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pf.sharepoint.com/sites/AESA-5155-Pluspetrol-CPF2/Pluspetrol  5155/Suministros/PS - Plan de Suministros/"/>
    </mc:Choice>
  </mc:AlternateContent>
  <xr:revisionPtr revIDLastSave="2682" documentId="13_ncr:1_{55AF9C17-9968-46B3-939E-2CF6F34E0E4F}" xr6:coauthVersionLast="47" xr6:coauthVersionMax="47" xr10:uidLastSave="{27448637-F9AC-448A-A486-6549F5524E9F}"/>
  <bookViews>
    <workbookView xWindow="20370" yWindow="-120" windowWidth="20730" windowHeight="11040" tabRatio="718" firstSheet="4" activeTab="7" xr2:uid="{00000000-000D-0000-FFFF-FFFF00000000}"/>
  </bookViews>
  <sheets>
    <sheet name="Preliminar" sheetId="11" state="hidden" r:id="rId1"/>
    <sheet name="La Calera II - crono 4.11" sheetId="23" state="hidden" r:id="rId2"/>
    <sheet name="LD Ingeniería de detalle" sheetId="25" state="hidden" r:id="rId3"/>
    <sheet name="OC Exterior" sheetId="41" r:id="rId4"/>
    <sheet name="RI y OC x mes" sheetId="39" r:id="rId5"/>
    <sheet name="Cuadro resumen" sheetId="31" r:id="rId6"/>
    <sheet name="La Calera II - crono Rev. 0" sheetId="24" state="hidden" r:id="rId7"/>
    <sheet name="La Calera II - RFSU 31.1.28" sheetId="28" r:id="rId8"/>
    <sheet name="REM-Nuevo" sheetId="38" r:id="rId9"/>
    <sheet name="REM-Back-up" sheetId="40" r:id="rId10"/>
    <sheet name="Suministros críticos" sheetId="30" r:id="rId11"/>
    <sheet name="Histograma carretones" sheetId="42" r:id="rId12"/>
    <sheet name="Suministros multables" sheetId="32" r:id="rId13"/>
    <sheet name="Resumen de entregables" sheetId="27" r:id="rId14"/>
    <sheet name="Reembolsables" sheetId="37" r:id="rId15"/>
    <sheet name="Dinámica P0 RIs" sheetId="34" r:id="rId16"/>
    <sheet name="Datos P0 Suministros" sheetId="33" r:id="rId17"/>
    <sheet name="Datos para distribución P0" sheetId="35" r:id="rId18"/>
    <sheet name="Crono LB 30.09" sheetId="36" r:id="rId19"/>
    <sheet name="REM-Superado" sheetId="29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0">#REF!</definedName>
    <definedName name="\054">#N/A</definedName>
    <definedName name="\a">#REF!</definedName>
    <definedName name="\b">#REF!</definedName>
    <definedName name="\c">#REF!</definedName>
    <definedName name="\CARBU">#REF!</definedName>
    <definedName name="\DOLAR">#REF!</definedName>
    <definedName name="\e">#REF!</definedName>
    <definedName name="\f">#REF!</definedName>
    <definedName name="\FA">#REF!</definedName>
    <definedName name="\g">#REF!</definedName>
    <definedName name="\GSGRAL">#REF!</definedName>
    <definedName name="\h">#REF!</definedName>
    <definedName name="\HORAS">#REF!</definedName>
    <definedName name="\JORNAL">#REF!</definedName>
    <definedName name="\k">#REF!</definedName>
    <definedName name="\l">#REF!</definedName>
    <definedName name="\m">#REF!</definedName>
    <definedName name="\n">#REF!</definedName>
    <definedName name="\ñ">#REF!</definedName>
    <definedName name="\OBR">#REF!</definedName>
    <definedName name="\OWNER">#REF!</definedName>
    <definedName name="\p">#REF!</definedName>
    <definedName name="\R">#REF!</definedName>
    <definedName name="\REPREP">#REF!</definedName>
    <definedName name="\RUBROS">#REF!</definedName>
    <definedName name="\s">#REF!</definedName>
    <definedName name="\SUELDOS">#REF!</definedName>
    <definedName name="\t">#REF!</definedName>
    <definedName name="\TITULO">#REF!</definedName>
    <definedName name="\VIAJES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>#REF!</definedName>
    <definedName name="_______Rev2">#REF!</definedName>
    <definedName name="_______Rev3">#REF!</definedName>
    <definedName name="____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rn1" localSheetId="17" hidden="1">{#N/A,#N/A,TRUE,"Est. de Fact.";#N/A,#N/A,TRUE,"Capitulo 19";#N/A,#N/A,TRUE,"Proyecto P855"}</definedName>
    <definedName name="_______wrn1" localSheetId="11" hidden="1">{#N/A,#N/A,TRUE,"Est. de Fact.";#N/A,#N/A,TRUE,"Capitulo 19";#N/A,#N/A,TRUE,"Proyecto P855"}</definedName>
    <definedName name="_______wrn1" localSheetId="14" hidden="1">{#N/A,#N/A,TRUE,"Est. de Fact.";#N/A,#N/A,TRUE,"Capitulo 19";#N/A,#N/A,TRUE,"Proyecto P855"}</definedName>
    <definedName name="_______wrn1" localSheetId="9" hidden="1">{#N/A,#N/A,TRUE,"Est. de Fact.";#N/A,#N/A,TRUE,"Capitulo 19";#N/A,#N/A,TRUE,"Proyecto P855"}</definedName>
    <definedName name="_______wrn1" localSheetId="8" hidden="1">{#N/A,#N/A,TRUE,"Est. de Fact.";#N/A,#N/A,TRUE,"Capitulo 19";#N/A,#N/A,TRUE,"Proyecto P855"}</definedName>
    <definedName name="_______wrn1" localSheetId="19" hidden="1">{#N/A,#N/A,TRUE,"Est. de Fact.";#N/A,#N/A,TRUE,"Capitulo 19";#N/A,#N/A,TRUE,"Proyecto P855"}</definedName>
    <definedName name="_______wrn1" localSheetId="12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ev1">#REF!</definedName>
    <definedName name="______Rev2">#REF!</definedName>
    <definedName name="______Rev3">#REF!</definedName>
    <definedName name="______Rev4">#REF!</definedName>
    <definedName name="___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rn1" localSheetId="17" hidden="1">{#N/A,#N/A,TRUE,"Est. de Fact.";#N/A,#N/A,TRUE,"Capitulo 19";#N/A,#N/A,TRUE,"Proyecto P855"}</definedName>
    <definedName name="______wrn1" localSheetId="11" hidden="1">{#N/A,#N/A,TRUE,"Est. de Fact.";#N/A,#N/A,TRUE,"Capitulo 19";#N/A,#N/A,TRUE,"Proyecto P855"}</definedName>
    <definedName name="______wrn1" localSheetId="14" hidden="1">{#N/A,#N/A,TRUE,"Est. de Fact.";#N/A,#N/A,TRUE,"Capitulo 19";#N/A,#N/A,TRUE,"Proyecto P855"}</definedName>
    <definedName name="______wrn1" localSheetId="9" hidden="1">{#N/A,#N/A,TRUE,"Est. de Fact.";#N/A,#N/A,TRUE,"Capitulo 19";#N/A,#N/A,TRUE,"Proyecto P855"}</definedName>
    <definedName name="______wrn1" localSheetId="8" hidden="1">{#N/A,#N/A,TRUE,"Est. de Fact.";#N/A,#N/A,TRUE,"Capitulo 19";#N/A,#N/A,TRUE,"Proyecto P855"}</definedName>
    <definedName name="______wrn1" localSheetId="19" hidden="1">{#N/A,#N/A,TRUE,"Est. de Fact.";#N/A,#N/A,TRUE,"Capitulo 19";#N/A,#N/A,TRUE,"Proyecto P855"}</definedName>
    <definedName name="______wrn1" localSheetId="12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" localSheetId="17" hidden="1">{#N/A,#N/A,FALSE,"GENERAL";#N/A,#N/A,FALSE,"USP 1";#N/A,#N/A,FALSE,"USP 2";#N/A,#N/A,FALSE,"UTE"}</definedName>
    <definedName name="_____F" localSheetId="11" hidden="1">{#N/A,#N/A,FALSE,"GENERAL";#N/A,#N/A,FALSE,"USP 1";#N/A,#N/A,FALSE,"USP 2";#N/A,#N/A,FALSE,"UTE"}</definedName>
    <definedName name="_____F" localSheetId="14" hidden="1">{#N/A,#N/A,FALSE,"GENERAL";#N/A,#N/A,FALSE,"USP 1";#N/A,#N/A,FALSE,"USP 2";#N/A,#N/A,FALSE,"UTE"}</definedName>
    <definedName name="_____F" localSheetId="9" hidden="1">{#N/A,#N/A,FALSE,"GENERAL";#N/A,#N/A,FALSE,"USP 1";#N/A,#N/A,FALSE,"USP 2";#N/A,#N/A,FALSE,"UTE"}</definedName>
    <definedName name="_____F" localSheetId="8" hidden="1">{#N/A,#N/A,FALSE,"GENERAL";#N/A,#N/A,FALSE,"USP 1";#N/A,#N/A,FALSE,"USP 2";#N/A,#N/A,FALSE,"UTE"}</definedName>
    <definedName name="_____F" localSheetId="19" hidden="1">{#N/A,#N/A,FALSE,"GENERAL";#N/A,#N/A,FALSE,"USP 1";#N/A,#N/A,FALSE,"USP 2";#N/A,#N/A,FALSE,"UTE"}</definedName>
    <definedName name="_____F" localSheetId="12" hidden="1">{#N/A,#N/A,FALSE,"GENERAL";#N/A,#N/A,FALSE,"USP 1";#N/A,#N/A,FALSE,"USP 2";#N/A,#N/A,FALSE,"UTE"}</definedName>
    <definedName name="_____F" hidden="1">{#N/A,#N/A,FALSE,"GENERAL";#N/A,#N/A,FALSE,"USP 1";#N/A,#N/A,FALSE,"USP 2";#N/A,#N/A,FALSE,"UTE"}</definedName>
    <definedName name="__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new11" localSheetId="17" hidden="1">{#N/A,#N/A,FALSE,"Global by BU";#N/A,#N/A,FALSE,"U.S. by BU";#N/A,#N/A,FALSE,"Canada by BU";#N/A,#N/A,FALSE,"Europe by BU";#N/A,#N/A,FALSE,"Asia by BU";#N/A,#N/A,FALSE,"Cala by BU"}</definedName>
    <definedName name="_____new11" localSheetId="11" hidden="1">{#N/A,#N/A,FALSE,"Global by BU";#N/A,#N/A,FALSE,"U.S. by BU";#N/A,#N/A,FALSE,"Canada by BU";#N/A,#N/A,FALSE,"Europe by BU";#N/A,#N/A,FALSE,"Asia by BU";#N/A,#N/A,FALSE,"Cala by BU"}</definedName>
    <definedName name="_____new11" localSheetId="14" hidden="1">{#N/A,#N/A,FALSE,"Global by BU";#N/A,#N/A,FALSE,"U.S. by BU";#N/A,#N/A,FALSE,"Canada by BU";#N/A,#N/A,FALSE,"Europe by BU";#N/A,#N/A,FALSE,"Asia by BU";#N/A,#N/A,FALSE,"Cala by BU"}</definedName>
    <definedName name="_____new11" localSheetId="9" hidden="1">{#N/A,#N/A,FALSE,"Global by BU";#N/A,#N/A,FALSE,"U.S. by BU";#N/A,#N/A,FALSE,"Canada by BU";#N/A,#N/A,FALSE,"Europe by BU";#N/A,#N/A,FALSE,"Asia by BU";#N/A,#N/A,FALSE,"Cala by BU"}</definedName>
    <definedName name="_____new11" localSheetId="8" hidden="1">{#N/A,#N/A,FALSE,"Global by BU";#N/A,#N/A,FALSE,"U.S. by BU";#N/A,#N/A,FALSE,"Canada by BU";#N/A,#N/A,FALSE,"Europe by BU";#N/A,#N/A,FALSE,"Asia by BU";#N/A,#N/A,FALSE,"Cala by BU"}</definedName>
    <definedName name="_____new11" localSheetId="19" hidden="1">{#N/A,#N/A,FALSE,"Global by BU";#N/A,#N/A,FALSE,"U.S. by BU";#N/A,#N/A,FALSE,"Canada by BU";#N/A,#N/A,FALSE,"Europe by BU";#N/A,#N/A,FALSE,"Asia by BU";#N/A,#N/A,FALSE,"Cala by BU"}</definedName>
    <definedName name="_____new11" localSheetId="12" hidden="1">{#N/A,#N/A,FALSE,"Global by BU";#N/A,#N/A,FALSE,"U.S. by BU";#N/A,#N/A,FALSE,"Canada by BU";#N/A,#N/A,FALSE,"Europe by BU";#N/A,#N/A,FALSE,"Asia by BU";#N/A,#N/A,FALSE,"Cala by BU"}</definedName>
    <definedName name="_____new11" hidden="1">{#N/A,#N/A,FALSE,"Global by BU";#N/A,#N/A,FALSE,"U.S. by BU";#N/A,#N/A,FALSE,"Canada by BU";#N/A,#N/A,FALSE,"Europe by BU";#N/A,#N/A,FALSE,"Asia by BU";#N/A,#N/A,FALSE,"Cala by BU"}</definedName>
    <definedName name="_____new12" localSheetId="17" hidden="1">{#N/A,#N/A,FALSE,"Global by BU";#N/A,#N/A,FALSE,"U.S. by BU";#N/A,#N/A,FALSE,"Canada by BU";#N/A,#N/A,FALSE,"Europe by BU";#N/A,#N/A,FALSE,"Asia by BU";#N/A,#N/A,FALSE,"Cala by BU"}</definedName>
    <definedName name="_____new12" localSheetId="11" hidden="1">{#N/A,#N/A,FALSE,"Global by BU";#N/A,#N/A,FALSE,"U.S. by BU";#N/A,#N/A,FALSE,"Canada by BU";#N/A,#N/A,FALSE,"Europe by BU";#N/A,#N/A,FALSE,"Asia by BU";#N/A,#N/A,FALSE,"Cala by BU"}</definedName>
    <definedName name="_____new12" localSheetId="14" hidden="1">{#N/A,#N/A,FALSE,"Global by BU";#N/A,#N/A,FALSE,"U.S. by BU";#N/A,#N/A,FALSE,"Canada by BU";#N/A,#N/A,FALSE,"Europe by BU";#N/A,#N/A,FALSE,"Asia by BU";#N/A,#N/A,FALSE,"Cala by BU"}</definedName>
    <definedName name="_____new12" localSheetId="9" hidden="1">{#N/A,#N/A,FALSE,"Global by BU";#N/A,#N/A,FALSE,"U.S. by BU";#N/A,#N/A,FALSE,"Canada by BU";#N/A,#N/A,FALSE,"Europe by BU";#N/A,#N/A,FALSE,"Asia by BU";#N/A,#N/A,FALSE,"Cala by BU"}</definedName>
    <definedName name="_____new12" localSheetId="8" hidden="1">{#N/A,#N/A,FALSE,"Global by BU";#N/A,#N/A,FALSE,"U.S. by BU";#N/A,#N/A,FALSE,"Canada by BU";#N/A,#N/A,FALSE,"Europe by BU";#N/A,#N/A,FALSE,"Asia by BU";#N/A,#N/A,FALSE,"Cala by BU"}</definedName>
    <definedName name="_____new12" localSheetId="19" hidden="1">{#N/A,#N/A,FALSE,"Global by BU";#N/A,#N/A,FALSE,"U.S. by BU";#N/A,#N/A,FALSE,"Canada by BU";#N/A,#N/A,FALSE,"Europe by BU";#N/A,#N/A,FALSE,"Asia by BU";#N/A,#N/A,FALSE,"Cala by BU"}</definedName>
    <definedName name="_____new12" localSheetId="12" hidden="1">{#N/A,#N/A,FALSE,"Global by BU";#N/A,#N/A,FALSE,"U.S. by BU";#N/A,#N/A,FALSE,"Canada by BU";#N/A,#N/A,FALSE,"Europe by BU";#N/A,#N/A,FALSE,"Asia by BU";#N/A,#N/A,FALSE,"Cala by BU"}</definedName>
    <definedName name="_____new12" hidden="1">{#N/A,#N/A,FALSE,"Global by BU";#N/A,#N/A,FALSE,"U.S. by BU";#N/A,#N/A,FALSE,"Canada by BU";#N/A,#N/A,FALSE,"Europe by BU";#N/A,#N/A,FALSE,"Asia by BU";#N/A,#N/A,FALSE,"Cala by BU"}</definedName>
    <definedName name="_____Rev1">#REF!</definedName>
    <definedName name="_____Rev2">#REF!</definedName>
    <definedName name="_____Rev3">#REF!</definedName>
    <definedName name="_____Rev4">#REF!</definedName>
    <definedName name="__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rn1" localSheetId="17" hidden="1">{#N/A,#N/A,TRUE,"Est. de Fact.";#N/A,#N/A,TRUE,"Capitulo 19";#N/A,#N/A,TRUE,"Proyecto P855"}</definedName>
    <definedName name="_____wrn1" localSheetId="11" hidden="1">{#N/A,#N/A,TRUE,"Est. de Fact.";#N/A,#N/A,TRUE,"Capitulo 19";#N/A,#N/A,TRUE,"Proyecto P855"}</definedName>
    <definedName name="_____wrn1" localSheetId="14" hidden="1">{#N/A,#N/A,TRUE,"Est. de Fact.";#N/A,#N/A,TRUE,"Capitulo 19";#N/A,#N/A,TRUE,"Proyecto P855"}</definedName>
    <definedName name="_____wrn1" localSheetId="9" hidden="1">{#N/A,#N/A,TRUE,"Est. de Fact.";#N/A,#N/A,TRUE,"Capitulo 19";#N/A,#N/A,TRUE,"Proyecto P855"}</definedName>
    <definedName name="_____wrn1" localSheetId="8" hidden="1">{#N/A,#N/A,TRUE,"Est. de Fact.";#N/A,#N/A,TRUE,"Capitulo 19";#N/A,#N/A,TRUE,"Proyecto P855"}</definedName>
    <definedName name="_____wrn1" localSheetId="19" hidden="1">{#N/A,#N/A,TRUE,"Est. de Fact.";#N/A,#N/A,TRUE,"Capitulo 19";#N/A,#N/A,TRUE,"Proyecto P855"}</definedName>
    <definedName name="_____wrn1" localSheetId="12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" localSheetId="17" hidden="1">{#N/A,#N/A,FALSE,"GENERAL";#N/A,#N/A,FALSE,"USP 1";#N/A,#N/A,FALSE,"USP 2";#N/A,#N/A,FALSE,"UTE"}</definedName>
    <definedName name="____F" localSheetId="11" hidden="1">{#N/A,#N/A,FALSE,"GENERAL";#N/A,#N/A,FALSE,"USP 1";#N/A,#N/A,FALSE,"USP 2";#N/A,#N/A,FALSE,"UTE"}</definedName>
    <definedName name="____F" localSheetId="14" hidden="1">{#N/A,#N/A,FALSE,"GENERAL";#N/A,#N/A,FALSE,"USP 1";#N/A,#N/A,FALSE,"USP 2";#N/A,#N/A,FALSE,"UTE"}</definedName>
    <definedName name="____F" localSheetId="9" hidden="1">{#N/A,#N/A,FALSE,"GENERAL";#N/A,#N/A,FALSE,"USP 1";#N/A,#N/A,FALSE,"USP 2";#N/A,#N/A,FALSE,"UTE"}</definedName>
    <definedName name="____F" localSheetId="8" hidden="1">{#N/A,#N/A,FALSE,"GENERAL";#N/A,#N/A,FALSE,"USP 1";#N/A,#N/A,FALSE,"USP 2";#N/A,#N/A,FALSE,"UTE"}</definedName>
    <definedName name="____F" localSheetId="19" hidden="1">{#N/A,#N/A,FALSE,"GENERAL";#N/A,#N/A,FALSE,"USP 1";#N/A,#N/A,FALSE,"USP 2";#N/A,#N/A,FALSE,"UTE"}</definedName>
    <definedName name="____F" localSheetId="12" hidden="1">{#N/A,#N/A,FALSE,"GENERAL";#N/A,#N/A,FALSE,"USP 1";#N/A,#N/A,FALSE,"USP 2";#N/A,#N/A,FALSE,"UTE"}</definedName>
    <definedName name="____F" hidden="1">{#N/A,#N/A,FALSE,"GENERAL";#N/A,#N/A,FALSE,"USP 1";#N/A,#N/A,FALSE,"USP 2";#N/A,#N/A,FALSE,"UTE"}</definedName>
    <definedName name="_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new11" localSheetId="17" hidden="1">{#N/A,#N/A,FALSE,"Global by BU";#N/A,#N/A,FALSE,"U.S. by BU";#N/A,#N/A,FALSE,"Canada by BU";#N/A,#N/A,FALSE,"Europe by BU";#N/A,#N/A,FALSE,"Asia by BU";#N/A,#N/A,FALSE,"Cala by BU"}</definedName>
    <definedName name="____new11" localSheetId="11" hidden="1">{#N/A,#N/A,FALSE,"Global by BU";#N/A,#N/A,FALSE,"U.S. by BU";#N/A,#N/A,FALSE,"Canada by BU";#N/A,#N/A,FALSE,"Europe by BU";#N/A,#N/A,FALSE,"Asia by BU";#N/A,#N/A,FALSE,"Cala by BU"}</definedName>
    <definedName name="____new11" localSheetId="14" hidden="1">{#N/A,#N/A,FALSE,"Global by BU";#N/A,#N/A,FALSE,"U.S. by BU";#N/A,#N/A,FALSE,"Canada by BU";#N/A,#N/A,FALSE,"Europe by BU";#N/A,#N/A,FALSE,"Asia by BU";#N/A,#N/A,FALSE,"Cala by BU"}</definedName>
    <definedName name="____new11" localSheetId="9" hidden="1">{#N/A,#N/A,FALSE,"Global by BU";#N/A,#N/A,FALSE,"U.S. by BU";#N/A,#N/A,FALSE,"Canada by BU";#N/A,#N/A,FALSE,"Europe by BU";#N/A,#N/A,FALSE,"Asia by BU";#N/A,#N/A,FALSE,"Cala by BU"}</definedName>
    <definedName name="____new11" localSheetId="8" hidden="1">{#N/A,#N/A,FALSE,"Global by BU";#N/A,#N/A,FALSE,"U.S. by BU";#N/A,#N/A,FALSE,"Canada by BU";#N/A,#N/A,FALSE,"Europe by BU";#N/A,#N/A,FALSE,"Asia by BU";#N/A,#N/A,FALSE,"Cala by BU"}</definedName>
    <definedName name="____new11" localSheetId="19" hidden="1">{#N/A,#N/A,FALSE,"Global by BU";#N/A,#N/A,FALSE,"U.S. by BU";#N/A,#N/A,FALSE,"Canada by BU";#N/A,#N/A,FALSE,"Europe by BU";#N/A,#N/A,FALSE,"Asia by BU";#N/A,#N/A,FALSE,"Cala by BU"}</definedName>
    <definedName name="____new11" localSheetId="12" hidden="1">{#N/A,#N/A,FALSE,"Global by BU";#N/A,#N/A,FALSE,"U.S. by BU";#N/A,#N/A,FALSE,"Canada by BU";#N/A,#N/A,FALSE,"Europe by BU";#N/A,#N/A,FALSE,"Asia by BU";#N/A,#N/A,FALSE,"Cala by BU"}</definedName>
    <definedName name="____new11" hidden="1">{#N/A,#N/A,FALSE,"Global by BU";#N/A,#N/A,FALSE,"U.S. by BU";#N/A,#N/A,FALSE,"Canada by BU";#N/A,#N/A,FALSE,"Europe by BU";#N/A,#N/A,FALSE,"Asia by BU";#N/A,#N/A,FALSE,"Cala by BU"}</definedName>
    <definedName name="____new12" localSheetId="17" hidden="1">{#N/A,#N/A,FALSE,"Global by BU";#N/A,#N/A,FALSE,"U.S. by BU";#N/A,#N/A,FALSE,"Canada by BU";#N/A,#N/A,FALSE,"Europe by BU";#N/A,#N/A,FALSE,"Asia by BU";#N/A,#N/A,FALSE,"Cala by BU"}</definedName>
    <definedName name="____new12" localSheetId="11" hidden="1">{#N/A,#N/A,FALSE,"Global by BU";#N/A,#N/A,FALSE,"U.S. by BU";#N/A,#N/A,FALSE,"Canada by BU";#N/A,#N/A,FALSE,"Europe by BU";#N/A,#N/A,FALSE,"Asia by BU";#N/A,#N/A,FALSE,"Cala by BU"}</definedName>
    <definedName name="____new12" localSheetId="14" hidden="1">{#N/A,#N/A,FALSE,"Global by BU";#N/A,#N/A,FALSE,"U.S. by BU";#N/A,#N/A,FALSE,"Canada by BU";#N/A,#N/A,FALSE,"Europe by BU";#N/A,#N/A,FALSE,"Asia by BU";#N/A,#N/A,FALSE,"Cala by BU"}</definedName>
    <definedName name="____new12" localSheetId="9" hidden="1">{#N/A,#N/A,FALSE,"Global by BU";#N/A,#N/A,FALSE,"U.S. by BU";#N/A,#N/A,FALSE,"Canada by BU";#N/A,#N/A,FALSE,"Europe by BU";#N/A,#N/A,FALSE,"Asia by BU";#N/A,#N/A,FALSE,"Cala by BU"}</definedName>
    <definedName name="____new12" localSheetId="8" hidden="1">{#N/A,#N/A,FALSE,"Global by BU";#N/A,#N/A,FALSE,"U.S. by BU";#N/A,#N/A,FALSE,"Canada by BU";#N/A,#N/A,FALSE,"Europe by BU";#N/A,#N/A,FALSE,"Asia by BU";#N/A,#N/A,FALSE,"Cala by BU"}</definedName>
    <definedName name="____new12" localSheetId="19" hidden="1">{#N/A,#N/A,FALSE,"Global by BU";#N/A,#N/A,FALSE,"U.S. by BU";#N/A,#N/A,FALSE,"Canada by BU";#N/A,#N/A,FALSE,"Europe by BU";#N/A,#N/A,FALSE,"Asia by BU";#N/A,#N/A,FALSE,"Cala by BU"}</definedName>
    <definedName name="____new12" localSheetId="12" hidden="1">{#N/A,#N/A,FALSE,"Global by BU";#N/A,#N/A,FALSE,"U.S. by BU";#N/A,#N/A,FALSE,"Canada by BU";#N/A,#N/A,FALSE,"Europe by BU";#N/A,#N/A,FALSE,"Asia by BU";#N/A,#N/A,FALSE,"Cala by BU"}</definedName>
    <definedName name="____new12" hidden="1">{#N/A,#N/A,FALSE,"Global by BU";#N/A,#N/A,FALSE,"U.S. by BU";#N/A,#N/A,FALSE,"Canada by BU";#N/A,#N/A,FALSE,"Europe by BU";#N/A,#N/A,FALSE,"Asia by BU";#N/A,#N/A,FALSE,"Cala by BU"}</definedName>
    <definedName name="____Rev1">#REF!</definedName>
    <definedName name="____Rev2">#REF!</definedName>
    <definedName name="____Rev3">#REF!</definedName>
    <definedName name="____Rev4">#REF!</definedName>
    <definedName name="_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rn1" localSheetId="17" hidden="1">{#N/A,#N/A,TRUE,"Est. de Fact.";#N/A,#N/A,TRUE,"Capitulo 19";#N/A,#N/A,TRUE,"Proyecto P855"}</definedName>
    <definedName name="____wrn1" localSheetId="11" hidden="1">{#N/A,#N/A,TRUE,"Est. de Fact.";#N/A,#N/A,TRUE,"Capitulo 19";#N/A,#N/A,TRUE,"Proyecto P855"}</definedName>
    <definedName name="____wrn1" localSheetId="14" hidden="1">{#N/A,#N/A,TRUE,"Est. de Fact.";#N/A,#N/A,TRUE,"Capitulo 19";#N/A,#N/A,TRUE,"Proyecto P855"}</definedName>
    <definedName name="____wrn1" localSheetId="9" hidden="1">{#N/A,#N/A,TRUE,"Est. de Fact.";#N/A,#N/A,TRUE,"Capitulo 19";#N/A,#N/A,TRUE,"Proyecto P855"}</definedName>
    <definedName name="____wrn1" localSheetId="8" hidden="1">{#N/A,#N/A,TRUE,"Est. de Fact.";#N/A,#N/A,TRUE,"Capitulo 19";#N/A,#N/A,TRUE,"Proyecto P855"}</definedName>
    <definedName name="____wrn1" localSheetId="19" hidden="1">{#N/A,#N/A,TRUE,"Est. de Fact.";#N/A,#N/A,TRUE,"Capitulo 19";#N/A,#N/A,TRUE,"Proyecto P855"}</definedName>
    <definedName name="____wrn1" localSheetId="12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CC53">#REF!</definedName>
    <definedName name="___ACC54">#REF!</definedName>
    <definedName name="___ACC56">#REF!</definedName>
    <definedName name="___asp2">#REF!</definedName>
    <definedName name="___BUT38">#REF!</definedName>
    <definedName name="___BUT78">#REF!</definedName>
    <definedName name="___F" localSheetId="17" hidden="1">{#N/A,#N/A,FALSE,"GENERAL";#N/A,#N/A,FALSE,"USP 1";#N/A,#N/A,FALSE,"USP 2";#N/A,#N/A,FALSE,"UTE"}</definedName>
    <definedName name="___F" localSheetId="11" hidden="1">{#N/A,#N/A,FALSE,"GENERAL";#N/A,#N/A,FALSE,"USP 1";#N/A,#N/A,FALSE,"USP 2";#N/A,#N/A,FALSE,"UTE"}</definedName>
    <definedName name="___F" localSheetId="14" hidden="1">{#N/A,#N/A,FALSE,"GENERAL";#N/A,#N/A,FALSE,"USP 1";#N/A,#N/A,FALSE,"USP 2";#N/A,#N/A,FALSE,"UTE"}</definedName>
    <definedName name="___F" localSheetId="9" hidden="1">{#N/A,#N/A,FALSE,"GENERAL";#N/A,#N/A,FALSE,"USP 1";#N/A,#N/A,FALSE,"USP 2";#N/A,#N/A,FALSE,"UTE"}</definedName>
    <definedName name="___F" localSheetId="8" hidden="1">{#N/A,#N/A,FALSE,"GENERAL";#N/A,#N/A,FALSE,"USP 1";#N/A,#N/A,FALSE,"USP 2";#N/A,#N/A,FALSE,"UTE"}</definedName>
    <definedName name="___F" localSheetId="19" hidden="1">{#N/A,#N/A,FALSE,"GENERAL";#N/A,#N/A,FALSE,"USP 1";#N/A,#N/A,FALSE,"USP 2";#N/A,#N/A,FALSE,"UTE"}</definedName>
    <definedName name="___F" localSheetId="12" hidden="1">{#N/A,#N/A,FALSE,"GENERAL";#N/A,#N/A,FALSE,"USP 1";#N/A,#N/A,FALSE,"USP 2";#N/A,#N/A,FALSE,"UTE"}</definedName>
    <definedName name="___F" hidden="1">{#N/A,#N/A,FALSE,"GENERAL";#N/A,#N/A,FALSE,"USP 1";#N/A,#N/A,FALSE,"USP 2";#N/A,#N/A,FALSE,"UTE"}</definedName>
    <definedName name="___F15p">#REF!</definedName>
    <definedName name="___fc">#REF!</definedName>
    <definedName name="_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new11" localSheetId="17" hidden="1">{#N/A,#N/A,FALSE,"Global by BU";#N/A,#N/A,FALSE,"U.S. by BU";#N/A,#N/A,FALSE,"Canada by BU";#N/A,#N/A,FALSE,"Europe by BU";#N/A,#N/A,FALSE,"Asia by BU";#N/A,#N/A,FALSE,"Cala by BU"}</definedName>
    <definedName name="___new11" localSheetId="11" hidden="1">{#N/A,#N/A,FALSE,"Global by BU";#N/A,#N/A,FALSE,"U.S. by BU";#N/A,#N/A,FALSE,"Canada by BU";#N/A,#N/A,FALSE,"Europe by BU";#N/A,#N/A,FALSE,"Asia by BU";#N/A,#N/A,FALSE,"Cala by BU"}</definedName>
    <definedName name="___new11" localSheetId="14" hidden="1">{#N/A,#N/A,FALSE,"Global by BU";#N/A,#N/A,FALSE,"U.S. by BU";#N/A,#N/A,FALSE,"Canada by BU";#N/A,#N/A,FALSE,"Europe by BU";#N/A,#N/A,FALSE,"Asia by BU";#N/A,#N/A,FALSE,"Cala by BU"}</definedName>
    <definedName name="___new11" localSheetId="9" hidden="1">{#N/A,#N/A,FALSE,"Global by BU";#N/A,#N/A,FALSE,"U.S. by BU";#N/A,#N/A,FALSE,"Canada by BU";#N/A,#N/A,FALSE,"Europe by BU";#N/A,#N/A,FALSE,"Asia by BU";#N/A,#N/A,FALSE,"Cala by BU"}</definedName>
    <definedName name="___new11" localSheetId="8" hidden="1">{#N/A,#N/A,FALSE,"Global by BU";#N/A,#N/A,FALSE,"U.S. by BU";#N/A,#N/A,FALSE,"Canada by BU";#N/A,#N/A,FALSE,"Europe by BU";#N/A,#N/A,FALSE,"Asia by BU";#N/A,#N/A,FALSE,"Cala by BU"}</definedName>
    <definedName name="___new11" localSheetId="19" hidden="1">{#N/A,#N/A,FALSE,"Global by BU";#N/A,#N/A,FALSE,"U.S. by BU";#N/A,#N/A,FALSE,"Canada by BU";#N/A,#N/A,FALSE,"Europe by BU";#N/A,#N/A,FALSE,"Asia by BU";#N/A,#N/A,FALSE,"Cala by BU"}</definedName>
    <definedName name="___new11" localSheetId="12" hidden="1">{#N/A,#N/A,FALSE,"Global by BU";#N/A,#N/A,FALSE,"U.S. by BU";#N/A,#N/A,FALSE,"Canada by BU";#N/A,#N/A,FALSE,"Europe by BU";#N/A,#N/A,FALSE,"Asia by BU";#N/A,#N/A,FALSE,"Cala by BU"}</definedName>
    <definedName name="___new11" hidden="1">{#N/A,#N/A,FALSE,"Global by BU";#N/A,#N/A,FALSE,"U.S. by BU";#N/A,#N/A,FALSE,"Canada by BU";#N/A,#N/A,FALSE,"Europe by BU";#N/A,#N/A,FALSE,"Asia by BU";#N/A,#N/A,FALSE,"Cala by BU"}</definedName>
    <definedName name="___new12" localSheetId="17" hidden="1">{#N/A,#N/A,FALSE,"Global by BU";#N/A,#N/A,FALSE,"U.S. by BU";#N/A,#N/A,FALSE,"Canada by BU";#N/A,#N/A,FALSE,"Europe by BU";#N/A,#N/A,FALSE,"Asia by BU";#N/A,#N/A,FALSE,"Cala by BU"}</definedName>
    <definedName name="___new12" localSheetId="11" hidden="1">{#N/A,#N/A,FALSE,"Global by BU";#N/A,#N/A,FALSE,"U.S. by BU";#N/A,#N/A,FALSE,"Canada by BU";#N/A,#N/A,FALSE,"Europe by BU";#N/A,#N/A,FALSE,"Asia by BU";#N/A,#N/A,FALSE,"Cala by BU"}</definedName>
    <definedName name="___new12" localSheetId="14" hidden="1">{#N/A,#N/A,FALSE,"Global by BU";#N/A,#N/A,FALSE,"U.S. by BU";#N/A,#N/A,FALSE,"Canada by BU";#N/A,#N/A,FALSE,"Europe by BU";#N/A,#N/A,FALSE,"Asia by BU";#N/A,#N/A,FALSE,"Cala by BU"}</definedName>
    <definedName name="___new12" localSheetId="9" hidden="1">{#N/A,#N/A,FALSE,"Global by BU";#N/A,#N/A,FALSE,"U.S. by BU";#N/A,#N/A,FALSE,"Canada by BU";#N/A,#N/A,FALSE,"Europe by BU";#N/A,#N/A,FALSE,"Asia by BU";#N/A,#N/A,FALSE,"Cala by BU"}</definedName>
    <definedName name="___new12" localSheetId="8" hidden="1">{#N/A,#N/A,FALSE,"Global by BU";#N/A,#N/A,FALSE,"U.S. by BU";#N/A,#N/A,FALSE,"Canada by BU";#N/A,#N/A,FALSE,"Europe by BU";#N/A,#N/A,FALSE,"Asia by BU";#N/A,#N/A,FALSE,"Cala by BU"}</definedName>
    <definedName name="___new12" localSheetId="19" hidden="1">{#N/A,#N/A,FALSE,"Global by BU";#N/A,#N/A,FALSE,"U.S. by BU";#N/A,#N/A,FALSE,"Canada by BU";#N/A,#N/A,FALSE,"Europe by BU";#N/A,#N/A,FALSE,"Asia by BU";#N/A,#N/A,FALSE,"Cala by BU"}</definedName>
    <definedName name="___new12" localSheetId="12" hidden="1">{#N/A,#N/A,FALSE,"Global by BU";#N/A,#N/A,FALSE,"U.S. by BU";#N/A,#N/A,FALSE,"Canada by BU";#N/A,#N/A,FALSE,"Europe by BU";#N/A,#N/A,FALSE,"Asia by BU";#N/A,#N/A,FALSE,"Cala by BU"}</definedName>
    <definedName name="___new12" hidden="1">{#N/A,#N/A,FALSE,"Global by BU";#N/A,#N/A,FALSE,"U.S. by BU";#N/A,#N/A,FALSE,"Canada by BU";#N/A,#N/A,FALSE,"Europe by BU";#N/A,#N/A,FALSE,"Asia by BU";#N/A,#N/A,FALSE,"Cala by BU"}</definedName>
    <definedName name="___RAN3">#REF!</definedName>
    <definedName name="___Rev1">#REF!</definedName>
    <definedName name="___Rev2">#REF!</definedName>
    <definedName name="___Rev3">#REF!</definedName>
    <definedName name="___Rev4">#REF!</definedName>
    <definedName name="___ro1">#REF!</definedName>
    <definedName name="___SP68">#N/A</definedName>
    <definedName name="___sp69">#REF!</definedName>
    <definedName name="___TCA704">#REF!</definedName>
    <definedName name="___TOR10">#REF!</definedName>
    <definedName name="___TOR14">#REF!</definedName>
    <definedName name="___TR4">#REF!</definedName>
    <definedName name="_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rn1" localSheetId="17" hidden="1">{#N/A,#N/A,TRUE,"Est. de Fact.";#N/A,#N/A,TRUE,"Capitulo 19";#N/A,#N/A,TRUE,"Proyecto P855"}</definedName>
    <definedName name="___wrn1" localSheetId="11" hidden="1">{#N/A,#N/A,TRUE,"Est. de Fact.";#N/A,#N/A,TRUE,"Capitulo 19";#N/A,#N/A,TRUE,"Proyecto P855"}</definedName>
    <definedName name="___wrn1" localSheetId="14" hidden="1">{#N/A,#N/A,TRUE,"Est. de Fact.";#N/A,#N/A,TRUE,"Capitulo 19";#N/A,#N/A,TRUE,"Proyecto P855"}</definedName>
    <definedName name="___wrn1" localSheetId="9" hidden="1">{#N/A,#N/A,TRUE,"Est. de Fact.";#N/A,#N/A,TRUE,"Capitulo 19";#N/A,#N/A,TRUE,"Proyecto P855"}</definedName>
    <definedName name="___wrn1" localSheetId="8" hidden="1">{#N/A,#N/A,TRUE,"Est. de Fact.";#N/A,#N/A,TRUE,"Capitulo 19";#N/A,#N/A,TRUE,"Proyecto P855"}</definedName>
    <definedName name="___wrn1" localSheetId="19" hidden="1">{#N/A,#N/A,TRUE,"Est. de Fact.";#N/A,#N/A,TRUE,"Capitulo 19";#N/A,#N/A,TRUE,"Proyecto P855"}</definedName>
    <definedName name="___wrn1" localSheetId="12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0__123Graph_BPET_Y___VS_TPO" hidden="1">#REF!</definedName>
    <definedName name="__123Graph_A" localSheetId="14" hidden="1">#REF!</definedName>
    <definedName name="__123Graph_A" hidden="1">[1]ESTAD.!#REF!</definedName>
    <definedName name="__123Graph_AGraph10" localSheetId="14" hidden="1">#REF!</definedName>
    <definedName name="__123Graph_AGraph10" hidden="1">'[2]LIMA-CANTA'!#REF!</definedName>
    <definedName name="__123Graph_AGraph11" localSheetId="14" hidden="1">#REF!</definedName>
    <definedName name="__123Graph_AGraph11" hidden="1">'[2]LIMA-CANTA'!#REF!</definedName>
    <definedName name="__123Graph_AGraph12" localSheetId="14" hidden="1">#REF!</definedName>
    <definedName name="__123Graph_AGraph12" hidden="1">'[2]LIMA-CANTA'!#REF!</definedName>
    <definedName name="__123Graph_AGraph13" localSheetId="14" hidden="1">#REF!</definedName>
    <definedName name="__123Graph_AGraph13" hidden="1">'[2]LIMA-CANTA'!#REF!</definedName>
    <definedName name="__123Graph_AGraph14" localSheetId="14" hidden="1">#REF!</definedName>
    <definedName name="__123Graph_AGraph14" hidden="1">'[2]LIMA-CANTA'!#REF!</definedName>
    <definedName name="__123Graph_AGraph15" localSheetId="14" hidden="1">#REF!</definedName>
    <definedName name="__123Graph_AGraph15" hidden="1">'[2]LIMA-CANTA'!#REF!</definedName>
    <definedName name="__123Graph_AGraph16" localSheetId="14" hidden="1">#REF!</definedName>
    <definedName name="__123Graph_AGraph16" hidden="1">'[2]LIMA-CANTA'!#REF!</definedName>
    <definedName name="__123Graph_AGraph17" localSheetId="14" hidden="1">#REF!</definedName>
    <definedName name="__123Graph_AGraph17" hidden="1">'[2]LIMA-CANTA'!#REF!</definedName>
    <definedName name="__123Graph_AGraph18" localSheetId="14" hidden="1">#REF!</definedName>
    <definedName name="__123Graph_AGraph18" hidden="1">'[2]LIMA-CANTA'!#REF!</definedName>
    <definedName name="__123Graph_AGraph2" localSheetId="14" hidden="1">#REF!</definedName>
    <definedName name="__123Graph_AGraph2" hidden="1">'[2]LIMA-CANTA'!#REF!</definedName>
    <definedName name="__123Graph_AGraph3" localSheetId="14" hidden="1">#REF!</definedName>
    <definedName name="__123Graph_AGraph3" hidden="1">'[2]LIMA-CANTA'!#REF!</definedName>
    <definedName name="__123Graph_AGraph4" localSheetId="14" hidden="1">#REF!</definedName>
    <definedName name="__123Graph_AGraph4" hidden="1">'[2]LIMA-CANTA'!#REF!</definedName>
    <definedName name="__123Graph_AGraph5" localSheetId="14" hidden="1">#REF!</definedName>
    <definedName name="__123Graph_AGraph5" hidden="1">'[2]LIMA-CANTA'!#REF!</definedName>
    <definedName name="__123Graph_AGraph6" localSheetId="14" hidden="1">#REF!</definedName>
    <definedName name="__123Graph_AGraph6" hidden="1">'[2]LIMA-CANTA'!#REF!</definedName>
    <definedName name="__123Graph_AGraph7" localSheetId="14" hidden="1">#REF!</definedName>
    <definedName name="__123Graph_AGraph7" hidden="1">'[2]LIMA-CANTA'!#REF!</definedName>
    <definedName name="__123Graph_AGraph8" localSheetId="14" hidden="1">#REF!</definedName>
    <definedName name="__123Graph_AGraph8" hidden="1">'[2]LIMA-CANTA'!#REF!</definedName>
    <definedName name="__123Graph_AGraph9" localSheetId="14" hidden="1">#REF!</definedName>
    <definedName name="__123Graph_AGraph9" hidden="1">'[2]LIMA-CANTA'!#REF!</definedName>
    <definedName name="__123Graph_ALLINHAS" localSheetId="14" hidden="1">#REF!</definedName>
    <definedName name="__123Graph_ALLINHAS" hidden="1">[3]sh4!#REF!</definedName>
    <definedName name="__123Graph_AMPHISTG" localSheetId="14" hidden="1">#REF!</definedName>
    <definedName name="__123Graph_AMPHISTG" hidden="1">[4]BQMP!#REF!</definedName>
    <definedName name="__123Graph_APERFORMANCE" localSheetId="14" hidden="1">#REF!</definedName>
    <definedName name="__123Graph_APERFORMANCE" hidden="1">[5]BQMP!#REF!</definedName>
    <definedName name="__123Graph_B" hidden="1">#REF!</definedName>
    <definedName name="__123Graph_BLLINHAS" localSheetId="14" hidden="1">#REF!</definedName>
    <definedName name="__123Graph_BLLINHAS" hidden="1">[3]sh4!#REF!</definedName>
    <definedName name="__123Graph_BPERFORMANCE" localSheetId="14" hidden="1">#REF!</definedName>
    <definedName name="__123Graph_BPERFORMANCE" hidden="1">[6]BQMPALOC!#REF!</definedName>
    <definedName name="__123Graph_C" localSheetId="14" hidden="1">#REF!</definedName>
    <definedName name="__123Graph_C" hidden="1">[7]KWHCEC!#REF!</definedName>
    <definedName name="__123Graph_CCONT" localSheetId="14" hidden="1">#REF!</definedName>
    <definedName name="__123Graph_CCONT" hidden="1">[8]Register!#REF!</definedName>
    <definedName name="__123Graph_CCOST" localSheetId="14" hidden="1">#REF!</definedName>
    <definedName name="__123Graph_CCOST" hidden="1">[8]Register!#REF!</definedName>
    <definedName name="__123Graph_CGM" localSheetId="14" hidden="1">#REF!</definedName>
    <definedName name="__123Graph_CGM" hidden="1">[8]Register!#REF!</definedName>
    <definedName name="__123Graph_CLLINHAS" localSheetId="14" hidden="1">#REF!</definedName>
    <definedName name="__123Graph_CLLINHAS" hidden="1">[3]sh4!#REF!</definedName>
    <definedName name="__123Graph_CREV" localSheetId="14" hidden="1">#REF!</definedName>
    <definedName name="__123Graph_CREV" hidden="1">[8]Register!#REF!</definedName>
    <definedName name="__123Graph_D" hidden="1">#REF!</definedName>
    <definedName name="__123Graph_E" hidden="1">#REF!</definedName>
    <definedName name="__123Graph_F" hidden="1">#REF!</definedName>
    <definedName name="__123Graph_LBL_ALLINHAS" localSheetId="14" hidden="1">#REF!</definedName>
    <definedName name="__123Graph_LBL_ALLINHAS" hidden="1">'[9]LISTA DE LINHAS'!#REF!</definedName>
    <definedName name="__123Graph_LBL_B" localSheetId="14" hidden="1">#REF!</definedName>
    <definedName name="__123Graph_LBL_B" hidden="1">[7]KWHCEC!#REF!</definedName>
    <definedName name="__123Graph_LBL_C" localSheetId="14" hidden="1">#REF!</definedName>
    <definedName name="__123Graph_LBL_C" hidden="1">[8]Register!#REF!</definedName>
    <definedName name="__123Graph_LBL_CCONT" localSheetId="14" hidden="1">#REF!</definedName>
    <definedName name="__123Graph_LBL_CCONT" hidden="1">[8]Register!#REF!</definedName>
    <definedName name="__123Graph_LBL_CCOST" localSheetId="14" hidden="1">#REF!</definedName>
    <definedName name="__123Graph_LBL_CCOST" hidden="1">[8]Register!#REF!</definedName>
    <definedName name="__123Graph_LBL_CGM" localSheetId="14" hidden="1">#REF!</definedName>
    <definedName name="__123Graph_LBL_CGM" hidden="1">[8]Register!#REF!</definedName>
    <definedName name="__123Graph_LBL_CREV" localSheetId="14" hidden="1">#REF!</definedName>
    <definedName name="__123Graph_LBL_CREV" hidden="1">[8]Register!#REF!</definedName>
    <definedName name="__123Graph_X" localSheetId="14" hidden="1">#REF!</definedName>
    <definedName name="__123Graph_X" hidden="1">[1]ESTAD.!#REF!</definedName>
    <definedName name="__123Graph_XCON" hidden="1">#REF!</definedName>
    <definedName name="__123Graph_XCONT" localSheetId="14" hidden="1">#REF!</definedName>
    <definedName name="__123Graph_XCONT" hidden="1">[8]Register!#REF!</definedName>
    <definedName name="__123Graph_XCOST" localSheetId="14" hidden="1">#REF!</definedName>
    <definedName name="__123Graph_XCOST" hidden="1">[8]Register!#REF!</definedName>
    <definedName name="__123Graph_XGM" localSheetId="14" hidden="1">#REF!</definedName>
    <definedName name="__123Graph_XGM" hidden="1">[8]Register!#REF!</definedName>
    <definedName name="__123Graph_XGraph10" localSheetId="14" hidden="1">#REF!</definedName>
    <definedName name="__123Graph_XGraph10" hidden="1">'[2]LIMA-CANTA'!#REF!</definedName>
    <definedName name="__123Graph_XGraph11" localSheetId="14" hidden="1">#REF!</definedName>
    <definedName name="__123Graph_XGraph11" hidden="1">'[2]LIMA-CANTA'!#REF!</definedName>
    <definedName name="__123Graph_XGraph12" localSheetId="14" hidden="1">#REF!</definedName>
    <definedName name="__123Graph_XGraph12" hidden="1">'[2]LIMA-CANTA'!#REF!</definedName>
    <definedName name="__123Graph_XGraph13" localSheetId="14" hidden="1">#REF!</definedName>
    <definedName name="__123Graph_XGraph13" hidden="1">'[2]LIMA-CANTA'!#REF!</definedName>
    <definedName name="__123Graph_XGraph14" localSheetId="14" hidden="1">#REF!</definedName>
    <definedName name="__123Graph_XGraph14" hidden="1">'[2]LIMA-CANTA'!#REF!</definedName>
    <definedName name="__123Graph_XGraph15" localSheetId="14" hidden="1">#REF!</definedName>
    <definedName name="__123Graph_XGraph15" hidden="1">'[2]LIMA-CANTA'!#REF!</definedName>
    <definedName name="__123Graph_XGraph16" localSheetId="14" hidden="1">#REF!</definedName>
    <definedName name="__123Graph_XGraph16" hidden="1">'[2]LIMA-CANTA'!#REF!</definedName>
    <definedName name="__123Graph_XGraph17" localSheetId="14" hidden="1">#REF!</definedName>
    <definedName name="__123Graph_XGraph17" hidden="1">'[2]LIMA-CANTA'!#REF!</definedName>
    <definedName name="__123Graph_XGraph18" localSheetId="14" hidden="1">#REF!</definedName>
    <definedName name="__123Graph_XGraph18" hidden="1">'[2]LIMA-CANTA'!#REF!</definedName>
    <definedName name="__123Graph_XGraph3" localSheetId="14" hidden="1">#REF!</definedName>
    <definedName name="__123Graph_XGraph3" hidden="1">'[2]LIMA-CANTA'!#REF!</definedName>
    <definedName name="__123Graph_XGraph4" localSheetId="14" hidden="1">#REF!</definedName>
    <definedName name="__123Graph_XGraph4" hidden="1">'[2]LIMA-CANTA'!#REF!</definedName>
    <definedName name="__123Graph_XGraph5" localSheetId="14" hidden="1">#REF!</definedName>
    <definedName name="__123Graph_XGraph5" hidden="1">'[2]LIMA-CANTA'!#REF!</definedName>
    <definedName name="__123Graph_XGraph6" localSheetId="14" hidden="1">#REF!</definedName>
    <definedName name="__123Graph_XGraph6" hidden="1">'[2]LIMA-CANTA'!#REF!</definedName>
    <definedName name="__123Graph_XGraph7" localSheetId="14" hidden="1">#REF!</definedName>
    <definedName name="__123Graph_XGraph7" hidden="1">'[2]LIMA-CANTA'!#REF!</definedName>
    <definedName name="__123Graph_XGraph8" localSheetId="14" hidden="1">#REF!</definedName>
    <definedName name="__123Graph_XGraph8" hidden="1">'[2]LIMA-CANTA'!#REF!</definedName>
    <definedName name="__123Graph_XGraph9" localSheetId="14" hidden="1">#REF!</definedName>
    <definedName name="__123Graph_XGraph9" hidden="1">'[2]LIMA-CANTA'!#REF!</definedName>
    <definedName name="__123Graph_XMPHISTG" localSheetId="14" hidden="1">#REF!</definedName>
    <definedName name="__123Graph_XMPHISTG" hidden="1">[4]BQMP!#REF!</definedName>
    <definedName name="__123Graph_XPERFORMANCE" localSheetId="14" hidden="1">#REF!</definedName>
    <definedName name="__123Graph_XPERFORMANCE" hidden="1">[4]BQMP!#REF!</definedName>
    <definedName name="__123Graph_XREV" localSheetId="14" hidden="1">#REF!</definedName>
    <definedName name="__123Graph_XREV" hidden="1">[8]Register!#REF!</definedName>
    <definedName name="__15__123Graph_XPET_Y___VS_TPO" hidden="1">#REF!</definedName>
    <definedName name="__20__123Graph_XRAP_NP" hidden="1">#REF!</definedName>
    <definedName name="__5__123Graph_APET_Y___VS_TPO" hidden="1">#REF!</definedName>
    <definedName name="__d2" localSheetId="17" hidden="1">{"NORMAL",#N/A,FALSE,"02"}</definedName>
    <definedName name="__d2" localSheetId="11" hidden="1">{"NORMAL",#N/A,FALSE,"02"}</definedName>
    <definedName name="__d2" localSheetId="14" hidden="1">{"NORMAL",#N/A,FALSE,"02"}</definedName>
    <definedName name="__d2" localSheetId="9" hidden="1">{"NORMAL",#N/A,FALSE,"02"}</definedName>
    <definedName name="__d2" localSheetId="8" hidden="1">{"NORMAL",#N/A,FALSE,"02"}</definedName>
    <definedName name="__d2" localSheetId="19" hidden="1">{"NORMAL",#N/A,FALSE,"02"}</definedName>
    <definedName name="__d2" localSheetId="12" hidden="1">{"NORMAL",#N/A,FALSE,"02"}</definedName>
    <definedName name="__d2" hidden="1">{"NORMAL",#N/A,FALSE,"02"}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" localSheetId="17" hidden="1">{#N/A,#N/A,FALSE,"GENERAL";#N/A,#N/A,FALSE,"USP 1";#N/A,#N/A,FALSE,"USP 2";#N/A,#N/A,FALSE,"UTE"}</definedName>
    <definedName name="__F" localSheetId="11" hidden="1">{#N/A,#N/A,FALSE,"GENERAL";#N/A,#N/A,FALSE,"USP 1";#N/A,#N/A,FALSE,"USP 2";#N/A,#N/A,FALSE,"UTE"}</definedName>
    <definedName name="__F" localSheetId="14" hidden="1">{#N/A,#N/A,FALSE,"GENERAL";#N/A,#N/A,FALSE,"USP 1";#N/A,#N/A,FALSE,"USP 2";#N/A,#N/A,FALSE,"UTE"}</definedName>
    <definedName name="__F" localSheetId="9" hidden="1">{#N/A,#N/A,FALSE,"GENERAL";#N/A,#N/A,FALSE,"USP 1";#N/A,#N/A,FALSE,"USP 2";#N/A,#N/A,FALSE,"UTE"}</definedName>
    <definedName name="__F" localSheetId="8" hidden="1">{#N/A,#N/A,FALSE,"GENERAL";#N/A,#N/A,FALSE,"USP 1";#N/A,#N/A,FALSE,"USP 2";#N/A,#N/A,FALSE,"UTE"}</definedName>
    <definedName name="__F" localSheetId="19" hidden="1">{#N/A,#N/A,FALSE,"GENERAL";#N/A,#N/A,FALSE,"USP 1";#N/A,#N/A,FALSE,"USP 2";#N/A,#N/A,FALSE,"UTE"}</definedName>
    <definedName name="__F" localSheetId="12" hidden="1">{#N/A,#N/A,FALSE,"GENERAL";#N/A,#N/A,FALSE,"USP 1";#N/A,#N/A,FALSE,"USP 2";#N/A,#N/A,FALSE,"UTE"}</definedName>
    <definedName name="__F" hidden="1">{#N/A,#N/A,FALSE,"GENERAL";#N/A,#N/A,FALSE,"USP 1";#N/A,#N/A,FALSE,"USP 2";#N/A,#N/A,FALSE,"UTE"}</definedName>
    <definedName name="__fc">#REF!</definedName>
    <definedName name="_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H170">#REF!</definedName>
    <definedName name="__new11" localSheetId="17" hidden="1">{#N/A,#N/A,FALSE,"Global by BU";#N/A,#N/A,FALSE,"U.S. by BU";#N/A,#N/A,FALSE,"Canada by BU";#N/A,#N/A,FALSE,"Europe by BU";#N/A,#N/A,FALSE,"Asia by BU";#N/A,#N/A,FALSE,"Cala by BU"}</definedName>
    <definedName name="__new11" localSheetId="11" hidden="1">{#N/A,#N/A,FALSE,"Global by BU";#N/A,#N/A,FALSE,"U.S. by BU";#N/A,#N/A,FALSE,"Canada by BU";#N/A,#N/A,FALSE,"Europe by BU";#N/A,#N/A,FALSE,"Asia by BU";#N/A,#N/A,FALSE,"Cala by BU"}</definedName>
    <definedName name="__new11" localSheetId="14" hidden="1">{#N/A,#N/A,FALSE,"Global by BU";#N/A,#N/A,FALSE,"U.S. by BU";#N/A,#N/A,FALSE,"Canada by BU";#N/A,#N/A,FALSE,"Europe by BU";#N/A,#N/A,FALSE,"Asia by BU";#N/A,#N/A,FALSE,"Cala by BU"}</definedName>
    <definedName name="__new11" localSheetId="9" hidden="1">{#N/A,#N/A,FALSE,"Global by BU";#N/A,#N/A,FALSE,"U.S. by BU";#N/A,#N/A,FALSE,"Canada by BU";#N/A,#N/A,FALSE,"Europe by BU";#N/A,#N/A,FALSE,"Asia by BU";#N/A,#N/A,FALSE,"Cala by BU"}</definedName>
    <definedName name="__new11" localSheetId="8" hidden="1">{#N/A,#N/A,FALSE,"Global by BU";#N/A,#N/A,FALSE,"U.S. by BU";#N/A,#N/A,FALSE,"Canada by BU";#N/A,#N/A,FALSE,"Europe by BU";#N/A,#N/A,FALSE,"Asia by BU";#N/A,#N/A,FALSE,"Cala by BU"}</definedName>
    <definedName name="__new11" localSheetId="19" hidden="1">{#N/A,#N/A,FALSE,"Global by BU";#N/A,#N/A,FALSE,"U.S. by BU";#N/A,#N/A,FALSE,"Canada by BU";#N/A,#N/A,FALSE,"Europe by BU";#N/A,#N/A,FALSE,"Asia by BU";#N/A,#N/A,FALSE,"Cala by BU"}</definedName>
    <definedName name="__new11" localSheetId="12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7" hidden="1">{#N/A,#N/A,FALSE,"Global by BU";#N/A,#N/A,FALSE,"U.S. by BU";#N/A,#N/A,FALSE,"Canada by BU";#N/A,#N/A,FALSE,"Europe by BU";#N/A,#N/A,FALSE,"Asia by BU";#N/A,#N/A,FALSE,"Cala by BU"}</definedName>
    <definedName name="__new12" localSheetId="11" hidden="1">{#N/A,#N/A,FALSE,"Global by BU";#N/A,#N/A,FALSE,"U.S. by BU";#N/A,#N/A,FALSE,"Canada by BU";#N/A,#N/A,FALSE,"Europe by BU";#N/A,#N/A,FALSE,"Asia by BU";#N/A,#N/A,FALSE,"Cala by BU"}</definedName>
    <definedName name="__new12" localSheetId="14" hidden="1">{#N/A,#N/A,FALSE,"Global by BU";#N/A,#N/A,FALSE,"U.S. by BU";#N/A,#N/A,FALSE,"Canada by BU";#N/A,#N/A,FALSE,"Europe by BU";#N/A,#N/A,FALSE,"Asia by BU";#N/A,#N/A,FALSE,"Cala by BU"}</definedName>
    <definedName name="__new12" localSheetId="9" hidden="1">{#N/A,#N/A,FALSE,"Global by BU";#N/A,#N/A,FALSE,"U.S. by BU";#N/A,#N/A,FALSE,"Canada by BU";#N/A,#N/A,FALSE,"Europe by BU";#N/A,#N/A,FALSE,"Asia by BU";#N/A,#N/A,FALSE,"Cala by BU"}</definedName>
    <definedName name="__new12" localSheetId="8" hidden="1">{#N/A,#N/A,FALSE,"Global by BU";#N/A,#N/A,FALSE,"U.S. by BU";#N/A,#N/A,FALSE,"Canada by BU";#N/A,#N/A,FALSE,"Europe by BU";#N/A,#N/A,FALSE,"Asia by BU";#N/A,#N/A,FALSE,"Cala by BU"}</definedName>
    <definedName name="__new12" localSheetId="19" hidden="1">{#N/A,#N/A,FALSE,"Global by BU";#N/A,#N/A,FALSE,"U.S. by BU";#N/A,#N/A,FALSE,"Canada by BU";#N/A,#N/A,FALSE,"Europe by BU";#N/A,#N/A,FALSE,"Asia by BU";#N/A,#N/A,FALSE,"Cala by BU"}</definedName>
    <definedName name="__new12" localSheetId="12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PXB1">#REF!,#REF!,#REF!</definedName>
    <definedName name="__PXB2">#REF!,#REF!,#REF!</definedName>
    <definedName name="__PXB3">#REF!,#REF!,#REF!</definedName>
    <definedName name="__PXB4">#REF!,#REF!,#REF!</definedName>
    <definedName name="__PXB5">#REF!,#REF!</definedName>
    <definedName name="__Qh5">'[10]D-9001'!$G$29</definedName>
    <definedName name="__Qh6">'[10]D-9001'!$G$33</definedName>
    <definedName name="__Qh7">'[10]D-9001'!$G$37</definedName>
    <definedName name="__Qh8">'[10]D-9001'!$G$41</definedName>
    <definedName name="__QTY1">#REF!</definedName>
    <definedName name="__R">#REF!</definedName>
    <definedName name="__RAN1">#REF!</definedName>
    <definedName name="__RAN2">#N/A</definedName>
    <definedName name="__RAN3">#REF!</definedName>
    <definedName name="__RC">#REF!</definedName>
    <definedName name="__RC1">#REF!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>#REF!</definedName>
    <definedName name="__Rev2">#REF!</definedName>
    <definedName name="__Rev3">#REF!</definedName>
    <definedName name="__Rev4">#REF!</definedName>
    <definedName name="__SP68">#REF!</definedName>
    <definedName name="__sp69">#REF!</definedName>
    <definedName name="__to11">#REF!</definedName>
    <definedName name="__to12">#REF!</definedName>
    <definedName name="__to2">#REF!</definedName>
    <definedName name="__to3">#REF!</definedName>
    <definedName name="_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PN5">#REF!</definedName>
    <definedName name="__us96">#REF!</definedName>
    <definedName name="__Var1">#REF!</definedName>
    <definedName name="__VS2">#REF!</definedName>
    <definedName name="__VS3">#REF!</definedName>
    <definedName name="__wrn1" localSheetId="17" hidden="1">{#N/A,#N/A,TRUE,"Est. de Fact.";#N/A,#N/A,TRUE,"Capitulo 19";#N/A,#N/A,TRUE,"Proyecto P855"}</definedName>
    <definedName name="__wrn1" localSheetId="11" hidden="1">{#N/A,#N/A,TRUE,"Est. de Fact.";#N/A,#N/A,TRUE,"Capitulo 19";#N/A,#N/A,TRUE,"Proyecto P855"}</definedName>
    <definedName name="__wrn1" localSheetId="14" hidden="1">{#N/A,#N/A,TRUE,"Est. de Fact.";#N/A,#N/A,TRUE,"Capitulo 19";#N/A,#N/A,TRUE,"Proyecto P855"}</definedName>
    <definedName name="__wrn1" localSheetId="9" hidden="1">{#N/A,#N/A,TRUE,"Est. de Fact.";#N/A,#N/A,TRUE,"Capitulo 19";#N/A,#N/A,TRUE,"Proyecto P855"}</definedName>
    <definedName name="__wrn1" localSheetId="8" hidden="1">{#N/A,#N/A,TRUE,"Est. de Fact.";#N/A,#N/A,TRUE,"Capitulo 19";#N/A,#N/A,TRUE,"Proyecto P855"}</definedName>
    <definedName name="__wrn1" localSheetId="19" hidden="1">{#N/A,#N/A,TRUE,"Est. de Fact.";#N/A,#N/A,TRUE,"Capitulo 19";#N/A,#N/A,TRUE,"Proyecto P855"}</definedName>
    <definedName name="__wrn1" localSheetId="12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01.Certificación_Teac_O.Ingresos">#REF!</definedName>
    <definedName name="_1">#N/A</definedName>
    <definedName name="_1___0_0FLE">#REF!</definedName>
    <definedName name="_1__123Graph_A__200__BPF" hidden="1">#REF!</definedName>
    <definedName name="_1__123Graph_ACHART_1" localSheetId="14" hidden="1">#REF!</definedName>
    <definedName name="_1__123Graph_ACHART_1" hidden="1">[11]DADOS!$K$13:$K$26</definedName>
    <definedName name="_1__123Graph_APET_Y___VS_TPO" hidden="1">#REF!</definedName>
    <definedName name="_1__123Graph_BGRAFICO_1" localSheetId="14" hidden="1">#REF!</definedName>
    <definedName name="_1__123Graph_BGRAFICO_1" hidden="1">[12]KWHCEC!#REF!</definedName>
    <definedName name="_1_CARATULA">#REF!</definedName>
    <definedName name="_10__123Graph_ACHART_18" localSheetId="14" hidden="1">#REF!</definedName>
    <definedName name="_10__123Graph_ACHART_18" hidden="1">'[11]Produt JUL'!$B$12:$B$13</definedName>
    <definedName name="_10__123Graph_BPET_Y___VS_TPO" hidden="1">#REF!</definedName>
    <definedName name="_10__123Graph_C__200__D50" hidden="1">#REF!</definedName>
    <definedName name="_10__123Graph_CGRAFICO_1" localSheetId="14" hidden="1">#REF!</definedName>
    <definedName name="_10__123Graph_CGRAFICO_1" hidden="1">[12]KWHCEC!#REF!</definedName>
    <definedName name="_10__123Graph_EGRAFICO_1" localSheetId="14" hidden="1">#REF!</definedName>
    <definedName name="_10__123Graph_EGRAFICO_1" hidden="1">[12]KWHCEC!#REF!</definedName>
    <definedName name="_100__123Graph_FCHART_17" localSheetId="14" hidden="1">#REF!</definedName>
    <definedName name="_100__123Graph_FCHART_17" hidden="1">'[11]Produt JUN'!$D$12:$D$44</definedName>
    <definedName name="_101__123Graph_FCHART_18" localSheetId="14" hidden="1">#REF!</definedName>
    <definedName name="_101__123Graph_FCHART_18" hidden="1">'[11]Produt JUL'!$D$12:$D$44</definedName>
    <definedName name="_102__123Graph_FCHART_19" localSheetId="14" hidden="1">#REF!</definedName>
    <definedName name="_102__123Graph_FCHART_19" hidden="1">'[11]Produt AGO'!$D$12:$D$44</definedName>
    <definedName name="_103__123Graph_FCHART_20" localSheetId="14" hidden="1">#REF!</definedName>
    <definedName name="_103__123Graph_FCHART_20" hidden="1">'[11]Produt SET'!$D$12:$D$44</definedName>
    <definedName name="_104__123Graph_FCHART_21" localSheetId="14" hidden="1">#REF!</definedName>
    <definedName name="_104__123Graph_FCHART_21" hidden="1">'[11]Produt OUT'!$D$12:$D$44</definedName>
    <definedName name="_105__123Graph_FCHART_22" localSheetId="14" hidden="1">#REF!</definedName>
    <definedName name="_105__123Graph_FCHART_22" hidden="1">'[11]Produt NOV'!$D$12:$D$44</definedName>
    <definedName name="_106__123Graph_FCHART_23" localSheetId="14" hidden="1">#REF!</definedName>
    <definedName name="_106__123Graph_FCHART_23" hidden="1">'[11]Produt DEZ'!$D$12:$D$44</definedName>
    <definedName name="_107__123Graph_FCHART_9" localSheetId="14" hidden="1">#REF!</definedName>
    <definedName name="_107__123Graph_FCHART_9" hidden="1">[11]DADOS!$E$13:$E$26</definedName>
    <definedName name="_108__123Graph_CKW_H" localSheetId="14" hidden="1">#REF!</definedName>
    <definedName name="_108__123Graph_CKW_H" hidden="1">[7]KWHCEC!#REF!</definedName>
    <definedName name="_108__123Graph_LBL_ACHART_2" localSheetId="14" hidden="1">#REF!</definedName>
    <definedName name="_108__123Graph_LBL_ACHART_2" hidden="1">[13]PARETOS!$M$4:$M$10</definedName>
    <definedName name="_109__123Graph_LBL_ACHART_3" localSheetId="14" hidden="1">#REF!</definedName>
    <definedName name="_109__123Graph_LBL_ACHART_3" hidden="1">[13]PARETOS!$N$29:$N$36</definedName>
    <definedName name="_11__123Graph_ACHART_19" localSheetId="14" hidden="1">#REF!</definedName>
    <definedName name="_11__123Graph_ACHART_19" hidden="1">'[11]Produt AGO'!$B$12:$B$13</definedName>
    <definedName name="_11__123Graph_CGRANULOMETRIA_1" hidden="1">#REF!</definedName>
    <definedName name="_110__123Graph_LBL_ACHART_7" localSheetId="14" hidden="1">#REF!</definedName>
    <definedName name="_110__123Graph_LBL_ACHART_7" hidden="1">'[13]PROP ELAB GANH'!$P$47:$P$55</definedName>
    <definedName name="_111__123Graph_LBL_ACHART_8" localSheetId="14" hidden="1">#REF!</definedName>
    <definedName name="_111__123Graph_LBL_ACHART_8" hidden="1">'[13]PROP ELAB GANH'!$P$70:$P$78</definedName>
    <definedName name="_112__123Graph_LBL_ACHART_9" localSheetId="14" hidden="1">#REF!</definedName>
    <definedName name="_112__123Graph_LBL_ACHART_9" hidden="1">[11]DADOS!$T$13:$T$14</definedName>
    <definedName name="_113__123Graph_LBL_BCHART_10" localSheetId="14" hidden="1">#REF!</definedName>
    <definedName name="_113__123Graph_LBL_BCHART_10" hidden="1">'[11]Produt JAN'!$AJ$12:$AJ$44</definedName>
    <definedName name="_114__123Graph_LBL_BCHART_13" localSheetId="14" hidden="1">#REF!</definedName>
    <definedName name="_114__123Graph_LBL_BCHART_13" hidden="1">'[11]Produt FEV'!$AJ$12:$AJ$44</definedName>
    <definedName name="_115__123Graph_LBL_BCHART_14" localSheetId="14" hidden="1">#REF!</definedName>
    <definedName name="_115__123Graph_LBL_BCHART_14" hidden="1">'[11]Produt MAR'!$AJ$12:$AJ$44</definedName>
    <definedName name="_116__123Graph_LBL_BCHART_15" localSheetId="14" hidden="1">#REF!</definedName>
    <definedName name="_116__123Graph_LBL_BCHART_15" hidden="1">'[11]Produt ABR'!$AJ$12:$AJ$44</definedName>
    <definedName name="_117__123Graph_LBL_BCHART_16" localSheetId="14" hidden="1">#REF!</definedName>
    <definedName name="_117__123Graph_LBL_BCHART_16" hidden="1">'[11]Produt MAI'!$AJ$12:$AJ$44</definedName>
    <definedName name="_118__123Graph_LBL_BCHART_17" localSheetId="14" hidden="1">#REF!</definedName>
    <definedName name="_118__123Graph_LBL_BCHART_17" hidden="1">'[11]Produt JUN'!$AJ$12:$AJ$44</definedName>
    <definedName name="_119__123Graph_LBL_BCHART_18" localSheetId="14" hidden="1">#REF!</definedName>
    <definedName name="_119__123Graph_LBL_BCHART_18" hidden="1">'[11]Produt JUL'!$AJ$12:$AJ$44</definedName>
    <definedName name="_12__123Graph_ACHART_2" localSheetId="14" hidden="1">#REF!</definedName>
    <definedName name="_12__123Graph_ACHART_2" hidden="1">[11]DADOS!$J$28:$L$28</definedName>
    <definedName name="_12__123Graph_D__200__BPF" hidden="1">#REF!</definedName>
    <definedName name="_12__123Graph_LBL_BKW_H" localSheetId="14" hidden="1">#REF!</definedName>
    <definedName name="_12__123Graph_LBL_BKW_H" hidden="1">[12]KWHCEC!#REF!</definedName>
    <definedName name="_120__123Graph_LBL_BCHART_19" localSheetId="14" hidden="1">#REF!</definedName>
    <definedName name="_120__123Graph_LBL_BCHART_19" hidden="1">'[11]Produt AGO'!$AJ$12:$AJ$44</definedName>
    <definedName name="_121__123Graph_LBL_BCHART_2" localSheetId="14" hidden="1">#REF!</definedName>
    <definedName name="_121__123Graph_LBL_BCHART_2" hidden="1">[13]PARETOS!$N$4:$N$10</definedName>
    <definedName name="_122__123Graph_LBL_BCHART_20" localSheetId="14" hidden="1">#REF!</definedName>
    <definedName name="_122__123Graph_LBL_BCHART_20" hidden="1">'[11]Produt SET'!$AJ$12:$AJ$44</definedName>
    <definedName name="_123__123Graph_LBL_BCHART_21" localSheetId="14" hidden="1">#REF!</definedName>
    <definedName name="_123__123Graph_LBL_BCHART_21" hidden="1">'[11]Produt OUT'!$AJ$12:$AJ$44</definedName>
    <definedName name="_124__123Graph_LBL_BCHART_22" localSheetId="14" hidden="1">#REF!</definedName>
    <definedName name="_124__123Graph_LBL_BCHART_22" hidden="1">'[11]Produt NOV'!$AJ$12:$AJ$44</definedName>
    <definedName name="_125__123Graph_LBL_BCHART_23" localSheetId="14" hidden="1">#REF!</definedName>
    <definedName name="_125__123Graph_LBL_BCHART_23" hidden="1">'[11]Produt DEZ'!$AJ$12:$AJ$44</definedName>
    <definedName name="_126__123Graph_LBL_BCHART_3" localSheetId="14" hidden="1">#REF!</definedName>
    <definedName name="_126__123Graph_LBL_BCHART_3" hidden="1">[13]PARETOS!$O$28:$O$35</definedName>
    <definedName name="_127__123Graph_LBL_DCHART_10" localSheetId="14" hidden="1">#REF!</definedName>
    <definedName name="_127__123Graph_LBL_DCHART_10" hidden="1">'[11]Produt JAN'!$AK$12:$AK$44</definedName>
    <definedName name="_128__123Graph_LBL_DCHART_13" localSheetId="14" hidden="1">#REF!</definedName>
    <definedName name="_128__123Graph_LBL_DCHART_13" hidden="1">'[11]Produt FEV'!$AK$12:$AK$44</definedName>
    <definedName name="_129__123Graph_LBL_DCHART_14" localSheetId="14" hidden="1">#REF!</definedName>
    <definedName name="_129__123Graph_LBL_DCHART_14" hidden="1">'[11]Produt MAR'!$AK$12:$AK$44</definedName>
    <definedName name="_13__123Graph_ACHART_20" localSheetId="14" hidden="1">#REF!</definedName>
    <definedName name="_13__123Graph_ACHART_20" hidden="1">'[11]Produt SET'!$B$12:$B$13</definedName>
    <definedName name="_13__123Graph_D__200__D50" hidden="1">#REF!</definedName>
    <definedName name="_130__123Graph_LBL_DCHART_15" localSheetId="14" hidden="1">#REF!</definedName>
    <definedName name="_130__123Graph_LBL_DCHART_15" hidden="1">'[11]Produt ABR'!$AK$12:$AK$44</definedName>
    <definedName name="_131__123Graph_LBL_DCHART_16" localSheetId="14" hidden="1">#REF!</definedName>
    <definedName name="_131__123Graph_LBL_DCHART_16" hidden="1">'[11]Produt MAI'!$AK$12:$AK$44</definedName>
    <definedName name="_132__123Graph_LBL_DCHART_17" localSheetId="14" hidden="1">#REF!</definedName>
    <definedName name="_132__123Graph_LBL_DCHART_17" hidden="1">'[11]Produt JUN'!$AK$12:$AK$44</definedName>
    <definedName name="_133__123Graph_LBL_DCHART_18" localSheetId="14" hidden="1">#REF!</definedName>
    <definedName name="_133__123Graph_LBL_DCHART_18" hidden="1">'[11]Produt JUL'!$AK$12:$AK$44</definedName>
    <definedName name="_134__123Graph_LBL_DCHART_19" localSheetId="14" hidden="1">#REF!</definedName>
    <definedName name="_134__123Graph_LBL_DCHART_19" hidden="1">'[11]Produt AGO'!$AK$12:$AK$44</definedName>
    <definedName name="_135__123Graph_DGRAFICO_1" localSheetId="14" hidden="1">#REF!</definedName>
    <definedName name="_135__123Graph_DGRAFICO_1" hidden="1">[7]KWHCEC!#REF!</definedName>
    <definedName name="_135__123Graph_LBL_DCHART_20" localSheetId="14" hidden="1">#REF!</definedName>
    <definedName name="_135__123Graph_LBL_DCHART_20" hidden="1">'[11]Produt SET'!$AK$12:$AK$44</definedName>
    <definedName name="_136__123Graph_LBL_DCHART_21" localSheetId="14" hidden="1">#REF!</definedName>
    <definedName name="_136__123Graph_LBL_DCHART_21" hidden="1">'[11]Produt OUT'!$AK$12:$AK$44</definedName>
    <definedName name="_137__123Graph_LBL_DCHART_22" localSheetId="14" hidden="1">#REF!</definedName>
    <definedName name="_137__123Graph_LBL_DCHART_22" hidden="1">'[11]Produt NOV'!$AK$12:$AK$44</definedName>
    <definedName name="_138__123Graph_LBL_DCHART_23" localSheetId="14" hidden="1">#REF!</definedName>
    <definedName name="_138__123Graph_LBL_DCHART_23" hidden="1">'[11]Produt DEZ'!$AK$12:$AK$44</definedName>
    <definedName name="_139__123Graph_XCHART_1" localSheetId="14" hidden="1">#REF!</definedName>
    <definedName name="_139__123Graph_XCHART_1" hidden="1">[11]DADOS!$A$13:$A$26</definedName>
    <definedName name="_14__123Graph_ACHART_21" localSheetId="14" hidden="1">#REF!</definedName>
    <definedName name="_14__123Graph_ACHART_21" hidden="1">'[11]Produt OUT'!$B$12:$B$13</definedName>
    <definedName name="_14__123Graph_BPET_Y___VS_TPO" hidden="1">#REF!</definedName>
    <definedName name="_14__123Graph_E__200__BPF" hidden="1">#REF!</definedName>
    <definedName name="_140__123Graph_XCHART_3" localSheetId="14" hidden="1">#REF!</definedName>
    <definedName name="_140__123Graph_XCHART_3" hidden="1">[13]PARETOS!$M$29:$M$36</definedName>
    <definedName name="_141__123Graph_XCHART_6" localSheetId="14" hidden="1">#REF!</definedName>
    <definedName name="_141__123Graph_XCHART_6" hidden="1">[11]DADOS!$A$15:$A$26</definedName>
    <definedName name="_142__123Graph_XCHART_8" localSheetId="14" hidden="1">#REF!</definedName>
    <definedName name="_142__123Graph_XCHART_8" hidden="1">'[13]PROP ELAB GANH'!$L$70:$L$78</definedName>
    <definedName name="_143__123Graph_XCHART_9" localSheetId="14" hidden="1">#REF!</definedName>
    <definedName name="_143__123Graph_XCHART_9" hidden="1">[11]DADOS!$A$13:$A$26</definedName>
    <definedName name="_15__123Graph_ACHART_22" localSheetId="14" hidden="1">#REF!</definedName>
    <definedName name="_15__123Graph_ACHART_22" hidden="1">'[11]Produt NOV'!$B$12:$B$13</definedName>
    <definedName name="_15__123Graph_CKW_H" localSheetId="14" hidden="1">#REF!</definedName>
    <definedName name="_15__123Graph_CKW_H" hidden="1">[12]KWHCEC!#REF!</definedName>
    <definedName name="_15__123Graph_E__200__D50" hidden="1">#REF!</definedName>
    <definedName name="_15__123Graph_XPET_Y___VS_TPO" hidden="1">#REF!</definedName>
    <definedName name="_16__123Graph_ACHART_23" localSheetId="14" hidden="1">#REF!</definedName>
    <definedName name="_16__123Graph_ACHART_23" hidden="1">'[11]Produt DEZ'!$B$12:$B$13</definedName>
    <definedName name="_16__123Graph_F__200__BPF" hidden="1">#REF!</definedName>
    <definedName name="_162__123Graph_EGRAFICO_1" localSheetId="14" hidden="1">#REF!</definedName>
    <definedName name="_162__123Graph_EGRAFICO_1" hidden="1">[7]KWHCEC!#REF!</definedName>
    <definedName name="_17__123Graph_ACHART_25" localSheetId="14" hidden="1">#REF!</definedName>
    <definedName name="_17__123Graph_ACHART_25" hidden="1">'[11]Produt FEV'!$J$48:$L$48</definedName>
    <definedName name="_17__123Graph_F__200__D50" hidden="1">#REF!</definedName>
    <definedName name="_17_de_Junio_de_2002">#REF!</definedName>
    <definedName name="_18__123Graph_ACHART_27" localSheetId="14" hidden="1">#REF!</definedName>
    <definedName name="_18__123Graph_ACHART_27" hidden="1">'[11]Produt MAR'!$J$48:$L$48</definedName>
    <definedName name="_18__123Graph_X__200__BPF" hidden="1">#REF!</definedName>
    <definedName name="_189__123Graph_LBL_BKW_H" localSheetId="14" hidden="1">#REF!</definedName>
    <definedName name="_189__123Graph_LBL_BKW_H" hidden="1">[7]KWHCEC!#REF!</definedName>
    <definedName name="_19__123Graph_ACHART_29" localSheetId="14" hidden="1">#REF!</definedName>
    <definedName name="_19__123Graph_ACHART_29" hidden="1">'[11]Produt ABR'!$J$48:$L$48</definedName>
    <definedName name="_19__123Graph_X__200__D50" hidden="1">#REF!</definedName>
    <definedName name="_1FLE">#REF!</definedName>
    <definedName name="_2">#REF!</definedName>
    <definedName name="_2___0_0PRINT_AREA">#REF!</definedName>
    <definedName name="_2__123Graph_A__200__D50" hidden="1">#REF!</definedName>
    <definedName name="_2__123Graph_ACHART_10" localSheetId="14" hidden="1">#REF!</definedName>
    <definedName name="_2__123Graph_ACHART_10" hidden="1">'[11]Produt JAN'!$B$12:$B$13</definedName>
    <definedName name="_2__123Graph_APET_Y___VS_TPO" hidden="1">#REF!</definedName>
    <definedName name="_2__123Graph_BGRAFICO_1" localSheetId="14" hidden="1">#REF!</definedName>
    <definedName name="_2__123Graph_BGRAFICO_1" hidden="1">[12]KWHCEC!#REF!</definedName>
    <definedName name="_2__123Graph_BPET_Y___VS_TPO" hidden="1">#REF!</definedName>
    <definedName name="_2__123Graph_CGRAFICO_1" localSheetId="14" hidden="1">#REF!</definedName>
    <definedName name="_2__123Graph_CGRAFICO_1" hidden="1">[12]KWHCEC!#REF!</definedName>
    <definedName name="_2_0_0FLE">#REF!</definedName>
    <definedName name="_2_SEPARADOR1">#REF!</definedName>
    <definedName name="_20__123Graph_ACHART_3" localSheetId="14" hidden="1">#REF!</definedName>
    <definedName name="_20__123Graph_ACHART_3" hidden="1">[11]DADOS!$J$30:$L$30</definedName>
    <definedName name="_20__123Graph_DGRAFICO_1" localSheetId="14" hidden="1">#REF!</definedName>
    <definedName name="_20__123Graph_DGRAFICO_1" hidden="1">[12]KWHCEC!#REF!</definedName>
    <definedName name="_20__123Graph_XEFICIENCIA_1" hidden="1">#REF!</definedName>
    <definedName name="_20__123Graph_XRAP_NP" hidden="1">#REF!</definedName>
    <definedName name="_21__123Graph_ACHART_31" localSheetId="14" hidden="1">#REF!</definedName>
    <definedName name="_21__123Graph_ACHART_31" hidden="1">'[11]Produt MAI'!$J$48:$L$48</definedName>
    <definedName name="_21__123Graph_XGRANULOMETRIA_1" hidden="1">#REF!</definedName>
    <definedName name="_21__123Graph_XPET_Y___VS_TPO" hidden="1">#REF!</definedName>
    <definedName name="_22__123Graph_ACHART_33" localSheetId="14" hidden="1">#REF!</definedName>
    <definedName name="_22__123Graph_ACHART_33" hidden="1">'[11]Produt JUN'!$J$48:$L$48</definedName>
    <definedName name="_22_0_0PRINT_AREA">#REF!</definedName>
    <definedName name="_23__123Graph_ACHART_35" localSheetId="14" hidden="1">#REF!</definedName>
    <definedName name="_23__123Graph_ACHART_35" hidden="1">'[11]Produt JUL'!$J$48:$L$48</definedName>
    <definedName name="_24__123Graph_ACHART_37" localSheetId="14" hidden="1">#REF!</definedName>
    <definedName name="_24__123Graph_ACHART_37" hidden="1">'[11]Produt AGO'!$J$48:$L$48</definedName>
    <definedName name="_25__123Graph_ACHART_39" localSheetId="14" hidden="1">#REF!</definedName>
    <definedName name="_25__123Graph_ACHART_39" hidden="1">'[11]Produt SET'!$J$48:$L$48</definedName>
    <definedName name="_25__123Graph_EGRAFICO_1" localSheetId="14" hidden="1">#REF!</definedName>
    <definedName name="_25__123Graph_EGRAFICO_1" hidden="1">[12]KWHCEC!#REF!</definedName>
    <definedName name="_26__123Graph_ACHART_4" localSheetId="14" hidden="1">#REF!</definedName>
    <definedName name="_26__123Graph_ACHART_4" hidden="1">[11]DADOS!$O$28:$Q$28</definedName>
    <definedName name="_27__123Graph_ACHART_41" localSheetId="14" hidden="1">#REF!</definedName>
    <definedName name="_27__123Graph_ACHART_41" hidden="1">'[11]Produt OUT'!$J$48:$L$48</definedName>
    <definedName name="_28__123Graph_ACHART_43" localSheetId="14" hidden="1">#REF!</definedName>
    <definedName name="_28__123Graph_ACHART_43" hidden="1">'[11]Produt NOV'!$J$48:$L$48</definedName>
    <definedName name="_28__123Graph_XRAP_NP" hidden="1">#REF!</definedName>
    <definedName name="_284_0PREV">#REF!</definedName>
    <definedName name="_285_0PREV">#REF!</definedName>
    <definedName name="_286_0PREV">#REF!</definedName>
    <definedName name="_287_0PREV">#REF!</definedName>
    <definedName name="_29__123Graph_ACHART_45" localSheetId="14" hidden="1">#REF!</definedName>
    <definedName name="_29__123Graph_ACHART_45" hidden="1">'[11]Produt DEZ'!$J$48:$L$48</definedName>
    <definedName name="_2PRINT_AREA">#REF!</definedName>
    <definedName name="_3______FLE">#REF!</definedName>
    <definedName name="_3__123Graph_ACHART_11" localSheetId="14" hidden="1">#REF!</definedName>
    <definedName name="_3__123Graph_ACHART_11" hidden="1">'[11]Produt JAN'!$J$46:$L$46</definedName>
    <definedName name="_3__123Graph_AEFICIENCIA_1" hidden="1">#REF!</definedName>
    <definedName name="_3__123Graph_CGRAFICO_1" hidden="1">#REF!</definedName>
    <definedName name="_3__123Graph_CKW_H" localSheetId="14" hidden="1">#REF!</definedName>
    <definedName name="_3__123Graph_CKW_H" hidden="1">[12]KWHCEC!#REF!</definedName>
    <definedName name="_3__123Graph_XPET_Y___VS_TPO" hidden="1">#REF!</definedName>
    <definedName name="_3_0_0FLE">#REF!</definedName>
    <definedName name="_30__123Graph_ACHART_5" localSheetId="14" hidden="1">#REF!</definedName>
    <definedName name="_30__123Graph_ACHART_5" hidden="1">[11]DADOS!$O$30:$Q$30</definedName>
    <definedName name="_30__123Graph_LBL_BKW_H" localSheetId="14" hidden="1">#REF!</definedName>
    <definedName name="_30__123Graph_LBL_BKW_H" hidden="1">[12]KWHCEC!#REF!</definedName>
    <definedName name="_31__123Graph_ACHART_6" localSheetId="14" hidden="1">#REF!</definedName>
    <definedName name="_31__123Graph_ACHART_6" hidden="1">[11]DADOS!$G$15:$G$26</definedName>
    <definedName name="_32__123Graph_ACHART_7" localSheetId="14" hidden="1">#REF!</definedName>
    <definedName name="_32__123Graph_ACHART_7" hidden="1">[11]DADOS!$S$28:$U$28</definedName>
    <definedName name="_33__123Graph_ACHART_8" localSheetId="14" hidden="1">#REF!</definedName>
    <definedName name="_33__123Graph_ACHART_8" hidden="1">[11]DADOS!$S$30:$U$30</definedName>
    <definedName name="_34__123Graph_ACHART_9" localSheetId="14" hidden="1">#REF!</definedName>
    <definedName name="_34__123Graph_ACHART_9" hidden="1">[11]DADOS!$T$13:$T$26</definedName>
    <definedName name="_35__123Graph_BCHART_1" localSheetId="14" hidden="1">#REF!</definedName>
    <definedName name="_35__123Graph_BCHART_1" hidden="1">[11]DADOS!$J$13:$J$26</definedName>
    <definedName name="_36__123Graph_BCHART_10" localSheetId="14" hidden="1">#REF!</definedName>
    <definedName name="_36__123Graph_BCHART_10" hidden="1">'[11]Produt JAN'!$AE$12:$AE$44</definedName>
    <definedName name="_37__123Graph_BCHART_13" localSheetId="14" hidden="1">#REF!</definedName>
    <definedName name="_37__123Graph_BCHART_13" hidden="1">'[11]Produt FEV'!$AE$12:$AE$44</definedName>
    <definedName name="_38__123Graph_BCHART_14" localSheetId="14" hidden="1">#REF!</definedName>
    <definedName name="_38__123Graph_BCHART_14" hidden="1">'[11]Produt MAR'!$AE$12:$AE$44</definedName>
    <definedName name="_39__123Graph_BCHART_15" localSheetId="14" hidden="1">#REF!</definedName>
    <definedName name="_39__123Graph_BCHART_15" hidden="1">'[11]Produt ABR'!$AE$12:$AE$44</definedName>
    <definedName name="_4______PRINT_AREA">#REF!</definedName>
    <definedName name="_4__123Graph_ACHART_12" localSheetId="14" hidden="1">#REF!</definedName>
    <definedName name="_4__123Graph_ACHART_12" hidden="1">'[11]Produt JAN'!$J$48:$L$48</definedName>
    <definedName name="_4__123Graph_AGRANULOMETRIA_1" hidden="1">#REF!</definedName>
    <definedName name="_4__123Graph_BPET_Y___VS_TPO" hidden="1">#REF!</definedName>
    <definedName name="_4__123Graph_CGRAFICO_1" localSheetId="14" hidden="1">#REF!</definedName>
    <definedName name="_4__123Graph_CGRAFICO_1" hidden="1">[12]KWHCEC!#REF!</definedName>
    <definedName name="_4__123Graph_CKW_H" hidden="1">#REF!</definedName>
    <definedName name="_4__123Graph_DGRAFICO_1" localSheetId="14" hidden="1">#REF!</definedName>
    <definedName name="_4__123Graph_DGRAFICO_1" hidden="1">[12]KWHCEC!#REF!</definedName>
    <definedName name="_4__123Graph_XRAP_NP" hidden="1">#REF!</definedName>
    <definedName name="_4_0_0FLE">#REF!</definedName>
    <definedName name="_4_0_0PRINT_AREA">#REF!</definedName>
    <definedName name="_4_PREMISAS_MICRO">#REF!</definedName>
    <definedName name="_40__123Graph_BCHART_16" localSheetId="14" hidden="1">#REF!</definedName>
    <definedName name="_40__123Graph_BCHART_16" hidden="1">'[11]Produt MAI'!$AE$12:$AE$44</definedName>
    <definedName name="_41__123Graph_BCHART_17" localSheetId="14" hidden="1">#REF!</definedName>
    <definedName name="_41__123Graph_BCHART_17" hidden="1">'[11]Produt JUN'!$AE$12:$AE$44</definedName>
    <definedName name="_42__123Graph_BCHART_18" localSheetId="14" hidden="1">#REF!</definedName>
    <definedName name="_42__123Graph_BCHART_18" hidden="1">'[11]Produt JUL'!$AE$12:$AE$44</definedName>
    <definedName name="_43__123Graph_BCHART_19" localSheetId="14" hidden="1">#REF!</definedName>
    <definedName name="_43__123Graph_BCHART_19" hidden="1">'[11]Produt AGO'!$AE$12:$AE$44</definedName>
    <definedName name="_44__123Graph_BCHART_2" localSheetId="14" hidden="1">#REF!</definedName>
    <definedName name="_44__123Graph_BCHART_2" hidden="1">[13]PARETOS!$N$4:$N$10</definedName>
    <definedName name="_45__123Graph_BCHART_20" localSheetId="14" hidden="1">#REF!</definedName>
    <definedName name="_45__123Graph_BCHART_20" hidden="1">'[11]Produt SET'!$AE$12:$AE$44</definedName>
    <definedName name="_46__123Graph_BCHART_21" localSheetId="14" hidden="1">#REF!</definedName>
    <definedName name="_46__123Graph_BCHART_21" hidden="1">'[11]Produt OUT'!$AE$12:$AE$44</definedName>
    <definedName name="_47__123Graph_BCHART_22" localSheetId="14" hidden="1">#REF!</definedName>
    <definedName name="_47__123Graph_BCHART_22" hidden="1">'[11]Produt NOV'!$AE$12:$AE$44</definedName>
    <definedName name="_48__123Graph_BCHART_23" localSheetId="14" hidden="1">#REF!</definedName>
    <definedName name="_48__123Graph_BCHART_23" hidden="1">'[11]Produt DEZ'!$AE$12:$AE$44</definedName>
    <definedName name="_49__123Graph_BCHART_3" localSheetId="14" hidden="1">#REF!</definedName>
    <definedName name="_49__123Graph_BCHART_3" hidden="1">[13]PARETOS!$O$28:$O$35</definedName>
    <definedName name="_5__0_0FLE">#REF!</definedName>
    <definedName name="_5__123Graph_ACHART_13" localSheetId="14" hidden="1">#REF!</definedName>
    <definedName name="_5__123Graph_ACHART_13" hidden="1">'[11]Produt FEV'!$B$12:$B$13</definedName>
    <definedName name="_5__123Graph_APET_Y___VS_TPO" hidden="1">#REF!</definedName>
    <definedName name="_5__123Graph_B__200__BPF" hidden="1">#REF!</definedName>
    <definedName name="_5__123Graph_BGRAFICO_1" localSheetId="14" hidden="1">#REF!</definedName>
    <definedName name="_5__123Graph_BGRAFICO_1" hidden="1">[12]KWHCEC!#REF!</definedName>
    <definedName name="_5__123Graph_DGRAFICO_1" hidden="1">#REF!</definedName>
    <definedName name="_5__123Graph_EGRAFICO_1" localSheetId="14" hidden="1">#REF!</definedName>
    <definedName name="_5__123Graph_EGRAFICO_1" hidden="1">[12]KWHCEC!#REF!</definedName>
    <definedName name="_5_SEPARADOR2">#REF!</definedName>
    <definedName name="_50__123Graph_BCHART_6" localSheetId="14" hidden="1">#REF!</definedName>
    <definedName name="_50__123Graph_BCHART_6" hidden="1">[11]DADOS!$O$15:$O$26</definedName>
    <definedName name="_51__123Graph_BCHART_9" localSheetId="14" hidden="1">#REF!</definedName>
    <definedName name="_51__123Graph_BCHART_9" hidden="1">[11]DADOS!$U$13:$U$26</definedName>
    <definedName name="_52__123Graph_CCHART_1" localSheetId="14" hidden="1">#REF!</definedName>
    <definedName name="_52__123Graph_CCHART_1" hidden="1">[11]DADOS!$L$13:$L$26</definedName>
    <definedName name="_53__123Graph_CCHART_10" localSheetId="14" hidden="1">#REF!</definedName>
    <definedName name="_53__123Graph_CCHART_10" hidden="1">'[11]Produt JAN'!$AF$12:$AF$44</definedName>
    <definedName name="_54__123Graph_BGRAFICO_1" localSheetId="14" hidden="1">#REF!</definedName>
    <definedName name="_54__123Graph_BGRAFICO_1" hidden="1">[7]KWHCEC!#REF!</definedName>
    <definedName name="_54__123Graph_CCHART_13" localSheetId="14" hidden="1">#REF!</definedName>
    <definedName name="_54__123Graph_CCHART_13" hidden="1">'[11]Produt FEV'!$AF$12:$AF$44</definedName>
    <definedName name="_55__123Graph_CCHART_14" localSheetId="14" hidden="1">#REF!</definedName>
    <definedName name="_55__123Graph_CCHART_14" hidden="1">'[11]Produt MAR'!$AF$12:$AF$44</definedName>
    <definedName name="_56__123Graph_CCHART_15" localSheetId="14" hidden="1">#REF!</definedName>
    <definedName name="_56__123Graph_CCHART_15" hidden="1">'[11]Produt ABR'!$AF$12:$AF$44</definedName>
    <definedName name="_57__123Graph_CCHART_16" localSheetId="14" hidden="1">#REF!</definedName>
    <definedName name="_57__123Graph_CCHART_16" hidden="1">'[11]Produt MAI'!$AF$12:$AF$44</definedName>
    <definedName name="_58__123Graph_CCHART_17" localSheetId="14" hidden="1">#REF!</definedName>
    <definedName name="_58__123Graph_CCHART_17" hidden="1">'[11]Produt JUN'!$AF$12:$AF$44</definedName>
    <definedName name="_59__123Graph_CCHART_18" localSheetId="14" hidden="1">#REF!</definedName>
    <definedName name="_59__123Graph_CCHART_18" hidden="1">'[11]Produt JUL'!$AF$12:$AF$44</definedName>
    <definedName name="_6__0_0PRINT_AREA">#REF!</definedName>
    <definedName name="_6__123Graph_ACHART_14" localSheetId="14" hidden="1">#REF!</definedName>
    <definedName name="_6__123Graph_ACHART_14" hidden="1">'[11]Produt MAR'!$B$12:$B$13</definedName>
    <definedName name="_6__123Graph_B__200__D50" hidden="1">#REF!</definedName>
    <definedName name="_6__123Graph_CKW_H" localSheetId="14" hidden="1">#REF!</definedName>
    <definedName name="_6__123Graph_CKW_H" hidden="1">[12]KWHCEC!#REF!</definedName>
    <definedName name="_6__123Graph_EGRAFICO_1" hidden="1">#REF!</definedName>
    <definedName name="_6__123Graph_LBL_BKW_H" localSheetId="14" hidden="1">#REF!</definedName>
    <definedName name="_6__123Graph_LBL_BKW_H" hidden="1">[12]KWHCEC!#REF!</definedName>
    <definedName name="_6__123Graph_XPET_Y___VS_TPO" hidden="1">#REF!</definedName>
    <definedName name="_6_HOJA_DE_VENTA">#REF!</definedName>
    <definedName name="_60__123Graph_CCHART_19" localSheetId="14" hidden="1">#REF!</definedName>
    <definedName name="_60__123Graph_CCHART_19" hidden="1">'[11]Produt AGO'!$AF$12:$AF$44</definedName>
    <definedName name="_61__123Graph_CCHART_20" localSheetId="14" hidden="1">#REF!</definedName>
    <definedName name="_61__123Graph_CCHART_20" hidden="1">'[11]Produt SET'!$AF$12:$AF$44</definedName>
    <definedName name="_62__123Graph_CCHART_21" localSheetId="14" hidden="1">#REF!</definedName>
    <definedName name="_62__123Graph_CCHART_21" hidden="1">'[11]Produt OUT'!$AF$12:$AF$44</definedName>
    <definedName name="_63__123Graph_CCHART_22" localSheetId="14" hidden="1">#REF!</definedName>
    <definedName name="_63__123Graph_CCHART_22" hidden="1">'[11]Produt NOV'!$AF$12:$AF$44</definedName>
    <definedName name="_64__123Graph_CCHART_23" localSheetId="14" hidden="1">#REF!</definedName>
    <definedName name="_64__123Graph_CCHART_23" hidden="1">'[11]Produt DEZ'!$AF$12:$AF$44</definedName>
    <definedName name="_65__123Graph_CCHART_6" localSheetId="14" hidden="1">#REF!</definedName>
    <definedName name="_65__123Graph_CCHART_6" hidden="1">[11]DADOS!$P$15:$P$26</definedName>
    <definedName name="_66__123Graph_CCHART_9" localSheetId="14" hidden="1">#REF!</definedName>
    <definedName name="_66__123Graph_CCHART_9" hidden="1">[11]DADOS!$S$13:$S$26</definedName>
    <definedName name="_67__123Graph_DCHART_1" localSheetId="14" hidden="1">#REF!</definedName>
    <definedName name="_67__123Graph_DCHART_1" hidden="1">[11]DADOS!$M$13:$M$26</definedName>
    <definedName name="_68__123Graph_DCHART_10" localSheetId="14" hidden="1">#REF!</definedName>
    <definedName name="_68__123Graph_DCHART_10" hidden="1">'[11]Produt JAN'!$AG$12:$AG$44</definedName>
    <definedName name="_69__123Graph_DCHART_13" localSheetId="14" hidden="1">#REF!</definedName>
    <definedName name="_69__123Graph_DCHART_13" hidden="1">'[11]Produt FEV'!$AG$12:$AG$44</definedName>
    <definedName name="_6FLE">#REF!</definedName>
    <definedName name="_7_____FLE">#REF!</definedName>
    <definedName name="_7__123Graph_ACHART_15" localSheetId="14" hidden="1">#REF!</definedName>
    <definedName name="_7__123Graph_ACHART_15" hidden="1">'[11]Produt ABR'!$B$12:$B$13</definedName>
    <definedName name="_7__123Graph_APET_Y___VS_TPO" hidden="1">#REF!</definedName>
    <definedName name="_7__123Graph_BEFICIENCIA_1" hidden="1">#REF!</definedName>
    <definedName name="_7__123Graph_LBL_BKW_H" hidden="1">#REF!</definedName>
    <definedName name="_7_000____0ÿ_†0Ro">#REF!,#REF!,#REF!,#REF!,#REF!,#REF!</definedName>
    <definedName name="_7_FLUJO_DE_FONDOS">#REF!</definedName>
    <definedName name="_70__123Graph_DCHART_14" localSheetId="14" hidden="1">#REF!</definedName>
    <definedName name="_70__123Graph_DCHART_14" hidden="1">'[11]Produt MAR'!$AG$12:$AG$44</definedName>
    <definedName name="_71__123Graph_DCHART_15" localSheetId="14" hidden="1">#REF!</definedName>
    <definedName name="_71__123Graph_DCHART_15" hidden="1">'[11]Produt ABR'!$AG$12:$AG$44</definedName>
    <definedName name="_72__123Graph_DCHART_16" localSheetId="14" hidden="1">#REF!</definedName>
    <definedName name="_72__123Graph_DCHART_16" hidden="1">'[11]Produt MAI'!$AG$12:$AG$44</definedName>
    <definedName name="_73__123Graph_DCHART_17" localSheetId="14" hidden="1">#REF!</definedName>
    <definedName name="_73__123Graph_DCHART_17" hidden="1">'[11]Produt JUN'!$AG$12:$AG$44</definedName>
    <definedName name="_74__123Graph_DCHART_18" localSheetId="14" hidden="1">#REF!</definedName>
    <definedName name="_74__123Graph_DCHART_18" hidden="1">'[11]Produt JUL'!$AG$12:$AG$44</definedName>
    <definedName name="_75__123Graph_DCHART_19" localSheetId="14" hidden="1">#REF!</definedName>
    <definedName name="_75__123Graph_DCHART_19" hidden="1">'[11]Produt AGO'!$AG$12:$AG$44</definedName>
    <definedName name="_76__123Graph_DCHART_20" localSheetId="14" hidden="1">#REF!</definedName>
    <definedName name="_76__123Graph_DCHART_20" hidden="1">'[11]Produt SET'!$AG$12:$AG$44</definedName>
    <definedName name="_77__123Graph_DCHART_21" localSheetId="14" hidden="1">#REF!</definedName>
    <definedName name="_77__123Graph_DCHART_21" hidden="1">'[11]Produt OUT'!$AG$12:$AG$44</definedName>
    <definedName name="_78__123Graph_DCHART_22" localSheetId="14" hidden="1">#REF!</definedName>
    <definedName name="_78__123Graph_DCHART_22" hidden="1">'[11]Produt NOV'!$AG$12:$AG$44</definedName>
    <definedName name="_79__123Graph_DCHART_23" localSheetId="14" hidden="1">#REF!</definedName>
    <definedName name="_79__123Graph_DCHART_23" hidden="1">'[11]Produt DEZ'!$AG$12:$AG$44</definedName>
    <definedName name="_8_____PRINT_AREA">#REF!</definedName>
    <definedName name="_8__123Graph_ACHART_16" localSheetId="14" hidden="1">#REF!</definedName>
    <definedName name="_8__123Graph_ACHART_16" hidden="1">'[11]Produt MAI'!$B$12:$B$13</definedName>
    <definedName name="_8__123Graph_BGRANULOMETRIA_1" hidden="1">#REF!</definedName>
    <definedName name="_8__123Graph_DGRAFICO_1" localSheetId="14" hidden="1">#REF!</definedName>
    <definedName name="_8__123Graph_DGRAFICO_1" hidden="1">[12]KWHCEC!#REF!</definedName>
    <definedName name="_8__123Graph_XRAP_NP" hidden="1">#REF!</definedName>
    <definedName name="_8_EFECTO_DEVALUACION">#REF!</definedName>
    <definedName name="_80__123Graph_DCHART_6" localSheetId="14" hidden="1">#REF!</definedName>
    <definedName name="_80__123Graph_DCHART_6" hidden="1">[11]DADOS!$Q$15:$Q$26</definedName>
    <definedName name="_81__123Graph_CGRAFICO_1" localSheetId="14" hidden="1">#REF!</definedName>
    <definedName name="_81__123Graph_CGRAFICO_1" hidden="1">[7]KWHCEC!#REF!</definedName>
    <definedName name="_81__123Graph_DCHART_9" localSheetId="14" hidden="1">#REF!</definedName>
    <definedName name="_81__123Graph_DCHART_9" hidden="1">[11]DADOS!$V$13:$V$26</definedName>
    <definedName name="_82__123Graph_ECHART_10" localSheetId="14" hidden="1">#REF!</definedName>
    <definedName name="_82__123Graph_ECHART_10" hidden="1">'[11]Produt JAN'!$AH$12:$AH$44</definedName>
    <definedName name="_83__123Graph_ECHART_13" localSheetId="14" hidden="1">#REF!</definedName>
    <definedName name="_83__123Graph_ECHART_13" hidden="1">'[11]Produt FEV'!$AH$12:$AH$44</definedName>
    <definedName name="_84__123Graph_ECHART_14" localSheetId="14" hidden="1">#REF!</definedName>
    <definedName name="_84__123Graph_ECHART_14" hidden="1">'[11]Produt MAR'!$AH$12:$AH$44</definedName>
    <definedName name="_85__123Graph_ECHART_15" localSheetId="14" hidden="1">#REF!</definedName>
    <definedName name="_85__123Graph_ECHART_15" hidden="1">'[11]Produt ABR'!$AH$12:$AH$44</definedName>
    <definedName name="_86__123Graph_ECHART_16" localSheetId="14" hidden="1">#REF!</definedName>
    <definedName name="_86__123Graph_ECHART_16" hidden="1">'[11]Produt MAI'!$AH$12:$AH$44</definedName>
    <definedName name="_87__123Graph_ECHART_17" localSheetId="14" hidden="1">#REF!</definedName>
    <definedName name="_87__123Graph_ECHART_17" hidden="1">'[11]Produt JUN'!$AH$12:$AH$44</definedName>
    <definedName name="_88__123Graph_ECHART_18" localSheetId="14" hidden="1">#REF!</definedName>
    <definedName name="_88__123Graph_ECHART_18" hidden="1">'[11]Produt JUL'!$AH$12:$AH$44</definedName>
    <definedName name="_89__123Graph_ECHART_19" localSheetId="14" hidden="1">#REF!</definedName>
    <definedName name="_89__123Graph_ECHART_19" hidden="1">'[11]Produt AGO'!$AH$12:$AH$44</definedName>
    <definedName name="_8PRINT_AREA">#REF!</definedName>
    <definedName name="_9__123Graph_ACHART_17" localSheetId="14" hidden="1">#REF!</definedName>
    <definedName name="_9__123Graph_ACHART_17" hidden="1">'[11]Produt JUN'!$B$12:$B$13</definedName>
    <definedName name="_9__123Graph_C__200__BPF" hidden="1">#REF!</definedName>
    <definedName name="_9_DETALLE_DE_EQUIPOS">#REF!</definedName>
    <definedName name="_90__123Graph_ECHART_20" localSheetId="14" hidden="1">#REF!</definedName>
    <definedName name="_90__123Graph_ECHART_20" hidden="1">'[11]Produt SET'!$AH$12:$AH$44</definedName>
    <definedName name="_91__123Graph_ECHART_21" localSheetId="14" hidden="1">#REF!</definedName>
    <definedName name="_91__123Graph_ECHART_21" hidden="1">'[11]Produt OUT'!$AH$12:$AH$44</definedName>
    <definedName name="_91_IMPUESTOS_Y_SEGUROS">#REF!</definedName>
    <definedName name="_92__123Graph_ECHART_22" localSheetId="14" hidden="1">#REF!</definedName>
    <definedName name="_92__123Graph_ECHART_22" hidden="1">'[11]Produt NOV'!$AH$12:$AH$44</definedName>
    <definedName name="_93__123Graph_ECHART_23" localSheetId="14" hidden="1">#REF!</definedName>
    <definedName name="_93__123Graph_ECHART_23" hidden="1">'[11]Produt DEZ'!$AH$12:$AH$44</definedName>
    <definedName name="_93_RESULTADO_ECONOMICO">#REF!</definedName>
    <definedName name="_94__123Graph_ECHART_9" localSheetId="14" hidden="1">#REF!</definedName>
    <definedName name="_94__123Graph_ECHART_9" hidden="1">[11]DADOS!$W$13:$W$26</definedName>
    <definedName name="_94_SEPARADOR3">#REF!</definedName>
    <definedName name="_95__123Graph_FCHART_10" localSheetId="14" hidden="1">#REF!</definedName>
    <definedName name="_95__123Graph_FCHART_10" hidden="1">'[11]Produt JAN'!$D$12:$D$44</definedName>
    <definedName name="_95_FORM_054">#REF!</definedName>
    <definedName name="_96__123Graph_FCHART_13" localSheetId="14" hidden="1">#REF!</definedName>
    <definedName name="_96__123Graph_FCHART_13" hidden="1">'[11]Produt FEV'!$D$12:$D$44</definedName>
    <definedName name="_96_SEPARADOR4">#REF!</definedName>
    <definedName name="_97__123Graph_FCHART_14" localSheetId="14" hidden="1">#REF!</definedName>
    <definedName name="_97__123Graph_FCHART_14" hidden="1">'[11]Produt MAR'!$D$12:$D$44</definedName>
    <definedName name="_97_SENSIBILIDAD">#REF!</definedName>
    <definedName name="_98__123Graph_FCHART_15" localSheetId="14" hidden="1">#REF!</definedName>
    <definedName name="_98__123Graph_FCHART_15" hidden="1">'[11]Produt ABR'!$D$12:$D$44</definedName>
    <definedName name="_99__123Graph_FCHART_16" localSheetId="14" hidden="1">#REF!</definedName>
    <definedName name="_99__123Graph_FCHART_16" hidden="1">'[11]Produt MAI'!$D$12:$D$44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CT2">#REF!</definedName>
    <definedName name="_Ago1">#REF!</definedName>
    <definedName name="_Ago2">#REF!</definedName>
    <definedName name="_aLK">#REF!</definedName>
    <definedName name="_alt1">#REF!</definedName>
    <definedName name="_alt2">#REF!</definedName>
    <definedName name="_APR1">#REF!</definedName>
    <definedName name="_APR2">#REF!</definedName>
    <definedName name="_APR3">#REF!</definedName>
    <definedName name="_APR4">#REF!</definedName>
    <definedName name="_ARE1">#REF!</definedName>
    <definedName name="_ARE10">#REF!</definedName>
    <definedName name="_ARE11">#REF!</definedName>
    <definedName name="_ARE12">#REF!</definedName>
    <definedName name="_ARE13">#REF!</definedName>
    <definedName name="_ARE14">#REF!</definedName>
    <definedName name="_ARE15">#REF!</definedName>
    <definedName name="_ARE16">#REF!</definedName>
    <definedName name="_ARE2">#REF!</definedName>
    <definedName name="_ARE3">#REF!</definedName>
    <definedName name="_ARE4">#REF!</definedName>
    <definedName name="_ARE5">#REF!</definedName>
    <definedName name="_ARE6">#REF!</definedName>
    <definedName name="_ARE7">#REF!</definedName>
    <definedName name="_ARE8">#REF!</definedName>
    <definedName name="_ARE9">#REF!</definedName>
    <definedName name="_ART4">#REF!</definedName>
    <definedName name="_asp2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2047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ase_datos_a_filtrar" hidden="1">#REF!</definedName>
    <definedName name="_BQ1">#REF!</definedName>
    <definedName name="_BUT38">#REF!</definedName>
    <definedName name="_BUT78">#REF!</definedName>
    <definedName name="_cal00001" localSheetId="17" hidden="1">{"'NOTES2'!$G$9:$J$27"}</definedName>
    <definedName name="_cal00001" localSheetId="11" hidden="1">{"'NOTES2'!$G$9:$J$27"}</definedName>
    <definedName name="_cal00001" localSheetId="14" hidden="1">{"'NOTES2'!$G$9:$J$27"}</definedName>
    <definedName name="_cal00001" localSheetId="9" hidden="1">{"'NOTES2'!$G$9:$J$27"}</definedName>
    <definedName name="_cal00001" localSheetId="8" hidden="1">{"'NOTES2'!$G$9:$J$27"}</definedName>
    <definedName name="_cal00001" localSheetId="19" hidden="1">{"'NOTES2'!$G$9:$J$27"}</definedName>
    <definedName name="_cal00001" localSheetId="12" hidden="1">{"'NOTES2'!$G$9:$J$27"}</definedName>
    <definedName name="_cal00001" hidden="1">{"'NOTES2'!$G$9:$J$27"}</definedName>
    <definedName name="_cec1" localSheetId="14">#REF!</definedName>
    <definedName name="_cec1">'[14]2'!#REF!</definedName>
    <definedName name="_cec2" localSheetId="14">#REF!</definedName>
    <definedName name="_cec2">'[14]2'!#REF!</definedName>
    <definedName name="_cec3" localSheetId="14">#REF!</definedName>
    <definedName name="_cec3">'[14]2'!#REF!</definedName>
    <definedName name="_cec4" localSheetId="14">#REF!</definedName>
    <definedName name="_cec4">'[14]2'!#REF!</definedName>
    <definedName name="_CUN1">#REF!</definedName>
    <definedName name="_d2" localSheetId="17" hidden="1">{"NORMAL",#N/A,FALSE,"02"}</definedName>
    <definedName name="_d2" localSheetId="11" hidden="1">{"NORMAL",#N/A,FALSE,"02"}</definedName>
    <definedName name="_d2" localSheetId="14" hidden="1">{"NORMAL",#N/A,FALSE,"02"}</definedName>
    <definedName name="_d2" localSheetId="9" hidden="1">{"NORMAL",#N/A,FALSE,"02"}</definedName>
    <definedName name="_d2" localSheetId="8" hidden="1">{"NORMAL",#N/A,FALSE,"02"}</definedName>
    <definedName name="_d2" localSheetId="19" hidden="1">{"NORMAL",#N/A,FALSE,"02"}</definedName>
    <definedName name="_d2" localSheetId="12" hidden="1">{"NORMAL",#N/A,FALSE,"02"}</definedName>
    <definedName name="_d2" hidden="1">{"NORMAL",#N/A,FALSE,"02"}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S1">#REF!</definedName>
    <definedName name="_DES2">#REF!</definedName>
    <definedName name="_DES3">#REF!</definedName>
    <definedName name="_DES4">#REF!</definedName>
    <definedName name="_DIS1">#REF!</definedName>
    <definedName name="_DIS2">#REF!</definedName>
    <definedName name="_Dist_Bin" hidden="1">#REF!</definedName>
    <definedName name="_Dist_Values" hidden="1">#REF!</definedName>
    <definedName name="_doc_name">#REF!</definedName>
    <definedName name="_dol2">#REF!</definedName>
    <definedName name="_dol3">#REF!</definedName>
    <definedName name="_DVC4">#REF!</definedName>
    <definedName name="_E1">#REF!</definedName>
    <definedName name="_EJE01">#REF!</definedName>
    <definedName name="_EJE02">#REF!</definedName>
    <definedName name="_EJE03">#REF!</definedName>
    <definedName name="_F">#REF!</definedName>
    <definedName name="_F15p">#REF!</definedName>
    <definedName name="_fc">#REF!</definedName>
    <definedName name="_FEC1">#REF!</definedName>
    <definedName name="_FEC2">#REF!</definedName>
    <definedName name="_FEC3">#REF!</definedName>
    <definedName name="_FEC4">#REF!</definedName>
    <definedName name="_FHE7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1" hidden="1">#REF!</definedName>
    <definedName name="_xlnm._FilterDatabase" localSheetId="16" hidden="1">'Datos P0 Suministros'!$B$1:$N$237</definedName>
    <definedName name="_xlnm._FilterDatabase" localSheetId="17" hidden="1">'Datos para distribución P0'!$A$2:$S$113</definedName>
    <definedName name="_xlnm._FilterDatabase" localSheetId="11" hidden="1">'Histograma carretones'!$A$2:$E$10</definedName>
    <definedName name="_xlnm._FilterDatabase" localSheetId="1" hidden="1">'La Calera II - crono 4.11'!$A$3:$CC$80</definedName>
    <definedName name="_xlnm._FilterDatabase" localSheetId="6" hidden="1">'La Calera II - crono Rev. 0'!$A$3:$CC$123</definedName>
    <definedName name="_xlnm._FilterDatabase" localSheetId="7" hidden="1">'La Calera II - RFSU 31.1.28'!$A$3:$CG$127</definedName>
    <definedName name="_xlnm._FilterDatabase" localSheetId="2" hidden="1">'LD Ingeniería de detalle'!$A$6:$N$1389</definedName>
    <definedName name="_xlnm._FilterDatabase" localSheetId="3" hidden="1">'OC Exterior'!$A$3:$L$56</definedName>
    <definedName name="_xlnm._FilterDatabase" localSheetId="0" hidden="1">Preliminar!$A$3:$CC$71</definedName>
    <definedName name="_xlnm._FilterDatabase" localSheetId="9" hidden="1">'REM-Back-up'!$A$2:$V$102</definedName>
    <definedName name="_xlnm._FilterDatabase" localSheetId="8" hidden="1">'REM-Nuevo'!$A$2:$AB$107</definedName>
    <definedName name="_xlnm._FilterDatabase" localSheetId="19" hidden="1">'REM-Superado'!$A$2:$V$118</definedName>
    <definedName name="_xlnm._FilterDatabase" localSheetId="10" hidden="1">'Suministros críticos'!$A$1:$T$28</definedName>
    <definedName name="_xlnm._FilterDatabase" hidden="1">#REF!</definedName>
    <definedName name="_gl1" localSheetId="17" hidden="1">{#N/A,#N/A,FALSE,"Total_OC015";#N/A,#N/A,FALSE,"ADMIN";#N/A,#N/A,FALSE,"PROCES";#N/A,#N/A,FALSE,"mecan";#N/A,#N/A,FALSE,"civil";#N/A,#N/A,FALSE,"CAÑER";#N/A,#N/A,FALSE,"ELEC";#N/A,#N/A,FALSE,"INSTR"}</definedName>
    <definedName name="_gl1" localSheetId="11" hidden="1">{#N/A,#N/A,FALSE,"Total_OC015";#N/A,#N/A,FALSE,"ADMIN";#N/A,#N/A,FALSE,"PROCES";#N/A,#N/A,FALSE,"mecan";#N/A,#N/A,FALSE,"civil";#N/A,#N/A,FALSE,"CAÑER";#N/A,#N/A,FALSE,"ELEC";#N/A,#N/A,FALSE,"INSTR"}</definedName>
    <definedName name="_gl1" localSheetId="14" hidden="1">{#N/A,#N/A,FALSE,"Total_OC015";#N/A,#N/A,FALSE,"ADMIN";#N/A,#N/A,FALSE,"PROCES";#N/A,#N/A,FALSE,"mecan";#N/A,#N/A,FALSE,"civil";#N/A,#N/A,FALSE,"CAÑER";#N/A,#N/A,FALSE,"ELEC";#N/A,#N/A,FALSE,"INSTR"}</definedName>
    <definedName name="_gl1" localSheetId="9" hidden="1">{#N/A,#N/A,FALSE,"Total_OC015";#N/A,#N/A,FALSE,"ADMIN";#N/A,#N/A,FALSE,"PROCES";#N/A,#N/A,FALSE,"mecan";#N/A,#N/A,FALSE,"civil";#N/A,#N/A,FALSE,"CAÑER";#N/A,#N/A,FALSE,"ELEC";#N/A,#N/A,FALSE,"INSTR"}</definedName>
    <definedName name="_gl1" localSheetId="8" hidden="1">{#N/A,#N/A,FALSE,"Total_OC015";#N/A,#N/A,FALSE,"ADMIN";#N/A,#N/A,FALSE,"PROCES";#N/A,#N/A,FALSE,"mecan";#N/A,#N/A,FALSE,"civil";#N/A,#N/A,FALSE,"CAÑER";#N/A,#N/A,FALSE,"ELEC";#N/A,#N/A,FALSE,"INSTR"}</definedName>
    <definedName name="_gl1" localSheetId="19" hidden="1">{#N/A,#N/A,FALSE,"Total_OC015";#N/A,#N/A,FALSE,"ADMIN";#N/A,#N/A,FALSE,"PROCES";#N/A,#N/A,FALSE,"mecan";#N/A,#N/A,FALSE,"civil";#N/A,#N/A,FALSE,"CAÑER";#N/A,#N/A,FALSE,"ELEC";#N/A,#N/A,FALSE,"INSTR"}</definedName>
    <definedName name="_gl1" localSheetId="12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HED2">#REF!</definedName>
    <definedName name="_Icc3">#REF!</definedName>
    <definedName name="_IMP1">#REF!</definedName>
    <definedName name="_IMP2">#REF!</definedName>
    <definedName name="_IMP3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INV2">#REF!</definedName>
    <definedName name="_JUN1">#REF!</definedName>
    <definedName name="_JUN2">#REF!</definedName>
    <definedName name="_jy5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" hidden="1">#REF!</definedName>
    <definedName name="_Key1" hidden="1">#REF!</definedName>
    <definedName name="_KEY10" localSheetId="14" hidden="1">#REF!</definedName>
    <definedName name="_KEY10" hidden="1">[15]INST!#REF!</definedName>
    <definedName name="_Key2" hidden="1">#REF!</definedName>
    <definedName name="_KEY3" localSheetId="14" hidden="1">#REF!</definedName>
    <definedName name="_KEY3" hidden="1">[16]INST!#REF!</definedName>
    <definedName name="_Key4" localSheetId="14" hidden="1">#REF!</definedName>
    <definedName name="_Key4" hidden="1">[17]INST!#REF!</definedName>
    <definedName name="_Key8" localSheetId="14" hidden="1">#REF!</definedName>
    <definedName name="_Key8" hidden="1">[15]INST!#REF!</definedName>
    <definedName name="_KH170">#REF!</definedName>
    <definedName name="_kk1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17" hidden="1">{"FlujoGastos",#N/A,FALSE,"Base";"FlujoGastos",#N/A,FALSE,"Buzón Tren";"FlujoGastos",#N/A,FALSE,"Buzón Camión";"FlujoGastos",#N/A,FALSE,"LHD Camión";"FlujoGastos",#N/A,FALSE,"Cámara Camión"}</definedName>
    <definedName name="_kk2" localSheetId="11" hidden="1">{"FlujoGastos",#N/A,FALSE,"Base";"FlujoGastos",#N/A,FALSE,"Buzón Tren";"FlujoGastos",#N/A,FALSE,"Buzón Camión";"FlujoGastos",#N/A,FALSE,"LHD Camión";"FlujoGastos",#N/A,FALSE,"Cámara Camión"}</definedName>
    <definedName name="_kk2" localSheetId="14" hidden="1">{"FlujoGastos",#N/A,FALSE,"Base";"FlujoGastos",#N/A,FALSE,"Buzón Tren";"FlujoGastos",#N/A,FALSE,"Buzón Camión";"FlujoGastos",#N/A,FALSE,"LHD Camión";"FlujoGastos",#N/A,FALSE,"Cámara Camión"}</definedName>
    <definedName name="_kk2" localSheetId="9" hidden="1">{"FlujoGastos",#N/A,FALSE,"Base";"FlujoGastos",#N/A,FALSE,"Buzón Tren";"FlujoGastos",#N/A,FALSE,"Buzón Camión";"FlujoGastos",#N/A,FALSE,"LHD Camión";"FlujoGastos",#N/A,FALSE,"Cámara Camión"}</definedName>
    <definedName name="_kk2" localSheetId="8" hidden="1">{"FlujoGastos",#N/A,FALSE,"Base";"FlujoGastos",#N/A,FALSE,"Buzón Tren";"FlujoGastos",#N/A,FALSE,"Buzón Camión";"FlujoGastos",#N/A,FALSE,"LHD Camión";"FlujoGastos",#N/A,FALSE,"Cámara Camión"}</definedName>
    <definedName name="_kk2" localSheetId="19" hidden="1">{"FlujoGastos",#N/A,FALSE,"Base";"FlujoGastos",#N/A,FALSE,"Buzón Tren";"FlujoGastos",#N/A,FALSE,"Buzón Camión";"FlujoGastos",#N/A,FALSE,"LHD Camión";"FlujoGastos",#N/A,FALSE,"Cámara Camión"}</definedName>
    <definedName name="_kk2" localSheetId="12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17" hidden="1">{"desarrollo",#N/A,FALSE,"Cámara Camión";"resumen",#N/A,FALSE,"Cámara Camión";"eqprod",#N/A,FALSE,"Cámara Camión"}</definedName>
    <definedName name="_kk4" localSheetId="11" hidden="1">{"desarrollo",#N/A,FALSE,"Cámara Camión";"resumen",#N/A,FALSE,"Cámara Camión";"eqprod",#N/A,FALSE,"Cámara Camión"}</definedName>
    <definedName name="_kk4" localSheetId="14" hidden="1">{"desarrollo",#N/A,FALSE,"Cámara Camión";"resumen",#N/A,FALSE,"Cámara Camión";"eqprod",#N/A,FALSE,"Cámara Camión"}</definedName>
    <definedName name="_kk4" localSheetId="9" hidden="1">{"desarrollo",#N/A,FALSE,"Cámara Camión";"resumen",#N/A,FALSE,"Cámara Camión";"eqprod",#N/A,FALSE,"Cámara Camión"}</definedName>
    <definedName name="_kk4" localSheetId="8" hidden="1">{"desarrollo",#N/A,FALSE,"Cámara Camión";"resumen",#N/A,FALSE,"Cámara Camión";"eqprod",#N/A,FALSE,"Cámara Camión"}</definedName>
    <definedName name="_kk4" localSheetId="19" hidden="1">{"desarrollo",#N/A,FALSE,"Cámara Camión";"resumen",#N/A,FALSE,"Cámara Camión";"eqprod",#N/A,FALSE,"Cámara Camión"}</definedName>
    <definedName name="_kk4" localSheetId="12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ot1" localSheetId="17" hidden="1">{#N/A,#N/A,FALSE,"Total_OC015";#N/A,#N/A,FALSE,"ADMIN";#N/A,#N/A,FALSE,"PROCES";#N/A,#N/A,FALSE,"mecan";#N/A,#N/A,FALSE,"civil";#N/A,#N/A,FALSE,"CAÑER";#N/A,#N/A,FALSE,"ELEC";#N/A,#N/A,FALSE,"INSTR"}</definedName>
    <definedName name="_lot1" localSheetId="11" hidden="1">{#N/A,#N/A,FALSE,"Total_OC015";#N/A,#N/A,FALSE,"ADMIN";#N/A,#N/A,FALSE,"PROCES";#N/A,#N/A,FALSE,"mecan";#N/A,#N/A,FALSE,"civil";#N/A,#N/A,FALSE,"CAÑER";#N/A,#N/A,FALSE,"ELEC";#N/A,#N/A,FALSE,"INSTR"}</definedName>
    <definedName name="_lot1" localSheetId="14" hidden="1">{#N/A,#N/A,FALSE,"Total_OC015";#N/A,#N/A,FALSE,"ADMIN";#N/A,#N/A,FALSE,"PROCES";#N/A,#N/A,FALSE,"mecan";#N/A,#N/A,FALSE,"civil";#N/A,#N/A,FALSE,"CAÑER";#N/A,#N/A,FALSE,"ELEC";#N/A,#N/A,FALSE,"INSTR"}</definedName>
    <definedName name="_lot1" localSheetId="9" hidden="1">{#N/A,#N/A,FALSE,"Total_OC015";#N/A,#N/A,FALSE,"ADMIN";#N/A,#N/A,FALSE,"PROCES";#N/A,#N/A,FALSE,"mecan";#N/A,#N/A,FALSE,"civil";#N/A,#N/A,FALSE,"CAÑER";#N/A,#N/A,FALSE,"ELEC";#N/A,#N/A,FALSE,"INSTR"}</definedName>
    <definedName name="_lot1" localSheetId="8" hidden="1">{#N/A,#N/A,FALSE,"Total_OC015";#N/A,#N/A,FALSE,"ADMIN";#N/A,#N/A,FALSE,"PROCES";#N/A,#N/A,FALSE,"mecan";#N/A,#N/A,FALSE,"civil";#N/A,#N/A,FALSE,"CAÑER";#N/A,#N/A,FALSE,"ELEC";#N/A,#N/A,FALSE,"INSTR"}</definedName>
    <definedName name="_lot1" localSheetId="19" hidden="1">{#N/A,#N/A,FALSE,"Total_OC015";#N/A,#N/A,FALSE,"ADMIN";#N/A,#N/A,FALSE,"PROCES";#N/A,#N/A,FALSE,"mecan";#N/A,#N/A,FALSE,"civil";#N/A,#N/A,FALSE,"CAÑER";#N/A,#N/A,FALSE,"ELEC";#N/A,#N/A,FALSE,"INSTR"}</definedName>
    <definedName name="_lot1" localSheetId="12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at6">#REF!</definedName>
    <definedName name="_mat7">#REF!</definedName>
    <definedName name="_MatInverse_In" localSheetId="14" hidden="1">#REF!</definedName>
    <definedName name="_MatInverse_In" hidden="1">'[18]07'!#REF!</definedName>
    <definedName name="_model">#REF!</definedName>
    <definedName name="_new11" localSheetId="17" hidden="1">{#N/A,#N/A,FALSE,"Global by BU";#N/A,#N/A,FALSE,"U.S. by BU";#N/A,#N/A,FALSE,"Canada by BU";#N/A,#N/A,FALSE,"Europe by BU";#N/A,#N/A,FALSE,"Asia by BU";#N/A,#N/A,FALSE,"Cala by BU"}</definedName>
    <definedName name="_new11" localSheetId="11" hidden="1">{#N/A,#N/A,FALSE,"Global by BU";#N/A,#N/A,FALSE,"U.S. by BU";#N/A,#N/A,FALSE,"Canada by BU";#N/A,#N/A,FALSE,"Europe by BU";#N/A,#N/A,FALSE,"Asia by BU";#N/A,#N/A,FALSE,"Cala by BU"}</definedName>
    <definedName name="_new11" localSheetId="14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8" hidden="1">{#N/A,#N/A,FALSE,"Global by BU";#N/A,#N/A,FALSE,"U.S. by BU";#N/A,#N/A,FALSE,"Canada by BU";#N/A,#N/A,FALSE,"Europe by BU";#N/A,#N/A,FALSE,"Asia by BU";#N/A,#N/A,FALSE,"Cala by BU"}</definedName>
    <definedName name="_new11" localSheetId="19" hidden="1">{#N/A,#N/A,FALSE,"Global by BU";#N/A,#N/A,FALSE,"U.S. by BU";#N/A,#N/A,FALSE,"Canada by BU";#N/A,#N/A,FALSE,"Europe by BU";#N/A,#N/A,FALSE,"Asia by BU";#N/A,#N/A,FALSE,"Cala by BU"}</definedName>
    <definedName name="_new11" localSheetId="12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12" localSheetId="17" hidden="1">{#N/A,#N/A,FALSE,"Global by BU";#N/A,#N/A,FALSE,"U.S. by BU";#N/A,#N/A,FALSE,"Canada by BU";#N/A,#N/A,FALSE,"Europe by BU";#N/A,#N/A,FALSE,"Asia by BU";#N/A,#N/A,FALSE,"Cala by BU"}</definedName>
    <definedName name="_new12" localSheetId="11" hidden="1">{#N/A,#N/A,FALSE,"Global by BU";#N/A,#N/A,FALSE,"U.S. by BU";#N/A,#N/A,FALSE,"Canada by BU";#N/A,#N/A,FALSE,"Europe by BU";#N/A,#N/A,FALSE,"Asia by BU";#N/A,#N/A,FALSE,"Cala by BU"}</definedName>
    <definedName name="_new12" localSheetId="14" hidden="1">{#N/A,#N/A,FALSE,"Global by BU";#N/A,#N/A,FALSE,"U.S. by BU";#N/A,#N/A,FALSE,"Canada by BU";#N/A,#N/A,FALSE,"Europe by BU";#N/A,#N/A,FALSE,"Asia by BU";#N/A,#N/A,FALSE,"Cala by BU"}</definedName>
    <definedName name="_new12" localSheetId="9" hidden="1">{#N/A,#N/A,FALSE,"Global by BU";#N/A,#N/A,FALSE,"U.S. by BU";#N/A,#N/A,FALSE,"Canada by BU";#N/A,#N/A,FALSE,"Europe by BU";#N/A,#N/A,FALSE,"Asia by BU";#N/A,#N/A,FALSE,"Cala by BU"}</definedName>
    <definedName name="_new12" localSheetId="8" hidden="1">{#N/A,#N/A,FALSE,"Global by BU";#N/A,#N/A,FALSE,"U.S. by BU";#N/A,#N/A,FALSE,"Canada by BU";#N/A,#N/A,FALSE,"Europe by BU";#N/A,#N/A,FALSE,"Asia by BU";#N/A,#N/A,FALSE,"Cala by BU"}</definedName>
    <definedName name="_new12" localSheetId="19" hidden="1">{#N/A,#N/A,FALSE,"Global by BU";#N/A,#N/A,FALSE,"U.S. by BU";#N/A,#N/A,FALSE,"Canada by BU";#N/A,#N/A,FALSE,"Europe by BU";#N/A,#N/A,FALSE,"Asia by BU";#N/A,#N/A,FALSE,"Cala by BU"}</definedName>
    <definedName name="_new12" localSheetId="12" hidden="1">{#N/A,#N/A,FALSE,"Global by BU";#N/A,#N/A,FALSE,"U.S. by BU";#N/A,#N/A,FALSE,"Canada by BU";#N/A,#N/A,FALSE,"Europe by BU";#N/A,#N/A,FALSE,"Asia by BU";#N/A,#N/A,FALSE,"Cala by BU"}</definedName>
    <definedName name="_new12" hidden="1">{#N/A,#N/A,FALSE,"Global by BU";#N/A,#N/A,FALSE,"U.S. by BU";#N/A,#N/A,FALSE,"Canada by BU";#N/A,#N/A,FALSE,"Europe by BU";#N/A,#N/A,FALSE,"Asia by BU";#N/A,#N/A,FALSE,"Cala by BU"}</definedName>
    <definedName name="_nn1">#REF!</definedName>
    <definedName name="_nn10">#REF!</definedName>
    <definedName name="_nn2">#REF!</definedName>
    <definedName name="_nn3">#REF!</definedName>
    <definedName name="_nn4">#REF!</definedName>
    <definedName name="_nn5">#REF!</definedName>
    <definedName name="_nn6">#REF!</definedName>
    <definedName name="_nn7">#REF!</definedName>
    <definedName name="_nn8">#REF!</definedName>
    <definedName name="_Num1">#REF!</definedName>
    <definedName name="_Num2">#REF!</definedName>
    <definedName name="_Num3">#REF!</definedName>
    <definedName name="_Num4">#REF!</definedName>
    <definedName name="_Num5">#REF!</definedName>
    <definedName name="_Num6">#REF!</definedName>
    <definedName name="_Order1" hidden="1">255</definedName>
    <definedName name="_Order2" hidden="1">255</definedName>
    <definedName name="_Order2_1" hidden="1">255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G02">#REF!</definedName>
    <definedName name="_PAG03">#REF!</definedName>
    <definedName name="_PAG04">#REF!</definedName>
    <definedName name="_PAG05">#REF!</definedName>
    <definedName name="_PAG1" localSheetId="14">#REF!</definedName>
    <definedName name="_PAG1">[19]ESPEPIP!#REF!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rse_Out" hidden="1">#REF!</definedName>
    <definedName name="_pc95">#REF!</definedName>
    <definedName name="_pc96">#REF!</definedName>
    <definedName name="_pu1">#REF!</definedName>
    <definedName name="_pu11">#REF!</definedName>
    <definedName name="_pu12">#REF!</definedName>
    <definedName name="_pu2">#REF!</definedName>
    <definedName name="_pu3">#REF!</definedName>
    <definedName name="_pu4">#REF!</definedName>
    <definedName name="_pu5">#REF!</definedName>
    <definedName name="_pu8">#REF!</definedName>
    <definedName name="_PXB1">#REF!,#REF!,#REF!</definedName>
    <definedName name="_PXB2">#REF!,#REF!,#REF!</definedName>
    <definedName name="_PXB3">#REF!,#REF!,#REF!</definedName>
    <definedName name="_PXB4">#REF!,#REF!,#REF!</definedName>
    <definedName name="_PXB5">#REF!,#REF!</definedName>
    <definedName name="_Qh5">'[10]D-9001'!$G$29</definedName>
    <definedName name="_Qh6">'[10]D-9001'!$G$33</definedName>
    <definedName name="_Qh7">'[10]D-9001'!$G$37</definedName>
    <definedName name="_Qh8">'[10]D-9001'!$G$41</definedName>
    <definedName name="_QTY1">#REF!</definedName>
    <definedName name="_r" localSheetId="14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A1">#REF!</definedName>
    <definedName name="_RA10">#REF!</definedName>
    <definedName name="_RA11">#REF!</definedName>
    <definedName name="_RA12">#REF!</definedName>
    <definedName name="_RA13">#REF!</definedName>
    <definedName name="_RA14">#REF!</definedName>
    <definedName name="_RA15">#REF!</definedName>
    <definedName name="_RA16">#REF!</definedName>
    <definedName name="_RA17">#REF!</definedName>
    <definedName name="_RA18">#REF!</definedName>
    <definedName name="_RA19">#REF!</definedName>
    <definedName name="_RA2">#REF!</definedName>
    <definedName name="_RA20">#REF!</definedName>
    <definedName name="_RA21">#REF!</definedName>
    <definedName name="_RA22">#REF!</definedName>
    <definedName name="_RA23">#REF!</definedName>
    <definedName name="_RA3">#REF!</definedName>
    <definedName name="_RA4">#REF!</definedName>
    <definedName name="_RA5">#REF!</definedName>
    <definedName name="_RA6">#REF!</definedName>
    <definedName name="_RA7">#REF!</definedName>
    <definedName name="_RA8">#REF!</definedName>
    <definedName name="_RA9">#REF!</definedName>
    <definedName name="_RAN1">#REF!</definedName>
    <definedName name="_RAN2">#N/A</definedName>
    <definedName name="_RAN3">#REF!</definedName>
    <definedName name="_rc">#REF!</definedName>
    <definedName name="_RC1">#REF!</definedName>
    <definedName name="_REA1">#REF!</definedName>
    <definedName name="_REA2">#REF!</definedName>
    <definedName name="_REA3">#REF!</definedName>
    <definedName name="_REA4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1">#REF!</definedName>
    <definedName name="_Rev2">#REF!</definedName>
    <definedName name="_Rev3">#REF!</definedName>
    <definedName name="_Rev4">#REF!</definedName>
    <definedName name="_ro1">#REF!</definedName>
    <definedName name="_RPT1">#REF!</definedName>
    <definedName name="_RVS1">#REF!</definedName>
    <definedName name="_RVS2">#REF!</definedName>
    <definedName name="_rvs3">#REF!</definedName>
    <definedName name="_RVS4">#REF!</definedName>
    <definedName name="_s1">#REF!</definedName>
    <definedName name="_Sep1">#REF!</definedName>
    <definedName name="_Sep11">#REF!</definedName>
    <definedName name="_Sep2">#REF!</definedName>
    <definedName name="_sh2" localSheetId="17" hidden="1">{"'NOTES2'!$G$9:$J$27"}</definedName>
    <definedName name="_sh2" localSheetId="11" hidden="1">{"'NOTES2'!$G$9:$J$27"}</definedName>
    <definedName name="_sh2" localSheetId="14" hidden="1">{"'NOTES2'!$G$9:$J$27"}</definedName>
    <definedName name="_sh2" localSheetId="9" hidden="1">{"'NOTES2'!$G$9:$J$27"}</definedName>
    <definedName name="_sh2" localSheetId="8" hidden="1">{"'NOTES2'!$G$9:$J$27"}</definedName>
    <definedName name="_sh2" localSheetId="19" hidden="1">{"'NOTES2'!$G$9:$J$27"}</definedName>
    <definedName name="_sh2" localSheetId="12" hidden="1">{"'NOTES2'!$G$9:$J$27"}</definedName>
    <definedName name="_sh2" hidden="1">{"'NOTES2'!$G$9:$J$27"}</definedName>
    <definedName name="_Sort" hidden="1">#REF!</definedName>
    <definedName name="_SP68">#REF!</definedName>
    <definedName name="_sp69">#REF!</definedName>
    <definedName name="_Table1_In1" localSheetId="14" hidden="1">#REF!</definedName>
    <definedName name="_Table1_In1" hidden="1">[20]OS!#REF!</definedName>
    <definedName name="_Table2_In1" hidden="1">#REF!</definedName>
    <definedName name="_Table2_In2" hidden="1">#REF!</definedName>
    <definedName name="_Table2_In3" hidden="1">#REF!</definedName>
    <definedName name="_Table2_In4" localSheetId="14" hidden="1">#REF!</definedName>
    <definedName name="_Table2_In4" hidden="1">[20]Applications!#REF!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CA704">#REF!</definedName>
    <definedName name="_to11">#REF!</definedName>
    <definedName name="_to12">#REF!</definedName>
    <definedName name="_to2">#REF!</definedName>
    <definedName name="_to3">#REF!</definedName>
    <definedName name="_TOR10">#REF!</definedName>
    <definedName name="_TOR14">#REF!</definedName>
    <definedName name="_TOT11">#REF!</definedName>
    <definedName name="_TOT12">#REF!</definedName>
    <definedName name="_TOT21">#REF!</definedName>
    <definedName name="_TOT22">#REF!</definedName>
    <definedName name="_TOT31">#REF!</definedName>
    <definedName name="_TOT32">#REF!</definedName>
    <definedName name="_TOT33">#REF!</definedName>
    <definedName name="_TOT34">#REF!</definedName>
    <definedName name="_TOT35">#REF!</definedName>
    <definedName name="_TOT36">#REF!</definedName>
    <definedName name="_TOT37">#REF!</definedName>
    <definedName name="_TOT38">#REF!</definedName>
    <definedName name="_TOT39">#REF!</definedName>
    <definedName name="_TOT41">#REF!</definedName>
    <definedName name="_TOT42">#REF!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_tyl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PN5">#REF!</definedName>
    <definedName name="_us96">#REF!</definedName>
    <definedName name="_Var1">#REF!</definedName>
    <definedName name="_VS2">#REF!</definedName>
    <definedName name="_VS3">#REF!</definedName>
    <definedName name="_w">NA()</definedName>
    <definedName name="_wrn1" localSheetId="17" hidden="1">{#N/A,#N/A,TRUE,"Est. de Fact.";#N/A,#N/A,TRUE,"Capitulo 19";#N/A,#N/A,TRUE,"Proyecto P855"}</definedName>
    <definedName name="_wrn1" localSheetId="11" hidden="1">{#N/A,#N/A,TRUE,"Est. de Fact.";#N/A,#N/A,TRUE,"Capitulo 19";#N/A,#N/A,TRUE,"Proyecto P855"}</definedName>
    <definedName name="_wrn1" localSheetId="14" hidden="1">{#N/A,#N/A,TRUE,"Est. de Fact.";#N/A,#N/A,TRUE,"Capitulo 19";#N/A,#N/A,TRUE,"Proyecto P855"}</definedName>
    <definedName name="_wrn1" localSheetId="9" hidden="1">{#N/A,#N/A,TRUE,"Est. de Fact.";#N/A,#N/A,TRUE,"Capitulo 19";#N/A,#N/A,TRUE,"Proyecto P855"}</definedName>
    <definedName name="_wrn1" localSheetId="8" hidden="1">{#N/A,#N/A,TRUE,"Est. de Fact.";#N/A,#N/A,TRUE,"Capitulo 19";#N/A,#N/A,TRUE,"Proyecto P855"}</definedName>
    <definedName name="_wrn1" localSheetId="19" hidden="1">{#N/A,#N/A,TRUE,"Est. de Fact.";#N/A,#N/A,TRUE,"Capitulo 19";#N/A,#N/A,TRUE,"Proyecto P855"}</definedName>
    <definedName name="_wrn1" localSheetId="12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2" localSheetId="17" hidden="1">{#N/A,#N/A,TRUE,"Est. de Fact.";#N/A,#N/A,TRUE,"Capitulo 19";#N/A,#N/A,TRUE,"Proyecto P855"}</definedName>
    <definedName name="_wrn2" localSheetId="11" hidden="1">{#N/A,#N/A,TRUE,"Est. de Fact.";#N/A,#N/A,TRUE,"Capitulo 19";#N/A,#N/A,TRUE,"Proyecto P855"}</definedName>
    <definedName name="_wrn2" localSheetId="14" hidden="1">{#N/A,#N/A,TRUE,"Est. de Fact.";#N/A,#N/A,TRUE,"Capitulo 19";#N/A,#N/A,TRUE,"Proyecto P855"}</definedName>
    <definedName name="_wrn2" localSheetId="9" hidden="1">{#N/A,#N/A,TRUE,"Est. de Fact.";#N/A,#N/A,TRUE,"Capitulo 19";#N/A,#N/A,TRUE,"Proyecto P855"}</definedName>
    <definedName name="_wrn2" localSheetId="8" hidden="1">{#N/A,#N/A,TRUE,"Est. de Fact.";#N/A,#N/A,TRUE,"Capitulo 19";#N/A,#N/A,TRUE,"Proyecto P855"}</definedName>
    <definedName name="_wrn2" localSheetId="19" hidden="1">{#N/A,#N/A,TRUE,"Est. de Fact.";#N/A,#N/A,TRUE,"Capitulo 19";#N/A,#N/A,TRUE,"Proyecto P855"}</definedName>
    <definedName name="_wrn2" localSheetId="12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17" hidden="1">{#N/A,#N/A,FALSE,"Total_OC015";#N/A,#N/A,FALSE,"ADMIN";#N/A,#N/A,FALSE,"PROCES";#N/A,#N/A,FALSE,"mecan";#N/A,#N/A,FALSE,"civil";#N/A,#N/A,FALSE,"CAÑER";#N/A,#N/A,FALSE,"ELEC";#N/A,#N/A,FALSE,"INSTR"}</definedName>
    <definedName name="_wrn3" localSheetId="11" hidden="1">{#N/A,#N/A,FALSE,"Total_OC015";#N/A,#N/A,FALSE,"ADMIN";#N/A,#N/A,FALSE,"PROCES";#N/A,#N/A,FALSE,"mecan";#N/A,#N/A,FALSE,"civil";#N/A,#N/A,FALSE,"CAÑER";#N/A,#N/A,FALSE,"ELEC";#N/A,#N/A,FALSE,"INSTR"}</definedName>
    <definedName name="_wrn3" localSheetId="14" hidden="1">{#N/A,#N/A,FALSE,"Total_OC015";#N/A,#N/A,FALSE,"ADMIN";#N/A,#N/A,FALSE,"PROCES";#N/A,#N/A,FALSE,"mecan";#N/A,#N/A,FALSE,"civil";#N/A,#N/A,FALSE,"CAÑER";#N/A,#N/A,FALSE,"ELEC";#N/A,#N/A,FALSE,"INSTR"}</definedName>
    <definedName name="_wrn3" localSheetId="9" hidden="1">{#N/A,#N/A,FALSE,"Total_OC015";#N/A,#N/A,FALSE,"ADMIN";#N/A,#N/A,FALSE,"PROCES";#N/A,#N/A,FALSE,"mecan";#N/A,#N/A,FALSE,"civil";#N/A,#N/A,FALSE,"CAÑER";#N/A,#N/A,FALSE,"ELEC";#N/A,#N/A,FALSE,"INSTR"}</definedName>
    <definedName name="_wrn3" localSheetId="8" hidden="1">{#N/A,#N/A,FALSE,"Total_OC015";#N/A,#N/A,FALSE,"ADMIN";#N/A,#N/A,FALSE,"PROCES";#N/A,#N/A,FALSE,"mecan";#N/A,#N/A,FALSE,"civil";#N/A,#N/A,FALSE,"CAÑER";#N/A,#N/A,FALSE,"ELEC";#N/A,#N/A,FALSE,"INSTR"}</definedName>
    <definedName name="_wrn3" localSheetId="19" hidden="1">{#N/A,#N/A,FALSE,"Total_OC015";#N/A,#N/A,FALSE,"ADMIN";#N/A,#N/A,FALSE,"PROCES";#N/A,#N/A,FALSE,"mecan";#N/A,#N/A,FALSE,"civil";#N/A,#N/A,FALSE,"CAÑER";#N/A,#N/A,FALSE,"ELEC";#N/A,#N/A,FALSE,"INSTR"}</definedName>
    <definedName name="_wrn3" localSheetId="12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x1">#REF!</definedName>
    <definedName name="_xx11">#REF!</definedName>
    <definedName name="_xx2">#REF!</definedName>
    <definedName name="_zx2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#REF!</definedName>
    <definedName name="A.1">#REF!</definedName>
    <definedName name="A.2">#REF!</definedName>
    <definedName name="A_comprar2">#REF!</definedName>
    <definedName name="A_IMPRESI_N_IM">#REF!</definedName>
    <definedName name="A_impresión_IM" localSheetId="3">#REF!</definedName>
    <definedName name="A_impresión_IM" localSheetId="14">#REF!</definedName>
    <definedName name="A_impresión_IM">[19]ESPEPIP!#REF!</definedName>
    <definedName name="A83F">#REF!</definedName>
    <definedName name="A83M">#REF!</definedName>
    <definedName name="aa" localSheetId="17" hidden="1">{"NORMAL",#N/A,FALSE,"02"}</definedName>
    <definedName name="aa" localSheetId="11" hidden="1">{"NORMAL",#N/A,FALSE,"02"}</definedName>
    <definedName name="aa" localSheetId="14" hidden="1">{"NORMAL",#N/A,FALSE,"02"}</definedName>
    <definedName name="aa" localSheetId="9" hidden="1">{"NORMAL",#N/A,FALSE,"02"}</definedName>
    <definedName name="aa" localSheetId="8" hidden="1">{"NORMAL",#N/A,FALSE,"02"}</definedName>
    <definedName name="aa" localSheetId="19" hidden="1">{"NORMAL",#N/A,FALSE,"02"}</definedName>
    <definedName name="aa" localSheetId="12" hidden="1">{"NORMAL",#N/A,FALSE,"02"}</definedName>
    <definedName name="aa" hidden="1">{"NORMAL",#N/A,FALSE,"02"}</definedName>
    <definedName name="aaa">#REF!</definedName>
    <definedName name="AAAA" localSheetId="17" hidden="1">{#N/A,#N/A,FALSE,"GENERAL";#N/A,#N/A,FALSE,"USP 1";#N/A,#N/A,FALSE,"USP 2";#N/A,#N/A,FALSE,"UTE"}</definedName>
    <definedName name="AAAA" localSheetId="11" hidden="1">{#N/A,#N/A,FALSE,"GENERAL";#N/A,#N/A,FALSE,"USP 1";#N/A,#N/A,FALSE,"USP 2";#N/A,#N/A,FALSE,"UTE"}</definedName>
    <definedName name="AAAA" localSheetId="3" hidden="1">{#N/A,#N/A,FALSE,"GENERAL";#N/A,#N/A,FALSE,"USP 1";#N/A,#N/A,FALSE,"USP 2";#N/A,#N/A,FALSE,"UTE"}</definedName>
    <definedName name="AAAA" localSheetId="14" hidden="1">{#N/A,#N/A,FALSE,"GENERAL";#N/A,#N/A,FALSE,"USP 1";#N/A,#N/A,FALSE,"USP 2";#N/A,#N/A,FALSE,"UTE"}</definedName>
    <definedName name="AAAA" localSheetId="9" hidden="1">{#N/A,#N/A,FALSE,"GENERAL";#N/A,#N/A,FALSE,"USP 1";#N/A,#N/A,FALSE,"USP 2";#N/A,#N/A,FALSE,"UTE"}</definedName>
    <definedName name="AAAA" localSheetId="8" hidden="1">{#N/A,#N/A,FALSE,"GENERAL";#N/A,#N/A,FALSE,"USP 1";#N/A,#N/A,FALSE,"USP 2";#N/A,#N/A,FALSE,"UTE"}</definedName>
    <definedName name="AAAA" localSheetId="19" hidden="1">{#N/A,#N/A,FALSE,"GENERAL";#N/A,#N/A,FALSE,"USP 1";#N/A,#N/A,FALSE,"USP 2";#N/A,#N/A,FALSE,"UTE"}</definedName>
    <definedName name="AAAA" localSheetId="12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aaaa">#REF!</definedName>
    <definedName name="AAAAAA" localSheetId="17" hidden="1">{"'NOTES2'!$G$9:$J$27"}</definedName>
    <definedName name="AAAAAA" localSheetId="11" hidden="1">{"'NOTES2'!$G$9:$J$27"}</definedName>
    <definedName name="AAAAAA" localSheetId="14" hidden="1">{"'NOTES2'!$G$9:$J$27"}</definedName>
    <definedName name="AAAAAA" localSheetId="9" hidden="1">{"'NOTES2'!$G$9:$J$27"}</definedName>
    <definedName name="AAAAAA" localSheetId="8" hidden="1">{"'NOTES2'!$G$9:$J$27"}</definedName>
    <definedName name="AAAAAA" localSheetId="19" hidden="1">{"'NOTES2'!$G$9:$J$27"}</definedName>
    <definedName name="AAAAAA" localSheetId="12" hidden="1">{"'NOTES2'!$G$9:$J$27"}</definedName>
    <definedName name="AAAAAA" hidden="1">{"'NOTES2'!$G$9:$J$27"}</definedName>
    <definedName name="AAAAAAA" localSheetId="14" hidden="1">#REF!</definedName>
    <definedName name="AAAAAAA" hidden="1">[21]Jornales!#REF!</definedName>
    <definedName name="aaaaaaaa" localSheetId="17">'Datos para distribución P0'!aaaaaaaa</definedName>
    <definedName name="aaaaaaaa" localSheetId="11">'Histograma carretones'!aaaaaaaa</definedName>
    <definedName name="aaaaaaaa" localSheetId="2">'LD Ingeniería de detalle'!aaaaaaaa</definedName>
    <definedName name="aaaaaaaa" localSheetId="3">'OC Exterior'!aaaaaaaa</definedName>
    <definedName name="aaaaaaaa" localSheetId="14">#N/A</definedName>
    <definedName name="aaaaaaaa" localSheetId="9">'REM-Back-up'!aaaaaaaa</definedName>
    <definedName name="aaaaaaaa" localSheetId="8">'REM-Nuevo'!aaaaaaaa</definedName>
    <definedName name="aaaaaaaa" localSheetId="19">'REM-Superado'!aaaaaaaa</definedName>
    <definedName name="aaaaaaaa" localSheetId="12">'Suministros multables'!aaaaaaaa</definedName>
    <definedName name="aaaaaaaa">'LD Ingeniería de detalle'!aaaaaaaa</definedName>
    <definedName name="aaaaaaaaaa">#REF!</definedName>
    <definedName name="aaaaaaaaaaaaaaa">#REF!</definedName>
    <definedName name="aaaaaaaaaaaaaaaaa" hidden="1">#REF!</definedName>
    <definedName name="aaaaaaaaaaaaaaaaaaaaaaa" localSheetId="17" hidden="1">{#N/A,#N/A,FALSE,"GENERAL";#N/A,#N/A,FALSE,"USP 1";#N/A,#N/A,FALSE,"USP 2";#N/A,#N/A,FALSE,"UTE"}</definedName>
    <definedName name="aaaaaaaaaaaaaaaaaaaaaaa" localSheetId="11" hidden="1">{#N/A,#N/A,FALSE,"GENERAL";#N/A,#N/A,FALSE,"USP 1";#N/A,#N/A,FALSE,"USP 2";#N/A,#N/A,FALSE,"UTE"}</definedName>
    <definedName name="aaaaaaaaaaaaaaaaaaaaaaa" localSheetId="14" hidden="1">{#N/A,#N/A,FALSE,"GENERAL";#N/A,#N/A,FALSE,"USP 1";#N/A,#N/A,FALSE,"USP 2";#N/A,#N/A,FALSE,"UTE"}</definedName>
    <definedName name="aaaaaaaaaaaaaaaaaaaaaaa" localSheetId="9" hidden="1">{#N/A,#N/A,FALSE,"GENERAL";#N/A,#N/A,FALSE,"USP 1";#N/A,#N/A,FALSE,"USP 2";#N/A,#N/A,FALSE,"UTE"}</definedName>
    <definedName name="aaaaaaaaaaaaaaaaaaaaaaa" localSheetId="8" hidden="1">{#N/A,#N/A,FALSE,"GENERAL";#N/A,#N/A,FALSE,"USP 1";#N/A,#N/A,FALSE,"USP 2";#N/A,#N/A,FALSE,"UTE"}</definedName>
    <definedName name="aaaaaaaaaaaaaaaaaaaaaaa" localSheetId="19" hidden="1">{#N/A,#N/A,FALSE,"GENERAL";#N/A,#N/A,FALSE,"USP 1";#N/A,#N/A,FALSE,"USP 2";#N/A,#N/A,FALSE,"UTE"}</definedName>
    <definedName name="aaaaaaaaaaaaaaaaaaaaaaa" localSheetId="12" hidden="1">{#N/A,#N/A,FALSE,"GENERAL";#N/A,#N/A,FALSE,"USP 1";#N/A,#N/A,FALSE,"USP 2";#N/A,#N/A,FALSE,"UTE"}</definedName>
    <definedName name="aaaaaaaaaaaaaaaaaaaaaaa" hidden="1">{#N/A,#N/A,FALSE,"GENERAL";#N/A,#N/A,FALSE,"USP 1";#N/A,#N/A,FALSE,"USP 2";#N/A,#N/A,FALSE,"UTE"}</definedName>
    <definedName name="aaaaaaaaaaaaaaaaaaaaaaaaaa">#REF!</definedName>
    <definedName name="aaaaaaaaaaaaaaaaaaaaaaaaaaaaaaaaaa">#REF!</definedName>
    <definedName name="aaqqwsa" localSheetId="17">'Datos para distribución P0'!aaqqwsa</definedName>
    <definedName name="aaqqwsa" localSheetId="11">'Histograma carretones'!aaqqwsa</definedName>
    <definedName name="aaqqwsa" localSheetId="3">'OC Exterior'!aaqqwsa</definedName>
    <definedName name="aaqqwsa" localSheetId="14">#N/A</definedName>
    <definedName name="aaqqwsa" localSheetId="9">'REM-Back-up'!aaqqwsa</definedName>
    <definedName name="aaqqwsa" localSheetId="8">'REM-Nuevo'!aaqqwsa</definedName>
    <definedName name="aaqqwsa" localSheetId="19">'REM-Superado'!aaqqwsa</definedName>
    <definedName name="aaqqwsa" localSheetId="12">'Suministros multables'!aaqqwsa</definedName>
    <definedName name="aaqqwsa">'REM-Superado'!aaqqwsa</definedName>
    <definedName name="aasas">#REF!</definedName>
    <definedName name="Ab" localSheetId="14">#REF!</definedName>
    <definedName name="AB">[22]Verif!#REF!</definedName>
    <definedName name="ABA15A">#REF!</definedName>
    <definedName name="ABA15B">#REF!</definedName>
    <definedName name="ABC" localSheetId="17" hidden="1">{#N/A,#N/A,FALSE,"Total_OC015";#N/A,#N/A,FALSE,"ADMIN";#N/A,#N/A,FALSE,"PROCES";#N/A,#N/A,FALSE,"mecan";#N/A,#N/A,FALSE,"civil";#N/A,#N/A,FALSE,"CAÑER";#N/A,#N/A,FALSE,"ELEC";#N/A,#N/A,FALSE,"INSTR"}</definedName>
    <definedName name="ABC" localSheetId="11" hidden="1">{#N/A,#N/A,FALSE,"Total_OC015";#N/A,#N/A,FALSE,"ADMIN";#N/A,#N/A,FALSE,"PROCES";#N/A,#N/A,FALSE,"mecan";#N/A,#N/A,FALSE,"civil";#N/A,#N/A,FALSE,"CAÑER";#N/A,#N/A,FALSE,"ELEC";#N/A,#N/A,FALSE,"INSTR"}</definedName>
    <definedName name="ABC" localSheetId="14" hidden="1">{#N/A,#N/A,FALSE,"Total_OC015";#N/A,#N/A,FALSE,"ADMIN";#N/A,#N/A,FALSE,"PROCES";#N/A,#N/A,FALSE,"mecan";#N/A,#N/A,FALSE,"civil";#N/A,#N/A,FALSE,"CAÑER";#N/A,#N/A,FALSE,"ELEC";#N/A,#N/A,FALSE,"INSTR"}</definedName>
    <definedName name="ABC" localSheetId="9" hidden="1">{#N/A,#N/A,FALSE,"Total_OC015";#N/A,#N/A,FALSE,"ADMIN";#N/A,#N/A,FALSE,"PROCES";#N/A,#N/A,FALSE,"mecan";#N/A,#N/A,FALSE,"civil";#N/A,#N/A,FALSE,"CAÑER";#N/A,#N/A,FALSE,"ELEC";#N/A,#N/A,FALSE,"INSTR"}</definedName>
    <definedName name="ABC" localSheetId="8" hidden="1">{#N/A,#N/A,FALSE,"Total_OC015";#N/A,#N/A,FALSE,"ADMIN";#N/A,#N/A,FALSE,"PROCES";#N/A,#N/A,FALSE,"mecan";#N/A,#N/A,FALSE,"civil";#N/A,#N/A,FALSE,"CAÑER";#N/A,#N/A,FALSE,"ELEC";#N/A,#N/A,FALSE,"INSTR"}</definedName>
    <definedName name="ABC" localSheetId="19" hidden="1">{#N/A,#N/A,FALSE,"Total_OC015";#N/A,#N/A,FALSE,"ADMIN";#N/A,#N/A,FALSE,"PROCES";#N/A,#N/A,FALSE,"mecan";#N/A,#N/A,FALSE,"civil";#N/A,#N/A,FALSE,"CAÑER";#N/A,#N/A,FALSE,"ELEC";#N/A,#N/A,FALSE,"INSTR"}</definedName>
    <definedName name="ABC" localSheetId="12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CXBCXB" localSheetId="17" hidden="1">{#N/A,#N/A,TRUE,"1842CWN0"}</definedName>
    <definedName name="ABCCXBCXB" localSheetId="11" hidden="1">{#N/A,#N/A,TRUE,"1842CWN0"}</definedName>
    <definedName name="ABCCXBCXB" localSheetId="14" hidden="1">{#N/A,#N/A,TRUE,"1842CWN0"}</definedName>
    <definedName name="ABCCXBCXB" localSheetId="9" hidden="1">{#N/A,#N/A,TRUE,"1842CWN0"}</definedName>
    <definedName name="ABCCXBCXB" localSheetId="8" hidden="1">{#N/A,#N/A,TRUE,"1842CWN0"}</definedName>
    <definedName name="ABCCXBCXB" localSheetId="19" hidden="1">{#N/A,#N/A,TRUE,"1842CWN0"}</definedName>
    <definedName name="ABCCXBCXB" localSheetId="12" hidden="1">{#N/A,#N/A,TRUE,"1842CWN0"}</definedName>
    <definedName name="ABCCXBCXB" hidden="1">{#N/A,#N/A,TRUE,"1842CWN0"}</definedName>
    <definedName name="ABRASIVO">#REF!</definedName>
    <definedName name="ABRASIVO01">#REF!</definedName>
    <definedName name="ABRASIVO02">#REF!</definedName>
    <definedName name="ABRAZ">#REF!</definedName>
    <definedName name="ac">#REF!</definedName>
    <definedName name="ACABADO">#REF!</definedName>
    <definedName name="ACAVADO">#REF!</definedName>
    <definedName name="Acc._Correctivas_cerradas">#REF!</definedName>
    <definedName name="Acc.Desc">#REF!</definedName>
    <definedName name="accesorios">#REF!</definedName>
    <definedName name="Access_Button" hidden="1">"Maestro_Equipo_Lista"</definedName>
    <definedName name="AccessDatabase" hidden="1">"C:\Mis documentos\Plan99_Ad\CALCULOB2.mdb"</definedName>
    <definedName name="Acciones_correctivas">#REF!</definedName>
    <definedName name="ACER.">#REF!</definedName>
    <definedName name="ACERO">#REF!</definedName>
    <definedName name="ACMD">#REF!</definedName>
    <definedName name="ACON">#REF!</definedName>
    <definedName name="ACT">#REF!</definedName>
    <definedName name="ACT_DolCum">#REF!</definedName>
    <definedName name="ACT_DolIncr">#REF!</definedName>
    <definedName name="ACT_JhrCum">#REF!</definedName>
    <definedName name="ACT_JhrIncr">#REF!</definedName>
    <definedName name="ACT_MatlCum">#REF!</definedName>
    <definedName name="ACT_MatlIncr">#REF!</definedName>
    <definedName name="ACTI">#REF!</definedName>
    <definedName name="actividad">#REF!</definedName>
    <definedName name="actual_rate">#REF!</definedName>
    <definedName name="ACTV">#REF!</definedName>
    <definedName name="acumulado">#REF!</definedName>
    <definedName name="ACwvu.PLA1." localSheetId="14" hidden="1">#REF!</definedName>
    <definedName name="ACwvu.PLA1." hidden="1">'[23]COP FED'!#REF!</definedName>
    <definedName name="ACwvu.PLA2." localSheetId="14" hidden="1">#REF!</definedName>
    <definedName name="ACwvu.PLA2." hidden="1">'[23]COP FED'!$A$1:$N$49</definedName>
    <definedName name="Ad_EN">#REF!</definedName>
    <definedName name="Ad_Sp">#REF!</definedName>
    <definedName name="AdditionalCosts_Lumpsum">#REF!,#REF!,#REF!,#REF!</definedName>
    <definedName name="ADIF">#REF!</definedName>
    <definedName name="ADIFU">#REF!</definedName>
    <definedName name="ADIFU_1">#REF!</definedName>
    <definedName name="Administración_Minco">#REF!</definedName>
    <definedName name="ads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vadv" localSheetId="17" hidden="1">{"DECIMAL",#N/A,FALSE,"02"}</definedName>
    <definedName name="advadv" localSheetId="11" hidden="1">{"DECIMAL",#N/A,FALSE,"02"}</definedName>
    <definedName name="advadv" localSheetId="14" hidden="1">{"DECIMAL",#N/A,FALSE,"02"}</definedName>
    <definedName name="advadv" localSheetId="9" hidden="1">{"DECIMAL",#N/A,FALSE,"02"}</definedName>
    <definedName name="advadv" localSheetId="8" hidden="1">{"DECIMAL",#N/A,FALSE,"02"}</definedName>
    <definedName name="advadv" localSheetId="19" hidden="1">{"DECIMAL",#N/A,FALSE,"02"}</definedName>
    <definedName name="advadv" localSheetId="12" hidden="1">{"DECIMAL",#N/A,FALSE,"02"}</definedName>
    <definedName name="advadv" hidden="1">{"DECIMAL",#N/A,FALSE,"02"}</definedName>
    <definedName name="AESAREVPROVEEDOR" localSheetId="14">#REF!</definedName>
    <definedName name="AESAREVPROVEEDOR">[24]Registros!#REF!</definedName>
    <definedName name="AF">#REF!</definedName>
    <definedName name="afaafafafafafa" hidden="1">#REF!</definedName>
    <definedName name="AFE">#REF!</definedName>
    <definedName name="Agreg">#REF!</definedName>
    <definedName name="agreg1">#REF!</definedName>
    <definedName name="agreg2">#REF!</definedName>
    <definedName name="Aguinproporc">#REF!</definedName>
    <definedName name="AHH">#REF!</definedName>
    <definedName name="AIMP">#REF!</definedName>
    <definedName name="aisc">#REF!</definedName>
    <definedName name="AISL_1">#REF!</definedName>
    <definedName name="aisla150">#REF!</definedName>
    <definedName name="aisla600">#REF!</definedName>
    <definedName name="Ajuste">#REF!</definedName>
    <definedName name="ALCANTARILLAS">#REF!</definedName>
    <definedName name="alf_s">#REF!</definedName>
    <definedName name="alf_s1">#REF!</definedName>
    <definedName name="ALFA">#REF!</definedName>
    <definedName name="alfa_s">#REF!</definedName>
    <definedName name="alfa_s_c">#REF!</definedName>
    <definedName name="Alimentacion">#REF!</definedName>
    <definedName name="Alimentación">#REF!</definedName>
    <definedName name="all">#REF!</definedName>
    <definedName name="alll">#REF!</definedName>
    <definedName name="Almacén_sótano">#REF!</definedName>
    <definedName name="ALMUERZO_FAENA">#REF!</definedName>
    <definedName name="Alternativa">#REF!</definedName>
    <definedName name="ALTITUD_Y_TEMP">#REF!</definedName>
    <definedName name="ALTO">#REF!,#REF!</definedName>
    <definedName name="ALTO2">#REF!</definedName>
    <definedName name="alturamuro">#REF!</definedName>
    <definedName name="Am">#REF!</definedName>
    <definedName name="amante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NIACO">#REF!</definedName>
    <definedName name="AMORT">#N/A</definedName>
    <definedName name="AMORT_OBR">#REF!</definedName>
    <definedName name="ampo">#REF!</definedName>
    <definedName name="Amz">#REF!</definedName>
    <definedName name="ANAC">#REF!</definedName>
    <definedName name="ANCHO">#REF!,#REF!</definedName>
    <definedName name="ANCHO2">#REF!</definedName>
    <definedName name="anchomuro">#REF!</definedName>
    <definedName name="ANCHOS">#REF!</definedName>
    <definedName name="ANCLAJES">#REF!</definedName>
    <definedName name="ANDAMIOS">#REF!</definedName>
    <definedName name="andrea1">#N/A</definedName>
    <definedName name="angulo">#REF!</definedName>
    <definedName name="angulo_lim">#REF!</definedName>
    <definedName name="ANGULO01">#REF!</definedName>
    <definedName name="ANGULO02">#REF!</definedName>
    <definedName name="ANGULO03">#REF!</definedName>
    <definedName name="angulolim">#REF!</definedName>
    <definedName name="angulolim_c">#REF!</definedName>
    <definedName name="ANGULOS">#REF!</definedName>
    <definedName name="ANOR">#REF!</definedName>
    <definedName name="anscount" hidden="1">1</definedName>
    <definedName name="Anticipo">#REF!</definedName>
    <definedName name="ANTICORROSIVO">#REF!</definedName>
    <definedName name="Antigüedad">#REF!</definedName>
    <definedName name="antonio" localSheetId="17" hidden="1">{#N/A,#N/A,FALSE,"Work progress mensile";#N/A,#N/A,FALSE,"Work progress mensile IE1"}</definedName>
    <definedName name="antonio" localSheetId="11" hidden="1">{#N/A,#N/A,FALSE,"Work progress mensile";#N/A,#N/A,FALSE,"Work progress mensile IE1"}</definedName>
    <definedName name="antonio" localSheetId="14" hidden="1">{#N/A,#N/A,FALSE,"Work progress mensile";#N/A,#N/A,FALSE,"Work progress mensile IE1"}</definedName>
    <definedName name="antonio" localSheetId="9" hidden="1">{#N/A,#N/A,FALSE,"Work progress mensile";#N/A,#N/A,FALSE,"Work progress mensile IE1"}</definedName>
    <definedName name="antonio" localSheetId="8" hidden="1">{#N/A,#N/A,FALSE,"Work progress mensile";#N/A,#N/A,FALSE,"Work progress mensile IE1"}</definedName>
    <definedName name="antonio" localSheetId="19" hidden="1">{#N/A,#N/A,FALSE,"Work progress mensile";#N/A,#N/A,FALSE,"Work progress mensile IE1"}</definedName>
    <definedName name="antonio" localSheetId="12" hidden="1">{#N/A,#N/A,FALSE,"Work progress mensile";#N/A,#N/A,FALSE,"Work progress mensile IE1"}</definedName>
    <definedName name="antonio" hidden="1">{#N/A,#N/A,FALSE,"Work progress mensile";#N/A,#N/A,FALSE,"Work progress mensile IE1"}</definedName>
    <definedName name="Año">#REF!</definedName>
    <definedName name="Ap">#REF!</definedName>
    <definedName name="apem">#REF!</definedName>
    <definedName name="API">#REF!</definedName>
    <definedName name="APPR1">#REF!</definedName>
    <definedName name="APPR2">#REF!</definedName>
    <definedName name="APPR3">#REF!</definedName>
    <definedName name="APR">#REF!</definedName>
    <definedName name="Aprobo1">#REF!</definedName>
    <definedName name="Aprobo2">#REF!</definedName>
    <definedName name="Aprobo3">#REF!</definedName>
    <definedName name="Aprobo4">#REF!</definedName>
    <definedName name="AQ">#REF!</definedName>
    <definedName name="aqdfasdsa">#REF!</definedName>
    <definedName name="aqerqwer" hidden="1">#REF!</definedName>
    <definedName name="AQQAQ">#REF!</definedName>
    <definedName name="AR">#REF!</definedName>
    <definedName name="ARANDELA01">#REF!</definedName>
    <definedName name="ARANDELA02">#REF!</definedName>
    <definedName name="ARANDELA03">#REF!</definedName>
    <definedName name="ardos">#REF!</definedName>
    <definedName name="AREA">#REF!</definedName>
    <definedName name="Àrea">#N/A</definedName>
    <definedName name="AREA_COLUMNAS">#REF!</definedName>
    <definedName name="_xlnm.Extract">#REF!</definedName>
    <definedName name="AREA_DE_IMPRESI">#REF!</definedName>
    <definedName name="_xlnm.Print_Area" localSheetId="1">'La Calera II - crono 4.11'!$A$1:$BZ$87</definedName>
    <definedName name="_xlnm.Print_Area" localSheetId="6">'La Calera II - crono Rev. 0'!$A$1:$BZ$123</definedName>
    <definedName name="_xlnm.Print_Area" localSheetId="7">'La Calera II - RFSU 31.1.28'!$A$1:$CC$126</definedName>
    <definedName name="_xlnm.Print_Area" localSheetId="2">'LD Ingeniería de detalle'!$A$1:$O$305</definedName>
    <definedName name="_xlnm.Print_Area" localSheetId="0">Preliminar!$A$1:$BZ$78</definedName>
    <definedName name="_xlnm.Print_Area">#N/A</definedName>
    <definedName name="area_id_001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124">#REF!</definedName>
    <definedName name="AREA2">#REF!</definedName>
    <definedName name="AREA2124">#REF!</definedName>
    <definedName name="AREA3">#REF!</definedName>
    <definedName name="area4">#REF!</definedName>
    <definedName name="areaefectiva">#REF!</definedName>
    <definedName name="AreaInputArea">#REF!,#REF!,#REF!</definedName>
    <definedName name="AREANAME2">#REF!</definedName>
    <definedName name="areaname3">#REF!</definedName>
    <definedName name="AREANAME4">#REF!</definedName>
    <definedName name="AREANO2">#REF!</definedName>
    <definedName name="areano3">#REF!</definedName>
    <definedName name="AREANO4">#REF!</definedName>
    <definedName name="Areas">#REF!</definedName>
    <definedName name="Arena">#REF!</definedName>
    <definedName name="arena1">#REF!</definedName>
    <definedName name="arena2">#REF!</definedName>
    <definedName name="ARENADO">#REF!</definedName>
    <definedName name="AReq">#REF!</definedName>
    <definedName name="ARIEL" localSheetId="17" hidden="1">{#N/A,#N/A,FALSE,"Hoja1";#N/A,#N/A,FALSE,"Hoja2"}</definedName>
    <definedName name="ARIEL" localSheetId="11" hidden="1">{#N/A,#N/A,FALSE,"Hoja1";#N/A,#N/A,FALSE,"Hoja2"}</definedName>
    <definedName name="ARIEL" localSheetId="14" hidden="1">{#N/A,#N/A,FALSE,"Hoja1";#N/A,#N/A,FALSE,"Hoja2"}</definedName>
    <definedName name="ARIEL" localSheetId="9" hidden="1">{#N/A,#N/A,FALSE,"Hoja1";#N/A,#N/A,FALSE,"Hoja2"}</definedName>
    <definedName name="ARIEL" localSheetId="8" hidden="1">{#N/A,#N/A,FALSE,"Hoja1";#N/A,#N/A,FALSE,"Hoja2"}</definedName>
    <definedName name="ARIEL" localSheetId="19" hidden="1">{#N/A,#N/A,FALSE,"Hoja1";#N/A,#N/A,FALSE,"Hoja2"}</definedName>
    <definedName name="ARIEL" localSheetId="12" hidden="1">{#N/A,#N/A,FALSE,"Hoja1";#N/A,#N/A,FALSE,"Hoja2"}</definedName>
    <definedName name="ARIEL" hidden="1">{#N/A,#N/A,FALSE,"Hoja1";#N/A,#N/A,FALSE,"Hoja2"}</definedName>
    <definedName name="Armadura">#REF!</definedName>
    <definedName name="armdis" localSheetId="3">[25]platea!#REF!</definedName>
    <definedName name="armdis">#REF!</definedName>
    <definedName name="ARR">#N/A</definedName>
    <definedName name="ART">#REF!</definedName>
    <definedName name="aruno">#REF!</definedName>
    <definedName name="as" localSheetId="3">'[26]Calculo cables'!#REF!</definedName>
    <definedName name="AS">#REF!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NamedRange" hidden="1">21</definedName>
    <definedName name="asc">#REF!</definedName>
    <definedName name="ascas">#REF!</definedName>
    <definedName name="asd" localSheetId="3">#REF!</definedName>
    <definedName name="ASD">#N/A</definedName>
    <definedName name="asdada" hidden="1">#REF!</definedName>
    <definedName name="asdas" localSheetId="17" hidden="1">{"'Igo Comercial'!$AP$215"}</definedName>
    <definedName name="asdas" localSheetId="11" hidden="1">{"'Igo Comercial'!$AP$215"}</definedName>
    <definedName name="asdas" localSheetId="14" hidden="1">{"'Igo Comercial'!$AP$215"}</definedName>
    <definedName name="asdas" localSheetId="9" hidden="1">{"'Igo Comercial'!$AP$215"}</definedName>
    <definedName name="asdas" localSheetId="8" hidden="1">{"'Igo Comercial'!$AP$215"}</definedName>
    <definedName name="asdas" localSheetId="19" hidden="1">{"'Igo Comercial'!$AP$215"}</definedName>
    <definedName name="asdas" localSheetId="12" hidden="1">{"'Igo Comercial'!$AP$215"}</definedName>
    <definedName name="asdas" hidden="1">{"'Igo Comercial'!$AP$215"}</definedName>
    <definedName name="asdasd" localSheetId="17" hidden="1">{"'Igo Comercial'!$AP$215"}</definedName>
    <definedName name="asdasd" localSheetId="11" hidden="1">{"'Igo Comercial'!$AP$215"}</definedName>
    <definedName name="asdasd" localSheetId="14" hidden="1">{"'Igo Comercial'!$AP$215"}</definedName>
    <definedName name="asdasd" localSheetId="9" hidden="1">{"'Igo Comercial'!$AP$215"}</definedName>
    <definedName name="asdasd" localSheetId="8" hidden="1">{"'Igo Comercial'!$AP$215"}</definedName>
    <definedName name="asdasd" localSheetId="19" hidden="1">{"'Igo Comercial'!$AP$215"}</definedName>
    <definedName name="asdasd" localSheetId="12" hidden="1">{"'Igo Comercial'!$AP$215"}</definedName>
    <definedName name="asdasd" hidden="1">{"'Igo Comercial'!$AP$215"}</definedName>
    <definedName name="asdasdfasdf" localSheetId="17" hidden="1">{"Avaliação de Cargos (Class Mens Todas)",#N/A,FALSE,"BANCO DE DADOS MENSALISTAS";"Avaliação de Cargos (Class Mens Todas)",#N/A,FALSE,"BANCO DE DADOS MENSALISTAS"}</definedName>
    <definedName name="asdasdfasdf" localSheetId="11" hidden="1">{"Avaliação de Cargos (Class Mens Todas)",#N/A,FALSE,"BANCO DE DADOS MENSALISTAS";"Avaliação de Cargos (Class Mens Todas)",#N/A,FALSE,"BANCO DE DADOS MENSALISTAS"}</definedName>
    <definedName name="asdasdfasdf" localSheetId="14" hidden="1">{"Avaliação de Cargos (Class Mens Todas)",#N/A,FALSE,"BANCO DE DADOS MENSALISTAS";"Avaliação de Cargos (Class Mens Todas)",#N/A,FALSE,"BANCO DE DADOS MENSALISTAS"}</definedName>
    <definedName name="asdasdfasdf" localSheetId="9" hidden="1">{"Avaliação de Cargos (Class Mens Todas)",#N/A,FALSE,"BANCO DE DADOS MENSALISTAS";"Avaliação de Cargos (Class Mens Todas)",#N/A,FALSE,"BANCO DE DADOS MENSALISTAS"}</definedName>
    <definedName name="asdasdfasdf" localSheetId="8" hidden="1">{"Avaliação de Cargos (Class Mens Todas)",#N/A,FALSE,"BANCO DE DADOS MENSALISTAS";"Avaliação de Cargos (Class Mens Todas)",#N/A,FALSE,"BANCO DE DADOS MENSALISTAS"}</definedName>
    <definedName name="asdasdfasdf" localSheetId="19" hidden="1">{"Avaliação de Cargos (Class Mens Todas)",#N/A,FALSE,"BANCO DE DADOS MENSALISTAS";"Avaliação de Cargos (Class Mens Todas)",#N/A,FALSE,"BANCO DE DADOS MENSALISTAS"}</definedName>
    <definedName name="asdasdfasdf" localSheetId="12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F" hidden="1">#REF!</definedName>
    <definedName name="asdfasd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asd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daf">#REF!</definedName>
    <definedName name="asdfsd" localSheetId="17" hidden="1">{#N/A,#N/A,FALSE,"model"}</definedName>
    <definedName name="asdfsd" localSheetId="11" hidden="1">{#N/A,#N/A,FALSE,"model"}</definedName>
    <definedName name="asdfsd" localSheetId="14" hidden="1">{#N/A,#N/A,FALSE,"model"}</definedName>
    <definedName name="asdfsd" localSheetId="9" hidden="1">{#N/A,#N/A,FALSE,"model"}</definedName>
    <definedName name="asdfsd" localSheetId="8" hidden="1">{#N/A,#N/A,FALSE,"model"}</definedName>
    <definedName name="asdfsd" localSheetId="19" hidden="1">{#N/A,#N/A,FALSE,"model"}</definedName>
    <definedName name="asdfsd" localSheetId="12" hidden="1">{#N/A,#N/A,FALSE,"model"}</definedName>
    <definedName name="asdfsd" hidden="1">{#N/A,#N/A,FALSE,"model"}</definedName>
    <definedName name="asdis">#REF!</definedName>
    <definedName name="asfaffa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faff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IGNADO" localSheetId="14">#REF!</definedName>
    <definedName name="ASIGNADO">[24]Registros!#REF!</definedName>
    <definedName name="asistencia">#REF!</definedName>
    <definedName name="Asmaxx_m">#REF!</definedName>
    <definedName name="Asmaxz_m">#REF!</definedName>
    <definedName name="asp">#REF!</definedName>
    <definedName name="ass">'[27]COEF. C'!$A$5:$B$104</definedName>
    <definedName name="ASSS">#REF!</definedName>
    <definedName name="ASSSSSSSSSSSSSSSSSSSSSSS">#REF!</definedName>
    <definedName name="asx">#REF!</definedName>
    <definedName name="AT">#REF!</definedName>
    <definedName name="Aureq">#REF!</definedName>
    <definedName name="AUTO">#REF!</definedName>
    <definedName name="AUX">#REF!</definedName>
    <definedName name="Av">'[10]D-9001'!$G$23</definedName>
    <definedName name="Av_req">'[10]D-9001'!$E$23</definedName>
    <definedName name="avad" localSheetId="17" hidden="1">{#N/A,#N/A,TRUE,"Cert.Global";#N/A,#N/A,TRUE,"Cert. M&amp;C";#N/A,#N/A,TRUE,"Cert. Engineering";#N/A,#N/A,TRUE,"Cert. Procurement ";#N/A,#N/A,TRUE,"Cert. Constr. Manag."}</definedName>
    <definedName name="avad" localSheetId="11" hidden="1">{#N/A,#N/A,TRUE,"Cert.Global";#N/A,#N/A,TRUE,"Cert. M&amp;C";#N/A,#N/A,TRUE,"Cert. Engineering";#N/A,#N/A,TRUE,"Cert. Procurement ";#N/A,#N/A,TRUE,"Cert. Constr. Manag."}</definedName>
    <definedName name="avad" localSheetId="14" hidden="1">{#N/A,#N/A,TRUE,"Cert.Global";#N/A,#N/A,TRUE,"Cert. M&amp;C";#N/A,#N/A,TRUE,"Cert. Engineering";#N/A,#N/A,TRUE,"Cert. Procurement ";#N/A,#N/A,TRUE,"Cert. Constr. Manag."}</definedName>
    <definedName name="avad" localSheetId="9" hidden="1">{#N/A,#N/A,TRUE,"Cert.Global";#N/A,#N/A,TRUE,"Cert. M&amp;C";#N/A,#N/A,TRUE,"Cert. Engineering";#N/A,#N/A,TRUE,"Cert. Procurement ";#N/A,#N/A,TRUE,"Cert. Constr. Manag."}</definedName>
    <definedName name="avad" localSheetId="8" hidden="1">{#N/A,#N/A,TRUE,"Cert.Global";#N/A,#N/A,TRUE,"Cert. M&amp;C";#N/A,#N/A,TRUE,"Cert. Engineering";#N/A,#N/A,TRUE,"Cert. Procurement ";#N/A,#N/A,TRUE,"Cert. Constr. Manag."}</definedName>
    <definedName name="avad" localSheetId="19" hidden="1">{#N/A,#N/A,TRUE,"Cert.Global";#N/A,#N/A,TRUE,"Cert. M&amp;C";#N/A,#N/A,TRUE,"Cert. Engineering";#N/A,#N/A,TRUE,"Cert. Procurement ";#N/A,#N/A,TRUE,"Cert. Constr. Manag."}</definedName>
    <definedName name="avad" localSheetId="12" hidden="1">{#N/A,#N/A,TRUE,"Cert.Global";#N/A,#N/A,TRUE,"Cert. M&amp;C";#N/A,#N/A,TRUE,"Cert. Engineering";#N/A,#N/A,TRUE,"Cert. Procurement ";#N/A,#N/A,TRUE,"Cert. Constr. Manag."}</definedName>
    <definedName name="avad" hidden="1">{#N/A,#N/A,TRUE,"Cert.Global";#N/A,#N/A,TRUE,"Cert. M&amp;C";#N/A,#N/A,TRUE,"Cert. Engineering";#N/A,#N/A,TRUE,"Cert. Procurement ";#N/A,#N/A,TRUE,"Cert. Constr. Manag."}</definedName>
    <definedName name="avadfvad" localSheetId="17" hidden="1">{"NORMAL",#N/A,FALSE,"02"}</definedName>
    <definedName name="avadfvad" localSheetId="11" hidden="1">{"NORMAL",#N/A,FALSE,"02"}</definedName>
    <definedName name="avadfvad" localSheetId="14" hidden="1">{"NORMAL",#N/A,FALSE,"02"}</definedName>
    <definedName name="avadfvad" localSheetId="9" hidden="1">{"NORMAL",#N/A,FALSE,"02"}</definedName>
    <definedName name="avadfvad" localSheetId="8" hidden="1">{"NORMAL",#N/A,FALSE,"02"}</definedName>
    <definedName name="avadfvad" localSheetId="19" hidden="1">{"NORMAL",#N/A,FALSE,"02"}</definedName>
    <definedName name="avadfvad" localSheetId="12" hidden="1">{"NORMAL",#N/A,FALSE,"02"}</definedName>
    <definedName name="avadfvad" hidden="1">{"NORMAL",#N/A,FALSE,"02"}</definedName>
    <definedName name="avadv" localSheetId="17" hidden="1">{"DECIMAL",#N/A,FALSE,"02"}</definedName>
    <definedName name="avadv" localSheetId="11" hidden="1">{"DECIMAL",#N/A,FALSE,"02"}</definedName>
    <definedName name="avadv" localSheetId="14" hidden="1">{"DECIMAL",#N/A,FALSE,"02"}</definedName>
    <definedName name="avadv" localSheetId="9" hidden="1">{"DECIMAL",#N/A,FALSE,"02"}</definedName>
    <definedName name="avadv" localSheetId="8" hidden="1">{"DECIMAL",#N/A,FALSE,"02"}</definedName>
    <definedName name="avadv" localSheetId="19" hidden="1">{"DECIMAL",#N/A,FALSE,"02"}</definedName>
    <definedName name="avadv" localSheetId="12" hidden="1">{"DECIMAL",#N/A,FALSE,"02"}</definedName>
    <definedName name="avadv" hidden="1">{"DECIMAL",#N/A,FALSE,"02"}</definedName>
    <definedName name="Avance" localSheetId="17" hidden="1">{#N/A,#N/A,FALSE,"Monthly report";#N/A,#N/A,FALSE,"M.R. UEM";#N/A,#N/A,FALSE,"M.R. VCM"}</definedName>
    <definedName name="Avance" localSheetId="11" hidden="1">{#N/A,#N/A,FALSE,"Monthly report";#N/A,#N/A,FALSE,"M.R. UEM";#N/A,#N/A,FALSE,"M.R. VCM"}</definedName>
    <definedName name="Avance" localSheetId="14" hidden="1">{#N/A,#N/A,FALSE,"Monthly report";#N/A,#N/A,FALSE,"M.R. UEM";#N/A,#N/A,FALSE,"M.R. VCM"}</definedName>
    <definedName name="Avance" localSheetId="9" hidden="1">{#N/A,#N/A,FALSE,"Monthly report";#N/A,#N/A,FALSE,"M.R. UEM";#N/A,#N/A,FALSE,"M.R. VCM"}</definedName>
    <definedName name="Avance" localSheetId="8" hidden="1">{#N/A,#N/A,FALSE,"Monthly report";#N/A,#N/A,FALSE,"M.R. UEM";#N/A,#N/A,FALSE,"M.R. VCM"}</definedName>
    <definedName name="Avance" localSheetId="19" hidden="1">{#N/A,#N/A,FALSE,"Monthly report";#N/A,#N/A,FALSE,"M.R. UEM";#N/A,#N/A,FALSE,"M.R. VCM"}</definedName>
    <definedName name="Avance" localSheetId="12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1">#REF!</definedName>
    <definedName name="Avance2">#REF!</definedName>
    <definedName name="Avance3">#REF!</definedName>
    <definedName name="Avance4">#REF!</definedName>
    <definedName name="Avance5">#REF!</definedName>
    <definedName name="Avance6">#REF!</definedName>
    <definedName name="AvanceAntC">#REF!</definedName>
    <definedName name="AvanceAntE" localSheetId="14">#REF!</definedName>
    <definedName name="AvanceAntE">[28]Electricidad!#REF!</definedName>
    <definedName name="AvanceAntF">#REF!</definedName>
    <definedName name="AvanceAntG">#REF!</definedName>
    <definedName name="AvanceAntI">#REF!</definedName>
    <definedName name="AvanceAntM">#REF!</definedName>
    <definedName name="AvanceAntP">#REF!</definedName>
    <definedName name="AvanceAntR">#REF!</definedName>
    <definedName name="AvanceAntS">#REF!</definedName>
    <definedName name="avanceeee" localSheetId="17" hidden="1">{#N/A,#N/A,FALSE,"Monthly report";#N/A,#N/A,FALSE,"M.R. UEM";#N/A,#N/A,FALSE,"M.R. VCM"}</definedName>
    <definedName name="avanceeee" localSheetId="11" hidden="1">{#N/A,#N/A,FALSE,"Monthly report";#N/A,#N/A,FALSE,"M.R. UEM";#N/A,#N/A,FALSE,"M.R. VCM"}</definedName>
    <definedName name="avanceeee" localSheetId="14" hidden="1">{#N/A,#N/A,FALSE,"Monthly report";#N/A,#N/A,FALSE,"M.R. UEM";#N/A,#N/A,FALSE,"M.R. VCM"}</definedName>
    <definedName name="avanceeee" localSheetId="9" hidden="1">{#N/A,#N/A,FALSE,"Monthly report";#N/A,#N/A,FALSE,"M.R. UEM";#N/A,#N/A,FALSE,"M.R. VCM"}</definedName>
    <definedName name="avanceeee" localSheetId="8" hidden="1">{#N/A,#N/A,FALSE,"Monthly report";#N/A,#N/A,FALSE,"M.R. UEM";#N/A,#N/A,FALSE,"M.R. VCM"}</definedName>
    <definedName name="avanceeee" localSheetId="19" hidden="1">{#N/A,#N/A,FALSE,"Monthly report";#N/A,#N/A,FALSE,"M.R. UEM";#N/A,#N/A,FALSE,"M.R. VCM"}</definedName>
    <definedName name="avanceeee" localSheetId="12" hidden="1">{#N/A,#N/A,FALSE,"Monthly report";#N/A,#N/A,FALSE,"M.R. UEM";#N/A,#N/A,FALSE,"M.R. VCM"}</definedName>
    <definedName name="avanceeee" hidden="1">{#N/A,#N/A,FALSE,"Monthly report";#N/A,#N/A,FALSE,"M.R. UEM";#N/A,#N/A,FALSE,"M.R. VCM"}</definedName>
    <definedName name="AvanceTotC">#REF!</definedName>
    <definedName name="AvanceTotE" localSheetId="14">#REF!</definedName>
    <definedName name="AvanceTotE">[28]Electricidad!#REF!</definedName>
    <definedName name="AvanceTotF">#REF!</definedName>
    <definedName name="AvanceTotG">#REF!</definedName>
    <definedName name="AvanceTotI">#REF!</definedName>
    <definedName name="AvanceTotM">#REF!</definedName>
    <definedName name="AvanceTotP">#REF!</definedName>
    <definedName name="AvanceTotR">#REF!</definedName>
    <definedName name="AvanceTotS">#REF!</definedName>
    <definedName name="avc" localSheetId="17" hidden="1">{#N/A,#N/A,FALSE,"Total_OC015";#N/A,#N/A,FALSE,"ADMIN";#N/A,#N/A,FALSE,"PROCES";#N/A,#N/A,FALSE,"mecan";#N/A,#N/A,FALSE,"civil";#N/A,#N/A,FALSE,"CAÑER";#N/A,#N/A,FALSE,"ELEC";#N/A,#N/A,FALSE,"INSTR"}</definedName>
    <definedName name="avc" localSheetId="11" hidden="1">{#N/A,#N/A,FALSE,"Total_OC015";#N/A,#N/A,FALSE,"ADMIN";#N/A,#N/A,FALSE,"PROCES";#N/A,#N/A,FALSE,"mecan";#N/A,#N/A,FALSE,"civil";#N/A,#N/A,FALSE,"CAÑER";#N/A,#N/A,FALSE,"ELEC";#N/A,#N/A,FALSE,"INSTR"}</definedName>
    <definedName name="avc" localSheetId="14" hidden="1">{#N/A,#N/A,FALSE,"Total_OC015";#N/A,#N/A,FALSE,"ADMIN";#N/A,#N/A,FALSE,"PROCES";#N/A,#N/A,FALSE,"mecan";#N/A,#N/A,FALSE,"civil";#N/A,#N/A,FALSE,"CAÑER";#N/A,#N/A,FALSE,"ELEC";#N/A,#N/A,FALSE,"INSTR"}</definedName>
    <definedName name="avc" localSheetId="9" hidden="1">{#N/A,#N/A,FALSE,"Total_OC015";#N/A,#N/A,FALSE,"ADMIN";#N/A,#N/A,FALSE,"PROCES";#N/A,#N/A,FALSE,"mecan";#N/A,#N/A,FALSE,"civil";#N/A,#N/A,FALSE,"CAÑER";#N/A,#N/A,FALSE,"ELEC";#N/A,#N/A,FALSE,"INSTR"}</definedName>
    <definedName name="avc" localSheetId="8" hidden="1">{#N/A,#N/A,FALSE,"Total_OC015";#N/A,#N/A,FALSE,"ADMIN";#N/A,#N/A,FALSE,"PROCES";#N/A,#N/A,FALSE,"mecan";#N/A,#N/A,FALSE,"civil";#N/A,#N/A,FALSE,"CAÑER";#N/A,#N/A,FALSE,"ELEC";#N/A,#N/A,FALSE,"INSTR"}</definedName>
    <definedName name="avc" localSheetId="19" hidden="1">{#N/A,#N/A,FALSE,"Total_OC015";#N/A,#N/A,FALSE,"ADMIN";#N/A,#N/A,FALSE,"PROCES";#N/A,#N/A,FALSE,"mecan";#N/A,#N/A,FALSE,"civil";#N/A,#N/A,FALSE,"CAÑER";#N/A,#N/A,FALSE,"ELEC";#N/A,#N/A,FALSE,"INSTR"}</definedName>
    <definedName name="avc" localSheetId="12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favavava" localSheetId="17" hidden="1">{#N/A,#N/A,FALSE,"Monthly report";#N/A,#N/A,FALSE,"M.R. UEM";#N/A,#N/A,FALSE,"M.R. VCM"}</definedName>
    <definedName name="avfavavava" localSheetId="11" hidden="1">{#N/A,#N/A,FALSE,"Monthly report";#N/A,#N/A,FALSE,"M.R. UEM";#N/A,#N/A,FALSE,"M.R. VCM"}</definedName>
    <definedName name="avfavavava" localSheetId="14" hidden="1">{#N/A,#N/A,FALSE,"Monthly report";#N/A,#N/A,FALSE,"M.R. UEM";#N/A,#N/A,FALSE,"M.R. VCM"}</definedName>
    <definedName name="avfavavava" localSheetId="9" hidden="1">{#N/A,#N/A,FALSE,"Monthly report";#N/A,#N/A,FALSE,"M.R. UEM";#N/A,#N/A,FALSE,"M.R. VCM"}</definedName>
    <definedName name="avfavavava" localSheetId="8" hidden="1">{#N/A,#N/A,FALSE,"Monthly report";#N/A,#N/A,FALSE,"M.R. UEM";#N/A,#N/A,FALSE,"M.R. VCM"}</definedName>
    <definedName name="avfavavava" localSheetId="19" hidden="1">{#N/A,#N/A,FALSE,"Monthly report";#N/A,#N/A,FALSE,"M.R. UEM";#N/A,#N/A,FALSE,"M.R. VCM"}</definedName>
    <definedName name="avfavavava" localSheetId="12" hidden="1">{#N/A,#N/A,FALSE,"Monthly report";#N/A,#N/A,FALSE,"M.R. UEM";#N/A,#N/A,FALSE,"M.R. VCM"}</definedName>
    <definedName name="avfavavava" hidden="1">{#N/A,#N/A,FALSE,"Monthly report";#N/A,#N/A,FALSE,"M.R. UEM";#N/A,#N/A,FALSE,"M.R. VCM"}</definedName>
    <definedName name="avprogramado">#REF!</definedName>
    <definedName name="avreal">#REF!</definedName>
    <definedName name="Ay.Alimentarias">#REF!</definedName>
    <definedName name="AYFI">#REF!</definedName>
    <definedName name="AYFII">#REF!</definedName>
    <definedName name="AYMI">#REF!</definedName>
    <definedName name="AYMII">#REF!</definedName>
    <definedName name="Ayudante_Montaje">#REF!</definedName>
    <definedName name="Ayudante_Obras_Civiles">#REF!</definedName>
    <definedName name="B">#REF!</definedName>
    <definedName name="B.1">#REF!</definedName>
    <definedName name="B.2">#N/A</definedName>
    <definedName name="B_imp">#REF!</definedName>
    <definedName name="b_rec_h">#REF!</definedName>
    <definedName name="b_rec_v">#REF!</definedName>
    <definedName name="b0">#REF!</definedName>
    <definedName name="BAJADA">#REF!</definedName>
    <definedName name="BAKER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KE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L">#REF!</definedName>
    <definedName name="BAS">#REF!</definedName>
    <definedName name="base">#REF!</definedName>
    <definedName name="Base___€">#REF!</definedName>
    <definedName name="BASE_DATOS">#REF!</definedName>
    <definedName name="Base_datos_IM">#REF!</definedName>
    <definedName name="Base_de_ventas">#REF!</definedName>
    <definedName name="Base_US__€">#REF!</definedName>
    <definedName name="BASE1">#REF!</definedName>
    <definedName name="base2">#REF!</definedName>
    <definedName name="base3">#REF!</definedName>
    <definedName name="_xlnm.Database">#REF!</definedName>
    <definedName name="baseeeeeee">#REF!</definedName>
    <definedName name="baseevc">#REF!</definedName>
    <definedName name="BASICA">#REF!/1000</definedName>
    <definedName name="BASICA_1">#REF!/1000</definedName>
    <definedName name="BASICO">#REF!</definedName>
    <definedName name="Básico">#REF!</definedName>
    <definedName name="bat">#REF!</definedName>
    <definedName name="bb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B" localSheetId="17" hidden="1">{#N/A,#N/A,FALSE,"GENERAL";#N/A,#N/A,FALSE,"USP 1";#N/A,#N/A,FALSE,"USP 2";#N/A,#N/A,FALSE,"UTE"}</definedName>
    <definedName name="BBBB" localSheetId="11" hidden="1">{#N/A,#N/A,FALSE,"GENERAL";#N/A,#N/A,FALSE,"USP 1";#N/A,#N/A,FALSE,"USP 2";#N/A,#N/A,FALSE,"UTE"}</definedName>
    <definedName name="BBBB" localSheetId="14" hidden="1">{#N/A,#N/A,FALSE,"GENERAL";#N/A,#N/A,FALSE,"USP 1";#N/A,#N/A,FALSE,"USP 2";#N/A,#N/A,FALSE,"UTE"}</definedName>
    <definedName name="BBBB" localSheetId="9" hidden="1">{#N/A,#N/A,FALSE,"GENERAL";#N/A,#N/A,FALSE,"USP 1";#N/A,#N/A,FALSE,"USP 2";#N/A,#N/A,FALSE,"UTE"}</definedName>
    <definedName name="BBBB" localSheetId="8" hidden="1">{#N/A,#N/A,FALSE,"GENERAL";#N/A,#N/A,FALSE,"USP 1";#N/A,#N/A,FALSE,"USP 2";#N/A,#N/A,FALSE,"UTE"}</definedName>
    <definedName name="BBBB" localSheetId="19" hidden="1">{#N/A,#N/A,FALSE,"GENERAL";#N/A,#N/A,FALSE,"USP 1";#N/A,#N/A,FALSE,"USP 2";#N/A,#N/A,FALSE,"UTE"}</definedName>
    <definedName name="BBBB" localSheetId="12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bbbb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7" hidden="1">{"DECIMAL",#N/A,FALSE,"02"}</definedName>
    <definedName name="BBBBBBBB" localSheetId="11" hidden="1">{"DECIMAL",#N/A,FALSE,"02"}</definedName>
    <definedName name="BBBBBBBB" localSheetId="14" hidden="1">{"DECIMAL",#N/A,FALSE,"02"}</definedName>
    <definedName name="BBBBBBBB" localSheetId="9" hidden="1">{"DECIMAL",#N/A,FALSE,"02"}</definedName>
    <definedName name="BBBBBBBB" localSheetId="8" hidden="1">{"DECIMAL",#N/A,FALSE,"02"}</definedName>
    <definedName name="BBBBBBBB" localSheetId="19" hidden="1">{"DECIMAL",#N/A,FALSE,"02"}</definedName>
    <definedName name="BBBBBBBB" localSheetId="12" hidden="1">{"DECIMAL",#N/A,FALSE,"02"}</definedName>
    <definedName name="BBBBBBBB" hidden="1">{"DECIMAL",#N/A,FALSE,"02"}</definedName>
    <definedName name="bbbbbbbbb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" localSheetId="17" hidden="1">{"'Edit'!$A$1:$V$2277"}</definedName>
    <definedName name="bbbbbbbbbbbbbbb" localSheetId="11" hidden="1">{"'Edit'!$A$1:$V$2277"}</definedName>
    <definedName name="bbbbbbbbbbbbbbb" localSheetId="14" hidden="1">{"'Edit'!$A$1:$V$2277"}</definedName>
    <definedName name="bbbbbbbbbbbbbbb" localSheetId="9" hidden="1">{"'Edit'!$A$1:$V$2277"}</definedName>
    <definedName name="bbbbbbbbbbbbbbb" localSheetId="8" hidden="1">{"'Edit'!$A$1:$V$2277"}</definedName>
    <definedName name="bbbbbbbbbbbbbbb" localSheetId="19" hidden="1">{"'Edit'!$A$1:$V$2277"}</definedName>
    <definedName name="bbbbbbbbbbbbbbb" localSheetId="12" hidden="1">{"'Edit'!$A$1:$V$2277"}</definedName>
    <definedName name="bbbbbbbbbbbbbbb" hidden="1">{"'Edit'!$A$1:$V$2277"}</definedName>
    <definedName name="bbbbbbbbbbbbbbbbbbbb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OLTS">#REF!</definedName>
    <definedName name="bbtht">#REF!</definedName>
    <definedName name="Bc">#REF!</definedName>
    <definedName name="bcc">#REF!</definedName>
    <definedName name="bcero">#REF!</definedName>
    <definedName name="BD">#REF!</definedName>
    <definedName name="BD_MAT">#REF!</definedName>
    <definedName name="be">#REF!</definedName>
    <definedName name="Beg_Bal">#REF!</definedName>
    <definedName name="benef_a">#REF!</definedName>
    <definedName name="benef_b">#REF!</definedName>
    <definedName name="benef_c">#REF!</definedName>
    <definedName name="benef_t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dlist">"List Box 6"</definedName>
    <definedName name="BIN4ARGV12_M4_ARBOL_DEPENDENCIAS">#REF!</definedName>
    <definedName name="blabla" localSheetId="14">#REF!</definedName>
    <definedName name="blabla">'[29]Calculo cables'!#REF!</definedName>
    <definedName name="Blank_Formula">#REF!</definedName>
    <definedName name="BLPH1" hidden="1">#REF!</definedName>
    <definedName name="BLPH10" localSheetId="14" hidden="1">#REF!</definedName>
    <definedName name="BLPH10" hidden="1">'[30]spot prices'!#REF!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localSheetId="14" hidden="1">#REF!</definedName>
    <definedName name="BLPH11" hidden="1">'[30]spot prices'!#REF!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localSheetId="14" hidden="1">#REF!</definedName>
    <definedName name="BLPH12" hidden="1">'[30]spot prices'!#REF!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localSheetId="14" hidden="1">#REF!</definedName>
    <definedName name="BLPH13" hidden="1">'[30]spot prices'!#REF!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localSheetId="14" hidden="1">#REF!</definedName>
    <definedName name="BLPH14" hidden="1">'[30]spot prices'!#REF!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localSheetId="14" hidden="1">#REF!</definedName>
    <definedName name="BLPH15" hidden="1">'[30]spot prices'!#REF!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localSheetId="14" hidden="1">#REF!</definedName>
    <definedName name="BLPH16" hidden="1">'[30]spot prices'!#REF!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localSheetId="14" hidden="1">#REF!</definedName>
    <definedName name="BLPH17" hidden="1">'[30]spot prices'!#REF!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localSheetId="14" hidden="1">#REF!</definedName>
    <definedName name="BLPH18" hidden="1">'[30]spot prices'!#REF!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localSheetId="14" hidden="1">#REF!</definedName>
    <definedName name="BLPH19" hidden="1">'[31]Daily Forwards'!#REF!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localSheetId="14" hidden="1">#REF!</definedName>
    <definedName name="BLPH20" hidden="1">'[31]Daily Forwards'!#REF!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1" localSheetId="14" hidden="1">#REF!</definedName>
    <definedName name="BLPH21" hidden="1">'[31]Daily Forwards'!#REF!</definedName>
    <definedName name="BLPH22" localSheetId="14" hidden="1">#REF!</definedName>
    <definedName name="BLPH22" hidden="1">'[31]Daily Forwards'!#REF!</definedName>
    <definedName name="BLPH23" localSheetId="14" hidden="1">#REF!</definedName>
    <definedName name="BLPH23" hidden="1">'[31]Daily Forwards'!#REF!</definedName>
    <definedName name="BLPH24" localSheetId="14" hidden="1">#REF!</definedName>
    <definedName name="BLPH24" hidden="1">'[31]Daily Forwards'!#REF!</definedName>
    <definedName name="BLPH25" localSheetId="14" hidden="1">#REF!</definedName>
    <definedName name="BLPH25" hidden="1">'[31]Daily Forwards'!#REF!</definedName>
    <definedName name="BLPH26" localSheetId="14" hidden="1">#REF!</definedName>
    <definedName name="BLPH26" hidden="1">'[31]Daily Forwards'!#REF!</definedName>
    <definedName name="BLPH27" localSheetId="14" hidden="1">#REF!</definedName>
    <definedName name="BLPH27" hidden="1">'[31]Daily Forwards'!#REF!</definedName>
    <definedName name="BLPH28" localSheetId="14" hidden="1">#REF!</definedName>
    <definedName name="BLPH28" hidden="1">'[31]Daily Forwards'!#REF!</definedName>
    <definedName name="BLPH29" localSheetId="14" hidden="1">#REF!</definedName>
    <definedName name="BLPH29" hidden="1">'[31]Daily Forwards'!#REF!</definedName>
    <definedName name="BLPH3" hidden="1">#REF!</definedName>
    <definedName name="BLPH30" localSheetId="14" hidden="1">#REF!</definedName>
    <definedName name="BLPH30" hidden="1">'[31]Daily Forwards'!#REF!</definedName>
    <definedName name="BLPH31" localSheetId="14" hidden="1">#REF!</definedName>
    <definedName name="BLPH31" hidden="1">'[31]Daily Forwards'!#REF!</definedName>
    <definedName name="BLPH32" localSheetId="14" hidden="1">#REF!</definedName>
    <definedName name="BLPH32" hidden="1">'[31]Daily Forwards'!#REF!</definedName>
    <definedName name="BLPH33" localSheetId="14" hidden="1">#REF!</definedName>
    <definedName name="BLPH33" hidden="1">'[31]Daily Forwards'!#REF!</definedName>
    <definedName name="BLPH34" localSheetId="14" hidden="1">#REF!</definedName>
    <definedName name="BLPH34" hidden="1">'[31]Daily Forwards'!#REF!</definedName>
    <definedName name="BLPH35" localSheetId="14" hidden="1">#REF!</definedName>
    <definedName name="BLPH35" hidden="1">'[31]Daily Forwards'!#REF!</definedName>
    <definedName name="BLPH36" localSheetId="14" hidden="1">#REF!</definedName>
    <definedName name="BLPH36" hidden="1">'[31]Daily Forwards'!#REF!</definedName>
    <definedName name="BLPH4" localSheetId="14" hidden="1">#REF!</definedName>
    <definedName name="BLPH4" hidden="1">[32]TC!#REF!</definedName>
    <definedName name="BLPH5" localSheetId="14" hidden="1">#REF!</definedName>
    <definedName name="BLPH5" hidden="1">[32]TC!#REF!</definedName>
    <definedName name="BLPH6" localSheetId="14" hidden="1">#REF!</definedName>
    <definedName name="BLPH6" hidden="1">[32]TC!#REF!</definedName>
    <definedName name="BLPH67" localSheetId="14" hidden="1">#REF!</definedName>
    <definedName name="BLPH67" hidden="1">'[30]spot prices'!#REF!</definedName>
    <definedName name="BLPH68" localSheetId="14" hidden="1">#REF!</definedName>
    <definedName name="BLPH68" hidden="1">'[30]spot prices'!#REF!</definedName>
    <definedName name="BLPH69" hidden="1">#REF!</definedName>
    <definedName name="BLPH7" localSheetId="14" hidden="1">#REF!</definedName>
    <definedName name="BLPH7" hidden="1">'[30]spot prices'!#REF!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localSheetId="14" hidden="1">#REF!</definedName>
    <definedName name="BLPH8" hidden="1">'[30]spot prices'!#REF!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37" localSheetId="14" hidden="1">#REF!</definedName>
    <definedName name="BLPH837" hidden="1">'[33]Daily Forwards'!#REF!</definedName>
    <definedName name="BLPH838" localSheetId="14" hidden="1">#REF!</definedName>
    <definedName name="BLPH838" hidden="1">'[33]Daily Forwards'!#REF!</definedName>
    <definedName name="BLPH839" localSheetId="14" hidden="1">#REF!</definedName>
    <definedName name="BLPH839" hidden="1">'[33]Daily Forwards'!#REF!</definedName>
    <definedName name="BLPH84" hidden="1">#REF!</definedName>
    <definedName name="BLPH840" localSheetId="14" hidden="1">#REF!</definedName>
    <definedName name="BLPH840" hidden="1">'[33]Daily Forwards'!#REF!</definedName>
    <definedName name="BLPH841" localSheetId="14" hidden="1">#REF!</definedName>
    <definedName name="BLPH841" hidden="1">'[33]Daily Forwards'!#REF!</definedName>
    <definedName name="BLPH842" localSheetId="14" hidden="1">#REF!</definedName>
    <definedName name="BLPH842" hidden="1">'[33]Daily Forwards'!#REF!</definedName>
    <definedName name="BLPH843" localSheetId="14" hidden="1">#REF!</definedName>
    <definedName name="BLPH843" hidden="1">'[33]Daily Forwards'!#REF!</definedName>
    <definedName name="BLPH844" localSheetId="14" hidden="1">#REF!</definedName>
    <definedName name="BLPH844" hidden="1">'[33]Daily Forwards'!#REF!</definedName>
    <definedName name="BLPH845" localSheetId="14" hidden="1">#REF!</definedName>
    <definedName name="BLPH845" hidden="1">'[33]Daily Forwards'!#REF!</definedName>
    <definedName name="BLPH846" localSheetId="14" hidden="1">#REF!</definedName>
    <definedName name="BLPH846" hidden="1">'[33]Daily Forwards'!#REF!</definedName>
    <definedName name="BLPH847" localSheetId="14" hidden="1">#REF!</definedName>
    <definedName name="BLPH847" hidden="1">'[33]Daily Forwards'!#REF!</definedName>
    <definedName name="BLPH848" localSheetId="14" hidden="1">#REF!</definedName>
    <definedName name="BLPH848" hidden="1">'[33]Daily Forwards'!#REF!</definedName>
    <definedName name="BLPH849" localSheetId="14" hidden="1">#REF!</definedName>
    <definedName name="BLPH849" hidden="1">'[33]Daily Forwards'!#REF!</definedName>
    <definedName name="BLPH85" hidden="1">#REF!</definedName>
    <definedName name="BLPH850" localSheetId="14" hidden="1">#REF!</definedName>
    <definedName name="BLPH850" hidden="1">'[33]Daily Forwards'!#REF!</definedName>
    <definedName name="BLPH851" localSheetId="14" hidden="1">#REF!</definedName>
    <definedName name="BLPH851" hidden="1">'[33]Daily Forwards'!#REF!</definedName>
    <definedName name="BLPH852" localSheetId="14" hidden="1">#REF!</definedName>
    <definedName name="BLPH852" hidden="1">'[33]Daily Forwards'!#REF!</definedName>
    <definedName name="BLPH853" localSheetId="14" hidden="1">#REF!</definedName>
    <definedName name="BLPH853" hidden="1">'[33]Daily Forwards'!#REF!</definedName>
    <definedName name="BLPH854" localSheetId="14" hidden="1">#REF!</definedName>
    <definedName name="BLPH854" hidden="1">'[33]Daily Forwards'!#REF!</definedName>
    <definedName name="BLPH855" localSheetId="14" hidden="1">#REF!</definedName>
    <definedName name="BLPH855" hidden="1">'[33]Daily Forwards'!#REF!</definedName>
    <definedName name="BLPH856" localSheetId="14" hidden="1">#REF!</definedName>
    <definedName name="BLPH856" hidden="1">'[33]Daily Forwards'!#REF!</definedName>
    <definedName name="BLPH857" localSheetId="14" hidden="1">#REF!</definedName>
    <definedName name="BLPH857" hidden="1">'[33]Daily Forwards'!#REF!</definedName>
    <definedName name="BLPH858" localSheetId="14" hidden="1">#REF!</definedName>
    <definedName name="BLPH858" hidden="1">'[33]Daily Forwards'!#REF!</definedName>
    <definedName name="BLPH859" localSheetId="14" hidden="1">#REF!</definedName>
    <definedName name="BLPH859" hidden="1">'[33]Daily Forwards'!#REF!</definedName>
    <definedName name="BLPH86" hidden="1">#REF!</definedName>
    <definedName name="BLPH860" localSheetId="14" hidden="1">#REF!</definedName>
    <definedName name="BLPH860" hidden="1">'[33]Daily Forwards'!#REF!</definedName>
    <definedName name="BLPH861" localSheetId="14" hidden="1">#REF!</definedName>
    <definedName name="BLPH861" hidden="1">'[33]Daily Forwards'!#REF!</definedName>
    <definedName name="BLPH862" localSheetId="14" hidden="1">#REF!</definedName>
    <definedName name="BLPH862" hidden="1">'[33]Daily Forwards'!#REF!</definedName>
    <definedName name="BLPH863" localSheetId="14" hidden="1">#REF!</definedName>
    <definedName name="BLPH863" hidden="1">'[33]Daily Forwards'!#REF!</definedName>
    <definedName name="BLPH864" localSheetId="14" hidden="1">#REF!</definedName>
    <definedName name="BLPH864" hidden="1">'[33]Daily Forwards'!#REF!</definedName>
    <definedName name="BLPH865" localSheetId="14" hidden="1">#REF!</definedName>
    <definedName name="BLPH865" hidden="1">'[33]Daily Forwards'!#REF!</definedName>
    <definedName name="BLPH866" localSheetId="14" hidden="1">#REF!</definedName>
    <definedName name="BLPH866" hidden="1">'[33]Daily Forwards'!#REF!</definedName>
    <definedName name="BLPH867" localSheetId="14" hidden="1">#REF!</definedName>
    <definedName name="BLPH867" hidden="1">'[33]Daily Forwards'!#REF!</definedName>
    <definedName name="BLPH868" localSheetId="14" hidden="1">#REF!</definedName>
    <definedName name="BLPH868" hidden="1">'[33]Daily Forwards'!#REF!</definedName>
    <definedName name="BLPH869" localSheetId="14" hidden="1">#REF!</definedName>
    <definedName name="BLPH869" hidden="1">'[33]Daily Forwards'!#REF!</definedName>
    <definedName name="BLPH87" hidden="1">#REF!</definedName>
    <definedName name="BLPH870" localSheetId="14" hidden="1">#REF!</definedName>
    <definedName name="BLPH870" hidden="1">'[33]Daily Forwards'!#REF!</definedName>
    <definedName name="BLPH871" localSheetId="14" hidden="1">#REF!</definedName>
    <definedName name="BLPH871" hidden="1">'[33]Daily Forwards'!#REF!</definedName>
    <definedName name="BLPH872" localSheetId="14" hidden="1">#REF!</definedName>
    <definedName name="BLPH872" hidden="1">'[33]Daily Forwards'!#REF!</definedName>
    <definedName name="BLPH88" hidden="1">#REF!</definedName>
    <definedName name="BLPH884" localSheetId="14" hidden="1">#REF!</definedName>
    <definedName name="BLPH884" hidden="1">'[33]Daily Forwards'!#REF!</definedName>
    <definedName name="BLPH89" hidden="1">#REF!</definedName>
    <definedName name="BLPH9" localSheetId="14" hidden="1">#REF!</definedName>
    <definedName name="BLPH9" hidden="1">'[30]spot prices'!#REF!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">#REF!</definedName>
    <definedName name="BODYMATL">#REF!</definedName>
    <definedName name="BOM">#REF!</definedName>
    <definedName name="Bono">#REF!</definedName>
    <definedName name="Bono.Altura">#REF!</definedName>
    <definedName name="Bono.BajoCota0">#REF!</definedName>
    <definedName name="Bono.Movilizacion">#REF!</definedName>
    <definedName name="BORDER1">#REF!</definedName>
    <definedName name="BORDET">#REF!</definedName>
    <definedName name="borra">#REF!,#REF!,#REF!,#REF!,#REF!,#REF!,#REF!,#REF!,#REF!,#REF!,#REF!,#REF!,#REF!,#REF!,#REF!,#REF!,#REF!,#REF!</definedName>
    <definedName name="BORRA_2">#REF!</definedName>
    <definedName name="BORRAR">#REF!</definedName>
    <definedName name="BORSHE">#REF!</definedName>
    <definedName name="BORSUM">#REF!</definedName>
    <definedName name="BPO">"Text 2"</definedName>
    <definedName name="BQ">#REF!</definedName>
    <definedName name="bqforescat">#REF!</definedName>
    <definedName name="br">#REF!</definedName>
    <definedName name="BRAZO">#REF!</definedName>
    <definedName name="bridas">#REF!</definedName>
    <definedName name="bs">#REF!</definedName>
    <definedName name="bss">#REF!</definedName>
    <definedName name="BTHT">#REF!</definedName>
    <definedName name="BTNO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scar">#REF!</definedName>
    <definedName name="Buscar2">#REF!</definedName>
    <definedName name="BuscarMerfi">#REF!</definedName>
    <definedName name="Bx">#REF!</definedName>
    <definedName name="bx_col">#REF!</definedName>
    <definedName name="by">#REF!</definedName>
    <definedName name="Bz">#REF!</definedName>
    <definedName name="bz_col">#REF!</definedName>
    <definedName name="C.COM">#REF!</definedName>
    <definedName name="C.Soc.UOCRAS545">#REF!</definedName>
    <definedName name="C_">#REF!</definedName>
    <definedName name="C_fin">#REF!</definedName>
    <definedName name="C_GG">#REF!</definedName>
    <definedName name="C_SUP">#REF!</definedName>
    <definedName name="ca">#REF!</definedName>
    <definedName name="caa">#REF!</definedName>
    <definedName name="CAAREA1" localSheetId="14">#REF!</definedName>
    <definedName name="CAAREA1">[34]CHEDIAK!$BC$11:$BC$270</definedName>
    <definedName name="CAAREA2" localSheetId="14">#REF!</definedName>
    <definedName name="CAAREA2">[34]CHEDIAK!$BI$11:$BI$270</definedName>
    <definedName name="CAAREA3" localSheetId="14">#REF!</definedName>
    <definedName name="CAAREA3">[34]CHEDIAK!$BO$11:$BO$270</definedName>
    <definedName name="CAAREA4" localSheetId="14">#REF!</definedName>
    <definedName name="CAAREA4">[34]CHEDIAK!$BU$11:$BU$270</definedName>
    <definedName name="CAAREA5" localSheetId="14">#REF!</definedName>
    <definedName name="CAAREA5">[34]CHEDIAK!$CA$11:$CA$270</definedName>
    <definedName name="CAAREA6" localSheetId="14">#REF!</definedName>
    <definedName name="CAAREA6">[34]CHEDIAK!$CG$11:$CG$270</definedName>
    <definedName name="CAAREA7" localSheetId="14">#REF!</definedName>
    <definedName name="CAAREA7">[34]CHEDIAK!$CM$11:$CM$270</definedName>
    <definedName name="CAAREA8" localSheetId="14">#REF!</definedName>
    <definedName name="CAAREA8">[34]CHEDIAK!$CS$11:$CS$270</definedName>
    <definedName name="CABEZA">#REF!</definedName>
    <definedName name="CABEZA6">#REF!</definedName>
    <definedName name="CABEZA7">#REF!</definedName>
    <definedName name="cabezalentrada">#REF!</definedName>
    <definedName name="cabezalsalida">#REF!</definedName>
    <definedName name="CableNumero">#REF!</definedName>
    <definedName name="cables" localSheetId="3">'[35]Calculo cables'!#REF!</definedName>
    <definedName name="cables" localSheetId="14">#REF!</definedName>
    <definedName name="cables">'[29]Calculo cables'!#REF!</definedName>
    <definedName name="caca" localSheetId="17" hidden="1">{#N/A,#N/A,TRUE,"Est. de Fact.";#N/A,#N/A,TRUE,"Capitulo 19";#N/A,#N/A,TRUE,"Proyecto P855"}</definedName>
    <definedName name="caca" localSheetId="11" hidden="1">{#N/A,#N/A,TRUE,"Est. de Fact.";#N/A,#N/A,TRUE,"Capitulo 19";#N/A,#N/A,TRUE,"Proyecto P855"}</definedName>
    <definedName name="caca" localSheetId="14" hidden="1">{#N/A,#N/A,TRUE,"Est. de Fact.";#N/A,#N/A,TRUE,"Capitulo 19";#N/A,#N/A,TRUE,"Proyecto P855"}</definedName>
    <definedName name="caca" localSheetId="9" hidden="1">{#N/A,#N/A,TRUE,"Est. de Fact.";#N/A,#N/A,TRUE,"Capitulo 19";#N/A,#N/A,TRUE,"Proyecto P855"}</definedName>
    <definedName name="caca" localSheetId="8" hidden="1">{#N/A,#N/A,TRUE,"Est. de Fact.";#N/A,#N/A,TRUE,"Capitulo 19";#N/A,#N/A,TRUE,"Proyecto P855"}</definedName>
    <definedName name="caca" localSheetId="19" hidden="1">{#N/A,#N/A,TRUE,"Est. de Fact.";#N/A,#N/A,TRUE,"Capitulo 19";#N/A,#N/A,TRUE,"Proyecto P855"}</definedName>
    <definedName name="caca" localSheetId="12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GO">#REF!</definedName>
    <definedName name="caja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_program_note_001">#REF!</definedName>
    <definedName name="calc_user_note_001">#REF!</definedName>
    <definedName name="CalcSht_Header">#REF!</definedName>
    <definedName name="CalcSht_Hearder">#REF!</definedName>
    <definedName name="Caldereria">#REF!</definedName>
    <definedName name="calib_range_max">#REF!</definedName>
    <definedName name="calib_range_max_001">#REF!</definedName>
    <definedName name="calib_range_min">#REF!</definedName>
    <definedName name="calib_range_min_001">#REF!</definedName>
    <definedName name="calib_range_uflg_max_001">#REF!</definedName>
    <definedName name="calib_range_uflg_min_001">#REF!</definedName>
    <definedName name="calib_range_uom_max_001">#REF!</definedName>
    <definedName name="calib_range_uom_min_001">#REF!</definedName>
    <definedName name="CALPH">#REF!</definedName>
    <definedName name="CALSHEET">#REF!</definedName>
    <definedName name="Camióm" localSheetId="17" hidden="1">{"FlujoGastos",#N/A,FALSE,"Base";"FlujoGastos",#N/A,FALSE,"Buzón Tren";"FlujoGastos",#N/A,FALSE,"Buzón Camión";"FlujoGastos",#N/A,FALSE,"LHD Camión";"FlujoGastos",#N/A,FALSE,"Cámara Camión"}</definedName>
    <definedName name="Camióm" localSheetId="11" hidden="1">{"FlujoGastos",#N/A,FALSE,"Base";"FlujoGastos",#N/A,FALSE,"Buzón Tren";"FlujoGastos",#N/A,FALSE,"Buzón Camión";"FlujoGastos",#N/A,FALSE,"LHD Camión";"FlujoGastos",#N/A,FALSE,"Cámara Camión"}</definedName>
    <definedName name="Camióm" localSheetId="14" hidden="1">{"FlujoGastos",#N/A,FALSE,"Base";"FlujoGastos",#N/A,FALSE,"Buzón Tren";"FlujoGastos",#N/A,FALSE,"Buzón Camión";"FlujoGastos",#N/A,FALSE,"LHD Camión";"FlujoGastos",#N/A,FALSE,"Cámara Camión"}</definedName>
    <definedName name="Camióm" localSheetId="9" hidden="1">{"FlujoGastos",#N/A,FALSE,"Base";"FlujoGastos",#N/A,FALSE,"Buzón Tren";"FlujoGastos",#N/A,FALSE,"Buzón Camión";"FlujoGastos",#N/A,FALSE,"LHD Camión";"FlujoGastos",#N/A,FALSE,"Cámara Camión"}</definedName>
    <definedName name="Camióm" localSheetId="8" hidden="1">{"FlujoGastos",#N/A,FALSE,"Base";"FlujoGastos",#N/A,FALSE,"Buzón Tren";"FlujoGastos",#N/A,FALSE,"Buzón Camión";"FlujoGastos",#N/A,FALSE,"LHD Camión";"FlujoGastos",#N/A,FALSE,"Cámara Camión"}</definedName>
    <definedName name="Camióm" localSheetId="19" hidden="1">{"FlujoGastos",#N/A,FALSE,"Base";"FlujoGastos",#N/A,FALSE,"Buzón Tren";"FlujoGastos",#N/A,FALSE,"Buzón Camión";"FlujoGastos",#N/A,FALSE,"LHD Camión";"FlujoGastos",#N/A,FALSE,"Cámara Camión"}</definedName>
    <definedName name="Camióm" localSheetId="12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P">#REF!</definedName>
    <definedName name="CAN">#REF!</definedName>
    <definedName name="CANAL01">#REF!</definedName>
    <definedName name="CANAL02">#REF!</definedName>
    <definedName name="CANAL03">#REF!</definedName>
    <definedName name="CANALETA">#REF!</definedName>
    <definedName name="Cancel_Click">"Cancel_Click"</definedName>
    <definedName name="Canje_Retención">#REF!</definedName>
    <definedName name="CANOR">#REF!</definedName>
    <definedName name="CANT">#REF!</definedName>
    <definedName name="Cant.">#REF!</definedName>
    <definedName name="CANT_1">#REF!</definedName>
    <definedName name="cantavance">#REF!</definedName>
    <definedName name="cantcontrato">#REF!</definedName>
    <definedName name="CANTESP">#REF!</definedName>
    <definedName name="cantforescat">#REF!</definedName>
    <definedName name="Cantnecact">#REF!</definedName>
    <definedName name="Cantreq">#REF!</definedName>
    <definedName name="Cantreqact">#REF!</definedName>
    <definedName name="Cantreqant">#REF!</definedName>
    <definedName name="CAÑERIA">#REF!</definedName>
    <definedName name="Cañerias" localSheetId="17" hidden="1">{#N/A,#N/A,FALSE,"Costo instalación"}</definedName>
    <definedName name="Cañerias" localSheetId="11" hidden="1">{#N/A,#N/A,FALSE,"Costo instalación"}</definedName>
    <definedName name="Cañerias" localSheetId="14" hidden="1">{#N/A,#N/A,FALSE,"Costo instalación"}</definedName>
    <definedName name="Cañerias" localSheetId="9" hidden="1">{#N/A,#N/A,FALSE,"Costo instalación"}</definedName>
    <definedName name="Cañerias" localSheetId="8" hidden="1">{#N/A,#N/A,FALSE,"Costo instalación"}</definedName>
    <definedName name="Cañerias" localSheetId="19" hidden="1">{#N/A,#N/A,FALSE,"Costo instalación"}</definedName>
    <definedName name="Cañerias" localSheetId="12" hidden="1">{#N/A,#N/A,FALSE,"Costo instalación"}</definedName>
    <definedName name="Cañerias" hidden="1">{#N/A,#N/A,FALSE,"Costo instalación"}</definedName>
    <definedName name="CAÑO_1">#REF!</definedName>
    <definedName name="CAÑO_11">#REF!</definedName>
    <definedName name="Caño_de_ac.al_carb__sin_costura_s_ANSI_B36.10___Material_según_API_5L_GrB__ASTM_A106_53_GrB">#REF!</definedName>
    <definedName name="Caños">#REF!</definedName>
    <definedName name="CAPATAZ_I">"TABLA1"</definedName>
    <definedName name="Capataz_Montaje">#REF!</definedName>
    <definedName name="Capataz_Obras_Civiles">#REF!</definedName>
    <definedName name="Capt">#REF!</definedName>
    <definedName name="CAPU">#REF!</definedName>
    <definedName name="Cara" localSheetId="17" hidden="1">{#N/A,#N/A,FALSE,"GENERAL";#N/A,#N/A,FALSE,"USP 1";#N/A,#N/A,FALSE,"USP 2";#N/A,#N/A,FALSE,"UTE"}</definedName>
    <definedName name="Cara" localSheetId="11" hidden="1">{#N/A,#N/A,FALSE,"GENERAL";#N/A,#N/A,FALSE,"USP 1";#N/A,#N/A,FALSE,"USP 2";#N/A,#N/A,FALSE,"UTE"}</definedName>
    <definedName name="Cara" localSheetId="14" hidden="1">{#N/A,#N/A,FALSE,"GENERAL";#N/A,#N/A,FALSE,"USP 1";#N/A,#N/A,FALSE,"USP 2";#N/A,#N/A,FALSE,"UTE"}</definedName>
    <definedName name="Cara" localSheetId="9" hidden="1">{#N/A,#N/A,FALSE,"GENERAL";#N/A,#N/A,FALSE,"USP 1";#N/A,#N/A,FALSE,"USP 2";#N/A,#N/A,FALSE,"UTE"}</definedName>
    <definedName name="Cara" localSheetId="8" hidden="1">{#N/A,#N/A,FALSE,"GENERAL";#N/A,#N/A,FALSE,"USP 1";#N/A,#N/A,FALSE,"USP 2";#N/A,#N/A,FALSE,"UTE"}</definedName>
    <definedName name="Cara" localSheetId="19" hidden="1">{#N/A,#N/A,FALSE,"GENERAL";#N/A,#N/A,FALSE,"USP 1";#N/A,#N/A,FALSE,"USP 2";#N/A,#N/A,FALSE,"UTE"}</definedName>
    <definedName name="Cara" localSheetId="12" hidden="1">{#N/A,#N/A,FALSE,"GENERAL";#N/A,#N/A,FALSE,"USP 1";#N/A,#N/A,FALSE,"USP 2";#N/A,#N/A,FALSE,"UTE"}</definedName>
    <definedName name="Cara" hidden="1">{#N/A,#N/A,FALSE,"GENERAL";#N/A,#N/A,FALSE,"USP 1";#N/A,#N/A,FALSE,"USP 2";#N/A,#N/A,FALSE,"UTE"}</definedName>
    <definedName name="cara10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fijo">#REF!</definedName>
    <definedName name="caratula" localSheetId="17" hidden="1">{#N/A,#N/A,FALSE,"GENERAL";#N/A,#N/A,FALSE,"USP 1";#N/A,#N/A,FALSE,"USP 2";#N/A,#N/A,FALSE,"UTE"}</definedName>
    <definedName name="caratula" localSheetId="11" hidden="1">{#N/A,#N/A,FALSE,"GENERAL";#N/A,#N/A,FALSE,"USP 1";#N/A,#N/A,FALSE,"USP 2";#N/A,#N/A,FALSE,"UTE"}</definedName>
    <definedName name="caratula" localSheetId="3" hidden="1">{#N/A,#N/A,FALSE,"GENERAL";#N/A,#N/A,FALSE,"USP 1";#N/A,#N/A,FALSE,"USP 2";#N/A,#N/A,FALSE,"UTE"}</definedName>
    <definedName name="caratula" localSheetId="14" hidden="1">{#N/A,#N/A,FALSE,"GENERAL";#N/A,#N/A,FALSE,"USP 1";#N/A,#N/A,FALSE,"USP 2";#N/A,#N/A,FALSE,"UTE"}</definedName>
    <definedName name="caratula" localSheetId="9" hidden="1">{#N/A,#N/A,FALSE,"GENERAL";#N/A,#N/A,FALSE,"USP 1";#N/A,#N/A,FALSE,"USP 2";#N/A,#N/A,FALSE,"UTE"}</definedName>
    <definedName name="caratula" localSheetId="8" hidden="1">{#N/A,#N/A,FALSE,"GENERAL";#N/A,#N/A,FALSE,"USP 1";#N/A,#N/A,FALSE,"USP 2";#N/A,#N/A,FALSE,"UTE"}</definedName>
    <definedName name="caratula" localSheetId="19" hidden="1">{#N/A,#N/A,FALSE,"GENERAL";#N/A,#N/A,FALSE,"USP 1";#N/A,#N/A,FALSE,"USP 2";#N/A,#N/A,FALSE,"UTE"}</definedName>
    <definedName name="caratula" localSheetId="12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átula1">#REF!</definedName>
    <definedName name="CARATULA2">#REF!</definedName>
    <definedName name="caratula2bis">#REF!</definedName>
    <definedName name="CARATULAA">#REF!</definedName>
    <definedName name="CARCOMP">#REF!</definedName>
    <definedName name="CarDoc">#REF!</definedName>
    <definedName name="carlosa">#REF!</definedName>
    <definedName name="carlosar">#REF!</definedName>
    <definedName name="CARPINT">#REF!</definedName>
    <definedName name="casa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e_id_001">#REF!</definedName>
    <definedName name="Cash_Flow_BT">#REF!</definedName>
    <definedName name="Cash_Flow_BT_Porcentajes">#REF!</definedName>
    <definedName name="cashcomp">#REF!</definedName>
    <definedName name="cashflowPB">#REF!</definedName>
    <definedName name="cat">#REF!</definedName>
    <definedName name="CATEG">#REF!</definedName>
    <definedName name="CATEGORIA">#REF!</definedName>
    <definedName name="CATREC">#REF!</definedName>
    <definedName name="CBNPR">#REF!</definedName>
    <definedName name="CBWorkbookPriority" hidden="1">-1052450889</definedName>
    <definedName name="CC" localSheetId="14" hidden="1">{"'NOTES2'!$G$9:$J$27"}</definedName>
    <definedName name="CC" hidden="1">{"'NOTES2'!$G$9:$J$27"}</definedName>
    <definedName name="CCAMP">#REF!</definedName>
    <definedName name="CCC" localSheetId="14" hidden="1">{"'NOTES2'!$G$9:$J$27"}</definedName>
    <definedName name="CCC" hidden="1">{"'NOTES2'!$G$9:$J$27"}</definedName>
    <definedName name="CCCC" localSheetId="17" hidden="1">{"NORMAL",#N/A,FALSE,"02"}</definedName>
    <definedName name="CCCC" localSheetId="11" hidden="1">{"NORMAL",#N/A,FALSE,"02"}</definedName>
    <definedName name="CCCC" localSheetId="14" hidden="1">{"NORMAL",#N/A,FALSE,"02"}</definedName>
    <definedName name="CCCC" localSheetId="9" hidden="1">{"NORMAL",#N/A,FALSE,"02"}</definedName>
    <definedName name="CCCC" localSheetId="8" hidden="1">{"NORMAL",#N/A,FALSE,"02"}</definedName>
    <definedName name="CCCC" localSheetId="19" hidden="1">{"NORMAL",#N/A,FALSE,"02"}</definedName>
    <definedName name="CCCC" localSheetId="12" hidden="1">{"NORMAL",#N/A,FALSE,"02"}</definedName>
    <definedName name="CCCC" hidden="1">{"NORMAL",#N/A,FALSE,"02"}</definedName>
    <definedName name="ccccc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>#REF!</definedName>
    <definedName name="cccccccccccc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1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c" localSheetId="17" hidden="1">{"HW",#N/A,FALSE,"1998"}</definedName>
    <definedName name="cccccccccccccccc" localSheetId="11" hidden="1">{"HW",#N/A,FALSE,"1998"}</definedName>
    <definedName name="cccccccccccccccc" localSheetId="14" hidden="1">{"HW",#N/A,FALSE,"1998"}</definedName>
    <definedName name="cccccccccccccccc" localSheetId="9" hidden="1">{"HW",#N/A,FALSE,"1998"}</definedName>
    <definedName name="cccccccccccccccc" localSheetId="8" hidden="1">{"HW",#N/A,FALSE,"1998"}</definedName>
    <definedName name="cccccccccccccccc" localSheetId="19" hidden="1">{"HW",#N/A,FALSE,"1998"}</definedName>
    <definedName name="cccccccccccccccc" localSheetId="12" hidden="1">{"HW",#N/A,FALSE,"1998"}</definedName>
    <definedName name="cccccccccccccccc" hidden="1">{"HW",#N/A,FALSE,"1998"}</definedName>
    <definedName name="cch">#REF!</definedName>
    <definedName name="cd">#REF!</definedName>
    <definedName name="CD.Conc.Const.USD">#REF!</definedName>
    <definedName name="CD.Conc.DerInt.USD">#REF!</definedName>
    <definedName name="CD.Conc.FyS.USD">#REF!</definedName>
    <definedName name="CD.Conc.ID.USD">#REF!</definedName>
    <definedName name="CD.Conc.RepOpPM.USD">#REF!</definedName>
    <definedName name="CD.Filtrado.Const.USD">#REF!</definedName>
    <definedName name="CD.Filtrado.FyS.USD">#REF!</definedName>
    <definedName name="CD.Filtrado.ID.USD">#REF!</definedName>
    <definedName name="CD.Filtrado.RepOpPM.USD">#REF!</definedName>
    <definedName name="CD.LineaAT.EPC.USD">SUM(#REF!)</definedName>
    <definedName name="CD.Planta.Const.USD">#REF!</definedName>
    <definedName name="CD.Planta.FyS.USD">#REF!</definedName>
    <definedName name="CD.Planta.ID.USD">#REF!</definedName>
    <definedName name="CD.Planta.RepOpPM.USD">#REF!</definedName>
    <definedName name="CD.Puerto.Const.USD">#REF!</definedName>
    <definedName name="CD.Puerto.FyS.USD">#REF!</definedName>
    <definedName name="CD.Puerto.ID.USD">#REF!</definedName>
    <definedName name="CD.Puerto.RepOpPM.USD">#REF!</definedName>
    <definedName name="CD.Tranque.Constr.USD">#REF!</definedName>
    <definedName name="CD.Tranque.DerInt.USD">#REF!</definedName>
    <definedName name="CD.Tranque.FyS.USD">#REF!</definedName>
    <definedName name="CD.Tranque.ID.USD">#REF!</definedName>
    <definedName name="CD.Tranque.RepOpPM.USD">#REF!</definedName>
    <definedName name="CDCTO">#REF!</definedName>
    <definedName name="cddos">#REF!</definedName>
    <definedName name="CDEZ">#REF!</definedName>
    <definedName name="CDM">#REF!</definedName>
    <definedName name="CDOCO">#REF!</definedName>
    <definedName name="cdp">#REF!</definedName>
    <definedName name="CDSC1">#REF!</definedName>
    <definedName name="CDSC2">#REF!</definedName>
    <definedName name="Ce">#REF!</definedName>
    <definedName name="cec">#REF!</definedName>
    <definedName name="celina" localSheetId="17" hidden="1">{"Avaliação de Cargos (Class Mens Todas)",#N/A,FALSE,"BANCO DE DADOS MENSALISTAS";"Avaliação de Cargos (Class Mens Todas)",#N/A,FALSE,"BANCO DE DADOS MENSALISTAS"}</definedName>
    <definedName name="celina" localSheetId="11" hidden="1">{"Avaliação de Cargos (Class Mens Todas)",#N/A,FALSE,"BANCO DE DADOS MENSALISTAS";"Avaliação de Cargos (Class Mens Todas)",#N/A,FALSE,"BANCO DE DADOS MENSALISTAS"}</definedName>
    <definedName name="celina" localSheetId="14" hidden="1">{"Avaliação de Cargos (Class Mens Todas)",#N/A,FALSE,"BANCO DE DADOS MENSALISTAS";"Avaliação de Cargos (Class Mens Todas)",#N/A,FALSE,"BANCO DE DADOS MENSALISTAS"}</definedName>
    <definedName name="celina" localSheetId="9" hidden="1">{"Avaliação de Cargos (Class Mens Todas)",#N/A,FALSE,"BANCO DE DADOS MENSALISTAS";"Avaliação de Cargos (Class Mens Todas)",#N/A,FALSE,"BANCO DE DADOS MENSALISTAS"}</definedName>
    <definedName name="celina" localSheetId="8" hidden="1">{"Avaliação de Cargos (Class Mens Todas)",#N/A,FALSE,"BANCO DE DADOS MENSALISTAS";"Avaliação de Cargos (Class Mens Todas)",#N/A,FALSE,"BANCO DE DADOS MENSALISTAS"}</definedName>
    <definedName name="celina" localSheetId="19" hidden="1">{"Avaliação de Cargos (Class Mens Todas)",#N/A,FALSE,"BANCO DE DADOS MENSALISTAS";"Avaliação de Cargos (Class Mens Todas)",#N/A,FALSE,"BANCO DE DADOS MENSALISTAS"}</definedName>
    <definedName name="celina" localSheetId="12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N">#REF!</definedName>
    <definedName name="CEo">#REF!</definedName>
    <definedName name="CERCO_AES">#REF!</definedName>
    <definedName name="CERCO_EST">#REF!</definedName>
    <definedName name="cero54_cons">#REF!</definedName>
    <definedName name="cero54_dol">#REF!</definedName>
    <definedName name="CErosion">OFFSET('[36]C. EROSIÓN'!$R$27,0,0,COUNTA('[36]C. EROSIÓN'!$C$28:$C$1048576)+1,COUNTA('[36]C. EROSIÓN'!$R$27:$XFD$27))</definedName>
    <definedName name="CERTIFICADO">#REF!</definedName>
    <definedName name="CES">#REF!</definedName>
    <definedName name="CF_base">#REF!</definedName>
    <definedName name="cfld">#REF!</definedName>
    <definedName name="cfluf">#REF!</definedName>
    <definedName name="CG1.CI.USD">#REF!</definedName>
    <definedName name="CG1.Conc.USD">#REF!</definedName>
    <definedName name="CG1.Filtrado.USD">#REF!</definedName>
    <definedName name="CG1.Planta.USD">#REF!</definedName>
    <definedName name="CG1.Tranque.USD">#REF!</definedName>
    <definedName name="ch_pd_fluid_phase_001">#REF!</definedName>
    <definedName name="ch_spec_udf_c17_001">#REF!</definedName>
    <definedName name="ch_spec_udf_c18_001">#REF!</definedName>
    <definedName name="chancado">#REF!</definedName>
    <definedName name="chancado01">#REF!</definedName>
    <definedName name="chancado02" hidden="1">#REF!</definedName>
    <definedName name="chancado03">#REF!</definedName>
    <definedName name="Chancador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pa">#REF!</definedName>
    <definedName name="Chart2" localSheetId="17" hidden="1">{#N/A,#N/A,FALSE,"Carat";"VENTA",#N/A,FALSE,"05";#N/A,#N/A,FALSE,"06";"CASHFLOW",#N/A,FALSE,"05";"TAX PLAN",#N/A,FALSE,"05"}</definedName>
    <definedName name="Chart2" localSheetId="11" hidden="1">{#N/A,#N/A,FALSE,"Carat";"VENTA",#N/A,FALSE,"05";#N/A,#N/A,FALSE,"06";"CASHFLOW",#N/A,FALSE,"05";"TAX PLAN",#N/A,FALSE,"05"}</definedName>
    <definedName name="Chart2" localSheetId="14" hidden="1">{#N/A,#N/A,FALSE,"Carat";"VENTA",#N/A,FALSE,"05";#N/A,#N/A,FALSE,"06";"CASHFLOW",#N/A,FALSE,"05";"TAX PLAN",#N/A,FALSE,"05"}</definedName>
    <definedName name="Chart2" localSheetId="9" hidden="1">{#N/A,#N/A,FALSE,"Carat";"VENTA",#N/A,FALSE,"05";#N/A,#N/A,FALSE,"06";"CASHFLOW",#N/A,FALSE,"05";"TAX PLAN",#N/A,FALSE,"05"}</definedName>
    <definedName name="Chart2" localSheetId="8" hidden="1">{#N/A,#N/A,FALSE,"Carat";"VENTA",#N/A,FALSE,"05";#N/A,#N/A,FALSE,"06";"CASHFLOW",#N/A,FALSE,"05";"TAX PLAN",#N/A,FALSE,"05"}</definedName>
    <definedName name="Chart2" localSheetId="19" hidden="1">{#N/A,#N/A,FALSE,"Carat";"VENTA",#N/A,FALSE,"05";#N/A,#N/A,FALSE,"06";"CASHFLOW",#N/A,FALSE,"05";"TAX PLAN",#N/A,FALSE,"05"}</definedName>
    <definedName name="Chart2" localSheetId="12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17" hidden="1">{#N/A,#N/A,FALSE,"Carat";"VENTA",#N/A,FALSE,"05";#N/A,#N/A,FALSE,"06";"CASHFLOW",#N/A,FALSE,"05";"TAX PLAN",#N/A,FALSE,"05"}</definedName>
    <definedName name="Chart3" localSheetId="11" hidden="1">{#N/A,#N/A,FALSE,"Carat";"VENTA",#N/A,FALSE,"05";#N/A,#N/A,FALSE,"06";"CASHFLOW",#N/A,FALSE,"05";"TAX PLAN",#N/A,FALSE,"05"}</definedName>
    <definedName name="Chart3" localSheetId="14" hidden="1">{#N/A,#N/A,FALSE,"Carat";"VENTA",#N/A,FALSE,"05";#N/A,#N/A,FALSE,"06";"CASHFLOW",#N/A,FALSE,"05";"TAX PLAN",#N/A,FALSE,"05"}</definedName>
    <definedName name="Chart3" localSheetId="9" hidden="1">{#N/A,#N/A,FALSE,"Carat";"VENTA",#N/A,FALSE,"05";#N/A,#N/A,FALSE,"06";"CASHFLOW",#N/A,FALSE,"05";"TAX PLAN",#N/A,FALSE,"05"}</definedName>
    <definedName name="Chart3" localSheetId="8" hidden="1">{#N/A,#N/A,FALSE,"Carat";"VENTA",#N/A,FALSE,"05";#N/A,#N/A,FALSE,"06";"CASHFLOW",#N/A,FALSE,"05";"TAX PLAN",#N/A,FALSE,"05"}</definedName>
    <definedName name="Chart3" localSheetId="19" hidden="1">{#N/A,#N/A,FALSE,"Carat";"VENTA",#N/A,FALSE,"05";#N/A,#N/A,FALSE,"06";"CASHFLOW",#N/A,FALSE,"05";"TAX PLAN",#N/A,FALSE,"05"}</definedName>
    <definedName name="Chart3" localSheetId="12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g_date_001">#REF!</definedName>
    <definedName name="chg_num_001">#REF!</definedName>
    <definedName name="chg_status_001">#REF!</definedName>
    <definedName name="CHIPAT08">#REF!</definedName>
    <definedName name="CHIRES08">#REF!</definedName>
    <definedName name="CHK_PU">#REF!</definedName>
    <definedName name="CHSFH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">#REF!</definedName>
    <definedName name="CI.GL.Amb.MedMitig">#REF!</definedName>
    <definedName name="CI.GL.Comunidad.Comprom">#REF!</definedName>
    <definedName name="CI.GL.FactorActRiskMng">#REF!</definedName>
    <definedName name="CI.GL.FactorImpactoAmb">#REF!</definedName>
    <definedName name="CI.GL.MesesXIndemMODirecta">#REF!</definedName>
    <definedName name="CI.GL.MesesXParoMODirecta">#REF!</definedName>
    <definedName name="CI.GL.OficTerr.EqOficina">#REF!</definedName>
    <definedName name="CI.GL.PermServ.Permisos">#REF!</definedName>
    <definedName name="CI.GL.PermServ.Servidumbres">#REF!</definedName>
    <definedName name="CI.GL.PermServ.USDAsesorLegal">#REF!</definedName>
    <definedName name="CI.GL.PermServ.USDGestionador">#REF!</definedName>
    <definedName name="CI.OwnerTeam.DistribMesRec.AlimTerreno">#REF!</definedName>
    <definedName name="CI.OwnerTeam.DistribMesRec.AlimUrbana">#REF!</definedName>
    <definedName name="CI.OwnerTeam.DistribMesRec.AlojTerreno">#REF!</definedName>
    <definedName name="CI.OwnerTeam.DistribMesRec.CamionetaTerreno">#REF!</definedName>
    <definedName name="CI.OwnerTeam.DistribMesRec.Computador">#REF!</definedName>
    <definedName name="CI.OwnerTeam.DistribMesRec.ConsumiblesPers">#REF!</definedName>
    <definedName name="CI.OwnerTeam.DistribMesRec.Nivel01">#REF!</definedName>
    <definedName name="CI.OwnerTeam.DistribMesRec.Nivel02">#REF!</definedName>
    <definedName name="CI.OwnerTeam.DistribMesRec.Nivel03">#REF!</definedName>
    <definedName name="CI.OwnerTeam.DistribMesRec.Nivel04">#REF!</definedName>
    <definedName name="CI.OwnerTeam.DistribMesRec.Telecom">#REF!</definedName>
    <definedName name="CI.OwnerTeam.DistribMesRec.ViajesAvion">#REF!</definedName>
    <definedName name="CI.PU.EIA">#REF!</definedName>
    <definedName name="CI.PU.MesAgua">#REF!</definedName>
    <definedName name="CI.PU.MesAlimTerreno">#REF!</definedName>
    <definedName name="CI.PU.MesAlimUrbana">#REF!</definedName>
    <definedName name="CI.PU.MesAlojTerreno">#REF!</definedName>
    <definedName name="CI.PU.MesArriendoCamioneta">#REF!</definedName>
    <definedName name="CI.PU.MesAseo">#REF!</definedName>
    <definedName name="CI.PU.MesAsesorAAEE">#REF!</definedName>
    <definedName name="CI.PU.MesCombCamioneta">#REF!</definedName>
    <definedName name="CI.PU.MesComputador">#REF!</definedName>
    <definedName name="CI.PU.MesConsumiblesPers">#REF!</definedName>
    <definedName name="CI.PU.MesElec">#REF!</definedName>
    <definedName name="CI.PU.MesGas">#REF!</definedName>
    <definedName name="CI.PU.MesInternet">#REF!</definedName>
    <definedName name="CI.PU.MesMODirecta">#REF!</definedName>
    <definedName name="CI.PU.MesSeguridad">#REF!</definedName>
    <definedName name="CI.PU.MesTelecomunic">#REF!</definedName>
    <definedName name="CI.PU.MesViajeAereo">#REF!</definedName>
    <definedName name="CI.PU.OwnerTeam.MesNivel01">#REF!</definedName>
    <definedName name="CI.PU.OwnerTeam.MesNivel02">#REF!</definedName>
    <definedName name="CI.PU.OwnerTeam.MesNivel03">#REF!</definedName>
    <definedName name="CI.PU.OwnerTeam.MesNivel04">#REF!</definedName>
    <definedName name="CI.PU.UnidCampañaComunic">#REF!</definedName>
    <definedName name="CICE">#REF!</definedName>
    <definedName name="CICS">#REF!</definedName>
    <definedName name="CIN">#REF!</definedName>
    <definedName name="CINE">#REF!</definedName>
    <definedName name="CintaPeligro">OFFSET([36]Definiciones!$I$2,0,0,COUNTA([36]Definiciones!$I$2:$I$1048576),1)</definedName>
    <definedName name="CIOC">#REF!</definedName>
    <definedName name="CIOS">#REF!</definedName>
    <definedName name="CISC">#REF!</definedName>
    <definedName name="CIVIL">#REF!</definedName>
    <definedName name="civiles">#REF!</definedName>
    <definedName name="CIZALLA">#REF!</definedName>
    <definedName name="cjfhfjfjfjfjfjfjfjf" hidden="1">#REF!</definedName>
    <definedName name="CJOBNO">#REF!</definedName>
    <definedName name="CJUL">#REF!</definedName>
    <definedName name="CJUN">#REF!</definedName>
    <definedName name="CKCOO">#REF!</definedName>
    <definedName name="CKG">#REF!</definedName>
    <definedName name="CLASE" localSheetId="3">[37]AuxiliarDatos!$F$3:$F$6</definedName>
    <definedName name="CLASE" localSheetId="4">#REF!</definedName>
    <definedName name="CLASE">[38]AuxiliarDatos!$F$3:$F$6</definedName>
    <definedName name="Clases_Edificios">#REF!</definedName>
    <definedName name="CLIENT">#REF!</definedName>
    <definedName name="Client_Name">#REF!</definedName>
    <definedName name="Cliente" localSheetId="3">[39]Caratula!$J$5</definedName>
    <definedName name="Cliente">#REF!</definedName>
    <definedName name="cm">#REF!</definedName>
    <definedName name="CMAX">#REF!</definedName>
    <definedName name="cmpnt_critical_id_001">#REF!</definedName>
    <definedName name="cmpnt_func_type_id_001">#REF!</definedName>
    <definedName name="cmpnt_id_001">#REF!</definedName>
    <definedName name="cmpnt_loc_id_001">#REF!</definedName>
    <definedName name="cmpnt_mfr_id_001">#REF!</definedName>
    <definedName name="cmpnt_mod_id_001">#REF!</definedName>
    <definedName name="cmpnt_name">#REF!</definedName>
    <definedName name="cmpnt_name_001">#REF!</definedName>
    <definedName name="cmpnt_serv">#REF!</definedName>
    <definedName name="cmpnt_serv_001">#REF!</definedName>
    <definedName name="cmpnt_sys_io_type_id_001">#REF!</definedName>
    <definedName name="cmpnt_type_id_001">#REF!</definedName>
    <definedName name="CNOV">#REF!</definedName>
    <definedName name="CO">#REF!</definedName>
    <definedName name="COD">#REF!</definedName>
    <definedName name="CodDocCliente">#REF!</definedName>
    <definedName name="CodDocTecna" localSheetId="14">#REF!</definedName>
    <definedName name="CodDocTecna">[40]Informe!#REF!</definedName>
    <definedName name="Code" hidden="1">#REF!</definedName>
    <definedName name="CODIGO">#REF!</definedName>
    <definedName name="CÓDIGO">#REF!</definedName>
    <definedName name="codigos">#REF!</definedName>
    <definedName name="codmes">#REF!</definedName>
    <definedName name="CodPrinc" localSheetId="14">#REF!</definedName>
    <definedName name="CodPrinc">[40]Informe!#REF!</definedName>
    <definedName name="CodSec" localSheetId="14">#REF!</definedName>
    <definedName name="CodSec">[40]Informe!#REF!</definedName>
    <definedName name="coef" localSheetId="3">'[41]COEF. C'!$A$5:$B$104</definedName>
    <definedName name="coef" localSheetId="14">#REF!</definedName>
    <definedName name="coef">'[42]COEF. C'!$A$5:$B$104</definedName>
    <definedName name="coef___0">#REF!</definedName>
    <definedName name="COIPAT08">#REF!</definedName>
    <definedName name="COIRES08">#REF!</definedName>
    <definedName name="COLEGIO">#REF!</definedName>
    <definedName name="COLUMNA">#REF!</definedName>
    <definedName name="Columna_suma">#REF!</definedName>
    <definedName name="Columnas_sótano">#REF!</definedName>
    <definedName name="Columnas_tienda">#REF!</definedName>
    <definedName name="COMAS">#REF!</definedName>
    <definedName name="Combinaciones_cargas">#REF!</definedName>
    <definedName name="Comit">#REF!</definedName>
    <definedName name="Commodity_Costs">#REF!</definedName>
    <definedName name="Communs_OCA_KC">#REF!</definedName>
    <definedName name="COMP">#REF!</definedName>
    <definedName name="comp_pd_p_dif_press_uid_001">#REF!</definedName>
    <definedName name="comp_pd_p_view_dif_pressure_flag_001">#REF!</definedName>
    <definedName name="comp_pd_temp_uid_001">#REF!</definedName>
    <definedName name="Comparativa_Total">#REF!</definedName>
    <definedName name="Comparativa1996">#REF!</definedName>
    <definedName name="COMPE">#REF!</definedName>
    <definedName name="COMPI">#REF!</definedName>
    <definedName name="COMPLEJIDAD">#REF!</definedName>
    <definedName name="COMPRESORES">#REF!</definedName>
    <definedName name="COMPUTO">#REF!</definedName>
    <definedName name="Computo_de_Soldadura_CS">#REF!</definedName>
    <definedName name="Computo_de_Soldadura_SS">#REF!</definedName>
    <definedName name="computo1">#REF!</definedName>
    <definedName name="CONCENTRACION_1">#REF!</definedName>
    <definedName name="CONCENTRACION_3">#REF!</definedName>
    <definedName name="CONCENTRACON_2">#REF!</definedName>
    <definedName name="Concepto">#REF!</definedName>
    <definedName name="Concepto1">#REF!</definedName>
    <definedName name="conceptos">#N/A</definedName>
    <definedName name="Concreter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DI">#REF!</definedName>
    <definedName name="condiciones">#REF!</definedName>
    <definedName name="CONPAT08">#REF!</definedName>
    <definedName name="CONST">#REF!</definedName>
    <definedName name="Constructibilidad">#REF!</definedName>
    <definedName name="constructora">#REF!</definedName>
    <definedName name="CONSTRUCTORA_GARDILCIC">#REF!</definedName>
    <definedName name="Consulta_Total">#REF!</definedName>
    <definedName name="Consulta1">#REF!</definedName>
    <definedName name="ConsultaPrecios">#REF!</definedName>
    <definedName name="Consumables">#REF!</definedName>
    <definedName name="Consumibles" hidden="1">#REF!</definedName>
    <definedName name="Consumos">#REF!</definedName>
    <definedName name="CONT">#REF!</definedName>
    <definedName name="Cont_150">#REF!</definedName>
    <definedName name="Cont_ObrasNuevas">#REF!</definedName>
    <definedName name="Cont_ON">#REF!</definedName>
    <definedName name="Cont_Sup_150">#REF!</definedName>
    <definedName name="CONTCAPEX">#REF!</definedName>
    <definedName name="Contenido">#REF!</definedName>
    <definedName name="Contingencia_150">#REF!</definedName>
    <definedName name="CONTRACT">#REF!</definedName>
    <definedName name="contratista">#REF!</definedName>
    <definedName name="Contrato">#REF!</definedName>
    <definedName name="Coordinación">#REF!</definedName>
    <definedName name="Cope1">#REF!</definedName>
    <definedName name="COPFOR2">#REF!</definedName>
    <definedName name="COPIA">#REF!</definedName>
    <definedName name="copiar">#REF!</definedName>
    <definedName name="COPY">#REF!</definedName>
    <definedName name="COPY2">#REF!</definedName>
    <definedName name="COPY3">#REF!</definedName>
    <definedName name="CORREA">#REF!</definedName>
    <definedName name="Correas" localSheetId="17" hidden="1">{"desarrollo",#N/A,FALSE,"Cámara Camión";"resumen",#N/A,FALSE,"Cámara Camión";"eqprod",#N/A,FALSE,"Cámara Camión"}</definedName>
    <definedName name="Correas" localSheetId="11" hidden="1">{"desarrollo",#N/A,FALSE,"Cámara Camión";"resumen",#N/A,FALSE,"Cámara Camión";"eqprod",#N/A,FALSE,"Cámara Camión"}</definedName>
    <definedName name="Correas" localSheetId="14" hidden="1">{"desarrollo",#N/A,FALSE,"Cámara Camión";"resumen",#N/A,FALSE,"Cámara Camión";"eqprod",#N/A,FALSE,"Cámara Camión"}</definedName>
    <definedName name="Correas" localSheetId="9" hidden="1">{"desarrollo",#N/A,FALSE,"Cámara Camión";"resumen",#N/A,FALSE,"Cámara Camión";"eqprod",#N/A,FALSE,"Cámara Camión"}</definedName>
    <definedName name="Correas" localSheetId="8" hidden="1">{"desarrollo",#N/A,FALSE,"Cámara Camión";"resumen",#N/A,FALSE,"Cámara Camión";"eqprod",#N/A,FALSE,"Cámara Camión"}</definedName>
    <definedName name="Correas" localSheetId="19" hidden="1">{"desarrollo",#N/A,FALSE,"Cámara Camión";"resumen",#N/A,FALSE,"Cámara Camión";"eqprod",#N/A,FALSE,"Cámara Camión"}</definedName>
    <definedName name="Correas" localSheetId="12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tes">#REF!</definedName>
    <definedName name="Cosarr">#REF!</definedName>
    <definedName name="Cosnom">#REF!</definedName>
    <definedName name="Cost_List">#REF!</definedName>
    <definedName name="COST1">#REF!</definedName>
    <definedName name="Costo">#REF!</definedName>
    <definedName name="COSTO_1">#REF!</definedName>
    <definedName name="Costo_2001">#REF!</definedName>
    <definedName name="COSTO_AISL_1">#REF!</definedName>
    <definedName name="COSTO_DOTACION">#REF!</definedName>
    <definedName name="COSTO_FINAL">#REF!</definedName>
    <definedName name="COSTO_IND">#REF!</definedName>
    <definedName name="COSTO_INDUSTRIAL_PESOS">#REF!</definedName>
    <definedName name="COSTO_INDUSTRIAL_USD">#REF!</definedName>
    <definedName name="Costo_total">#REF!</definedName>
    <definedName name="COSTO1">#REF!</definedName>
    <definedName name="COSTO2">#REF!</definedName>
    <definedName name="COSTO3">#REF!</definedName>
    <definedName name="COSTO4">#REF!</definedName>
    <definedName name="COSTO5">#REF!</definedName>
    <definedName name="costoAcero">#REF!</definedName>
    <definedName name="CostoKg">#REF!</definedName>
    <definedName name="costoKg2">#REF!</definedName>
    <definedName name="costos">#REF!</definedName>
    <definedName name="Costos_1999">#REF!</definedName>
    <definedName name="Costos_2000">#REF!</definedName>
    <definedName name="COSTOS_ANTES_DE_IMPUESTOS">#REF!</definedName>
    <definedName name="COSTOS_DE_OBRA">#REF!</definedName>
    <definedName name="COSTOS_DESPUES_DE_IMPUESTOS">#REF!</definedName>
    <definedName name="Costos_PE1">#REF!</definedName>
    <definedName name="Costos_PE2">#REF!</definedName>
    <definedName name="Costos_PE3">#REF!</definedName>
    <definedName name="COUT">#REF!</definedName>
    <definedName name="Cover3" localSheetId="17" hidden="1">{"NORMAL",#N/A,FALSE,"02"}</definedName>
    <definedName name="Cover3" localSheetId="11" hidden="1">{"NORMAL",#N/A,FALSE,"02"}</definedName>
    <definedName name="Cover3" localSheetId="14" hidden="1">{"NORMAL",#N/A,FALSE,"02"}</definedName>
    <definedName name="Cover3" localSheetId="9" hidden="1">{"NORMAL",#N/A,FALSE,"02"}</definedName>
    <definedName name="Cover3" localSheetId="8" hidden="1">{"NORMAL",#N/A,FALSE,"02"}</definedName>
    <definedName name="Cover3" localSheetId="19" hidden="1">{"NORMAL",#N/A,FALSE,"02"}</definedName>
    <definedName name="Cover3" localSheetId="12" hidden="1">{"NORMAL",#N/A,FALSE,"02"}</definedName>
    <definedName name="Cover3" hidden="1">{"NORMAL",#N/A,FALSE,"02"}</definedName>
    <definedName name="cp">#REF!</definedName>
    <definedName name="CPDDJ">#REF!</definedName>
    <definedName name="CPG">#REF!</definedName>
    <definedName name="CPI">#REF!</definedName>
    <definedName name="CPL">#REF!</definedName>
    <definedName name="CPlg_mm">#REF!</definedName>
    <definedName name="cpp">#REF!</definedName>
    <definedName name="CPRRC">#REF!</definedName>
    <definedName name="CPTC">#REF!</definedName>
    <definedName name="CPTEMIS">#REF!</definedName>
    <definedName name="CPTEPGE">#REF!</definedName>
    <definedName name="CPTESUR">#REF!</definedName>
    <definedName name="CRII">#N/A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RTECIV">#REF!</definedName>
    <definedName name="CRTEDUC">#REF!</definedName>
    <definedName name="CRTEIND">#REF!</definedName>
    <definedName name="CRTEMIS">#REF!</definedName>
    <definedName name="CRTEPAM">#REF!</definedName>
    <definedName name="CRTEPGE">#REF!</definedName>
    <definedName name="CRTESUR">#REF!</definedName>
    <definedName name="cs">#REF!</definedName>
    <definedName name="CSET">#REF!</definedName>
    <definedName name="ct">#REF!</definedName>
    <definedName name="CTR">#REF!</definedName>
    <definedName name="CTRPAG">#REF!</definedName>
    <definedName name="CTTOS">#REF!</definedName>
    <definedName name="CuadrillaMontaje">#N/A</definedName>
    <definedName name="Cuadro1">#REF!</definedName>
    <definedName name="CUANT">#N/A</definedName>
    <definedName name="Cuartil">#REF!</definedName>
    <definedName name="cub" localSheetId="1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u">#REF!</definedName>
    <definedName name="cuentas">#REF!</definedName>
    <definedName name="CUERPO">#REF!</definedName>
    <definedName name="CUM">#REF!</definedName>
    <definedName name="CUORG">#REF!</definedName>
    <definedName name="CUOTA">#REF!</definedName>
    <definedName name="cuotafija">#REF!</definedName>
    <definedName name="CURVA_C">#REF!</definedName>
    <definedName name="Curva_Offshore">#REF!</definedName>
    <definedName name="curve1" localSheetId="17" hidden="1">{#N/A,#N/A,FALSE,"Work progress mensile";#N/A,#N/A,FALSE,"Work progress mensile IE1"}</definedName>
    <definedName name="curve1" localSheetId="11" hidden="1">{#N/A,#N/A,FALSE,"Work progress mensile";#N/A,#N/A,FALSE,"Work progress mensile IE1"}</definedName>
    <definedName name="curve1" localSheetId="14" hidden="1">{#N/A,#N/A,FALSE,"Work progress mensile";#N/A,#N/A,FALSE,"Work progress mensile IE1"}</definedName>
    <definedName name="curve1" localSheetId="9" hidden="1">{#N/A,#N/A,FALSE,"Work progress mensile";#N/A,#N/A,FALSE,"Work progress mensile IE1"}</definedName>
    <definedName name="curve1" localSheetId="8" hidden="1">{#N/A,#N/A,FALSE,"Work progress mensile";#N/A,#N/A,FALSE,"Work progress mensile IE1"}</definedName>
    <definedName name="curve1" localSheetId="19" hidden="1">{#N/A,#N/A,FALSE,"Work progress mensile";#N/A,#N/A,FALSE,"Work progress mensile IE1"}</definedName>
    <definedName name="curve1" localSheetId="12" hidden="1">{#N/A,#N/A,FALSE,"Work progress mensile";#N/A,#N/A,FALSE,"Work progress mensile IE1"}</definedName>
    <definedName name="curve1" hidden="1">{#N/A,#N/A,FALSE,"Work progress mensile";#N/A,#N/A,FALSE,"Work progress mensile IE1"}</definedName>
    <definedName name="CV" localSheetId="17" hidden="1">{#N/A,#N/A,TRUE,"FLEXIL"}</definedName>
    <definedName name="CV" localSheetId="11" hidden="1">{#N/A,#N/A,TRUE,"FLEXIL"}</definedName>
    <definedName name="CV" localSheetId="14" hidden="1">{#N/A,#N/A,TRUE,"FLEXIL"}</definedName>
    <definedName name="CV" localSheetId="9" hidden="1">{#N/A,#N/A,TRUE,"FLEXIL"}</definedName>
    <definedName name="CV" localSheetId="8" hidden="1">{#N/A,#N/A,TRUE,"FLEXIL"}</definedName>
    <definedName name="CV" localSheetId="19" hidden="1">{#N/A,#N/A,TRUE,"FLEXIL"}</definedName>
    <definedName name="CV" localSheetId="12" hidden="1">{#N/A,#N/A,TRUE,"FLEXIL"}</definedName>
    <definedName name="CV" hidden="1">{#N/A,#N/A,TRUE,"FLEXIL"}</definedName>
    <definedName name="cvdfagre34">#REF!</definedName>
    <definedName name="cx">#REF!</definedName>
    <definedName name="cx1f">#REF!</definedName>
    <definedName name="CY" localSheetId="17" hidden="1">{#N/A,#N/A,TRUE,"1842CWN0"}</definedName>
    <definedName name="CY" localSheetId="11" hidden="1">{#N/A,#N/A,TRUE,"1842CWN0"}</definedName>
    <definedName name="CY" localSheetId="14" hidden="1">{#N/A,#N/A,TRUE,"1842CWN0"}</definedName>
    <definedName name="CY" localSheetId="9" hidden="1">{#N/A,#N/A,TRUE,"1842CWN0"}</definedName>
    <definedName name="CY" localSheetId="8" hidden="1">{#N/A,#N/A,TRUE,"1842CWN0"}</definedName>
    <definedName name="CY" localSheetId="19" hidden="1">{#N/A,#N/A,TRUE,"1842CWN0"}</definedName>
    <definedName name="CY" localSheetId="12" hidden="1">{#N/A,#N/A,TRUE,"1842CWN0"}</definedName>
    <definedName name="CY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d">#REF!</definedName>
    <definedName name="d_dddw_spec_cmpnt_mfr__cmpnt_mfr_name" localSheetId="14">#REF!</definedName>
    <definedName name="d_dddw_spec_cmpnt_mfr__cmpnt_mfr_name">[43]DWTables!$Y$11:$Y$57</definedName>
    <definedName name="DA">#REF!</definedName>
    <definedName name="DAFA">#REF!</definedName>
    <definedName name="DAFA2">#REF!</definedName>
    <definedName name="DAFA3">#REF!</definedName>
    <definedName name="dan">#REF!</definedName>
    <definedName name="dany1" hidden="1">#REF!</definedName>
    <definedName name="das">#REF!</definedName>
    <definedName name="DASDSA" localSheetId="17" hidden="1">{#N/A,#N/A,FALSE,"model"}</definedName>
    <definedName name="DASDSA" localSheetId="11" hidden="1">{#N/A,#N/A,FALSE,"model"}</definedName>
    <definedName name="DASDSA" localSheetId="14" hidden="1">{#N/A,#N/A,FALSE,"model"}</definedName>
    <definedName name="DASDSA" localSheetId="9" hidden="1">{#N/A,#N/A,FALSE,"model"}</definedName>
    <definedName name="DASDSA" localSheetId="8" hidden="1">{#N/A,#N/A,FALSE,"model"}</definedName>
    <definedName name="DASDSA" localSheetId="19" hidden="1">{#N/A,#N/A,FALSE,"model"}</definedName>
    <definedName name="DASDSA" localSheetId="12" hidden="1">{#N/A,#N/A,FALSE,"model"}</definedName>
    <definedName name="DASDSA" hidden="1">{#N/A,#N/A,FALSE,"model"}</definedName>
    <definedName name="Data">#REF!</definedName>
    <definedName name="DATA_SHEET">#REF!</definedName>
    <definedName name="data_val" localSheetId="14">#REF!</definedName>
    <definedName name="data_val">[44]Data!$E$8:$I$2482</definedName>
    <definedName name="data3" hidden="1">#REF!</definedName>
    <definedName name="Database_MI">#REF!</definedName>
    <definedName name="datbase">#REF!</definedName>
    <definedName name="Date">#REF!</definedName>
    <definedName name="DATO">#REF!</definedName>
    <definedName name="datobase">#REF!</definedName>
    <definedName name="datos">#REF!</definedName>
    <definedName name="Datos_controlados">#REF!</definedName>
    <definedName name="DB">#REF!</definedName>
    <definedName name="dc">#REF!</definedName>
    <definedName name="dcact">#REF!</definedName>
    <definedName name="dcant">#REF!</definedName>
    <definedName name="dcprom">#REF!</definedName>
    <definedName name="dcs_range_max_001">#REF!</definedName>
    <definedName name="dcs_range_min_001">#REF!</definedName>
    <definedName name="dcs_range_uom_001">#REF!</definedName>
    <definedName name="DCV">#REF!</definedName>
    <definedName name="dd" hidden="1">#REF!</definedName>
    <definedName name="ddd" localSheetId="14" hidden="1">#REF!</definedName>
    <definedName name="ddd" hidden="1">[16]INST!#REF!</definedName>
    <definedName name="ddd_2" localSheetId="17" hidden="1">{#N/A,#N/A,FALSE,"Costo Vendido";#N/A,#N/A,FALSE,"Precio";#N/A,#N/A,FALSE,"Consumo";#N/A,#N/A,FALSE,"GDV";#N/A,#N/A,FALSE,"expestru";#N/A,#N/A,FALSE,"Graficos";#N/A,#N/A,FALSE,"Resumen "}</definedName>
    <definedName name="ddd_2" localSheetId="11" hidden="1">{#N/A,#N/A,FALSE,"Costo Vendido";#N/A,#N/A,FALSE,"Precio";#N/A,#N/A,FALSE,"Consumo";#N/A,#N/A,FALSE,"GDV";#N/A,#N/A,FALSE,"expestru";#N/A,#N/A,FALSE,"Graficos";#N/A,#N/A,FALSE,"Resumen "}</definedName>
    <definedName name="ddd_2" localSheetId="14" hidden="1">{#N/A,#N/A,FALSE,"Costo Vendido";#N/A,#N/A,FALSE,"Precio";#N/A,#N/A,FALSE,"Consumo";#N/A,#N/A,FALSE,"GDV";#N/A,#N/A,FALSE,"expestru";#N/A,#N/A,FALSE,"Graficos";#N/A,#N/A,FALSE,"Resumen "}</definedName>
    <definedName name="ddd_2" localSheetId="9" hidden="1">{#N/A,#N/A,FALSE,"Costo Vendido";#N/A,#N/A,FALSE,"Precio";#N/A,#N/A,FALSE,"Consumo";#N/A,#N/A,FALSE,"GDV";#N/A,#N/A,FALSE,"expestru";#N/A,#N/A,FALSE,"Graficos";#N/A,#N/A,FALSE,"Resumen "}</definedName>
    <definedName name="ddd_2" localSheetId="8" hidden="1">{#N/A,#N/A,FALSE,"Costo Vendido";#N/A,#N/A,FALSE,"Precio";#N/A,#N/A,FALSE,"Consumo";#N/A,#N/A,FALSE,"GDV";#N/A,#N/A,FALSE,"expestru";#N/A,#N/A,FALSE,"Graficos";#N/A,#N/A,FALSE,"Resumen "}</definedName>
    <definedName name="ddd_2" localSheetId="19" hidden="1">{#N/A,#N/A,FALSE,"Costo Vendido";#N/A,#N/A,FALSE,"Precio";#N/A,#N/A,FALSE,"Consumo";#N/A,#N/A,FALSE,"GDV";#N/A,#N/A,FALSE,"expestru";#N/A,#N/A,FALSE,"Graficos";#N/A,#N/A,FALSE,"Resumen "}</definedName>
    <definedName name="ddd_2" localSheetId="12" hidden="1">{#N/A,#N/A,FALSE,"Costo Vendido";#N/A,#N/A,FALSE,"Precio";#N/A,#N/A,FALSE,"Consumo";#N/A,#N/A,FALSE,"GDV";#N/A,#N/A,FALSE,"expestru";#N/A,#N/A,FALSE,"Graficos";#N/A,#N/A,FALSE,"Resumen "}</definedName>
    <definedName name="ddd_2" hidden="1">{#N/A,#N/A,FALSE,"Costo Vendido";#N/A,#N/A,FALSE,"Precio";#N/A,#N/A,FALSE,"Consumo";#N/A,#N/A,FALSE,"GDV";#N/A,#N/A,FALSE,"expestru";#N/A,#N/A,FALSE,"Graficos";#N/A,#N/A,FALSE,"Resumen "}</definedName>
    <definedName name="DDDD" localSheetId="3">'[45]COEF. C'!$A$5:$B$104</definedName>
    <definedName name="dddd">#REF!</definedName>
    <definedName name="DDDDD" localSheetId="17" hidden="1">{"NORMAL",#N/A,FALSE,"02"}</definedName>
    <definedName name="DDDDD" localSheetId="11" hidden="1">{"NORMAL",#N/A,FALSE,"02"}</definedName>
    <definedName name="DDDDD" localSheetId="14" hidden="1">{"NORMAL",#N/A,FALSE,"02"}</definedName>
    <definedName name="DDDDD" localSheetId="9" hidden="1">{"NORMAL",#N/A,FALSE,"02"}</definedName>
    <definedName name="DDDDD" localSheetId="8" hidden="1">{"NORMAL",#N/A,FALSE,"02"}</definedName>
    <definedName name="DDDDD" localSheetId="19" hidden="1">{"NORMAL",#N/A,FALSE,"02"}</definedName>
    <definedName name="DDDDD" localSheetId="12" hidden="1">{"NORMAL",#N/A,FALSE,"02"}</definedName>
    <definedName name="DDDDD" hidden="1">{"NORMAL",#N/A,FALSE,"02"}</definedName>
    <definedName name="ddfdsf">#REF!</definedName>
    <definedName name="ddlim">#REF!</definedName>
    <definedName name="DE">#REF!</definedName>
    <definedName name="dec" localSheetId="17" hidden="1">{"DECIMAL",#N/A,FALSE,"02"}</definedName>
    <definedName name="dec" localSheetId="11" hidden="1">{"DECIMAL",#N/A,FALSE,"02"}</definedName>
    <definedName name="dec" localSheetId="14" hidden="1">{"DECIMAL",#N/A,FALSE,"02"}</definedName>
    <definedName name="dec" localSheetId="9" hidden="1">{"DECIMAL",#N/A,FALSE,"02"}</definedName>
    <definedName name="dec" localSheetId="8" hidden="1">{"DECIMAL",#N/A,FALSE,"02"}</definedName>
    <definedName name="dec" localSheetId="19" hidden="1">{"DECIMAL",#N/A,FALSE,"02"}</definedName>
    <definedName name="dec" localSheetId="12" hidden="1">{"DECIMAL",#N/A,FALSE,"02"}</definedName>
    <definedName name="dec" hidden="1">{"DECIMAL",#N/A,FALSE,"02"}</definedName>
    <definedName name="decimal" localSheetId="17" hidden="1">{"DECIMAL",#N/A,FALSE,"02"}</definedName>
    <definedName name="decimal" localSheetId="11" hidden="1">{"DECIMAL",#N/A,FALSE,"02"}</definedName>
    <definedName name="decimal" localSheetId="14" hidden="1">{"DECIMAL",#N/A,FALSE,"02"}</definedName>
    <definedName name="decimal" localSheetId="9" hidden="1">{"DECIMAL",#N/A,FALSE,"02"}</definedName>
    <definedName name="decimal" localSheetId="8" hidden="1">{"DECIMAL",#N/A,FALSE,"02"}</definedName>
    <definedName name="decimal" localSheetId="19" hidden="1">{"DECIMAL",#N/A,FALSE,"02"}</definedName>
    <definedName name="decimal" localSheetId="12" hidden="1">{"DECIMAL",#N/A,FALSE,"02"}</definedName>
    <definedName name="decimal" hidden="1">{"DECIMAL",#N/A,FALSE,"02"}</definedName>
    <definedName name="DED">#REF!</definedName>
    <definedName name="defla">#REF!</definedName>
    <definedName name="DELTA">#N/A</definedName>
    <definedName name="DeltaU">#REF!</definedName>
    <definedName name="DeltaUArra">#REF!</definedName>
    <definedName name="DENSIDAD">#REF!</definedName>
    <definedName name="DENSITY">#REF!</definedName>
    <definedName name="densqueb">#REF!</definedName>
    <definedName name="densroca">#REF!</definedName>
    <definedName name="DESA_1">#REF!</definedName>
    <definedName name="Desarrollos">#REF!</definedName>
    <definedName name="DESARROLLOSRIODELMEDIO" localSheetId="17" hidden="1">{#N/A,#N/A,FALSE,"summary";#N/A,#N/A,FALSE,"SumGraph"}</definedName>
    <definedName name="DESARROLLOSRIODELMEDIO" localSheetId="11" hidden="1">{#N/A,#N/A,FALSE,"summary";#N/A,#N/A,FALSE,"SumGraph"}</definedName>
    <definedName name="DESARROLLOSRIODELMEDIO" localSheetId="14" hidden="1">{#N/A,#N/A,FALSE,"summary";#N/A,#N/A,FALSE,"SumGraph"}</definedName>
    <definedName name="DESARROLLOSRIODELMEDIO" localSheetId="9" hidden="1">{#N/A,#N/A,FALSE,"summary";#N/A,#N/A,FALSE,"SumGraph"}</definedName>
    <definedName name="DESARROLLOSRIODELMEDIO" localSheetId="8" hidden="1">{#N/A,#N/A,FALSE,"summary";#N/A,#N/A,FALSE,"SumGraph"}</definedName>
    <definedName name="DESARROLLOSRIODELMEDIO" localSheetId="19" hidden="1">{#N/A,#N/A,FALSE,"summary";#N/A,#N/A,FALSE,"SumGraph"}</definedName>
    <definedName name="DESARROLLOSRIODELMEDIO" localSheetId="12" hidden="1">{#N/A,#N/A,FALSE,"summary";#N/A,#N/A,FALSE,"SumGraph"}</definedName>
    <definedName name="DESARROLLOSRIODELMEDIO" hidden="1">{#N/A,#N/A,FALSE,"summary";#N/A,#N/A,FALSE,"SumGraph"}</definedName>
    <definedName name="DESBL1">#REF!,#REF!</definedName>
    <definedName name="DESC">#REF!</definedName>
    <definedName name="DESC_1">#REF!</definedName>
    <definedName name="DescDoc">#REF!</definedName>
    <definedName name="Descr1">#REF!</definedName>
    <definedName name="Descr2">#REF!</definedName>
    <definedName name="Descr3">#REF!</definedName>
    <definedName name="Descr4">#REF!</definedName>
    <definedName name="DESCRIPCION">#REF!</definedName>
    <definedName name="DESCRIPCIONDOC" localSheetId="14">#REF!</definedName>
    <definedName name="DESCRIPCIONDOC">[24]Registros!#REF!</definedName>
    <definedName name="DescripcionEmision">#REF!</definedName>
    <definedName name="Description">#REF!</definedName>
    <definedName name="Descuentos" localSheetId="14" hidden="1">{#N/A,#N/A,FALSE,"Total_OC015";#N/A,#N/A,FALSE,"ADMIN";#N/A,#N/A,FALSE,"PROCES";#N/A,#N/A,FALSE,"mecan";#N/A,#N/A,FALSE,"civil";#N/A,#N/A,FALSE,"CAÑER";#N/A,#N/A,FALSE,"ELEC";#N/A,#N/A,FALSE,"INSTR"}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CUNMI">#REF!</definedName>
    <definedName name="Desde">#REF!</definedName>
    <definedName name="desembolsos">#REF!</definedName>
    <definedName name="desembolsosABB">#REF!</definedName>
    <definedName name="desembolsosAXENS">#REF!</definedName>
    <definedName name="desembolsosUOP">#REF!</definedName>
    <definedName name="DESIGNP">#REF!</definedName>
    <definedName name="DesignPressMax">[46]Lineas!#REF!</definedName>
    <definedName name="DESIGNPU">#REF!</definedName>
    <definedName name="DesignTempMax">[46]Lineas!#REF!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ino_Edificio">#REF!</definedName>
    <definedName name="DESTQTY">#REF!</definedName>
    <definedName name="det">#REF!</definedName>
    <definedName name="DETAIL">#REF!</definedName>
    <definedName name="Detalle" localSheetId="17" hidden="1">{"NORMAL",#N/A,FALSE,"02"}</definedName>
    <definedName name="Detalle" localSheetId="11" hidden="1">{"NORMAL",#N/A,FALSE,"02"}</definedName>
    <definedName name="Detalle" localSheetId="14" hidden="1">{"NORMAL",#N/A,FALSE,"02"}</definedName>
    <definedName name="Detalle" localSheetId="9" hidden="1">{"NORMAL",#N/A,FALSE,"02"}</definedName>
    <definedName name="Detalle" localSheetId="8" hidden="1">{"NORMAL",#N/A,FALSE,"02"}</definedName>
    <definedName name="Detalle" localSheetId="19" hidden="1">{"NORMAL",#N/A,FALSE,"02"}</definedName>
    <definedName name="Detalle" localSheetId="12" hidden="1">{"NORMAL",#N/A,FALSE,"02"}</definedName>
    <definedName name="Detalle" hidden="1">{"NORMAL",#N/A,FALSE,"02"}</definedName>
    <definedName name="DETALLE_1996">#REF!</definedName>
    <definedName name="DETALLE_1997">#REF!</definedName>
    <definedName name="detalle1">#REF!</definedName>
    <definedName name="detalle2">#REF!</definedName>
    <definedName name="detalle3">#REF!</definedName>
    <definedName name="DEUFINPRES">#REF!</definedName>
    <definedName name="Dext">VLOOKUP('[47]BIP-HOR'!$B1,NPS.Dext,2)</definedName>
    <definedName name="Df">#REF!</definedName>
    <definedName name="Df_">#REF!</definedName>
    <definedName name="dfas">#REF!</definedName>
    <definedName name="dfff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17" hidden="1">{#N/A,#N/A,TRUE,"Est. de Fact.";#N/A,#N/A,TRUE,"Capitulo 19";#N/A,#N/A,TRUE,"Proyecto P855"}</definedName>
    <definedName name="dfg" localSheetId="11" hidden="1">{#N/A,#N/A,TRUE,"Est. de Fact.";#N/A,#N/A,TRUE,"Capitulo 19";#N/A,#N/A,TRUE,"Proyecto P855"}</definedName>
    <definedName name="dfg" localSheetId="14" hidden="1">{#N/A,#N/A,TRUE,"Est. de Fact.";#N/A,#N/A,TRUE,"Capitulo 19";#N/A,#N/A,TRUE,"Proyecto P855"}</definedName>
    <definedName name="dfg" localSheetId="9" hidden="1">{#N/A,#N/A,TRUE,"Est. de Fact.";#N/A,#N/A,TRUE,"Capitulo 19";#N/A,#N/A,TRUE,"Proyecto P855"}</definedName>
    <definedName name="dfg" localSheetId="8" hidden="1">{#N/A,#N/A,TRUE,"Est. de Fact.";#N/A,#N/A,TRUE,"Capitulo 19";#N/A,#N/A,TRUE,"Proyecto P855"}</definedName>
    <definedName name="dfg" localSheetId="19" hidden="1">{#N/A,#N/A,TRUE,"Est. de Fact.";#N/A,#N/A,TRUE,"Capitulo 19";#N/A,#N/A,TRUE,"Proyecto P855"}</definedName>
    <definedName name="dfg" localSheetId="12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n.list">OFFSET(#REF!,1,0):OFFSET(#REF!,-1,0)</definedName>
    <definedName name="dfsdfdf">#REF!</definedName>
    <definedName name="dfsfds">#REF!/1000</definedName>
    <definedName name="dfsghsdfg">#REF!</definedName>
    <definedName name="dga" localSheetId="17" hidden="1">{#N/A,#N/A,FALSE,"$170M Cash";#N/A,#N/A,FALSE,"$250M Cash";#N/A,#N/A,FALSE,"$325M Cash"}</definedName>
    <definedName name="dga" localSheetId="11" hidden="1">{#N/A,#N/A,FALSE,"$170M Cash";#N/A,#N/A,FALSE,"$250M Cash";#N/A,#N/A,FALSE,"$325M Cash"}</definedName>
    <definedName name="dga" localSheetId="14" hidden="1">{#N/A,#N/A,FALSE,"$170M Cash";#N/A,#N/A,FALSE,"$250M Cash";#N/A,#N/A,FALSE,"$325M Cash"}</definedName>
    <definedName name="dga" localSheetId="9" hidden="1">{#N/A,#N/A,FALSE,"$170M Cash";#N/A,#N/A,FALSE,"$250M Cash";#N/A,#N/A,FALSE,"$325M Cash"}</definedName>
    <definedName name="dga" localSheetId="8" hidden="1">{#N/A,#N/A,FALSE,"$170M Cash";#N/A,#N/A,FALSE,"$250M Cash";#N/A,#N/A,FALSE,"$325M Cash"}</definedName>
    <definedName name="dga" localSheetId="19" hidden="1">{#N/A,#N/A,FALSE,"$170M Cash";#N/A,#N/A,FALSE,"$250M Cash";#N/A,#N/A,FALSE,"$325M Cash"}</definedName>
    <definedName name="dga" localSheetId="12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fd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gdgerge3" localSheetId="14" hidden="1">{#N/A,#N/A,FALSE,"Costo Vendido";#N/A,#N/A,FALSE,"Precio";#N/A,#N/A,FALSE,"Consumo";#N/A,#N/A,FALSE,"GDV";#N/A,#N/A,FALSE,"expestru";#N/A,#N/A,FALSE,"Graficos";#N/A,#N/A,FALSE,"Resumen "}</definedName>
    <definedName name="dggdgerge3" hidden="1">{#N/A,#N/A,FALSE,"Costo Vendido";#N/A,#N/A,FALSE,"Precio";#N/A,#N/A,FALSE,"Consumo";#N/A,#N/A,FALSE,"GDV";#N/A,#N/A,FALSE,"expestru";#N/A,#N/A,FALSE,"Graficos";#N/A,#N/A,FALSE,"Resumen "}</definedName>
    <definedName name="DHTOTAL">#REF!</definedName>
    <definedName name="DIAESTIMADO" localSheetId="14">#REF!</definedName>
    <definedName name="DIAESTIMADO">[24]Registros!#REF!</definedName>
    <definedName name="diam">#REF!</definedName>
    <definedName name="DIAM1">#REF!</definedName>
    <definedName name="DIAMETROS">#REF!</definedName>
    <definedName name="diámetros">'[48]Sheet 1'!$AR$45:$AR$72</definedName>
    <definedName name="DIAS_EN_FAENA">#REF!</definedName>
    <definedName name="DIASATRASO" localSheetId="14">#REF!</definedName>
    <definedName name="DIASATRASO">[24]Registros!#REF!</definedName>
    <definedName name="DIASTOTALES" localSheetId="14">#REF!</definedName>
    <definedName name="DIASTOTALES">[24]Registros!#REF!</definedName>
    <definedName name="Dif_Lumi">[49]Anx_3_1_Datos!#REF!</definedName>
    <definedName name="DifCant">#REF!</definedName>
    <definedName name="DifCant2">#REF!</definedName>
    <definedName name="Diferencias" localSheetId="17" hidden="1">{#N/A,#N/A,FALSE,"Total_OC015";#N/A,#N/A,FALSE,"ADMIN";#N/A,#N/A,FALSE,"PROCES";#N/A,#N/A,FALSE,"mecan";#N/A,#N/A,FALSE,"civil";#N/A,#N/A,FALSE,"CAÑER";#N/A,#N/A,FALSE,"ELEC";#N/A,#N/A,FALSE,"INSTR"}</definedName>
    <definedName name="Diferencias" localSheetId="11" hidden="1">{#N/A,#N/A,FALSE,"Total_OC015";#N/A,#N/A,FALSE,"ADMIN";#N/A,#N/A,FALSE,"PROCES";#N/A,#N/A,FALSE,"mecan";#N/A,#N/A,FALSE,"civil";#N/A,#N/A,FALSE,"CAÑER";#N/A,#N/A,FALSE,"ELEC";#N/A,#N/A,FALSE,"INSTR"}</definedName>
    <definedName name="Diferencias" localSheetId="14" hidden="1">{#N/A,#N/A,FALSE,"Total_OC015";#N/A,#N/A,FALSE,"ADMIN";#N/A,#N/A,FALSE,"PROCES";#N/A,#N/A,FALSE,"mecan";#N/A,#N/A,FALSE,"civil";#N/A,#N/A,FALSE,"CAÑER";#N/A,#N/A,FALSE,"ELEC";#N/A,#N/A,FALSE,"INSTR"}</definedName>
    <definedName name="Diferencias" localSheetId="9" hidden="1">{#N/A,#N/A,FALSE,"Total_OC015";#N/A,#N/A,FALSE,"ADMIN";#N/A,#N/A,FALSE,"PROCES";#N/A,#N/A,FALSE,"mecan";#N/A,#N/A,FALSE,"civil";#N/A,#N/A,FALSE,"CAÑER";#N/A,#N/A,FALSE,"ELEC";#N/A,#N/A,FALSE,"INSTR"}</definedName>
    <definedName name="Diferencias" localSheetId="8" hidden="1">{#N/A,#N/A,FALSE,"Total_OC015";#N/A,#N/A,FALSE,"ADMIN";#N/A,#N/A,FALSE,"PROCES";#N/A,#N/A,FALSE,"mecan";#N/A,#N/A,FALSE,"civil";#N/A,#N/A,FALSE,"CAÑER";#N/A,#N/A,FALSE,"ELEC";#N/A,#N/A,FALSE,"INSTR"}</definedName>
    <definedName name="Diferencias" localSheetId="19" hidden="1">{#N/A,#N/A,FALSE,"Total_OC015";#N/A,#N/A,FALSE,"ADMIN";#N/A,#N/A,FALSE,"PROCES";#N/A,#N/A,FALSE,"mecan";#N/A,#N/A,FALSE,"civil";#N/A,#N/A,FALSE,"CAÑER";#N/A,#N/A,FALSE,"ELEC";#N/A,#N/A,FALSE,"INSTR"}</definedName>
    <definedName name="Diferencias" localSheetId="12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con_rev_anterior">#REF!</definedName>
    <definedName name="Dint" localSheetId="17">Dext-2*[0]!Esp</definedName>
    <definedName name="Dint" localSheetId="11">[0]!Dext-2*[0]!Esp</definedName>
    <definedName name="Dint" localSheetId="1">Dext-2*[0]!Esp</definedName>
    <definedName name="Dint" localSheetId="6">Dext-2*[0]!Esp</definedName>
    <definedName name="Dint" localSheetId="7">Dext-2*[0]!Esp</definedName>
    <definedName name="Dint" localSheetId="3">Dext-2*'OC Exterior'!Esp</definedName>
    <definedName name="Dint" localSheetId="14">Dext-2*Esp</definedName>
    <definedName name="Dint" localSheetId="9">Dext-2*[0]!Esp</definedName>
    <definedName name="Dint" localSheetId="8">Dext-2*[0]!Esp</definedName>
    <definedName name="Dint" localSheetId="19">Dext-2*Esp</definedName>
    <definedName name="Dint" localSheetId="12">Dext-2*Esp</definedName>
    <definedName name="Dint">Dext-2*Esp</definedName>
    <definedName name="DIP">#REF!</definedName>
    <definedName name="dir">#REF!</definedName>
    <definedName name="DIRECTOS">#REF!</definedName>
    <definedName name="DISC">#REF!</definedName>
    <definedName name="Discount" hidden="1">#REF!</definedName>
    <definedName name="display_area_2" hidden="1">#REF!</definedName>
    <definedName name="DISTR.MANT.ELECTRICA">#REF!</definedName>
    <definedName name="dlim">#REF!</definedName>
    <definedName name="DMC">#REF!</definedName>
    <definedName name="DMS">#REF!</definedName>
    <definedName name="DOC">#REF!</definedName>
    <definedName name="Doc_Ing_Fabricación">#REF!</definedName>
    <definedName name="DOCE">#REF!</definedName>
    <definedName name="docum">#REF!</definedName>
    <definedName name="DOCVERSION" localSheetId="14">#REF!</definedName>
    <definedName name="DOCVERSION">[24]Registros!#REF!</definedName>
    <definedName name="DOL">#REF!</definedName>
    <definedName name="DOL_AC">#REF!</definedName>
    <definedName name="DOL_FU">#REF!</definedName>
    <definedName name="DOLAR">#REF!</definedName>
    <definedName name="dólar">#REF!</definedName>
    <definedName name="dos">#REF!</definedName>
    <definedName name="DOT">#REF!</definedName>
    <definedName name="DOTACION">#REF!</definedName>
    <definedName name="DOTACION_COSTO">#REF!</definedName>
    <definedName name="dotch" localSheetId="17" hidden="1">{"desarrollo",#N/A,FALSE,"Cámara Camión";"resumen",#N/A,FALSE,"Cámara Camión";"eqprod",#N/A,FALSE,"Cámara Camión"}</definedName>
    <definedName name="dotch" localSheetId="11" hidden="1">{"desarrollo",#N/A,FALSE,"Cámara Camión";"resumen",#N/A,FALSE,"Cámara Camión";"eqprod",#N/A,FALSE,"Cámara Camión"}</definedName>
    <definedName name="dotch" localSheetId="14" hidden="1">{"desarrollo",#N/A,FALSE,"Cámara Camión";"resumen",#N/A,FALSE,"Cámara Camión";"eqprod",#N/A,FALSE,"Cámara Camión"}</definedName>
    <definedName name="dotch" localSheetId="9" hidden="1">{"desarrollo",#N/A,FALSE,"Cámara Camión";"resumen",#N/A,FALSE,"Cámara Camión";"eqprod",#N/A,FALSE,"Cámara Camión"}</definedName>
    <definedName name="dotch" localSheetId="8" hidden="1">{"desarrollo",#N/A,FALSE,"Cámara Camión";"resumen",#N/A,FALSE,"Cámara Camión";"eqprod",#N/A,FALSE,"Cámara Camión"}</definedName>
    <definedName name="dotch" localSheetId="19" hidden="1">{"desarrollo",#N/A,FALSE,"Cámara Camión";"resumen",#N/A,FALSE,"Cámara Camión";"eqprod",#N/A,FALSE,"Cámara Camión"}</definedName>
    <definedName name="dotch" localSheetId="12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17" hidden="1">{"desarrollo",#N/A,FALSE,"Cámara Camión";"resumen",#N/A,FALSE,"Cámara Camión";"eqprod",#N/A,FALSE,"Cámara Camión"}</definedName>
    <definedName name="dotch4" localSheetId="11" hidden="1">{"desarrollo",#N/A,FALSE,"Cámara Camión";"resumen",#N/A,FALSE,"Cámara Camión";"eqprod",#N/A,FALSE,"Cámara Camión"}</definedName>
    <definedName name="dotch4" localSheetId="14" hidden="1">{"desarrollo",#N/A,FALSE,"Cámara Camión";"resumen",#N/A,FALSE,"Cámara Camión";"eqprod",#N/A,FALSE,"Cámara Camión"}</definedName>
    <definedName name="dotch4" localSheetId="9" hidden="1">{"desarrollo",#N/A,FALSE,"Cámara Camión";"resumen",#N/A,FALSE,"Cámara Camión";"eqprod",#N/A,FALSE,"Cámara Camión"}</definedName>
    <definedName name="dotch4" localSheetId="8" hidden="1">{"desarrollo",#N/A,FALSE,"Cámara Camión";"resumen",#N/A,FALSE,"Cámara Camión";"eqprod",#N/A,FALSE,"Cámara Camión"}</definedName>
    <definedName name="dotch4" localSheetId="19" hidden="1">{"desarrollo",#N/A,FALSE,"Cámara Camión";"resumen",#N/A,FALSE,"Cámara Camión";"eqprod",#N/A,FALSE,"Cámara Camión"}</definedName>
    <definedName name="dotch4" localSheetId="12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ROLA">#REF!</definedName>
    <definedName name="DOTROLB">#REF!</definedName>
    <definedName name="DP">#REF!</definedName>
    <definedName name="dqweqwe" hidden="1">#REF!</definedName>
    <definedName name="dr">#REF!</definedName>
    <definedName name="DRdos">#REF!</definedName>
    <definedName name="DREN_Aux">#REF!</definedName>
    <definedName name="DREN_Cant">#REF!</definedName>
    <definedName name="DREN_T">#REF!</definedName>
    <definedName name="DREN_Tag">#REF!</definedName>
    <definedName name="DREN_Tipo">#REF!</definedName>
    <definedName name="DREN_Unid">#REF!</definedName>
    <definedName name="DReq">#REF!</definedName>
    <definedName name="DReqdos">#REF!</definedName>
    <definedName name="drop_cuen_Infcuen">#REF!</definedName>
    <definedName name="Drop_Inf_Infcuen">#REF!</definedName>
    <definedName name="dropprofit_ACE">#REF!</definedName>
    <definedName name="dropprofit_Arabia">#REF!</definedName>
    <definedName name="dropprofit_Chile">#REF!</definedName>
    <definedName name="dropprofit_colombia">#REF!</definedName>
    <definedName name="dropprofit_ecuador">#REF!</definedName>
    <definedName name="dropprofit_Holding">#REF!</definedName>
    <definedName name="dropprofit_NIgeria">#REF!</definedName>
    <definedName name="dropprofit_Uruguay">#REF!</definedName>
    <definedName name="DRuno">#REF!</definedName>
    <definedName name="dry_weight_001">#REF!</definedName>
    <definedName name="ds">#REF!</definedName>
    <definedName name="DSBANCPRES">#REF!</definedName>
    <definedName name="DSC">#REF!</definedName>
    <definedName name="dsfa">#REF!</definedName>
    <definedName name="dsfds" hidden="1">#REF!</definedName>
    <definedName name="dsfsdfsf">#REF!</definedName>
    <definedName name="dtot">#REF!</definedName>
    <definedName name="DUCTOS">#REF!</definedName>
    <definedName name="dun">#REF!</definedName>
    <definedName name="dvbgf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_uom_dn__uom_code" localSheetId="14">#REF!</definedName>
    <definedName name="dw_uom_dn__uom_code">[43]DWTables!$J$11:$J$27</definedName>
    <definedName name="dw_uom_ln__uom_code" localSheetId="14">#REF!</definedName>
    <definedName name="dw_uom_ln__uom_code">[43]DWTables!$V$11:$V$21</definedName>
    <definedName name="dw_uom_pr__uom_code" localSheetId="14">#REF!</definedName>
    <definedName name="dw_uom_pr__uom_code">[43]DWTables!$N$11:$N$94</definedName>
    <definedName name="dw_uom_tm__uom_code" localSheetId="14">#REF!</definedName>
    <definedName name="dw_uom_tm__uom_code">[43]DWTables!$P$11:$P$15</definedName>
    <definedName name="dw_uom_vs__uom_code" localSheetId="14">#REF!</definedName>
    <definedName name="dw_uom_vs__uom_code">[43]DWTables!$S$11:$S$29</definedName>
    <definedName name="dwg_id_001">#REF!</definedName>
    <definedName name="dwg_name">#REF!</definedName>
    <definedName name="dwg_name_001">#REF!</definedName>
    <definedName name="DZ">#REF!</definedName>
    <definedName name="E">#REF!</definedName>
    <definedName name="E_AREA">INDEX(#REF!,1,MATCH("Área",#REF!,0))</definedName>
    <definedName name="E_RCTS">#REF!</definedName>
    <definedName name="earlydown">#REF!</definedName>
    <definedName name="EC_AREA01">#REF!</definedName>
    <definedName name="ECC" localSheetId="17" hidden="1">{"Avaliação de Cargos (Class Mens Todas)",#N/A,FALSE,"BANCO DE DADOS MENSALISTAS";"Avaliação de Cargos (Class Mens Todas)",#N/A,FALSE,"BANCO DE DADOS MENSALISTAS"}</definedName>
    <definedName name="ECC" localSheetId="11" hidden="1">{"Avaliação de Cargos (Class Mens Todas)",#N/A,FALSE,"BANCO DE DADOS MENSALISTAS";"Avaliação de Cargos (Class Mens Todas)",#N/A,FALSE,"BANCO DE DADOS MENSALISTAS"}</definedName>
    <definedName name="ECC" localSheetId="14" hidden="1">{"Avaliação de Cargos (Class Mens Todas)",#N/A,FALSE,"BANCO DE DADOS MENSALISTAS";"Avaliação de Cargos (Class Mens Todas)",#N/A,FALSE,"BANCO DE DADOS MENSALISTAS"}</definedName>
    <definedName name="ECC" localSheetId="9" hidden="1">{"Avaliação de Cargos (Class Mens Todas)",#N/A,FALSE,"BANCO DE DADOS MENSALISTAS";"Avaliação de Cargos (Class Mens Todas)",#N/A,FALSE,"BANCO DE DADOS MENSALISTAS"}</definedName>
    <definedName name="ECC" localSheetId="8" hidden="1">{"Avaliação de Cargos (Class Mens Todas)",#N/A,FALSE,"BANCO DE DADOS MENSALISTAS";"Avaliação de Cargos (Class Mens Todas)",#N/A,FALSE,"BANCO DE DADOS MENSALISTAS"}</definedName>
    <definedName name="ECC" localSheetId="19" hidden="1">{"Avaliação de Cargos (Class Mens Todas)",#N/A,FALSE,"BANCO DE DADOS MENSALISTAS";"Avaliação de Cargos (Class Mens Todas)",#N/A,FALSE,"BANCO DE DADOS MENSALISTAS"}</definedName>
    <definedName name="ECC" localSheetId="12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UADOR">#REF!</definedName>
    <definedName name="ECUBP97">#REF!</definedName>
    <definedName name="ed">#REF!</definedName>
    <definedName name="ede">#REF!</definedName>
    <definedName name="EDED">#REF!</definedName>
    <definedName name="EDEDEE">#REF!</definedName>
    <definedName name="ededef">#REF!</definedName>
    <definedName name="EDEDEW">#REF!</definedName>
    <definedName name="edeews">#REF!</definedName>
    <definedName name="EDIFICIOS">#REF!</definedName>
    <definedName name="Educación" localSheetId="17" hidden="1">{"'IUM'!$Q$62"}</definedName>
    <definedName name="Educación" localSheetId="11" hidden="1">{"'IUM'!$Q$62"}</definedName>
    <definedName name="Educación" localSheetId="14" hidden="1">{"'IUM'!$Q$62"}</definedName>
    <definedName name="Educación" localSheetId="9" hidden="1">{"'IUM'!$Q$62"}</definedName>
    <definedName name="Educación" localSheetId="8" hidden="1">{"'IUM'!$Q$62"}</definedName>
    <definedName name="Educación" localSheetId="19" hidden="1">{"'IUM'!$Q$62"}</definedName>
    <definedName name="Educación" localSheetId="12" hidden="1">{"'IUM'!$Q$62"}</definedName>
    <definedName name="Educación" hidden="1">{"'IUM'!$Q$62"}</definedName>
    <definedName name="ee" localSheetId="17" hidden="1">{"NORMAL",#N/A,FALSE,"02"}</definedName>
    <definedName name="ee" localSheetId="11" hidden="1">{"NORMAL",#N/A,FALSE,"02"}</definedName>
    <definedName name="ee" localSheetId="14" hidden="1">{"NORMAL",#N/A,FALSE,"02"}</definedName>
    <definedName name="ee" localSheetId="9" hidden="1">{"NORMAL",#N/A,FALSE,"02"}</definedName>
    <definedName name="ee" localSheetId="8" hidden="1">{"NORMAL",#N/A,FALSE,"02"}</definedName>
    <definedName name="ee" localSheetId="19" hidden="1">{"NORMAL",#N/A,FALSE,"02"}</definedName>
    <definedName name="ee" localSheetId="12" hidden="1">{"NORMAL",#N/A,FALSE,"02"}</definedName>
    <definedName name="ee" hidden="1">{"NORMAL",#N/A,FALSE,"02"}</definedName>
    <definedName name="eee" localSheetId="17" hidden="1">{#N/A,#N/A,FALSE,"Work progress mensile";#N/A,#N/A,FALSE,"Work progress mensile IE1"}</definedName>
    <definedName name="eee" localSheetId="11" hidden="1">{#N/A,#N/A,FALSE,"Work progress mensile";#N/A,#N/A,FALSE,"Work progress mensile IE1"}</definedName>
    <definedName name="eee" localSheetId="14" hidden="1">{#N/A,#N/A,FALSE,"Work progress mensile";#N/A,#N/A,FALSE,"Work progress mensile IE1"}</definedName>
    <definedName name="eee" localSheetId="9" hidden="1">{#N/A,#N/A,FALSE,"Work progress mensile";#N/A,#N/A,FALSE,"Work progress mensile IE1"}</definedName>
    <definedName name="eee" localSheetId="8" hidden="1">{#N/A,#N/A,FALSE,"Work progress mensile";#N/A,#N/A,FALSE,"Work progress mensile IE1"}</definedName>
    <definedName name="eee" localSheetId="19" hidden="1">{#N/A,#N/A,FALSE,"Work progress mensile";#N/A,#N/A,FALSE,"Work progress mensile IE1"}</definedName>
    <definedName name="eee" localSheetId="12" hidden="1">{#N/A,#N/A,FALSE,"Work progress mensile";#N/A,#N/A,FALSE,"Work progress mensile IE1"}</definedName>
    <definedName name="eee" hidden="1">{#N/A,#N/A,FALSE,"Work progress mensile";#N/A,#N/A,FALSE,"Work progress mensile IE1"}</definedName>
    <definedName name="EEEE" localSheetId="17">'Datos para distribución P0'!EEEE</definedName>
    <definedName name="EEEE" localSheetId="11">'Histograma carretones'!EEEE</definedName>
    <definedName name="EEEE" localSheetId="2">'LD Ingeniería de detalle'!EEEE</definedName>
    <definedName name="EEEE" localSheetId="3">'OC Exterior'!EEEE</definedName>
    <definedName name="EEEE" localSheetId="14">#REF!</definedName>
    <definedName name="EEEE" localSheetId="9">'REM-Back-up'!EEEE</definedName>
    <definedName name="EEEE" localSheetId="8">'REM-Nuevo'!EEEE</definedName>
    <definedName name="EEEE" localSheetId="19">'REM-Superado'!EEEE</definedName>
    <definedName name="EEEE" localSheetId="12">'Suministros multables'!EEEE</definedName>
    <definedName name="EEEE">'LD Ingeniería de detalle'!EEEE</definedName>
    <definedName name="EEEEEE">#REF!</definedName>
    <definedName name="EEEEEEEEEEE">#REF!</definedName>
    <definedName name="eeeeeeeeeeeeeeeeeeeeeee">#REF!</definedName>
    <definedName name="EEMM">#REF!</definedName>
    <definedName name="EF">#REF!</definedName>
    <definedName name="EF_T1">#REF!</definedName>
    <definedName name="EFA">#REF!</definedName>
    <definedName name="EFA_T1">#REF!</definedName>
    <definedName name="eferfre" localSheetId="14" hidden="1">{#N/A,#N/A,FALSE,"Costo Vendido";#N/A,#N/A,FALSE,"Precio";#N/A,#N/A,FALSE,"Consumo";#N/A,#N/A,FALSE,"GDV";#N/A,#N/A,FALSE,"expestru";#N/A,#N/A,FALSE,"Graficos";#N/A,#N/A,FALSE,"Resumen "}</definedName>
    <definedName name="eferfre" hidden="1">{#N/A,#N/A,FALSE,"Costo Vendido";#N/A,#N/A,FALSE,"Precio";#N/A,#N/A,FALSE,"Consumo";#N/A,#N/A,FALSE,"GDV";#N/A,#N/A,FALSE,"expestru";#N/A,#N/A,FALSE,"Graficos";#N/A,#N/A,FALSE,"Resumen "}</definedName>
    <definedName name="EFF">#REF!</definedName>
    <definedName name="egerger" localSheetId="14" hidden="1">{#N/A,#N/A,TRUE,"Cert.Global";#N/A,#N/A,TRUE,"Cert. M&amp;C";#N/A,#N/A,TRUE,"Cert. Engineering";#N/A,#N/A,TRUE,"Cert. Procurement ";#N/A,#N/A,TRUE,"Cert. Constr. Manag."}</definedName>
    <definedName name="egerger" hidden="1">{#N/A,#N/A,TRUE,"Cert.Global";#N/A,#N/A,TRUE,"Cert. M&amp;C";#N/A,#N/A,TRUE,"Cert. Engineering";#N/A,#N/A,TRUE,"Cert. Procurement ";#N/A,#N/A,TRUE,"Cert. Constr. Manag."}</definedName>
    <definedName name="EH_AREA01">#REF!</definedName>
    <definedName name="EI">#REF!</definedName>
    <definedName name="EJEC">#REF!</definedName>
    <definedName name="Ejecuto1">#REF!</definedName>
    <definedName name="Ejecuto2">#REF!</definedName>
    <definedName name="Ejecuto3">#REF!</definedName>
    <definedName name="Ejecuto4">#REF!</definedName>
    <definedName name="EJES">#REF!</definedName>
    <definedName name="EL">#REF!</definedName>
    <definedName name="EL08BATERÍACAPACITORES">#REF!</definedName>
    <definedName name="EL10ILUMINACIÓN">#REF!</definedName>
    <definedName name="EL12MORSETE">#REF!</definedName>
    <definedName name="ELANUM">#REF!</definedName>
    <definedName name="ele">#REF!</definedName>
    <definedName name="ELEC_Aux">#REF!</definedName>
    <definedName name="ELEC_Cant">#REF!</definedName>
    <definedName name="ELEC_T">#REF!</definedName>
    <definedName name="ELEC_Tag">#REF!</definedName>
    <definedName name="ELEC_Tipo">#REF!</definedName>
    <definedName name="ELEC_Unid">#REF!</definedName>
    <definedName name="ELECTRICA">#REF!</definedName>
    <definedName name="ELECTRICIDAD">#REF!</definedName>
    <definedName name="ELECTRODO01">#REF!</definedName>
    <definedName name="ELECTRODO02">#REF!</definedName>
    <definedName name="ELEM">#REF!</definedName>
    <definedName name="Elementos_de_Seguridad">#REF!</definedName>
    <definedName name="Em">#REF!</definedName>
    <definedName name="Empaq" localSheetId="17" hidden="1">{#N/A,#N/A,FALSE,"Resumen"}</definedName>
    <definedName name="Empaq" localSheetId="11" hidden="1">{#N/A,#N/A,FALSE,"Resumen"}</definedName>
    <definedName name="Empaq" localSheetId="14" hidden="1">{#N/A,#N/A,FALSE,"Resumen"}</definedName>
    <definedName name="Empaq" localSheetId="9" hidden="1">{#N/A,#N/A,FALSE,"Resumen"}</definedName>
    <definedName name="Empaq" localSheetId="8" hidden="1">{#N/A,#N/A,FALSE,"Resumen"}</definedName>
    <definedName name="Empaq" localSheetId="19" hidden="1">{#N/A,#N/A,FALSE,"Resumen"}</definedName>
    <definedName name="Empaq" localSheetId="12" hidden="1">{#N/A,#N/A,FALSE,"Resumen"}</definedName>
    <definedName name="Empaq" hidden="1">{#N/A,#N/A,FALSE,"Resumen"}</definedName>
    <definedName name="EMPRESA_1">#REF!</definedName>
    <definedName name="EMPRESA_2">#REF!</definedName>
    <definedName name="EMPRESA_3">#REF!</definedName>
    <definedName name="EMPRESA_4">#REF!</definedName>
    <definedName name="EMPRESA_5">#REF!</definedName>
    <definedName name="EMPRESA_DEL_GRUPO">#REF!</definedName>
    <definedName name="encabezado1">#REF!</definedName>
    <definedName name="encabezado2">#REF!</definedName>
    <definedName name="End">".-"</definedName>
    <definedName name="End_Bal">#REF!</definedName>
    <definedName name="ENERGIA">#REF!</definedName>
    <definedName name="enter150">#REF!</definedName>
    <definedName name="enter600">#REF!</definedName>
    <definedName name="EO">#REF!</definedName>
    <definedName name="EPI_DIRECTO">#REF!</definedName>
    <definedName name="EPI_INDIRECTO1">#REF!</definedName>
    <definedName name="EPI_INDIRECTO2">#REF!</definedName>
    <definedName name="EPI_SOLDADOR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"FgSnjSJ|dZ2eTff3wXSDqUj1ersphmHnlvjbqBEULxPlaKHHVw6aAgFHVETu8OfvXtYjbLl0|LRb5sGOHhpg7ZJmhDrV7PqysL46Qqq/qordf547uRLza9yqOIvNkbnb5IXNPm79pn2WVVFy3hxTMiL/e|u8X7z4q6aT0E4t93AFkshwl021Z|u6|WxS9a5zzyk69OX7w5/v1PvqR/nzw/fXw31mgTLKE86YD7O7v3DnY9ALE54Xe/rGd5fbTz|"</definedName>
    <definedName name="EPMWorkbookOptions_4" hidden="1">"K78EoXerMrs|mVdrfK6vT7avf/p/fN8cr59/9PZ/vb|3vnD7YP7eb69k|V7|7PJg/0Hk3voOXwrAvh51rSv85LUQT77Il9MSKtFmoXMGW1ATeR9j0zf6xDz||PvvTx|RR99e5d|PXtB4tx7ZwD2t4u8zurp/No1TUmRPloW5WcfgYk|6kiT925kBm/37uO7N436Z4EsJye//4vjH1EmQpk3X775/T8//f881zy|exuh8/TGz5que3r85vj1l1|9"</definedName>
    <definedName name="EPMWorkbookOptions_5" hidden="1">"OvkANbezs082/fZabvf/f1rOkbGj4L54|eb/68z6s0CTn7fKbYgmT1//PNb4w4zy5Ec06dDk|Dv/3/eZ/t9j/U5fn5y|OH519uXXNn737t2/v7|/f3vjt/f/P|NnqRiy6qvT4|f/X2fVb5gkL58f/39eer9hkpz|/8Hy/b9Ho529eHp2cvz0S8qnfW2d9umD3Z2Dgwe312n3/v|n0zw6hvz6xf/XefUbp8jZ0x9JcKfZrVoNSPAXX744fXr8tYW"</definedName>
    <definedName name="EPMWorkbookOptions_6" hidden="1">"XovFPP7137z3C8f3//0mv0JB4k/731eunSCb9f51BvwlSfPHl/w8k9ZsgBHjiJz//ESUonnz18kfSYUnx/3Uy/L/Hin355DuntJZ78iWt6H59W/beC2j3fzi2LOz6NjTnhl|LRX1Kho7Xl0/O/r/OsD8rRCEXaPdHhOkT5gsizN6PCBMhzI|I0iXKp2cv/j/vH/2/xxq|OiXSEqGJ3kzsH6JF/PT/fxaxS81O2vnnc5CzmTRnv///H8T6Z4s2O3"</definedName>
    <definedName name="EPMWorkbookOptions_7" hidden="1">"ju45//r1Po/z2K7/WXJ2cUYD39ISq8B///U3iGiiHHvvnyzc/fBbY4SV6||hE9fHo8|RE9Anoc/4geAT1e///BV/p/j7V7c3b6xcsfZrrr4P9/tk5oGLLp3s7Og/HPa3MXp8ru/o|oEuGVgx9RJcIrOz|iSpcqb85|ZP46zW7VKj6co588ffX6jBbUXv8QLeDD//9ZQEvGkFl/8vT/86z6jVPkR|LbaXarVgPi|8Xp8euvXv1QpXd35/9/4mvIS"</definedName>
    <definedName name="EPMWorkbookOptions_8" hidden="1">"AwKdj19dfbl07OTH7Hp|zQKsIk3enz3eLUqi2nWEhz7efCpaU7QquWSEKfPnmZtxh/7H76puoN//Co/r/Nm/uXyy1W|PALlHt91n|EzbnZS5lkNmF8uX2eX|dF5VjbUsvsxt/1uVb|dVNVbYs2WqWha978I21/NeNJcwy9XMrz/B3XA7BuHQAAA"</definedName>
    <definedName name="eq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CANT" localSheetId="14">INDIRECT(CELL("direccion",INDEX(#REF!,1,MATCH("Cant.",#REF!,0))))</definedName>
    <definedName name="EQ_CANT">INDIRECT(CELL("direccion",INDEX([50]LE!$A$5:$AA$5,1,MATCH("Cant.",[50]LE!$A$5:$AA$5,0))))</definedName>
    <definedName name="eqall">#REF!</definedName>
    <definedName name="EQDT_Query">#REF!</definedName>
    <definedName name="eqf">#REF!</definedName>
    <definedName name="eqfcflow">#REF!</definedName>
    <definedName name="eqftes">#REF!</definedName>
    <definedName name="eql">#REF!</definedName>
    <definedName name="EQLISTQUERY">#REF!</definedName>
    <definedName name="eqlistquery1">#REF!</definedName>
    <definedName name="eqlistquery2">#REF!</definedName>
    <definedName name="eqltes">#REF!</definedName>
    <definedName name="eqm">#REF!</definedName>
    <definedName name="equ" localSheetId="17" hidden="1">{#N/A,#N/A,TRUE,"Est. de Fact.";#N/A,#N/A,TRUE,"Capitulo 19";#N/A,#N/A,TRUE,"Proyecto P855"}</definedName>
    <definedName name="equ" localSheetId="11" hidden="1">{#N/A,#N/A,TRUE,"Est. de Fact.";#N/A,#N/A,TRUE,"Capitulo 19";#N/A,#N/A,TRUE,"Proyecto P855"}</definedName>
    <definedName name="equ" localSheetId="14" hidden="1">{#N/A,#N/A,TRUE,"Est. de Fact.";#N/A,#N/A,TRUE,"Capitulo 19";#N/A,#N/A,TRUE,"Proyecto P855"}</definedName>
    <definedName name="equ" localSheetId="9" hidden="1">{#N/A,#N/A,TRUE,"Est. de Fact.";#N/A,#N/A,TRUE,"Capitulo 19";#N/A,#N/A,TRUE,"Proyecto P855"}</definedName>
    <definedName name="equ" localSheetId="8" hidden="1">{#N/A,#N/A,TRUE,"Est. de Fact.";#N/A,#N/A,TRUE,"Capitulo 19";#N/A,#N/A,TRUE,"Proyecto P855"}</definedName>
    <definedName name="equ" localSheetId="19" hidden="1">{#N/A,#N/A,TRUE,"Est. de Fact.";#N/A,#N/A,TRUE,"Capitulo 19";#N/A,#N/A,TRUE,"Proyecto P855"}</definedName>
    <definedName name="equ" localSheetId="12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i" localSheetId="17" hidden="1">{#N/A,#N/A,FALSE,"Total_OC015";#N/A,#N/A,FALSE,"ADMIN";#N/A,#N/A,FALSE,"PROCES";#N/A,#N/A,FALSE,"mecan";#N/A,#N/A,FALSE,"civil";#N/A,#N/A,FALSE,"CAÑER";#N/A,#N/A,FALSE,"ELEC";#N/A,#N/A,FALSE,"INSTR"}</definedName>
    <definedName name="equi" localSheetId="11" hidden="1">{#N/A,#N/A,FALSE,"Total_OC015";#N/A,#N/A,FALSE,"ADMIN";#N/A,#N/A,FALSE,"PROCES";#N/A,#N/A,FALSE,"mecan";#N/A,#N/A,FALSE,"civil";#N/A,#N/A,FALSE,"CAÑER";#N/A,#N/A,FALSE,"ELEC";#N/A,#N/A,FALSE,"INSTR"}</definedName>
    <definedName name="equi" localSheetId="14" hidden="1">{#N/A,#N/A,FALSE,"Total_OC015";#N/A,#N/A,FALSE,"ADMIN";#N/A,#N/A,FALSE,"PROCES";#N/A,#N/A,FALSE,"mecan";#N/A,#N/A,FALSE,"civil";#N/A,#N/A,FALSE,"CAÑER";#N/A,#N/A,FALSE,"ELEC";#N/A,#N/A,FALSE,"INSTR"}</definedName>
    <definedName name="equi" localSheetId="9" hidden="1">{#N/A,#N/A,FALSE,"Total_OC015";#N/A,#N/A,FALSE,"ADMIN";#N/A,#N/A,FALSE,"PROCES";#N/A,#N/A,FALSE,"mecan";#N/A,#N/A,FALSE,"civil";#N/A,#N/A,FALSE,"CAÑER";#N/A,#N/A,FALSE,"ELEC";#N/A,#N/A,FALSE,"INSTR"}</definedName>
    <definedName name="equi" localSheetId="8" hidden="1">{#N/A,#N/A,FALSE,"Total_OC015";#N/A,#N/A,FALSE,"ADMIN";#N/A,#N/A,FALSE,"PROCES";#N/A,#N/A,FALSE,"mecan";#N/A,#N/A,FALSE,"civil";#N/A,#N/A,FALSE,"CAÑER";#N/A,#N/A,FALSE,"ELEC";#N/A,#N/A,FALSE,"INSTR"}</definedName>
    <definedName name="equi" localSheetId="19" hidden="1">{#N/A,#N/A,FALSE,"Total_OC015";#N/A,#N/A,FALSE,"ADMIN";#N/A,#N/A,FALSE,"PROCES";#N/A,#N/A,FALSE,"mecan";#N/A,#N/A,FALSE,"civil";#N/A,#N/A,FALSE,"CAÑER";#N/A,#N/A,FALSE,"ELEC";#N/A,#N/A,FALSE,"INSTR"}</definedName>
    <definedName name="equi" localSheetId="12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Aux">#REF!</definedName>
    <definedName name="EQUI_Cant">#REF!</definedName>
    <definedName name="EQUI_T">#REF!</definedName>
    <definedName name="EQUI_Tag">#REF!</definedName>
    <definedName name="EQUI_Tipo">#REF!</definedName>
    <definedName name="EQUI_Unid">#REF!</definedName>
    <definedName name="EQUIP">#REF!</definedName>
    <definedName name="equip_id_001">#REF!</definedName>
    <definedName name="EquipmentTypes">#REF!</definedName>
    <definedName name="EQUIPO" localSheetId="14">#REF!</definedName>
    <definedName name="EQUIPO">[34]!Tabla425[Equipo]</definedName>
    <definedName name="EQUIPO_EXISTENTE_TENCO">#REF!</definedName>
    <definedName name="EQUIPO_NUEVO">#REF!</definedName>
    <definedName name="Equipo_soldador">#REF!</definedName>
    <definedName name="Equipos">#REF!</definedName>
    <definedName name="Equipos_rotantes_y_estáticos">#REF!</definedName>
    <definedName name="EquiposAXENS">#REF!</definedName>
    <definedName name="EquiposSHELL">#REF!</definedName>
    <definedName name="EquiposUOP">#REF!</definedName>
    <definedName name="equu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d" localSheetId="1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_ART">#REF!</definedName>
    <definedName name="erf">#REF!</definedName>
    <definedName name="erg" localSheetId="17" hidden="1">{#N/A,#N/A,TRUE,"1842CWN0"}</definedName>
    <definedName name="erg" localSheetId="11" hidden="1">{#N/A,#N/A,TRUE,"1842CWN0"}</definedName>
    <definedName name="erg" localSheetId="14" hidden="1">{#N/A,#N/A,TRUE,"1842CWN0"}</definedName>
    <definedName name="erg" localSheetId="9" hidden="1">{#N/A,#N/A,TRUE,"1842CWN0"}</definedName>
    <definedName name="erg" localSheetId="8" hidden="1">{#N/A,#N/A,TRUE,"1842CWN0"}</definedName>
    <definedName name="erg" localSheetId="19" hidden="1">{#N/A,#N/A,TRUE,"1842CWN0"}</definedName>
    <definedName name="erg" localSheetId="12" hidden="1">{#N/A,#N/A,TRUE,"1842CWN0"}</definedName>
    <definedName name="erg" hidden="1">{#N/A,#N/A,TRUE,"1842CWN0"}</definedName>
    <definedName name="ERRORE">#REF!</definedName>
    <definedName name="Errores">#REF!</definedName>
    <definedName name="ertrqyh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yyuru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S">#REF!</definedName>
    <definedName name="ES_T1">#REF!</definedName>
    <definedName name="ESA">#REF!</definedName>
    <definedName name="ESA_T1">#REF!</definedName>
    <definedName name="ESCALA">#REF!</definedName>
    <definedName name="Esp" localSheetId="3">INDEX(NPS.SCH,MATCH('[47]BIP-HOR'!$B1,NPS,0),MATCH('[47]BIP-HOR'!$C1,'OC Exterior'!Sch,0))</definedName>
    <definedName name="Esp">#REF!</definedName>
    <definedName name="ESPA">#REF!</definedName>
    <definedName name="ESPECIAL2002">#REF!</definedName>
    <definedName name="ESPECIALIDAD" localSheetId="10">[38]AuxiliarDatos!$G$3:$G$15</definedName>
    <definedName name="Especialidad">#REF!</definedName>
    <definedName name="Espera">#REF!</definedName>
    <definedName name="Espesor">#REF!</definedName>
    <definedName name="EST">#REF!</definedName>
    <definedName name="Estac_aéreo1">#REF!</definedName>
    <definedName name="Estac_aéreo2">#REF!</definedName>
    <definedName name="estado">#REF!</definedName>
    <definedName name="estado_pozo">#REF!</definedName>
    <definedName name="ESTADODELPASO" localSheetId="14">#REF!</definedName>
    <definedName name="ESTADODELPASO">[24]Registros!#REF!</definedName>
    <definedName name="EstadoDevol">#REF!</definedName>
    <definedName name="estanques">#REF!</definedName>
    <definedName name="ESTR_Aux">#REF!</definedName>
    <definedName name="ESTR_Cant">#REF!</definedName>
    <definedName name="ESTR_T">#REF!</definedName>
    <definedName name="ESTR_Tag">#REF!</definedName>
    <definedName name="ESTR_Tipo">#REF!</definedName>
    <definedName name="ESTR_Unid">#REF!</definedName>
    <definedName name="ESTRAE">#REF!</definedName>
    <definedName name="ESTRUCTDATOS">#REF!</definedName>
    <definedName name="ESTRUCTURA" localSheetId="17" hidden="1">{#N/A,#N/A,TRUE,"INGENIERIA";#N/A,#N/A,TRUE,"COMPRAS";#N/A,#N/A,TRUE,"DIRECCION";#N/A,#N/A,TRUE,"RESUMEN"}</definedName>
    <definedName name="ESTRUCTURA" localSheetId="11" hidden="1">{#N/A,#N/A,TRUE,"INGENIERIA";#N/A,#N/A,TRUE,"COMPRAS";#N/A,#N/A,TRUE,"DIRECCION";#N/A,#N/A,TRUE,"RESUMEN"}</definedName>
    <definedName name="ESTRUCTURA" localSheetId="14" hidden="1">{#N/A,#N/A,TRUE,"INGENIERIA";#N/A,#N/A,TRUE,"COMPRAS";#N/A,#N/A,TRUE,"DIRECCION";#N/A,#N/A,TRUE,"RESUMEN"}</definedName>
    <definedName name="ESTRUCTURA" localSheetId="9" hidden="1">{#N/A,#N/A,TRUE,"INGENIERIA";#N/A,#N/A,TRUE,"COMPRAS";#N/A,#N/A,TRUE,"DIRECCION";#N/A,#N/A,TRUE,"RESUMEN"}</definedName>
    <definedName name="ESTRUCTURA" localSheetId="8" hidden="1">{#N/A,#N/A,TRUE,"INGENIERIA";#N/A,#N/A,TRUE,"COMPRAS";#N/A,#N/A,TRUE,"DIRECCION";#N/A,#N/A,TRUE,"RESUMEN"}</definedName>
    <definedName name="ESTRUCTURA" localSheetId="19" hidden="1">{#N/A,#N/A,TRUE,"INGENIERIA";#N/A,#N/A,TRUE,"COMPRAS";#N/A,#N/A,TRUE,"DIRECCION";#N/A,#N/A,TRUE,"RESUMEN"}</definedName>
    <definedName name="ESTRUCTURA" localSheetId="12" hidden="1">{#N/A,#N/A,TRUE,"INGENIERIA";#N/A,#N/A,TRUE,"COMPRAS";#N/A,#N/A,TRUE,"DIRECCION";#N/A,#N/A,TRUE,"RESUMEN"}</definedName>
    <definedName name="ESTRUCTURA" hidden="1">{#N/A,#N/A,TRUE,"INGENIERIA";#N/A,#N/A,TRUE,"COMPRAS";#N/A,#N/A,TRUE,"DIRECCION";#N/A,#N/A,TRUE,"RESUMEN"}</definedName>
    <definedName name="ESTRUCTURA1">#REF!</definedName>
    <definedName name="ESTRUCTURA2">#REF!</definedName>
    <definedName name="ESTRUCTURAS">#REF!</definedName>
    <definedName name="Et">#REF!</definedName>
    <definedName name="ETAPA_1">#REF!</definedName>
    <definedName name="ETAPA_2">#REF!</definedName>
    <definedName name="etapa1">#REF!</definedName>
    <definedName name="etwyyt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u">#REF!</definedName>
    <definedName name="eur">#REF!</definedName>
    <definedName name="eur.usd">#REF!</definedName>
    <definedName name="euro">#REF!</definedName>
    <definedName name="EVALUACION_ECONOMICO_FINANCIERA_DE_OFERTAS">#REF!</definedName>
    <definedName name="EW" localSheetId="17" hidden="1">{#N/A,#N/A,TRUE,"1842CWN0"}</definedName>
    <definedName name="EW" localSheetId="11" hidden="1">{#N/A,#N/A,TRUE,"1842CWN0"}</definedName>
    <definedName name="EW" localSheetId="14" hidden="1">{#N/A,#N/A,TRUE,"1842CWN0"}</definedName>
    <definedName name="EW" localSheetId="9" hidden="1">{#N/A,#N/A,TRUE,"1842CWN0"}</definedName>
    <definedName name="EW" localSheetId="8" hidden="1">{#N/A,#N/A,TRUE,"1842CWN0"}</definedName>
    <definedName name="EW" localSheetId="19" hidden="1">{#N/A,#N/A,TRUE,"1842CWN0"}</definedName>
    <definedName name="EW" localSheetId="12" hidden="1">{#N/A,#N/A,TRUE,"1842CWN0"}</definedName>
    <definedName name="EW" hidden="1">{#N/A,#N/A,TRUE,"1842CWN0"}</definedName>
    <definedName name="EX">#N/A</definedName>
    <definedName name="ex_m">#REF!</definedName>
    <definedName name="EXC">#REF!</definedName>
    <definedName name="EXCA">#REF!</definedName>
    <definedName name="excav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Database_0">NA()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4">#REF!</definedName>
    <definedName name="Exch_Rate">#REF!</definedName>
    <definedName name="Exch_Rate1">#REF!</definedName>
    <definedName name="EXP" localSheetId="4">#REF!</definedName>
    <definedName name="EXP">#REF!,#REF!</definedName>
    <definedName name="EXPORT_FILE_TOTAL">#REF!</definedName>
    <definedName name="EXT">#REF!</definedName>
    <definedName name="extra" hidden="1">#REF!</definedName>
    <definedName name="EXTRA_CONTIGENCY___EXPOSURE">#REF!</definedName>
    <definedName name="Extra_Pay">#REF!</definedName>
    <definedName name="EY">#N/A</definedName>
    <definedName name="EYC">#REF!</definedName>
    <definedName name="ez1f">#REF!</definedName>
    <definedName name="F.A.suelo">#REF!</definedName>
    <definedName name="f_c">#REF!</definedName>
    <definedName name="F_Mam">[49]Anx_3_1_Datos!#REF!</definedName>
    <definedName name="FA_sismo">#REF!</definedName>
    <definedName name="FABR">#REF!</definedName>
    <definedName name="Fabricación">#REF!</definedName>
    <definedName name="fac_">#REF!</definedName>
    <definedName name="FACGRAL">#REF!</definedName>
    <definedName name="FACI">#REF!</definedName>
    <definedName name="FacK1">#REF!</definedName>
    <definedName name="FacK2">#REF!</definedName>
    <definedName name="FacK3">#REF!</definedName>
    <definedName name="FacK4">#REF!</definedName>
    <definedName name="FacK5">#REF!</definedName>
    <definedName name="FacK6">#REF!</definedName>
    <definedName name="FacKT">#REF!</definedName>
    <definedName name="FACT">#REF!</definedName>
    <definedName name="FACTACT">#REF!</definedName>
    <definedName name="FACTOR">#REF!</definedName>
    <definedName name="factorakg">101.9716</definedName>
    <definedName name="FAL">#REF!</definedName>
    <definedName name="fase">#REF!</definedName>
    <definedName name="fasecod">#REF!</definedName>
    <definedName name="fasehoja">#REF!</definedName>
    <definedName name="fasetit">#REF!</definedName>
    <definedName name="FB">#REF!</definedName>
    <definedName name="fbhdfhdfh" localSheetId="14" hidden="1">#REF!</definedName>
    <definedName name="fbhdfhdfh" hidden="1">'[51]10241EQLIST'!#REF!</definedName>
    <definedName name="fc_">#REF!</definedName>
    <definedName name="FCode" hidden="1">#REF!</definedName>
    <definedName name="FCST_DolCum">#REF!</definedName>
    <definedName name="FCST_DolIncr">#REF!</definedName>
    <definedName name="FCST_JhrCum">#REF!</definedName>
    <definedName name="FCST_JhrIncr">#REF!</definedName>
    <definedName name="FCST_JhrMo">#REF!</definedName>
    <definedName name="FCST_MatlCum">#REF!</definedName>
    <definedName name="FCST_MatlIncr">#REF!</definedName>
    <definedName name="fctm02">#REF!</definedName>
    <definedName name="fd">#REF!</definedName>
    <definedName name="fdda" localSheetId="17" hidden="1">{"NORMAL",#N/A,FALSE,"02"}</definedName>
    <definedName name="fdda" localSheetId="11" hidden="1">{"NORMAL",#N/A,FALSE,"02"}</definedName>
    <definedName name="fdda" localSheetId="14" hidden="1">{"NORMAL",#N/A,FALSE,"02"}</definedName>
    <definedName name="fdda" localSheetId="9" hidden="1">{"NORMAL",#N/A,FALSE,"02"}</definedName>
    <definedName name="fdda" localSheetId="8" hidden="1">{"NORMAL",#N/A,FALSE,"02"}</definedName>
    <definedName name="fdda" localSheetId="19" hidden="1">{"NORMAL",#N/A,FALSE,"02"}</definedName>
    <definedName name="fdda" localSheetId="12" hidden="1">{"NORMAL",#N/A,FALSE,"02"}</definedName>
    <definedName name="fdda" hidden="1">{"NORMAL",#N/A,FALSE,"02"}</definedName>
    <definedName name="fdff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fd">#REF!</definedName>
    <definedName name="FE">#REF!</definedName>
    <definedName name="fe_isize_decplaces_001">#REF!</definedName>
    <definedName name="fech">#REF!</definedName>
    <definedName name="FECHA">#REF!</definedName>
    <definedName name="Fecha1" localSheetId="3">[52]Caratula!$B$41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ACTUAL" localSheetId="14">#REF!</definedName>
    <definedName name="FECHAACTUAL">[24]Registros!#REF!</definedName>
    <definedName name="FECHACOMIENZO" localSheetId="14">#REF!</definedName>
    <definedName name="FECHACOMIENZO">[24]Registros!#REF!</definedName>
    <definedName name="FechaDevol">#REF!</definedName>
    <definedName name="FechaDistrib">#REF!</definedName>
    <definedName name="FechaEmision">#REF!</definedName>
    <definedName name="FechaEmit">#REF!</definedName>
    <definedName name="FechaEmit2">#REF!</definedName>
    <definedName name="fechaimp">#REF!</definedName>
    <definedName name="FechaPrev">#REF!</definedName>
    <definedName name="FechaReal">#REF!</definedName>
    <definedName name="FechaRecep">#REF!</definedName>
    <definedName name="FECHAS">#REF!</definedName>
    <definedName name="FECHAX">#REF!</definedName>
    <definedName name="fewfwfw" localSheetId="14" hidden="1">{#N/A,#N/A,FALSE,"CUADRILLA"}</definedName>
    <definedName name="fewfwfw" hidden="1">{#N/A,#N/A,FALSE,"CUADRILLA"}</definedName>
    <definedName name="ff" localSheetId="17" hidden="1">{#N/A,#N/A,FALSE,"GENERAL";#N/A,#N/A,FALSE,"USP 1";#N/A,#N/A,FALSE,"USP 2";#N/A,#N/A,FALSE,"UTE"}</definedName>
    <definedName name="ff" localSheetId="11" hidden="1">{#N/A,#N/A,FALSE,"GENERAL";#N/A,#N/A,FALSE,"USP 1";#N/A,#N/A,FALSE,"USP 2";#N/A,#N/A,FALSE,"UTE"}</definedName>
    <definedName name="ff" localSheetId="3" hidden="1">{#N/A,#N/A,FALSE,"GENERAL";#N/A,#N/A,FALSE,"USP 1";#N/A,#N/A,FALSE,"USP 2";#N/A,#N/A,FALSE,"UTE"}</definedName>
    <definedName name="ff" localSheetId="14" hidden="1">{#N/A,#N/A,FALSE,"GENERAL";#N/A,#N/A,FALSE,"USP 1";#N/A,#N/A,FALSE,"USP 2";#N/A,#N/A,FALSE,"UTE"}</definedName>
    <definedName name="ff" localSheetId="9" hidden="1">{#N/A,#N/A,FALSE,"GENERAL";#N/A,#N/A,FALSE,"USP 1";#N/A,#N/A,FALSE,"USP 2";#N/A,#N/A,FALSE,"UTE"}</definedName>
    <definedName name="ff" localSheetId="8" hidden="1">{#N/A,#N/A,FALSE,"GENERAL";#N/A,#N/A,FALSE,"USP 1";#N/A,#N/A,FALSE,"USP 2";#N/A,#N/A,FALSE,"UTE"}</definedName>
    <definedName name="ff" localSheetId="19" hidden="1">{#N/A,#N/A,FALSE,"GENERAL";#N/A,#N/A,FALSE,"USP 1";#N/A,#N/A,FALSE,"USP 2";#N/A,#N/A,FALSE,"UTE"}</definedName>
    <definedName name="ff" localSheetId="12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ff" localSheetId="17" hidden="1">{#N/A,#N/A,FALSE,"GENERAL";#N/A,#N/A,FALSE,"USP 1";#N/A,#N/A,FALSE,"USP 2";#N/A,#N/A,FALSE,"UTE"}</definedName>
    <definedName name="fff" localSheetId="11" hidden="1">{#N/A,#N/A,FALSE,"GENERAL";#N/A,#N/A,FALSE,"USP 1";#N/A,#N/A,FALSE,"USP 2";#N/A,#N/A,FALSE,"UTE"}</definedName>
    <definedName name="fff" localSheetId="14" hidden="1">{#N/A,#N/A,FALSE,"GENERAL";#N/A,#N/A,FALSE,"USP 1";#N/A,#N/A,FALSE,"USP 2";#N/A,#N/A,FALSE,"UTE"}</definedName>
    <definedName name="fff" localSheetId="9" hidden="1">{#N/A,#N/A,FALSE,"GENERAL";#N/A,#N/A,FALSE,"USP 1";#N/A,#N/A,FALSE,"USP 2";#N/A,#N/A,FALSE,"UTE"}</definedName>
    <definedName name="fff" localSheetId="8" hidden="1">{#N/A,#N/A,FALSE,"GENERAL";#N/A,#N/A,FALSE,"USP 1";#N/A,#N/A,FALSE,"USP 2";#N/A,#N/A,FALSE,"UTE"}</definedName>
    <definedName name="fff" localSheetId="19" hidden="1">{#N/A,#N/A,FALSE,"GENERAL";#N/A,#N/A,FALSE,"USP 1";#N/A,#N/A,FALSE,"USP 2";#N/A,#N/A,FALSE,"UTE"}</definedName>
    <definedName name="fff" localSheetId="12" hidden="1">{#N/A,#N/A,FALSE,"GENERAL";#N/A,#N/A,FALSE,"USP 1";#N/A,#N/A,FALSE,"USP 2";#N/A,#N/A,FALSE,"UTE"}</definedName>
    <definedName name="fff" hidden="1">{#N/A,#N/A,FALSE,"GENERAL";#N/A,#N/A,FALSE,"USP 1";#N/A,#N/A,FALSE,"USP 2";#N/A,#N/A,FALSE,"UTE"}</definedName>
    <definedName name="fffaaa">#REF!</definedName>
    <definedName name="FFFF">#REF!</definedName>
    <definedName name="fg">#REF!</definedName>
    <definedName name="fgch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gggg" localSheetId="17" hidden="1">{#N/A,#N/A,FALSE,"CPV";#N/A,#N/A,FALSE,"Pareto";#N/A,#N/A,FALSE,"Gráficos"}</definedName>
    <definedName name="fggggg" localSheetId="11" hidden="1">{#N/A,#N/A,FALSE,"CPV";#N/A,#N/A,FALSE,"Pareto";#N/A,#N/A,FALSE,"Gráficos"}</definedName>
    <definedName name="fggggg" localSheetId="14" hidden="1">{#N/A,#N/A,FALSE,"CPV";#N/A,#N/A,FALSE,"Pareto";#N/A,#N/A,FALSE,"Gráficos"}</definedName>
    <definedName name="fggggg" localSheetId="9" hidden="1">{#N/A,#N/A,FALSE,"CPV";#N/A,#N/A,FALSE,"Pareto";#N/A,#N/A,FALSE,"Gráficos"}</definedName>
    <definedName name="fggggg" localSheetId="8" hidden="1">{#N/A,#N/A,FALSE,"CPV";#N/A,#N/A,FALSE,"Pareto";#N/A,#N/A,FALSE,"Gráficos"}</definedName>
    <definedName name="fggggg" localSheetId="19" hidden="1">{#N/A,#N/A,FALSE,"CPV";#N/A,#N/A,FALSE,"Pareto";#N/A,#N/A,FALSE,"Gráficos"}</definedName>
    <definedName name="fggggg" localSheetId="12" hidden="1">{#N/A,#N/A,FALSE,"CPV";#N/A,#N/A,FALSE,"Pareto";#N/A,#N/A,FALSE,"Gráficos"}</definedName>
    <definedName name="fggggg" hidden="1">{#N/A,#N/A,FALSE,"CPV";#N/A,#N/A,FALSE,"Pareto";#N/A,#N/A,FALSE,"Gráficos"}</definedName>
    <definedName name="fgh">#REF!</definedName>
    <definedName name="fghf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NFY" localSheetId="17" hidden="1">{"'NOTES2'!$G$9:$J$27"}</definedName>
    <definedName name="FGJNFY" localSheetId="11" hidden="1">{"'NOTES2'!$G$9:$J$27"}</definedName>
    <definedName name="FGJNFY" localSheetId="14" hidden="1">{"'NOTES2'!$G$9:$J$27"}</definedName>
    <definedName name="FGJNFY" localSheetId="9" hidden="1">{"'NOTES2'!$G$9:$J$27"}</definedName>
    <definedName name="FGJNFY" localSheetId="8" hidden="1">{"'NOTES2'!$G$9:$J$27"}</definedName>
    <definedName name="FGJNFY" localSheetId="19" hidden="1">{"'NOTES2'!$G$9:$J$27"}</definedName>
    <definedName name="FGJNFY" localSheetId="12" hidden="1">{"'NOTES2'!$G$9:$J$27"}</definedName>
    <definedName name="FGJNFY" hidden="1">{"'NOTES2'!$G$9:$J$27"}</definedName>
    <definedName name="fhg" localSheetId="17" hidden="1">{#N/A,#N/A,TRUE,"1842CWN0"}</definedName>
    <definedName name="fhg" localSheetId="11" hidden="1">{#N/A,#N/A,TRUE,"1842CWN0"}</definedName>
    <definedName name="fhg" localSheetId="14" hidden="1">{#N/A,#N/A,TRUE,"1842CWN0"}</definedName>
    <definedName name="fhg" localSheetId="9" hidden="1">{#N/A,#N/A,TRUE,"1842CWN0"}</definedName>
    <definedName name="fhg" localSheetId="8" hidden="1">{#N/A,#N/A,TRUE,"1842CWN0"}</definedName>
    <definedName name="fhg" localSheetId="19" hidden="1">{#N/A,#N/A,TRUE,"1842CWN0"}</definedName>
    <definedName name="fhg" localSheetId="12" hidden="1">{#N/A,#N/A,TRUE,"1842CWN0"}</definedName>
    <definedName name="fhg" hidden="1">{#N/A,#N/A,TRUE,"1842CWN0"}</definedName>
    <definedName name="fhjkf" localSheetId="17" hidden="1">{"'NOTES2'!$G$9:$J$27"}</definedName>
    <definedName name="fhjkf" localSheetId="11" hidden="1">{"'NOTES2'!$G$9:$J$27"}</definedName>
    <definedName name="fhjkf" localSheetId="14" hidden="1">{"'NOTES2'!$G$9:$J$27"}</definedName>
    <definedName name="fhjkf" localSheetId="9" hidden="1">{"'NOTES2'!$G$9:$J$27"}</definedName>
    <definedName name="fhjkf" localSheetId="8" hidden="1">{"'NOTES2'!$G$9:$J$27"}</definedName>
    <definedName name="fhjkf" localSheetId="19" hidden="1">{"'NOTES2'!$G$9:$J$27"}</definedName>
    <definedName name="fhjkf" localSheetId="12" hidden="1">{"'NOTES2'!$G$9:$J$27"}</definedName>
    <definedName name="fhjkf" hidden="1">{"'NOTES2'!$G$9:$J$27"}</definedName>
    <definedName name="FHSFJKSG" localSheetId="1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>#REF!</definedName>
    <definedName name="FILL" hidden="1">#REF!</definedName>
    <definedName name="Filtro">#REF!</definedName>
    <definedName name="filtros" localSheetId="17" hidden="1">{"Avaliação de Cargos (Class Mens Todas)",#N/A,FALSE,"BANCO DE DADOS MENSALISTAS";"Avaliação de Cargos (Class Mens Todas)",#N/A,FALSE,"BANCO DE DADOS MENSALISTAS"}</definedName>
    <definedName name="filtros" localSheetId="11" hidden="1">{"Avaliação de Cargos (Class Mens Todas)",#N/A,FALSE,"BANCO DE DADOS MENSALISTAS";"Avaliação de Cargos (Class Mens Todas)",#N/A,FALSE,"BANCO DE DADOS MENSALISTAS"}</definedName>
    <definedName name="filtros" localSheetId="14" hidden="1">{"Avaliação de Cargos (Class Mens Todas)",#N/A,FALSE,"BANCO DE DADOS MENSALISTAS";"Avaliação de Cargos (Class Mens Todas)",#N/A,FALSE,"BANCO DE DADOS MENSALISTAS"}</definedName>
    <definedName name="filtros" localSheetId="9" hidden="1">{"Avaliação de Cargos (Class Mens Todas)",#N/A,FALSE,"BANCO DE DADOS MENSALISTAS";"Avaliação de Cargos (Class Mens Todas)",#N/A,FALSE,"BANCO DE DADOS MENSALISTAS"}</definedName>
    <definedName name="filtros" localSheetId="8" hidden="1">{"Avaliação de Cargos (Class Mens Todas)",#N/A,FALSE,"BANCO DE DADOS MENSALISTAS";"Avaliação de Cargos (Class Mens Todas)",#N/A,FALSE,"BANCO DE DADOS MENSALISTAS"}</definedName>
    <definedName name="filtros" localSheetId="19" hidden="1">{"Avaliação de Cargos (Class Mens Todas)",#N/A,FALSE,"BANCO DE DADOS MENSALISTAS";"Avaliação de Cargos (Class Mens Todas)",#N/A,FALSE,"BANCO DE DADOS MENSALISTAS"}</definedName>
    <definedName name="filtros" localSheetId="12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">#REF!</definedName>
    <definedName name="FINAL">#REF!</definedName>
    <definedName name="FINANCIAMIENTO">#REF!</definedName>
    <definedName name="FinanProg">#REF!</definedName>
    <definedName name="Finish">"Button 71"</definedName>
    <definedName name="First_Sheet">'[53]Sheet 1 (Notes)'!$U$8</definedName>
    <definedName name="fisico">#REF!</definedName>
    <definedName name="FL">#REF!</definedName>
    <definedName name="FLASHPT">#REF!</definedName>
    <definedName name="FLCOMP">#REF!</definedName>
    <definedName name="FLECHA">#REF!</definedName>
    <definedName name="FLETE">#REF!</definedName>
    <definedName name="FLETES_MATERIALES">#REF!</definedName>
    <definedName name="FLETES_OBRADOR_EQUIPOS">#REF!</definedName>
    <definedName name="FLETES_SEGUROS">#REF!</definedName>
    <definedName name="FLETESIMP">#REF!</definedName>
    <definedName name="FLETESNAC">#REF!</definedName>
    <definedName name="flow_flag_001">#REF!</definedName>
    <definedName name="fluid_id_001">#REF!</definedName>
    <definedName name="FLUIDO">#REF!</definedName>
    <definedName name="FN">#REF!</definedName>
    <definedName name="FNC">#REF!</definedName>
    <definedName name="FOA">#REF!</definedName>
    <definedName name="FOB">#REF!</definedName>
    <definedName name="FORDESCR">#REF!</definedName>
    <definedName name="form_cons">#REF!,#REF!,#REF!,#REF!,#REF!</definedName>
    <definedName name="form_desglose">#REF!,#REF!</definedName>
    <definedName name="form_equi">#REF!,#REF!,#REF!,#REF!,#REF!,#REF!,#REF!,#REF!,#REF!,#REF!,#REF!,#REF!,#REF!,#REF!,#REF!</definedName>
    <definedName name="form_otrosmod">#REF!,#REF!,#REF!,#REF!,#REF!,#REF!,#REF!,#REF!</definedName>
    <definedName name="form_resumen">#REF!,#REF!,#REF!,#REF!,#REF!,#REF!,#REF!,#REF!,#REF!,#REF!,#REF!</definedName>
    <definedName name="form_subcon">#REF!,#REF!</definedName>
    <definedName name="Form07">#REF!</definedName>
    <definedName name="Form08">#REF!</definedName>
    <definedName name="form395">#REF!</definedName>
    <definedName name="Forma_Pago">#REF!</definedName>
    <definedName name="FORMA1">#REF!</definedName>
    <definedName name="FORMATO">#REF!</definedName>
    <definedName name="formbt" localSheetId="14">#REF!</definedName>
    <definedName name="formbt">'[54]CATALOGO CABLES BT'!$A$6:$A$40</definedName>
    <definedName name="formmt" localSheetId="14">#REF!</definedName>
    <definedName name="formmt">'[54]CATALOGO CABLES MT'!$A$6:$A$30</definedName>
    <definedName name="FORMOLT">#REF!</definedName>
    <definedName name="FORMTEC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ularioapu">#REF!</definedName>
    <definedName name="FORSHE">#REF!</definedName>
    <definedName name="FORUNMIS">#REF!</definedName>
    <definedName name="FP">#N/A</definedName>
    <definedName name="FP_">#REF!</definedName>
    <definedName name="FP__">#REF!</definedName>
    <definedName name="FPE">#REF!</definedName>
    <definedName name="FPI">#REF!</definedName>
    <definedName name="FRA">#REF!</definedName>
    <definedName name="FRAME">#REF!</definedName>
    <definedName name="frame0">#REF!</definedName>
    <definedName name="frame1">#REF!</definedName>
    <definedName name="frame10">#REF!</definedName>
    <definedName name="frame11">#REF!</definedName>
    <definedName name="frame2">#REF!</definedName>
    <definedName name="frame3">#REF!</definedName>
    <definedName name="frame4">#REF!</definedName>
    <definedName name="frame5">#REF!</definedName>
    <definedName name="frame6">#REF!</definedName>
    <definedName name="frame7">#REF!</definedName>
    <definedName name="frame8">#REF!</definedName>
    <definedName name="frame9">#REF!</definedName>
    <definedName name="frameF">#REF!</definedName>
    <definedName name="framevs">#REF!</definedName>
    <definedName name="FRC">#REF!</definedName>
    <definedName name="FRD">#REF!</definedName>
    <definedName name="fret">#REF!</definedName>
    <definedName name="frete69">#REF!</definedName>
    <definedName name="FRF">#REF!</definedName>
    <definedName name="FROLB">#REF!</definedName>
    <definedName name="FS">#REF!</definedName>
    <definedName name="FSAA">#REF!</definedName>
    <definedName name="FSAB">#REF!</definedName>
    <definedName name="FSAC">#REF!</definedName>
    <definedName name="FSAD">#REF!</definedName>
    <definedName name="FSAE">#REF!</definedName>
    <definedName name="FSAF">#REF!</definedName>
    <definedName name="fsafafafaaffa" hidden="1">#REF!,#REF!</definedName>
    <definedName name="FSAG">#REF!</definedName>
    <definedName name="FSAH">#REF!</definedName>
    <definedName name="FSAI">#REF!</definedName>
    <definedName name="FSAJ">#REF!</definedName>
    <definedName name="FSAK">#REF!</definedName>
    <definedName name="FSAL">#REF!</definedName>
    <definedName name="FSAM">#REF!</definedName>
    <definedName name="FSAN">#REF!</definedName>
    <definedName name="FSAP">#REF!</definedName>
    <definedName name="FSAQ">#REF!</definedName>
    <definedName name="FSAR">#REF!</definedName>
    <definedName name="FSD">#REF!</definedName>
    <definedName name="fsdfg">#REF!</definedName>
    <definedName name="fssdf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">#REF!</definedName>
    <definedName name="ftcm04">#REF!</definedName>
    <definedName name="FTM">#REF!</definedName>
    <definedName name="FTMina">#REF!</definedName>
    <definedName name="FTPlanta">#REF!</definedName>
    <definedName name="Fu">#REF!</definedName>
    <definedName name="Full_Print">#REF!</definedName>
    <definedName name="full_weight_001">#REF!</definedName>
    <definedName name="funtra">#REF!</definedName>
    <definedName name="Fvu">#REF!</definedName>
    <definedName name="Fw">#REF!</definedName>
    <definedName name="fwefw">#REF!/1000</definedName>
    <definedName name="Fx">#REF!</definedName>
    <definedName name="FX_">#REF!</definedName>
    <definedName name="Fy">#REF!</definedName>
    <definedName name="fy_">#REF!</definedName>
    <definedName name="FY_1">#REF!</definedName>
    <definedName name="Fyi">#REF!</definedName>
    <definedName name="Fz">#REF!</definedName>
    <definedName name="G">#REF!</definedName>
    <definedName name="G_Neta">#REF!</definedName>
    <definedName name="G_Neta0">#REF!</definedName>
    <definedName name="G_Neta11">#REF!</definedName>
    <definedName name="G_Neta12">#REF!</definedName>
    <definedName name="G_Neta13">#REF!</definedName>
    <definedName name="G_Neta2">#REF!</definedName>
    <definedName name="G_Neta21">#REF!</definedName>
    <definedName name="G_neta22">#REF!</definedName>
    <definedName name="G_Neta23">#REF!</definedName>
    <definedName name="G_Neta3">#REF!</definedName>
    <definedName name="G_Neta31">#REF!</definedName>
    <definedName name="G_Neta32">#REF!</definedName>
    <definedName name="G_Neta33">#REF!</definedName>
    <definedName name="G_Neta4">#REF!</definedName>
    <definedName name="G_Neta5">#REF!</definedName>
    <definedName name="G0">#REF!</definedName>
    <definedName name="GAM71F">#REF!</definedName>
    <definedName name="GAM71M">#REF!</definedName>
    <definedName name="GAM83F">#REF!</definedName>
    <definedName name="GAM83M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nadas">#REF!</definedName>
    <definedName name="ganadas2">#REF!</definedName>
    <definedName name="GANTT">#REF!</definedName>
    <definedName name="GANTT01">#REF!</definedName>
    <definedName name="Garantía_Fiel_Cumplimiento">#REF!</definedName>
    <definedName name="Garantía_Funcionamiento">#REF!</definedName>
    <definedName name="GAS">#REF!</definedName>
    <definedName name="gasod">#REF!</definedName>
    <definedName name="Gastón" localSheetId="17" hidden="1">{"CI+GG(BASE)",#N/A,FALSE,"CI+GG(BASE)";"GG",#N/A,FALSE,"CI+GG(BASE)";"CI",#N/A,FALSE,"CI+GG(BASE)"}</definedName>
    <definedName name="Gastón" localSheetId="11" hidden="1">{"CI+GG(BASE)",#N/A,FALSE,"CI+GG(BASE)";"GG",#N/A,FALSE,"CI+GG(BASE)";"CI",#N/A,FALSE,"CI+GG(BASE)"}</definedName>
    <definedName name="Gastón" localSheetId="14" hidden="1">{"CI+GG(BASE)",#N/A,FALSE,"CI+GG(BASE)";"GG",#N/A,FALSE,"CI+GG(BASE)";"CI",#N/A,FALSE,"CI+GG(BASE)"}</definedName>
    <definedName name="Gastón" localSheetId="9" hidden="1">{"CI+GG(BASE)",#N/A,FALSE,"CI+GG(BASE)";"GG",#N/A,FALSE,"CI+GG(BASE)";"CI",#N/A,FALSE,"CI+GG(BASE)"}</definedName>
    <definedName name="Gastón" localSheetId="8" hidden="1">{"CI+GG(BASE)",#N/A,FALSE,"CI+GG(BASE)";"GG",#N/A,FALSE,"CI+GG(BASE)";"CI",#N/A,FALSE,"CI+GG(BASE)"}</definedName>
    <definedName name="Gastón" localSheetId="19" hidden="1">{"CI+GG(BASE)",#N/A,FALSE,"CI+GG(BASE)";"GG",#N/A,FALSE,"CI+GG(BASE)";"CI",#N/A,FALSE,"CI+GG(BASE)"}</definedName>
    <definedName name="Gastón" localSheetId="12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os_Generales">#REF!</definedName>
    <definedName name="GASTOS_INCURRIDOS1996">#REF!</definedName>
    <definedName name="GASTOS_INCURRIDOS1997">#REF!</definedName>
    <definedName name="GASTOS_PROGRAMADOS1997">#REF!</definedName>
    <definedName name="GASTOS_PROGRAMADOS1998">#REF!</definedName>
    <definedName name="gastosGene">#REF!</definedName>
    <definedName name="gc">#REF!</definedName>
    <definedName name="gcon1_">#REF!</definedName>
    <definedName name="GE">#REF!</definedName>
    <definedName name="GenDetail">#REF!</definedName>
    <definedName name="GENERAL">#REF!</definedName>
    <definedName name="gente" localSheetId="17" hidden="1">{"FlujoGastos",#N/A,FALSE,"Base";"FlujoGastos",#N/A,FALSE,"Buzón Tren";"FlujoGastos",#N/A,FALSE,"Buzón Camión";"FlujoGastos",#N/A,FALSE,"LHD Camión";"FlujoGastos",#N/A,FALSE,"Cámara Camión"}</definedName>
    <definedName name="gente" localSheetId="11" hidden="1">{"FlujoGastos",#N/A,FALSE,"Base";"FlujoGastos",#N/A,FALSE,"Buzón Tren";"FlujoGastos",#N/A,FALSE,"Buzón Camión";"FlujoGastos",#N/A,FALSE,"LHD Camión";"FlujoGastos",#N/A,FALSE,"Cámara Camión"}</definedName>
    <definedName name="gente" localSheetId="14" hidden="1">{"FlujoGastos",#N/A,FALSE,"Base";"FlujoGastos",#N/A,FALSE,"Buzón Tren";"FlujoGastos",#N/A,FALSE,"Buzón Camión";"FlujoGastos",#N/A,FALSE,"LHD Camión";"FlujoGastos",#N/A,FALSE,"Cámara Camión"}</definedName>
    <definedName name="gente" localSheetId="9" hidden="1">{"FlujoGastos",#N/A,FALSE,"Base";"FlujoGastos",#N/A,FALSE,"Buzón Tren";"FlujoGastos",#N/A,FALSE,"Buzón Camión";"FlujoGastos",#N/A,FALSE,"LHD Camión";"FlujoGastos",#N/A,FALSE,"Cámara Camión"}</definedName>
    <definedName name="gente" localSheetId="8" hidden="1">{"FlujoGastos",#N/A,FALSE,"Base";"FlujoGastos",#N/A,FALSE,"Buzón Tren";"FlujoGastos",#N/A,FALSE,"Buzón Camión";"FlujoGastos",#N/A,FALSE,"LHD Camión";"FlujoGastos",#N/A,FALSE,"Cámara Camión"}</definedName>
    <definedName name="gente" localSheetId="19" hidden="1">{"FlujoGastos",#N/A,FALSE,"Base";"FlujoGastos",#N/A,FALSE,"Buzón Tren";"FlujoGastos",#N/A,FALSE,"Buzón Camión";"FlujoGastos",#N/A,FALSE,"LHD Camión";"FlujoGastos",#N/A,FALSE,"Cámara Camión"}</definedName>
    <definedName name="gente" localSheetId="12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ardo" localSheetId="17" hidden="1">{"DECIMAL",#N/A,FALSE,"02"}</definedName>
    <definedName name="Gerardo" localSheetId="11" hidden="1">{"DECIMAL",#N/A,FALSE,"02"}</definedName>
    <definedName name="Gerardo" localSheetId="14" hidden="1">{"DECIMAL",#N/A,FALSE,"02"}</definedName>
    <definedName name="Gerardo" localSheetId="9" hidden="1">{"DECIMAL",#N/A,FALSE,"02"}</definedName>
    <definedName name="Gerardo" localSheetId="8" hidden="1">{"DECIMAL",#N/A,FALSE,"02"}</definedName>
    <definedName name="Gerardo" localSheetId="19" hidden="1">{"DECIMAL",#N/A,FALSE,"02"}</definedName>
    <definedName name="Gerardo" localSheetId="12" hidden="1">{"DECIMAL",#N/A,FALSE,"02"}</definedName>
    <definedName name="Gerardo" hidden="1">{"DECIMAL",#N/A,FALSE,"02"}</definedName>
    <definedName name="gerente" localSheetId="17" hidden="1">{"desarrollo",#N/A,FALSE,"Cámara Camión";"resumen",#N/A,FALSE,"Cámara Camión";"eqprod",#N/A,FALSE,"Cámara Camión"}</definedName>
    <definedName name="gerente" localSheetId="11" hidden="1">{"desarrollo",#N/A,FALSE,"Cámara Camión";"resumen",#N/A,FALSE,"Cámara Camión";"eqprod",#N/A,FALSE,"Cámara Camión"}</definedName>
    <definedName name="gerente" localSheetId="14" hidden="1">{"desarrollo",#N/A,FALSE,"Cámara Camión";"resumen",#N/A,FALSE,"Cámara Camión";"eqprod",#N/A,FALSE,"Cámara Camión"}</definedName>
    <definedName name="gerente" localSheetId="9" hidden="1">{"desarrollo",#N/A,FALSE,"Cámara Camión";"resumen",#N/A,FALSE,"Cámara Camión";"eqprod",#N/A,FALSE,"Cámara Camión"}</definedName>
    <definedName name="gerente" localSheetId="8" hidden="1">{"desarrollo",#N/A,FALSE,"Cámara Camión";"resumen",#N/A,FALSE,"Cámara Camión";"eqprod",#N/A,FALSE,"Cámara Camión"}</definedName>
    <definedName name="gerente" localSheetId="19" hidden="1">{"desarrollo",#N/A,FALSE,"Cámara Camión";"resumen",#N/A,FALSE,"Cámara Camión";"eqprod",#N/A,FALSE,"Cámara Camión"}</definedName>
    <definedName name="gerente" localSheetId="12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S">#REF!</definedName>
    <definedName name="GF">#REF!</definedName>
    <definedName name="gfdgfd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gfsd">#REF!</definedName>
    <definedName name="gfergerg" localSheetId="14" hidden="1">{#N/A,#N/A,FALSE,"CUADRILLA"}</definedName>
    <definedName name="gfergerg" hidden="1">{#N/A,#N/A,FALSE,"CUADRILLA"}</definedName>
    <definedName name="gfgfgfgf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#REF!</definedName>
    <definedName name="gg_a">#REF!</definedName>
    <definedName name="gg_b">#REF!</definedName>
    <definedName name="gg_c">#REF!</definedName>
    <definedName name="gg_t">#REF!</definedName>
    <definedName name="ggf">#REF!</definedName>
    <definedName name="ggg" localSheetId="17" hidden="1">{"DECIMAL",#N/A,FALSE,"02"}</definedName>
    <definedName name="ggg" localSheetId="11" hidden="1">{"DECIMAL",#N/A,FALSE,"02"}</definedName>
    <definedName name="ggg" localSheetId="14" hidden="1">{"DECIMAL",#N/A,FALSE,"02"}</definedName>
    <definedName name="ggg" localSheetId="9" hidden="1">{"DECIMAL",#N/A,FALSE,"02"}</definedName>
    <definedName name="ggg" localSheetId="8" hidden="1">{"DECIMAL",#N/A,FALSE,"02"}</definedName>
    <definedName name="ggg" localSheetId="19" hidden="1">{"DECIMAL",#N/A,FALSE,"02"}</definedName>
    <definedName name="ggg" localSheetId="12" hidden="1">{"DECIMAL",#N/A,FALSE,"02"}</definedName>
    <definedName name="ggg" hidden="1">{"DECIMAL",#N/A,FALSE,"02"}</definedName>
    <definedName name="ggg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>#REF!</definedName>
    <definedName name="gggggg" localSheetId="17" hidden="1">{"NORMAL",#N/A,FALSE,"02"}</definedName>
    <definedName name="gggggg" localSheetId="11" hidden="1">{"NORMAL",#N/A,FALSE,"02"}</definedName>
    <definedName name="gggggg" localSheetId="14" hidden="1">{"NORMAL",#N/A,FALSE,"02"}</definedName>
    <definedName name="gggggg" localSheetId="9" hidden="1">{"NORMAL",#N/A,FALSE,"02"}</definedName>
    <definedName name="gggggg" localSheetId="8" hidden="1">{"NORMAL",#N/A,FALSE,"02"}</definedName>
    <definedName name="gggggg" localSheetId="19" hidden="1">{"NORMAL",#N/A,FALSE,"02"}</definedName>
    <definedName name="gggggg" localSheetId="12" hidden="1">{"NORMAL",#N/A,FALSE,"02"}</definedName>
    <definedName name="gggggg" hidden="1">{"NORMAL",#N/A,FALSE,"02"}</definedName>
    <definedName name="GGGGGGG">#REF!</definedName>
    <definedName name="ggrel">#REF!</definedName>
    <definedName name="GGS">#REF!</definedName>
    <definedName name="ggssjksksjsks" localSheetId="14" hidden="1">#REF!</definedName>
    <definedName name="ggssjksksjsks" hidden="1">[12]KWHCEC!#REF!</definedName>
    <definedName name="GGUT">#REF!</definedName>
    <definedName name="gguu" localSheetId="17" hidden="1">{#N/A,#N/A,TRUE,"1842CWN0"}</definedName>
    <definedName name="gguu" localSheetId="11" hidden="1">{#N/A,#N/A,TRUE,"1842CWN0"}</definedName>
    <definedName name="gguu" localSheetId="14" hidden="1">{#N/A,#N/A,TRUE,"1842CWN0"}</definedName>
    <definedName name="gguu" localSheetId="9" hidden="1">{#N/A,#N/A,TRUE,"1842CWN0"}</definedName>
    <definedName name="gguu" localSheetId="8" hidden="1">{#N/A,#N/A,TRUE,"1842CWN0"}</definedName>
    <definedName name="gguu" localSheetId="19" hidden="1">{#N/A,#N/A,TRUE,"1842CWN0"}</definedName>
    <definedName name="gguu" localSheetId="12" hidden="1">{#N/A,#N/A,TRUE,"1842CWN0"}</definedName>
    <definedName name="gguu" hidden="1">{#N/A,#N/A,TRUE,"1842CWN0"}</definedName>
    <definedName name="gguuu">#REF!</definedName>
    <definedName name="gh" hidden="1">#REF!</definedName>
    <definedName name="ghf">#REF!</definedName>
    <definedName name="ghggg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SEDDFRDS" localSheetId="17" hidden="1">{#N/A,#N/A,FALSE,"Monthly report";#N/A,#N/A,FALSE,"M.R. UEM";#N/A,#N/A,FALSE,"M.R. VCM"}</definedName>
    <definedName name="GHGHSEDDFRDS" localSheetId="11" hidden="1">{#N/A,#N/A,FALSE,"Monthly report";#N/A,#N/A,FALSE,"M.R. UEM";#N/A,#N/A,FALSE,"M.R. VCM"}</definedName>
    <definedName name="GHGHSEDDFRDS" localSheetId="14" hidden="1">{#N/A,#N/A,FALSE,"Monthly report";#N/A,#N/A,FALSE,"M.R. UEM";#N/A,#N/A,FALSE,"M.R. VCM"}</definedName>
    <definedName name="GHGHSEDDFRDS" localSheetId="9" hidden="1">{#N/A,#N/A,FALSE,"Monthly report";#N/A,#N/A,FALSE,"M.R. UEM";#N/A,#N/A,FALSE,"M.R. VCM"}</definedName>
    <definedName name="GHGHSEDDFRDS" localSheetId="8" hidden="1">{#N/A,#N/A,FALSE,"Monthly report";#N/A,#N/A,FALSE,"M.R. UEM";#N/A,#N/A,FALSE,"M.R. VCM"}</definedName>
    <definedName name="GHGHSEDDFRDS" localSheetId="19" hidden="1">{#N/A,#N/A,FALSE,"Monthly report";#N/A,#N/A,FALSE,"M.R. UEM";#N/A,#N/A,FALSE,"M.R. VCM"}</definedName>
    <definedName name="GHGHSEDDFRDS" localSheetId="12" hidden="1">{#N/A,#N/A,FALSE,"Monthly report";#N/A,#N/A,FALSE,"M.R. UEM";#N/A,#N/A,FALSE,"M.R. VCM"}</definedName>
    <definedName name="GHGHSEDDFRDS" hidden="1">{#N/A,#N/A,FALSE,"Monthly report";#N/A,#N/A,FALSE,"M.R. UEM";#N/A,#N/A,FALSE,"M.R. VCM"}</definedName>
    <definedName name="ghhh">#REF!</definedName>
    <definedName name="ghj">#REF!</definedName>
    <definedName name="gigi" localSheetId="17" hidden="1">{#N/A,#N/A,FALSE,"summary";#N/A,#N/A,FALSE,"SumGraph"}</definedName>
    <definedName name="gigi" localSheetId="11" hidden="1">{#N/A,#N/A,FALSE,"summary";#N/A,#N/A,FALSE,"SumGraph"}</definedName>
    <definedName name="gigi" localSheetId="14" hidden="1">{#N/A,#N/A,FALSE,"summary";#N/A,#N/A,FALSE,"SumGraph"}</definedName>
    <definedName name="gigi" localSheetId="9" hidden="1">{#N/A,#N/A,FALSE,"summary";#N/A,#N/A,FALSE,"SumGraph"}</definedName>
    <definedName name="gigi" localSheetId="8" hidden="1">{#N/A,#N/A,FALSE,"summary";#N/A,#N/A,FALSE,"SumGraph"}</definedName>
    <definedName name="gigi" localSheetId="19" hidden="1">{#N/A,#N/A,FALSE,"summary";#N/A,#N/A,FALSE,"SumGraph"}</definedName>
    <definedName name="gigi" localSheetId="12" hidden="1">{#N/A,#N/A,FALSE,"summary";#N/A,#N/A,FALSE,"SumGraph"}</definedName>
    <definedName name="gigi" hidden="1">{#N/A,#N/A,FALSE,"summary";#N/A,#N/A,FALSE,"SumGraph"}</definedName>
    <definedName name="GJLHÑÑGHK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unio">#REF!</definedName>
    <definedName name="GL">#REF!</definedName>
    <definedName name="gmd" localSheetId="17" hidden="1">{#N/A,#N/A,FALSE,"Matrix";#N/A,#N/A,FALSE,"Executive";#N/A,#N/A,FALSE,"Summary"}</definedName>
    <definedName name="gmd" localSheetId="11" hidden="1">{#N/A,#N/A,FALSE,"Matrix";#N/A,#N/A,FALSE,"Executive";#N/A,#N/A,FALSE,"Summary"}</definedName>
    <definedName name="gmd" localSheetId="14" hidden="1">{#N/A,#N/A,FALSE,"Matrix";#N/A,#N/A,FALSE,"Executive";#N/A,#N/A,FALSE,"Summary"}</definedName>
    <definedName name="gmd" localSheetId="9" hidden="1">{#N/A,#N/A,FALSE,"Matrix";#N/A,#N/A,FALSE,"Executive";#N/A,#N/A,FALSE,"Summary"}</definedName>
    <definedName name="gmd" localSheetId="8" hidden="1">{#N/A,#N/A,FALSE,"Matrix";#N/A,#N/A,FALSE,"Executive";#N/A,#N/A,FALSE,"Summary"}</definedName>
    <definedName name="gmd" localSheetId="19" hidden="1">{#N/A,#N/A,FALSE,"Matrix";#N/A,#N/A,FALSE,"Executive";#N/A,#N/A,FALSE,"Summary"}</definedName>
    <definedName name="gmd" localSheetId="12" hidden="1">{#N/A,#N/A,FALSE,"Matrix";#N/A,#N/A,FALSE,"Executive";#N/A,#N/A,FALSE,"Summary"}</definedName>
    <definedName name="gmd" hidden="1">{#N/A,#N/A,FALSE,"Matrix";#N/A,#N/A,FALSE,"Executive";#N/A,#N/A,FALSE,"Summary"}</definedName>
    <definedName name="GO">#REF!</definedName>
    <definedName name="_xlnm.Recorder">#REF!</definedName>
    <definedName name="grade_rate">#REF!</definedName>
    <definedName name="graf" localSheetId="14" hidden="1">#REF!</definedName>
    <definedName name="graf" hidden="1">'[55]LIMA-CANTA'!#REF!</definedName>
    <definedName name="graff" localSheetId="17" hidden="1">{#N/A,#N/A,TRUE,"Cert.Global";#N/A,#N/A,TRUE,"Cert. M&amp;C";#N/A,#N/A,TRUE,"Cert. Engineering";#N/A,#N/A,TRUE,"Cert. Procurement ";#N/A,#N/A,TRUE,"Cert. Constr. Manag."}</definedName>
    <definedName name="graff" localSheetId="11" hidden="1">{#N/A,#N/A,TRUE,"Cert.Global";#N/A,#N/A,TRUE,"Cert. M&amp;C";#N/A,#N/A,TRUE,"Cert. Engineering";#N/A,#N/A,TRUE,"Cert. Procurement ";#N/A,#N/A,TRUE,"Cert. Constr. Manag."}</definedName>
    <definedName name="graff" localSheetId="14" hidden="1">{#N/A,#N/A,TRUE,"Cert.Global";#N/A,#N/A,TRUE,"Cert. M&amp;C";#N/A,#N/A,TRUE,"Cert. Engineering";#N/A,#N/A,TRUE,"Cert. Procurement ";#N/A,#N/A,TRUE,"Cert. Constr. Manag."}</definedName>
    <definedName name="graff" localSheetId="9" hidden="1">{#N/A,#N/A,TRUE,"Cert.Global";#N/A,#N/A,TRUE,"Cert. M&amp;C";#N/A,#N/A,TRUE,"Cert. Engineering";#N/A,#N/A,TRUE,"Cert. Procurement ";#N/A,#N/A,TRUE,"Cert. Constr. Manag."}</definedName>
    <definedName name="graff" localSheetId="8" hidden="1">{#N/A,#N/A,TRUE,"Cert.Global";#N/A,#N/A,TRUE,"Cert. M&amp;C";#N/A,#N/A,TRUE,"Cert. Engineering";#N/A,#N/A,TRUE,"Cert. Procurement ";#N/A,#N/A,TRUE,"Cert. Constr. Manag."}</definedName>
    <definedName name="graff" localSheetId="19" hidden="1">{#N/A,#N/A,TRUE,"Cert.Global";#N/A,#N/A,TRUE,"Cert. M&amp;C";#N/A,#N/A,TRUE,"Cert. Engineering";#N/A,#N/A,TRUE,"Cert. Procurement ";#N/A,#N/A,TRUE,"Cert. Constr. Manag."}</definedName>
    <definedName name="graff" localSheetId="12" hidden="1">{#N/A,#N/A,TRUE,"Cert.Global";#N/A,#N/A,TRUE,"Cert. M&amp;C";#N/A,#N/A,TRUE,"Cert. Engineering";#N/A,#N/A,TRUE,"Cert. Procurement ";#N/A,#N/A,TRUE,"Cert. Constr. Manag."}</definedName>
    <definedName name="graff" hidden="1">{#N/A,#N/A,TRUE,"Cert.Global";#N/A,#N/A,TRUE,"Cert. M&amp;C";#N/A,#N/A,TRUE,"Cert. Engineering";#N/A,#N/A,TRUE,"Cert. Procurement ";#N/A,#N/A,TRUE,"Cert. Constr. Manag."}</definedName>
    <definedName name="Grafico">#REF!</definedName>
    <definedName name="Graficos">#REF!</definedName>
    <definedName name="GRAFO1">#REF!</definedName>
    <definedName name="GRAFO2">#REF!</definedName>
    <definedName name="grafos">#REF!</definedName>
    <definedName name="GRAFPARAM">#REF!</definedName>
    <definedName name="gral">#REF!</definedName>
    <definedName name="graph0" localSheetId="14" hidden="1">#REF!</definedName>
    <definedName name="graph0" hidden="1">'[55]LIMA-CANTA'!#REF!</definedName>
    <definedName name="Graph1" localSheetId="14" hidden="1">#REF!</definedName>
    <definedName name="Graph1" hidden="1">'[55]LIMA-CANTA'!#REF!</definedName>
    <definedName name="GS">#REF!</definedName>
    <definedName name="GSU">#REF!</definedName>
    <definedName name="gterr">#REF!</definedName>
    <definedName name="gterr1_">#REF!</definedName>
    <definedName name="gtot">#REF!</definedName>
    <definedName name="gvs">#REF!</definedName>
    <definedName name="H" localSheetId="3">'[10]D-9001'!$G$56</definedName>
    <definedName name="H">#REF!</definedName>
    <definedName name="h_1">'[10]D-9001'!$E$50</definedName>
    <definedName name="h_2">'[10]D-9001'!$G$25</definedName>
    <definedName name="h_3">'[10]D-9001'!$E$51</definedName>
    <definedName name="h_4">'[10]D-9001'!$E$52</definedName>
    <definedName name="h_5">'[10]D-9001'!$G$30</definedName>
    <definedName name="h_6">'[10]D-9001'!$G$34</definedName>
    <definedName name="h_7">'[10]D-9001'!$G$38</definedName>
    <definedName name="h_8">'[10]D-9001'!$G$42</definedName>
    <definedName name="Ha">#REF!</definedName>
    <definedName name="HACHE">#N/A</definedName>
    <definedName name="HADFAHSDASIJ" localSheetId="17" hidden="1">{#N/A,#N/A,FALSE,"GENERAL";#N/A,#N/A,FALSE,"USP 1";#N/A,#N/A,FALSE,"USP 2";#N/A,#N/A,FALSE,"UTE"}</definedName>
    <definedName name="HADFAHSDASIJ" localSheetId="11" hidden="1">{#N/A,#N/A,FALSE,"GENERAL";#N/A,#N/A,FALSE,"USP 1";#N/A,#N/A,FALSE,"USP 2";#N/A,#N/A,FALSE,"UTE"}</definedName>
    <definedName name="HADFAHSDASIJ" localSheetId="14" hidden="1">{#N/A,#N/A,FALSE,"GENERAL";#N/A,#N/A,FALSE,"USP 1";#N/A,#N/A,FALSE,"USP 2";#N/A,#N/A,FALSE,"UTE"}</definedName>
    <definedName name="HADFAHSDASIJ" localSheetId="9" hidden="1">{#N/A,#N/A,FALSE,"GENERAL";#N/A,#N/A,FALSE,"USP 1";#N/A,#N/A,FALSE,"USP 2";#N/A,#N/A,FALSE,"UTE"}</definedName>
    <definedName name="HADFAHSDASIJ" localSheetId="8" hidden="1">{#N/A,#N/A,FALSE,"GENERAL";#N/A,#N/A,FALSE,"USP 1";#N/A,#N/A,FALSE,"USP 2";#N/A,#N/A,FALSE,"UTE"}</definedName>
    <definedName name="HADFAHSDASIJ" localSheetId="19" hidden="1">{#N/A,#N/A,FALSE,"GENERAL";#N/A,#N/A,FALSE,"USP 1";#N/A,#N/A,FALSE,"USP 2";#N/A,#N/A,FALSE,"UTE"}</definedName>
    <definedName name="HADFAHSDASIJ" localSheetId="12" hidden="1">{#N/A,#N/A,FALSE,"GENERAL";#N/A,#N/A,FALSE,"USP 1";#N/A,#N/A,FALSE,"USP 2";#N/A,#N/A,FALSE,"UTE"}</definedName>
    <definedName name="HADFAHSDASIJ" hidden="1">{#N/A,#N/A,FALSE,"GENERAL";#N/A,#N/A,FALSE,"USP 1";#N/A,#N/A,FALSE,"USP 2";#N/A,#N/A,FALSE,"UTE"}</definedName>
    <definedName name="Harad_III">#REF!</definedName>
    <definedName name="Hasta">#REF!</definedName>
    <definedName name="HC" localSheetId="17" hidden="1">{"Avaliação de Cargos (Class Mens Todas)",#N/A,FALSE,"BANCO DE DADOS MENSALISTAS";"Avaliação de Cargos (Class Mens Todas)",#N/A,FALSE,"BANCO DE DADOS MENSALISTAS"}</definedName>
    <definedName name="HC" localSheetId="11" hidden="1">{"Avaliação de Cargos (Class Mens Todas)",#N/A,FALSE,"BANCO DE DADOS MENSALISTAS";"Avaliação de Cargos (Class Mens Todas)",#N/A,FALSE,"BANCO DE DADOS MENSALISTAS"}</definedName>
    <definedName name="HC" localSheetId="14" hidden="1">{"Avaliação de Cargos (Class Mens Todas)",#N/A,FALSE,"BANCO DE DADOS MENSALISTAS";"Avaliação de Cargos (Class Mens Todas)",#N/A,FALSE,"BANCO DE DADOS MENSALISTAS"}</definedName>
    <definedName name="HC" localSheetId="9" hidden="1">{"Avaliação de Cargos (Class Mens Todas)",#N/A,FALSE,"BANCO DE DADOS MENSALISTAS";"Avaliação de Cargos (Class Mens Todas)",#N/A,FALSE,"BANCO DE DADOS MENSALISTAS"}</definedName>
    <definedName name="HC" localSheetId="8" hidden="1">{"Avaliação de Cargos (Class Mens Todas)",#N/A,FALSE,"BANCO DE DADOS MENSALISTAS";"Avaliação de Cargos (Class Mens Todas)",#N/A,FALSE,"BANCO DE DADOS MENSALISTAS"}</definedName>
    <definedName name="HC" localSheetId="19" hidden="1">{"Avaliação de Cargos (Class Mens Todas)",#N/A,FALSE,"BANCO DE DADOS MENSALISTAS";"Avaliação de Cargos (Class Mens Todas)",#N/A,FALSE,"BANCO DE DADOS MENSALISTAS"}</definedName>
    <definedName name="HC" localSheetId="12" hidden="1">{"Avaliação de Cargos (Class Mens Todas)",#N/A,FALSE,"BANCO DE DADOS MENSALISTAS";"Avaliação de Cargos (Class Mens Todas)",#N/A,FALSE,"BANCO DE DADOS MENSALISTAS"}</definedName>
    <definedName name="HC" hidden="1">{"Avaliação de Cargos (Class Mens Todas)",#N/A,FALSE,"BANCO DE DADOS MENSALISTAS";"Avaliação de Cargos (Class Mens Todas)",#N/A,FALSE,"BANCO DE DADOS MENSALISTAS"}</definedName>
    <definedName name="hcal6">'[10]D-9001'!$E$34</definedName>
    <definedName name="hcal7">'[10]D-9001'!$E$38</definedName>
    <definedName name="hcal8">'[10]D-9001'!$E$42</definedName>
    <definedName name="hciment">#REF!</definedName>
    <definedName name="HD">#REF!</definedName>
    <definedName name="hea" localSheetId="17" hidden="1">{"'NOTES2'!$G$9:$J$27"}</definedName>
    <definedName name="hea" localSheetId="11" hidden="1">{"'NOTES2'!$G$9:$J$27"}</definedName>
    <definedName name="hea" localSheetId="14" hidden="1">{"'NOTES2'!$G$9:$J$27"}</definedName>
    <definedName name="hea" localSheetId="9" hidden="1">{"'NOTES2'!$G$9:$J$27"}</definedName>
    <definedName name="hea" localSheetId="8" hidden="1">{"'NOTES2'!$G$9:$J$27"}</definedName>
    <definedName name="hea" localSheetId="19" hidden="1">{"'NOTES2'!$G$9:$J$27"}</definedName>
    <definedName name="hea" localSheetId="12" hidden="1">{"'NOTES2'!$G$9:$J$27"}</definedName>
    <definedName name="hea" hidden="1">{"'NOTES2'!$G$9:$J$27"}</definedName>
    <definedName name="HEAD1">#REF!</definedName>
    <definedName name="HEAD2">#REF!</definedName>
    <definedName name="Header_Row">ROW(#REF!)</definedName>
    <definedName name="HeadType">'[10]D-9001'!$D$7</definedName>
    <definedName name="hector" localSheetId="17" hidden="1">{#N/A,#N/A,TRUE,"1842CWN0"}</definedName>
    <definedName name="hector" localSheetId="11" hidden="1">{#N/A,#N/A,TRUE,"1842CWN0"}</definedName>
    <definedName name="hector" localSheetId="14" hidden="1">{#N/A,#N/A,TRUE,"1842CWN0"}</definedName>
    <definedName name="hector" localSheetId="9" hidden="1">{#N/A,#N/A,TRUE,"1842CWN0"}</definedName>
    <definedName name="hector" localSheetId="8" hidden="1">{#N/A,#N/A,TRUE,"1842CWN0"}</definedName>
    <definedName name="hector" localSheetId="19" hidden="1">{#N/A,#N/A,TRUE,"1842CWN0"}</definedName>
    <definedName name="hector" localSheetId="12" hidden="1">{#N/A,#N/A,TRUE,"1842CWN0"}</definedName>
    <definedName name="hector" hidden="1">{#N/A,#N/A,TRUE,"1842CWN0"}</definedName>
    <definedName name="Herramientas">#REF!</definedName>
    <definedName name="HFHH">#REF!</definedName>
    <definedName name="hfhth" localSheetId="17" hidden="1">{#N/A,#N/A,FALSE,"FASE81";#N/A,#N/A,FALSE,"FASE83";#N/A,#N/A,FALSE,"FASE85"}</definedName>
    <definedName name="hfhth" localSheetId="11" hidden="1">{#N/A,#N/A,FALSE,"FASE81";#N/A,#N/A,FALSE,"FASE83";#N/A,#N/A,FALSE,"FASE85"}</definedName>
    <definedName name="hfhth" localSheetId="14" hidden="1">{#N/A,#N/A,FALSE,"FASE81";#N/A,#N/A,FALSE,"FASE83";#N/A,#N/A,FALSE,"FASE85"}</definedName>
    <definedName name="hfhth" localSheetId="9" hidden="1">{#N/A,#N/A,FALSE,"FASE81";#N/A,#N/A,FALSE,"FASE83";#N/A,#N/A,FALSE,"FASE85"}</definedName>
    <definedName name="hfhth" localSheetId="8" hidden="1">{#N/A,#N/A,FALSE,"FASE81";#N/A,#N/A,FALSE,"FASE83";#N/A,#N/A,FALSE,"FASE85"}</definedName>
    <definedName name="hfhth" localSheetId="19" hidden="1">{#N/A,#N/A,FALSE,"FASE81";#N/A,#N/A,FALSE,"FASE83";#N/A,#N/A,FALSE,"FASE85"}</definedName>
    <definedName name="hfhth" localSheetId="12" hidden="1">{#N/A,#N/A,FALSE,"FASE81";#N/A,#N/A,FALSE,"FASE83";#N/A,#N/A,FALSE,"FASE85"}</definedName>
    <definedName name="hfhth" hidden="1">{#N/A,#N/A,FALSE,"FASE81";#N/A,#N/A,FALSE,"FASE83";#N/A,#N/A,FALSE,"FASE85"}</definedName>
    <definedName name="HGH" localSheetId="17" hidden="1">{#N/A,#N/A,FALSE,"summary";#N/A,#N/A,FALSE,"SumGraph"}</definedName>
    <definedName name="HGH" localSheetId="11" hidden="1">{#N/A,#N/A,FALSE,"summary";#N/A,#N/A,FALSE,"SumGraph"}</definedName>
    <definedName name="HGH" localSheetId="14" hidden="1">{#N/A,#N/A,FALSE,"summary";#N/A,#N/A,FALSE,"SumGraph"}</definedName>
    <definedName name="HGH" localSheetId="9" hidden="1">{#N/A,#N/A,FALSE,"summary";#N/A,#N/A,FALSE,"SumGraph"}</definedName>
    <definedName name="HGH" localSheetId="8" hidden="1">{#N/A,#N/A,FALSE,"summary";#N/A,#N/A,FALSE,"SumGraph"}</definedName>
    <definedName name="HGH" localSheetId="19" hidden="1">{#N/A,#N/A,FALSE,"summary";#N/A,#N/A,FALSE,"SumGraph"}</definedName>
    <definedName name="HGH" localSheetId="12" hidden="1">{#N/A,#N/A,FALSE,"summary";#N/A,#N/A,FALSE,"SumGraph"}</definedName>
    <definedName name="HGH" hidden="1">{#N/A,#N/A,FALSE,"summary";#N/A,#N/A,FALSE,"SumGraph"}</definedName>
    <definedName name="hh" localSheetId="17" hidden="1">{#N/A,#N/A,FALSE,"GENERAL";#N/A,#N/A,FALSE,"USP 1";#N/A,#N/A,FALSE,"USP 2";#N/A,#N/A,FALSE,"UTE"}</definedName>
    <definedName name="hh" localSheetId="11" hidden="1">{#N/A,#N/A,FALSE,"GENERAL";#N/A,#N/A,FALSE,"USP 1";#N/A,#N/A,FALSE,"USP 2";#N/A,#N/A,FALSE,"UTE"}</definedName>
    <definedName name="hh" localSheetId="14" hidden="1">{#N/A,#N/A,FALSE,"GENERAL";#N/A,#N/A,FALSE,"USP 1";#N/A,#N/A,FALSE,"USP 2";#N/A,#N/A,FALSE,"UTE"}</definedName>
    <definedName name="hh" localSheetId="9" hidden="1">{#N/A,#N/A,FALSE,"GENERAL";#N/A,#N/A,FALSE,"USP 1";#N/A,#N/A,FALSE,"USP 2";#N/A,#N/A,FALSE,"UTE"}</definedName>
    <definedName name="hh" localSheetId="8" hidden="1">{#N/A,#N/A,FALSE,"GENERAL";#N/A,#N/A,FALSE,"USP 1";#N/A,#N/A,FALSE,"USP 2";#N/A,#N/A,FALSE,"UTE"}</definedName>
    <definedName name="hh" localSheetId="19" hidden="1">{#N/A,#N/A,FALSE,"GENERAL";#N/A,#N/A,FALSE,"USP 1";#N/A,#N/A,FALSE,"USP 2";#N/A,#N/A,FALSE,"UTE"}</definedName>
    <definedName name="hh" localSheetId="12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H_1">#REF!</definedName>
    <definedName name="HH_ARQUITECT">#REF!</definedName>
    <definedName name="HH_CALDERERIA">#REF!</definedName>
    <definedName name="HH_CONCR">#REF!</definedName>
    <definedName name="HH_CONCRETO">#REF!</definedName>
    <definedName name="HH_directas">#REF!</definedName>
    <definedName name="HH_ELECTR">#REF!</definedName>
    <definedName name="HH_ELECTRICIDAD">#REF!</definedName>
    <definedName name="HH_Electricos">#REF!</definedName>
    <definedName name="HH_ESTRUC">#REF!</definedName>
    <definedName name="HH_ESTRUCTURA">#REF!</definedName>
    <definedName name="HH_Estructuras">#REF!</definedName>
    <definedName name="HH_INSTRUM">#REF!</definedName>
    <definedName name="HH_INSTRUMENTACION">#REF!</definedName>
    <definedName name="HH_MECAN">#REF!</definedName>
    <definedName name="HH_MECANICA">#REF!</definedName>
    <definedName name="HH_MTIERRA">#REF!</definedName>
    <definedName name="HH_MTierras">#REF!</definedName>
    <definedName name="HH_PIPING">#REF!</definedName>
    <definedName name="HH_TOTAL">#REF!</definedName>
    <definedName name="HH_Tuberia">#REF!</definedName>
    <definedName name="HH_TUBERIAS">#REF!</definedName>
    <definedName name="HHAN">#REF!</definedName>
    <definedName name="hhc">#REF!</definedName>
    <definedName name="hhciv">#REF!</definedName>
    <definedName name="HHDI">#REF!</definedName>
    <definedName name="hhdiabb">#REF!</definedName>
    <definedName name="hhe">#REF!</definedName>
    <definedName name="hhernand">#REF!</definedName>
    <definedName name="HHGA">#REF!</definedName>
    <definedName name="hhganadas">#REF!</definedName>
    <definedName name="HHGFHFGHFG" localSheetId="17" hidden="1">{"DECIMAL",#N/A,FALSE,"02"}</definedName>
    <definedName name="HHGFHFGHFG" localSheetId="11" hidden="1">{"DECIMAL",#N/A,FALSE,"02"}</definedName>
    <definedName name="HHGFHFGHFG" localSheetId="14" hidden="1">{"DECIMAL",#N/A,FALSE,"02"}</definedName>
    <definedName name="HHGFHFGHFG" localSheetId="9" hidden="1">{"DECIMAL",#N/A,FALSE,"02"}</definedName>
    <definedName name="HHGFHFGHFG" localSheetId="8" hidden="1">{"DECIMAL",#N/A,FALSE,"02"}</definedName>
    <definedName name="HHGFHFGHFG" localSheetId="19" hidden="1">{"DECIMAL",#N/A,FALSE,"02"}</definedName>
    <definedName name="HHGFHFGHFG" localSheetId="12" hidden="1">{"DECIMAL",#N/A,FALSE,"02"}</definedName>
    <definedName name="HHGFHFGHFG" hidden="1">{"DECIMAL",#N/A,FALSE,"02"}</definedName>
    <definedName name="HHH" localSheetId="14" hidden="1">{"'NOTES2'!$G$9:$J$27"}</definedName>
    <definedName name="HHH" hidden="1">{"'NOTES2'!$G$9:$J$27"}</definedName>
    <definedName name="HHHH" localSheetId="17" hidden="1">{"'8'!$B$1:$I$46"}</definedName>
    <definedName name="HHHH" localSheetId="11" hidden="1">{"'8'!$B$1:$I$46"}</definedName>
    <definedName name="HHHH" localSheetId="14" hidden="1">{"'8'!$B$1:$I$46"}</definedName>
    <definedName name="HHHH" localSheetId="9" hidden="1">{"'8'!$B$1:$I$46"}</definedName>
    <definedName name="HHHH" localSheetId="8" hidden="1">{"'8'!$B$1:$I$46"}</definedName>
    <definedName name="HHHH" localSheetId="19" hidden="1">{"'8'!$B$1:$I$46"}</definedName>
    <definedName name="HHHH" localSheetId="12" hidden="1">{"'8'!$B$1:$I$46"}</definedName>
    <definedName name="HHHH" hidden="1">{"'8'!$B$1:$I$46"}</definedName>
    <definedName name="hhhhh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HHHHH" localSheetId="17" hidden="1">{"NORMAL",#N/A,FALSE,"02"}</definedName>
    <definedName name="HHHHHHHHHHH" localSheetId="11" hidden="1">{"NORMAL",#N/A,FALSE,"02"}</definedName>
    <definedName name="HHHHHHHHHHH" localSheetId="14" hidden="1">{"NORMAL",#N/A,FALSE,"02"}</definedName>
    <definedName name="HHHHHHHHHHH" localSheetId="9" hidden="1">{"NORMAL",#N/A,FALSE,"02"}</definedName>
    <definedName name="HHHHHHHHHHH" localSheetId="8" hidden="1">{"NORMAL",#N/A,FALSE,"02"}</definedName>
    <definedName name="HHHHHHHHHHH" localSheetId="19" hidden="1">{"NORMAL",#N/A,FALSE,"02"}</definedName>
    <definedName name="HHHHHHHHHHH" localSheetId="12" hidden="1">{"NORMAL",#N/A,FALSE,"02"}</definedName>
    <definedName name="HHHHHHHHHHH" hidden="1">{"NORMAL",#N/A,FALSE,"02"}</definedName>
    <definedName name="hhi">#REF!</definedName>
    <definedName name="hhing">#REF!</definedName>
    <definedName name="hhinsp">#REF!</definedName>
    <definedName name="HHIS">#REF!</definedName>
    <definedName name="hhm">#REF!</definedName>
    <definedName name="HHMES">#REF!</definedName>
    <definedName name="hhp">#REF!</definedName>
    <definedName name="HHPO">#REF!</definedName>
    <definedName name="HHPR">#REF!</definedName>
    <definedName name="HHT">#REF!</definedName>
    <definedName name="HHTot">#REF!</definedName>
    <definedName name="hhtot2">#REF!</definedName>
    <definedName name="HiddenRows" hidden="1">#REF!</definedName>
    <definedName name="HIDE1">#REF!</definedName>
    <definedName name="Hipotesis">#REF!</definedName>
    <definedName name="Hitos" localSheetId="14">#REF!</definedName>
    <definedName name="HITOS" localSheetId="4">#REF!</definedName>
    <definedName name="Hitos">[56]CIVIL!#REF!</definedName>
    <definedName name="hjgdjfuk">#REF!</definedName>
    <definedName name="HMAQ">#REF!</definedName>
    <definedName name="Hoja">#REF!</definedName>
    <definedName name="HOJA_DE_VENTA">#REF!</definedName>
    <definedName name="Hoja10">#REF!</definedName>
    <definedName name="Hoja11">#REF!</definedName>
    <definedName name="Hoja12">#REF!</definedName>
    <definedName name="HOJA3" localSheetId="17" hidden="1">{#N/A,#N/A,FALSE,"GENERAL";#N/A,#N/A,FALSE,"USP 1";#N/A,#N/A,FALSE,"USP 2";#N/A,#N/A,FALSE,"UTE"}</definedName>
    <definedName name="HOJA3" localSheetId="11" hidden="1">{#N/A,#N/A,FALSE,"GENERAL";#N/A,#N/A,FALSE,"USP 1";#N/A,#N/A,FALSE,"USP 2";#N/A,#N/A,FALSE,"UTE"}</definedName>
    <definedName name="HOJA3" localSheetId="14" hidden="1">{#N/A,#N/A,FALSE,"GENERAL";#N/A,#N/A,FALSE,"USP 1";#N/A,#N/A,FALSE,"USP 2";#N/A,#N/A,FALSE,"UTE"}</definedName>
    <definedName name="HOJA3" localSheetId="9" hidden="1">{#N/A,#N/A,FALSE,"GENERAL";#N/A,#N/A,FALSE,"USP 1";#N/A,#N/A,FALSE,"USP 2";#N/A,#N/A,FALSE,"UTE"}</definedName>
    <definedName name="HOJA3" localSheetId="8" hidden="1">{#N/A,#N/A,FALSE,"GENERAL";#N/A,#N/A,FALSE,"USP 1";#N/A,#N/A,FALSE,"USP 2";#N/A,#N/A,FALSE,"UTE"}</definedName>
    <definedName name="HOJA3" localSheetId="19" hidden="1">{#N/A,#N/A,FALSE,"GENERAL";#N/A,#N/A,FALSE,"USP 1";#N/A,#N/A,FALSE,"USP 2";#N/A,#N/A,FALSE,"UTE"}</definedName>
    <definedName name="HOJA3" localSheetId="12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4">#REF!</definedName>
    <definedName name="hoja5">#REF!</definedName>
    <definedName name="Hoja6">#REF!</definedName>
    <definedName name="Hoja7">#REF!</definedName>
    <definedName name="Hoja9">#REF!</definedName>
    <definedName name="HojaDe">#REF!</definedName>
    <definedName name="HojaTrabajo">#REF!</definedName>
    <definedName name="HOLA" hidden="1">#REF!</definedName>
    <definedName name="holaa" localSheetId="14" hidden="1">#REF!</definedName>
    <definedName name="holaa" hidden="1">[16]INST!#REF!</definedName>
    <definedName name="HOLD">#REF!</definedName>
    <definedName name="HOLD1">#REF!</definedName>
    <definedName name="HOLPAT08">#REF!</definedName>
    <definedName name="HOLRES08">#REF!</definedName>
    <definedName name="home.office">#REF!</definedName>
    <definedName name="homero">#REF!</definedName>
    <definedName name="HORAS_MES">#REF!</definedName>
    <definedName name="HORASMES">#REF!</definedName>
    <definedName name="HorasNormales">#REF!</definedName>
    <definedName name="horizon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M">#REF!</definedName>
    <definedName name="HORMA">#REF!</definedName>
    <definedName name="HORMIGON">#REF!</definedName>
    <definedName name="horozon" localSheetId="17" hidden="1">{"desarrollo",#N/A,FALSE,"LHD Camión";"eqdllo",#N/A,FALSE,"LHD Camión";"eqprod",#N/A,FALSE,"LHD Camión";"Resumen",#N/A,FALSE,"LHD Camión"}</definedName>
    <definedName name="horozon" localSheetId="11" hidden="1">{"desarrollo",#N/A,FALSE,"LHD Camión";"eqdllo",#N/A,FALSE,"LHD Camión";"eqprod",#N/A,FALSE,"LHD Camión";"Resumen",#N/A,FALSE,"LHD Camión"}</definedName>
    <definedName name="horozon" localSheetId="14" hidden="1">{"desarrollo",#N/A,FALSE,"LHD Camión";"eqdllo",#N/A,FALSE,"LHD Camión";"eqprod",#N/A,FALSE,"LHD Camión";"Resumen",#N/A,FALSE,"LHD Camión"}</definedName>
    <definedName name="horozon" localSheetId="9" hidden="1">{"desarrollo",#N/A,FALSE,"LHD Camión";"eqdllo",#N/A,FALSE,"LHD Camión";"eqprod",#N/A,FALSE,"LHD Camión";"Resumen",#N/A,FALSE,"LHD Camión"}</definedName>
    <definedName name="horozon" localSheetId="8" hidden="1">{"desarrollo",#N/A,FALSE,"LHD Camión";"eqdllo",#N/A,FALSE,"LHD Camión";"eqprod",#N/A,FALSE,"LHD Camión";"Resumen",#N/A,FALSE,"LHD Camión"}</definedName>
    <definedName name="horozon" localSheetId="19" hidden="1">{"desarrollo",#N/A,FALSE,"LHD Camión";"eqdllo",#N/A,FALSE,"LHD Camión";"eqprod",#N/A,FALSE,"LHD Camión";"Resumen",#N/A,FALSE,"LHD Camión"}</definedName>
    <definedName name="horozon" localSheetId="12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ur_List">#REF!</definedName>
    <definedName name="HOUS54.21">#REF!</definedName>
    <definedName name="HOUS54.22">#REF!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7" hidden="1">{"Avaliação de Cargos (Class Mens Todas)",#N/A,FALSE,"BANCO DE DADOS MENSALISTAS";"Avaliação de Cargos (Class Mens Todas)",#N/A,FALSE,"BANCO DE DADOS MENSALISTAS"}</definedName>
    <definedName name="hrco" localSheetId="11" hidden="1">{"Avaliação de Cargos (Class Mens Todas)",#N/A,FALSE,"BANCO DE DADOS MENSALISTAS";"Avaliação de Cargos (Class Mens Todas)",#N/A,FALSE,"BANCO DE DADOS MENSALISTAS"}</definedName>
    <definedName name="hrco" localSheetId="14" hidden="1">{"Avaliação de Cargos (Class Mens Todas)",#N/A,FALSE,"BANCO DE DADOS MENSALISTAS";"Avaliação de Cargos (Class Mens Todas)",#N/A,FALSE,"BANCO DE DADOS MENSALISTAS"}</definedName>
    <definedName name="hrco" localSheetId="9" hidden="1">{"Avaliação de Cargos (Class Mens Todas)",#N/A,FALSE,"BANCO DE DADOS MENSALISTAS";"Avaliação de Cargos (Class Mens Todas)",#N/A,FALSE,"BANCO DE DADOS MENSALISTAS"}</definedName>
    <definedName name="hrco" localSheetId="8" hidden="1">{"Avaliação de Cargos (Class Mens Todas)",#N/A,FALSE,"BANCO DE DADOS MENSALISTAS";"Avaliação de Cargos (Class Mens Todas)",#N/A,FALSE,"BANCO DE DADOS MENSALISTAS"}</definedName>
    <definedName name="hrco" localSheetId="19" hidden="1">{"Avaliação de Cargos (Class Mens Todas)",#N/A,FALSE,"BANCO DE DADOS MENSALISTAS";"Avaliação de Cargos (Class Mens Todas)",#N/A,FALSE,"BANCO DE DADOS MENSALISTAS"}</definedName>
    <definedName name="hrco" localSheetId="12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">#REF!</definedName>
    <definedName name="Hs_HH">#REF!</definedName>
    <definedName name="HsExtras100">#REF!</definedName>
    <definedName name="HsExtras50">#REF!</definedName>
    <definedName name="hsfis">#REF!</definedName>
    <definedName name="hsfisn">#REF!</definedName>
    <definedName name="HsViaje">#REF!</definedName>
    <definedName name="ht">#REF!</definedName>
    <definedName name="HTML_CodePage" hidden="1">1252</definedName>
    <definedName name="HTML_Control" localSheetId="17" hidden="1">{"'8'!$B$1:$I$46"}</definedName>
    <definedName name="HTML_Control" localSheetId="11" hidden="1">{"'8'!$B$1:$I$46"}</definedName>
    <definedName name="HTML_Control" localSheetId="14" hidden="1">{"'8'!$B$1:$I$46"}</definedName>
    <definedName name="HTML_Control" localSheetId="9" hidden="1">{"'8'!$B$1:$I$46"}</definedName>
    <definedName name="HTML_Control" localSheetId="8" hidden="1">{"'8'!$B$1:$I$46"}</definedName>
    <definedName name="HTML_Control" localSheetId="19" hidden="1">{"'8'!$B$1:$I$46"}</definedName>
    <definedName name="HTML_Control" localSheetId="12" hidden="1">{"'8'!$B$1:$I$46"}</definedName>
    <definedName name="HTML_Control" hidden="1">{"'8'!$B$1:$I$46"}</definedName>
    <definedName name="HTML_Description" hidden="1">"Central de Ingeniería"</definedName>
    <definedName name="HTML_Email" hidden="1">""</definedName>
    <definedName name="HTML_Header" hidden="1">"PRECIARIO DE MONTAJE MECANICO"</definedName>
    <definedName name="HTML_LastUpdate" hidden="1">"25/11/99"</definedName>
    <definedName name="HTML_LineAfter" hidden="1">TRUE</definedName>
    <definedName name="HTML_LineBefore" hidden="1">TRUE</definedName>
    <definedName name="HTML_Name" hidden="1">"Repsol"</definedName>
    <definedName name="HTML_OBDlg2" hidden="1">TRUE</definedName>
    <definedName name="HTML_OBDlg4" hidden="1">TRUE</definedName>
    <definedName name="HTML_OS" hidden="1">0</definedName>
    <definedName name="HTML_PathFile" hidden="1">"D:\Archivos\Texto\HTML.htm"</definedName>
    <definedName name="HTML_Title" hidden="1">"Montaje mecánico"</definedName>
    <definedName name="HTMLControl" localSheetId="17" hidden="1">{"'Edit'!$A$1:$V$2277"}</definedName>
    <definedName name="HTMLControl" localSheetId="11" hidden="1">{"'Edit'!$A$1:$V$2277"}</definedName>
    <definedName name="HTMLControl" localSheetId="14" hidden="1">{"'Edit'!$A$1:$V$2277"}</definedName>
    <definedName name="HTMLControl" localSheetId="9" hidden="1">{"'Edit'!$A$1:$V$2277"}</definedName>
    <definedName name="HTMLControl" localSheetId="8" hidden="1">{"'Edit'!$A$1:$V$2277"}</definedName>
    <definedName name="HTMLControl" localSheetId="19" hidden="1">{"'Edit'!$A$1:$V$2277"}</definedName>
    <definedName name="HTMLControl" localSheetId="12" hidden="1">{"'Edit'!$A$1:$V$2277"}</definedName>
    <definedName name="HTMLControl" hidden="1">{"'Edit'!$A$1:$V$2277"}</definedName>
    <definedName name="Huno">#REF!</definedName>
    <definedName name="HV">#REF!</definedName>
    <definedName name="HVGI">#REF!</definedName>
    <definedName name="HVGS">#REF!</definedName>
    <definedName name="HVLS">#REF!</definedName>
    <definedName name="HXMES">#REF!</definedName>
    <definedName name="hy">#REF!</definedName>
    <definedName name="hyt">#REF!</definedName>
    <definedName name="hytwrety">#REF!</definedName>
    <definedName name="hz">#REF!</definedName>
    <definedName name="hz_">#REF!</definedName>
    <definedName name="hz_estimada">#REF!</definedName>
    <definedName name="i9j" localSheetId="17" hidden="1">{#N/A,#N/A,FALSE,"Resumen"}</definedName>
    <definedName name="i9j" localSheetId="11" hidden="1">{#N/A,#N/A,FALSE,"Resumen"}</definedName>
    <definedName name="i9j" localSheetId="14" hidden="1">{#N/A,#N/A,FALSE,"Resumen"}</definedName>
    <definedName name="i9j" localSheetId="9" hidden="1">{#N/A,#N/A,FALSE,"Resumen"}</definedName>
    <definedName name="i9j" localSheetId="8" hidden="1">{#N/A,#N/A,FALSE,"Resumen"}</definedName>
    <definedName name="i9j" localSheetId="19" hidden="1">{#N/A,#N/A,FALSE,"Resumen"}</definedName>
    <definedName name="i9j" localSheetId="12" hidden="1">{#N/A,#N/A,FALSE,"Resumen"}</definedName>
    <definedName name="i9j" hidden="1">{#N/A,#N/A,FALSE,"Resumen"}</definedName>
    <definedName name="IA">#REF!</definedName>
    <definedName name="IAlq">#REF!</definedName>
    <definedName name="IAM71F">#REF!</definedName>
    <definedName name="IAM71M">#REF!</definedName>
    <definedName name="Iampo">#REF!</definedName>
    <definedName name="Iarranque">#REF!</definedName>
    <definedName name="IarrIn">#REF!</definedName>
    <definedName name="Ib">#REF!</definedName>
    <definedName name="IccAdm">#REF!</definedName>
    <definedName name="ICCC">#REF!</definedName>
    <definedName name="IccRed">#REF!</definedName>
    <definedName name="ICE">#REF!</definedName>
    <definedName name="ICorregida">#REF!</definedName>
    <definedName name="ICorregidaporc">#REF!</definedName>
    <definedName name="Icorregidaporcentual">#REF!</definedName>
    <definedName name="ICS">#REF!</definedName>
    <definedName name="iD" localSheetId="3">'[10]D-9001'!$G$24</definedName>
    <definedName name="ID">#REF!</definedName>
    <definedName name="ID_inlet">'[10]D-9001'!$E$46</definedName>
    <definedName name="iD_req">'[10]D-9001'!$E$24</definedName>
    <definedName name="IDC">#REF!</definedName>
    <definedName name="IDEN">#REF!</definedName>
    <definedName name="IDIOMA">#REF!</definedName>
    <definedName name="IDS">#REF!</definedName>
    <definedName name="IEC_60079_Ex_d">#REF!</definedName>
    <definedName name="IEC_60079_Ex_e">#REF!</definedName>
    <definedName name="IEC_60529_IP">#REF!</definedName>
    <definedName name="ifnc">#REF!</definedName>
    <definedName name="IGNIFUGADO">#REF!</definedName>
    <definedName name="IIA">#REF!</definedName>
    <definedName name="IIB">#REF!</definedName>
    <definedName name="IIB_H2">#REF!</definedName>
    <definedName name="IIC">#REF!</definedName>
    <definedName name="IIEdb">#REF!</definedName>
    <definedName name="iieeeiei" localSheetId="17" hidden="1">{"Avaliação de Cargos (Class Mens Todas)",#N/A,FALSE,"BANCO DE DADOS MENSALISTAS";"Avaliação de Cargos (Class Mens Todas)",#N/A,FALSE,"BANCO DE DADOS MENSALISTAS"}</definedName>
    <definedName name="iieeeiei" localSheetId="11" hidden="1">{"Avaliação de Cargos (Class Mens Todas)",#N/A,FALSE,"BANCO DE DADOS MENSALISTAS";"Avaliação de Cargos (Class Mens Todas)",#N/A,FALSE,"BANCO DE DADOS MENSALISTAS"}</definedName>
    <definedName name="iieeeiei" localSheetId="14" hidden="1">{"Avaliação de Cargos (Class Mens Todas)",#N/A,FALSE,"BANCO DE DADOS MENSALISTAS";"Avaliação de Cargos (Class Mens Todas)",#N/A,FALSE,"BANCO DE DADOS MENSALISTAS"}</definedName>
    <definedName name="iieeeiei" localSheetId="9" hidden="1">{"Avaliação de Cargos (Class Mens Todas)",#N/A,FALSE,"BANCO DE DADOS MENSALISTAS";"Avaliação de Cargos (Class Mens Todas)",#N/A,FALSE,"BANCO DE DADOS MENSALISTAS"}</definedName>
    <definedName name="iieeeiei" localSheetId="8" hidden="1">{"Avaliação de Cargos (Class Mens Todas)",#N/A,FALSE,"BANCO DE DADOS MENSALISTAS";"Avaliação de Cargos (Class Mens Todas)",#N/A,FALSE,"BANCO DE DADOS MENSALISTAS"}</definedName>
    <definedName name="iieeeiei" localSheetId="19" hidden="1">{"Avaliação de Cargos (Class Mens Todas)",#N/A,FALSE,"BANCO DE DADOS MENSALISTAS";"Avaliação de Cargos (Class Mens Todas)",#N/A,FALSE,"BANCO DE DADOS MENSALISTAS"}</definedName>
    <definedName name="iieeeiei" localSheetId="12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>#REF!</definedName>
    <definedName name="iiiiiiiiiiiiiiiiii" localSheetId="17" hidden="1">{#N/A,#N/A,TRUE,"Cert.Global";#N/A,#N/A,TRUE,"Cert. M&amp;C";#N/A,#N/A,TRUE,"Cert. Engineering";#N/A,#N/A,TRUE,"Cert. Procurement ";#N/A,#N/A,TRUE,"Cert. Constr. Manag."}</definedName>
    <definedName name="iiiiiiiiiiiiiiiiii" localSheetId="11" hidden="1">{#N/A,#N/A,TRUE,"Cert.Global";#N/A,#N/A,TRUE,"Cert. M&amp;C";#N/A,#N/A,TRUE,"Cert. Engineering";#N/A,#N/A,TRUE,"Cert. Procurement ";#N/A,#N/A,TRUE,"Cert. Constr. Manag."}</definedName>
    <definedName name="iiiiiiiiiiiiiiiiii" localSheetId="14" hidden="1">{#N/A,#N/A,TRUE,"Cert.Global";#N/A,#N/A,TRUE,"Cert. M&amp;C";#N/A,#N/A,TRUE,"Cert. Engineering";#N/A,#N/A,TRUE,"Cert. Procurement ";#N/A,#N/A,TRUE,"Cert. Constr. Manag."}</definedName>
    <definedName name="iiiiiiiiiiiiiiiiii" localSheetId="9" hidden="1">{#N/A,#N/A,TRUE,"Cert.Global";#N/A,#N/A,TRUE,"Cert. M&amp;C";#N/A,#N/A,TRUE,"Cert. Engineering";#N/A,#N/A,TRUE,"Cert. Procurement ";#N/A,#N/A,TRUE,"Cert. Constr. Manag."}</definedName>
    <definedName name="iiiiiiiiiiiiiiiiii" localSheetId="8" hidden="1">{#N/A,#N/A,TRUE,"Cert.Global";#N/A,#N/A,TRUE,"Cert. M&amp;C";#N/A,#N/A,TRUE,"Cert. Engineering";#N/A,#N/A,TRUE,"Cert. Procurement ";#N/A,#N/A,TRUE,"Cert. Constr. Manag."}</definedName>
    <definedName name="iiiiiiiiiiiiiiiiii" localSheetId="19" hidden="1">{#N/A,#N/A,TRUE,"Cert.Global";#N/A,#N/A,TRUE,"Cert. M&amp;C";#N/A,#N/A,TRUE,"Cert. Engineering";#N/A,#N/A,TRUE,"Cert. Procurement ";#N/A,#N/A,TRUE,"Cert. Constr. Manag."}</definedName>
    <definedName name="iiiiiiiiiiiiiiiiii" localSheetId="12" hidden="1">{#N/A,#N/A,TRUE,"Cert.Global";#N/A,#N/A,TRUE,"Cert. M&amp;C";#N/A,#N/A,TRUE,"Cert. Engineering";#N/A,#N/A,TRUE,"Cert. Procurement ";#N/A,#N/A,TRUE,"Cert. Constr. Manag."}</definedName>
    <definedName name="iiiiiiiiiiiiiiiiii" hidden="1">{#N/A,#N/A,TRUE,"Cert.Global";#N/A,#N/A,TRUE,"Cert. M&amp;C";#N/A,#N/A,TRUE,"Cert. Engineering";#N/A,#N/A,TRUE,"Cert. Procurement ";#N/A,#N/A,TRUE,"Cert. Constr. Manag."}</definedName>
    <definedName name="IMol">#REF!</definedName>
    <definedName name="IMoPre">#REF!</definedName>
    <definedName name="imorsión5">#REF!</definedName>
    <definedName name="IMPACTO2" hidden="1">#REF!</definedName>
    <definedName name="impoes1">#REF!</definedName>
    <definedName name="impoes2">#REF!</definedName>
    <definedName name="impoes3">#REF!</definedName>
    <definedName name="impoes4">#REF!</definedName>
    <definedName name="impoesp">#REF!</definedName>
    <definedName name="impoesp2">#REF!</definedName>
    <definedName name="impoesp3">#REF!</definedName>
    <definedName name="impoesp4">#REF!</definedName>
    <definedName name="impre">#REF!</definedName>
    <definedName name="IMPRESION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ESSION">#REF!</definedName>
    <definedName name="IMPREVISTOS">#REF!</definedName>
    <definedName name="imprimir">#REF!</definedName>
    <definedName name="IMPRIMIR_ÁREA_I">#REF!</definedName>
    <definedName name="Imprimir_área_IM">#REF!</definedName>
    <definedName name="Improd_CILP">#REF!</definedName>
    <definedName name="ImprPrev">#REF!</definedName>
    <definedName name="IMPUESTOS">#REF!</definedName>
    <definedName name="IMPUESTOS__INDIRECTOS">#REF!</definedName>
    <definedName name="IN">#REF!</definedName>
    <definedName name="incassi" localSheetId="17" hidden="1">{#N/A,#N/A,FALSE,"Work progress mensile";#N/A,#N/A,FALSE,"Work progress mensile IE1"}</definedName>
    <definedName name="incassi" localSheetId="11" hidden="1">{#N/A,#N/A,FALSE,"Work progress mensile";#N/A,#N/A,FALSE,"Work progress mensile IE1"}</definedName>
    <definedName name="incassi" localSheetId="14" hidden="1">{#N/A,#N/A,FALSE,"Work progress mensile";#N/A,#N/A,FALSE,"Work progress mensile IE1"}</definedName>
    <definedName name="incassi" localSheetId="9" hidden="1">{#N/A,#N/A,FALSE,"Work progress mensile";#N/A,#N/A,FALSE,"Work progress mensile IE1"}</definedName>
    <definedName name="incassi" localSheetId="8" hidden="1">{#N/A,#N/A,FALSE,"Work progress mensile";#N/A,#N/A,FALSE,"Work progress mensile IE1"}</definedName>
    <definedName name="incassi" localSheetId="19" hidden="1">{#N/A,#N/A,FALSE,"Work progress mensile";#N/A,#N/A,FALSE,"Work progress mensile IE1"}</definedName>
    <definedName name="incassi" localSheetId="12" hidden="1">{#N/A,#N/A,FALSE,"Work progress mensile";#N/A,#N/A,FALSE,"Work progress mensile IE1"}</definedName>
    <definedName name="incassi" hidden="1">{#N/A,#N/A,FALSE,"Work progress mensile";#N/A,#N/A,FALSE,"Work progress mensile IE1"}</definedName>
    <definedName name="incasso" localSheetId="17" hidden="1">{#N/A,#N/A,FALSE,"Work progress mensile";#N/A,#N/A,FALSE,"Work progress mensile IE1"}</definedName>
    <definedName name="incasso" localSheetId="11" hidden="1">{#N/A,#N/A,FALSE,"Work progress mensile";#N/A,#N/A,FALSE,"Work progress mensile IE1"}</definedName>
    <definedName name="incasso" localSheetId="14" hidden="1">{#N/A,#N/A,FALSE,"Work progress mensile";#N/A,#N/A,FALSE,"Work progress mensile IE1"}</definedName>
    <definedName name="incasso" localSheetId="9" hidden="1">{#N/A,#N/A,FALSE,"Work progress mensile";#N/A,#N/A,FALSE,"Work progress mensile IE1"}</definedName>
    <definedName name="incasso" localSheetId="8" hidden="1">{#N/A,#N/A,FALSE,"Work progress mensile";#N/A,#N/A,FALSE,"Work progress mensile IE1"}</definedName>
    <definedName name="incasso" localSheetId="19" hidden="1">{#N/A,#N/A,FALSE,"Work progress mensile";#N/A,#N/A,FALSE,"Work progress mensile IE1"}</definedName>
    <definedName name="incasso" localSheetId="12" hidden="1">{#N/A,#N/A,FALSE,"Work progress mensile";#N/A,#N/A,FALSE,"Work progress mensile IE1"}</definedName>
    <definedName name="incasso" hidden="1">{#N/A,#N/A,FALSE,"Work progress mensile";#N/A,#N/A,FALSE,"Work progress mensile IE1"}</definedName>
    <definedName name="incid">#REF!</definedName>
    <definedName name="Incremento_precio_acero">#REF!</definedName>
    <definedName name="IncurProg">#REF!</definedName>
    <definedName name="Indautilizar">#REF!</definedName>
    <definedName name="IndCal">#REF!</definedName>
    <definedName name="INDE">#REF!</definedName>
    <definedName name="IndirectEquipment">#REF!</definedName>
    <definedName name="INDIRECTOS">#REF!</definedName>
    <definedName name="Indlegal">#REF!</definedName>
    <definedName name="INDUCIDOS">#REF!</definedName>
    <definedName name="INE">#REF!</definedName>
    <definedName name="Inflac.">#REF!</definedName>
    <definedName name="INFORME___EVOLUCION_EGRESO_MENSUAL_POR_CUENTAS">#REF!</definedName>
    <definedName name="INFORME___EVOLUCION_INGRESO_MENSUAL_POR_CUENTA">#REF!</definedName>
    <definedName name="INFORME___GRAFICOS_EYM">#REF!</definedName>
    <definedName name="INFORME___GRAFICOS_MOD">#REF!</definedName>
    <definedName name="INFORME__EVOLUCION_EGRESO_MENSUAL_POR_CUENTAS">#REF!</definedName>
    <definedName name="INFORME_ANALISIS_DE_MANO_DE_OBRA_DIRECTA">#REF!</definedName>
    <definedName name="INFORME_COSTOS">#REF!</definedName>
    <definedName name="INFORME_EQUIPOS___GRAFICO">#REF!</definedName>
    <definedName name="INFORME_MOD___ANALISIS_ESPECIFICO">#REF!</definedName>
    <definedName name="INFORME_MOD___GRAFICO">#REF!</definedName>
    <definedName name="INFORME2" localSheetId="17" hidden="1">{#N/A,#N/A,FALSE,"Costo Vendido";#N/A,#N/A,FALSE,"Precio";#N/A,#N/A,FALSE,"Consumo";#N/A,#N/A,FALSE,"GDV";#N/A,#N/A,FALSE,"expestru";#N/A,#N/A,FALSE,"Graficos";#N/A,#N/A,FALSE,"Resumen "}</definedName>
    <definedName name="INFORME2" localSheetId="11" hidden="1">{#N/A,#N/A,FALSE,"Costo Vendido";#N/A,#N/A,FALSE,"Precio";#N/A,#N/A,FALSE,"Consumo";#N/A,#N/A,FALSE,"GDV";#N/A,#N/A,FALSE,"expestru";#N/A,#N/A,FALSE,"Graficos";#N/A,#N/A,FALSE,"Resumen "}</definedName>
    <definedName name="INFORME2" localSheetId="14" hidden="1">{#N/A,#N/A,FALSE,"Costo Vendido";#N/A,#N/A,FALSE,"Precio";#N/A,#N/A,FALSE,"Consumo";#N/A,#N/A,FALSE,"GDV";#N/A,#N/A,FALSE,"expestru";#N/A,#N/A,FALSE,"Graficos";#N/A,#N/A,FALSE,"Resumen "}</definedName>
    <definedName name="INFORME2" localSheetId="9" hidden="1">{#N/A,#N/A,FALSE,"Costo Vendido";#N/A,#N/A,FALSE,"Precio";#N/A,#N/A,FALSE,"Consumo";#N/A,#N/A,FALSE,"GDV";#N/A,#N/A,FALSE,"expestru";#N/A,#N/A,FALSE,"Graficos";#N/A,#N/A,FALSE,"Resumen "}</definedName>
    <definedName name="INFORME2" localSheetId="8" hidden="1">{#N/A,#N/A,FALSE,"Costo Vendido";#N/A,#N/A,FALSE,"Precio";#N/A,#N/A,FALSE,"Consumo";#N/A,#N/A,FALSE,"GDV";#N/A,#N/A,FALSE,"expestru";#N/A,#N/A,FALSE,"Graficos";#N/A,#N/A,FALSE,"Resumen "}</definedName>
    <definedName name="INFORME2" localSheetId="19" hidden="1">{#N/A,#N/A,FALSE,"Costo Vendido";#N/A,#N/A,FALSE,"Precio";#N/A,#N/A,FALSE,"Consumo";#N/A,#N/A,FALSE,"GDV";#N/A,#N/A,FALSE,"expestru";#N/A,#N/A,FALSE,"Graficos";#N/A,#N/A,FALSE,"Resumen "}</definedName>
    <definedName name="INFORME2" localSheetId="12" hidden="1">{#N/A,#N/A,FALSE,"Costo Vendido";#N/A,#N/A,FALSE,"Precio";#N/A,#N/A,FALSE,"Consumo";#N/A,#N/A,FALSE,"GDV";#N/A,#N/A,FALSE,"expestru";#N/A,#N/A,FALSE,"Graficos";#N/A,#N/A,FALSE,"Resumen "}</definedName>
    <definedName name="INFORME2" hidden="1">{#N/A,#N/A,FALSE,"Costo Vendido";#N/A,#N/A,FALSE,"Precio";#N/A,#N/A,FALSE,"Consumo";#N/A,#N/A,FALSE,"GDV";#N/A,#N/A,FALSE,"expestru";#N/A,#N/A,FALSE,"Graficos";#N/A,#N/A,FALSE,"Resumen "}</definedName>
    <definedName name="Ing" localSheetId="17" hidden="1">{#N/A,#N/A,FALSE,"Total_OC015";#N/A,#N/A,FALSE,"ADMIN";#N/A,#N/A,FALSE,"PROCES";#N/A,#N/A,FALSE,"mecan";#N/A,#N/A,FALSE,"civil";#N/A,#N/A,FALSE,"CAÑER";#N/A,#N/A,FALSE,"ELEC";#N/A,#N/A,FALSE,"INSTR"}</definedName>
    <definedName name="Ing" localSheetId="11" hidden="1">{#N/A,#N/A,FALSE,"Total_OC015";#N/A,#N/A,FALSE,"ADMIN";#N/A,#N/A,FALSE,"PROCES";#N/A,#N/A,FALSE,"mecan";#N/A,#N/A,FALSE,"civil";#N/A,#N/A,FALSE,"CAÑER";#N/A,#N/A,FALSE,"ELEC";#N/A,#N/A,FALSE,"INSTR"}</definedName>
    <definedName name="Ing" localSheetId="14" hidden="1">{#N/A,#N/A,FALSE,"Total_OC015";#N/A,#N/A,FALSE,"ADMIN";#N/A,#N/A,FALSE,"PROCES";#N/A,#N/A,FALSE,"mecan";#N/A,#N/A,FALSE,"civil";#N/A,#N/A,FALSE,"CAÑER";#N/A,#N/A,FALSE,"ELEC";#N/A,#N/A,FALSE,"INSTR"}</definedName>
    <definedName name="Ing" localSheetId="9" hidden="1">{#N/A,#N/A,FALSE,"Total_OC015";#N/A,#N/A,FALSE,"ADMIN";#N/A,#N/A,FALSE,"PROCES";#N/A,#N/A,FALSE,"mecan";#N/A,#N/A,FALSE,"civil";#N/A,#N/A,FALSE,"CAÑER";#N/A,#N/A,FALSE,"ELEC";#N/A,#N/A,FALSE,"INSTR"}</definedName>
    <definedName name="Ing" localSheetId="8" hidden="1">{#N/A,#N/A,FALSE,"Total_OC015";#N/A,#N/A,FALSE,"ADMIN";#N/A,#N/A,FALSE,"PROCES";#N/A,#N/A,FALSE,"mecan";#N/A,#N/A,FALSE,"civil";#N/A,#N/A,FALSE,"CAÑER";#N/A,#N/A,FALSE,"ELEC";#N/A,#N/A,FALSE,"INSTR"}</definedName>
    <definedName name="Ing" localSheetId="19" hidden="1">{#N/A,#N/A,FALSE,"Total_OC015";#N/A,#N/A,FALSE,"ADMIN";#N/A,#N/A,FALSE,"PROCES";#N/A,#N/A,FALSE,"mecan";#N/A,#N/A,FALSE,"civil";#N/A,#N/A,FALSE,"CAÑER";#N/A,#N/A,FALSE,"ELEC";#N/A,#N/A,FALSE,"INSTR"}</definedName>
    <definedName name="Ing" localSheetId="12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">#REF!</definedName>
    <definedName name="ingeABB">#REF!</definedName>
    <definedName name="ingeAXENS">#REF!</definedName>
    <definedName name="INGENIERIA" localSheetId="14">#REF!</definedName>
    <definedName name="INGENIERIA">[57]!Tabla82[Ingenieria]</definedName>
    <definedName name="ingenio" localSheetId="17" hidden="1">{"DECIMAL",#N/A,FALSE,"02"}</definedName>
    <definedName name="ingenio" localSheetId="11" hidden="1">{"DECIMAL",#N/A,FALSE,"02"}</definedName>
    <definedName name="ingenio" localSheetId="14" hidden="1">{"DECIMAL",#N/A,FALSE,"02"}</definedName>
    <definedName name="ingenio" localSheetId="9" hidden="1">{"DECIMAL",#N/A,FALSE,"02"}</definedName>
    <definedName name="ingenio" localSheetId="8" hidden="1">{"DECIMAL",#N/A,FALSE,"02"}</definedName>
    <definedName name="ingenio" localSheetId="19" hidden="1">{"DECIMAL",#N/A,FALSE,"02"}</definedName>
    <definedName name="ingenio" localSheetId="12" hidden="1">{"DECIMAL",#N/A,FALSE,"02"}</definedName>
    <definedName name="ingenio" hidden="1">{"DECIMAL",#N/A,FALSE,"02"}</definedName>
    <definedName name="ingeSHELL">#REF!</definedName>
    <definedName name="ingeUOP">#REF!</definedName>
    <definedName name="ingresos">#REF!</definedName>
    <definedName name="INI">#REF!</definedName>
    <definedName name="INICIO_DE_TABLA">#REF!</definedName>
    <definedName name="INICIORESUMEN">#REF!</definedName>
    <definedName name="IniItems">#REF!</definedName>
    <definedName name="Init">" "</definedName>
    <definedName name="Inominalcable">#REF!</definedName>
    <definedName name="INPU">#REF!</definedName>
    <definedName name="INPUT">#REF!</definedName>
    <definedName name="INPUTF">#REF!</definedName>
    <definedName name="Inspectores_Controlados">#REF!</definedName>
    <definedName name="inst_range_max">#REF!</definedName>
    <definedName name="inst_range_max_001">#REF!</definedName>
    <definedName name="inst_range_min">#REF!</definedName>
    <definedName name="inst_range_min_001">#REF!</definedName>
    <definedName name="inst_range_uflg_max_001">#REF!</definedName>
    <definedName name="inst_range_uflg_min_001">#REF!</definedName>
    <definedName name="inst_range_uom_max_001">#REF!</definedName>
    <definedName name="inst_range_uom_min_001">#REF!</definedName>
    <definedName name="Instalacion">#REF!</definedName>
    <definedName name="instr_pd_flg_001">#REF!</definedName>
    <definedName name="iNSTRU">#REF!</definedName>
    <definedName name="INSTRUMENTACIÓN">#REF!</definedName>
    <definedName name="Instrumentos">#REF!</definedName>
    <definedName name="InstSup">OFFSET(#REF!,0,0,COUNTA(#REF!),1)</definedName>
    <definedName name="INSUMO">#REF!</definedName>
    <definedName name="INSUMO1">#REF!</definedName>
    <definedName name="INSUMO2">#REF!</definedName>
    <definedName name="INSUMO3">#REF!</definedName>
    <definedName name="INSUMO4">#REF!</definedName>
    <definedName name="insumos">#REF!</definedName>
    <definedName name="INSUMOSTODAS">#REF!,#REF!,#REF!,#REF!,#REF!</definedName>
    <definedName name="INSUMOSUNO">#REF!</definedName>
    <definedName name="insutodas">#REF!</definedName>
    <definedName name="insuuno">#REF!</definedName>
    <definedName name="Int">#REF!</definedName>
    <definedName name="Interest_Rate">#REF!</definedName>
    <definedName name="INTERMEDIO">#REF!</definedName>
    <definedName name="Introducción">#REF!</definedName>
    <definedName name="INVENTARIO">"TOTAL"</definedName>
    <definedName name="Inversión_Actual">#REF!</definedName>
    <definedName name="Inversiones">#REF!</definedName>
    <definedName name="InvInc_Equ">#REF!</definedName>
    <definedName name="InvInc_Mat">#REF!</definedName>
    <definedName name="IOC">#REF!</definedName>
    <definedName name="IOS">#REF!</definedName>
    <definedName name="IP">#REF!</definedName>
    <definedName name="IPC">#REF!</definedName>
    <definedName name="IPC_E">#REF!</definedName>
    <definedName name="IPC_N">#REF!</definedName>
    <definedName name="Ir_de_Infcuen_a_Infcuenej">#REF!</definedName>
    <definedName name="Ir_infcuen_a_infproy">#REF!</definedName>
    <definedName name="is">#REF!</definedName>
    <definedName name="ISC">#REF!</definedName>
    <definedName name="ISx">#REF!</definedName>
    <definedName name="IT5_">#REF!</definedName>
    <definedName name="Item">#REF!</definedName>
    <definedName name="ITEM_LE">ROWS(#REF!)</definedName>
    <definedName name="Item_List">#REF!</definedName>
    <definedName name="ITEM_MTO">ROWS(#REF!)</definedName>
    <definedName name="itruoyojmc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uryu">#REF!</definedName>
    <definedName name="iva">#REF!</definedName>
    <definedName name="Ix">#REF!</definedName>
    <definedName name="Ix1f">#REF!</definedName>
    <definedName name="Iz">#REF!</definedName>
    <definedName name="Iz1f">#REF!</definedName>
    <definedName name="J" hidden="1">#REF!</definedName>
    <definedName name="JAJA" localSheetId="17" hidden="1">{"Avaliação de Cargos (Class Mens Todas)",#N/A,FALSE,"BANCO DE DADOS MENSALISTAS";"Avaliação de Cargos (Class Mens Todas)",#N/A,FALSE,"BANCO DE DADOS MENSALISTAS"}</definedName>
    <definedName name="JAJA" localSheetId="11" hidden="1">{"Avaliação de Cargos (Class Mens Todas)",#N/A,FALSE,"BANCO DE DADOS MENSALISTAS";"Avaliação de Cargos (Class Mens Todas)",#N/A,FALSE,"BANCO DE DADOS MENSALISTAS"}</definedName>
    <definedName name="JAJA" localSheetId="14" hidden="1">{"Avaliação de Cargos (Class Mens Todas)",#N/A,FALSE,"BANCO DE DADOS MENSALISTAS";"Avaliação de Cargos (Class Mens Todas)",#N/A,FALSE,"BANCO DE DADOS MENSALISTAS"}</definedName>
    <definedName name="JAJA" localSheetId="9" hidden="1">{"Avaliação de Cargos (Class Mens Todas)",#N/A,FALSE,"BANCO DE DADOS MENSALISTAS";"Avaliação de Cargos (Class Mens Todas)",#N/A,FALSE,"BANCO DE DADOS MENSALISTAS"}</definedName>
    <definedName name="JAJA" localSheetId="8" hidden="1">{"Avaliação de Cargos (Class Mens Todas)",#N/A,FALSE,"BANCO DE DADOS MENSALISTAS";"Avaliação de Cargos (Class Mens Todas)",#N/A,FALSE,"BANCO DE DADOS MENSALISTAS"}</definedName>
    <definedName name="JAJA" localSheetId="19" hidden="1">{"Avaliação de Cargos (Class Mens Todas)",#N/A,FALSE,"BANCO DE DADOS MENSALISTAS";"Avaliação de Cargos (Class Mens Todas)",#N/A,FALSE,"BANCO DE DADOS MENSALISTAS"}</definedName>
    <definedName name="JAJA" localSheetId="12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b" hidden="1">#REF!</definedName>
    <definedName name="JB.Oficial">#REF!</definedName>
    <definedName name="JB.Operario">#REF!</definedName>
    <definedName name="JB.Peon">#REF!</definedName>
    <definedName name="jfhfhfhfhfhf" hidden="1">#REF!</definedName>
    <definedName name="jfkhfghf">#REF!</definedName>
    <definedName name="jh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" localSheetId="17" hidden="1">{"Avaliação de Cargos (Class Mens Todas)",#N/A,FALSE,"BANCO DE DADOS MENSALISTAS";"Avaliação de Cargos (Class Mens Todas)",#N/A,FALSE,"BANCO DE DADOS MENSALISTAS"}</definedName>
    <definedName name="JJ" localSheetId="11" hidden="1">{"Avaliação de Cargos (Class Mens Todas)",#N/A,FALSE,"BANCO DE DADOS MENSALISTAS";"Avaliação de Cargos (Class Mens Todas)",#N/A,FALSE,"BANCO DE DADOS MENSALISTAS"}</definedName>
    <definedName name="JJ" localSheetId="14" hidden="1">{"Avaliação de Cargos (Class Mens Todas)",#N/A,FALSE,"BANCO DE DADOS MENSALISTAS";"Avaliação de Cargos (Class Mens Todas)",#N/A,FALSE,"BANCO DE DADOS MENSALISTAS"}</definedName>
    <definedName name="JJ" localSheetId="9" hidden="1">{"Avaliação de Cargos (Class Mens Todas)",#N/A,FALSE,"BANCO DE DADOS MENSALISTAS";"Avaliação de Cargos (Class Mens Todas)",#N/A,FALSE,"BANCO DE DADOS MENSALISTAS"}</definedName>
    <definedName name="JJ" localSheetId="8" hidden="1">{"Avaliação de Cargos (Class Mens Todas)",#N/A,FALSE,"BANCO DE DADOS MENSALISTAS";"Avaliação de Cargos (Class Mens Todas)",#N/A,FALSE,"BANCO DE DADOS MENSALISTAS"}</definedName>
    <definedName name="JJ" localSheetId="19" hidden="1">{"Avaliação de Cargos (Class Mens Todas)",#N/A,FALSE,"BANCO DE DADOS MENSALISTAS";"Avaliação de Cargos (Class Mens Todas)",#N/A,FALSE,"BANCO DE DADOS MENSALISTAS"}</definedName>
    <definedName name="JJ" localSheetId="12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17" hidden="1">{#N/A,#N/A,FALSE,"Total_OC015";#N/A,#N/A,FALSE,"ADMIN";#N/A,#N/A,FALSE,"PROCES";#N/A,#N/A,FALSE,"mecan";#N/A,#N/A,FALSE,"civil";#N/A,#N/A,FALSE,"CAÑER";#N/A,#N/A,FALSE,"ELEC";#N/A,#N/A,FALSE,"INSTR"}</definedName>
    <definedName name="jjj" localSheetId="11" hidden="1">{#N/A,#N/A,FALSE,"Total_OC015";#N/A,#N/A,FALSE,"ADMIN";#N/A,#N/A,FALSE,"PROCES";#N/A,#N/A,FALSE,"mecan";#N/A,#N/A,FALSE,"civil";#N/A,#N/A,FALSE,"CAÑER";#N/A,#N/A,FALSE,"ELEC";#N/A,#N/A,FALSE,"INSTR"}</definedName>
    <definedName name="jjj" localSheetId="14" hidden="1">{#N/A,#N/A,FALSE,"Total_OC015";#N/A,#N/A,FALSE,"ADMIN";#N/A,#N/A,FALSE,"PROCES";#N/A,#N/A,FALSE,"mecan";#N/A,#N/A,FALSE,"civil";#N/A,#N/A,FALSE,"CAÑER";#N/A,#N/A,FALSE,"ELEC";#N/A,#N/A,FALSE,"INSTR"}</definedName>
    <definedName name="jjj" localSheetId="9" hidden="1">{#N/A,#N/A,FALSE,"Total_OC015";#N/A,#N/A,FALSE,"ADMIN";#N/A,#N/A,FALSE,"PROCES";#N/A,#N/A,FALSE,"mecan";#N/A,#N/A,FALSE,"civil";#N/A,#N/A,FALSE,"CAÑER";#N/A,#N/A,FALSE,"ELEC";#N/A,#N/A,FALSE,"INSTR"}</definedName>
    <definedName name="jjj" localSheetId="8" hidden="1">{#N/A,#N/A,FALSE,"Total_OC015";#N/A,#N/A,FALSE,"ADMIN";#N/A,#N/A,FALSE,"PROCES";#N/A,#N/A,FALSE,"mecan";#N/A,#N/A,FALSE,"civil";#N/A,#N/A,FALSE,"CAÑER";#N/A,#N/A,FALSE,"ELEC";#N/A,#N/A,FALSE,"INSTR"}</definedName>
    <definedName name="jjj" localSheetId="19" hidden="1">{#N/A,#N/A,FALSE,"Total_OC015";#N/A,#N/A,FALSE,"ADMIN";#N/A,#N/A,FALSE,"PROCES";#N/A,#N/A,FALSE,"mecan";#N/A,#N/A,FALSE,"civil";#N/A,#N/A,FALSE,"CAÑER";#N/A,#N/A,FALSE,"ELEC";#N/A,#N/A,FALSE,"INSTR"}</definedName>
    <definedName name="jjj" localSheetId="12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J" localSheetId="17" hidden="1">{"DECIMAL",#N/A,FALSE,"02"}</definedName>
    <definedName name="JJJJJ" localSheetId="11" hidden="1">{"DECIMAL",#N/A,FALSE,"02"}</definedName>
    <definedName name="JJJJJ" localSheetId="14" hidden="1">{"DECIMAL",#N/A,FALSE,"02"}</definedName>
    <definedName name="JJJJJ" localSheetId="9" hidden="1">{"DECIMAL",#N/A,FALSE,"02"}</definedName>
    <definedName name="JJJJJ" localSheetId="8" hidden="1">{"DECIMAL",#N/A,FALSE,"02"}</definedName>
    <definedName name="JJJJJ" localSheetId="19" hidden="1">{"DECIMAL",#N/A,FALSE,"02"}</definedName>
    <definedName name="JJJJJ" localSheetId="12" hidden="1">{"DECIMAL",#N/A,FALSE,"02"}</definedName>
    <definedName name="JJJJJ" hidden="1">{"DECIMAL",#N/A,FALSE,"02"}</definedName>
    <definedName name="jjjjjjjj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J" localSheetId="17" hidden="1">{#N/A,#N/A,FALSE,"Work progress mensile";#N/A,#N/A,FALSE,"Work progress mensile IE1"}</definedName>
    <definedName name="JJJJJJJJJ" localSheetId="11" hidden="1">{#N/A,#N/A,FALSE,"Work progress mensile";#N/A,#N/A,FALSE,"Work progress mensile IE1"}</definedName>
    <definedName name="JJJJJJJJJ" localSheetId="14" hidden="1">{#N/A,#N/A,FALSE,"Work progress mensile";#N/A,#N/A,FALSE,"Work progress mensile IE1"}</definedName>
    <definedName name="JJJJJJJJJ" localSheetId="9" hidden="1">{#N/A,#N/A,FALSE,"Work progress mensile";#N/A,#N/A,FALSE,"Work progress mensile IE1"}</definedName>
    <definedName name="JJJJJJJJJ" localSheetId="8" hidden="1">{#N/A,#N/A,FALSE,"Work progress mensile";#N/A,#N/A,FALSE,"Work progress mensile IE1"}</definedName>
    <definedName name="JJJJJJJJJ" localSheetId="19" hidden="1">{#N/A,#N/A,FALSE,"Work progress mensile";#N/A,#N/A,FALSE,"Work progress mensile IE1"}</definedName>
    <definedName name="JJJJJJJJJ" localSheetId="12" hidden="1">{#N/A,#N/A,FALSE,"Work progress mensile";#N/A,#N/A,FALSE,"Work progress mensile IE1"}</definedName>
    <definedName name="JJJJJJJJJ" hidden="1">{#N/A,#N/A,FALSE,"Work progress mensile";#N/A,#N/A,FALSE,"Work progress mensile IE1"}</definedName>
    <definedName name="JJJJJJJJJJJJ" localSheetId="17" hidden="1">{#N/A,#N/A,FALSE,"Work progress mensile";#N/A,#N/A,FALSE,"Work progress mensile IE1"}</definedName>
    <definedName name="JJJJJJJJJJJJ" localSheetId="11" hidden="1">{#N/A,#N/A,FALSE,"Work progress mensile";#N/A,#N/A,FALSE,"Work progress mensile IE1"}</definedName>
    <definedName name="JJJJJJJJJJJJ" localSheetId="14" hidden="1">{#N/A,#N/A,FALSE,"Work progress mensile";#N/A,#N/A,FALSE,"Work progress mensile IE1"}</definedName>
    <definedName name="JJJJJJJJJJJJ" localSheetId="9" hidden="1">{#N/A,#N/A,FALSE,"Work progress mensile";#N/A,#N/A,FALSE,"Work progress mensile IE1"}</definedName>
    <definedName name="JJJJJJJJJJJJ" localSheetId="8" hidden="1">{#N/A,#N/A,FALSE,"Work progress mensile";#N/A,#N/A,FALSE,"Work progress mensile IE1"}</definedName>
    <definedName name="JJJJJJJJJJJJ" localSheetId="19" hidden="1">{#N/A,#N/A,FALSE,"Work progress mensile";#N/A,#N/A,FALSE,"Work progress mensile IE1"}</definedName>
    <definedName name="JJJJJJJJJJJJ" localSheetId="12" hidden="1">{#N/A,#N/A,FALSE,"Work progress mensile";#N/A,#N/A,FALSE,"Work progress mensile IE1"}</definedName>
    <definedName name="JJJJJJJJJJJJ" hidden="1">{#N/A,#N/A,FALSE,"Work progress mensile";#N/A,#N/A,FALSE,"Work progress mensile IE1"}</definedName>
    <definedName name="JJJJJJJJJJJJJJ" localSheetId="17" hidden="1">{"DECIMAL",#N/A,FALSE,"02"}</definedName>
    <definedName name="JJJJJJJJJJJJJJ" localSheetId="11" hidden="1">{"DECIMAL",#N/A,FALSE,"02"}</definedName>
    <definedName name="JJJJJJJJJJJJJJ" localSheetId="14" hidden="1">{"DECIMAL",#N/A,FALSE,"02"}</definedName>
    <definedName name="JJJJJJJJJJJJJJ" localSheetId="9" hidden="1">{"DECIMAL",#N/A,FALSE,"02"}</definedName>
    <definedName name="JJJJJJJJJJJJJJ" localSheetId="8" hidden="1">{"DECIMAL",#N/A,FALSE,"02"}</definedName>
    <definedName name="JJJJJJJJJJJJJJ" localSheetId="19" hidden="1">{"DECIMAL",#N/A,FALSE,"02"}</definedName>
    <definedName name="JJJJJJJJJJJJJJ" localSheetId="12" hidden="1">{"DECIMAL",#N/A,FALSE,"02"}</definedName>
    <definedName name="JJJJJJJJJJJJJJ" hidden="1">{"DECIMAL",#N/A,FALSE,"02"}</definedName>
    <definedName name="jkaka" localSheetId="17" hidden="1">{"Avaliação de Cargos (Class Mens Todas)",#N/A,FALSE,"BANCO DE DADOS MENSALISTAS";"Avaliação de Cargos (Class Mens Todas)",#N/A,FALSE,"BANCO DE DADOS MENSALISTAS"}</definedName>
    <definedName name="jkaka" localSheetId="11" hidden="1">{"Avaliação de Cargos (Class Mens Todas)",#N/A,FALSE,"BANCO DE DADOS MENSALISTAS";"Avaliação de Cargos (Class Mens Todas)",#N/A,FALSE,"BANCO DE DADOS MENSALISTAS"}</definedName>
    <definedName name="jkaka" localSheetId="14" hidden="1">{"Avaliação de Cargos (Class Mens Todas)",#N/A,FALSE,"BANCO DE DADOS MENSALISTAS";"Avaliação de Cargos (Class Mens Todas)",#N/A,FALSE,"BANCO DE DADOS MENSALISTAS"}</definedName>
    <definedName name="jkaka" localSheetId="9" hidden="1">{"Avaliação de Cargos (Class Mens Todas)",#N/A,FALSE,"BANCO DE DADOS MENSALISTAS";"Avaliação de Cargos (Class Mens Todas)",#N/A,FALSE,"BANCO DE DADOS MENSALISTAS"}</definedName>
    <definedName name="jkaka" localSheetId="8" hidden="1">{"Avaliação de Cargos (Class Mens Todas)",#N/A,FALSE,"BANCO DE DADOS MENSALISTAS";"Avaliação de Cargos (Class Mens Todas)",#N/A,FALSE,"BANCO DE DADOS MENSALISTAS"}</definedName>
    <definedName name="jkaka" localSheetId="19" hidden="1">{"Avaliação de Cargos (Class Mens Todas)",#N/A,FALSE,"BANCO DE DADOS MENSALISTAS";"Avaliação de Cargos (Class Mens Todas)",#N/A,FALSE,"BANCO DE DADOS MENSALISTAS"}</definedName>
    <definedName name="jkaka" localSheetId="12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" localSheetId="14" hidden="1">#REF!</definedName>
    <definedName name="jkj" hidden="1">[16]INST!#REF!</definedName>
    <definedName name="jkjk">#REF!</definedName>
    <definedName name="jklguiñlihg">#REF!</definedName>
    <definedName name="jnpnlk" localSheetId="14">#REF!</definedName>
    <definedName name="jnpnlk">[58]Caratula!$J$5</definedName>
    <definedName name="JOB">#REF!</definedName>
    <definedName name="Job_Number">#REF!</definedName>
    <definedName name="JOBNO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keeek" localSheetId="17" hidden="1">{#N/A,#N/A,FALSE,"Monthly report";#N/A,#N/A,FALSE,"M.R. UEM";#N/A,#N/A,FALSE,"M.R. VCM"}</definedName>
    <definedName name="jokeeek" localSheetId="11" hidden="1">{#N/A,#N/A,FALSE,"Monthly report";#N/A,#N/A,FALSE,"M.R. UEM";#N/A,#N/A,FALSE,"M.R. VCM"}</definedName>
    <definedName name="jokeeek" localSheetId="14" hidden="1">{#N/A,#N/A,FALSE,"Monthly report";#N/A,#N/A,FALSE,"M.R. UEM";#N/A,#N/A,FALSE,"M.R. VCM"}</definedName>
    <definedName name="jokeeek" localSheetId="9" hidden="1">{#N/A,#N/A,FALSE,"Monthly report";#N/A,#N/A,FALSE,"M.R. UEM";#N/A,#N/A,FALSE,"M.R. VCM"}</definedName>
    <definedName name="jokeeek" localSheetId="8" hidden="1">{#N/A,#N/A,FALSE,"Monthly report";#N/A,#N/A,FALSE,"M.R. UEM";#N/A,#N/A,FALSE,"M.R. VCM"}</definedName>
    <definedName name="jokeeek" localSheetId="19" hidden="1">{#N/A,#N/A,FALSE,"Monthly report";#N/A,#N/A,FALSE,"M.R. UEM";#N/A,#N/A,FALSE,"M.R. VCM"}</definedName>
    <definedName name="jokeeek" localSheetId="12" hidden="1">{#N/A,#N/A,FALSE,"Monthly report";#N/A,#N/A,FALSE,"M.R. UEM";#N/A,#N/A,FALSE,"M.R. VCM"}</definedName>
    <definedName name="jokeeek" hidden="1">{#N/A,#N/A,FALSE,"Monthly report";#N/A,#N/A,FALSE,"M.R. UEM";#N/A,#N/A,FALSE,"M.R. VCM"}</definedName>
    <definedName name="jorn">#REF!</definedName>
    <definedName name="JORNADA" localSheetId="14">#REF!</definedName>
    <definedName name="JORNADA">[34]!Tabla27[Jornada Laboral]</definedName>
    <definedName name="Jornalero">#REF!</definedName>
    <definedName name="JOSUMI1">#REF!</definedName>
    <definedName name="JOSUMI3">#REF!</definedName>
    <definedName name="JSTEMIS">#REF!</definedName>
    <definedName name="JSTEPGE">#REF!</definedName>
    <definedName name="JSTESUR">#REF!</definedName>
    <definedName name="jumbos_1">#REF!</definedName>
    <definedName name="jumbos_2">#REF!</definedName>
    <definedName name="jumbos_3">#REF!</definedName>
    <definedName name="Junction_Box">#REF!</definedName>
    <definedName name="JUPOX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risdicción">#REF!</definedName>
    <definedName name="K" localSheetId="3">'[10]D-9001'!$E$21</definedName>
    <definedName name="k">#REF!</definedName>
    <definedName name="k_diabb">#REF!</definedName>
    <definedName name="k_mod">#REF!</definedName>
    <definedName name="KALAMTEC">#REF!</definedName>
    <definedName name="KALECT">#REF!</definedName>
    <definedName name="KBERMAC">#REF!</definedName>
    <definedName name="KBERON">#REF!</definedName>
    <definedName name="KEY" hidden="1">#REF!</definedName>
    <definedName name="KFIDEMAR">#REF!</definedName>
    <definedName name="KFILIPIAK">#REF!</definedName>
    <definedName name="KGFD">#REF!</definedName>
    <definedName name="KGJE">#REF!</definedName>
    <definedName name="Kgpieza">#REF!</definedName>
    <definedName name="KGTAPA">#REF!</definedName>
    <definedName name="Kgtubb">#REF!</definedName>
    <definedName name="Kgvalv">#REF!</definedName>
    <definedName name="KH">#REF!</definedName>
    <definedName name="kha">#REF!</definedName>
    <definedName name="kjgghjk">#REF!</definedName>
    <definedName name="kjghjlñoiyi">#REF!</definedName>
    <definedName name="kjgkhjk">#REF!</definedName>
    <definedName name="kjhkj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K" localSheetId="14" hidden="1">{"'NOTES2'!$G$9:$J$27"}</definedName>
    <definedName name="KKK" hidden="1">{"'NOTES2'!$G$9:$J$27"}</definedName>
    <definedName name="kkkk" localSheetId="17" hidden="1">{"Avaliação de Cargos (Class Mens Todas)",#N/A,FALSE,"BANCO DE DADOS MENSALISTAS";"Avaliação de Cargos (Class Mens Todas)",#N/A,FALSE,"BANCO DE DADOS MENSALISTAS"}</definedName>
    <definedName name="kkkk" localSheetId="11" hidden="1">{"Avaliação de Cargos (Class Mens Todas)",#N/A,FALSE,"BANCO DE DADOS MENSALISTAS";"Avaliação de Cargos (Class Mens Todas)",#N/A,FALSE,"BANCO DE DADOS MENSALISTAS"}</definedName>
    <definedName name="kkkk" localSheetId="14" hidden="1">{"Avaliação de Cargos (Class Mens Todas)",#N/A,FALSE,"BANCO DE DADOS MENSALISTAS";"Avaliação de Cargos (Class Mens Todas)",#N/A,FALSE,"BANCO DE DADOS MENSALISTAS"}</definedName>
    <definedName name="kkkk" localSheetId="9" hidden="1">{"Avaliação de Cargos (Class Mens Todas)",#N/A,FALSE,"BANCO DE DADOS MENSALISTAS";"Avaliação de Cargos (Class Mens Todas)",#N/A,FALSE,"BANCO DE DADOS MENSALISTAS"}</definedName>
    <definedName name="kkkk" localSheetId="8" hidden="1">{"Avaliação de Cargos (Class Mens Todas)",#N/A,FALSE,"BANCO DE DADOS MENSALISTAS";"Avaliação de Cargos (Class Mens Todas)",#N/A,FALSE,"BANCO DE DADOS MENSALISTAS"}</definedName>
    <definedName name="kkkk" localSheetId="19" hidden="1">{"Avaliação de Cargos (Class Mens Todas)",#N/A,FALSE,"BANCO DE DADOS MENSALISTAS";"Avaliação de Cargos (Class Mens Todas)",#N/A,FALSE,"BANCO DE DADOS MENSALISTAS"}</definedName>
    <definedName name="kkkk" localSheetId="12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kkk" localSheetId="17" hidden="1">{"NORMAL",#N/A,FALSE,"02"}</definedName>
    <definedName name="kkkkkkkkkkkkk" localSheetId="11" hidden="1">{"NORMAL",#N/A,FALSE,"02"}</definedName>
    <definedName name="kkkkkkkkkkkkk" localSheetId="14" hidden="1">{"NORMAL",#N/A,FALSE,"02"}</definedName>
    <definedName name="kkkkkkkkkkkkk" localSheetId="9" hidden="1">{"NORMAL",#N/A,FALSE,"02"}</definedName>
    <definedName name="kkkkkkkkkkkkk" localSheetId="8" hidden="1">{"NORMAL",#N/A,FALSE,"02"}</definedName>
    <definedName name="kkkkkkkkkkkkk" localSheetId="19" hidden="1">{"NORMAL",#N/A,FALSE,"02"}</definedName>
    <definedName name="kkkkkkkkkkkkk" localSheetId="12" hidden="1">{"NORMAL",#N/A,FALSE,"02"}</definedName>
    <definedName name="kkkkkkkkkkkkk" hidden="1">{"NORMAL",#N/A,FALSE,"02"}</definedName>
    <definedName name="kkkkkkkkkkkkkkkkkkkkk" localSheetId="17" hidden="1">{"DECIMAL",#N/A,FALSE,"02"}</definedName>
    <definedName name="kkkkkkkkkkkkkkkkkkkkk" localSheetId="11" hidden="1">{"DECIMAL",#N/A,FALSE,"02"}</definedName>
    <definedName name="kkkkkkkkkkkkkkkkkkkkk" localSheetId="14" hidden="1">{"DECIMAL",#N/A,FALSE,"02"}</definedName>
    <definedName name="kkkkkkkkkkkkkkkkkkkkk" localSheetId="9" hidden="1">{"DECIMAL",#N/A,FALSE,"02"}</definedName>
    <definedName name="kkkkkkkkkkkkkkkkkkkkk" localSheetId="8" hidden="1">{"DECIMAL",#N/A,FALSE,"02"}</definedName>
    <definedName name="kkkkkkkkkkkkkkkkkkkkk" localSheetId="19" hidden="1">{"DECIMAL",#N/A,FALSE,"02"}</definedName>
    <definedName name="kkkkkkkkkkkkkkkkkkkkk" localSheetId="12" hidden="1">{"DECIMAL",#N/A,FALSE,"02"}</definedName>
    <definedName name="kkkkkkkkkkkkkkkkkkkkk" hidden="1">{"DECIMAL",#N/A,FALSE,"02"}</definedName>
    <definedName name="KLENFIX">#REF!</definedName>
    <definedName name="KLESA">#N/A</definedName>
    <definedName name="klghkjtg">#REF!</definedName>
    <definedName name="klj">#REF!</definedName>
    <definedName name="KLK">#REF!</definedName>
    <definedName name="kons">#REF!</definedName>
    <definedName name="KP_FUNTRA">#REF!</definedName>
    <definedName name="KPRODIE">#REF!</definedName>
    <definedName name="Kred">#REF!</definedName>
    <definedName name="KRETEC">#N/A</definedName>
    <definedName name="KRONO_CP_PRNAME">#REF!</definedName>
    <definedName name="KRONO_creationdate">#REF!</definedName>
    <definedName name="KRONO_creator">#REF!</definedName>
    <definedName name="KRONO_modificationdate">#REF!</definedName>
    <definedName name="KRONO_modifier">#REF!</definedName>
    <definedName name="KRONO_name">#REF!</definedName>
    <definedName name="KRONO_number">#REF!</definedName>
    <definedName name="KRONO_status">#REF!</definedName>
    <definedName name="KRONO_version">#REF!</definedName>
    <definedName name="L">#REF!</definedName>
    <definedName name="L.Sociales">#REF!</definedName>
    <definedName name="L_">#REF!</definedName>
    <definedName name="L1x_m">#REF!</definedName>
    <definedName name="L51.01">#REF!</definedName>
    <definedName name="L51.02">#REF!</definedName>
    <definedName name="L51.03">#REF!</definedName>
    <definedName name="L51.04">#REF!</definedName>
    <definedName name="L51.05">#REF!</definedName>
    <definedName name="L51.06">#REF!</definedName>
    <definedName name="L51.07">#REF!</definedName>
    <definedName name="L51.08">#REF!</definedName>
    <definedName name="L51.1">#REF!</definedName>
    <definedName name="L51.2">#REF!</definedName>
    <definedName name="L51.3">#REF!</definedName>
    <definedName name="L51.4">#REF!</definedName>
    <definedName name="L51.5">#REF!</definedName>
    <definedName name="L52.071">#REF!</definedName>
    <definedName name="L52.072">#REF!</definedName>
    <definedName name="L52.1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65.13">#REF!</definedName>
    <definedName name="L81.0">#REF!</definedName>
    <definedName name="LA">#N/A</definedName>
    <definedName name="Labour">#REF!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st_Row" localSheetId="14">IF(#REF!,#REF!+#REF!,#REF!)</definedName>
    <definedName name="Last_Row">IF([59]!Values_Entered,[59]!Header_Row+[59]!Number_of_Payments,[59]!Header_Row)</definedName>
    <definedName name="Last_Sheet">'[53]Sheet 1 (Notes)'!$U$10</definedName>
    <definedName name="LB">#REF!</definedName>
    <definedName name="Lc">#REF!</definedName>
    <definedName name="LC_ASD">#REF!</definedName>
    <definedName name="LC_LRFD">#REF!</definedName>
    <definedName name="LC_SSLRFD">#REF!</definedName>
    <definedName name="LCA_Sum">#REF!</definedName>
    <definedName name="LE">#REF!</definedName>
    <definedName name="lencabbt" localSheetId="14">#REF!</definedName>
    <definedName name="lencabbt">'[54]U26-CalculoCables'!$X$5:$X$35</definedName>
    <definedName name="lencabmt" localSheetId="14">#REF!</definedName>
    <definedName name="lencabmt">'[54]U26-CalculoCables'!$X$38:$X$43</definedName>
    <definedName name="LENGTH_SMALL">#REF!</definedName>
    <definedName name="lfx">#REF!</definedName>
    <definedName name="lfz">#REF!</definedName>
    <definedName name="liab">#REF!</definedName>
    <definedName name="lib">#REF!</definedName>
    <definedName name="LIMA">#REF!</definedName>
    <definedName name="limcount" hidden="1">1</definedName>
    <definedName name="line_i_d_001">#REF!</definedName>
    <definedName name="line_id_001">#REF!</definedName>
    <definedName name="line_num_001">#REF!</definedName>
    <definedName name="line_sched_001">#REF!</definedName>
    <definedName name="line_size_001">#REF!</definedName>
    <definedName name="line_uom_001">#REF!</definedName>
    <definedName name="LINEA">#REF!</definedName>
    <definedName name="LINEA1">#REF!</definedName>
    <definedName name="LINENO">#REF!</definedName>
    <definedName name="liquid_compres_calc_flg_001">#REF!</definedName>
    <definedName name="lis">#REF!</definedName>
    <definedName name="LISTA">#REF!</definedName>
    <definedName name="Listado_Equipos">#REF!</definedName>
    <definedName name="listamotbt" localSheetId="14">#REF!</definedName>
    <definedName name="listamotbt">'[54]CATALOGO  MOT BT'!$A$7:$Q$39</definedName>
    <definedName name="Listaperfiles">#REF!</definedName>
    <definedName name="listcabbt" localSheetId="14">#REF!</definedName>
    <definedName name="listcabbt">'[54]U26-CalculoCables'!$N$5:$N$35</definedName>
    <definedName name="listcabmt" localSheetId="14">#REF!</definedName>
    <definedName name="listcabmt">'[54]U26-CalculoCables'!$N$38:$N$43</definedName>
    <definedName name="lix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17" hidden="1">{#N/A,#N/A,FALSE,"Total_OC015";#N/A,#N/A,FALSE,"ADMIN";#N/A,#N/A,FALSE,"PROCES";#N/A,#N/A,FALSE,"mecan";#N/A,#N/A,FALSE,"civil";#N/A,#N/A,FALSE,"CAÑER";#N/A,#N/A,FALSE,"ELEC";#N/A,#N/A,FALSE,"INSTR"}</definedName>
    <definedName name="lk" localSheetId="11" hidden="1">{#N/A,#N/A,FALSE,"Total_OC015";#N/A,#N/A,FALSE,"ADMIN";#N/A,#N/A,FALSE,"PROCES";#N/A,#N/A,FALSE,"mecan";#N/A,#N/A,FALSE,"civil";#N/A,#N/A,FALSE,"CAÑER";#N/A,#N/A,FALSE,"ELEC";#N/A,#N/A,FALSE,"INSTR"}</definedName>
    <definedName name="lk" localSheetId="14" hidden="1">{#N/A,#N/A,FALSE,"Total_OC015";#N/A,#N/A,FALSE,"ADMIN";#N/A,#N/A,FALSE,"PROCES";#N/A,#N/A,FALSE,"mecan";#N/A,#N/A,FALSE,"civil";#N/A,#N/A,FALSE,"CAÑER";#N/A,#N/A,FALSE,"ELEC";#N/A,#N/A,FALSE,"INSTR"}</definedName>
    <definedName name="lk" localSheetId="9" hidden="1">{#N/A,#N/A,FALSE,"Total_OC015";#N/A,#N/A,FALSE,"ADMIN";#N/A,#N/A,FALSE,"PROCES";#N/A,#N/A,FALSE,"mecan";#N/A,#N/A,FALSE,"civil";#N/A,#N/A,FALSE,"CAÑER";#N/A,#N/A,FALSE,"ELEC";#N/A,#N/A,FALSE,"INSTR"}</definedName>
    <definedName name="lk" localSheetId="8" hidden="1">{#N/A,#N/A,FALSE,"Total_OC015";#N/A,#N/A,FALSE,"ADMIN";#N/A,#N/A,FALSE,"PROCES";#N/A,#N/A,FALSE,"mecan";#N/A,#N/A,FALSE,"civil";#N/A,#N/A,FALSE,"CAÑER";#N/A,#N/A,FALSE,"ELEC";#N/A,#N/A,FALSE,"INSTR"}</definedName>
    <definedName name="lk" localSheetId="19" hidden="1">{#N/A,#N/A,FALSE,"Total_OC015";#N/A,#N/A,FALSE,"ADMIN";#N/A,#N/A,FALSE,"PROCES";#N/A,#N/A,FALSE,"mecan";#N/A,#N/A,FALSE,"civil";#N/A,#N/A,FALSE,"CAÑER";#N/A,#N/A,FALSE,"ELEC";#N/A,#N/A,FALSE,"INSTR"}</definedName>
    <definedName name="lk" localSheetId="12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khhh">#REF!</definedName>
    <definedName name="LKL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7" hidden="1">{"Avaliação de Cargos (Class Mens Todas)",#N/A,FALSE,"BANCO DE DADOS MENSALISTAS";"Avaliação de Cargos (Class Mens Todas)",#N/A,FALSE,"BANCO DE DADOS MENSALISTAS"}</definedName>
    <definedName name="LL" localSheetId="11" hidden="1">{"Avaliação de Cargos (Class Mens Todas)",#N/A,FALSE,"BANCO DE DADOS MENSALISTAS";"Avaliação de Cargos (Class Mens Todas)",#N/A,FALSE,"BANCO DE DADOS MENSALISTAS"}</definedName>
    <definedName name="LL" localSheetId="14" hidden="1">{"Avaliação de Cargos (Class Mens Todas)",#N/A,FALSE,"BANCO DE DADOS MENSALISTAS";"Avaliação de Cargos (Class Mens Todas)",#N/A,FALSE,"BANCO DE DADOS MENSALISTAS"}</definedName>
    <definedName name="LL" localSheetId="9" hidden="1">{"Avaliação de Cargos (Class Mens Todas)",#N/A,FALSE,"BANCO DE DADOS MENSALISTAS";"Avaliação de Cargos (Class Mens Todas)",#N/A,FALSE,"BANCO DE DADOS MENSALISTAS"}</definedName>
    <definedName name="LL" localSheetId="8" hidden="1">{"Avaliação de Cargos (Class Mens Todas)",#N/A,FALSE,"BANCO DE DADOS MENSALISTAS";"Avaliação de Cargos (Class Mens Todas)",#N/A,FALSE,"BANCO DE DADOS MENSALISTAS"}</definedName>
    <definedName name="LL" localSheetId="19" hidden="1">{"Avaliação de Cargos (Class Mens Todas)",#N/A,FALSE,"BANCO DE DADOS MENSALISTAS";"Avaliação de Cargos (Class Mens Todas)",#N/A,FALSE,"BANCO DE DADOS MENSALISTAS"}</definedName>
    <definedName name="LL" localSheetId="12" hidden="1">{"Avaliação de Cargos (Class Mens Todas)",#N/A,FALSE,"BANCO DE DADOS MENSALISTAS";"Avaliação de Cargos (Class Mens Todas)",#N/A,FALSE,"BANCO DE DADOS MENSALISTAS"}</definedName>
    <definedName name="LL" hidden="1">{"Avaliação de Cargos (Class Mens Todas)",#N/A,FALSE,"BANCO DE DADOS MENSALISTAS";"Avaliação de Cargos (Class Mens Todas)",#N/A,FALSE,"BANCO DE DADOS MENSALISTAS"}</definedName>
    <definedName name="lll" localSheetId="17" hidden="1">{"Avaliação de Cargos (Class Mens Todas)",#N/A,FALSE,"BANCO DE DADOS MENSALISTAS";"Avaliação de Cargos (Class Mens Todas)",#N/A,FALSE,"BANCO DE DADOS MENSALISTAS"}</definedName>
    <definedName name="lll" localSheetId="11" hidden="1">{"Avaliação de Cargos (Class Mens Todas)",#N/A,FALSE,"BANCO DE DADOS MENSALISTAS";"Avaliação de Cargos (Class Mens Todas)",#N/A,FALSE,"BANCO DE DADOS MENSALISTAS"}</definedName>
    <definedName name="lll" localSheetId="14" hidden="1">{"Avaliação de Cargos (Class Mens Todas)",#N/A,FALSE,"BANCO DE DADOS MENSALISTAS";"Avaliação de Cargos (Class Mens Todas)",#N/A,FALSE,"BANCO DE DADOS MENSALISTAS"}</definedName>
    <definedName name="lll" localSheetId="9" hidden="1">{"Avaliação de Cargos (Class Mens Todas)",#N/A,FALSE,"BANCO DE DADOS MENSALISTAS";"Avaliação de Cargos (Class Mens Todas)",#N/A,FALSE,"BANCO DE DADOS MENSALISTAS"}</definedName>
    <definedName name="lll" localSheetId="8" hidden="1">{"Avaliação de Cargos (Class Mens Todas)",#N/A,FALSE,"BANCO DE DADOS MENSALISTAS";"Avaliação de Cargos (Class Mens Todas)",#N/A,FALSE,"BANCO DE DADOS MENSALISTAS"}</definedName>
    <definedName name="lll" localSheetId="19" hidden="1">{"Avaliação de Cargos (Class Mens Todas)",#N/A,FALSE,"BANCO DE DADOS MENSALISTAS";"Avaliação de Cargos (Class Mens Todas)",#N/A,FALSE,"BANCO DE DADOS MENSALISTAS"}</definedName>
    <definedName name="lll" localSheetId="12" hidden="1">{"Avaliação de Cargos (Class Mens Todas)",#N/A,FALSE,"BANCO DE DADOS MENSALISTAS";"Avaliação de Cargos (Class Mens Todas)",#N/A,FALSE,"BANCO DE DADOS MENSALISTAS"}</definedName>
    <definedName name="lll" hidden="1">{"Avaliação de Cargos (Class Mens Todas)",#N/A,FALSE,"BANCO DE DADOS MENSALISTAS";"Avaliação de Cargos (Class Mens Todas)",#N/A,FALSE,"BANCO DE DADOS MENSALISTAS"}</definedName>
    <definedName name="llll">#REF!</definedName>
    <definedName name="lm">#REF!</definedName>
    <definedName name="lñl" localSheetId="14" hidden="1">#REF!</definedName>
    <definedName name="lñl" hidden="1">[60]Datos!#REF!</definedName>
    <definedName name="Lo">#REF!</definedName>
    <definedName name="Loan_Amount">#REF!</definedName>
    <definedName name="Loan_Start">#REF!</definedName>
    <definedName name="Loan_Years">#REF!</definedName>
    <definedName name="Loc_Indirectos">#REF!</definedName>
    <definedName name="Locacion">#REF!,#REF!,#REF!</definedName>
    <definedName name="LOCN">#REF!</definedName>
    <definedName name="logo_001">#REF!</definedName>
    <definedName name="LOLO">#REF!</definedName>
    <definedName name="Longitud">#REF!</definedName>
    <definedName name="longitudmuro">#REF!</definedName>
    <definedName name="los">#REF!</definedName>
    <definedName name="loser">#REF!</definedName>
    <definedName name="lots" localSheetId="17" hidden="1">{#N/A,#N/A,FALSE,"Total_OC015";#N/A,#N/A,FALSE,"ADMIN";#N/A,#N/A,FALSE,"PROCES";#N/A,#N/A,FALSE,"mecan";#N/A,#N/A,FALSE,"civil";#N/A,#N/A,FALSE,"CAÑER";#N/A,#N/A,FALSE,"ELEC";#N/A,#N/A,FALSE,"INSTR"}</definedName>
    <definedName name="lots" localSheetId="11" hidden="1">{#N/A,#N/A,FALSE,"Total_OC015";#N/A,#N/A,FALSE,"ADMIN";#N/A,#N/A,FALSE,"PROCES";#N/A,#N/A,FALSE,"mecan";#N/A,#N/A,FALSE,"civil";#N/A,#N/A,FALSE,"CAÑER";#N/A,#N/A,FALSE,"ELEC";#N/A,#N/A,FALSE,"INSTR"}</definedName>
    <definedName name="lots" localSheetId="14" hidden="1">{#N/A,#N/A,FALSE,"Total_OC015";#N/A,#N/A,FALSE,"ADMIN";#N/A,#N/A,FALSE,"PROCES";#N/A,#N/A,FALSE,"mecan";#N/A,#N/A,FALSE,"civil";#N/A,#N/A,FALSE,"CAÑER";#N/A,#N/A,FALSE,"ELEC";#N/A,#N/A,FALSE,"INSTR"}</definedName>
    <definedName name="lots" localSheetId="9" hidden="1">{#N/A,#N/A,FALSE,"Total_OC015";#N/A,#N/A,FALSE,"ADMIN";#N/A,#N/A,FALSE,"PROCES";#N/A,#N/A,FALSE,"mecan";#N/A,#N/A,FALSE,"civil";#N/A,#N/A,FALSE,"CAÑER";#N/A,#N/A,FALSE,"ELEC";#N/A,#N/A,FALSE,"INSTR"}</definedName>
    <definedName name="lots" localSheetId="8" hidden="1">{#N/A,#N/A,FALSE,"Total_OC015";#N/A,#N/A,FALSE,"ADMIN";#N/A,#N/A,FALSE,"PROCES";#N/A,#N/A,FALSE,"mecan";#N/A,#N/A,FALSE,"civil";#N/A,#N/A,FALSE,"CAÑER";#N/A,#N/A,FALSE,"ELEC";#N/A,#N/A,FALSE,"INSTR"}</definedName>
    <definedName name="lots" localSheetId="19" hidden="1">{#N/A,#N/A,FALSE,"Total_OC015";#N/A,#N/A,FALSE,"ADMIN";#N/A,#N/A,FALSE,"PROCES";#N/A,#N/A,FALSE,"mecan";#N/A,#N/A,FALSE,"civil";#N/A,#N/A,FALSE,"CAÑER";#N/A,#N/A,FALSE,"ELEC";#N/A,#N/A,FALSE,"INSTR"}</definedName>
    <definedName name="lots" localSheetId="12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ilotes">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x">#REF!</definedName>
    <definedName name="Lx1_m">#REF!</definedName>
    <definedName name="Lx1f">#REF!</definedName>
    <definedName name="Lx1f_">#REF!</definedName>
    <definedName name="LZ">#REF!</definedName>
    <definedName name="Lz1_m">#REF!</definedName>
    <definedName name="Lz1f">#REF!</definedName>
    <definedName name="Lz1f_">#REF!</definedName>
    <definedName name="M">#REF!</definedName>
    <definedName name="M.I.Unitario">#REF!</definedName>
    <definedName name="M_est._X">#REF!</definedName>
    <definedName name="M_RCTS">#REF!</definedName>
    <definedName name="M_REV">#REF!</definedName>
    <definedName name="M51.01">#REF!</definedName>
    <definedName name="M51.02">#REF!</definedName>
    <definedName name="M51.03">#REF!</definedName>
    <definedName name="M51.04">#REF!</definedName>
    <definedName name="M51.05">#REF!</definedName>
    <definedName name="M51.06">#REF!</definedName>
    <definedName name="M51.07">#REF!</definedName>
    <definedName name="M51.08">#REF!</definedName>
    <definedName name="M51.1">#REF!</definedName>
    <definedName name="M51.2">#REF!</definedName>
    <definedName name="M51.3">#REF!</definedName>
    <definedName name="M51.4">#REF!</definedName>
    <definedName name="M51.5">#REF!</definedName>
    <definedName name="M52.071">#REF!</definedName>
    <definedName name="M52.072">#REF!</definedName>
    <definedName name="M52.1">#REF!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65.13">#REF!</definedName>
    <definedName name="M80_">#REF!</definedName>
    <definedName name="M81.0">#REF!</definedName>
    <definedName name="MACRDEL">#REF!</definedName>
    <definedName name="Macro_pf.Macro_pf">#REF!</definedName>
    <definedName name="MACU">#N/A</definedName>
    <definedName name="MAE_ELAB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G">#REF!</definedName>
    <definedName name="mandante">#REF!</definedName>
    <definedName name="Mano_Obra">#REF!</definedName>
    <definedName name="MANOTODAS">#REF!</definedName>
    <definedName name="MANOUNO">#REF!</definedName>
    <definedName name="MANTENIMIENTO" localSheetId="17" hidden="1">{#N/A,#N/A,TRUE,"FLEXIL"}</definedName>
    <definedName name="MANTENIMIENTO" localSheetId="11" hidden="1">{#N/A,#N/A,TRUE,"FLEXIL"}</definedName>
    <definedName name="MANTENIMIENTO" localSheetId="14" hidden="1">{#N/A,#N/A,TRUE,"FLEXIL"}</definedName>
    <definedName name="MANTENIMIENTO" localSheetId="9" hidden="1">{#N/A,#N/A,TRUE,"FLEXIL"}</definedName>
    <definedName name="MANTENIMIENTO" localSheetId="8" hidden="1">{#N/A,#N/A,TRUE,"FLEXIL"}</definedName>
    <definedName name="MANTENIMIENTO" localSheetId="19" hidden="1">{#N/A,#N/A,TRUE,"FLEXIL"}</definedName>
    <definedName name="MANTENIMIENTO" localSheetId="12" hidden="1">{#N/A,#N/A,TRUE,"FLEXIL"}</definedName>
    <definedName name="MANTENIMIENTO" hidden="1">{#N/A,#N/A,TRUE,"FLEXIL"}</definedName>
    <definedName name="MARGEN_INGENIERIA_CIVIL_VICENTE">#REF!</definedName>
    <definedName name="MARGEN_TOTAL">#REF!</definedName>
    <definedName name="mari">#REF!</definedName>
    <definedName name="marino" localSheetId="17" hidden="1">{#N/A,#N/A,FALSE,"Work progress mensile";#N/A,#N/A,FALSE,"Work progress mensile IE1"}</definedName>
    <definedName name="marino" localSheetId="11" hidden="1">{#N/A,#N/A,FALSE,"Work progress mensile";#N/A,#N/A,FALSE,"Work progress mensile IE1"}</definedName>
    <definedName name="marino" localSheetId="14" hidden="1">{#N/A,#N/A,FALSE,"Work progress mensile";#N/A,#N/A,FALSE,"Work progress mensile IE1"}</definedName>
    <definedName name="marino" localSheetId="9" hidden="1">{#N/A,#N/A,FALSE,"Work progress mensile";#N/A,#N/A,FALSE,"Work progress mensile IE1"}</definedName>
    <definedName name="marino" localSheetId="8" hidden="1">{#N/A,#N/A,FALSE,"Work progress mensile";#N/A,#N/A,FALSE,"Work progress mensile IE1"}</definedName>
    <definedName name="marino" localSheetId="19" hidden="1">{#N/A,#N/A,FALSE,"Work progress mensile";#N/A,#N/A,FALSE,"Work progress mensile IE1"}</definedName>
    <definedName name="marino" localSheetId="12" hidden="1">{#N/A,#N/A,FALSE,"Work progress mensile";#N/A,#N/A,FALSE,"Work progress mensile IE1"}</definedName>
    <definedName name="marino" hidden="1">{#N/A,#N/A,FALSE,"Work progress mensile";#N/A,#N/A,FALSE,"Work progress mensile IE1"}</definedName>
    <definedName name="mario">#REF!</definedName>
    <definedName name="mark_a">#REF!</definedName>
    <definedName name="mark_b">#REF!</definedName>
    <definedName name="mark_c">#REF!</definedName>
    <definedName name="mark_t">#REF!</definedName>
    <definedName name="MARTES">#REF!</definedName>
    <definedName name="martillos_1">#REF!</definedName>
    <definedName name="martillos_2">#REF!</definedName>
    <definedName name="martillos_3">#REF!</definedName>
    <definedName name="MASTER">#REF!</definedName>
    <definedName name="mat">#REF!</definedName>
    <definedName name="MAT_EN">#REF!</definedName>
    <definedName name="MAT_SP">#REF!</definedName>
    <definedName name="matcant1">#REF!</definedName>
    <definedName name="matcant2">#REF!</definedName>
    <definedName name="matcant3">#REF!</definedName>
    <definedName name="matcod1">#REF!</definedName>
    <definedName name="matcod2">#REF!</definedName>
    <definedName name="mater">#REF!</definedName>
    <definedName name="mater1">#REF!</definedName>
    <definedName name="material">#REF!</definedName>
    <definedName name="Materiales">#REF!</definedName>
    <definedName name="MaterialesFin">#REF!</definedName>
    <definedName name="maters">#REF!</definedName>
    <definedName name="MATERUNO">#REF!</definedName>
    <definedName name="Matriz_computo">#REF!</definedName>
    <definedName name="Max_ro.V2">'[10]D-9001'!$E$47</definedName>
    <definedName name="Mayoracion">#REF!</definedName>
    <definedName name="MC_AREA01">#REF!</definedName>
    <definedName name="mdocod1">#REF!</definedName>
    <definedName name="mdocod2">#REF!</definedName>
    <definedName name="mdocod3">#REF!</definedName>
    <definedName name="MDP">#REF!</definedName>
    <definedName name="Me">#REF!,#REF!,#REF!,#REF!,#REF!,#REF!,#REF!,#REF!,#REF!,#REF!,#REF!,#REF!,#REF!,#REF!</definedName>
    <definedName name="Meact">#REF!</definedName>
    <definedName name="MECANICA">#REF!</definedName>
    <definedName name="MECH_INST">#REF!</definedName>
    <definedName name="MENSUALES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IMP">#REF!</definedName>
    <definedName name="Mepas">#REF!</definedName>
    <definedName name="Merito">#REF!</definedName>
    <definedName name="MES">#REF!</definedName>
    <definedName name="MES_1">#REF!</definedName>
    <definedName name="MES_10">#REF!</definedName>
    <definedName name="MES_11">#REF!</definedName>
    <definedName name="MES_2">#REF!</definedName>
    <definedName name="MES_3">#REF!</definedName>
    <definedName name="MES_4">#REF!</definedName>
    <definedName name="MES_5">#REF!</definedName>
    <definedName name="MES_6">#REF!</definedName>
    <definedName name="MES_7">#REF!</definedName>
    <definedName name="MES_8">#REF!</definedName>
    <definedName name="MES_9">#REF!</definedName>
    <definedName name="MES_BASE" localSheetId="14">#REF!</definedName>
    <definedName name="MES_BASE">[34]!Tabla26[Mes Base]</definedName>
    <definedName name="Mesdebaja">#REF!</definedName>
    <definedName name="MESES">#REF!</definedName>
    <definedName name="MESESOBRA">#REF!</definedName>
    <definedName name="MeshPad">'[10]D-9001'!$D$8</definedName>
    <definedName name="Mest._Z">#REF!</definedName>
    <definedName name="met">#REF!</definedName>
    <definedName name="Met_planos_Final_parcial" localSheetId="17" hidden="1">{#N/A,#N/A,TRUE,"1842CWN0"}</definedName>
    <definedName name="Met_planos_Final_parcial" localSheetId="11" hidden="1">{#N/A,#N/A,TRUE,"1842CWN0"}</definedName>
    <definedName name="Met_planos_Final_parcial" localSheetId="14" hidden="1">{#N/A,#N/A,TRUE,"1842CWN0"}</definedName>
    <definedName name="Met_planos_Final_parcial" localSheetId="9" hidden="1">{#N/A,#N/A,TRUE,"1842CWN0"}</definedName>
    <definedName name="Met_planos_Final_parcial" localSheetId="8" hidden="1">{#N/A,#N/A,TRUE,"1842CWN0"}</definedName>
    <definedName name="Met_planos_Final_parcial" localSheetId="19" hidden="1">{#N/A,#N/A,TRUE,"1842CWN0"}</definedName>
    <definedName name="Met_planos_Final_parcial" localSheetId="12" hidden="1">{#N/A,#N/A,TRUE,"1842CWN0"}</definedName>
    <definedName name="Met_planos_Final_parcial" hidden="1">{#N/A,#N/A,TRUE,"1842CWN0"}</definedName>
    <definedName name="MetConstructivo">OFFSET(#REF!,0,0,COUNTA(#REF!),1)</definedName>
    <definedName name="METRADO">#REF!</definedName>
    <definedName name="METRADO420">#REF!</definedName>
    <definedName name="METRADO4200">#REF!</definedName>
    <definedName name="METRADO430">#REF!</definedName>
    <definedName name="METRADO440">#REF!</definedName>
    <definedName name="METRAJES">#REF!</definedName>
    <definedName name="MFGR">#REF!</definedName>
    <definedName name="Mg.Mes">#REF!,#REF!,#REF!,#REF!,#REF!,#REF!,#REF!,#REF!,#REF!,#REF!,#REF!,#REF!</definedName>
    <definedName name="MH_AREA01">#REF!</definedName>
    <definedName name="MH51.01">#REF!</definedName>
    <definedName name="MH51.02">#REF!</definedName>
    <definedName name="MH51.03">#REF!</definedName>
    <definedName name="MH51.04">#REF!</definedName>
    <definedName name="MH51.05">#REF!</definedName>
    <definedName name="MH51.06">#REF!</definedName>
    <definedName name="MH51.07">#REF!</definedName>
    <definedName name="MH51.08">#REF!</definedName>
    <definedName name="MH51.1">#REF!</definedName>
    <definedName name="MH51.2">#REF!</definedName>
    <definedName name="MH51.3">#REF!</definedName>
    <definedName name="MH51.4">#REF!</definedName>
    <definedName name="MH51.5">#REF!</definedName>
    <definedName name="MH52.071">#REF!</definedName>
    <definedName name="MH52.072">#REF!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h65.13">#REF!</definedName>
    <definedName name="MH81.0">#REF!</definedName>
    <definedName name="MHP">#REF!</definedName>
    <definedName name="MI">#REF!</definedName>
    <definedName name="MIELE">#REF!</definedName>
    <definedName name="MIERCOLES">#REF!</definedName>
    <definedName name="Migrar">#REF!</definedName>
    <definedName name="Miguel" hidden="1">#REF!</definedName>
    <definedName name="MILE">#REF!</definedName>
    <definedName name="Min_h6">'[10]D-9001'!$C$35</definedName>
    <definedName name="Min_h7">'[10]D-9001'!$C$39</definedName>
    <definedName name="Min_h8">'[10]D-9001'!$C$43</definedName>
    <definedName name="mivalor">#REF!</definedName>
    <definedName name="mivalor1">#REF!</definedName>
    <definedName name="mivalor3">#REF!</definedName>
    <definedName name="mivalor3b">#REF!</definedName>
    <definedName name="mksainco">#REF!</definedName>
    <definedName name="Ml">'[10]D-9001'!$E$15</definedName>
    <definedName name="mm" localSheetId="17" hidden="1">{#N/A,#N/A,FALSE,"Costo Vendido";#N/A,#N/A,FALSE,"Precio";#N/A,#N/A,FALSE,"Consumo";#N/A,#N/A,FALSE,"GDV";#N/A,#N/A,FALSE,"expestru";#N/A,#N/A,FALSE,"Graficos";#N/A,#N/A,FALSE,"Resumen "}</definedName>
    <definedName name="mm" localSheetId="11" hidden="1">{#N/A,#N/A,FALSE,"Costo Vendido";#N/A,#N/A,FALSE,"Precio";#N/A,#N/A,FALSE,"Consumo";#N/A,#N/A,FALSE,"GDV";#N/A,#N/A,FALSE,"expestru";#N/A,#N/A,FALSE,"Graficos";#N/A,#N/A,FALSE,"Resumen "}</definedName>
    <definedName name="mm" localSheetId="14" hidden="1">{#N/A,#N/A,FALSE,"Costo Vendido";#N/A,#N/A,FALSE,"Precio";#N/A,#N/A,FALSE,"Consumo";#N/A,#N/A,FALSE,"GDV";#N/A,#N/A,FALSE,"expestru";#N/A,#N/A,FALSE,"Graficos";#N/A,#N/A,FALSE,"Resumen "}</definedName>
    <definedName name="mm" localSheetId="9" hidden="1">{#N/A,#N/A,FALSE,"Costo Vendido";#N/A,#N/A,FALSE,"Precio";#N/A,#N/A,FALSE,"Consumo";#N/A,#N/A,FALSE,"GDV";#N/A,#N/A,FALSE,"expestru";#N/A,#N/A,FALSE,"Graficos";#N/A,#N/A,FALSE,"Resumen "}</definedName>
    <definedName name="mm" localSheetId="8" hidden="1">{#N/A,#N/A,FALSE,"Costo Vendido";#N/A,#N/A,FALSE,"Precio";#N/A,#N/A,FALSE,"Consumo";#N/A,#N/A,FALSE,"GDV";#N/A,#N/A,FALSE,"expestru";#N/A,#N/A,FALSE,"Graficos";#N/A,#N/A,FALSE,"Resumen "}</definedName>
    <definedName name="mm" localSheetId="19" hidden="1">{#N/A,#N/A,FALSE,"Costo Vendido";#N/A,#N/A,FALSE,"Precio";#N/A,#N/A,FALSE,"Consumo";#N/A,#N/A,FALSE,"GDV";#N/A,#N/A,FALSE,"expestru";#N/A,#N/A,FALSE,"Graficos";#N/A,#N/A,FALSE,"Resumen "}</definedName>
    <definedName name="mm" localSheetId="12" hidden="1">{#N/A,#N/A,FALSE,"Costo Vendido";#N/A,#N/A,FALSE,"Precio";#N/A,#N/A,FALSE,"Consumo";#N/A,#N/A,FALSE,"GDV";#N/A,#N/A,FALSE,"expestru";#N/A,#N/A,FALSE,"Graficos";#N/A,#N/A,FALSE,"Resumen "}</definedName>
    <definedName name="mm" hidden="1">{#N/A,#N/A,FALSE,"Costo Vendido";#N/A,#N/A,FALSE,"Precio";#N/A,#N/A,FALSE,"Consumo";#N/A,#N/A,FALSE,"GDV";#N/A,#N/A,FALSE,"expestru";#N/A,#N/A,FALSE,"Graficos";#N/A,#N/A,FALSE,"Resumen "}</definedName>
    <definedName name="mm_2" localSheetId="17" hidden="1">{#N/A,#N/A,FALSE,"Costo Vendido";#N/A,#N/A,FALSE,"Precio";#N/A,#N/A,FALSE,"Consumo";#N/A,#N/A,FALSE,"GDV";#N/A,#N/A,FALSE,"expestru";#N/A,#N/A,FALSE,"Graficos";#N/A,#N/A,FALSE,"Resumen "}</definedName>
    <definedName name="mm_2" localSheetId="11" hidden="1">{#N/A,#N/A,FALSE,"Costo Vendido";#N/A,#N/A,FALSE,"Precio";#N/A,#N/A,FALSE,"Consumo";#N/A,#N/A,FALSE,"GDV";#N/A,#N/A,FALSE,"expestru";#N/A,#N/A,FALSE,"Graficos";#N/A,#N/A,FALSE,"Resumen "}</definedName>
    <definedName name="mm_2" localSheetId="14" hidden="1">{#N/A,#N/A,FALSE,"Costo Vendido";#N/A,#N/A,FALSE,"Precio";#N/A,#N/A,FALSE,"Consumo";#N/A,#N/A,FALSE,"GDV";#N/A,#N/A,FALSE,"expestru";#N/A,#N/A,FALSE,"Graficos";#N/A,#N/A,FALSE,"Resumen "}</definedName>
    <definedName name="mm_2" localSheetId="9" hidden="1">{#N/A,#N/A,FALSE,"Costo Vendido";#N/A,#N/A,FALSE,"Precio";#N/A,#N/A,FALSE,"Consumo";#N/A,#N/A,FALSE,"GDV";#N/A,#N/A,FALSE,"expestru";#N/A,#N/A,FALSE,"Graficos";#N/A,#N/A,FALSE,"Resumen "}</definedName>
    <definedName name="mm_2" localSheetId="8" hidden="1">{#N/A,#N/A,FALSE,"Costo Vendido";#N/A,#N/A,FALSE,"Precio";#N/A,#N/A,FALSE,"Consumo";#N/A,#N/A,FALSE,"GDV";#N/A,#N/A,FALSE,"expestru";#N/A,#N/A,FALSE,"Graficos";#N/A,#N/A,FALSE,"Resumen "}</definedName>
    <definedName name="mm_2" localSheetId="19" hidden="1">{#N/A,#N/A,FALSE,"Costo Vendido";#N/A,#N/A,FALSE,"Precio";#N/A,#N/A,FALSE,"Consumo";#N/A,#N/A,FALSE,"GDV";#N/A,#N/A,FALSE,"expestru";#N/A,#N/A,FALSE,"Graficos";#N/A,#N/A,FALSE,"Resumen "}</definedName>
    <definedName name="mm_2" localSheetId="12" hidden="1">{#N/A,#N/A,FALSE,"Costo Vendido";#N/A,#N/A,FALSE,"Precio";#N/A,#N/A,FALSE,"Consumo";#N/A,#N/A,FALSE,"GDV";#N/A,#N/A,FALSE,"expestru";#N/A,#N/A,FALSE,"Graficos";#N/A,#N/A,FALSE,"Resumen "}</definedName>
    <definedName name="mm_2" hidden="1">{#N/A,#N/A,FALSE,"Costo Vendido";#N/A,#N/A,FALSE,"Precio";#N/A,#N/A,FALSE,"Consumo";#N/A,#N/A,FALSE,"GDV";#N/A,#N/A,FALSE,"expestru";#N/A,#N/A,FALSE,"Graficos";#N/A,#N/A,FALSE,"Resumen "}</definedName>
    <definedName name="MM2CUD">#REF!</definedName>
    <definedName name="mmm" localSheetId="17" hidden="1">{"'Igo Comercial'!$AP$215"}</definedName>
    <definedName name="mmm" localSheetId="11" hidden="1">{"'Igo Comercial'!$AP$215"}</definedName>
    <definedName name="mmm" localSheetId="14" hidden="1">{"'Igo Comercial'!$AP$215"}</definedName>
    <definedName name="mmm" localSheetId="9" hidden="1">{"'Igo Comercial'!$AP$215"}</definedName>
    <definedName name="mmm" localSheetId="8" hidden="1">{"'Igo Comercial'!$AP$215"}</definedName>
    <definedName name="mmm" localSheetId="19" hidden="1">{"'Igo Comercial'!$AP$215"}</definedName>
    <definedName name="mmm" localSheetId="12" hidden="1">{"'Igo Comercial'!$AP$215"}</definedName>
    <definedName name="mmm" hidden="1">{"'Igo Comercial'!$AP$215"}</definedName>
    <definedName name="mmmm" localSheetId="17" hidden="1">{"Avaliação de Cargos (Class Mens Todas)",#N/A,FALSE,"BANCO DE DADOS MENSALISTAS";"Avaliação de Cargos (Class Mens Todas)",#N/A,FALSE,"BANCO DE DADOS MENSALISTAS"}</definedName>
    <definedName name="mmmm" localSheetId="11" hidden="1">{"Avaliação de Cargos (Class Mens Todas)",#N/A,FALSE,"BANCO DE DADOS MENSALISTAS";"Avaliação de Cargos (Class Mens Todas)",#N/A,FALSE,"BANCO DE DADOS MENSALISTAS"}</definedName>
    <definedName name="mmmm" localSheetId="14" hidden="1">{"Avaliação de Cargos (Class Mens Todas)",#N/A,FALSE,"BANCO DE DADOS MENSALISTAS";"Avaliação de Cargos (Class Mens Todas)",#N/A,FALSE,"BANCO DE DADOS MENSALISTAS"}</definedName>
    <definedName name="mmmm" localSheetId="9" hidden="1">{"Avaliação de Cargos (Class Mens Todas)",#N/A,FALSE,"BANCO DE DADOS MENSALISTAS";"Avaliação de Cargos (Class Mens Todas)",#N/A,FALSE,"BANCO DE DADOS MENSALISTAS"}</definedName>
    <definedName name="mmmm" localSheetId="8" hidden="1">{"Avaliação de Cargos (Class Mens Todas)",#N/A,FALSE,"BANCO DE DADOS MENSALISTAS";"Avaliação de Cargos (Class Mens Todas)",#N/A,FALSE,"BANCO DE DADOS MENSALISTAS"}</definedName>
    <definedName name="mmmm" localSheetId="19" hidden="1">{"Avaliação de Cargos (Class Mens Todas)",#N/A,FALSE,"BANCO DE DADOS MENSALISTAS";"Avaliação de Cargos (Class Mens Todas)",#N/A,FALSE,"BANCO DE DADOS MENSALISTAS"}</definedName>
    <definedName name="mmmm" localSheetId="12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MMM" localSheetId="17" hidden="1">{"'Igo Comercial'!$AP$215"}</definedName>
    <definedName name="MMMMMMM" localSheetId="11" hidden="1">{"'Igo Comercial'!$AP$215"}</definedName>
    <definedName name="MMMMMMM" localSheetId="14" hidden="1">{"'Igo Comercial'!$AP$215"}</definedName>
    <definedName name="MMMMMMM" localSheetId="9" hidden="1">{"'Igo Comercial'!$AP$215"}</definedName>
    <definedName name="MMMMMMM" localSheetId="8" hidden="1">{"'Igo Comercial'!$AP$215"}</definedName>
    <definedName name="MMMMMMM" localSheetId="19" hidden="1">{"'Igo Comercial'!$AP$215"}</definedName>
    <definedName name="MMMMMMM" localSheetId="12" hidden="1">{"'Igo Comercial'!$AP$215"}</definedName>
    <definedName name="MMMMMMM" hidden="1">{"'Igo Comercial'!$AP$215"}</definedName>
    <definedName name="mmmmmmmmm" localSheetId="17" hidden="1">{"NORMAL",#N/A,FALSE,"02"}</definedName>
    <definedName name="mmmmmmmmm" localSheetId="11" hidden="1">{"NORMAL",#N/A,FALSE,"02"}</definedName>
    <definedName name="mmmmmmmmm" localSheetId="14" hidden="1">{"NORMAL",#N/A,FALSE,"02"}</definedName>
    <definedName name="mmmmmmmmm" localSheetId="9" hidden="1">{"NORMAL",#N/A,FALSE,"02"}</definedName>
    <definedName name="mmmmmmmmm" localSheetId="8" hidden="1">{"NORMAL",#N/A,FALSE,"02"}</definedName>
    <definedName name="mmmmmmmmm" localSheetId="19" hidden="1">{"NORMAL",#N/A,FALSE,"02"}</definedName>
    <definedName name="mmmmmmmmm" localSheetId="12" hidden="1">{"NORMAL",#N/A,FALSE,"02"}</definedName>
    <definedName name="mmmmmmmmm" hidden="1">{"NORMAL",#N/A,FALSE,"02"}</definedName>
    <definedName name="MMMMMMMMMM" localSheetId="17" hidden="1">{#N/A,#N/A,FALSE,"Monthly report";#N/A,#N/A,FALSE,"M.R. UEM";#N/A,#N/A,FALSE,"M.R. VCM"}</definedName>
    <definedName name="MMMMMMMMMM" localSheetId="11" hidden="1">{#N/A,#N/A,FALSE,"Monthly report";#N/A,#N/A,FALSE,"M.R. UEM";#N/A,#N/A,FALSE,"M.R. VCM"}</definedName>
    <definedName name="MMMMMMMMMM" localSheetId="14" hidden="1">{#N/A,#N/A,FALSE,"Monthly report";#N/A,#N/A,FALSE,"M.R. UEM";#N/A,#N/A,FALSE,"M.R. VCM"}</definedName>
    <definedName name="MMMMMMMMMM" localSheetId="9" hidden="1">{#N/A,#N/A,FALSE,"Monthly report";#N/A,#N/A,FALSE,"M.R. UEM";#N/A,#N/A,FALSE,"M.R. VCM"}</definedName>
    <definedName name="MMMMMMMMMM" localSheetId="8" hidden="1">{#N/A,#N/A,FALSE,"Monthly report";#N/A,#N/A,FALSE,"M.R. UEM";#N/A,#N/A,FALSE,"M.R. VCM"}</definedName>
    <definedName name="MMMMMMMMMM" localSheetId="19" hidden="1">{#N/A,#N/A,FALSE,"Monthly report";#N/A,#N/A,FALSE,"M.R. UEM";#N/A,#N/A,FALSE,"M.R. VCM"}</definedName>
    <definedName name="MMMMMMMMMM" localSheetId="12" hidden="1">{#N/A,#N/A,FALSE,"Monthly report";#N/A,#N/A,FALSE,"M.R. UEM";#N/A,#N/A,FALSE,"M.R. VCM"}</definedName>
    <definedName name="MMMMMMMMMM" hidden="1">{#N/A,#N/A,FALSE,"Monthly report";#N/A,#N/A,FALSE,"M.R. UEM";#N/A,#N/A,FALSE,"M.R. VCM"}</definedName>
    <definedName name="mmmmmmmmmmmm" localSheetId="17" hidden="1">{"NORMAL",#N/A,FALSE,"02"}</definedName>
    <definedName name="mmmmmmmmmmmm" localSheetId="11" hidden="1">{"NORMAL",#N/A,FALSE,"02"}</definedName>
    <definedName name="mmmmmmmmmmmm" localSheetId="14" hidden="1">{"NORMAL",#N/A,FALSE,"02"}</definedName>
    <definedName name="mmmmmmmmmmmm" localSheetId="9" hidden="1">{"NORMAL",#N/A,FALSE,"02"}</definedName>
    <definedName name="mmmmmmmmmmmm" localSheetId="8" hidden="1">{"NORMAL",#N/A,FALSE,"02"}</definedName>
    <definedName name="mmmmmmmmmmmm" localSheetId="19" hidden="1">{"NORMAL",#N/A,FALSE,"02"}</definedName>
    <definedName name="mmmmmmmmmmmm" localSheetId="12" hidden="1">{"NORMAL",#N/A,FALSE,"02"}</definedName>
    <definedName name="mmmmmmmmmmmm" hidden="1">{"NORMAL",#N/A,FALSE,"02"}</definedName>
    <definedName name="MO">#REF!</definedName>
    <definedName name="MobDemobilization">#REF!</definedName>
    <definedName name="MOBRA">#REF!</definedName>
    <definedName name="mod_mtje">#REF!</definedName>
    <definedName name="mod_taller">#REF!</definedName>
    <definedName name="MODELNO">#REF!</definedName>
    <definedName name="Modelo">#N/A</definedName>
    <definedName name="MODIR">#REF!</definedName>
    <definedName name="Modularización">#REF!</definedName>
    <definedName name="Modulos" localSheetId="14">#REF!</definedName>
    <definedName name="Modulos">[34]!Tabla29[Fabricante]</definedName>
    <definedName name="MOI3B">#REF!</definedName>
    <definedName name="MOIVAL1">#REF!</definedName>
    <definedName name="MOIVAL3">#REF!</definedName>
    <definedName name="MOIVAL3B">#REF!</definedName>
    <definedName name="MOLWT">#REF!</definedName>
    <definedName name="MON">#REF!</definedName>
    <definedName name="Moneda">#REF!</definedName>
    <definedName name="MONEDAS">#REF!</definedName>
    <definedName name="montaje">#REF!</definedName>
    <definedName name="monte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Pre">#REF!</definedName>
    <definedName name="MOTIVO">#REF!</definedName>
    <definedName name="MOV">#REF!</definedName>
    <definedName name="Mov_Faena">#REF!</definedName>
    <definedName name="MOV_SUELOS">#REF!</definedName>
    <definedName name="MOVI_Aux">#REF!</definedName>
    <definedName name="MOVI_T">#REF!</definedName>
    <definedName name="MOVI_Tag">#REF!</definedName>
    <definedName name="MOVI_Tipo">#REF!</definedName>
    <definedName name="MOVI_Unid">#REF!</definedName>
    <definedName name="Movilización">#REF!</definedName>
    <definedName name="MPROG">#REF!</definedName>
    <definedName name="MQ_AREA01" localSheetId="14">INDIRECT(CELL("direccion",INDEX(#REF!,1,MATCH(MC_AREA01,#REF!,0))))</definedName>
    <definedName name="MQ_AREA01">INDIRECT(CELL("direccion",INDEX(#REF!,1,MATCH(MC_AREA01,#REF!,0))))</definedName>
    <definedName name="MRLART">#REF!</definedName>
    <definedName name="MRSUPDET">#REF!</definedName>
    <definedName name="Mtotal">#REF!</definedName>
    <definedName name="MU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">'[10]D-9001'!$E$12</definedName>
    <definedName name="MW">#REF!</definedName>
    <definedName name="MWx">#REF!</definedName>
    <definedName name="MWz">#REF!</definedName>
    <definedName name="Mx">#REF!</definedName>
    <definedName name="Mx_1">#REF!</definedName>
    <definedName name="Mx2_L2">#REF!</definedName>
    <definedName name="mxx_max">#REF!</definedName>
    <definedName name="mxx_min">#REF!</definedName>
    <definedName name="MY">#N/A</definedName>
    <definedName name="myy">#REF!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.SOLES">#REF!,#REF!</definedName>
    <definedName name="N__controles">#REF!</definedName>
    <definedName name="N__fallas">#REF!</definedName>
    <definedName name="N__inspectores_en_obra">#REF!</definedName>
    <definedName name="N__Superv._afectos_a_capacitación">#REF!</definedName>
    <definedName name="N2480_020">#REF!</definedName>
    <definedName name="N2480_050">#REF!</definedName>
    <definedName name="N2480_090">#REF!</definedName>
    <definedName name="N2480_110">#REF!</definedName>
    <definedName name="N2480_120">#REF!</definedName>
    <definedName name="N2480_130">#REF!</definedName>
    <definedName name="NA">#REF!</definedName>
    <definedName name="Nacionalizacion">#REF!</definedName>
    <definedName name="NATE">#REF!</definedName>
    <definedName name="NATE1">#REF!</definedName>
    <definedName name="NB" localSheetId="14" hidden="1">{"'NOTES2'!$G$9:$J$27"}</definedName>
    <definedName name="NB" hidden="1">{"'NOTES2'!$G$9:$J$27"}</definedName>
    <definedName name="NC">#REF!</definedName>
    <definedName name="NCLIENTE">#REF!</definedName>
    <definedName name="NCOLBASECAM">#REF!</definedName>
    <definedName name="NCOLBASECOL">#REF!</definedName>
    <definedName name="NCOLBASECOL1">#REF!</definedName>
    <definedName name="NCOLBASEREC">#REF!</definedName>
    <definedName name="NCP">#REF!</definedName>
    <definedName name="NCP_cerradas">#REF!</definedName>
    <definedName name="NEC_art.500">#REF!</definedName>
    <definedName name="NEW">#REF!</definedName>
    <definedName name="Next">"Button 2"</definedName>
    <definedName name="NIPPLES">#REF!</definedName>
    <definedName name="NIVEL2_GRAFICO">#REF!</definedName>
    <definedName name="NN">"Dialog Frame 1"</definedName>
    <definedName name="nn\">#REF!</definedName>
    <definedName name="nnn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nnnnn" localSheetId="17" hidden="1">{"HW",#N/A,FALSE,"1998"}</definedName>
    <definedName name="nnnnnnnnnnn" localSheetId="11" hidden="1">{"HW",#N/A,FALSE,"1998"}</definedName>
    <definedName name="nnnnnnnnnnn" localSheetId="14" hidden="1">{"HW",#N/A,FALSE,"1998"}</definedName>
    <definedName name="nnnnnnnnnnn" localSheetId="9" hidden="1">{"HW",#N/A,FALSE,"1998"}</definedName>
    <definedName name="nnnnnnnnnnn" localSheetId="8" hidden="1">{"HW",#N/A,FALSE,"1998"}</definedName>
    <definedName name="nnnnnnnnnnn" localSheetId="19" hidden="1">{"HW",#N/A,FALSE,"1998"}</definedName>
    <definedName name="nnnnnnnnnnn" localSheetId="12" hidden="1">{"HW",#N/A,FALSE,"1998"}</definedName>
    <definedName name="nnnnnnnnnnn" hidden="1">{"HW",#N/A,FALSE,"1998"}</definedName>
    <definedName name="NO" hidden="1">#REF!</definedName>
    <definedName name="NOAMORT">#REF!</definedName>
    <definedName name="NOB">#REF!</definedName>
    <definedName name="NOCRITICOS">#REF!</definedName>
    <definedName name="NOMBRE" localSheetId="14">#REF!</definedName>
    <definedName name="NOMBRE">[61]Computo!#REF!</definedName>
    <definedName name="NOMBRE_DOC">#REF!</definedName>
    <definedName name="NOMBREDOC" localSheetId="14">#REF!</definedName>
    <definedName name="NOMBREDOC">[24]Registros!#REF!</definedName>
    <definedName name="NOMBREIMP1">#REF!</definedName>
    <definedName name="NOMBREIMP2">#REF!</definedName>
    <definedName name="NOMBREIMP3">#REF!</definedName>
    <definedName name="nombreobra">#REF!</definedName>
    <definedName name="NOMBREPASO" localSheetId="14">#REF!</definedName>
    <definedName name="NOMBREPASO">[24]Registros!#REF!</definedName>
    <definedName name="nombres">#REF!</definedName>
    <definedName name="NOMBRES1">#REF!</definedName>
    <definedName name="NOMBRES2">#REF!</definedName>
    <definedName name="NOMBRES3">#REF!</definedName>
    <definedName name="NOMBRES4">#REF!</definedName>
    <definedName name="NOMBRES5">#REF!</definedName>
    <definedName name="NOMBRES6">#REF!</definedName>
    <definedName name="NORDENLAMP">[62]Data_Lamp!$A$6:$A$15</definedName>
    <definedName name="NOrdenLumi">[62]TABLAS!$B$10:$B$14</definedName>
    <definedName name="NOREPDWG">#REF!</definedName>
    <definedName name="NORMA">#REF!</definedName>
    <definedName name="nose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1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7" hidden="1">{#N/A,#N/A,FALSE,"E-1";#N/A,#N/A,FALSE,"E-2";#N/A,#N/A,FALSE,"F-1";#N/A,#N/A,FALSE,"F-2";#N/A,#N/A,FALSE,"F-3";#N/A,#N/A,FALSE,"F-4";#N/A,#N/A,FALSE,"F-5";#N/A,#N/A,FALSE,"F-6";#N/A,#N/A,FALSE,"Matrix"}</definedName>
    <definedName name="nose2" localSheetId="11" hidden="1">{#N/A,#N/A,FALSE,"E-1";#N/A,#N/A,FALSE,"E-2";#N/A,#N/A,FALSE,"F-1";#N/A,#N/A,FALSE,"F-2";#N/A,#N/A,FALSE,"F-3";#N/A,#N/A,FALSE,"F-4";#N/A,#N/A,FALSE,"F-5";#N/A,#N/A,FALSE,"F-6";#N/A,#N/A,FALSE,"Matrix"}</definedName>
    <definedName name="nose2" localSheetId="14" hidden="1">{#N/A,#N/A,FALSE,"E-1";#N/A,#N/A,FALSE,"E-2";#N/A,#N/A,FALSE,"F-1";#N/A,#N/A,FALSE,"F-2";#N/A,#N/A,FALSE,"F-3";#N/A,#N/A,FALSE,"F-4";#N/A,#N/A,FALSE,"F-5";#N/A,#N/A,FALSE,"F-6";#N/A,#N/A,FALSE,"Matrix"}</definedName>
    <definedName name="nose2" localSheetId="9" hidden="1">{#N/A,#N/A,FALSE,"E-1";#N/A,#N/A,FALSE,"E-2";#N/A,#N/A,FALSE,"F-1";#N/A,#N/A,FALSE,"F-2";#N/A,#N/A,FALSE,"F-3";#N/A,#N/A,FALSE,"F-4";#N/A,#N/A,FALSE,"F-5";#N/A,#N/A,FALSE,"F-6";#N/A,#N/A,FALSE,"Matrix"}</definedName>
    <definedName name="nose2" localSheetId="8" hidden="1">{#N/A,#N/A,FALSE,"E-1";#N/A,#N/A,FALSE,"E-2";#N/A,#N/A,FALSE,"F-1";#N/A,#N/A,FALSE,"F-2";#N/A,#N/A,FALSE,"F-3";#N/A,#N/A,FALSE,"F-4";#N/A,#N/A,FALSE,"F-5";#N/A,#N/A,FALSE,"F-6";#N/A,#N/A,FALSE,"Matrix"}</definedName>
    <definedName name="nose2" localSheetId="19" hidden="1">{#N/A,#N/A,FALSE,"E-1";#N/A,#N/A,FALSE,"E-2";#N/A,#N/A,FALSE,"F-1";#N/A,#N/A,FALSE,"F-2";#N/A,#N/A,FALSE,"F-3";#N/A,#N/A,FALSE,"F-4";#N/A,#N/A,FALSE,"F-5";#N/A,#N/A,FALSE,"F-6";#N/A,#N/A,FALSE,"Matrix"}</definedName>
    <definedName name="nose2" localSheetId="12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17" hidden="1">{#N/A,#N/A,FALSE,"Matrix";#N/A,#N/A,FALSE,"Executive";#N/A,#N/A,FALSE,"Summary"}</definedName>
    <definedName name="nose3" localSheetId="11" hidden="1">{#N/A,#N/A,FALSE,"Matrix";#N/A,#N/A,FALSE,"Executive";#N/A,#N/A,FALSE,"Summary"}</definedName>
    <definedName name="nose3" localSheetId="14" hidden="1">{#N/A,#N/A,FALSE,"Matrix";#N/A,#N/A,FALSE,"Executive";#N/A,#N/A,FALSE,"Summary"}</definedName>
    <definedName name="nose3" localSheetId="9" hidden="1">{#N/A,#N/A,FALSE,"Matrix";#N/A,#N/A,FALSE,"Executive";#N/A,#N/A,FALSE,"Summary"}</definedName>
    <definedName name="nose3" localSheetId="8" hidden="1">{#N/A,#N/A,FALSE,"Matrix";#N/A,#N/A,FALSE,"Executive";#N/A,#N/A,FALSE,"Summary"}</definedName>
    <definedName name="nose3" localSheetId="19" hidden="1">{#N/A,#N/A,FALSE,"Matrix";#N/A,#N/A,FALSE,"Executive";#N/A,#N/A,FALSE,"Summary"}</definedName>
    <definedName name="nose3" localSheetId="12" hidden="1">{#N/A,#N/A,FALSE,"Matrix";#N/A,#N/A,FALSE,"Executive";#N/A,#N/A,FALSE,"Summary"}</definedName>
    <definedName name="nose3" hidden="1">{#N/A,#N/A,FALSE,"Matrix";#N/A,#N/A,FALSE,"Executive";#N/A,#N/A,FALSE,"Summary"}</definedName>
    <definedName name="Notas">#REF!</definedName>
    <definedName name="NOTASSS" localSheetId="17" hidden="1">{#N/A,#N/A,FALSE,"GENERAL";#N/A,#N/A,FALSE,"USP 1";#N/A,#N/A,FALSE,"USP 2";#N/A,#N/A,FALSE,"UTE"}</definedName>
    <definedName name="NOTASSS" localSheetId="11" hidden="1">{#N/A,#N/A,FALSE,"GENERAL";#N/A,#N/A,FALSE,"USP 1";#N/A,#N/A,FALSE,"USP 2";#N/A,#N/A,FALSE,"UTE"}</definedName>
    <definedName name="NOTASSS" localSheetId="3" hidden="1">{#N/A,#N/A,FALSE,"GENERAL";#N/A,#N/A,FALSE,"USP 1";#N/A,#N/A,FALSE,"USP 2";#N/A,#N/A,FALSE,"UTE"}</definedName>
    <definedName name="NOTASSS" localSheetId="14" hidden="1">{#N/A,#N/A,FALSE,"GENERAL";#N/A,#N/A,FALSE,"USP 1";#N/A,#N/A,FALSE,"USP 2";#N/A,#N/A,FALSE,"UTE"}</definedName>
    <definedName name="NOTASSS" localSheetId="9" hidden="1">{#N/A,#N/A,FALSE,"GENERAL";#N/A,#N/A,FALSE,"USP 1";#N/A,#N/A,FALSE,"USP 2";#N/A,#N/A,FALSE,"UTE"}</definedName>
    <definedName name="NOTASSS" localSheetId="8" hidden="1">{#N/A,#N/A,FALSE,"GENERAL";#N/A,#N/A,FALSE,"USP 1";#N/A,#N/A,FALSE,"USP 2";#N/A,#N/A,FALSE,"UTE"}</definedName>
    <definedName name="NOTASSS" localSheetId="19" hidden="1">{#N/A,#N/A,FALSE,"GENERAL";#N/A,#N/A,FALSE,"USP 1";#N/A,#N/A,FALSE,"USP 2";#N/A,#N/A,FALSE,"UTE"}</definedName>
    <definedName name="NOTASSS" localSheetId="12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tayFecha">#REF!</definedName>
    <definedName name="NPAGE">#REF!</definedName>
    <definedName name="NPS">[47]GeoData!$A$4:$A$21</definedName>
    <definedName name="NPS.Dext">[47]GeoData!$A$4:$B$21</definedName>
    <definedName name="NPS.SCH">[47]GeoData!$C$4:$P$21</definedName>
    <definedName name="NroCotiz">#REF!</definedName>
    <definedName name="NSHPD">#REF!</definedName>
    <definedName name="ntubos">#REF!</definedName>
    <definedName name="Nuayyim" localSheetId="17" hidden="1">{"'NOTES2'!$G$9:$J$27"}</definedName>
    <definedName name="Nuayyim" localSheetId="11" hidden="1">{"'NOTES2'!$G$9:$J$27"}</definedName>
    <definedName name="Nuayyim" localSheetId="14" hidden="1">{"'NOTES2'!$G$9:$J$27"}</definedName>
    <definedName name="Nuayyim" localSheetId="9" hidden="1">{"'NOTES2'!$G$9:$J$27"}</definedName>
    <definedName name="Nuayyim" localSheetId="8" hidden="1">{"'NOTES2'!$G$9:$J$27"}</definedName>
    <definedName name="Nuayyim" localSheetId="19" hidden="1">{"'NOTES2'!$G$9:$J$27"}</definedName>
    <definedName name="Nuayyim" localSheetId="12" hidden="1">{"'NOTES2'!$G$9:$J$27"}</definedName>
    <definedName name="Nuayyim" hidden="1">{"'NOTES2'!$G$9:$J$27"}</definedName>
    <definedName name="nueva">#REF!</definedName>
    <definedName name="NUEVAHOJA">#REF!</definedName>
    <definedName name="nuevoid">#REF!</definedName>
    <definedName name="Num_Pmt_Per_Year">#REF!</definedName>
    <definedName name="NUMAX">#REF!</definedName>
    <definedName name="Number_of_Payments" localSheetId="14">MATCH(0.01,#REF!,-1)+1</definedName>
    <definedName name="Number_of_Payments">MATCH(0.01,[59]!End_Bal,-1)+1</definedName>
    <definedName name="numcolbase">#REF!</definedName>
    <definedName name="NumDocCliente">#REF!</definedName>
    <definedName name="NumDocPpal">#REF!</definedName>
    <definedName name="NumDocSec">#REF!</definedName>
    <definedName name="NumDocTecna">#REF!</definedName>
    <definedName name="NUMERO">#REF!</definedName>
    <definedName name="numerocontrato">#REF!</definedName>
    <definedName name="NumeroDocumento">#REF!</definedName>
    <definedName name="numlicitacion">#REF!</definedName>
    <definedName name="NUMMANS">#REF!</definedName>
    <definedName name="nv">#REF!</definedName>
    <definedName name="nvfvnm">#REF!</definedName>
    <definedName name="nw">#REF!</definedName>
    <definedName name="nyyr" localSheetId="17" hidden="1">{#N/A,#N/A,FALSE,"CPV";#N/A,#N/A,FALSE,"Pareto";#N/A,#N/A,FALSE,"Gráficos"}</definedName>
    <definedName name="nyyr" localSheetId="11" hidden="1">{#N/A,#N/A,FALSE,"CPV";#N/A,#N/A,FALSE,"Pareto";#N/A,#N/A,FALSE,"Gráficos"}</definedName>
    <definedName name="nyyr" localSheetId="14" hidden="1">{#N/A,#N/A,FALSE,"CPV";#N/A,#N/A,FALSE,"Pareto";#N/A,#N/A,FALSE,"Gráficos"}</definedName>
    <definedName name="nyyr" localSheetId="9" hidden="1">{#N/A,#N/A,FALSE,"CPV";#N/A,#N/A,FALSE,"Pareto";#N/A,#N/A,FALSE,"Gráficos"}</definedName>
    <definedName name="nyyr" localSheetId="8" hidden="1">{#N/A,#N/A,FALSE,"CPV";#N/A,#N/A,FALSE,"Pareto";#N/A,#N/A,FALSE,"Gráficos"}</definedName>
    <definedName name="nyyr" localSheetId="19" hidden="1">{#N/A,#N/A,FALSE,"CPV";#N/A,#N/A,FALSE,"Pareto";#N/A,#N/A,FALSE,"Gráficos"}</definedName>
    <definedName name="nyyr" localSheetId="12" hidden="1">{#N/A,#N/A,FALSE,"CPV";#N/A,#N/A,FALSE,"Pareto";#N/A,#N/A,FALSE,"Gráficos"}</definedName>
    <definedName name="nyyr" hidden="1">{#N/A,#N/A,FALSE,"CPV";#N/A,#N/A,FALSE,"Pareto";#N/A,#N/A,FALSE,"Gráficos"}</definedName>
    <definedName name="ñ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ÑÑÑÑÑÑÑÑ" localSheetId="17" hidden="1">{"NORMAL",#N/A,FALSE,"02"}</definedName>
    <definedName name="ÑÑÑÑÑÑÑÑÑ" localSheetId="11" hidden="1">{"NORMAL",#N/A,FALSE,"02"}</definedName>
    <definedName name="ÑÑÑÑÑÑÑÑÑ" localSheetId="14" hidden="1">{"NORMAL",#N/A,FALSE,"02"}</definedName>
    <definedName name="ÑÑÑÑÑÑÑÑÑ" localSheetId="9" hidden="1">{"NORMAL",#N/A,FALSE,"02"}</definedName>
    <definedName name="ÑÑÑÑÑÑÑÑÑ" localSheetId="8" hidden="1">{"NORMAL",#N/A,FALSE,"02"}</definedName>
    <definedName name="ÑÑÑÑÑÑÑÑÑ" localSheetId="19" hidden="1">{"NORMAL",#N/A,FALSE,"02"}</definedName>
    <definedName name="ÑÑÑÑÑÑÑÑÑ" localSheetId="12" hidden="1">{"NORMAL",#N/A,FALSE,"02"}</definedName>
    <definedName name="ÑÑÑÑÑÑÑÑÑ" hidden="1">{"NORMAL",#N/A,FALSE,"02"}</definedName>
    <definedName name="ññññññññññññññññ" localSheetId="17" hidden="1">{"NORMAL",#N/A,FALSE,"02"}</definedName>
    <definedName name="ññññññññññññññññ" localSheetId="11" hidden="1">{"NORMAL",#N/A,FALSE,"02"}</definedName>
    <definedName name="ññññññññññññññññ" localSheetId="14" hidden="1">{"NORMAL",#N/A,FALSE,"02"}</definedName>
    <definedName name="ññññññññññññññññ" localSheetId="9" hidden="1">{"NORMAL",#N/A,FALSE,"02"}</definedName>
    <definedName name="ññññññññññññññññ" localSheetId="8" hidden="1">{"NORMAL",#N/A,FALSE,"02"}</definedName>
    <definedName name="ññññññññññññññññ" localSheetId="19" hidden="1">{"NORMAL",#N/A,FALSE,"02"}</definedName>
    <definedName name="ññññññññññññññññ" localSheetId="12" hidden="1">{"NORMAL",#N/A,FALSE,"02"}</definedName>
    <definedName name="ññññññññññññññññ" hidden="1">{"NORMAL",#N/A,FALSE,"02"}</definedName>
    <definedName name="ñohlyiouto">#REF!</definedName>
    <definedName name="O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Ø_1__sch_160">#REF!</definedName>
    <definedName name="Ø_1__sch_80">#REF!</definedName>
    <definedName name="Ø_1_2__sch_160">#REF!</definedName>
    <definedName name="Ø_1_2__sch_80">#REF!</definedName>
    <definedName name="Ø_10__sch_20">#REF!</definedName>
    <definedName name="Ø_10__sch_40">#REF!</definedName>
    <definedName name="Ø_10__sch_60">#REF!</definedName>
    <definedName name="Ø_11_2__sch_160">#REF!</definedName>
    <definedName name="Ø_11_2__sch_80">#REF!</definedName>
    <definedName name="Ø_11_4__sch_160">#REF!</definedName>
    <definedName name="Ø_11_4__sch_80">#REF!</definedName>
    <definedName name="Ø_12__sch_20">#REF!</definedName>
    <definedName name="Ø_12__sch_40">#REF!</definedName>
    <definedName name="Ø_12__sch_60">#REF!</definedName>
    <definedName name="Ø_14__sch_20">#REF!</definedName>
    <definedName name="Ø_14__sch_40">#REF!</definedName>
    <definedName name="Ø_14__sch_60">#REF!</definedName>
    <definedName name="Ø_16__sch_20">#REF!</definedName>
    <definedName name="Ø_16__sch_40">#REF!</definedName>
    <definedName name="Ø_16__sch_60">#REF!</definedName>
    <definedName name="Ø_18__sch_20">#REF!</definedName>
    <definedName name="Ø_18__sch_40">#REF!</definedName>
    <definedName name="Ø_18__sch_60">#REF!</definedName>
    <definedName name="Ø_2__sch_40">#REF!</definedName>
    <definedName name="Ø_2__sch_80">#REF!</definedName>
    <definedName name="Ø_20__sch_20">#REF!</definedName>
    <definedName name="Ø_20__sch_40">#REF!</definedName>
    <definedName name="Ø_20__sch_60">#REF!</definedName>
    <definedName name="Ø_21_2__sch_40">#REF!</definedName>
    <definedName name="Ø_21_2__sch_80">#REF!</definedName>
    <definedName name="Ø_22__esp_19_05">#REF!</definedName>
    <definedName name="Ø_22__sch_20">#REF!</definedName>
    <definedName name="Ø_22__sch_60">#REF!</definedName>
    <definedName name="Ø_24__sch_20">#REF!</definedName>
    <definedName name="Ø_24__sch_40">#REF!</definedName>
    <definedName name="Ø_24__sch_60">#REF!</definedName>
    <definedName name="Ø_3__sch_40">#REF!</definedName>
    <definedName name="Ø_3__sch_80">#REF!</definedName>
    <definedName name="Ø_3_4__sch_160">#REF!</definedName>
    <definedName name="Ø_3_4__sch_80">#REF!</definedName>
    <definedName name="Ø_4__sch_40">#REF!</definedName>
    <definedName name="Ø_4__sch_80">#REF!</definedName>
    <definedName name="Ø_6__sch_40">#REF!</definedName>
    <definedName name="Ø_6__sch_80">#REF!</definedName>
    <definedName name="Ø_8__sch_20">#REF!</definedName>
    <definedName name="Ø_8__sch_40">#REF!</definedName>
    <definedName name="Ø_8__sch_60">#REF!</definedName>
    <definedName name="Ø_8__sch_80">#REF!</definedName>
    <definedName name="ob">#REF!</definedName>
    <definedName name="OBA" localSheetId="17" hidden="1">{#N/A,#N/A,FALSE,"model"}</definedName>
    <definedName name="OBA" localSheetId="11" hidden="1">{#N/A,#N/A,FALSE,"model"}</definedName>
    <definedName name="OBA" localSheetId="14" hidden="1">{#N/A,#N/A,FALSE,"model"}</definedName>
    <definedName name="OBA" localSheetId="9" hidden="1">{#N/A,#N/A,FALSE,"model"}</definedName>
    <definedName name="OBA" localSheetId="8" hidden="1">{#N/A,#N/A,FALSE,"model"}</definedName>
    <definedName name="OBA" localSheetId="19" hidden="1">{#N/A,#N/A,FALSE,"model"}</definedName>
    <definedName name="OBA" localSheetId="12" hidden="1">{#N/A,#N/A,FALSE,"model"}</definedName>
    <definedName name="OBA" hidden="1">{#N/A,#N/A,FALSE,"model"}</definedName>
    <definedName name="Objetivos">#REF!</definedName>
    <definedName name="obr">#REF!</definedName>
    <definedName name="OBRA">#REF!</definedName>
    <definedName name="OBRA_1">#REF!</definedName>
    <definedName name="OBRA_CIVIL">#REF!</definedName>
    <definedName name="OBRA1">#REF!</definedName>
    <definedName name="OBRA2">#REF!</definedName>
    <definedName name="OBRA3">#REF!</definedName>
    <definedName name="OBRA4">#REF!</definedName>
    <definedName name="OBRA5">#REF!</definedName>
    <definedName name="OBS_EN">#REF!</definedName>
    <definedName name="OBS_SP">#REF!</definedName>
    <definedName name="Observacion">#REF!</definedName>
    <definedName name="OBTEMIS">#REF!</definedName>
    <definedName name="OBTEPGE">#REF!</definedName>
    <definedName name="OBTESUR">#REF!</definedName>
    <definedName name="OCACUMTENCO">#REF!,#REF!,#REF!,#REF!,#REF!,#REF!,#REF!,#REF!,#REF!,#REF!,#REF!,#REF!</definedName>
    <definedName name="OCMES">#REF!</definedName>
    <definedName name="OCUACUMTEBTEARG">#REF!,#REF!,#REF!,#REF!,#REF!,#REF!,#REF!,#REF!,#REF!,#REF!,#REF!,#REF!,#REF!,#REF!,#REF!,#REF!,#REF!,#REF!,#REF!,#REF!,#REF!,#REF!</definedName>
    <definedName name="ocult">#REF!,#REF!,#REF!,#REF!,#REF!,#REF!,#REF!,#REF!,#REF!,#REF!,#REF!</definedName>
    <definedName name="OCULTACUM">#REF!,#REF!,#REF!,#REF!,#REF!,#REF!,#REF!,#REF!,#REF!,#REF!,#REF!,#REF!,#REF!,#REF!,#REF!,#REF!,#REF!,#REF!,#REF!,#REF!</definedName>
    <definedName name="ocultar">#REF!,#REF!,#REF!,#REF!,#REF!,#REF!,#REF!,#REF!,#REF!,#REF!,#REF!,#REF!,#REF!</definedName>
    <definedName name="ocumgmes">#REF!,#REF!,#REF!,#REF!,#REF!,#REF!,#REF!,#REF!,#REF!,#REF!,#REF!,#REF!</definedName>
    <definedName name="OD">#REF!</definedName>
    <definedName name="ODS">#REF!</definedName>
    <definedName name="OE">#REF!</definedName>
    <definedName name="OFERTANTES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ICINA_TOPOGRAFIA">#REF!</definedName>
    <definedName name="OG">#REF!</definedName>
    <definedName name="OIOC">#REF!</definedName>
    <definedName name="oko" localSheetId="17" hidden="1">{#N/A,#N/A,TRUE,"INGENIERIA";#N/A,#N/A,TRUE,"COMPRAS";#N/A,#N/A,TRUE,"DIRECCION";#N/A,#N/A,TRUE,"RESUMEN"}</definedName>
    <definedName name="oko" localSheetId="11" hidden="1">{#N/A,#N/A,TRUE,"INGENIERIA";#N/A,#N/A,TRUE,"COMPRAS";#N/A,#N/A,TRUE,"DIRECCION";#N/A,#N/A,TRUE,"RESUMEN"}</definedName>
    <definedName name="oko" localSheetId="14" hidden="1">{#N/A,#N/A,TRUE,"INGENIERIA";#N/A,#N/A,TRUE,"COMPRAS";#N/A,#N/A,TRUE,"DIRECCION";#N/A,#N/A,TRUE,"RESUMEN"}</definedName>
    <definedName name="oko" localSheetId="9" hidden="1">{#N/A,#N/A,TRUE,"INGENIERIA";#N/A,#N/A,TRUE,"COMPRAS";#N/A,#N/A,TRUE,"DIRECCION";#N/A,#N/A,TRUE,"RESUMEN"}</definedName>
    <definedName name="oko" localSheetId="8" hidden="1">{#N/A,#N/A,TRUE,"INGENIERIA";#N/A,#N/A,TRUE,"COMPRAS";#N/A,#N/A,TRUE,"DIRECCION";#N/A,#N/A,TRUE,"RESUMEN"}</definedName>
    <definedName name="oko" localSheetId="19" hidden="1">{#N/A,#N/A,TRUE,"INGENIERIA";#N/A,#N/A,TRUE,"COMPRAS";#N/A,#N/A,TRUE,"DIRECCION";#N/A,#N/A,TRUE,"RESUMEN"}</definedName>
    <definedName name="oko" localSheetId="12" hidden="1">{#N/A,#N/A,TRUE,"INGENIERIA";#N/A,#N/A,TRUE,"COMPRAS";#N/A,#N/A,TRUE,"DIRECCION";#N/A,#N/A,TRUE,"RESUMEN"}</definedName>
    <definedName name="oko" hidden="1">{#N/A,#N/A,TRUE,"INGENIERIA";#N/A,#N/A,TRUE,"COMPRAS";#N/A,#N/A,TRUE,"DIRECCION";#N/A,#N/A,TRUE,"RESUMEN"}</definedName>
    <definedName name="ol">#REF!</definedName>
    <definedName name="olikk">#REF!</definedName>
    <definedName name="OMEGA">#REF!</definedName>
    <definedName name="oooooooooooo" localSheetId="17" hidden="1">{"DECIMAL",#N/A,FALSE,"02"}</definedName>
    <definedName name="oooooooooooo" localSheetId="11" hidden="1">{"DECIMAL",#N/A,FALSE,"02"}</definedName>
    <definedName name="oooooooooooo" localSheetId="14" hidden="1">{"DECIMAL",#N/A,FALSE,"02"}</definedName>
    <definedName name="oooooooooooo" localSheetId="9" hidden="1">{"DECIMAL",#N/A,FALSE,"02"}</definedName>
    <definedName name="oooooooooooo" localSheetId="8" hidden="1">{"DECIMAL",#N/A,FALSE,"02"}</definedName>
    <definedName name="oooooooooooo" localSheetId="19" hidden="1">{"DECIMAL",#N/A,FALSE,"02"}</definedName>
    <definedName name="oooooooooooo" localSheetId="12" hidden="1">{"DECIMAL",#N/A,FALSE,"02"}</definedName>
    <definedName name="oooooooooooo" hidden="1">{"DECIMAL",#N/A,FALSE,"02"}</definedName>
    <definedName name="oooooooooooooooo" localSheetId="17" hidden="1">{#N/A,#N/A,FALSE,"Monthly report";#N/A,#N/A,FALSE,"M.R. UEM";#N/A,#N/A,FALSE,"M.R. VCM"}</definedName>
    <definedName name="oooooooooooooooo" localSheetId="11" hidden="1">{#N/A,#N/A,FALSE,"Monthly report";#N/A,#N/A,FALSE,"M.R. UEM";#N/A,#N/A,FALSE,"M.R. VCM"}</definedName>
    <definedName name="oooooooooooooooo" localSheetId="14" hidden="1">{#N/A,#N/A,FALSE,"Monthly report";#N/A,#N/A,FALSE,"M.R. UEM";#N/A,#N/A,FALSE,"M.R. VCM"}</definedName>
    <definedName name="oooooooooooooooo" localSheetId="9" hidden="1">{#N/A,#N/A,FALSE,"Monthly report";#N/A,#N/A,FALSE,"M.R. UEM";#N/A,#N/A,FALSE,"M.R. VCM"}</definedName>
    <definedName name="oooooooooooooooo" localSheetId="8" hidden="1">{#N/A,#N/A,FALSE,"Monthly report";#N/A,#N/A,FALSE,"M.R. UEM";#N/A,#N/A,FALSE,"M.R. VCM"}</definedName>
    <definedName name="oooooooooooooooo" localSheetId="19" hidden="1">{#N/A,#N/A,FALSE,"Monthly report";#N/A,#N/A,FALSE,"M.R. UEM";#N/A,#N/A,FALSE,"M.R. VCM"}</definedName>
    <definedName name="oooooooooooooooo" localSheetId="12" hidden="1">{#N/A,#N/A,FALSE,"Monthly report";#N/A,#N/A,FALSE,"M.R. UEM";#N/A,#N/A,FALSE,"M.R. VCM"}</definedName>
    <definedName name="oooooooooooooooo" hidden="1">{#N/A,#N/A,FALSE,"Monthly report";#N/A,#N/A,FALSE,"M.R. UEM";#N/A,#N/A,FALSE,"M.R. VCM"}</definedName>
    <definedName name="Opciones">[36]Definiciones!$F$2:$F$4</definedName>
    <definedName name="Operador_Maquinaria_Liviana">#REF!</definedName>
    <definedName name="Operador_Maquinaria_Pesada">#REF!</definedName>
    <definedName name="OperPressNormal">[46]Lineas!#REF!</definedName>
    <definedName name="OperTempNormal">[46]Lineas!#REF!</definedName>
    <definedName name="OpPM.Conc.MesOpPM">#REF!</definedName>
    <definedName name="OpPM.PlantaFyP.MesOpPM">#REF!</definedName>
    <definedName name="OpPM.Tranque.MesOpPM">#REF!</definedName>
    <definedName name="orden">#REF!</definedName>
    <definedName name="OrderTable" hidden="1">#REF!</definedName>
    <definedName name="ORE" localSheetId="17" hidden="1">{"'NOTES2'!$G$9:$J$27"}</definedName>
    <definedName name="ORE" localSheetId="11" hidden="1">{"'NOTES2'!$G$9:$J$27"}</definedName>
    <definedName name="ORE" localSheetId="14" hidden="1">{"'NOTES2'!$G$9:$J$27"}</definedName>
    <definedName name="ORE" localSheetId="9" hidden="1">{"'NOTES2'!$G$9:$J$27"}</definedName>
    <definedName name="ORE" localSheetId="8" hidden="1">{"'NOTES2'!$G$9:$J$27"}</definedName>
    <definedName name="ORE" localSheetId="19" hidden="1">{"'NOTES2'!$G$9:$J$27"}</definedName>
    <definedName name="ORE" localSheetId="12" hidden="1">{"'NOTES2'!$G$9:$J$27"}</definedName>
    <definedName name="ORE" hidden="1">{"'NOTES2'!$G$9:$J$27"}</definedName>
    <definedName name="ORIGEN">#REF!</definedName>
    <definedName name="ORIoCA" localSheetId="4">#REF!</definedName>
    <definedName name="ORIoCA">[38]AuxiliarDatos!$C$25:$C$26</definedName>
    <definedName name="OT.100">#REF!</definedName>
    <definedName name="OT.60">#REF!</definedName>
    <definedName name="OTCREDRESTO">#REF!</definedName>
    <definedName name="OTCREDSOCCON">#REF!</definedName>
    <definedName name="OTCREDTOTAL">#REF!</definedName>
    <definedName name="OTRO">#REF!</definedName>
    <definedName name="OUT">#REF!</definedName>
    <definedName name="OXICORTE">#REF!</definedName>
    <definedName name="OXIGENO">#REF!</definedName>
    <definedName name="Oxiginista">#REF!</definedName>
    <definedName name="P">#REF!</definedName>
    <definedName name="P.TOTAL">#REF!</definedName>
    <definedName name="P_base">#REF!</definedName>
    <definedName name="p_fin">#REF!</definedName>
    <definedName name="p_uti">#REF!</definedName>
    <definedName name="P_ZONA">#REF!</definedName>
    <definedName name="P000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BLO">#REF!</definedName>
    <definedName name="PAG">#REF!</definedName>
    <definedName name="PAGE">#REF!</definedName>
    <definedName name="page1">'[53]Sheet 1 (Notes)'!$B$2:$V$38</definedName>
    <definedName name="PAGETOT">#REF!</definedName>
    <definedName name="Página1">#REF!</definedName>
    <definedName name="PÁGINA101">#REF!</definedName>
    <definedName name="Página2">#REF!</definedName>
    <definedName name="Página3">#REF!</definedName>
    <definedName name="Pal_Workbook_GUID" hidden="1">"ZRYSY6SSN7C1WJPDYPPPPGP7"</definedName>
    <definedName name="pala_1">#REF!</definedName>
    <definedName name="pala_2">#REF!</definedName>
    <definedName name="pala_3">#REF!</definedName>
    <definedName name="PANDEO">#REF!</definedName>
    <definedName name="PANDEO1">#REF!</definedName>
    <definedName name="PARAM">#REF!</definedName>
    <definedName name="Param.UF.Proy">#REF!</definedName>
    <definedName name="Param.USD.Proy">#REF!</definedName>
    <definedName name="PARAMAT">#REF!</definedName>
    <definedName name="Parametros">#REF!</definedName>
    <definedName name="PARETOATIV" localSheetId="17" hidden="1">{#N/A,#N/A,FALSE,"CPV";#N/A,#N/A,FALSE,"Pareto";#N/A,#N/A,FALSE,"Gráficos"}</definedName>
    <definedName name="PARETOATIV" localSheetId="11" hidden="1">{#N/A,#N/A,FALSE,"CPV";#N/A,#N/A,FALSE,"Pareto";#N/A,#N/A,FALSE,"Gráficos"}</definedName>
    <definedName name="PARETOATIV" localSheetId="14" hidden="1">{#N/A,#N/A,FALSE,"CPV";#N/A,#N/A,FALSE,"Pareto";#N/A,#N/A,FALSE,"Gráficos"}</definedName>
    <definedName name="PARETOATIV" localSheetId="9" hidden="1">{#N/A,#N/A,FALSE,"CPV";#N/A,#N/A,FALSE,"Pareto";#N/A,#N/A,FALSE,"Gráficos"}</definedName>
    <definedName name="PARETOATIV" localSheetId="8" hidden="1">{#N/A,#N/A,FALSE,"CPV";#N/A,#N/A,FALSE,"Pareto";#N/A,#N/A,FALSE,"Gráficos"}</definedName>
    <definedName name="PARETOATIV" localSheetId="19" hidden="1">{#N/A,#N/A,FALSE,"CPV";#N/A,#N/A,FALSE,"Pareto";#N/A,#N/A,FALSE,"Gráficos"}</definedName>
    <definedName name="PARETOATIV" localSheetId="12" hidden="1">{#N/A,#N/A,FALSE,"CPV";#N/A,#N/A,FALSE,"Pareto";#N/A,#N/A,FALSE,"Gráficos"}</definedName>
    <definedName name="PARETOATIV" hidden="1">{#N/A,#N/A,FALSE,"CPV";#N/A,#N/A,FALSE,"Pareto";#N/A,#N/A,FALSE,"Gráficos"}</definedName>
    <definedName name="PARIDAD">#REF!</definedName>
    <definedName name="PARTIDA">#REF!</definedName>
    <definedName name="Partidas">#REF!</definedName>
    <definedName name="PartidasAS">#REF!</definedName>
    <definedName name="parts.rep.pos">12</definedName>
    <definedName name="Pasajes">#REF!</definedName>
    <definedName name="PASMMIN">#REF!</definedName>
    <definedName name="pasos">#REF!</definedName>
    <definedName name="PASPM">#REF!</definedName>
    <definedName name="PASPMINU">#REF!</definedName>
    <definedName name="PASPMINU_1">#REF!</definedName>
    <definedName name="PASPMU">#REF!</definedName>
    <definedName name="PASPMU_1">#REF!</definedName>
    <definedName name="PATO">#REF!</definedName>
    <definedName name="Pauta">#REF!</definedName>
    <definedName name="Pay_Date">#REF!</definedName>
    <definedName name="Pay_Num">#REF!</definedName>
    <definedName name="Payment_Date" localSheetId="11">DATE(YEAR([0]!Loan_Start),MONTH([0]!Loan_Start)+Payment_Number,DAY([0]!Loan_Start))</definedName>
    <definedName name="Payment_Date" localSheetId="14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>DATE(YEAR([0]!Loan_Start),MONTH([0]!Loan_Start)+Payment_Number,DAY([0]!Loan_Start))</definedName>
    <definedName name="Payment_Needed">"Pago necesario"</definedName>
    <definedName name="Pb">#REF!</definedName>
    <definedName name="PC">#REF!</definedName>
    <definedName name="pct">#REF!</definedName>
    <definedName name="PCV">#REF!</definedName>
    <definedName name="pd_angle_of_repose_001">#REF!</definedName>
    <definedName name="pd_api_calc_type_001">#REF!</definedName>
    <definedName name="pd_api_degree_max_001">#REF!</definedName>
    <definedName name="pd_api_degree_min_001">#REF!</definedName>
    <definedName name="pd_api_degree_nor_001">#REF!</definedName>
    <definedName name="pd_api_group_id_001">#REF!</definedName>
    <definedName name="pd_build_tend_001">#REF!</definedName>
    <definedName name="pd_chim_abstr_num_001">#REF!</definedName>
    <definedName name="pd_coagulat_001">#REF!</definedName>
    <definedName name="pd_colored_001">#REF!</definedName>
    <definedName name="pd_compres_base_001">#REF!</definedName>
    <definedName name="pd_compres_flow_max_001">#REF!</definedName>
    <definedName name="pd_compres_flow_min_001">#REF!</definedName>
    <definedName name="pd_compres_flow_nor_001">#REF!</definedName>
    <definedName name="pd_contain_parts_001">#REF!</definedName>
    <definedName name="pd_corrosive_001">#REF!</definedName>
    <definedName name="pd_cp_cv_max_001">#REF!</definedName>
    <definedName name="pd_cp_cv_min_001">#REF!</definedName>
    <definedName name="pd_cp_cv_nor_001">#REF!</definedName>
    <definedName name="pd_critic_press_001">#REF!</definedName>
    <definedName name="pd_critic_press_uflg_001">#REF!</definedName>
    <definedName name="pd_critic_press_uid_001">#REF!</definedName>
    <definedName name="pd_dens_at_bas_uid_001">#REF!</definedName>
    <definedName name="pd_dens_at_base_001">#REF!</definedName>
    <definedName name="pd_dens_grav_flg_001">#REF!</definedName>
    <definedName name="pd_dens_max_001">#REF!</definedName>
    <definedName name="pd_dens_min_001">#REF!</definedName>
    <definedName name="pd_dens_nor_001">#REF!</definedName>
    <definedName name="pd_dens_ref_001">#REF!</definedName>
    <definedName name="pd_dens_ref_uid_001">#REF!</definedName>
    <definedName name="pd_dens_uid_001">#REF!</definedName>
    <definedName name="pd_design_temp_max_001">#REF!</definedName>
    <definedName name="pd_design_temp_min_001">#REF!</definedName>
    <definedName name="pd_design_temp_uid_001">#REF!</definedName>
    <definedName name="pd_erosive_001">#REF!</definedName>
    <definedName name="pd_flow_max_001">#REF!</definedName>
    <definedName name="pd_flow_min_001">#REF!</definedName>
    <definedName name="pd_flow_nor_001">#REF!</definedName>
    <definedName name="pd_flow_uflg_001">#REF!</definedName>
    <definedName name="pd_flow_uid_001">#REF!</definedName>
    <definedName name="pd_fluid_name">#REF!</definedName>
    <definedName name="pd_fluid_name_001">#REF!</definedName>
    <definedName name="pd_fluid_phase_001">#REF!</definedName>
    <definedName name="pd_fluid_stat_001">#REF!</definedName>
    <definedName name="pd_gas_comp_dens_flg_001">#REF!</definedName>
    <definedName name="pd_gas_mm_grav_flg_001">#REF!</definedName>
    <definedName name="pd_gas_sg_as_mm_001">#REF!</definedName>
    <definedName name="pd_heat_max_001">#REF!</definedName>
    <definedName name="pd_heat_min_001">#REF!</definedName>
    <definedName name="pd_heat_nor_001">#REF!</definedName>
    <definedName name="pd_heat_uid_001">#REF!</definedName>
    <definedName name="pd_isize_phase_001">#REF!</definedName>
    <definedName name="pd_latent_heat_max_001">#REF!</definedName>
    <definedName name="pd_latent_heat_min_001">#REF!</definedName>
    <definedName name="pd_latent_heat_nor_001">#REF!</definedName>
    <definedName name="pd_latent_heat_uid_001">#REF!</definedName>
    <definedName name="pd_line_eq_flg_001">#REF!</definedName>
    <definedName name="pd_molecular_mass_001">#REF!</definedName>
    <definedName name="pd_note_001">#REF!</definedName>
    <definedName name="pd_oxidizing_001">#REF!</definedName>
    <definedName name="pd_p_alarm_high_001">#REF!</definedName>
    <definedName name="pd_p_alarm_high_high_001">#REF!</definedName>
    <definedName name="pd_p_alarm_low_001">#REF!</definedName>
    <definedName name="pd_p_alarm_low_low_001">#REF!</definedName>
    <definedName name="pd_p_cntrl_pnt_max_001">#REF!</definedName>
    <definedName name="pd_p_cntrl_pnt_min_001">#REF!</definedName>
    <definedName name="pd_p_cntrl_pnt_nor_001">#REF!</definedName>
    <definedName name="pd_p_cntrl_pnt_uid_001">#REF!</definedName>
    <definedName name="pd_p_dif_press_uid_001">#REF!</definedName>
    <definedName name="pd_p_dif_range_uid_001">#REF!</definedName>
    <definedName name="pd_p_dif_trip_alarm_uid_001">#REF!</definedName>
    <definedName name="pd_p_kind_of_pressure_001">#REF!</definedName>
    <definedName name="pd_p_range_max_001">#REF!</definedName>
    <definedName name="pd_p_range_min_001">#REF!</definedName>
    <definedName name="pd_p_range_nor_001">#REF!</definedName>
    <definedName name="pd_p_range_uflg_001">#REF!</definedName>
    <definedName name="pd_p_range_uid_001">#REF!</definedName>
    <definedName name="pd_p_trac_jacet_001">#REF!</definedName>
    <definedName name="pd_p_trip_alarm_uflg_001">#REF!</definedName>
    <definedName name="pd_p_trip_alarm_uid_001">#REF!</definedName>
    <definedName name="pd_p_trip_high_001">#REF!</definedName>
    <definedName name="pd_p_trip_high_high_001">#REF!</definedName>
    <definedName name="pd_p_trip_low_001">#REF!</definedName>
    <definedName name="pd_p_trip_low_low_001">#REF!</definedName>
    <definedName name="pd_p_valvtend_001">#REF!</definedName>
    <definedName name="pd_p_view_dif_pressure_flag_001">#REF!</definedName>
    <definedName name="pd_p_view_dif_range_flag_001">#REF!</definedName>
    <definedName name="pd_p_view_dif_trip_alarm_flag_001">#REF!</definedName>
    <definedName name="pd_press_base_001">#REF!</definedName>
    <definedName name="pd_press_base_uid_001">#REF!</definedName>
    <definedName name="pd_press_des_001">#REF!</definedName>
    <definedName name="pd_press_des_min_001">#REF!</definedName>
    <definedName name="pd_press_des_min_uflg_001">#REF!</definedName>
    <definedName name="pd_press_des_min_uid_001">#REF!</definedName>
    <definedName name="pd_press_des_uflg_001">#REF!</definedName>
    <definedName name="pd_press_des_uid_001">#REF!</definedName>
    <definedName name="pd_press_drp_max_001">#REF!</definedName>
    <definedName name="pd_press_drp_min_001">#REF!</definedName>
    <definedName name="pd_press_drp_nor_001">#REF!</definedName>
    <definedName name="pd_press_drp_uid_001">#REF!</definedName>
    <definedName name="pd_press_max">#REF!</definedName>
    <definedName name="pd_press_max_001">#REF!</definedName>
    <definedName name="pd_press_min_001">#REF!</definedName>
    <definedName name="pd_press_nor">#REF!</definedName>
    <definedName name="pd_press_nor_001">#REF!</definedName>
    <definedName name="pd_press_uflg_001">#REF!</definedName>
    <definedName name="pd_press_uid_001">#REF!</definedName>
    <definedName name="pd_pulsation_001">#REF!</definedName>
    <definedName name="pd_saturat_temp_001">#REF!</definedName>
    <definedName name="pd_schedul_001">#REF!</definedName>
    <definedName name="pd_size_001">#REF!</definedName>
    <definedName name="pd_size_uid_001">#REF!</definedName>
    <definedName name="pd_solidfy_001">#REF!</definedName>
    <definedName name="pd_source_001">#REF!</definedName>
    <definedName name="pd_spec_grav_base_001">#REF!</definedName>
    <definedName name="pd_spec_grav_max_001">#REF!</definedName>
    <definedName name="pd_spec_grav_min_001">#REF!</definedName>
    <definedName name="pd_spec_grav_nor">#REF!</definedName>
    <definedName name="pd_spec_grav_nor_001">#REF!</definedName>
    <definedName name="pd_spec_grav_ref_001">#REF!</definedName>
    <definedName name="pd_stat_001">#REF!</definedName>
    <definedName name="pd_temp_base_001">#REF!</definedName>
    <definedName name="pd_temp_base_uid_001">#REF!</definedName>
    <definedName name="pd_temp_max">#REF!</definedName>
    <definedName name="pd_temp_max_001">#REF!</definedName>
    <definedName name="pd_temp_min_001">#REF!</definedName>
    <definedName name="pd_temp_nor">#REF!</definedName>
    <definedName name="pd_temp_nor_001">#REF!</definedName>
    <definedName name="pd_temp_ref_001">#REF!</definedName>
    <definedName name="pd_temp_ref_uid_001">#REF!</definedName>
    <definedName name="pd_temp_uid_001">#REF!</definedName>
    <definedName name="pd_term_shock_001">#REF!</definedName>
    <definedName name="pd_toxic_001">#REF!</definedName>
    <definedName name="pd_transparent_001">#REF!</definedName>
    <definedName name="pd_vap_press_max_001">#REF!</definedName>
    <definedName name="pd_vap_press_min_001">#REF!</definedName>
    <definedName name="pd_vap_press_nor_001">#REF!</definedName>
    <definedName name="pd_vap_press_uflg_001">#REF!</definedName>
    <definedName name="pd_vap_press_uid_001">#REF!</definedName>
    <definedName name="pd_velocity_max_001">#REF!</definedName>
    <definedName name="pd_velocity_min_001">#REF!</definedName>
    <definedName name="pd_velocity_nor_001">#REF!</definedName>
    <definedName name="pd_velocity_uid_001">#REF!</definedName>
    <definedName name="pd_vibration_001">#REF!</definedName>
    <definedName name="pd_visc_max_001">#REF!</definedName>
    <definedName name="pd_visc_min_001">#REF!</definedName>
    <definedName name="pd_visc_nor">#REF!</definedName>
    <definedName name="pd_visc_nor_001">#REF!</definedName>
    <definedName name="pd_visc_uid_001">#REF!</definedName>
    <definedName name="PDDyFecha">#REF!</definedName>
    <definedName name="PDIDevol">#REF!</definedName>
    <definedName name="PDIEnvio">#REF!</definedName>
    <definedName name="PDIF">#REF!</definedName>
    <definedName name="PDIFU">#REF!</definedName>
    <definedName name="PDIFU_1">#REF!</definedName>
    <definedName name="pe_acero">#REF!</definedName>
    <definedName name="PEAD">#REF!</definedName>
    <definedName name="PED">#REF!</definedName>
    <definedName name="pedro">#REF!</definedName>
    <definedName name="Pendências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O">#REF!</definedName>
    <definedName name="PEOS">#REF!</definedName>
    <definedName name="PEPE">#REF!</definedName>
    <definedName name="PEPITO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">#REF!</definedName>
    <definedName name="PERDIDAS">#REF!</definedName>
    <definedName name="PerfCyU" localSheetId="14">#REF!</definedName>
    <definedName name="PerfCyU">'[63]C y U'!$B$13:$AH$107</definedName>
    <definedName name="perfiles" localSheetId="14">#REF!</definedName>
    <definedName name="Perfiles">[64]Perfiles!$C$5:$DE$2037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uru" hidden="1">#REF!</definedName>
    <definedName name="peso">#REF!</definedName>
    <definedName name="PESO_1">#REF!</definedName>
    <definedName name="PESO_COLUMNAS">#REF!</definedName>
    <definedName name="Peso_unit">#REF!</definedName>
    <definedName name="PESO1">#REF!</definedName>
    <definedName name="PesoDoc">#REF!</definedName>
    <definedName name="PESOEQUI">#REF!</definedName>
    <definedName name="PESOPLANCHA">#REF!</definedName>
    <definedName name="PESOS150">#REF!</definedName>
    <definedName name="Pesos2">#REF!</definedName>
    <definedName name="pesos600">#REF!</definedName>
    <definedName name="PESOS83">#REF!</definedName>
    <definedName name="PESOS85" localSheetId="14">#REF!</definedName>
    <definedName name="PESOS85">'[65]RESUMEN GRAL'!#REF!</definedName>
    <definedName name="Pf">#REF!</definedName>
    <definedName name="pg_actual">#REF!</definedName>
    <definedName name="Pi">#REF!</definedName>
    <definedName name="PicoEmp">#REF!</definedName>
    <definedName name="PICS">#REF!</definedName>
    <definedName name="pid_no_001">#REF!</definedName>
    <definedName name="PIDNO">#REF!</definedName>
    <definedName name="piedra1">#REF!</definedName>
    <definedName name="piedra2">#REF!</definedName>
    <definedName name="Piedrach">#REF!</definedName>
    <definedName name="PIEZAS">#N/A</definedName>
    <definedName name="PIFO">#REF!</definedName>
    <definedName name="pil">#REF!</definedName>
    <definedName name="PILOTES">#REF!</definedName>
    <definedName name="PIMP">#REF!</definedName>
    <definedName name="PIMPU">#REF!</definedName>
    <definedName name="pint">#REF!</definedName>
    <definedName name="PINT_A_1">#REF!</definedName>
    <definedName name="PINT_B_1">#REF!</definedName>
    <definedName name="PINT_C_1">#REF!</definedName>
    <definedName name="PINT_D_1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ping">#REF!</definedName>
    <definedName name="PIPPO" localSheetId="17" hidden="1">{#N/A,#N/A,FALSE,"Work progress mensile";#N/A,#N/A,FALSE,"Work progress mensile IE1"}</definedName>
    <definedName name="PIPPO" localSheetId="11" hidden="1">{#N/A,#N/A,FALSE,"Work progress mensile";#N/A,#N/A,FALSE,"Work progress mensile IE1"}</definedName>
    <definedName name="PIPPO" localSheetId="14" hidden="1">{#N/A,#N/A,FALSE,"Work progress mensile";#N/A,#N/A,FALSE,"Work progress mensile IE1"}</definedName>
    <definedName name="PIPPO" localSheetId="9" hidden="1">{#N/A,#N/A,FALSE,"Work progress mensile";#N/A,#N/A,FALSE,"Work progress mensile IE1"}</definedName>
    <definedName name="PIPPO" localSheetId="8" hidden="1">{#N/A,#N/A,FALSE,"Work progress mensile";#N/A,#N/A,FALSE,"Work progress mensile IE1"}</definedName>
    <definedName name="PIPPO" localSheetId="19" hidden="1">{#N/A,#N/A,FALSE,"Work progress mensile";#N/A,#N/A,FALSE,"Work progress mensile IE1"}</definedName>
    <definedName name="PIPPO" localSheetId="12" hidden="1">{#N/A,#N/A,FALSE,"Work progress mensile";#N/A,#N/A,FALSE,"Work progress mensile IE1"}</definedName>
    <definedName name="PIPPO" hidden="1">{#N/A,#N/A,FALSE,"Work progress mensile";#N/A,#N/A,FALSE,"Work progress mensile IE1"}</definedName>
    <definedName name="PIPPO2" localSheetId="17" hidden="1">{"DECIMAL",#N/A,FALSE,"02"}</definedName>
    <definedName name="PIPPO2" localSheetId="11" hidden="1">{"DECIMAL",#N/A,FALSE,"02"}</definedName>
    <definedName name="PIPPO2" localSheetId="14" hidden="1">{"DECIMAL",#N/A,FALSE,"02"}</definedName>
    <definedName name="PIPPO2" localSheetId="9" hidden="1">{"DECIMAL",#N/A,FALSE,"02"}</definedName>
    <definedName name="PIPPO2" localSheetId="8" hidden="1">{"DECIMAL",#N/A,FALSE,"02"}</definedName>
    <definedName name="PIPPO2" localSheetId="19" hidden="1">{"DECIMAL",#N/A,FALSE,"02"}</definedName>
    <definedName name="PIPPO2" localSheetId="12" hidden="1">{"DECIMAL",#N/A,FALSE,"02"}</definedName>
    <definedName name="PIPPO2" hidden="1">{"DECIMAL",#N/A,FALSE,"02"}</definedName>
    <definedName name="PIPPO3" localSheetId="17" hidden="1">{#N/A,#N/A,FALSE,"Work progress mensile";#N/A,#N/A,FALSE,"Work progress mensile IE1"}</definedName>
    <definedName name="PIPPO3" localSheetId="11" hidden="1">{#N/A,#N/A,FALSE,"Work progress mensile";#N/A,#N/A,FALSE,"Work progress mensile IE1"}</definedName>
    <definedName name="PIPPO3" localSheetId="14" hidden="1">{#N/A,#N/A,FALSE,"Work progress mensile";#N/A,#N/A,FALSE,"Work progress mensile IE1"}</definedName>
    <definedName name="PIPPO3" localSheetId="9" hidden="1">{#N/A,#N/A,FALSE,"Work progress mensile";#N/A,#N/A,FALSE,"Work progress mensile IE1"}</definedName>
    <definedName name="PIPPO3" localSheetId="8" hidden="1">{#N/A,#N/A,FALSE,"Work progress mensile";#N/A,#N/A,FALSE,"Work progress mensile IE1"}</definedName>
    <definedName name="PIPPO3" localSheetId="19" hidden="1">{#N/A,#N/A,FALSE,"Work progress mensile";#N/A,#N/A,FALSE,"Work progress mensile IE1"}</definedName>
    <definedName name="PIPPO3" localSheetId="12" hidden="1">{#N/A,#N/A,FALSE,"Work progress mensile";#N/A,#N/A,FALSE,"Work progress mensile IE1"}</definedName>
    <definedName name="PIPPO3" hidden="1">{#N/A,#N/A,FALSE,"Work progress mensile";#N/A,#N/A,FALSE,"Work progress mensile IE1"}</definedName>
    <definedName name="PIPPO4" localSheetId="17" hidden="1">{#N/A,#N/A,FALSE,"Work progress mensile";#N/A,#N/A,FALSE,"Work progress mensile IE1"}</definedName>
    <definedName name="PIPPO4" localSheetId="11" hidden="1">{#N/A,#N/A,FALSE,"Work progress mensile";#N/A,#N/A,FALSE,"Work progress mensile IE1"}</definedName>
    <definedName name="PIPPO4" localSheetId="14" hidden="1">{#N/A,#N/A,FALSE,"Work progress mensile";#N/A,#N/A,FALSE,"Work progress mensile IE1"}</definedName>
    <definedName name="PIPPO4" localSheetId="9" hidden="1">{#N/A,#N/A,FALSE,"Work progress mensile";#N/A,#N/A,FALSE,"Work progress mensile IE1"}</definedName>
    <definedName name="PIPPO4" localSheetId="8" hidden="1">{#N/A,#N/A,FALSE,"Work progress mensile";#N/A,#N/A,FALSE,"Work progress mensile IE1"}</definedName>
    <definedName name="PIPPO4" localSheetId="19" hidden="1">{#N/A,#N/A,FALSE,"Work progress mensile";#N/A,#N/A,FALSE,"Work progress mensile IE1"}</definedName>
    <definedName name="PIPPO4" localSheetId="12" hidden="1">{#N/A,#N/A,FALSE,"Work progress mensile";#N/A,#N/A,FALSE,"Work progress mensile IE1"}</definedName>
    <definedName name="PIPPO4" hidden="1">{#N/A,#N/A,FALSE,"Work progress mensile";#N/A,#N/A,FALSE,"Work progress mensile IE1"}</definedName>
    <definedName name="pirulo">#REF!</definedName>
    <definedName name="pirulo2">#REF!</definedName>
    <definedName name="PISC">#REF!</definedName>
    <definedName name="PISCO">#REF!</definedName>
    <definedName name="PLAN">#REF!</definedName>
    <definedName name="PLAN1">#REF!</definedName>
    <definedName name="PLAN2">#REF!</definedName>
    <definedName name="PLAN3">#REF!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lla">#REF!</definedName>
    <definedName name="PLANT">#REF!</definedName>
    <definedName name="plant_id_001">#REF!</definedName>
    <definedName name="PLAT">#REF!</definedName>
    <definedName name="PLATINAS">#REF!</definedName>
    <definedName name="PLAZO">#REF!</definedName>
    <definedName name="Plazo_Fiel_Cumplimiento">#REF!</definedName>
    <definedName name="Plazo_Garan_Adicional">#REF!</definedName>
    <definedName name="Plazo_obra___7_meses">#REF!</definedName>
    <definedName name="PLC">#REF!</definedName>
    <definedName name="PLC_1">#REF!</definedName>
    <definedName name="PLEGADO">#REF!</definedName>
    <definedName name="PLS">#REF!</definedName>
    <definedName name="PM">#REF!</definedName>
    <definedName name="Pmax">#REF!</definedName>
    <definedName name="Pmerma">#REF!</definedName>
    <definedName name="PMIMP">#REF!</definedName>
    <definedName name="Población">#REF!</definedName>
    <definedName name="Poc.Nac">#REF!</definedName>
    <definedName name="pomoc">#REF!</definedName>
    <definedName name="PONO">#REF!</definedName>
    <definedName name="POPO">#REF!</definedName>
    <definedName name="Por.Imp">#REF!</definedName>
    <definedName name="PORC">#REF!</definedName>
    <definedName name="PORCC">#REF!</definedName>
    <definedName name="portada">#REF!</definedName>
    <definedName name="PORTADA6">#REF!</definedName>
    <definedName name="posact">#REF!</definedName>
    <definedName name="posant">#REF!</definedName>
    <definedName name="Posicion">#REF!</definedName>
    <definedName name="Potencia">#REF!</definedName>
    <definedName name="pozos">#REF!</definedName>
    <definedName name="pp" localSheetId="17" hidden="1">{"'8'!$B$1:$I$46"}</definedName>
    <definedName name="pp" localSheetId="11" hidden="1">{"'8'!$B$1:$I$46"}</definedName>
    <definedName name="pp" localSheetId="14" hidden="1">{"'8'!$B$1:$I$46"}</definedName>
    <definedName name="pp" localSheetId="9" hidden="1">{"'8'!$B$1:$I$46"}</definedName>
    <definedName name="pp" localSheetId="8" hidden="1">{"'8'!$B$1:$I$46"}</definedName>
    <definedName name="pp" localSheetId="19" hidden="1">{"'8'!$B$1:$I$46"}</definedName>
    <definedName name="pp" localSheetId="12" hidden="1">{"'8'!$B$1:$I$46"}</definedName>
    <definedName name="pp" hidden="1">{"'8'!$B$1:$I$46"}</definedName>
    <definedName name="ppbd">#REF!</definedName>
    <definedName name="ppbp">#REF!</definedName>
    <definedName name="ppp" localSheetId="1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pppppppppp" localSheetId="17" hidden="1">{"NORMAL",#N/A,FALSE,"02"}</definedName>
    <definedName name="ppppppppppppp" localSheetId="11" hidden="1">{"NORMAL",#N/A,FALSE,"02"}</definedName>
    <definedName name="ppppppppppppp" localSheetId="14" hidden="1">{"NORMAL",#N/A,FALSE,"02"}</definedName>
    <definedName name="ppppppppppppp" localSheetId="9" hidden="1">{"NORMAL",#N/A,FALSE,"02"}</definedName>
    <definedName name="ppppppppppppp" localSheetId="8" hidden="1">{"NORMAL",#N/A,FALSE,"02"}</definedName>
    <definedName name="ppppppppppppp" localSheetId="19" hidden="1">{"NORMAL",#N/A,FALSE,"02"}</definedName>
    <definedName name="ppppppppppppp" localSheetId="12" hidden="1">{"NORMAL",#N/A,FALSE,"02"}</definedName>
    <definedName name="ppppppppppppp" hidden="1">{"NORMAL",#N/A,FALSE,"02"}</definedName>
    <definedName name="pppppppppppppp" localSheetId="17" hidden="1">{#N/A,#N/A,FALSE,"Monthly report";#N/A,#N/A,FALSE,"M.R. UEM";#N/A,#N/A,FALSE,"M.R. VCM"}</definedName>
    <definedName name="pppppppppppppp" localSheetId="11" hidden="1">{#N/A,#N/A,FALSE,"Monthly report";#N/A,#N/A,FALSE,"M.R. UEM";#N/A,#N/A,FALSE,"M.R. VCM"}</definedName>
    <definedName name="pppppppppppppp" localSheetId="14" hidden="1">{#N/A,#N/A,FALSE,"Monthly report";#N/A,#N/A,FALSE,"M.R. UEM";#N/A,#N/A,FALSE,"M.R. VCM"}</definedName>
    <definedName name="pppppppppppppp" localSheetId="9" hidden="1">{#N/A,#N/A,FALSE,"Monthly report";#N/A,#N/A,FALSE,"M.R. UEM";#N/A,#N/A,FALSE,"M.R. VCM"}</definedName>
    <definedName name="pppppppppppppp" localSheetId="8" hidden="1">{#N/A,#N/A,FALSE,"Monthly report";#N/A,#N/A,FALSE,"M.R. UEM";#N/A,#N/A,FALSE,"M.R. VCM"}</definedName>
    <definedName name="pppppppppppppp" localSheetId="19" hidden="1">{#N/A,#N/A,FALSE,"Monthly report";#N/A,#N/A,FALSE,"M.R. UEM";#N/A,#N/A,FALSE,"M.R. VCM"}</definedName>
    <definedName name="pppppppppppppp" localSheetId="12" hidden="1">{#N/A,#N/A,FALSE,"Monthly report";#N/A,#N/A,FALSE,"M.R. UEM";#N/A,#N/A,FALSE,"M.R. VCM"}</definedName>
    <definedName name="pppppppppppppp" hidden="1">{#N/A,#N/A,FALSE,"Monthly report";#N/A,#N/A,FALSE,"M.R. UEM";#N/A,#N/A,FALSE,"M.R. VCM"}</definedName>
    <definedName name="ppropio_">#REF!</definedName>
    <definedName name="PPRTO">#REF!</definedName>
    <definedName name="PPTO" localSheetId="17" hidden="1">{"'Edit'!$A$1:$V$2277"}</definedName>
    <definedName name="PPTO" localSheetId="11" hidden="1">{"'Edit'!$A$1:$V$2277"}</definedName>
    <definedName name="PPTO" localSheetId="14" hidden="1">{"'Edit'!$A$1:$V$2277"}</definedName>
    <definedName name="PPTO" localSheetId="9" hidden="1">{"'Edit'!$A$1:$V$2277"}</definedName>
    <definedName name="PPTO" localSheetId="8" hidden="1">{"'Edit'!$A$1:$V$2277"}</definedName>
    <definedName name="PPTO" localSheetId="19" hidden="1">{"'Edit'!$A$1:$V$2277"}</definedName>
    <definedName name="PPTO" localSheetId="12" hidden="1">{"'Edit'!$A$1:$V$2277"}</definedName>
    <definedName name="PPTO" hidden="1">{"'Edit'!$A$1:$V$2277"}</definedName>
    <definedName name="Pr">#REF!</definedName>
    <definedName name="pre">#REF!</definedName>
    <definedName name="PRE.COM">#REF!</definedName>
    <definedName name="Preaviso">#REF!</definedName>
    <definedName name="PREC">#REF!</definedName>
    <definedName name="PRECIO">#REF!</definedName>
    <definedName name="Precio.Adic.Uocra">#REF!</definedName>
    <definedName name="Precio.Ay.Alim">#REF!</definedName>
    <definedName name="Precio_vianda">#REF!</definedName>
    <definedName name="Precio2">#REF!</definedName>
    <definedName name="precioc">#REF!</definedName>
    <definedName name="precioCa">#REF!</definedName>
    <definedName name="preciocp">#REF!</definedName>
    <definedName name="PrecioH.Viaje">#REF!</definedName>
    <definedName name="PRECIOS">#REF!</definedName>
    <definedName name="Preciototal">#REF!</definedName>
    <definedName name="PrecioVianda">#REF!</definedName>
    <definedName name="PrecioVianda76_75">#REF!</definedName>
    <definedName name="Premissas" localSheetId="17" hidden="1">{#N/A,#N/A,FALSE,"model"}</definedName>
    <definedName name="Premissas" localSheetId="11" hidden="1">{#N/A,#N/A,FALSE,"model"}</definedName>
    <definedName name="Premissas" localSheetId="14" hidden="1">{#N/A,#N/A,FALSE,"model"}</definedName>
    <definedName name="Premissas" localSheetId="9" hidden="1">{#N/A,#N/A,FALSE,"model"}</definedName>
    <definedName name="Premissas" localSheetId="8" hidden="1">{#N/A,#N/A,FALSE,"model"}</definedName>
    <definedName name="Premissas" localSheetId="19" hidden="1">{#N/A,#N/A,FALSE,"model"}</definedName>
    <definedName name="Premissas" localSheetId="12" hidden="1">{#N/A,#N/A,FALSE,"model"}</definedName>
    <definedName name="Premissas" hidden="1">{#N/A,#N/A,FALSE,"model"}</definedName>
    <definedName name="PREMOLDEADOS">#REF!</definedName>
    <definedName name="Presenta">#REF!</definedName>
    <definedName name="presion">#REF!</definedName>
    <definedName name="PRESION01">#REF!</definedName>
    <definedName name="PRESION02">#REF!</definedName>
    <definedName name="PRESION03">#REF!</definedName>
    <definedName name="PRESSG">#REF!,#REF!</definedName>
    <definedName name="PRESUP">#REF!</definedName>
    <definedName name="PRESUP.ADI1.TVI">#REF!</definedName>
    <definedName name="Prev">"Button 72"</definedName>
    <definedName name="prev2">#REF!</definedName>
    <definedName name="PreviousData">#REF!</definedName>
    <definedName name="PRIAR_OCB">#N/A</definedName>
    <definedName name="PRIMERA">#REF!</definedName>
    <definedName name="PrimerItem">#REF!</definedName>
    <definedName name="PRIMO">#REF!</definedName>
    <definedName name="PrimPorc">#REF!</definedName>
    <definedName name="Princ">#REF!</definedName>
    <definedName name="print">#N/A</definedName>
    <definedName name="Print_Area">#REF!</definedName>
    <definedName name="Print_Area_MI">#REF!</definedName>
    <definedName name="Print_Area_Reset" localSheetId="14">OFFSET([0]!Full_Print,0,0,Reembolsables!Last_Row)</definedName>
    <definedName name="Print_Area_Reset">OFFSET([0]!Full_Print,0,0,Reembolsables!Last_Row)</definedName>
    <definedName name="Print_Titles_MI">#REF!</definedName>
    <definedName name="PRINT1">#REF!</definedName>
    <definedName name="PRINT2">#REF!</definedName>
    <definedName name="print4">#REF!</definedName>
    <definedName name="PRINTE1">#REF!</definedName>
    <definedName name="PRINTE1B">#REF!</definedName>
    <definedName name="PRINTE2">#REF!</definedName>
    <definedName name="PRINTE2REV">#REF!</definedName>
    <definedName name="PRINTE56">#REF!</definedName>
    <definedName name="PRIO">#REF!</definedName>
    <definedName name="prm" localSheetId="17" hidden="1">{#N/A,#N/A,FALSE,"model"}</definedName>
    <definedName name="prm" localSheetId="11" hidden="1">{#N/A,#N/A,FALSE,"model"}</definedName>
    <definedName name="prm" localSheetId="14" hidden="1">{#N/A,#N/A,FALSE,"model"}</definedName>
    <definedName name="prm" localSheetId="9" hidden="1">{#N/A,#N/A,FALSE,"model"}</definedName>
    <definedName name="prm" localSheetId="8" hidden="1">{#N/A,#N/A,FALSE,"model"}</definedName>
    <definedName name="prm" localSheetId="19" hidden="1">{#N/A,#N/A,FALSE,"model"}</definedName>
    <definedName name="prm" localSheetId="12" hidden="1">{#N/A,#N/A,FALSE,"model"}</definedName>
    <definedName name="prm" hidden="1">{#N/A,#N/A,FALSE,"model"}</definedName>
    <definedName name="pro" localSheetId="17" hidden="1">{"DECIMAL",#N/A,FALSE,"02"}</definedName>
    <definedName name="pro" localSheetId="11" hidden="1">{"DECIMAL",#N/A,FALSE,"02"}</definedName>
    <definedName name="pro" localSheetId="14" hidden="1">{"DECIMAL",#N/A,FALSE,"02"}</definedName>
    <definedName name="pro" localSheetId="9" hidden="1">{"DECIMAL",#N/A,FALSE,"02"}</definedName>
    <definedName name="pro" localSheetId="8" hidden="1">{"DECIMAL",#N/A,FALSE,"02"}</definedName>
    <definedName name="pro" localSheetId="19" hidden="1">{"DECIMAL",#N/A,FALSE,"02"}</definedName>
    <definedName name="pro" localSheetId="12" hidden="1">{"DECIMAL",#N/A,FALSE,"02"}</definedName>
    <definedName name="pro" hidden="1">{"DECIMAL",#N/A,FALSE,"02"}</definedName>
    <definedName name="proc_func_id_001">#REF!</definedName>
    <definedName name="proceso">#REF!</definedName>
    <definedName name="PROCESOS">#REF!</definedName>
    <definedName name="PROCESS">#REF!</definedName>
    <definedName name="ProdForm" hidden="1">#REF!</definedName>
    <definedName name="produccion">#REF!</definedName>
    <definedName name="Product" hidden="1">#REF!</definedName>
    <definedName name="PRODUCTIVIDAD">#REF!</definedName>
    <definedName name="prof">#REF!</definedName>
    <definedName name="PROG">#REF!</definedName>
    <definedName name="PROGDES">#REF!</definedName>
    <definedName name="ProgJulio">#REF!</definedName>
    <definedName name="Programa">#REF!</definedName>
    <definedName name="PROGRAMA__Y_CONTROL_DE_COSTOS_1996">#REF!</definedName>
    <definedName name="Programa_1999">#REF!</definedName>
    <definedName name="Programa_2000">#REF!</definedName>
    <definedName name="Progress" localSheetId="17" hidden="1">{#N/A,#N/A,FALSE,"Monthly report";#N/A,#N/A,FALSE,"M.R. UEM";#N/A,#N/A,FALSE,"M.R. VCM"}</definedName>
    <definedName name="Progress" localSheetId="11" hidden="1">{#N/A,#N/A,FALSE,"Monthly report";#N/A,#N/A,FALSE,"M.R. UEM";#N/A,#N/A,FALSE,"M.R. VCM"}</definedName>
    <definedName name="Progress" localSheetId="14" hidden="1">{#N/A,#N/A,FALSE,"Monthly report";#N/A,#N/A,FALSE,"M.R. UEM";#N/A,#N/A,FALSE,"M.R. VCM"}</definedName>
    <definedName name="Progress" localSheetId="9" hidden="1">{#N/A,#N/A,FALSE,"Monthly report";#N/A,#N/A,FALSE,"M.R. UEM";#N/A,#N/A,FALSE,"M.R. VCM"}</definedName>
    <definedName name="Progress" localSheetId="8" hidden="1">{#N/A,#N/A,FALSE,"Monthly report";#N/A,#N/A,FALSE,"M.R. UEM";#N/A,#N/A,FALSE,"M.R. VCM"}</definedName>
    <definedName name="Progress" localSheetId="19" hidden="1">{#N/A,#N/A,FALSE,"Monthly report";#N/A,#N/A,FALSE,"M.R. UEM";#N/A,#N/A,FALSE,"M.R. VCM"}</definedName>
    <definedName name="Progress" localSheetId="12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J">#REF!</definedName>
    <definedName name="proj_id_001">#REF!</definedName>
    <definedName name="PROJECT">#REF!</definedName>
    <definedName name="PROJECT_CURRENCY">#REF!</definedName>
    <definedName name="Project_Name">#REF!</definedName>
    <definedName name="PROJETO">#REF!,#REF!</definedName>
    <definedName name="proo" localSheetId="17" hidden="1">{"DECIMAL",#N/A,FALSE,"02"}</definedName>
    <definedName name="proo" localSheetId="11" hidden="1">{"DECIMAL",#N/A,FALSE,"02"}</definedName>
    <definedName name="proo" localSheetId="14" hidden="1">{"DECIMAL",#N/A,FALSE,"02"}</definedName>
    <definedName name="proo" localSheetId="9" hidden="1">{"DECIMAL",#N/A,FALSE,"02"}</definedName>
    <definedName name="proo" localSheetId="8" hidden="1">{"DECIMAL",#N/A,FALSE,"02"}</definedName>
    <definedName name="proo" localSheetId="19" hidden="1">{"DECIMAL",#N/A,FALSE,"02"}</definedName>
    <definedName name="proo" localSheetId="12" hidden="1">{"DECIMAL",#N/A,FALSE,"02"}</definedName>
    <definedName name="proo" hidden="1">{"DECIMAL",#N/A,FALSE,"02"}</definedName>
    <definedName name="PROPIO">#REF!</definedName>
    <definedName name="PROTECCION">#REF!</definedName>
    <definedName name="PROVEEDOR" localSheetId="14">#REF!</definedName>
    <definedName name="PROVEEDOR">[24]Registros!#REF!</definedName>
    <definedName name="Provincia">#REF!</definedName>
    <definedName name="PROY">#REF!</definedName>
    <definedName name="Proy.CD.TotalUSD">#REF!</definedName>
    <definedName name="Proy.CI.TotalUSD">#REF!</definedName>
    <definedName name="Proy.Conting.TotalUSD">#REF!</definedName>
    <definedName name="Proy.Escal.TotalUSD">#REF!</definedName>
    <definedName name="PROY_INTERNO">#REF!</definedName>
    <definedName name="Proyecto">#REF!</definedName>
    <definedName name="PRSMAX">#REF!</definedName>
    <definedName name="PRSMAXU">#REF!</definedName>
    <definedName name="prt_maquina">#REF!</definedName>
    <definedName name="prt_resumen">#REF!</definedName>
    <definedName name="PRUEBA">#REF!,#REF!</definedName>
    <definedName name="pseg">#REF!</definedName>
    <definedName name="PtblLAR">#REF!</definedName>
    <definedName name="ptiupouo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S" localSheetId="17" hidden="1">{"'Edit'!$A$1:$V$2277"}</definedName>
    <definedName name="PTS" localSheetId="11" hidden="1">{"'Edit'!$A$1:$V$2277"}</definedName>
    <definedName name="PTS" localSheetId="14" hidden="1">{"'Edit'!$A$1:$V$2277"}</definedName>
    <definedName name="PTS" localSheetId="9" hidden="1">{"'Edit'!$A$1:$V$2277"}</definedName>
    <definedName name="PTS" localSheetId="8" hidden="1">{"'Edit'!$A$1:$V$2277"}</definedName>
    <definedName name="PTS" localSheetId="19" hidden="1">{"'Edit'!$A$1:$V$2277"}</definedName>
    <definedName name="PTS" localSheetId="12" hidden="1">{"'Edit'!$A$1:$V$2277"}</definedName>
    <definedName name="PTS" hidden="1">{"'Edit'!$A$1:$V$2277"}</definedName>
    <definedName name="pu6mm">#REF!</definedName>
    <definedName name="pu8mm">#REF!</definedName>
    <definedName name="PUAC">#REF!</definedName>
    <definedName name="PUAC1">#REF!</definedName>
    <definedName name="PUAREA1" localSheetId="14">#REF!</definedName>
    <definedName name="PUAREA1">[34]CHEDIAK!$CY$11:$CY$270</definedName>
    <definedName name="PUAREA2" localSheetId="14">#REF!</definedName>
    <definedName name="PUAREA2">[34]CHEDIAK!$DG$11:$DG$270</definedName>
    <definedName name="PUAREA3" localSheetId="14">#REF!</definedName>
    <definedName name="PUAREA3">[34]CHEDIAK!$DO$11:$DO$270</definedName>
    <definedName name="PUAREA4" localSheetId="14">#REF!</definedName>
    <definedName name="PUAREA4">[34]CHEDIAK!$DW$11:$DW$270</definedName>
    <definedName name="PUAREA5" localSheetId="14">#REF!</definedName>
    <definedName name="PUAREA5">[34]CHEDIAK!$EE$11:$EE$270</definedName>
    <definedName name="PUAREA6" localSheetId="14">#REF!</definedName>
    <definedName name="PUAREA6">[34]CHEDIAK!$EM$11:$EM$270</definedName>
    <definedName name="PUAREA7" localSheetId="14">#REF!</definedName>
    <definedName name="PUAREA7">[34]CHEDIAK!$EU$11:$EU$270</definedName>
    <definedName name="PUAREA8" localSheetId="14">#REF!</definedName>
    <definedName name="PUAREA8">[34]CHEDIAK!$FC$11:$FC$270</definedName>
    <definedName name="PUESTOS">#REF!</definedName>
    <definedName name="PUHDPE">#REF!</definedName>
    <definedName name="PUNTODEINSERCION">#REF!</definedName>
    <definedName name="PV">#REF!</definedName>
    <definedName name="PVC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_EQDB_EXPORT">#REF!</definedName>
    <definedName name="Q0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" localSheetId="17" hidden="1">{#N/A,#N/A,FALSE,"model"}</definedName>
    <definedName name="qa" localSheetId="11" hidden="1">{#N/A,#N/A,FALSE,"model"}</definedName>
    <definedName name="qa" localSheetId="14" hidden="1">{#N/A,#N/A,FALSE,"model"}</definedName>
    <definedName name="qa" localSheetId="9" hidden="1">{#N/A,#N/A,FALSE,"model"}</definedName>
    <definedName name="qa" localSheetId="8" hidden="1">{#N/A,#N/A,FALSE,"model"}</definedName>
    <definedName name="qa" localSheetId="19" hidden="1">{#N/A,#N/A,FALSE,"model"}</definedName>
    <definedName name="qa" localSheetId="12" hidden="1">{#N/A,#N/A,FALSE,"model"}</definedName>
    <definedName name="qa" hidden="1">{#N/A,#N/A,FALSE,"model"}</definedName>
    <definedName name="QAAQ">#REF!</definedName>
    <definedName name="QCAR">#REF!</definedName>
    <definedName name="QDIS">#REF!</definedName>
    <definedName name="Ql">'[10]D-9001'!$E$17</definedName>
    <definedName name="qmax">#REF!</definedName>
    <definedName name="qmax_m">#REF!</definedName>
    <definedName name="QMIN">#REF!</definedName>
    <definedName name="QNORM">#REF!</definedName>
    <definedName name="qnuevo">#REF!</definedName>
    <definedName name="qnuevo_m">#REF!</definedName>
    <definedName name="qnuevo1">#REF!</definedName>
    <definedName name="qpilotes">#REF!</definedName>
    <definedName name="QQ" hidden="1">#REF!</definedName>
    <definedName name="QQQ" localSheetId="17" hidden="1">{"Avaliação de Cargos (Class Mens Todas)",#N/A,FALSE,"BANCO DE DADOS MENSALISTAS";"Avaliação de Cargos (Class Mens Todas)",#N/A,FALSE,"BANCO DE DADOS MENSALISTAS"}</definedName>
    <definedName name="QQQ" localSheetId="11" hidden="1">{"Avaliação de Cargos (Class Mens Todas)",#N/A,FALSE,"BANCO DE DADOS MENSALISTAS";"Avaliação de Cargos (Class Mens Todas)",#N/A,FALSE,"BANCO DE DADOS MENSALISTAS"}</definedName>
    <definedName name="QQQ" localSheetId="14" hidden="1">{"Avaliação de Cargos (Class Mens Todas)",#N/A,FALSE,"BANCO DE DADOS MENSALISTAS";"Avaliação de Cargos (Class Mens Todas)",#N/A,FALSE,"BANCO DE DADOS MENSALISTAS"}</definedName>
    <definedName name="QQQ" localSheetId="9" hidden="1">{"Avaliação de Cargos (Class Mens Todas)",#N/A,FALSE,"BANCO DE DADOS MENSALISTAS";"Avaliação de Cargos (Class Mens Todas)",#N/A,FALSE,"BANCO DE DADOS MENSALISTAS"}</definedName>
    <definedName name="QQQ" localSheetId="8" hidden="1">{"Avaliação de Cargos (Class Mens Todas)",#N/A,FALSE,"BANCO DE DADOS MENSALISTAS";"Avaliação de Cargos (Class Mens Todas)",#N/A,FALSE,"BANCO DE DADOS MENSALISTAS"}</definedName>
    <definedName name="QQQ" localSheetId="19" hidden="1">{"Avaliação de Cargos (Class Mens Todas)",#N/A,FALSE,"BANCO DE DADOS MENSALISTAS";"Avaliação de Cargos (Class Mens Todas)",#N/A,FALSE,"BANCO DE DADOS MENSALISTAS"}</definedName>
    <definedName name="QQQ" localSheetId="12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A">#REF!</definedName>
    <definedName name="qqqq" localSheetId="17" hidden="1">{#N/A,#N/A,TRUE,"INGENIERIA";#N/A,#N/A,TRUE,"COMPRAS";#N/A,#N/A,TRUE,"DIRECCION";#N/A,#N/A,TRUE,"RESUMEN"}</definedName>
    <definedName name="qqqq" localSheetId="11" hidden="1">{#N/A,#N/A,TRUE,"INGENIERIA";#N/A,#N/A,TRUE,"COMPRAS";#N/A,#N/A,TRUE,"DIRECCION";#N/A,#N/A,TRUE,"RESUMEN"}</definedName>
    <definedName name="qqqq" localSheetId="14" hidden="1">{#N/A,#N/A,TRUE,"INGENIERIA";#N/A,#N/A,TRUE,"COMPRAS";#N/A,#N/A,TRUE,"DIRECCION";#N/A,#N/A,TRUE,"RESUMEN"}</definedName>
    <definedName name="qqqq" localSheetId="9" hidden="1">{#N/A,#N/A,TRUE,"INGENIERIA";#N/A,#N/A,TRUE,"COMPRAS";#N/A,#N/A,TRUE,"DIRECCION";#N/A,#N/A,TRUE,"RESUMEN"}</definedName>
    <definedName name="qqqq" localSheetId="8" hidden="1">{#N/A,#N/A,TRUE,"INGENIERIA";#N/A,#N/A,TRUE,"COMPRAS";#N/A,#N/A,TRUE,"DIRECCION";#N/A,#N/A,TRUE,"RESUMEN"}</definedName>
    <definedName name="qqqq" localSheetId="19" hidden="1">{#N/A,#N/A,TRUE,"INGENIERIA";#N/A,#N/A,TRUE,"COMPRAS";#N/A,#N/A,TRUE,"DIRECCION";#N/A,#N/A,TRUE,"RESUMEN"}</definedName>
    <definedName name="qqqq" localSheetId="12" hidden="1">{#N/A,#N/A,TRUE,"INGENIERIA";#N/A,#N/A,TRUE,"COMPRAS";#N/A,#N/A,TRUE,"DIRECCION";#N/A,#N/A,TRUE,"RESUMEN"}</definedName>
    <definedName name="qqqq" hidden="1">{#N/A,#N/A,TRUE,"INGENIERIA";#N/A,#N/A,TRUE,"COMPRAS";#N/A,#N/A,TRUE,"DIRECCION";#N/A,#N/A,TRUE,"RESUMEN"}</definedName>
    <definedName name="qqqqqq" localSheetId="17" hidden="1">{"VISTA_1",#N/A,FALSE,"GRAFO"}</definedName>
    <definedName name="qqqqqq" localSheetId="11" hidden="1">{"VISTA_1",#N/A,FALSE,"GRAFO"}</definedName>
    <definedName name="qqqqqq" localSheetId="14" hidden="1">{"VISTA_1",#N/A,FALSE,"GRAFO"}</definedName>
    <definedName name="qqqqqq" localSheetId="9" hidden="1">{"VISTA_1",#N/A,FALSE,"GRAFO"}</definedName>
    <definedName name="qqqqqq" localSheetId="8" hidden="1">{"VISTA_1",#N/A,FALSE,"GRAFO"}</definedName>
    <definedName name="qqqqqq" localSheetId="19" hidden="1">{"VISTA_1",#N/A,FALSE,"GRAFO"}</definedName>
    <definedName name="qqqqqq" localSheetId="12" hidden="1">{"VISTA_1",#N/A,FALSE,"GRAFO"}</definedName>
    <definedName name="qqqqqq" hidden="1">{"VISTA_1",#N/A,FALSE,"GRAFO"}</definedName>
    <definedName name="Qs">#REF!</definedName>
    <definedName name="qs_">#REF!</definedName>
    <definedName name="qsn">#REF!</definedName>
    <definedName name="qsnu">#REF!</definedName>
    <definedName name="qsnu_m">#REF!</definedName>
    <definedName name="qtanques">#REF!</definedName>
    <definedName name="QTIES">#REF!</definedName>
    <definedName name="QTY">#REF!</definedName>
    <definedName name="Quantity">#REF!</definedName>
    <definedName name="QUERYEQLIST">#REF!</definedName>
    <definedName name="Qv">'[10]D-9001'!$E$14</definedName>
    <definedName name="qw" localSheetId="17" hidden="1">{#N/A,#N/A,FALSE,"Costo instalación"}</definedName>
    <definedName name="qw" localSheetId="11" hidden="1">{#N/A,#N/A,FALSE,"Costo instalación"}</definedName>
    <definedName name="qw" localSheetId="14" hidden="1">{#N/A,#N/A,FALSE,"Costo instalación"}</definedName>
    <definedName name="qw" localSheetId="9" hidden="1">{#N/A,#N/A,FALSE,"Costo instalación"}</definedName>
    <definedName name="qw" localSheetId="8" hidden="1">{#N/A,#N/A,FALSE,"Costo instalación"}</definedName>
    <definedName name="qw" localSheetId="19" hidden="1">{#N/A,#N/A,FALSE,"Costo instalación"}</definedName>
    <definedName name="qw" localSheetId="12" hidden="1">{#N/A,#N/A,FALSE,"Costo instalación"}</definedName>
    <definedName name="qw" hidden="1">{#N/A,#N/A,FALSE,"Costo instalación"}</definedName>
    <definedName name="qwe" localSheetId="17" hidden="1">{#N/A,#N/A,FALSE,"SERIE_150";#N/A,#N/A,FALSE,"SERIE_600 "}</definedName>
    <definedName name="qwe" localSheetId="11" hidden="1">{#N/A,#N/A,FALSE,"SERIE_150";#N/A,#N/A,FALSE,"SERIE_600 "}</definedName>
    <definedName name="qwe" localSheetId="14" hidden="1">{#N/A,#N/A,FALSE,"SERIE_150";#N/A,#N/A,FALSE,"SERIE_600 "}</definedName>
    <definedName name="qwe" localSheetId="9" hidden="1">{#N/A,#N/A,FALSE,"SERIE_150";#N/A,#N/A,FALSE,"SERIE_600 "}</definedName>
    <definedName name="qwe" localSheetId="8" hidden="1">{#N/A,#N/A,FALSE,"SERIE_150";#N/A,#N/A,FALSE,"SERIE_600 "}</definedName>
    <definedName name="qwe" localSheetId="19" hidden="1">{#N/A,#N/A,FALSE,"SERIE_150";#N/A,#N/A,FALSE,"SERIE_600 "}</definedName>
    <definedName name="qwe" localSheetId="12" hidden="1">{#N/A,#N/A,FALSE,"SERIE_150";#N/A,#N/A,FALSE,"SERIE_600 "}</definedName>
    <definedName name="qwe" hidden="1">{#N/A,#N/A,FALSE,"SERIE_150";#N/A,#N/A,FALSE,"SERIE_600 "}</definedName>
    <definedName name="qwerrtyu" localSheetId="14" hidden="1">#REF!</definedName>
    <definedName name="qwerrtyu" hidden="1">[66]TABLA!#REF!</definedName>
    <definedName name="qx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z">#REF!</definedName>
    <definedName name="RAD_1">#REF!</definedName>
    <definedName name="RADIO" localSheetId="17" hidden="1">{"HW",#N/A,FALSE,"1998"}</definedName>
    <definedName name="RADIO" localSheetId="11" hidden="1">{"HW",#N/A,FALSE,"1998"}</definedName>
    <definedName name="RADIO" localSheetId="14" hidden="1">{"HW",#N/A,FALSE,"1998"}</definedName>
    <definedName name="RADIO" localSheetId="9" hidden="1">{"HW",#N/A,FALSE,"1998"}</definedName>
    <definedName name="RADIO" localSheetId="8" hidden="1">{"HW",#N/A,FALSE,"1998"}</definedName>
    <definedName name="RADIO" localSheetId="19" hidden="1">{"HW",#N/A,FALSE,"1998"}</definedName>
    <definedName name="RADIO" localSheetId="12" hidden="1">{"HW",#N/A,FALSE,"1998"}</definedName>
    <definedName name="RADIO" hidden="1">{"HW",#N/A,FALSE,"1998"}</definedName>
    <definedName name="RANGO">#REF!</definedName>
    <definedName name="RANGO_Admacum">#REF!</definedName>
    <definedName name="rango_Admmes">#REF!</definedName>
    <definedName name="rango_macosin">#REF!</definedName>
    <definedName name="rango_manplanacum">#REF!</definedName>
    <definedName name="rango_manplantacum">#REF!</definedName>
    <definedName name="rango_mantmecAño">#REF!</definedName>
    <definedName name="rango_mantmecnasMes">#REF!</definedName>
    <definedName name="rango_mantplanmes_">#REF!</definedName>
    <definedName name="rango_suptciaacum">#REF!</definedName>
    <definedName name="rango_suptciames">#REF!</definedName>
    <definedName name="rango_t2macoautaño">#REF!</definedName>
    <definedName name="rango_t2macoplaacum">#REF!</definedName>
    <definedName name="rango_t2macoplames">#REF!</definedName>
    <definedName name="rango_t2macoutmes">#REF!</definedName>
    <definedName name="rango_t2mamecplacum">#REF!</definedName>
    <definedName name="rango_t2mamecplames">#REF!</definedName>
    <definedName name="rango_t2mamenaaño">#REF!</definedName>
    <definedName name="rango_t2mamenavmes">#REF!</definedName>
    <definedName name="rango_t2manhnrmes">#REF!</definedName>
    <definedName name="rango_t2manhonraño">#REF!</definedName>
    <definedName name="rango_te2macoutacum">#REF!</definedName>
    <definedName name="rango_te2mantnavaño">#REF!</definedName>
    <definedName name="rango_te2mantnavemes">#REF!</definedName>
    <definedName name="RANGO0">#REF!</definedName>
    <definedName name="rango00">#REF!</definedName>
    <definedName name="rango01">#REF!</definedName>
    <definedName name="RANGO1">#REF!</definedName>
    <definedName name="RANGO3">#REF!</definedName>
    <definedName name="rangobdins">#REF!</definedName>
    <definedName name="Rangobor1">#REF!</definedName>
    <definedName name="rangofiltro">#REF!</definedName>
    <definedName name="RangoOr">#REF!</definedName>
    <definedName name="RangoOr1">#REF!</definedName>
    <definedName name="RangoOr2">#REF!</definedName>
    <definedName name="rANGpEGmi">#REF!</definedName>
    <definedName name="RanImpr">#REF!</definedName>
    <definedName name="RANTOT">#REF!</definedName>
    <definedName name="rata_a">#REF!</definedName>
    <definedName name="rata_b">#REF!</definedName>
    <definedName name="rata_c">#REF!</definedName>
    <definedName name="rata_mat">#REF!</definedName>
    <definedName name="rata_serv">#REF!</definedName>
    <definedName name="rata_t">#REF!</definedName>
    <definedName name="ratav_a">#REF!</definedName>
    <definedName name="ratav_b">#REF!</definedName>
    <definedName name="ratav_c">#REF!</definedName>
    <definedName name="ratav_t">#REF!</definedName>
    <definedName name="RateAustralia">#REF!</definedName>
    <definedName name="RateBrazil">#REF!</definedName>
    <definedName name="RateChile">#REF!</definedName>
    <definedName name="RatePeru">#REF!</definedName>
    <definedName name="Rates">#REF!</definedName>
    <definedName name="ratio">#REF!</definedName>
    <definedName name="ration">#REF!</definedName>
    <definedName name="ratiosd">#REF!</definedName>
    <definedName name="RB">#REF!</definedName>
    <definedName name="RC_Anterior">#REF!</definedName>
    <definedName name="RCAgruCodMail16_01_04">#REF!</definedName>
    <definedName name="RCAgrupa1">#REF!</definedName>
    <definedName name="RCArea" hidden="1">#REF!</definedName>
    <definedName name="RCTS" localSheetId="14">#REF!</definedName>
    <definedName name="RCTS">[50]RCTS!$C$31:$E$104</definedName>
    <definedName name="RDinCErosion">OFFSET(#REF!,0,0,COUNTA(#REF!),COUNTA(#REF!))</definedName>
    <definedName name="RDinCInducidas">OFFSET('[36]CURVAS INDUCIDAS'!$C$33,0,0,COUNTA('[36]CURVAS INDUCIDAS'!$D$33:$D$1048576),COUNTA('[36]CURVAS INDUCIDAS'!$C$33:$Z$33))</definedName>
    <definedName name="RDinCruces">OFFSET(#REF!,0,0,COUNTA(#REF!),COUNTA(#REF!))</definedName>
    <definedName name="RDinCTrazado">OFFSET(#REF!,0,0,COUNTA(#REF!),4)</definedName>
    <definedName name="RDinErosion">OFFSET('[36]C. EROSIÓN'!#REF!,0,0,COUNTA('[36]C. EROSIÓN'!$E$19:$E$1048576),COUNTA('[36]C. EROSIÓN'!#REF!))</definedName>
    <definedName name="RDinInstSup">OFFSET(#REF!,0,0,COUNTA(#REF!),COUNTA(#REF!))</definedName>
    <definedName name="RDinSuelo">OFFSET(#REF!,0,0,COUNTA(#REF!),COUNTA(#REF!))</definedName>
    <definedName name="RDinTub">OFFSET(#REF!,0,0,COUNTA(#REF!),11)</definedName>
    <definedName name="RDinZonas">OFFSET(#REF!,0,0,COUNTA(#REF!),COUNTA(#REF!))</definedName>
    <definedName name="re" localSheetId="17" hidden="1">{#N/A,#N/A,FALSE,"Monthly report";#N/A,#N/A,FALSE,"M.R. UEM";#N/A,#N/A,FALSE,"M.R. VCM"}</definedName>
    <definedName name="re" localSheetId="11" hidden="1">{#N/A,#N/A,FALSE,"Monthly report";#N/A,#N/A,FALSE,"M.R. UEM";#N/A,#N/A,FALSE,"M.R. VCM"}</definedName>
    <definedName name="re" localSheetId="14" hidden="1">{#N/A,#N/A,FALSE,"Monthly report";#N/A,#N/A,FALSE,"M.R. UEM";#N/A,#N/A,FALSE,"M.R. VCM"}</definedName>
    <definedName name="re" localSheetId="9" hidden="1">{#N/A,#N/A,FALSE,"Monthly report";#N/A,#N/A,FALSE,"M.R. UEM";#N/A,#N/A,FALSE,"M.R. VCM"}</definedName>
    <definedName name="re" localSheetId="8" hidden="1">{#N/A,#N/A,FALSE,"Monthly report";#N/A,#N/A,FALSE,"M.R. UEM";#N/A,#N/A,FALSE,"M.R. VCM"}</definedName>
    <definedName name="re" localSheetId="19" hidden="1">{#N/A,#N/A,FALSE,"Monthly report";#N/A,#N/A,FALSE,"M.R. UEM";#N/A,#N/A,FALSE,"M.R. VCM"}</definedName>
    <definedName name="re" localSheetId="12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_En">#REF!,#REF!,#REF!,#REF!,#REF!,#REF!,#REF!,#REF!,#REF!,#REF!,#REF!,#REF!</definedName>
    <definedName name="Re_Sp">#REF!,#REF!,#REF!,#REF!,#REF!,#REF!,#REF!,#REF!,#REF!,#REF!,#REF!,#REF!</definedName>
    <definedName name="REA">#REF!</definedName>
    <definedName name="reacc">#REF!</definedName>
    <definedName name="Reactancia">#REF!</definedName>
    <definedName name="reales">#REF!</definedName>
    <definedName name="rec">#REF!</definedName>
    <definedName name="rec_c">#REF!</definedName>
    <definedName name="RECARGO">#REF!</definedName>
    <definedName name="Reclamo" hidden="1">#REF!</definedName>
    <definedName name="RecLeySocial">#REF!</definedName>
    <definedName name="RecruitmentCost">#REF!</definedName>
    <definedName name="RecruitmentCostIndirect">#REF!</definedName>
    <definedName name="RECTANGULARES">#REF!</definedName>
    <definedName name="RECURSOS">#REF!</definedName>
    <definedName name="RED">#REF!</definedName>
    <definedName name="REDOS">#REF!</definedName>
    <definedName name="REEUMEN">#REF!</definedName>
    <definedName name="Ref_item">#REF!</definedName>
    <definedName name="REFERENCIA_PLANO">#REF!</definedName>
    <definedName name="referencias">#REF!</definedName>
    <definedName name="region_1">"SE"</definedName>
    <definedName name="region_2">"Midlands"</definedName>
    <definedName name="region_3">"West"</definedName>
    <definedName name="region_4">"NW"</definedName>
    <definedName name="region_5">"NE"</definedName>
    <definedName name="region_6">"Scotland"</definedName>
    <definedName name="Reimbursement">"Reembolso"</definedName>
    <definedName name="RELACION">#REF!</definedName>
    <definedName name="relave.imprime.ch">#REF!</definedName>
    <definedName name="RELL">#REF!</definedName>
    <definedName name="Relpar">#REF!</definedName>
    <definedName name="REM">#REF!</definedName>
    <definedName name="REMROLA">#REF!</definedName>
    <definedName name="REMROLB">#REF!</definedName>
    <definedName name="Rendimiento">#REF!</definedName>
    <definedName name="RENDIMIENTOS">#REF!</definedName>
    <definedName name="renglonbase">#REF!</definedName>
    <definedName name="repconstructora">#REF!</definedName>
    <definedName name="REPROG">#REF!</definedName>
    <definedName name="REPUESTOS">#REF!</definedName>
    <definedName name="RES">#REF!</definedName>
    <definedName name="res_gral_M1">#REF!</definedName>
    <definedName name="resconst">#REF!</definedName>
    <definedName name="RESINSUMOS">#REF!</definedName>
    <definedName name="RESINSUMOSE">#REF!</definedName>
    <definedName name="RESINSUMOSH">#REF!</definedName>
    <definedName name="RESINSUMOSM">#REF!</definedName>
    <definedName name="RESINSUMOSS">#REF!</definedName>
    <definedName name="RESINSUMOSV">#REF!</definedName>
    <definedName name="Resistencia">#REF!</definedName>
    <definedName name="RESP">#REF!</definedName>
    <definedName name="restarifas">#REF!</definedName>
    <definedName name="RESU1">#REF!</definedName>
    <definedName name="resu150">#REF!</definedName>
    <definedName name="RESULTADO_FINANCIERO">#REF!</definedName>
    <definedName name="resum600">#REF!</definedName>
    <definedName name="RESUMEN">#REF!</definedName>
    <definedName name="Resumen_General">#REF!</definedName>
    <definedName name="resumen1">#REF!</definedName>
    <definedName name="resumen2">#REF!</definedName>
    <definedName name="ResumenGeneral">#REF!</definedName>
    <definedName name="ResumenPorArea">#REF!</definedName>
    <definedName name="ResumenPorLinea">#REF!</definedName>
    <definedName name="ResumenPorLinea2">#REF!</definedName>
    <definedName name="Retencion">#REF!</definedName>
    <definedName name="retodas">#REF!</definedName>
    <definedName name="reuno">#REF!</definedName>
    <definedName name="Rev">#REF!</definedName>
    <definedName name="Rev_Gral">#REF!</definedName>
    <definedName name="rev_id_001">#REF!</definedName>
    <definedName name="RevActual">#REF!</definedName>
    <definedName name="RevDoc">#REF!</definedName>
    <definedName name="Revision">#REF!</definedName>
    <definedName name="Reviso1">#REF!</definedName>
    <definedName name="Reviso2">#REF!</definedName>
    <definedName name="Reviso3">#REF!</definedName>
    <definedName name="Reviso4">#REF!</definedName>
    <definedName name="RevList">#REF!</definedName>
    <definedName name="rex">#REF!</definedName>
    <definedName name="rf">#REF!</definedName>
    <definedName name="rfeg4" hidden="1">#REF!</definedName>
    <definedName name="RFIW9">#REF!</definedName>
    <definedName name="rfq" localSheetId="17" hidden="1">{"'NOTES2'!$G$9:$J$27"}</definedName>
    <definedName name="rfq" localSheetId="11" hidden="1">{"'NOTES2'!$G$9:$J$27"}</definedName>
    <definedName name="rfq" localSheetId="14" hidden="1">{"'NOTES2'!$G$9:$J$27"}</definedName>
    <definedName name="rfq" localSheetId="9" hidden="1">{"'NOTES2'!$G$9:$J$27"}</definedName>
    <definedName name="rfq" localSheetId="8" hidden="1">{"'NOTES2'!$G$9:$J$27"}</definedName>
    <definedName name="rfq" localSheetId="19" hidden="1">{"'NOTES2'!$G$9:$J$27"}</definedName>
    <definedName name="rfq" localSheetId="12" hidden="1">{"'NOTES2'!$G$9:$J$27"}</definedName>
    <definedName name="rfq" hidden="1">{"'NOTES2'!$G$9:$J$27"}</definedName>
    <definedName name="rgex">#REF!</definedName>
    <definedName name="RGRAL">#REF!</definedName>
    <definedName name="RGRL">#REF!</definedName>
    <definedName name="rgso">#REF!</definedName>
    <definedName name="rgta">#REF!</definedName>
    <definedName name="RID">#REF!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10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StatFunctionsUpdateFreq">1</definedName>
    <definedName name="RiskTemplateSheetName">"miModelo"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SP">#REF!</definedName>
    <definedName name="ro">#REF!</definedName>
    <definedName name="ro_m">#REF!</definedName>
    <definedName name="ROCA">#REF!</definedName>
    <definedName name="Rol">'[10]D-9001'!$E$16</definedName>
    <definedName name="ROLDADO">#REF!</definedName>
    <definedName name="romos_1">#REF!</definedName>
    <definedName name="romos_2">#REF!</definedName>
    <definedName name="rompedores_1">#REF!</definedName>
    <definedName name="rompedores_2">#REF!</definedName>
    <definedName name="rompedores_3">#REF!</definedName>
    <definedName name="Round">#REF!</definedName>
    <definedName name="Rov">'[10]D-9001'!$E$13</definedName>
    <definedName name="rox">#REF!</definedName>
    <definedName name="roz">#REF!</definedName>
    <definedName name="roz_m">#REF!</definedName>
    <definedName name="RPTC">#REF!</definedName>
    <definedName name="rr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>#REF!</definedName>
    <definedName name="RRRRRRRRRR">#REF!</definedName>
    <definedName name="rso">#REF!</definedName>
    <definedName name="rt">#REF!</definedName>
    <definedName name="rta">#REF!</definedName>
    <definedName name="rtr">#REF!</definedName>
    <definedName name="RTT">#N/A</definedName>
    <definedName name="rty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BEN" localSheetId="17" hidden="1">{#N/A,#N/A,FALSE,"model"}</definedName>
    <definedName name="RUBEN" localSheetId="11" hidden="1">{#N/A,#N/A,FALSE,"model"}</definedName>
    <definedName name="RUBEN" localSheetId="14" hidden="1">{#N/A,#N/A,FALSE,"model"}</definedName>
    <definedName name="RUBEN" localSheetId="9" hidden="1">{#N/A,#N/A,FALSE,"model"}</definedName>
    <definedName name="RUBEN" localSheetId="8" hidden="1">{#N/A,#N/A,FALSE,"model"}</definedName>
    <definedName name="RUBEN" localSheetId="19" hidden="1">{#N/A,#N/A,FALSE,"model"}</definedName>
    <definedName name="RUBEN" localSheetId="12" hidden="1">{#N/A,#N/A,FALSE,"model"}</definedName>
    <definedName name="RUBEN" hidden="1">{#N/A,#N/A,FALSE,"model"}</definedName>
    <definedName name="rubra">#REF!</definedName>
    <definedName name="RUBROIMP1">#REF!</definedName>
    <definedName name="RUBROIMP2">#REF!</definedName>
    <definedName name="RUBROIMP3">#REF!</definedName>
    <definedName name="RUBROS">#REF!</definedName>
    <definedName name="RUBROS1">#REF!</definedName>
    <definedName name="RUN" localSheetId="17">'Datos para distribución P0'!RUN</definedName>
    <definedName name="RUN" localSheetId="11">'Histograma carretones'!RUN</definedName>
    <definedName name="RUN" localSheetId="2">'LD Ingeniería de detalle'!RUN</definedName>
    <definedName name="RUN" localSheetId="3">'OC Exterior'!RUN</definedName>
    <definedName name="RUN" localSheetId="14">#REF!</definedName>
    <definedName name="RUN" localSheetId="9">'REM-Back-up'!RUN</definedName>
    <definedName name="RUN" localSheetId="8">'REM-Nuevo'!RUN</definedName>
    <definedName name="RUN" localSheetId="19">'REM-Superado'!RUN</definedName>
    <definedName name="RUN" localSheetId="12">'Suministros multables'!RUN</definedName>
    <definedName name="RUN">'LD Ingeniería de detalle'!RUN</definedName>
    <definedName name="RUT">#REF!</definedName>
    <definedName name="ruta">#REF!</definedName>
    <definedName name="RUTA_2">#REF!</definedName>
    <definedName name="Rwvu.PLA2." localSheetId="14" hidden="1">#REF!</definedName>
    <definedName name="Rwvu.PLA2." hidden="1">'[23]COP FED'!#REF!</definedName>
    <definedName name="s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c">#REF!</definedName>
    <definedName name="SafetyEquipment">#REF!</definedName>
    <definedName name="SafetytEquipmentIndirect">#REF!</definedName>
    <definedName name="salida">#REF!,#REF!,#REF!,#REF!,#REF!,#REF!,#REF!,#REF!,#REF!,#REF!,#REF!,#REF!,#REF!,#REF!,#REF!,#REF!</definedName>
    <definedName name="SAPBEXdnldView" hidden="1">"3U1QQWQCUZW8LZAGVVCCEOOIM"</definedName>
    <definedName name="SAPBEXsysID" hidden="1">"BWP"</definedName>
    <definedName name="SASAS">#REF!</definedName>
    <definedName name="SBC">#REF!</definedName>
    <definedName name="SBCOE">#REF!</definedName>
    <definedName name="SC51.01">#REF!</definedName>
    <definedName name="SC51.02">#REF!</definedName>
    <definedName name="SC51.03">#REF!</definedName>
    <definedName name="SC51.04">#REF!</definedName>
    <definedName name="SC51.05">#REF!</definedName>
    <definedName name="SC51.06">#REF!</definedName>
    <definedName name="SC51.07">#REF!</definedName>
    <definedName name="SC51.08">#REF!</definedName>
    <definedName name="SC51.1">#REF!</definedName>
    <definedName name="SC51.2">#REF!</definedName>
    <definedName name="SC51.3">#REF!</definedName>
    <definedName name="SC51.4">#REF!</definedName>
    <definedName name="SC51.5">#REF!</definedName>
    <definedName name="SC52.071">#REF!</definedName>
    <definedName name="SC52.072">#REF!</definedName>
    <definedName name="SC52.1">#REF!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65.13">#REF!</definedName>
    <definedName name="SC81.0">#REF!</definedName>
    <definedName name="SCA52.2">#REF!</definedName>
    <definedName name="Scenario_1_Name_Dialog">"Edit Box 5"</definedName>
    <definedName name="Sch" localSheetId="3">[47]GeoData!$C$3:$P$3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pe1">#REF!</definedName>
    <definedName name="Scope2">#REF!</definedName>
    <definedName name="Scope3">#REF!</definedName>
    <definedName name="Scope4">#REF!</definedName>
    <definedName name="scope8">#REF!</definedName>
    <definedName name="scs">#REF!</definedName>
    <definedName name="scsdc" hidden="1">#REF!</definedName>
    <definedName name="SCTOTAL">#REF!</definedName>
    <definedName name="sd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>#REF!</definedName>
    <definedName name="SDF" localSheetId="14" hidden="1">{"'NOTES2'!$G$9:$J$27"}</definedName>
    <definedName name="SDF" hidden="1">{"'NOTES2'!$G$9:$J$27"}</definedName>
    <definedName name="SDFD" localSheetId="17" hidden="1">{"'NOTES2'!$G$9:$J$27"}</definedName>
    <definedName name="SDFD" localSheetId="11" hidden="1">{"'NOTES2'!$G$9:$J$27"}</definedName>
    <definedName name="SDFD" localSheetId="14" hidden="1">{"'NOTES2'!$G$9:$J$27"}</definedName>
    <definedName name="SDFD" localSheetId="9" hidden="1">{"'NOTES2'!$G$9:$J$27"}</definedName>
    <definedName name="SDFD" localSheetId="8" hidden="1">{"'NOTES2'!$G$9:$J$27"}</definedName>
    <definedName name="SDFD" localSheetId="19" hidden="1">{"'NOTES2'!$G$9:$J$27"}</definedName>
    <definedName name="SDFD" localSheetId="12" hidden="1">{"'NOTES2'!$G$9:$J$27"}</definedName>
    <definedName name="SDFD" hidden="1">{"'NOTES2'!$G$9:$J$27"}</definedName>
    <definedName name="sdfdff">#REF!</definedName>
    <definedName name="sdfs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h" localSheetId="17" hidden="1">{#N/A,#N/A,FALSE,"SERIE_150";#N/A,#N/A,FALSE,"SERIE_600 "}</definedName>
    <definedName name="sdh" localSheetId="11" hidden="1">{#N/A,#N/A,FALSE,"SERIE_150";#N/A,#N/A,FALSE,"SERIE_600 "}</definedName>
    <definedName name="sdh" localSheetId="14" hidden="1">{#N/A,#N/A,FALSE,"SERIE_150";#N/A,#N/A,FALSE,"SERIE_600 "}</definedName>
    <definedName name="sdh" localSheetId="9" hidden="1">{#N/A,#N/A,FALSE,"SERIE_150";#N/A,#N/A,FALSE,"SERIE_600 "}</definedName>
    <definedName name="sdh" localSheetId="8" hidden="1">{#N/A,#N/A,FALSE,"SERIE_150";#N/A,#N/A,FALSE,"SERIE_600 "}</definedName>
    <definedName name="sdh" localSheetId="19" hidden="1">{#N/A,#N/A,FALSE,"SERIE_150";#N/A,#N/A,FALSE,"SERIE_600 "}</definedName>
    <definedName name="sdh" localSheetId="12" hidden="1">{#N/A,#N/A,FALSE,"SERIE_150";#N/A,#N/A,FALSE,"SERIE_600 "}</definedName>
    <definedName name="sdh" hidden="1">{#N/A,#N/A,FALSE,"SERIE_150";#N/A,#N/A,FALSE,"SERIE_600 "}</definedName>
    <definedName name="sdhdrh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hdrh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KSD" localSheetId="17" hidden="1">{#N/A,#N/A,FALSE,"Total_OC015";#N/A,#N/A,FALSE,"ADMIN";#N/A,#N/A,FALSE,"PROCES";#N/A,#N/A,FALSE,"mecan";#N/A,#N/A,FALSE,"civil";#N/A,#N/A,FALSE,"CAÑER";#N/A,#N/A,FALSE,"ELEC";#N/A,#N/A,FALSE,"INSTR"}</definedName>
    <definedName name="SDKSD" localSheetId="11" hidden="1">{#N/A,#N/A,FALSE,"Total_OC015";#N/A,#N/A,FALSE,"ADMIN";#N/A,#N/A,FALSE,"PROCES";#N/A,#N/A,FALSE,"mecan";#N/A,#N/A,FALSE,"civil";#N/A,#N/A,FALSE,"CAÑER";#N/A,#N/A,FALSE,"ELEC";#N/A,#N/A,FALSE,"INSTR"}</definedName>
    <definedName name="SDKSD" localSheetId="14" hidden="1">{#N/A,#N/A,FALSE,"Total_OC015";#N/A,#N/A,FALSE,"ADMIN";#N/A,#N/A,FALSE,"PROCES";#N/A,#N/A,FALSE,"mecan";#N/A,#N/A,FALSE,"civil";#N/A,#N/A,FALSE,"CAÑER";#N/A,#N/A,FALSE,"ELEC";#N/A,#N/A,FALSE,"INSTR"}</definedName>
    <definedName name="SDKSD" localSheetId="9" hidden="1">{#N/A,#N/A,FALSE,"Total_OC015";#N/A,#N/A,FALSE,"ADMIN";#N/A,#N/A,FALSE,"PROCES";#N/A,#N/A,FALSE,"mecan";#N/A,#N/A,FALSE,"civil";#N/A,#N/A,FALSE,"CAÑER";#N/A,#N/A,FALSE,"ELEC";#N/A,#N/A,FALSE,"INSTR"}</definedName>
    <definedName name="SDKSD" localSheetId="8" hidden="1">{#N/A,#N/A,FALSE,"Total_OC015";#N/A,#N/A,FALSE,"ADMIN";#N/A,#N/A,FALSE,"PROCES";#N/A,#N/A,FALSE,"mecan";#N/A,#N/A,FALSE,"civil";#N/A,#N/A,FALSE,"CAÑER";#N/A,#N/A,FALSE,"ELEC";#N/A,#N/A,FALSE,"INSTR"}</definedName>
    <definedName name="SDKSD" localSheetId="19" hidden="1">{#N/A,#N/A,FALSE,"Total_OC015";#N/A,#N/A,FALSE,"ADMIN";#N/A,#N/A,FALSE,"PROCES";#N/A,#N/A,FALSE,"mecan";#N/A,#N/A,FALSE,"civil";#N/A,#N/A,FALSE,"CAÑER";#N/A,#N/A,FALSE,"ELEC";#N/A,#N/A,FALSE,"INSTR"}</definedName>
    <definedName name="SDKSD" localSheetId="12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MFÑLSAEKJFASVF">INDEX(NPS.SCH,MATCH('[47]BIP-HOR'!$B1,NPS,0),MATCH('[47]BIP-HOR'!$C1,'OC Exterior'!Sch,0))</definedName>
    <definedName name="sds">#REF!</definedName>
    <definedName name="SEC">#REF!</definedName>
    <definedName name="Seccion">#REF!</definedName>
    <definedName name="secpro">#REF!</definedName>
    <definedName name="SECT">#REF!</definedName>
    <definedName name="Sector_Emisor">#REF!</definedName>
    <definedName name="SECUENCIA">#REF!</definedName>
    <definedName name="SEDPAT08">#REF!</definedName>
    <definedName name="SEDRES08">#REF!</definedName>
    <definedName name="seg">#REF!</definedName>
    <definedName name="SegmentInputArea">#REF!,#REF!</definedName>
    <definedName name="SEGUNDA">#REF!</definedName>
    <definedName name="Seguridad_en_el_Diseño">#REF!</definedName>
    <definedName name="seguro">#REF!</definedName>
    <definedName name="SEGUROS_Y_GARANTIAS">#REF!</definedName>
    <definedName name="SEK">#REF!</definedName>
    <definedName name="Sel_cmpnt_mfr_id_001" localSheetId="14">#REF!</definedName>
    <definedName name="Sel_cmpnt_mfr_id_001">[43]DWTables!$U$2</definedName>
    <definedName name="Sel_cmpnt_mod_id_001" localSheetId="14">#REF!</definedName>
    <definedName name="Sel_cmpnt_mod_id_001">[43]DWTables!$V$2</definedName>
    <definedName name="Sel_cv_valve_diam_uid_001">#REF!</definedName>
    <definedName name="Sel_pd_design_temp_uid_001">#REF!</definedName>
    <definedName name="Sel_pd_max_shut_off_press_dif_uid_001">#REF!</definedName>
    <definedName name="Sel_pd_temp_uid_001">#REF!</definedName>
    <definedName name="Sel_pd_visc_uid_001">#REF!</definedName>
    <definedName name="Sel_spec_udf_c10_001" localSheetId="14">#REF!</definedName>
    <definedName name="Sel_spec_udf_c10_001">[43]DWTables!$I$2</definedName>
    <definedName name="Sel_spec_udf_c11_001" localSheetId="14">#REF!</definedName>
    <definedName name="Sel_spec_udf_c11_001">[43]DWTables!$T$2</definedName>
    <definedName name="Sel_spec_udf_c17_001" localSheetId="14">#REF!</definedName>
    <definedName name="Sel_spec_udf_c17_001">[43]DWTables!$G$2</definedName>
    <definedName name="Sel_spec_udf_c20_001" localSheetId="14">#REF!</definedName>
    <definedName name="Sel_spec_udf_c20_001">[43]DWTables!$N$2</definedName>
    <definedName name="Sel_spec_udf_c21_001" localSheetId="14">#REF!</definedName>
    <definedName name="Sel_spec_udf_c21_001">[43]DWTables!$H$2</definedName>
    <definedName name="Sel_spec_udf_c23_001" localSheetId="14">#REF!</definedName>
    <definedName name="Sel_spec_udf_c23_001">[43]DWTables!$O$2</definedName>
    <definedName name="Sel_spec_udf_c25_001" localSheetId="14">#REF!</definedName>
    <definedName name="Sel_spec_udf_c25_001">[43]DWTables!$M$2</definedName>
    <definedName name="Sel_spec_udf_c31_001" localSheetId="14">#REF!</definedName>
    <definedName name="Sel_spec_udf_c31_001">[43]DWTables!$J$2</definedName>
    <definedName name="Sel_spec_udf_c34_001" localSheetId="14">#REF!</definedName>
    <definedName name="Sel_spec_udf_c34_001">[43]DWTables!$P$2</definedName>
    <definedName name="Sel_spec_udf_c36_001" localSheetId="14">#REF!</definedName>
    <definedName name="Sel_spec_udf_c36_001">[43]DWTables!$S$2</definedName>
    <definedName name="Sel_spec_udf_c42_001" localSheetId="14">#REF!</definedName>
    <definedName name="Sel_spec_udf_c42_001">[43]DWTables!$K$2</definedName>
    <definedName name="Sel_spec_udf_c44_001" localSheetId="14">#REF!</definedName>
    <definedName name="Sel_spec_udf_c44_001">[43]DWTables!$E$2</definedName>
    <definedName name="Sel_spec_udf_c51_001" localSheetId="14">#REF!</definedName>
    <definedName name="Sel_spec_udf_c51_001">[43]DWTables!$Q$2</definedName>
    <definedName name="Sel_spec_udf_c52_001" localSheetId="14">#REF!</definedName>
    <definedName name="Sel_spec_udf_c52_001">[43]DWTables!$F$2</definedName>
    <definedName name="Sel_spec_udf_c61_001" localSheetId="14">#REF!</definedName>
    <definedName name="Sel_spec_udf_c61_001">[43]DWTables!$L$2</definedName>
    <definedName name="Sel_spec_udf_c66_001" localSheetId="14">#REF!</definedName>
    <definedName name="Sel_spec_udf_c66_001">[43]DWTables!$R$2</definedName>
    <definedName name="SelectAllBooks">"SelectAllBooks"</definedName>
    <definedName name="selectipo">#REF!</definedName>
    <definedName name="SELLO">#REF!</definedName>
    <definedName name="sencount" hidden="1">1</definedName>
    <definedName name="SER">#REF!</definedName>
    <definedName name="Sergio">#REF!</definedName>
    <definedName name="SERIE">#REF!</definedName>
    <definedName name="SERME">#REF!</definedName>
    <definedName name="SERME1">#REF!</definedName>
    <definedName name="SERVICE">#REF!</definedName>
    <definedName name="Services2" localSheetId="1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S">#REF!</definedName>
    <definedName name="SERVTERC">#REF!</definedName>
    <definedName name="SESE" localSheetId="17" hidden="1">{"'NOTES2'!$G$9:$J$27"}</definedName>
    <definedName name="SESE" localSheetId="11" hidden="1">{"'NOTES2'!$G$9:$J$27"}</definedName>
    <definedName name="SESE" localSheetId="14" hidden="1">{"'NOTES2'!$G$9:$J$27"}</definedName>
    <definedName name="SESE" localSheetId="9" hidden="1">{"'NOTES2'!$G$9:$J$27"}</definedName>
    <definedName name="SESE" localSheetId="8" hidden="1">{"'NOTES2'!$G$9:$J$27"}</definedName>
    <definedName name="SESE" localSheetId="19" hidden="1">{"'NOTES2'!$G$9:$J$27"}</definedName>
    <definedName name="SESE" localSheetId="12" hidden="1">{"'NOTES2'!$G$9:$J$27"}</definedName>
    <definedName name="SESE" hidden="1">{"'NOTES2'!$G$9:$J$27"}</definedName>
    <definedName name="Sexo">#REF!</definedName>
    <definedName name="sffff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1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STRT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">#REF!</definedName>
    <definedName name="SHA">#REF!</definedName>
    <definedName name="shape">#REF!</definedName>
    <definedName name="SHARED_FORMULA_16___0___0">#REF!*746/(SQRT(3)*440*0.85*0.9)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 localSheetId="17" hidden="1">{"'NOTES2'!$G$9:$J$27"}</definedName>
    <definedName name="SHEET3" localSheetId="11" hidden="1">{"'NOTES2'!$G$9:$J$27"}</definedName>
    <definedName name="SHEET3" localSheetId="14" hidden="1">{"'NOTES2'!$G$9:$J$27"}</definedName>
    <definedName name="SHEET3" localSheetId="9" hidden="1">{"'NOTES2'!$G$9:$J$27"}</definedName>
    <definedName name="SHEET3" localSheetId="8" hidden="1">{"'NOTES2'!$G$9:$J$27"}</definedName>
    <definedName name="SHEET3" localSheetId="19" hidden="1">{"'NOTES2'!$G$9:$J$27"}</definedName>
    <definedName name="SHEET3" localSheetId="12" hidden="1">{"'NOTES2'!$G$9:$J$27"}</definedName>
    <definedName name="SHEET3" hidden="1">{"'NOTES2'!$G$9:$J$27"}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s" localSheetId="17" hidden="1">{#N/A,#N/A,FALSE,"GENERAL";#N/A,#N/A,FALSE,"USP 1";#N/A,#N/A,FALSE,"USP 2";#N/A,#N/A,FALSE,"UTE"}</definedName>
    <definedName name="shs" localSheetId="11" hidden="1">{#N/A,#N/A,FALSE,"GENERAL";#N/A,#N/A,FALSE,"USP 1";#N/A,#N/A,FALSE,"USP 2";#N/A,#N/A,FALSE,"UTE"}</definedName>
    <definedName name="shs" localSheetId="14" hidden="1">{#N/A,#N/A,FALSE,"GENERAL";#N/A,#N/A,FALSE,"USP 1";#N/A,#N/A,FALSE,"USP 2";#N/A,#N/A,FALSE,"UTE"}</definedName>
    <definedName name="shs" localSheetId="9" hidden="1">{#N/A,#N/A,FALSE,"GENERAL";#N/A,#N/A,FALSE,"USP 1";#N/A,#N/A,FALSE,"USP 2";#N/A,#N/A,FALSE,"UTE"}</definedName>
    <definedName name="shs" localSheetId="8" hidden="1">{#N/A,#N/A,FALSE,"GENERAL";#N/A,#N/A,FALSE,"USP 1";#N/A,#N/A,FALSE,"USP 2";#N/A,#N/A,FALSE,"UTE"}</definedName>
    <definedName name="shs" localSheetId="19" hidden="1">{#N/A,#N/A,FALSE,"GENERAL";#N/A,#N/A,FALSE,"USP 1";#N/A,#N/A,FALSE,"USP 2";#N/A,#N/A,FALSE,"UTE"}</definedName>
    <definedName name="shs" localSheetId="12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ICOD">#REF!</definedName>
    <definedName name="SIG__">#N/A</definedName>
    <definedName name="SIG2__">#N/A</definedName>
    <definedName name="SiglaAprueba">#REF!</definedName>
    <definedName name="SiglaEjecuta">#REF!</definedName>
    <definedName name="SiglaRevisa">#REF!</definedName>
    <definedName name="sigmabk">#REF!</definedName>
    <definedName name="sigmabk_c">#REF!</definedName>
    <definedName name="sigmas">#REF!</definedName>
    <definedName name="Sincomputo">#REF!</definedName>
    <definedName name="SINGOLO">#REF!</definedName>
    <definedName name="SINMOV">#REF!</definedName>
    <definedName name="SIoNO" localSheetId="4">#REF!</definedName>
    <definedName name="SIoNO" localSheetId="10">[38]AuxiliarDatos!$E$3:$E$4</definedName>
    <definedName name="SIONO">[36]Definiciones!$G$2:$G$3</definedName>
    <definedName name="SISTEMA1">#REF!</definedName>
    <definedName name="SISTEMA2">#REF!</definedName>
    <definedName name="SITE">#REF!</definedName>
    <definedName name="site_id_001">#REF!</definedName>
    <definedName name="SKID_Aux">#REF!</definedName>
    <definedName name="SKID_Cant">#REF!</definedName>
    <definedName name="SKID_T">#REF!</definedName>
    <definedName name="SKID_Tag">#REF!</definedName>
    <definedName name="SKID_Tipo">#REF!</definedName>
    <definedName name="SKID_Unid">#REF!</definedName>
    <definedName name="SmallTools">#REF!</definedName>
    <definedName name="sob">#REF!</definedName>
    <definedName name="sob_c">#REF!</definedName>
    <definedName name="sobreancho">#REF!</definedName>
    <definedName name="sobreeco">#REF!</definedName>
    <definedName name="sociedades">#REF!</definedName>
    <definedName name="sociedades1">#REF!</definedName>
    <definedName name="Sold.">#REF!</definedName>
    <definedName name="SOLD_1">#REF!</definedName>
    <definedName name="Soldador_Calificado_6G">#REF!</definedName>
    <definedName name="Soldador_Plancha">#REF!</definedName>
    <definedName name="SOLDADURA">#REF!</definedName>
    <definedName name="SOLES">#REF!</definedName>
    <definedName name="SolesDolar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14" hidden="1">#REF!</definedName>
    <definedName name="solver_opt" hidden="1">[67]DATA!#REF!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46878.6</definedName>
    <definedName name="SOP_1">#REF!</definedName>
    <definedName name="sp69sp">#REF!</definedName>
    <definedName name="SPBY1">#REF!</definedName>
    <definedName name="SPBY2">#REF!</definedName>
    <definedName name="SPBY3">#REF!</definedName>
    <definedName name="SPCHECK1">#REF!</definedName>
    <definedName name="SPCHECK2">#REF!</definedName>
    <definedName name="SPCHECK3">#REF!</definedName>
    <definedName name="SPDATE1">#REF!</definedName>
    <definedName name="SPDATE2">#REF!</definedName>
    <definedName name="SPDATE3">#REF!</definedName>
    <definedName name="SPDESC1">#REF!</definedName>
    <definedName name="SPDESC2">#REF!</definedName>
    <definedName name="SPDESC3">#REF!</definedName>
    <definedName name="spec_cmpnt_func_001">#REF!</definedName>
    <definedName name="spec_cmpnt_mounting_001">#REF!</definedName>
    <definedName name="spec_cmpnt_po_item_no">#REF!</definedName>
    <definedName name="spec_cmpnt_po_item_no_001">#REF!</definedName>
    <definedName name="spec_cmpnt_po_no">#REF!</definedName>
    <definedName name="spec_cmpnt_po_no_001">#REF!</definedName>
    <definedName name="spec_cmpnt_power_supply_001">#REF!</definedName>
    <definedName name="spec_cmpnt_price">#REF!</definedName>
    <definedName name="spec_cmpnt_price_001">#REF!</definedName>
    <definedName name="spec_cmpnt_sn">#REF!</definedName>
    <definedName name="spec_cmpnt_sn_001">#REF!</definedName>
    <definedName name="spec_cmpnt_type">#REF!</definedName>
    <definedName name="spec_cmpnt_type_001">#REF!</definedName>
    <definedName name="spec_enclosure_class_001">#REF!</definedName>
    <definedName name="spec_id_001">#REF!</definedName>
    <definedName name="spec_note">#REF!</definedName>
    <definedName name="spec_note_001">#REF!</definedName>
    <definedName name="spec_sheet_of">#REF!</definedName>
    <definedName name="spec_sheet_of_001">#REF!</definedName>
    <definedName name="spec_sheets">#REF!</definedName>
    <definedName name="spec_sheets_001">#REF!</definedName>
    <definedName name="spec_type_flg_001">#REF!</definedName>
    <definedName name="spec_udf_c01">#REF!</definedName>
    <definedName name="spec_udf_c01_001">#REF!</definedName>
    <definedName name="spec_udf_c02">#REF!</definedName>
    <definedName name="spec_udf_c02_001">#REF!</definedName>
    <definedName name="spec_udf_c03_001">#REF!</definedName>
    <definedName name="spec_udf_c04">#REF!</definedName>
    <definedName name="spec_udf_c04_001">#REF!</definedName>
    <definedName name="spec_udf_c05_001">#REF!</definedName>
    <definedName name="spec_udf_c06_001">#REF!</definedName>
    <definedName name="spec_udf_c07">#REF!</definedName>
    <definedName name="spec_udf_c07_001">#REF!</definedName>
    <definedName name="spec_udf_c08_001">#REF!</definedName>
    <definedName name="spec_udf_c09_001">#REF!</definedName>
    <definedName name="spec_udf_c10">#REF!</definedName>
    <definedName name="spec_udf_c10_001">#REF!</definedName>
    <definedName name="spec_udf_c100_001">#REF!</definedName>
    <definedName name="spec_udf_c11">#REF!</definedName>
    <definedName name="spec_udf_c11_001">#REF!</definedName>
    <definedName name="spec_udf_c12">#REF!</definedName>
    <definedName name="spec_udf_c12_001">#REF!</definedName>
    <definedName name="spec_udf_c13">#REF!</definedName>
    <definedName name="spec_udf_c13_001">#REF!</definedName>
    <definedName name="spec_udf_c14">#REF!</definedName>
    <definedName name="spec_udf_c14_001">#REF!</definedName>
    <definedName name="spec_udf_c15">#REF!</definedName>
    <definedName name="spec_udf_c15_001">#REF!</definedName>
    <definedName name="spec_udf_c16">#REF!</definedName>
    <definedName name="spec_udf_c16_001">#REF!</definedName>
    <definedName name="spec_udf_c17">#REF!</definedName>
    <definedName name="spec_udf_c17_001">#REF!</definedName>
    <definedName name="spec_udf_c18">#REF!</definedName>
    <definedName name="spec_udf_c18_001">#REF!</definedName>
    <definedName name="spec_udf_c19">#REF!</definedName>
    <definedName name="spec_udf_c19_001">#REF!</definedName>
    <definedName name="spec_udf_c20">#REF!</definedName>
    <definedName name="spec_udf_c20_001">#REF!</definedName>
    <definedName name="spec_udf_c21_001">#REF!</definedName>
    <definedName name="spec_udf_c22">#REF!</definedName>
    <definedName name="spec_udf_c22_001">#REF!</definedName>
    <definedName name="spec_udf_c23">#REF!</definedName>
    <definedName name="spec_udf_c23_001">#REF!</definedName>
    <definedName name="spec_udf_c24">#REF!</definedName>
    <definedName name="spec_udf_c24_001">#REF!</definedName>
    <definedName name="spec_udf_c25">#REF!</definedName>
    <definedName name="spec_udf_c25_001">#REF!</definedName>
    <definedName name="spec_udf_c26_001">#REF!</definedName>
    <definedName name="spec_udf_c27_001">#REF!</definedName>
    <definedName name="spec_udf_c28">#REF!</definedName>
    <definedName name="spec_udf_c28_001">#REF!</definedName>
    <definedName name="spec_udf_c29">#REF!</definedName>
    <definedName name="spec_udf_c29_001">#REF!</definedName>
    <definedName name="spec_udf_c30">#REF!</definedName>
    <definedName name="spec_udf_c30_001">#REF!</definedName>
    <definedName name="spec_udf_c31">#REF!</definedName>
    <definedName name="spec_udf_c31_001">#REF!</definedName>
    <definedName name="spec_udf_c32">#REF!</definedName>
    <definedName name="spec_udf_c32_001">#REF!</definedName>
    <definedName name="spec_udf_c33_001">#REF!</definedName>
    <definedName name="spec_udf_c34">#REF!</definedName>
    <definedName name="spec_udf_c34_001">#REF!</definedName>
    <definedName name="spec_udf_c35">#REF!</definedName>
    <definedName name="spec_udf_c35_001">#REF!</definedName>
    <definedName name="spec_udf_c36">#REF!</definedName>
    <definedName name="spec_udf_c36_001">#REF!</definedName>
    <definedName name="spec_udf_c37_001">#REF!</definedName>
    <definedName name="spec_udf_c38">#REF!</definedName>
    <definedName name="spec_udf_c38_001">#REF!</definedName>
    <definedName name="spec_udf_c39">#REF!</definedName>
    <definedName name="spec_udf_c39_001">#REF!</definedName>
    <definedName name="spec_udf_c40">#REF!</definedName>
    <definedName name="spec_udf_c40_001">#REF!</definedName>
    <definedName name="spec_udf_c41">#REF!</definedName>
    <definedName name="spec_udf_c41_001">#REF!</definedName>
    <definedName name="spec_udf_c42">#REF!</definedName>
    <definedName name="spec_udf_c42_001">#REF!</definedName>
    <definedName name="spec_udf_c43">#REF!</definedName>
    <definedName name="spec_udf_c43_001">#REF!</definedName>
    <definedName name="spec_udf_c44">#REF!</definedName>
    <definedName name="spec_udf_c44_001">#REF!</definedName>
    <definedName name="spec_udf_c45">#REF!</definedName>
    <definedName name="spec_udf_c45_001">#REF!</definedName>
    <definedName name="spec_udf_c46">#REF!</definedName>
    <definedName name="spec_udf_c46_001">#REF!</definedName>
    <definedName name="spec_udf_c47">#REF!</definedName>
    <definedName name="spec_udf_c47_001">#REF!</definedName>
    <definedName name="spec_udf_c48">#REF!</definedName>
    <definedName name="spec_udf_c48_001">#REF!</definedName>
    <definedName name="spec_udf_c49">#REF!</definedName>
    <definedName name="spec_udf_c49_001">#REF!</definedName>
    <definedName name="spec_udf_c50">#REF!</definedName>
    <definedName name="spec_udf_c50_001">#REF!</definedName>
    <definedName name="spec_udf_c51_001">#REF!</definedName>
    <definedName name="spec_udf_c52">#REF!</definedName>
    <definedName name="spec_udf_c52_001">#REF!</definedName>
    <definedName name="spec_udf_c53">#REF!</definedName>
    <definedName name="spec_udf_c53_001">#REF!</definedName>
    <definedName name="spec_udf_c54">#REF!</definedName>
    <definedName name="spec_udf_c54_001">#REF!</definedName>
    <definedName name="spec_udf_c55_001">#REF!</definedName>
    <definedName name="spec_udf_c56_001">#REF!</definedName>
    <definedName name="spec_udf_c57_001">#REF!</definedName>
    <definedName name="spec_udf_c58">#REF!</definedName>
    <definedName name="spec_udf_c58_001">#REF!</definedName>
    <definedName name="spec_udf_c59">#REF!</definedName>
    <definedName name="spec_udf_c59_001">#REF!</definedName>
    <definedName name="spec_udf_c60">#REF!</definedName>
    <definedName name="spec_udf_c60_001">#REF!</definedName>
    <definedName name="spec_udf_c61_001">#REF!</definedName>
    <definedName name="spec_udf_c62_001">#REF!</definedName>
    <definedName name="spec_udf_c63_001">#REF!</definedName>
    <definedName name="spec_udf_c64">#REF!</definedName>
    <definedName name="spec_udf_c64_001">#REF!</definedName>
    <definedName name="spec_udf_c65_001">#REF!</definedName>
    <definedName name="spec_udf_c66_001">#REF!</definedName>
    <definedName name="spec_udf_c67_001">#REF!</definedName>
    <definedName name="spec_udf_c68_001">#REF!</definedName>
    <definedName name="spec_udf_c69_001">#REF!</definedName>
    <definedName name="spec_udf_c70_001">#REF!</definedName>
    <definedName name="spec_udf_c71_001">#REF!</definedName>
    <definedName name="spec_udf_c72_001">#REF!</definedName>
    <definedName name="spec_udf_c73_001">#REF!</definedName>
    <definedName name="spec_udf_c74_001">#REF!</definedName>
    <definedName name="spec_udf_c75_001">#REF!</definedName>
    <definedName name="spec_udf_c76_001">#REF!</definedName>
    <definedName name="spec_udf_c77_001">#REF!</definedName>
    <definedName name="spec_udf_c78_001">#REF!</definedName>
    <definedName name="spec_udf_c79_001">#REF!</definedName>
    <definedName name="spec_udf_c80_001">#REF!</definedName>
    <definedName name="spec_udf_c81_001">#REF!</definedName>
    <definedName name="spec_udf_c82_001">#REF!</definedName>
    <definedName name="spec_udf_c83_001">#REF!</definedName>
    <definedName name="spec_udf_c84_001">#REF!</definedName>
    <definedName name="spec_udf_c85_001">#REF!</definedName>
    <definedName name="spec_udf_c86_001">#REF!</definedName>
    <definedName name="spec_udf_c87_001">#REF!</definedName>
    <definedName name="spec_udf_c88_001">#REF!</definedName>
    <definedName name="spec_udf_c89_001">#REF!</definedName>
    <definedName name="spec_udf_c90_001">#REF!</definedName>
    <definedName name="spec_udf_c91_001">#REF!</definedName>
    <definedName name="spec_udf_c92_001">#REF!</definedName>
    <definedName name="spec_udf_c93_001">#REF!</definedName>
    <definedName name="spec_udf_c94_001">#REF!</definedName>
    <definedName name="spec_udf_c95_001">#REF!</definedName>
    <definedName name="spec_udf_c96_001">#REF!</definedName>
    <definedName name="spec_udf_c97_001">#REF!</definedName>
    <definedName name="spec_udf_c98_001">#REF!</definedName>
    <definedName name="spec_udf_c99_001">#REF!</definedName>
    <definedName name="SpecialPrice" hidden="1">#REF!</definedName>
    <definedName name="SPECNO">#REF!</definedName>
    <definedName name="SPNOTES">#REF!</definedName>
    <definedName name="SPNOTES1">#REF!</definedName>
    <definedName name="SPNOTES2">#REF!</definedName>
    <definedName name="SPNOTES3">#REF!</definedName>
    <definedName name="SPNOTES4">#REF!</definedName>
    <definedName name="SPNOTES5">#REF!</definedName>
    <definedName name="SPNOTES6">#REF!</definedName>
    <definedName name="SPONSOR__FEE">#REF!</definedName>
    <definedName name="SPREV1">#REF!</definedName>
    <definedName name="SPREV2">#REF!</definedName>
    <definedName name="SPREV3">#REF!</definedName>
    <definedName name="SQSWS">#REF!</definedName>
    <definedName name="ss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_2" localSheetId="17" hidden="1">{#N/A,#N/A,FALSE,"Costo Vendido";#N/A,#N/A,FALSE,"Precio";#N/A,#N/A,FALSE,"Consumo";#N/A,#N/A,FALSE,"GDV";#N/A,#N/A,FALSE,"expestru";#N/A,#N/A,FALSE,"Graficos";#N/A,#N/A,FALSE,"Resumen "}</definedName>
    <definedName name="ss_2" localSheetId="11" hidden="1">{#N/A,#N/A,FALSE,"Costo Vendido";#N/A,#N/A,FALSE,"Precio";#N/A,#N/A,FALSE,"Consumo";#N/A,#N/A,FALSE,"GDV";#N/A,#N/A,FALSE,"expestru";#N/A,#N/A,FALSE,"Graficos";#N/A,#N/A,FALSE,"Resumen "}</definedName>
    <definedName name="ss_2" localSheetId="14" hidden="1">{#N/A,#N/A,FALSE,"Costo Vendido";#N/A,#N/A,FALSE,"Precio";#N/A,#N/A,FALSE,"Consumo";#N/A,#N/A,FALSE,"GDV";#N/A,#N/A,FALSE,"expestru";#N/A,#N/A,FALSE,"Graficos";#N/A,#N/A,FALSE,"Resumen "}</definedName>
    <definedName name="ss_2" localSheetId="9" hidden="1">{#N/A,#N/A,FALSE,"Costo Vendido";#N/A,#N/A,FALSE,"Precio";#N/A,#N/A,FALSE,"Consumo";#N/A,#N/A,FALSE,"GDV";#N/A,#N/A,FALSE,"expestru";#N/A,#N/A,FALSE,"Graficos";#N/A,#N/A,FALSE,"Resumen "}</definedName>
    <definedName name="ss_2" localSheetId="8" hidden="1">{#N/A,#N/A,FALSE,"Costo Vendido";#N/A,#N/A,FALSE,"Precio";#N/A,#N/A,FALSE,"Consumo";#N/A,#N/A,FALSE,"GDV";#N/A,#N/A,FALSE,"expestru";#N/A,#N/A,FALSE,"Graficos";#N/A,#N/A,FALSE,"Resumen "}</definedName>
    <definedName name="ss_2" localSheetId="19" hidden="1">{#N/A,#N/A,FALSE,"Costo Vendido";#N/A,#N/A,FALSE,"Precio";#N/A,#N/A,FALSE,"Consumo";#N/A,#N/A,FALSE,"GDV";#N/A,#N/A,FALSE,"expestru";#N/A,#N/A,FALSE,"Graficos";#N/A,#N/A,FALSE,"Resumen "}</definedName>
    <definedName name="ss_2" localSheetId="12" hidden="1">{#N/A,#N/A,FALSE,"Costo Vendido";#N/A,#N/A,FALSE,"Precio";#N/A,#N/A,FALSE,"Consumo";#N/A,#N/A,FALSE,"GDV";#N/A,#N/A,FALSE,"expestru";#N/A,#N/A,FALSE,"Graficos";#N/A,#N/A,FALSE,"Resumen "}</definedName>
    <definedName name="ss_2" hidden="1">{#N/A,#N/A,FALSE,"Costo Vendido";#N/A,#N/A,FALSE,"Precio";#N/A,#N/A,FALSE,"Consumo";#N/A,#N/A,FALSE,"GDV";#N/A,#N/A,FALSE,"expestru";#N/A,#N/A,FALSE,"Graficos";#N/A,#N/A,FALSE,"Resumen "}</definedName>
    <definedName name="sss" localSheetId="17" hidden="1">{#N/A,#N/A,FALSE,"Costo Vendido";#N/A,#N/A,FALSE,"Precio";#N/A,#N/A,FALSE,"Consumo";#N/A,#N/A,FALSE,"GDV";#N/A,#N/A,FALSE,"expestru";#N/A,#N/A,FALSE,"Graficos";#N/A,#N/A,FALSE,"Resumen "}</definedName>
    <definedName name="sss" localSheetId="11" hidden="1">{#N/A,#N/A,FALSE,"Costo Vendido";#N/A,#N/A,FALSE,"Precio";#N/A,#N/A,FALSE,"Consumo";#N/A,#N/A,FALSE,"GDV";#N/A,#N/A,FALSE,"expestru";#N/A,#N/A,FALSE,"Graficos";#N/A,#N/A,FALSE,"Resumen "}</definedName>
    <definedName name="sss" localSheetId="14" hidden="1">{#N/A,#N/A,FALSE,"Costo Vendido";#N/A,#N/A,FALSE,"Precio";#N/A,#N/A,FALSE,"Consumo";#N/A,#N/A,FALSE,"GDV";#N/A,#N/A,FALSE,"expestru";#N/A,#N/A,FALSE,"Graficos";#N/A,#N/A,FALSE,"Resumen "}</definedName>
    <definedName name="sss" localSheetId="9" hidden="1">{#N/A,#N/A,FALSE,"Costo Vendido";#N/A,#N/A,FALSE,"Precio";#N/A,#N/A,FALSE,"Consumo";#N/A,#N/A,FALSE,"GDV";#N/A,#N/A,FALSE,"expestru";#N/A,#N/A,FALSE,"Graficos";#N/A,#N/A,FALSE,"Resumen "}</definedName>
    <definedName name="sss" localSheetId="8" hidden="1">{#N/A,#N/A,FALSE,"Costo Vendido";#N/A,#N/A,FALSE,"Precio";#N/A,#N/A,FALSE,"Consumo";#N/A,#N/A,FALSE,"GDV";#N/A,#N/A,FALSE,"expestru";#N/A,#N/A,FALSE,"Graficos";#N/A,#N/A,FALSE,"Resumen "}</definedName>
    <definedName name="sss" localSheetId="19" hidden="1">{#N/A,#N/A,FALSE,"Costo Vendido";#N/A,#N/A,FALSE,"Precio";#N/A,#N/A,FALSE,"Consumo";#N/A,#N/A,FALSE,"GDV";#N/A,#N/A,FALSE,"expestru";#N/A,#N/A,FALSE,"Graficos";#N/A,#N/A,FALSE,"Resumen "}</definedName>
    <definedName name="sss" localSheetId="12" hidden="1">{#N/A,#N/A,FALSE,"Costo Vendido";#N/A,#N/A,FALSE,"Precio";#N/A,#N/A,FALSE,"Consumo";#N/A,#N/A,FALSE,"GDV";#N/A,#N/A,FALSE,"expestru";#N/A,#N/A,FALSE,"Graficos";#N/A,#N/A,FALSE,"Resumen "}</definedName>
    <definedName name="sss" hidden="1">{#N/A,#N/A,FALSE,"Costo Vendido";#N/A,#N/A,FALSE,"Precio";#N/A,#N/A,FALSE,"Consumo";#N/A,#N/A,FALSE,"GDV";#N/A,#N/A,FALSE,"expestru";#N/A,#N/A,FALSE,"Graficos";#N/A,#N/A,FALSE,"Resumen "}</definedName>
    <definedName name="sss_2" localSheetId="17" hidden="1">{#N/A,#N/A,FALSE,"Costo Vendido";#N/A,#N/A,FALSE,"Precio";#N/A,#N/A,FALSE,"Consumo";#N/A,#N/A,FALSE,"GDV";#N/A,#N/A,FALSE,"expestru";#N/A,#N/A,FALSE,"Graficos";#N/A,#N/A,FALSE,"Resumen "}</definedName>
    <definedName name="sss_2" localSheetId="11" hidden="1">{#N/A,#N/A,FALSE,"Costo Vendido";#N/A,#N/A,FALSE,"Precio";#N/A,#N/A,FALSE,"Consumo";#N/A,#N/A,FALSE,"GDV";#N/A,#N/A,FALSE,"expestru";#N/A,#N/A,FALSE,"Graficos";#N/A,#N/A,FALSE,"Resumen "}</definedName>
    <definedName name="sss_2" localSheetId="14" hidden="1">{#N/A,#N/A,FALSE,"Costo Vendido";#N/A,#N/A,FALSE,"Precio";#N/A,#N/A,FALSE,"Consumo";#N/A,#N/A,FALSE,"GDV";#N/A,#N/A,FALSE,"expestru";#N/A,#N/A,FALSE,"Graficos";#N/A,#N/A,FALSE,"Resumen "}</definedName>
    <definedName name="sss_2" localSheetId="9" hidden="1">{#N/A,#N/A,FALSE,"Costo Vendido";#N/A,#N/A,FALSE,"Precio";#N/A,#N/A,FALSE,"Consumo";#N/A,#N/A,FALSE,"GDV";#N/A,#N/A,FALSE,"expestru";#N/A,#N/A,FALSE,"Graficos";#N/A,#N/A,FALSE,"Resumen "}</definedName>
    <definedName name="sss_2" localSheetId="8" hidden="1">{#N/A,#N/A,FALSE,"Costo Vendido";#N/A,#N/A,FALSE,"Precio";#N/A,#N/A,FALSE,"Consumo";#N/A,#N/A,FALSE,"GDV";#N/A,#N/A,FALSE,"expestru";#N/A,#N/A,FALSE,"Graficos";#N/A,#N/A,FALSE,"Resumen "}</definedName>
    <definedName name="sss_2" localSheetId="19" hidden="1">{#N/A,#N/A,FALSE,"Costo Vendido";#N/A,#N/A,FALSE,"Precio";#N/A,#N/A,FALSE,"Consumo";#N/A,#N/A,FALSE,"GDV";#N/A,#N/A,FALSE,"expestru";#N/A,#N/A,FALSE,"Graficos";#N/A,#N/A,FALSE,"Resumen "}</definedName>
    <definedName name="sss_2" localSheetId="12" hidden="1">{#N/A,#N/A,FALSE,"Costo Vendido";#N/A,#N/A,FALSE,"Precio";#N/A,#N/A,FALSE,"Consumo";#N/A,#N/A,FALSE,"GDV";#N/A,#N/A,FALSE,"expestru";#N/A,#N/A,FALSE,"Graficos";#N/A,#N/A,FALSE,"Resumen "}</definedName>
    <definedName name="sss_2" hidden="1">{#N/A,#N/A,FALSE,"Costo Vendido";#N/A,#N/A,FALSE,"Precio";#N/A,#N/A,FALSE,"Consumo";#N/A,#N/A,FALSE,"GDV";#N/A,#N/A,FALSE,"expestru";#N/A,#N/A,FALSE,"Graficos";#N/A,#N/A,FALSE,"Resumen "}</definedName>
    <definedName name="ssshhh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S" localSheetId="17" hidden="1">{"'NOTES2'!$G$9:$J$27"}</definedName>
    <definedName name="SSSSS" localSheetId="11" hidden="1">{"'NOTES2'!$G$9:$J$27"}</definedName>
    <definedName name="SSSSS" localSheetId="14" hidden="1">{"'NOTES2'!$G$9:$J$27"}</definedName>
    <definedName name="SSSSS" localSheetId="9" hidden="1">{"'NOTES2'!$G$9:$J$27"}</definedName>
    <definedName name="SSSSS" localSheetId="8" hidden="1">{"'NOTES2'!$G$9:$J$27"}</definedName>
    <definedName name="SSSSS" localSheetId="19" hidden="1">{"'NOTES2'!$G$9:$J$27"}</definedName>
    <definedName name="SSSSS" localSheetId="12" hidden="1">{"'NOTES2'!$G$9:$J$27"}</definedName>
    <definedName name="SSSSS" hidden="1">{"'NOTES2'!$G$9:$J$27"}</definedName>
    <definedName name="SSSSSSS" localSheetId="17" hidden="1">{"'NOTES2'!$G$9:$J$27"}</definedName>
    <definedName name="SSSSSSS" localSheetId="11" hidden="1">{"'NOTES2'!$G$9:$J$27"}</definedName>
    <definedName name="SSSSSSS" localSheetId="14" hidden="1">{"'NOTES2'!$G$9:$J$27"}</definedName>
    <definedName name="SSSSSSS" localSheetId="9" hidden="1">{"'NOTES2'!$G$9:$J$27"}</definedName>
    <definedName name="SSSSSSS" localSheetId="8" hidden="1">{"'NOTES2'!$G$9:$J$27"}</definedName>
    <definedName name="SSSSSSS" localSheetId="19" hidden="1">{"'NOTES2'!$G$9:$J$27"}</definedName>
    <definedName name="SSSSSSS" localSheetId="12" hidden="1">{"'NOTES2'!$G$9:$J$27"}</definedName>
    <definedName name="SSSSSSS" hidden="1">{"'NOTES2'!$G$9:$J$27"}</definedName>
    <definedName name="ssssx">#REF!</definedName>
    <definedName name="ST_BLDG">#REF!</definedName>
    <definedName name="ST_CW">#REF!</definedName>
    <definedName name="st_LB_pd_fluid_phase_001">#REF!</definedName>
    <definedName name="st_LB_spec_udf_c17_001">#REF!</definedName>
    <definedName name="st_LB_spec_udf_c18_001">#REF!</definedName>
    <definedName name="STA_FE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ENU">#REF!</definedName>
    <definedName name="STEP">#REF!</definedName>
    <definedName name="STOCK">#REF!</definedName>
    <definedName name="STONU">#REF!</definedName>
    <definedName name="STSUMM">#REF!</definedName>
    <definedName name="SU">#REF!</definedName>
    <definedName name="SUB">#REF!</definedName>
    <definedName name="SUB_AISLAC_TERM_PESOS">#REF!</definedName>
    <definedName name="SUB_CIVIL_PESOS">#REF!</definedName>
    <definedName name="SUB_CIVIL_USD">#REF!</definedName>
    <definedName name="SUB_ELECTRICIDAD_PESOS">#REF!</definedName>
    <definedName name="SUB_ELECTRICIDAD_USD">#REF!</definedName>
    <definedName name="SUB_EST_SUELOS_PESOS">#REF!</definedName>
    <definedName name="SUB_EST_SUELOS_USD">#REF!</definedName>
    <definedName name="SUB_ESTRUC_PESOS">#REF!</definedName>
    <definedName name="SUB_ESTRUC_USD">#REF!</definedName>
    <definedName name="SUB_GAMMAGRAFIA_PESOS">#REF!</definedName>
    <definedName name="SUB_GAMMAGRAFIA_USD">#REF!</definedName>
    <definedName name="SUB_INSTRUMENTACION_PESOS">#REF!</definedName>
    <definedName name="SUB_INSTRUMENTACION_USD">#REF!</definedName>
    <definedName name="SUB_PINT_CAÑ_PESOS">#REF!</definedName>
    <definedName name="SUB_SECADO_INERT_PESOS">#REF!</definedName>
    <definedName name="SUB_SECADO_INERT_USD">#REF!</definedName>
    <definedName name="SUB_ZARANDA_PESOS">#REF!</definedName>
    <definedName name="SUBA">#REF!</definedName>
    <definedName name="SUBCON">#REF!</definedName>
    <definedName name="subcontrato">#REF!</definedName>
    <definedName name="SUBOBRA">#REF!</definedName>
    <definedName name="SUBPROYECTO" localSheetId="14">#REF!</definedName>
    <definedName name="SUBPROYECTO">[24]Registros!#REF!</definedName>
    <definedName name="SubT_11628" localSheetId="14">#REF!</definedName>
    <definedName name="SubT_11628">[43]DWTables!$AE$245:$AE$264</definedName>
    <definedName name="SubtituloDocumento">#REF!</definedName>
    <definedName name="Subtotal_I">#REF!</definedName>
    <definedName name="Subtotal_II">#REF!</definedName>
    <definedName name="Subtotal_III">#REF!</definedName>
    <definedName name="Subtotal_IIIA">#REF!</definedName>
    <definedName name="Subtotal_IIIB">#REF!</definedName>
    <definedName name="Subtotal_IV">#REF!</definedName>
    <definedName name="Subtotal_IVA">#REF!</definedName>
    <definedName name="Subtotal_IVB">#REF!</definedName>
    <definedName name="Subtotal_IVC">#REF!</definedName>
    <definedName name="Subtotal_IX">#REF!</definedName>
    <definedName name="Subtotal_V">#REF!</definedName>
    <definedName name="Subtotal_VA">#REF!</definedName>
    <definedName name="Subtotal_VB">#REF!</definedName>
    <definedName name="Subtotal_VI">#REF!</definedName>
    <definedName name="Subtotal_VII">#REF!</definedName>
    <definedName name="Subtotal_VIII">#REF!</definedName>
    <definedName name="Subtotal_VIIIA">#REF!</definedName>
    <definedName name="Subtotal_VIIIB">#REF!</definedName>
    <definedName name="Subtotal_VIIIC">#REF!</definedName>
    <definedName name="Subtotal_VIIID">#REF!</definedName>
    <definedName name="Subtotal_VIIIE">#REF!</definedName>
    <definedName name="Subtotal_VIIIF">#REF!</definedName>
    <definedName name="SUELDO_MANT">#REF!</definedName>
    <definedName name="SUELDO_OP">#REF!</definedName>
    <definedName name="Suelo">#REF!</definedName>
    <definedName name="sum">#REF!</definedName>
    <definedName name="SUMA">#N/A</definedName>
    <definedName name="Suma_dias_NCP_abiertas">#REF!</definedName>
    <definedName name="sumcant1">#REF!</definedName>
    <definedName name="sumcant2">#REF!</definedName>
    <definedName name="sumcant3">#REF!</definedName>
    <definedName name="sumcod1">#REF!</definedName>
    <definedName name="sumcod2">#REF!</definedName>
    <definedName name="sumcod3">#REF!</definedName>
    <definedName name="SUMH1">#REF!</definedName>
    <definedName name="SUMH2">#REF!</definedName>
    <definedName name="SUMI">#REF!</definedName>
    <definedName name="SUMI1">#REF!</definedName>
    <definedName name="sumicif">#REF!</definedName>
    <definedName name="SUMINISTROS">#REF!</definedName>
    <definedName name="Suministros_provistos_por_el_cliente_por_us__1.146.000.">#REF!</definedName>
    <definedName name="SUMINTODAS">#REF!</definedName>
    <definedName name="SUMINUNO">#REF!</definedName>
    <definedName name="SUMMARY">#REF!</definedName>
    <definedName name="SummaryTotalPrice">#REF!</definedName>
    <definedName name="SUP_ART">#REF!</definedName>
    <definedName name="Superestructura">#REF!</definedName>
    <definedName name="superf">#REF!</definedName>
    <definedName name="superv" localSheetId="17" hidden="1">{"'8'!$B$1:$I$46"}</definedName>
    <definedName name="superv" localSheetId="11" hidden="1">{"'8'!$B$1:$I$46"}</definedName>
    <definedName name="superv" localSheetId="14" hidden="1">{"'8'!$B$1:$I$46"}</definedName>
    <definedName name="superv" localSheetId="9" hidden="1">{"'8'!$B$1:$I$46"}</definedName>
    <definedName name="superv" localSheetId="8" hidden="1">{"'8'!$B$1:$I$46"}</definedName>
    <definedName name="superv" localSheetId="19" hidden="1">{"'8'!$B$1:$I$46"}</definedName>
    <definedName name="superv" localSheetId="12" hidden="1">{"'8'!$B$1:$I$46"}</definedName>
    <definedName name="superv" hidden="1">{"'8'!$B$1:$I$46"}</definedName>
    <definedName name="SUPERV_CONSTRUCCION">#REF!</definedName>
    <definedName name="Supervisores_igual_o__6_0">#REF!</definedName>
    <definedName name="SupervisorsIndirectPersonnel">#REF!</definedName>
    <definedName name="Surf2">#REF!</definedName>
    <definedName name="SUSTENTO">#REF!</definedName>
    <definedName name="SUSTENTO6">#REF!</definedName>
    <definedName name="SUSTENTO7">#REF!</definedName>
    <definedName name="sw">#REF!</definedName>
    <definedName name="SW_A">#REF!</definedName>
    <definedName name="sw_adjcosto1">#REF!</definedName>
    <definedName name="sw_adjcosto2">#REF!</definedName>
    <definedName name="sw_adjcosto3">#REF!</definedName>
    <definedName name="SW_B">#REF!</definedName>
    <definedName name="SW_C">#REF!</definedName>
    <definedName name="SW_T">#REF!</definedName>
    <definedName name="swswsws" hidden="1">#REF!</definedName>
    <definedName name="Swvu.PLA1." localSheetId="14" hidden="1">#REF!</definedName>
    <definedName name="Swvu.PLA1." hidden="1">'[23]COP FED'!#REF!</definedName>
    <definedName name="Swvu.PLA2." localSheetId="14" hidden="1">#REF!</definedName>
    <definedName name="Swvu.PLA2." hidden="1">'[23]COP FED'!$A$1:$N$49</definedName>
    <definedName name="t">#REF!</definedName>
    <definedName name="T.C">#REF!</definedName>
    <definedName name="T_2">#REF!</definedName>
    <definedName name="T_Areas">#REF!</definedName>
    <definedName name="T_Calendario">#REF!</definedName>
    <definedName name="T_dia">#REF!</definedName>
    <definedName name="T_Lumi">[49]Anx_3_1_Datos!#REF!</definedName>
    <definedName name="T_Tipo">#REF!</definedName>
    <definedName name="T°.Altura">#REF!</definedName>
    <definedName name="T2_">#REF!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0">#REF!</definedName>
    <definedName name="tab_201">#REF!</definedName>
    <definedName name="tabimp">#REF!</definedName>
    <definedName name="tabla">#REF!</definedName>
    <definedName name="Tabla_Category">#REF!</definedName>
    <definedName name="TABLA_CURVAS">#REF!</definedName>
    <definedName name="Tabla_Deduc">#REF!</definedName>
    <definedName name="Tabla_gan">#REF!</definedName>
    <definedName name="tabla_gan2">#REF!</definedName>
    <definedName name="Tabla_gan3">#REF!</definedName>
    <definedName name="TABLA2">#REF!</definedName>
    <definedName name="TABLA3">#REF!</definedName>
    <definedName name="TABLA6.2">#REF!</definedName>
    <definedName name="TablaArea">#REF!</definedName>
    <definedName name="TABLACAR">#REF!</definedName>
    <definedName name="TablaEC">#REF!</definedName>
    <definedName name="tablafase">#REF!</definedName>
    <definedName name="TablaMes">#REF!</definedName>
    <definedName name="tablaresu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G">#REF!</definedName>
    <definedName name="Tag_Areas">#REF!</definedName>
    <definedName name="Tag_Equipos">#REF!</definedName>
    <definedName name="tag_number_note">#REF!</definedName>
    <definedName name="Tahoma">#REF!</definedName>
    <definedName name="Tanques" localSheetId="17" hidden="1">{#N/A,#N/A,TRUE,"1842CWN0"}</definedName>
    <definedName name="Tanques" localSheetId="11" hidden="1">{#N/A,#N/A,TRUE,"1842CWN0"}</definedName>
    <definedName name="Tanques" localSheetId="14" hidden="1">{#N/A,#N/A,TRUE,"1842CWN0"}</definedName>
    <definedName name="Tanques" localSheetId="9" hidden="1">{#N/A,#N/A,TRUE,"1842CWN0"}</definedName>
    <definedName name="Tanques" localSheetId="8" hidden="1">{#N/A,#N/A,TRUE,"1842CWN0"}</definedName>
    <definedName name="Tanques" localSheetId="19" hidden="1">{#N/A,#N/A,TRUE,"1842CWN0"}</definedName>
    <definedName name="Tanques" localSheetId="12" hidden="1">{#N/A,#N/A,TRUE,"1842CWN0"}</definedName>
    <definedName name="Tanques" hidden="1">{#N/A,#N/A,TRUE,"1842CWN0"}</definedName>
    <definedName name="TAREAIMP1">#REF!</definedName>
    <definedName name="TAREAIMP2">#REF!</definedName>
    <definedName name="TAREAIMP3">#REF!</definedName>
    <definedName name="TAREANUEVA">#REF!</definedName>
    <definedName name="TAREAS">#REF!</definedName>
    <definedName name="Tasa">#REF!</definedName>
    <definedName name="Tasa_cambio">#REF!</definedName>
    <definedName name="TASK">#REF!</definedName>
    <definedName name="tau">#REF!</definedName>
    <definedName name="taxplan">#REF!</definedName>
    <definedName name="Tb">#REF!</definedName>
    <definedName name="TBL_FERIADOS">#REF!</definedName>
    <definedName name="tbl_ProdInfo" hidden="1">#REF!</definedName>
    <definedName name="TC">#REF!</definedName>
    <definedName name="Tcam">#REF!</definedName>
    <definedName name="Tcambio">#REF!</definedName>
    <definedName name="TDCTO">#REF!</definedName>
    <definedName name="Tdos">#REF!</definedName>
    <definedName name="te">#REF!</definedName>
    <definedName name="TE2MANPLAACUM">#REF!</definedName>
    <definedName name="teac">#REF!</definedName>
    <definedName name="TEARG">#REF!</definedName>
    <definedName name="TEARG1">#REF!</definedName>
    <definedName name="tebra">#REF!</definedName>
    <definedName name="TECHINT">#REF!</definedName>
    <definedName name="TECHINT_INTERNATIONAL_CONSTRUCTION">"CP03"</definedName>
    <definedName name="TECHINT1">#REF!</definedName>
    <definedName name="teciv">#REF!</definedName>
    <definedName name="TECN">#REF!</definedName>
    <definedName name="TECTTER">#REF!</definedName>
    <definedName name="TECTTER1">#REF!</definedName>
    <definedName name="teduc">#REF!</definedName>
    <definedName name="teind">#REF!</definedName>
    <definedName name="temis">#REF!</definedName>
    <definedName name="TEMPERATURA">#REF!</definedName>
    <definedName name="TEMPERATURE">#REF!,#REF!</definedName>
    <definedName name="TEMPMAX">#REF!</definedName>
    <definedName name="TemporaryFacilities">#REF!</definedName>
    <definedName name="TEMPUNIT">#REF!</definedName>
    <definedName name="tenco">#REF!</definedName>
    <definedName name="TENCO_____TEURU">#REF!</definedName>
    <definedName name="Tendido" localSheetId="14">#REF!</definedName>
    <definedName name="tendido">'[54]CATALOGO CABLES BT'!$B$4:$C$4</definedName>
    <definedName name="Tension">#REF!</definedName>
    <definedName name="TEQU">#REF!</definedName>
    <definedName name="TERA">#REF!</definedName>
    <definedName name="TERCERA">#REF!</definedName>
    <definedName name="TERMINAL">#REF!</definedName>
    <definedName name="Test" localSheetId="17" hidden="1">{"'Edit'!$A$1:$V$2277"}</definedName>
    <definedName name="Test" localSheetId="11" hidden="1">{"'Edit'!$A$1:$V$2277"}</definedName>
    <definedName name="Test" localSheetId="14" hidden="1">{"'Edit'!$A$1:$V$2277"}</definedName>
    <definedName name="Test" localSheetId="9" hidden="1">{"'Edit'!$A$1:$V$2277"}</definedName>
    <definedName name="Test" localSheetId="8" hidden="1">{"'Edit'!$A$1:$V$2277"}</definedName>
    <definedName name="Test" localSheetId="19" hidden="1">{"'Edit'!$A$1:$V$2277"}</definedName>
    <definedName name="Test" localSheetId="12" hidden="1">{"'Edit'!$A$1:$V$2277"}</definedName>
    <definedName name="Test" hidden="1">{"'Edit'!$A$1:$V$2277"}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E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KEYS">#REF!</definedName>
    <definedName name="TESTVKEY">#REF!</definedName>
    <definedName name="TETE" localSheetId="17" hidden="1">{"'NOTES2'!$G$9:$J$27"}</definedName>
    <definedName name="TETE" localSheetId="11" hidden="1">{"'NOTES2'!$G$9:$J$27"}</definedName>
    <definedName name="TETE" localSheetId="14" hidden="1">{"'NOTES2'!$G$9:$J$27"}</definedName>
    <definedName name="TETE" localSheetId="9" hidden="1">{"'NOTES2'!$G$9:$J$27"}</definedName>
    <definedName name="TETE" localSheetId="8" hidden="1">{"'NOTES2'!$G$9:$J$27"}</definedName>
    <definedName name="TETE" localSheetId="19" hidden="1">{"'NOTES2'!$G$9:$J$27"}</definedName>
    <definedName name="TETE" localSheetId="12" hidden="1">{"'NOTES2'!$G$9:$J$27"}</definedName>
    <definedName name="TETE" hidden="1">{"'NOTES2'!$G$9:$J$27"}</definedName>
    <definedName name="TextRefCopyRangeCount" hidden="1">1</definedName>
    <definedName name="Tf">#REF!</definedName>
    <definedName name="Th5_req">'[10]D-9001'!$E$28</definedName>
    <definedName name="Th6_req">'[10]D-9001'!$E$32</definedName>
    <definedName name="Th7_req">'[10]D-9001'!$E$36</definedName>
    <definedName name="Th8_req">'[10]D-9001'!$E$40</definedName>
    <definedName name="ThirdPartyServices">#REF!</definedName>
    <definedName name="ThO">#REF!</definedName>
    <definedName name="THOJA">#REF!</definedName>
    <definedName name="THOJA1">#REF!</definedName>
    <definedName name="THOJA2">#REF!</definedName>
    <definedName name="ThPH">#REF!</definedName>
    <definedName name="ti">#REF!</definedName>
    <definedName name="TICI">#REF!</definedName>
    <definedName name="TiempoDespeje">#REF!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_ins">#REF!</definedName>
    <definedName name="tipo_pozo">#REF!</definedName>
    <definedName name="tipo_tuberia">#REF!</definedName>
    <definedName name="Tipo1">#REF!</definedName>
    <definedName name="Tipo2">#REF!</definedName>
    <definedName name="Tipo3">#REF!</definedName>
    <definedName name="Tipo4">#REF!</definedName>
    <definedName name="tipoc">#REF!</definedName>
    <definedName name="TipoCambio">#REF!</definedName>
    <definedName name="TipoCircuito">#REF!</definedName>
    <definedName name="TipoCotiz">#REF!</definedName>
    <definedName name="TipoCruce">OFFSET(#REF!,0,0,COUNTA(#REF!),1)</definedName>
    <definedName name="TipoCurva">OFFSET([36]Definiciones!$D$2,0,0,COUNTA([36]Definiciones!$D$2:$D$1048576),1)</definedName>
    <definedName name="TIPOPASO" localSheetId="14">#REF!</definedName>
    <definedName name="TIPOPASO">[24]Registros!#REF!</definedName>
    <definedName name="TIPOPIL">#REF!</definedName>
    <definedName name="TIPOPILOTE">#REF!</definedName>
    <definedName name="TiposLumi">[62]TABLAS!$B$4:$B$7</definedName>
    <definedName name="TipoSuelo">OFFSET([36]Definiciones!$H$2,0,0,COUNTA([36]Definiciones!$H$2:$H$1048576),1)</definedName>
    <definedName name="tit">#REF!</definedName>
    <definedName name="TITLE">#REF!</definedName>
    <definedName name="TITO">#REF!</definedName>
    <definedName name="TitoCif">#REF!</definedName>
    <definedName name="TitoInt">#REF!</definedName>
    <definedName name="TITULO" localSheetId="14">#REF!</definedName>
    <definedName name="TITULO">[24]Registros!#REF!</definedName>
    <definedName name="TITULO_DOC">#REF!</definedName>
    <definedName name="TituloDocumento">#REF!</definedName>
    <definedName name="TITULOS_A_IMPRIMIR" localSheetId="14">#REF!</definedName>
    <definedName name="TITULOS_A_IMPRIMIR">[68]PLANILLA!#REF!</definedName>
    <definedName name="_xlnm.Print_Titles" localSheetId="2">'LD Ingeniería de detalle'!$1:$7</definedName>
    <definedName name="_xlnm.Print_Titles">#N/A</definedName>
    <definedName name="Títulos_a_imprimir_IM">#REF!</definedName>
    <definedName name="tk">#REF!</definedName>
    <definedName name="TMAT">#REF!</definedName>
    <definedName name="TMDE">#REF!</definedName>
    <definedName name="to11_c">#REF!</definedName>
    <definedName name="todoslostipos">#REF!</definedName>
    <definedName name="TOPOGRAFIA">#REF!</definedName>
    <definedName name="Toquepala" localSheetId="17" hidden="1">{#N/A,#N/A,FALSE,"Matrix";#N/A,#N/A,FALSE,"Executive";#N/A,#N/A,FALSE,"Summary"}</definedName>
    <definedName name="Toquepala" localSheetId="11" hidden="1">{#N/A,#N/A,FALSE,"Matrix";#N/A,#N/A,FALSE,"Executive";#N/A,#N/A,FALSE,"Summary"}</definedName>
    <definedName name="Toquepala" localSheetId="14" hidden="1">{#N/A,#N/A,FALSE,"Matrix";#N/A,#N/A,FALSE,"Executive";#N/A,#N/A,FALSE,"Summary"}</definedName>
    <definedName name="Toquepala" localSheetId="9" hidden="1">{#N/A,#N/A,FALSE,"Matrix";#N/A,#N/A,FALSE,"Executive";#N/A,#N/A,FALSE,"Summary"}</definedName>
    <definedName name="Toquepala" localSheetId="8" hidden="1">{#N/A,#N/A,FALSE,"Matrix";#N/A,#N/A,FALSE,"Executive";#N/A,#N/A,FALSE,"Summary"}</definedName>
    <definedName name="Toquepala" localSheetId="19" hidden="1">{#N/A,#N/A,FALSE,"Matrix";#N/A,#N/A,FALSE,"Executive";#N/A,#N/A,FALSE,"Summary"}</definedName>
    <definedName name="Toquepala" localSheetId="12" hidden="1">{#N/A,#N/A,FALSE,"Matrix";#N/A,#N/A,FALSE,"Executive";#N/A,#N/A,FALSE,"Summary"}</definedName>
    <definedName name="Toquepala" hidden="1">{#N/A,#N/A,FALSE,"Matrix";#N/A,#N/A,FALSE,"Executive";#N/A,#N/A,FALSE,"Summary"}</definedName>
    <definedName name="tor">#REF!</definedName>
    <definedName name="tosca">#REF!</definedName>
    <definedName name="TOT">#REF!</definedName>
    <definedName name="TOT_DREN">#REF!</definedName>
    <definedName name="TOT_EDIF">#REF!</definedName>
    <definedName name="TOT_ELEC">#REF!</definedName>
    <definedName name="TOT_EQUI">#REF!</definedName>
    <definedName name="TOT_ESTR">#REF!</definedName>
    <definedName name="TOT_MOVI">#REF!</definedName>
    <definedName name="TOT_SKID">#REF!</definedName>
    <definedName name="TOT1_DREN">#REF!</definedName>
    <definedName name="TOT1_EDIF">#REF!</definedName>
    <definedName name="TOT1_ELEC">#REF!</definedName>
    <definedName name="TOT1_EQUI">#REF!</definedName>
    <definedName name="TOT1_ESTR">#REF!</definedName>
    <definedName name="TOT1_MOVI">#REF!</definedName>
    <definedName name="TOT1_SKID">#REF!</definedName>
    <definedName name="TOT10_DREN">#REF!</definedName>
    <definedName name="TOT10_ELEC">#REF!</definedName>
    <definedName name="TOT10_EQUI">#REF!</definedName>
    <definedName name="TOT10_ESTR">#REF!</definedName>
    <definedName name="TOT10_MOVI">#REF!</definedName>
    <definedName name="TOT10_SKID">#REF!</definedName>
    <definedName name="TOT2_DREN">#REF!</definedName>
    <definedName name="TOT2_ELEC">#REF!</definedName>
    <definedName name="TOT2_EQUI">#REF!</definedName>
    <definedName name="TOT2_ESTR">#REF!</definedName>
    <definedName name="TOT2_MOVI">#REF!</definedName>
    <definedName name="TOT2_SKID">#REF!</definedName>
    <definedName name="TOT3_DREN">#REF!</definedName>
    <definedName name="TOT3_ELEC">#REF!</definedName>
    <definedName name="TOT3_EQUI">#REF!</definedName>
    <definedName name="TOT3_ESTR">#REF!</definedName>
    <definedName name="TOT3_MOVI">#REF!</definedName>
    <definedName name="TOT3_SKID">#REF!</definedName>
    <definedName name="TOT4_DREN">#REF!</definedName>
    <definedName name="TOT4_EDIF">#REF!</definedName>
    <definedName name="TOT4_ELEC">#REF!</definedName>
    <definedName name="TOT4_EQUI">#REF!</definedName>
    <definedName name="TOT4_ESTR">#REF!</definedName>
    <definedName name="TOT4_MOVI">#REF!</definedName>
    <definedName name="TOT4_SKID">#REF!</definedName>
    <definedName name="TOT5_DREN">#REF!</definedName>
    <definedName name="TOT5_ELEC">#REF!</definedName>
    <definedName name="TOT5_EQUI">#REF!</definedName>
    <definedName name="TOT5_ESTR">#REF!</definedName>
    <definedName name="TOT5_MOVI">#REF!</definedName>
    <definedName name="TOT5_SKID">#REF!</definedName>
    <definedName name="TOT7_DREN">#REF!</definedName>
    <definedName name="TOT7_ELEC">#REF!</definedName>
    <definedName name="TOT7_EQUI">#REF!</definedName>
    <definedName name="TOT7_ESTR">#REF!</definedName>
    <definedName name="TOT7_MOVI">#REF!</definedName>
    <definedName name="TOT7_SKID">#REF!</definedName>
    <definedName name="TOT9_EDIF">#REF!</definedName>
    <definedName name="TOTAL" localSheetId="14">INDIRECT(CELL("direccion",INDEX(#REF!,1,MATCH("Total",#REF!,0))))</definedName>
    <definedName name="TOTAL">INDIRECT(CELL("direccion",INDEX([50]MTO!$F$6:$Z$6,1,MATCH("Total",[50]MTO!$F$6:$Z$6,0))))</definedName>
    <definedName name="TOTAL_CARTELES_PESOS">#REF!</definedName>
    <definedName name="TOTAL_CERCOS_PESOS">#REF!</definedName>
    <definedName name="TOTAL_CERCOS_USD">#REF!</definedName>
    <definedName name="TOTAL_CIVIL_PESOS">#REF!</definedName>
    <definedName name="TOTAL_CIVIL_USD">#REF!</definedName>
    <definedName name="TOTAL_COMBUST_LUBRIC">#REF!</definedName>
    <definedName name="TOTAL_CONSUMIBLES">#REF!</definedName>
    <definedName name="TOTAL_COORD_PLANIF">#REF!</definedName>
    <definedName name="TOTAL_COSTO_INDUSTRIAL_PESOS">#REF!</definedName>
    <definedName name="TOTAL_COSTOS_DIRECTOS">#REF!</definedName>
    <definedName name="TOTAL_COSTOS_INDIRECTOS">#REF!</definedName>
    <definedName name="TOTAL_ELECTRICIDAD_PESOS">#REF!</definedName>
    <definedName name="TOTAL_ELECTRICIDAD_USD">#REF!</definedName>
    <definedName name="TOTAL_ELEMENTOS_SEGURIDAD">#REF!</definedName>
    <definedName name="TOTAL_EQUIPO_SOLDADOR">#REF!</definedName>
    <definedName name="TOTAL_EQUIPOS">#REF!</definedName>
    <definedName name="TOTAL_GRAL_VENTA_PESOS">#REF!</definedName>
    <definedName name="TOTAL_GTOS_PERSONAL">#REF!</definedName>
    <definedName name="TOTAL_HH">#REF!</definedName>
    <definedName name="TOTAL_INGENIERIA">#REF!</definedName>
    <definedName name="TOTAL_INSTRUMENTACION_PESOS">#REF!</definedName>
    <definedName name="TOTAL_INSTRUMENTACION_USD">#REF!</definedName>
    <definedName name="Total_Interest">#REF!</definedName>
    <definedName name="TOTAL_IV">#REF!</definedName>
    <definedName name="TOTAL_MANTAS_PESOS">#REF!</definedName>
    <definedName name="TOTAL_MANTAS_USD">#REF!</definedName>
    <definedName name="TOTAL_MATERIALES">#REF!</definedName>
    <definedName name="TOTAL_MATERIALES_PESOS">#REF!</definedName>
    <definedName name="TOTAL_MATERIALES_USD">#REF!</definedName>
    <definedName name="Total_Materiales2">#REF!</definedName>
    <definedName name="TOTAL_MDEOBRA">#REF!</definedName>
    <definedName name="TOTAL_MOD">#REF!</definedName>
    <definedName name="TOTAL_MOI">#REF!</definedName>
    <definedName name="TOTAL_MOV_SUELOS_PESOS">#REF!</definedName>
    <definedName name="TOTAL_MOV_SUELOS_USD">#REF!</definedName>
    <definedName name="TOTAL_OBRADOR_CAMPAMENTO">#REF!</definedName>
    <definedName name="Total_Pay">#REF!</definedName>
    <definedName name="Total_Payment" localSheetId="11">Scheduled_Payment+Extra_Payment</definedName>
    <definedName name="Total_Payment" localSheetId="14">Scheduled_Payment+Extra_Payment</definedName>
    <definedName name="Total_Payment" localSheetId="9">Scheduled_Payment+Extra_Payment</definedName>
    <definedName name="Total_Payment" localSheetId="8">Scheduled_Payment+Extra_Payment</definedName>
    <definedName name="Total_Payment">Scheduled_Payment+Extra_Payment</definedName>
    <definedName name="TOTAL_PINTURA_USD">#REF!</definedName>
    <definedName name="TOTAL_PIPING_PESOS">#REF!</definedName>
    <definedName name="TOTAL_PIPING_USD">#REF!</definedName>
    <definedName name="TOTAL_PROT_CATOD_PESOS">#REF!</definedName>
    <definedName name="TOTAL_PROT_CATOD_USD">#REF!</definedName>
    <definedName name="Total_Scheduled_Jobhours">#REF!</definedName>
    <definedName name="TOTAL_SOPORTERIA_PESOS">#REF!</definedName>
    <definedName name="TOTAL_SOPORTERIA_USD">#REF!</definedName>
    <definedName name="TOTAL_SUBCONTRATOS_PESOS">#REF!</definedName>
    <definedName name="TOTAL_SUBCONTRATOS_USD">#REF!</definedName>
    <definedName name="TOTAL_SUPERVISION">#REF!</definedName>
    <definedName name="TOTAL_V">#REF!</definedName>
    <definedName name="TOTAL_VENTA">#REF!</definedName>
    <definedName name="TOTAL_VENTA_PESOS">#REF!</definedName>
    <definedName name="TOTAL_VENTA_USD">#REF!</definedName>
    <definedName name="TOTAL_VI">#REF!</definedName>
    <definedName name="TOTAL_VII">#REF!</definedName>
    <definedName name="TotalHH">#REF!</definedName>
    <definedName name="TOTALIII">#REF!</definedName>
    <definedName name="TotalProjectHours">#REF!</definedName>
    <definedName name="totconsa">#REF!</definedName>
    <definedName name="totconun">#REF!</definedName>
    <definedName name="TotHH">#REF!</definedName>
    <definedName name="TOTI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OTTES">#REF!</definedName>
    <definedName name="TP000">#REF!</definedName>
    <definedName name="TR4P">#REF!</definedName>
    <definedName name="tra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B">#REF!</definedName>
    <definedName name="TRAMO">#REF!</definedName>
    <definedName name="TRANSFERENCIAS">#REF!</definedName>
    <definedName name="TransportationIndirectStaff">#REF!</definedName>
    <definedName name="TransportationRotation">#REF!</definedName>
    <definedName name="Transporte_e_Izajes">#REF!</definedName>
    <definedName name="TransportOnSite">#REF!</definedName>
    <definedName name="TRAPO">#REF!</definedName>
    <definedName name="TRECE">#REF!</definedName>
    <definedName name="TRECEE">#REF!</definedName>
    <definedName name="TrepanoII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S">#REF!</definedName>
    <definedName name="triconsa">#REF!</definedName>
    <definedName name="triconun">#REF!</definedName>
    <definedName name="tripbt" localSheetId="14">#REF!</definedName>
    <definedName name="tripbt">'[54]CATALOGO CABLES BT'!$A$25:$E$40</definedName>
    <definedName name="tripmt" localSheetId="14">#REF!</definedName>
    <definedName name="tripmt">'[54]CATALOGO CABLES MT'!$A$19:$E$30</definedName>
    <definedName name="TROJA">#REF!</definedName>
    <definedName name="TROLA">#REF!</definedName>
    <definedName name="TROLB">#REF!</definedName>
    <definedName name="TRTEMIS">#REF!</definedName>
    <definedName name="TRTEPGE">#REF!</definedName>
    <definedName name="TRTESUR">#REF!</definedName>
    <definedName name="TSUM">#REF!</definedName>
    <definedName name="TtalDevol">#REF!</definedName>
    <definedName name="TtalEnvio">#REF!</definedName>
    <definedName name="TTT">#REF!</definedName>
    <definedName name="TTTTT" hidden="1">#REF!</definedName>
    <definedName name="TTTTTTTT">#REF!</definedName>
    <definedName name="tttttttttttttt" localSheetId="17" hidden="1">{#N/A,#N/A,TRUE,"Cert.Global";#N/A,#N/A,TRUE,"Cert. M&amp;C";#N/A,#N/A,TRUE,"Cert. Engineering";#N/A,#N/A,TRUE,"Cert. Procurement ";#N/A,#N/A,TRUE,"Cert. Constr. Manag."}</definedName>
    <definedName name="tttttttttttttt" localSheetId="11" hidden="1">{#N/A,#N/A,TRUE,"Cert.Global";#N/A,#N/A,TRUE,"Cert. M&amp;C";#N/A,#N/A,TRUE,"Cert. Engineering";#N/A,#N/A,TRUE,"Cert. Procurement ";#N/A,#N/A,TRUE,"Cert. Constr. Manag."}</definedName>
    <definedName name="tttttttttttttt" localSheetId="14" hidden="1">{#N/A,#N/A,TRUE,"Cert.Global";#N/A,#N/A,TRUE,"Cert. M&amp;C";#N/A,#N/A,TRUE,"Cert. Engineering";#N/A,#N/A,TRUE,"Cert. Procurement ";#N/A,#N/A,TRUE,"Cert. Constr. Manag."}</definedName>
    <definedName name="tttttttttttttt" localSheetId="9" hidden="1">{#N/A,#N/A,TRUE,"Cert.Global";#N/A,#N/A,TRUE,"Cert. M&amp;C";#N/A,#N/A,TRUE,"Cert. Engineering";#N/A,#N/A,TRUE,"Cert. Procurement ";#N/A,#N/A,TRUE,"Cert. Constr. Manag."}</definedName>
    <definedName name="tttttttttttttt" localSheetId="8" hidden="1">{#N/A,#N/A,TRUE,"Cert.Global";#N/A,#N/A,TRUE,"Cert. M&amp;C";#N/A,#N/A,TRUE,"Cert. Engineering";#N/A,#N/A,TRUE,"Cert. Procurement ";#N/A,#N/A,TRUE,"Cert. Constr. Manag."}</definedName>
    <definedName name="tttttttttttttt" localSheetId="19" hidden="1">{#N/A,#N/A,TRUE,"Cert.Global";#N/A,#N/A,TRUE,"Cert. M&amp;C";#N/A,#N/A,TRUE,"Cert. Engineering";#N/A,#N/A,TRUE,"Cert. Procurement ";#N/A,#N/A,TRUE,"Cert. Constr. Manag."}</definedName>
    <definedName name="tttttttttttttt" localSheetId="12" hidden="1">{#N/A,#N/A,TRUE,"Cert.Global";#N/A,#N/A,TRUE,"Cert. M&amp;C";#N/A,#N/A,TRUE,"Cert. Engineering";#N/A,#N/A,TRUE,"Cert. Procurement ";#N/A,#N/A,TRUE,"Cert. Constr. Manag."}</definedName>
    <definedName name="tttttttttttttt" hidden="1">{#N/A,#N/A,TRUE,"Cert.Global";#N/A,#N/A,TRUE,"Cert. M&amp;C";#N/A,#N/A,TRUE,"Cert. Engineering";#N/A,#N/A,TRUE,"Cert. Procurement ";#N/A,#N/A,TRUE,"Cert. Constr. Manag."}</definedName>
    <definedName name="TU_Req">#REF!</definedName>
    <definedName name="tu1000prfv">#REF!</definedName>
    <definedName name="tu100prfv">#REF!</definedName>
    <definedName name="tu1200prfv">#REF!</definedName>
    <definedName name="tu1500prfv">#REF!</definedName>
    <definedName name="tu150prfv">#REF!</definedName>
    <definedName name="tu200prfv">#REF!</definedName>
    <definedName name="tu250prfv">#REF!</definedName>
    <definedName name="tu300prfv">#REF!</definedName>
    <definedName name="tu350prfv">#REF!</definedName>
    <definedName name="tu400prfv">#REF!</definedName>
    <definedName name="tu450prfv">#REF!</definedName>
    <definedName name="tu500prfv">#REF!</definedName>
    <definedName name="tu600prfv">#REF!</definedName>
    <definedName name="tu700prfv">#REF!</definedName>
    <definedName name="tu800prfv">#REF!</definedName>
    <definedName name="tu900prfv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no">#REF!</definedName>
    <definedName name="TURNO">#REF!</definedName>
    <definedName name="Turnos">#REF!</definedName>
    <definedName name="tuut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VAP">#REF!</definedName>
    <definedName name="TVAPU">#REF!</definedName>
    <definedName name="TVAR">#REF!</definedName>
    <definedName name="u" localSheetId="17" hidden="1">{#N/A,#N/A,FALSE,"Work progress mensile";#N/A,#N/A,FALSE,"Work progress mensile IE1"}</definedName>
    <definedName name="u" localSheetId="11" hidden="1">{#N/A,#N/A,FALSE,"Work progress mensile";#N/A,#N/A,FALSE,"Work progress mensile IE1"}</definedName>
    <definedName name="U" localSheetId="14">{#N/A,#N/A,FALSE,"Work progress mensile";#N/A,#N/A,FALSE,"Work progress mensile IE1"}</definedName>
    <definedName name="u" localSheetId="9" hidden="1">{#N/A,#N/A,FALSE,"Work progress mensile";#N/A,#N/A,FALSE,"Work progress mensile IE1"}</definedName>
    <definedName name="u" localSheetId="8" hidden="1">{#N/A,#N/A,FALSE,"Work progress mensile";#N/A,#N/A,FALSE,"Work progress mensile IE1"}</definedName>
    <definedName name="u" localSheetId="19" hidden="1">{#N/A,#N/A,FALSE,"Work progress mensile";#N/A,#N/A,FALSE,"Work progress mensile IE1"}</definedName>
    <definedName name="u" localSheetId="12" hidden="1">{#N/A,#N/A,FALSE,"Work progress mensile";#N/A,#N/A,FALSE,"Work progress mensile IE1"}</definedName>
    <definedName name="u" hidden="1">{#N/A,#N/A,FALSE,"Work progress mensile";#N/A,#N/A,FALSE,"Work progress mensile IE1"}</definedName>
    <definedName name="U26cargas" localSheetId="14">#REF!</definedName>
    <definedName name="U26cargas">'[54]U26-ListaCargas'!$A$4:$I$43</definedName>
    <definedName name="U27cargas">#REF!</definedName>
    <definedName name="UBICA_ACTUAL">#REF!</definedName>
    <definedName name="UCA_Sum">#REF!</definedName>
    <definedName name="UCorriente">#REF!</definedName>
    <definedName name="UCorrienteArranque">#REF!</definedName>
    <definedName name="UCorrienteCorregida">#REF!</definedName>
    <definedName name="UCorrientenominal">#REF!</definedName>
    <definedName name="UD.ABB">#REF!</definedName>
    <definedName name="UD.AXENS">#REF!</definedName>
    <definedName name="UD.SHELL">#REF!</definedName>
    <definedName name="UD.UOP">#REF!</definedName>
    <definedName name="uefe">#REF!</definedName>
    <definedName name="ueyeryu">#REF!</definedName>
    <definedName name="UF">#REF!</definedName>
    <definedName name="UGConsol">#REF!</definedName>
    <definedName name="UIcc3">#REF!</definedName>
    <definedName name="UIccadmisible">#REF!</definedName>
    <definedName name="UIccRed">#REF!</definedName>
    <definedName name="uj">#REF!</definedName>
    <definedName name="ujki">#REF!</definedName>
    <definedName name="UKred">#REF!</definedName>
    <definedName name="ULongitud">#REF!</definedName>
    <definedName name="UM">#REF!</definedName>
    <definedName name="Un.">#REF!</definedName>
    <definedName name="UN_PRI">#REF!</definedName>
    <definedName name="UNI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#REF!</definedName>
    <definedName name="UNIDAD">#REF!</definedName>
    <definedName name="UNIDADIMP1">#REF!</definedName>
    <definedName name="UNIDADIMP2">#REF!</definedName>
    <definedName name="UNIDADIMP3">#REF!</definedName>
    <definedName name="UNION150">#REF!</definedName>
    <definedName name="unipbt" localSheetId="14">#REF!</definedName>
    <definedName name="unipbt">'[54]CATALOGO CABLES BT'!$A$6:$E$24</definedName>
    <definedName name="unipmt" localSheetId="14">#REF!</definedName>
    <definedName name="unipmt">'[54]CATALOGO CABLES MT'!$A$6:$E$18</definedName>
    <definedName name="unit_id_001">#REF!</definedName>
    <definedName name="uno">#REF!</definedName>
    <definedName name="uom_id_001">#REF!</definedName>
    <definedName name="UP">#REF!</definedName>
    <definedName name="Up_En">#REF!,#REF!</definedName>
    <definedName name="Up_Sp">#REF!,#REF!</definedName>
    <definedName name="UPotencia">#REF!</definedName>
    <definedName name="UReactancia">#REF!</definedName>
    <definedName name="UResistencia">#REF!</definedName>
    <definedName name="us">#REF!</definedName>
    <definedName name="usd" localSheetId="14">#REF!</definedName>
    <definedName name="usd">[69]resu!$G$408</definedName>
    <definedName name="usd.B">#REF!</definedName>
    <definedName name="usd.lb">#REF!</definedName>
    <definedName name="USD_Miles">#REF!</definedName>
    <definedName name="USeccion">#REF!</definedName>
    <definedName name="user_name_001">#REF!</definedName>
    <definedName name="UTension">#REF!</definedName>
    <definedName name="uti">#REF!</definedName>
    <definedName name="UTiempo">#REF!</definedName>
    <definedName name="Utilidad">#REF!</definedName>
    <definedName name="Utilizacion">#REF!</definedName>
    <definedName name="uu" hidden="1">#REF!</definedName>
    <definedName name="uuu" localSheetId="17" hidden="1">{#N/A,#N/A,FALSE,"Work progress mensile";#N/A,#N/A,FALSE,"Work progress mensile IE1"}</definedName>
    <definedName name="uuu" localSheetId="11" hidden="1">{#N/A,#N/A,FALSE,"Work progress mensile";#N/A,#N/A,FALSE,"Work progress mensile IE1"}</definedName>
    <definedName name="uuu" localSheetId="14" hidden="1">{#N/A,#N/A,FALSE,"Work progress mensile";#N/A,#N/A,FALSE,"Work progress mensile IE1"}</definedName>
    <definedName name="uuu" localSheetId="9" hidden="1">{#N/A,#N/A,FALSE,"Work progress mensile";#N/A,#N/A,FALSE,"Work progress mensile IE1"}</definedName>
    <definedName name="uuu" localSheetId="8" hidden="1">{#N/A,#N/A,FALSE,"Work progress mensile";#N/A,#N/A,FALSE,"Work progress mensile IE1"}</definedName>
    <definedName name="uuu" localSheetId="19" hidden="1">{#N/A,#N/A,FALSE,"Work progress mensile";#N/A,#N/A,FALSE,"Work progress mensile IE1"}</definedName>
    <definedName name="uuu" localSheetId="12" hidden="1">{#N/A,#N/A,FALSE,"Work progress mensile";#N/A,#N/A,FALSE,"Work progress mensile IE1"}</definedName>
    <definedName name="uuu" hidden="1">{#N/A,#N/A,FALSE,"Work progress mensile";#N/A,#N/A,FALSE,"Work progress mensile IE1"}</definedName>
    <definedName name="uuuu" localSheetId="17" hidden="1">{"DECIMAL",#N/A,FALSE,"02"}</definedName>
    <definedName name="uuuu" localSheetId="11" hidden="1">{"DECIMAL",#N/A,FALSE,"02"}</definedName>
    <definedName name="uuuu" localSheetId="14" hidden="1">{"DECIMAL",#N/A,FALSE,"02"}</definedName>
    <definedName name="uuuu" localSheetId="9" hidden="1">{"DECIMAL",#N/A,FALSE,"02"}</definedName>
    <definedName name="uuuu" localSheetId="8" hidden="1">{"DECIMAL",#N/A,FALSE,"02"}</definedName>
    <definedName name="uuuu" localSheetId="19" hidden="1">{"DECIMAL",#N/A,FALSE,"02"}</definedName>
    <definedName name="uuuu" localSheetId="12" hidden="1">{"DECIMAL",#N/A,FALSE,"02"}</definedName>
    <definedName name="uuuu" hidden="1">{"DECIMAL",#N/A,FALSE,"02"}</definedName>
    <definedName name="uuuuuu" localSheetId="17" hidden="1">{#N/A,#N/A,FALSE,"Work progress mensile";#N/A,#N/A,FALSE,"Work progress mensile IE1"}</definedName>
    <definedName name="uuuuuu" localSheetId="11" hidden="1">{#N/A,#N/A,FALSE,"Work progress mensile";#N/A,#N/A,FALSE,"Work progress mensile IE1"}</definedName>
    <definedName name="uuuuuu" localSheetId="14" hidden="1">{#N/A,#N/A,FALSE,"Work progress mensile";#N/A,#N/A,FALSE,"Work progress mensile IE1"}</definedName>
    <definedName name="uuuuuu" localSheetId="9" hidden="1">{#N/A,#N/A,FALSE,"Work progress mensile";#N/A,#N/A,FALSE,"Work progress mensile IE1"}</definedName>
    <definedName name="uuuuuu" localSheetId="8" hidden="1">{#N/A,#N/A,FALSE,"Work progress mensile";#N/A,#N/A,FALSE,"Work progress mensile IE1"}</definedName>
    <definedName name="uuuuuu" localSheetId="19" hidden="1">{#N/A,#N/A,FALSE,"Work progress mensile";#N/A,#N/A,FALSE,"Work progress mensile IE1"}</definedName>
    <definedName name="uuuuuu" localSheetId="12" hidden="1">{#N/A,#N/A,FALSE,"Work progress mensile";#N/A,#N/A,FALSE,"Work progress mensile IE1"}</definedName>
    <definedName name="uuuuuu" hidden="1">{#N/A,#N/A,FALSE,"Work progress mensile";#N/A,#N/A,FALSE,"Work progress mensile IE1"}</definedName>
    <definedName name="uuuuuuu" localSheetId="17" hidden="1">{#N/A,#N/A,FALSE,"Work progress mensile";#N/A,#N/A,FALSE,"Work progress mensile IE1"}</definedName>
    <definedName name="uuuuuuu" localSheetId="11" hidden="1">{#N/A,#N/A,FALSE,"Work progress mensile";#N/A,#N/A,FALSE,"Work progress mensile IE1"}</definedName>
    <definedName name="uuuuuuu" localSheetId="14" hidden="1">{#N/A,#N/A,FALSE,"Work progress mensile";#N/A,#N/A,FALSE,"Work progress mensile IE1"}</definedName>
    <definedName name="uuuuuuu" localSheetId="9" hidden="1">{#N/A,#N/A,FALSE,"Work progress mensile";#N/A,#N/A,FALSE,"Work progress mensile IE1"}</definedName>
    <definedName name="uuuuuuu" localSheetId="8" hidden="1">{#N/A,#N/A,FALSE,"Work progress mensile";#N/A,#N/A,FALSE,"Work progress mensile IE1"}</definedName>
    <definedName name="uuuuuuu" localSheetId="19" hidden="1">{#N/A,#N/A,FALSE,"Work progress mensile";#N/A,#N/A,FALSE,"Work progress mensile IE1"}</definedName>
    <definedName name="uuuuuuu" localSheetId="12" hidden="1">{#N/A,#N/A,FALSE,"Work progress mensile";#N/A,#N/A,FALSE,"Work progress mensile IE1"}</definedName>
    <definedName name="uuuuuuu" hidden="1">{#N/A,#N/A,FALSE,"Work progress mensile";#N/A,#N/A,FALSE,"Work progress mensile IE1"}</definedName>
    <definedName name="uuuuuuuu" localSheetId="17" hidden="1">{"NORMAL",#N/A,FALSE,"02"}</definedName>
    <definedName name="uuuuuuuu" localSheetId="11" hidden="1">{"NORMAL",#N/A,FALSE,"02"}</definedName>
    <definedName name="uuuuuuuu" localSheetId="14" hidden="1">{"NORMAL",#N/A,FALSE,"02"}</definedName>
    <definedName name="uuuuuuuu" localSheetId="9" hidden="1">{"NORMAL",#N/A,FALSE,"02"}</definedName>
    <definedName name="uuuuuuuu" localSheetId="8" hidden="1">{"NORMAL",#N/A,FALSE,"02"}</definedName>
    <definedName name="uuuuuuuu" localSheetId="19" hidden="1">{"NORMAL",#N/A,FALSE,"02"}</definedName>
    <definedName name="uuuuuuuu" localSheetId="12" hidden="1">{"NORMAL",#N/A,FALSE,"02"}</definedName>
    <definedName name="uuuuuuuu" hidden="1">{"NORMAL",#N/A,FALSE,"02"}</definedName>
    <definedName name="UUUUUUUUU" localSheetId="17" hidden="1">{#N/A,#N/A,TRUE,"Cert.Global";#N/A,#N/A,TRUE,"Cert. M&amp;C";#N/A,#N/A,TRUE,"Cert. Engineering";#N/A,#N/A,TRUE,"Cert. Procurement ";#N/A,#N/A,TRUE,"Cert. Constr. Manag."}</definedName>
    <definedName name="UUUUUUUUU" localSheetId="11" hidden="1">{#N/A,#N/A,TRUE,"Cert.Global";#N/A,#N/A,TRUE,"Cert. M&amp;C";#N/A,#N/A,TRUE,"Cert. Engineering";#N/A,#N/A,TRUE,"Cert. Procurement ";#N/A,#N/A,TRUE,"Cert. Constr. Manag."}</definedName>
    <definedName name="UUUUUUUUU" localSheetId="14" hidden="1">{#N/A,#N/A,TRUE,"Cert.Global";#N/A,#N/A,TRUE,"Cert. M&amp;C";#N/A,#N/A,TRUE,"Cert. Engineering";#N/A,#N/A,TRUE,"Cert. Procurement ";#N/A,#N/A,TRUE,"Cert. Constr. Manag."}</definedName>
    <definedName name="UUUUUUUUU" localSheetId="9" hidden="1">{#N/A,#N/A,TRUE,"Cert.Global";#N/A,#N/A,TRUE,"Cert. M&amp;C";#N/A,#N/A,TRUE,"Cert. Engineering";#N/A,#N/A,TRUE,"Cert. Procurement ";#N/A,#N/A,TRUE,"Cert. Constr. Manag."}</definedName>
    <definedName name="UUUUUUUUU" localSheetId="8" hidden="1">{#N/A,#N/A,TRUE,"Cert.Global";#N/A,#N/A,TRUE,"Cert. M&amp;C";#N/A,#N/A,TRUE,"Cert. Engineering";#N/A,#N/A,TRUE,"Cert. Procurement ";#N/A,#N/A,TRUE,"Cert. Constr. Manag."}</definedName>
    <definedName name="UUUUUUUUU" localSheetId="19" hidden="1">{#N/A,#N/A,TRUE,"Cert.Global";#N/A,#N/A,TRUE,"Cert. M&amp;C";#N/A,#N/A,TRUE,"Cert. Engineering";#N/A,#N/A,TRUE,"Cert. Procurement ";#N/A,#N/A,TRUE,"Cert. Constr. Manag."}</definedName>
    <definedName name="UUUUUUUUU" localSheetId="12" hidden="1">{#N/A,#N/A,TRUE,"Cert.Global";#N/A,#N/A,TRUE,"Cert. M&amp;C";#N/A,#N/A,TRUE,"Cert. Engineering";#N/A,#N/A,TRUE,"Cert. Procurement ";#N/A,#N/A,TRUE,"Cert. Constr. Manag."}</definedName>
    <definedName name="UUUUUUUUU" hidden="1">{#N/A,#N/A,TRUE,"Cert.Global";#N/A,#N/A,TRUE,"Cert. M&amp;C";#N/A,#N/A,TRUE,"Cert. Engineering";#N/A,#N/A,TRUE,"Cert. Procurement ";#N/A,#N/A,TRUE,"Cert. Constr. Manag."}</definedName>
    <definedName name="uuuuuuuuuuuuuuuuuuuuuuuuu">#REF!</definedName>
    <definedName name="uy">#REF!</definedName>
    <definedName name="v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_Egro">#REF!</definedName>
    <definedName name="V_Pisc">#REF!</definedName>
    <definedName name="V_SEPT">#REF!</definedName>
    <definedName name="V0">#REF!</definedName>
    <definedName name="V5_req">'[10]D-9001'!$E$29</definedName>
    <definedName name="V6_req">'[10]D-9001'!$E$33</definedName>
    <definedName name="V7_req">'[10]D-9001'!$E$37</definedName>
    <definedName name="V8_req">'[10]D-9001'!$E$41</definedName>
    <definedName name="Vacnogozadas">#REF!</definedName>
    <definedName name="Vacotrosaños">#REF!</definedName>
    <definedName name="Valor_afecto">#REF!</definedName>
    <definedName name="Valor_Contrato">#REF!</definedName>
    <definedName name="VALOR_ESP">#REF!</definedName>
    <definedName name="Valor_Estimado">#REF!</definedName>
    <definedName name="Valor_no_Afect.">#REF!</definedName>
    <definedName name="VALOR_USD">#REF!</definedName>
    <definedName name="VALORES">#REF!</definedName>
    <definedName name="Valorizacion">#REF!</definedName>
    <definedName name="Valorizado">#REF!</definedName>
    <definedName name="ValorPulg10Campo">#N/A</definedName>
    <definedName name="ValorPulg12Campo">#N/A</definedName>
    <definedName name="ValorPulg2Campo">#N/A</definedName>
    <definedName name="ValorPulg4Campo">#N/A</definedName>
    <definedName name="ValorPulg6Campo">#N/A</definedName>
    <definedName name="ValorPulg8Campo">#N/A</definedName>
    <definedName name="Values_Entered" localSheetId="14">IF(#REF!*#REF!*#REF!*#REF!&gt;0,1,0)</definedName>
    <definedName name="Values_Entered">IF([59]!Loan_Amount*[59]!Interest_Rate*[59]!Loan_Years*[59]!Loan_Start&gt;0,1,0)</definedName>
    <definedName name="VAR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cant1">#REF!</definedName>
    <definedName name="varcant2">#REF!</definedName>
    <definedName name="varcant3">#REF!</definedName>
    <definedName name="varcod1">#REF!</definedName>
    <definedName name="varcod2">#REF!</definedName>
    <definedName name="varcod3">#REF!</definedName>
    <definedName name="VARH1">#REF!</definedName>
    <definedName name="VARI">#REF!</definedName>
    <definedName name="VARI1">#REF!</definedName>
    <definedName name="Variable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RIOSTODAS">#REF!</definedName>
    <definedName name="VARIOSUNO">#REF!</definedName>
    <definedName name="VAT_Costos">#REF!</definedName>
    <definedName name="Vc">'[10]D-9001'!$G$19</definedName>
    <definedName name="VCXNVJHKKLYJ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E">#REF!</definedName>
    <definedName name="VENTA">#REF!</definedName>
    <definedName name="VENTA_NETA">#REF!</definedName>
    <definedName name="ventavalor">#REF!</definedName>
    <definedName name="Ver">#REF!</definedName>
    <definedName name="VERI">#REF!</definedName>
    <definedName name="versionAW" hidden="1">#REF!</definedName>
    <definedName name="verti" localSheetId="17" hidden="1">{"desarrollo",#N/A,FALSE,"Cámara Camión";"resumen",#N/A,FALSE,"Cámara Camión";"eqprod",#N/A,FALSE,"Cámara Camión"}</definedName>
    <definedName name="verti" localSheetId="11" hidden="1">{"desarrollo",#N/A,FALSE,"Cámara Camión";"resumen",#N/A,FALSE,"Cámara Camión";"eqprod",#N/A,FALSE,"Cámara Camión"}</definedName>
    <definedName name="verti" localSheetId="14" hidden="1">{"desarrollo",#N/A,FALSE,"Cámara Camión";"resumen",#N/A,FALSE,"Cámara Camión";"eqprod",#N/A,FALSE,"Cámara Camión"}</definedName>
    <definedName name="verti" localSheetId="9" hidden="1">{"desarrollo",#N/A,FALSE,"Cámara Camión";"resumen",#N/A,FALSE,"Cámara Camión";"eqprod",#N/A,FALSE,"Cámara Camión"}</definedName>
    <definedName name="verti" localSheetId="8" hidden="1">{"desarrollo",#N/A,FALSE,"Cámara Camión";"resumen",#N/A,FALSE,"Cámara Camión";"eqprod",#N/A,FALSE,"Cámara Camión"}</definedName>
    <definedName name="verti" localSheetId="19" hidden="1">{"desarrollo",#N/A,FALSE,"Cámara Camión";"resumen",#N/A,FALSE,"Cámara Camión";"eqprod",#N/A,FALSE,"Cámara Camión"}</definedName>
    <definedName name="verti" localSheetId="12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17" hidden="1">{"desarrollo",#N/A,FALSE,"LHD Camión";"eqdllo",#N/A,FALSE,"LHD Camión";"eqprod",#N/A,FALSE,"LHD Camión";"Resumen",#N/A,FALSE,"LHD Camión"}</definedName>
    <definedName name="vertical" localSheetId="11" hidden="1">{"desarrollo",#N/A,FALSE,"LHD Camión";"eqdllo",#N/A,FALSE,"LHD Camión";"eqprod",#N/A,FALSE,"LHD Camión";"Resumen",#N/A,FALSE,"LHD Camión"}</definedName>
    <definedName name="vertical" localSheetId="14" hidden="1">{"desarrollo",#N/A,FALSE,"LHD Camión";"eqdllo",#N/A,FALSE,"LHD Camión";"eqprod",#N/A,FALSE,"LHD Camión";"Resumen",#N/A,FALSE,"LHD Camión"}</definedName>
    <definedName name="vertical" localSheetId="9" hidden="1">{"desarrollo",#N/A,FALSE,"LHD Camión";"eqdllo",#N/A,FALSE,"LHD Camión";"eqprod",#N/A,FALSE,"LHD Camión";"Resumen",#N/A,FALSE,"LHD Camión"}</definedName>
    <definedName name="vertical" localSheetId="8" hidden="1">{"desarrollo",#N/A,FALSE,"LHD Camión";"eqdllo",#N/A,FALSE,"LHD Camión";"eqprod",#N/A,FALSE,"LHD Camión";"Resumen",#N/A,FALSE,"LHD Camión"}</definedName>
    <definedName name="vertical" localSheetId="19" hidden="1">{"desarrollo",#N/A,FALSE,"LHD Camión";"eqdllo",#N/A,FALSE,"LHD Camión";"eqprod",#N/A,FALSE,"LHD Camión";"Resumen",#N/A,FALSE,"LHD Camión"}</definedName>
    <definedName name="vertical" localSheetId="12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ESSCAP">#REF!</definedName>
    <definedName name="VESSCAPU">#REF!</definedName>
    <definedName name="Vessel_History">#REF!</definedName>
    <definedName name="vfh">#REF!</definedName>
    <definedName name="Vg">'[10]D-9001'!$G$22</definedName>
    <definedName name="Vg_max">'[10]D-9001'!$E$22</definedName>
    <definedName name="VH">#N/A</definedName>
    <definedName name="Viandaextra">#REF!</definedName>
    <definedName name="Viandas">#REF!</definedName>
    <definedName name="vig">#REF!</definedName>
    <definedName name="VIGA01">#REF!</definedName>
    <definedName name="VIGA02">#REF!</definedName>
    <definedName name="VIGA03">#REF!</definedName>
    <definedName name="viio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SCOSIDAD">#REF!</definedName>
    <definedName name="VISCU">#REF!</definedName>
    <definedName name="viuda" localSheetId="14" hidden="1">#REF!</definedName>
    <definedName name="viuda" hidden="1">'[55]LIMA-CANTA'!#REF!</definedName>
    <definedName name="vmoneda">#REF!</definedName>
    <definedName name="VOLT">#N/A</definedName>
    <definedName name="volta_para_tela_principal">#N/A</definedName>
    <definedName name="VOLVO">#REF!</definedName>
    <definedName name="VT">#N/A</definedName>
    <definedName name="vta_a">#REF!</definedName>
    <definedName name="vta_b">#REF!</definedName>
    <definedName name="vta_c">#REF!</definedName>
    <definedName name="vta_mat">#REF!</definedName>
    <definedName name="vta_serv">#REF!</definedName>
    <definedName name="vta_t">#REF!</definedName>
    <definedName name="vvvvvvvvvvvvvvvvv" localSheetId="17" hidden="1">{"HW",#N/A,FALSE,"1998"}</definedName>
    <definedName name="vvvvvvvvvvvvvvvvv" localSheetId="11" hidden="1">{"HW",#N/A,FALSE,"1998"}</definedName>
    <definedName name="vvvvvvvvvvvvvvvvv" localSheetId="14" hidden="1">{"HW",#N/A,FALSE,"1998"}</definedName>
    <definedName name="vvvvvvvvvvvvvvvvv" localSheetId="9" hidden="1">{"HW",#N/A,FALSE,"1998"}</definedName>
    <definedName name="vvvvvvvvvvvvvvvvv" localSheetId="8" hidden="1">{"HW",#N/A,FALSE,"1998"}</definedName>
    <definedName name="vvvvvvvvvvvvvvvvv" localSheetId="19" hidden="1">{"HW",#N/A,FALSE,"1998"}</definedName>
    <definedName name="vvvvvvvvvvvvvvvvv" localSheetId="12" hidden="1">{"HW",#N/A,FALSE,"1998"}</definedName>
    <definedName name="vvvvvvvvvvvvvvvvv" hidden="1">{"HW",#N/A,FALSE,"1998"}</definedName>
    <definedName name="w" hidden="1">#REF!</definedName>
    <definedName name="W2W2W">#REF!</definedName>
    <definedName name="W3_PEDIDOS_DE_MAS_DE_2MM_EUROS">#REF!</definedName>
    <definedName name="WBS">#REF!</definedName>
    <definedName name="WCC" localSheetId="17" hidden="1">{#N/A,#N/A,TRUE,"Report"}</definedName>
    <definedName name="WCC" localSheetId="11" hidden="1">{#N/A,#N/A,TRUE,"Report"}</definedName>
    <definedName name="WCC" localSheetId="14" hidden="1">{#N/A,#N/A,TRUE,"Report"}</definedName>
    <definedName name="WCC" localSheetId="9" hidden="1">{#N/A,#N/A,TRUE,"Report"}</definedName>
    <definedName name="WCC" localSheetId="8" hidden="1">{#N/A,#N/A,TRUE,"Report"}</definedName>
    <definedName name="WCC" localSheetId="19" hidden="1">{#N/A,#N/A,TRUE,"Report"}</definedName>
    <definedName name="WCC" localSheetId="12" hidden="1">{#N/A,#N/A,TRUE,"Report"}</definedName>
    <definedName name="WCC" hidden="1">{#N/A,#N/A,TRUE,"Report"}</definedName>
    <definedName name="wede">#REF!</definedName>
    <definedName name="Weekly_n">#REF!</definedName>
    <definedName name="weq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TWRTYA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gf346tbg">#REF!</definedName>
    <definedName name="WHATS" localSheetId="17" hidden="1">{"'Edit'!$A$1:$V$2277"}</definedName>
    <definedName name="WHATS" localSheetId="11" hidden="1">{"'Edit'!$A$1:$V$2277"}</definedName>
    <definedName name="WHATS" localSheetId="14" hidden="1">{"'Edit'!$A$1:$V$2277"}</definedName>
    <definedName name="WHATS" localSheetId="9" hidden="1">{"'Edit'!$A$1:$V$2277"}</definedName>
    <definedName name="WHATS" localSheetId="8" hidden="1">{"'Edit'!$A$1:$V$2277"}</definedName>
    <definedName name="WHATS" localSheetId="19" hidden="1">{"'Edit'!$A$1:$V$2277"}</definedName>
    <definedName name="WHATS" localSheetId="12" hidden="1">{"'Edit'!$A$1:$V$2277"}</definedName>
    <definedName name="WHATS" hidden="1">{"'Edit'!$A$1:$V$2277"}</definedName>
    <definedName name="WORK">#REF!</definedName>
    <definedName name="wra" localSheetId="14" hidden="1">#REF!</definedName>
    <definedName name="wra" hidden="1">'[55]LIMA-CANTA'!#REF!</definedName>
    <definedName name="wrn" localSheetId="17" hidden="1">{#N/A,#N/A,TRUE,"Est. de Fact.";#N/A,#N/A,TRUE,"Capitulo 19";#N/A,#N/A,TRUE,"Proyecto P855"}</definedName>
    <definedName name="wrn" localSheetId="11" hidden="1">{#N/A,#N/A,TRUE,"Est. de Fact.";#N/A,#N/A,TRUE,"Capitulo 19";#N/A,#N/A,TRUE,"Proyecto P855"}</definedName>
    <definedName name="wrn" localSheetId="14" hidden="1">{#N/A,#N/A,TRUE,"Est. de Fact.";#N/A,#N/A,TRUE,"Capitulo 19";#N/A,#N/A,TRUE,"Proyecto P855"}</definedName>
    <definedName name="wrn" localSheetId="9" hidden="1">{#N/A,#N/A,TRUE,"Est. de Fact.";#N/A,#N/A,TRUE,"Capitulo 19";#N/A,#N/A,TRUE,"Proyecto P855"}</definedName>
    <definedName name="wrn" localSheetId="8" hidden="1">{#N/A,#N/A,TRUE,"Est. de Fact.";#N/A,#N/A,TRUE,"Capitulo 19";#N/A,#N/A,TRUE,"Proyecto P855"}</definedName>
    <definedName name="wrn" localSheetId="19" hidden="1">{#N/A,#N/A,TRUE,"Est. de Fact.";#N/A,#N/A,TRUE,"Capitulo 19";#N/A,#N/A,TRUE,"Proyecto P855"}</definedName>
    <definedName name="wrn" localSheetId="12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17" hidden="1">{"NORMAL",#N/A,FALSE,"02"}</definedName>
    <definedName name="wrn.02INFORME." localSheetId="11" hidden="1">{"NORMAL",#N/A,FALSE,"02"}</definedName>
    <definedName name="wrn.02INFORME." localSheetId="14" hidden="1">{"NORMAL",#N/A,FALSE,"02"}</definedName>
    <definedName name="wrn.02INFORME." localSheetId="9" hidden="1">{"NORMAL",#N/A,FALSE,"02"}</definedName>
    <definedName name="wrn.02INFORME." localSheetId="8" hidden="1">{"NORMAL",#N/A,FALSE,"02"}</definedName>
    <definedName name="wrn.02INFORME." localSheetId="19" hidden="1">{"NORMAL",#N/A,FALSE,"02"}</definedName>
    <definedName name="wrn.02INFORME." localSheetId="12" hidden="1">{"NORMAL",#N/A,FALSE,"02"}</definedName>
    <definedName name="wrn.02INFORME." hidden="1">{"NORMAL",#N/A,FALSE,"02"}</definedName>
    <definedName name="wrn.02INFORME._2" localSheetId="17" hidden="1">{"NORMAL",#N/A,FALSE,"02"}</definedName>
    <definedName name="wrn.02INFORME._2" localSheetId="11" hidden="1">{"NORMAL",#N/A,FALSE,"02"}</definedName>
    <definedName name="wrn.02INFORME._2" localSheetId="14" hidden="1">{"NORMAL",#N/A,FALSE,"02"}</definedName>
    <definedName name="wrn.02INFORME._2" localSheetId="9" hidden="1">{"NORMAL",#N/A,FALSE,"02"}</definedName>
    <definedName name="wrn.02INFORME._2" localSheetId="8" hidden="1">{"NORMAL",#N/A,FALSE,"02"}</definedName>
    <definedName name="wrn.02INFORME._2" localSheetId="19" hidden="1">{"NORMAL",#N/A,FALSE,"02"}</definedName>
    <definedName name="wrn.02INFORME._2" localSheetId="12" hidden="1">{"NORMAL",#N/A,FALSE,"02"}</definedName>
    <definedName name="wrn.02INFORME._2" hidden="1">{"NORMAL",#N/A,FALSE,"02"}</definedName>
    <definedName name="wrn.02informe1" localSheetId="17" hidden="1">{"NORMAL",#N/A,FALSE,"02"}</definedName>
    <definedName name="wrn.02informe1" localSheetId="11" hidden="1">{"NORMAL",#N/A,FALSE,"02"}</definedName>
    <definedName name="wrn.02informe1" localSheetId="14" hidden="1">{"NORMAL",#N/A,FALSE,"02"}</definedName>
    <definedName name="wrn.02informe1" localSheetId="9" hidden="1">{"NORMAL",#N/A,FALSE,"02"}</definedName>
    <definedName name="wrn.02informe1" localSheetId="8" hidden="1">{"NORMAL",#N/A,FALSE,"02"}</definedName>
    <definedName name="wrn.02informe1" localSheetId="19" hidden="1">{"NORMAL",#N/A,FALSE,"02"}</definedName>
    <definedName name="wrn.02informe1" localSheetId="12" hidden="1">{"NORMAL",#N/A,FALSE,"02"}</definedName>
    <definedName name="wrn.02informe1" hidden="1">{"NORMAL",#N/A,FALSE,"02"}</definedName>
    <definedName name="wrn.2." localSheetId="17" hidden="1">{"4",#N/A,FALSE,"Flujos Caja - Mon. 1999"}</definedName>
    <definedName name="wrn.2." localSheetId="11" hidden="1">{"4",#N/A,FALSE,"Flujos Caja - Mon. 1999"}</definedName>
    <definedName name="wrn.2." localSheetId="14" hidden="1">{"4",#N/A,FALSE,"Flujos Caja - Mon. 1999"}</definedName>
    <definedName name="wrn.2." localSheetId="9" hidden="1">{"4",#N/A,FALSE,"Flujos Caja - Mon. 1999"}</definedName>
    <definedName name="wrn.2." localSheetId="8" hidden="1">{"4",#N/A,FALSE,"Flujos Caja - Mon. 1999"}</definedName>
    <definedName name="wrn.2." localSheetId="19" hidden="1">{"4",#N/A,FALSE,"Flujos Caja - Mon. 1999"}</definedName>
    <definedName name="wrn.2." localSheetId="12" hidden="1">{"4",#N/A,FALSE,"Flujos Caja - Mon. 1999"}</definedName>
    <definedName name="wrn.2." hidden="1">{"4",#N/A,FALSE,"Flujos Caja - Mon. 1999"}</definedName>
    <definedName name="wrn.all." localSheetId="1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RA." localSheetId="17" hidden="1">{"ARA1",#N/A,FALSE,"ENG-ARA";"ARAhours",#N/A,FALSE,"ENG-ARA";"ARA$",#N/A,FALSE,"ENG-ARA"}</definedName>
    <definedName name="wrn.ARA." localSheetId="11" hidden="1">{"ARA1",#N/A,FALSE,"ENG-ARA";"ARAhours",#N/A,FALSE,"ENG-ARA";"ARA$",#N/A,FALSE,"ENG-ARA"}</definedName>
    <definedName name="wrn.ARA." localSheetId="14" hidden="1">{"ARA1",#N/A,FALSE,"ENG-ARA";"ARAhours",#N/A,FALSE,"ENG-ARA";"ARA$",#N/A,FALSE,"ENG-ARA"}</definedName>
    <definedName name="wrn.ARA." localSheetId="9" hidden="1">{"ARA1",#N/A,FALSE,"ENG-ARA";"ARAhours",#N/A,FALSE,"ENG-ARA";"ARA$",#N/A,FALSE,"ENG-ARA"}</definedName>
    <definedName name="wrn.ARA." localSheetId="8" hidden="1">{"ARA1",#N/A,FALSE,"ENG-ARA";"ARAhours",#N/A,FALSE,"ENG-ARA";"ARA$",#N/A,FALSE,"ENG-ARA"}</definedName>
    <definedName name="wrn.ARA." localSheetId="19" hidden="1">{"ARA1",#N/A,FALSE,"ENG-ARA";"ARAhours",#N/A,FALSE,"ENG-ARA";"ARA$",#N/A,FALSE,"ENG-ARA"}</definedName>
    <definedName name="wrn.ARA." localSheetId="12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valiação._.de._.Cargos." localSheetId="17" hidden="1">{"Avaliação de Cargos (Class Mens Todas)",#N/A,FALSE,"BANCO DE DADOS MENSALISTAS";"Avaliação de Cargos (Class Mens Todas)",#N/A,FALSE,"BANCO DE DADOS MENSALISTAS"}</definedName>
    <definedName name="wrn.Avaliação._.de._.Cargos." localSheetId="11" hidden="1">{"Avaliação de Cargos (Class Mens Todas)",#N/A,FALSE,"BANCO DE DADOS MENSALISTAS";"Avaliação de Cargos (Class Mens Todas)",#N/A,FALSE,"BANCO DE DADOS MENSALISTAS"}</definedName>
    <definedName name="wrn.Avaliação._.de._.Cargos." localSheetId="14" hidden="1">{"Avaliação de Cargos (Class Mens Todas)",#N/A,FALSE,"BANCO DE DADOS MENSALISTAS";"Avaliação de Cargos (Class Mens Todas)",#N/A,FALSE,"BANCO DE DADOS MENSALISTAS"}</definedName>
    <definedName name="wrn.Avaliação._.de._.Cargos." localSheetId="9" hidden="1">{"Avaliação de Cargos (Class Mens Todas)",#N/A,FALSE,"BANCO DE DADOS MENSALISTAS";"Avaliação de Cargos (Class Mens Todas)",#N/A,FALSE,"BANCO DE DADOS MENSALISTAS"}</definedName>
    <definedName name="wrn.Avaliação._.de._.Cargos." localSheetId="8" hidden="1">{"Avaliação de Cargos (Class Mens Todas)",#N/A,FALSE,"BANCO DE DADOS MENSALISTAS";"Avaliação de Cargos (Class Mens Todas)",#N/A,FALSE,"BANCO DE DADOS MENSALISTAS"}</definedName>
    <definedName name="wrn.Avaliação._.de._.Cargos." localSheetId="19" hidden="1">{"Avaliação de Cargos (Class Mens Todas)",#N/A,FALSE,"BANCO DE DADOS MENSALISTAS";"Avaliação de Cargos (Class Mens Todas)",#N/A,FALSE,"BANCO DE DADOS MENSALISTAS"}</definedName>
    <definedName name="wrn.Avaliação._.de._.Cargos." localSheetId="12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echtel._.hours." localSheetId="17" hidden="1">{"bechtel1",#N/A,TRUE,"BECHTEL";"bechtelhours",#N/A,TRUE,"BECHTEL";"bechtel$",#N/A,TRUE,"BECHTEL"}</definedName>
    <definedName name="wrn.bechtel._.hours." localSheetId="11" hidden="1">{"bechtel1",#N/A,TRUE,"BECHTEL";"bechtelhours",#N/A,TRUE,"BECHTEL";"bechtel$",#N/A,TRUE,"BECHTEL"}</definedName>
    <definedName name="wrn.bechtel._.hours." localSheetId="14" hidden="1">{"bechtel1",#N/A,TRUE,"BECHTEL";"bechtelhours",#N/A,TRUE,"BECHTEL";"bechtel$",#N/A,TRUE,"BECHTEL"}</definedName>
    <definedName name="wrn.bechtel._.hours." localSheetId="9" hidden="1">{"bechtel1",#N/A,TRUE,"BECHTEL";"bechtelhours",#N/A,TRUE,"BECHTEL";"bechtel$",#N/A,TRUE,"BECHTEL"}</definedName>
    <definedName name="wrn.bechtel._.hours." localSheetId="8" hidden="1">{"bechtel1",#N/A,TRUE,"BECHTEL";"bechtelhours",#N/A,TRUE,"BECHTEL";"bechtel$",#N/A,TRUE,"BECHTEL"}</definedName>
    <definedName name="wrn.bechtel._.hours." localSheetId="19" hidden="1">{"bechtel1",#N/A,TRUE,"BECHTEL";"bechtelhours",#N/A,TRUE,"BECHTEL";"bechtel$",#N/A,TRUE,"BECHTEL"}</definedName>
    <definedName name="wrn.bechtel._.hours." localSheetId="12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CALCULO." localSheetId="17" hidden="1">{#N/A,#N/A,FALSE,"CARGAS";#N/A,#N/A,FALSE,"TABLEROS";#N/A,#N/A,FALSE,"MT";#N/A,#N/A,FALSE,"BT STX";#N/A,#N/A,FALSE,"CORTO";#N/A,#N/A,FALSE,"CAB-MT";#N/A,#N/A,FALSE,"CAB-BM"}</definedName>
    <definedName name="wrn.CALCULO." localSheetId="11" hidden="1">{#N/A,#N/A,FALSE,"CARGAS";#N/A,#N/A,FALSE,"TABLEROS";#N/A,#N/A,FALSE,"MT";#N/A,#N/A,FALSE,"BT STX";#N/A,#N/A,FALSE,"CORTO";#N/A,#N/A,FALSE,"CAB-MT";#N/A,#N/A,FALSE,"CAB-BM"}</definedName>
    <definedName name="wrn.CALCULO." localSheetId="14" hidden="1">{#N/A,#N/A,FALSE,"CARGAS";#N/A,#N/A,FALSE,"TABLEROS";#N/A,#N/A,FALSE,"MT";#N/A,#N/A,FALSE,"BT STX";#N/A,#N/A,FALSE,"CORTO";#N/A,#N/A,FALSE,"CAB-MT";#N/A,#N/A,FALSE,"CAB-BM"}</definedName>
    <definedName name="wrn.CALCULO." localSheetId="9" hidden="1">{#N/A,#N/A,FALSE,"CARGAS";#N/A,#N/A,FALSE,"TABLEROS";#N/A,#N/A,FALSE,"MT";#N/A,#N/A,FALSE,"BT STX";#N/A,#N/A,FALSE,"CORTO";#N/A,#N/A,FALSE,"CAB-MT";#N/A,#N/A,FALSE,"CAB-BM"}</definedName>
    <definedName name="wrn.CALCULO." localSheetId="8" hidden="1">{#N/A,#N/A,FALSE,"CARGAS";#N/A,#N/A,FALSE,"TABLEROS";#N/A,#N/A,FALSE,"MT";#N/A,#N/A,FALSE,"BT STX";#N/A,#N/A,FALSE,"CORTO";#N/A,#N/A,FALSE,"CAB-MT";#N/A,#N/A,FALSE,"CAB-BM"}</definedName>
    <definedName name="wrn.CALCULO." localSheetId="19" hidden="1">{#N/A,#N/A,FALSE,"CARGAS";#N/A,#N/A,FALSE,"TABLEROS";#N/A,#N/A,FALSE,"MT";#N/A,#N/A,FALSE,"BT STX";#N/A,#N/A,FALSE,"CORTO";#N/A,#N/A,FALSE,"CAB-MT";#N/A,#N/A,FALSE,"CAB-BM"}</definedName>
    <definedName name="wrn.CALCULO." localSheetId="12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amaracamion." localSheetId="17" hidden="1">{"desarrollo",#N/A,FALSE,"Cámara Camión";"resumen",#N/A,FALSE,"Cámara Camión";"eqprod",#N/A,FALSE,"Cámara Camión"}</definedName>
    <definedName name="wrn.Camaracamion." localSheetId="11" hidden="1">{"desarrollo",#N/A,FALSE,"Cámara Camión";"resumen",#N/A,FALSE,"Cámara Camión";"eqprod",#N/A,FALSE,"Cámara Camión"}</definedName>
    <definedName name="wrn.Camaracamion." localSheetId="14" hidden="1">{"desarrollo",#N/A,FALSE,"Cámara Camión";"resumen",#N/A,FALSE,"Cámara Camión";"eqprod",#N/A,FALSE,"Cámara Camión"}</definedName>
    <definedName name="wrn.Camaracamion." localSheetId="9" hidden="1">{"desarrollo",#N/A,FALSE,"Cámara Camión";"resumen",#N/A,FALSE,"Cámara Camión";"eqprod",#N/A,FALSE,"Cámara Camión"}</definedName>
    <definedName name="wrn.Camaracamion." localSheetId="8" hidden="1">{"desarrollo",#N/A,FALSE,"Cámara Camión";"resumen",#N/A,FALSE,"Cámara Camión";"eqprod",#N/A,FALSE,"Cámara Camión"}</definedName>
    <definedName name="wrn.Camaracamion." localSheetId="19" hidden="1">{"desarrollo",#N/A,FALSE,"Cámara Camión";"resumen",#N/A,FALSE,"Cámara Camión";"eqprod",#N/A,FALSE,"Cámara Camión"}</definedName>
    <definedName name="wrn.Camaracamion." localSheetId="12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acity._.Calculations._.for._.FM3." localSheetId="17" hidden="1">{#N/A,#N/A,TRUE,"Report"}</definedName>
    <definedName name="wrn.Capacity._.Calculations._.for._.FM3." localSheetId="11" hidden="1">{#N/A,#N/A,TRUE,"Report"}</definedName>
    <definedName name="wrn.Capacity._.Calculations._.for._.FM3." localSheetId="14" hidden="1">{#N/A,#N/A,TRUE,"Report"}</definedName>
    <definedName name="wrn.Capacity._.Calculations._.for._.FM3." localSheetId="9" hidden="1">{#N/A,#N/A,TRUE,"Report"}</definedName>
    <definedName name="wrn.Capacity._.Calculations._.for._.FM3." localSheetId="8" hidden="1">{#N/A,#N/A,TRUE,"Report"}</definedName>
    <definedName name="wrn.Capacity._.Calculations._.for._.FM3." localSheetId="19" hidden="1">{#N/A,#N/A,TRUE,"Report"}</definedName>
    <definedName name="wrn.Capacity._.Calculations._.for._.FM3." localSheetId="12" hidden="1">{#N/A,#N/A,TRUE,"Report"}</definedName>
    <definedName name="wrn.Capacity._.Calculations._.for._.FM3." hidden="1">{#N/A,#N/A,TRUE,"Report"}</definedName>
    <definedName name="wrn.CIGG." localSheetId="17" hidden="1">{"CI+GG(BASE)",#N/A,FALSE,"CI+GG(BASE)";"GG",#N/A,FALSE,"CI+GG(BASE)";"CI",#N/A,FALSE,"CI+GG(BASE)"}</definedName>
    <definedName name="wrn.CIGG." localSheetId="11" hidden="1">{"CI+GG(BASE)",#N/A,FALSE,"CI+GG(BASE)";"GG",#N/A,FALSE,"CI+GG(BASE)";"CI",#N/A,FALSE,"CI+GG(BASE)"}</definedName>
    <definedName name="wrn.CIGG." localSheetId="14" hidden="1">{"CI+GG(BASE)",#N/A,FALSE,"CI+GG(BASE)";"GG",#N/A,FALSE,"CI+GG(BASE)";"CI",#N/A,FALSE,"CI+GG(BASE)"}</definedName>
    <definedName name="wrn.CIGG." localSheetId="9" hidden="1">{"CI+GG(BASE)",#N/A,FALSE,"CI+GG(BASE)";"GG",#N/A,FALSE,"CI+GG(BASE)";"CI",#N/A,FALSE,"CI+GG(BASE)"}</definedName>
    <definedName name="wrn.CIGG." localSheetId="8" hidden="1">{"CI+GG(BASE)",#N/A,FALSE,"CI+GG(BASE)";"GG",#N/A,FALSE,"CI+GG(BASE)";"CI",#N/A,FALSE,"CI+GG(BASE)"}</definedName>
    <definedName name="wrn.CIGG." localSheetId="19" hidden="1">{"CI+GG(BASE)",#N/A,FALSE,"CI+GG(BASE)";"GG",#N/A,FALSE,"CI+GG(BASE)";"CI",#N/A,FALSE,"CI+GG(BASE)"}</definedName>
    <definedName name="wrn.CIGG." localSheetId="12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vil._.works." localSheetId="17" hidden="1">{#N/A,#N/A,TRUE,"1842CWN0"}</definedName>
    <definedName name="wrn.civil._.works." localSheetId="11" hidden="1">{#N/A,#N/A,TRUE,"1842CWN0"}</definedName>
    <definedName name="wrn.civil._.works." localSheetId="14" hidden="1">{#N/A,#N/A,TRUE,"1842CWN0"}</definedName>
    <definedName name="wrn.civil._.works." localSheetId="9" hidden="1">{#N/A,#N/A,TRUE,"1842CWN0"}</definedName>
    <definedName name="wrn.civil._.works." localSheetId="8" hidden="1">{#N/A,#N/A,TRUE,"1842CWN0"}</definedName>
    <definedName name="wrn.civil._.works." localSheetId="19" hidden="1">{#N/A,#N/A,TRUE,"1842CWN0"}</definedName>
    <definedName name="wrn.civil._.works." localSheetId="12" hidden="1">{#N/A,#N/A,TRUE,"1842CWN0"}</definedName>
    <definedName name="wrn.civil._.works." hidden="1">{#N/A,#N/A,TRUE,"1842CWN0"}</definedName>
    <definedName name="wrn.COMPLETO.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260.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UMAT." localSheetId="17" hidden="1">{#N/A,#N/A,FALSE,"SERIE_150";#N/A,#N/A,FALSE,"SERIE_600 "}</definedName>
    <definedName name="wrn.COMPUMAT." localSheetId="11" hidden="1">{#N/A,#N/A,FALSE,"SERIE_150";#N/A,#N/A,FALSE,"SERIE_600 "}</definedName>
    <definedName name="wrn.COMPUMAT." localSheetId="3" hidden="1">{#N/A,#N/A,FALSE,"SERIE_150";#N/A,#N/A,FALSE,"SERIE_600 "}</definedName>
    <definedName name="wrn.COMPUMAT." localSheetId="14" hidden="1">{#N/A,#N/A,FALSE,"SERIE_150";#N/A,#N/A,FALSE,"SERIE_600 "}</definedName>
    <definedName name="wrn.COMPUMAT." localSheetId="9" hidden="1">{#N/A,#N/A,FALSE,"SERIE_150";#N/A,#N/A,FALSE,"SERIE_600 "}</definedName>
    <definedName name="wrn.COMPUMAT." localSheetId="8" hidden="1">{#N/A,#N/A,FALSE,"SERIE_150";#N/A,#N/A,FALSE,"SERIE_600 "}</definedName>
    <definedName name="wrn.COMPUMAT." localSheetId="19" hidden="1">{#N/A,#N/A,FALSE,"SERIE_150";#N/A,#N/A,FALSE,"SERIE_600 "}</definedName>
    <definedName name="wrn.COMPUMAT." localSheetId="12" hidden="1">{#N/A,#N/A,FALSE,"SERIE_150";#N/A,#N/A,FALSE,"SERIE_600 "}</definedName>
    <definedName name="wrn.COMPUMAT." hidden="1">{#N/A,#N/A,FALSE,"SERIE_150";#N/A,#N/A,FALSE,"SERIE_600 "}</definedName>
    <definedName name="wrn.COST_SHEETS." localSheetId="17" hidden="1">{#N/A,#N/A,FALSE,"WBS 1.06";#N/A,#N/A,FALSE,"WBS 1.14";#N/A,#N/A,FALSE,"WBS 1.17";#N/A,#N/A,FALSE,"WBS 1.18"}</definedName>
    <definedName name="wrn.COST_SHEETS." localSheetId="11" hidden="1">{#N/A,#N/A,FALSE,"WBS 1.06";#N/A,#N/A,FALSE,"WBS 1.14";#N/A,#N/A,FALSE,"WBS 1.17";#N/A,#N/A,FALSE,"WBS 1.18"}</definedName>
    <definedName name="wrn.COST_SHEETS." localSheetId="14" hidden="1">{#N/A,#N/A,FALSE,"WBS 1.06";#N/A,#N/A,FALSE,"WBS 1.14";#N/A,#N/A,FALSE,"WBS 1.17";#N/A,#N/A,FALSE,"WBS 1.18"}</definedName>
    <definedName name="wrn.COST_SHEETS." localSheetId="9" hidden="1">{#N/A,#N/A,FALSE,"WBS 1.06";#N/A,#N/A,FALSE,"WBS 1.14";#N/A,#N/A,FALSE,"WBS 1.17";#N/A,#N/A,FALSE,"WBS 1.18"}</definedName>
    <definedName name="wrn.COST_SHEETS." localSheetId="8" hidden="1">{#N/A,#N/A,FALSE,"WBS 1.06";#N/A,#N/A,FALSE,"WBS 1.14";#N/A,#N/A,FALSE,"WBS 1.17";#N/A,#N/A,FALSE,"WBS 1.18"}</definedName>
    <definedName name="wrn.COST_SHEETS." localSheetId="19" hidden="1">{#N/A,#N/A,FALSE,"WBS 1.06";#N/A,#N/A,FALSE,"WBS 1.14";#N/A,#N/A,FALSE,"WBS 1.17";#N/A,#N/A,FALSE,"WBS 1.18"}</definedName>
    <definedName name="wrn.COST_SHEETS." localSheetId="1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uentaEconomica." localSheetId="17" hidden="1">{#N/A,#N/A,FALSE,"Costo Vendido";#N/A,#N/A,FALSE,"Precio";#N/A,#N/A,FALSE,"Consumo";#N/A,#N/A,FALSE,"GDV";#N/A,#N/A,FALSE,"expestru";#N/A,#N/A,FALSE,"Graficos";#N/A,#N/A,FALSE,"Resumen "}</definedName>
    <definedName name="wrn.CuentaEconomica." localSheetId="11" hidden="1">{#N/A,#N/A,FALSE,"Costo Vendido";#N/A,#N/A,FALSE,"Precio";#N/A,#N/A,FALSE,"Consumo";#N/A,#N/A,FALSE,"GDV";#N/A,#N/A,FALSE,"expestru";#N/A,#N/A,FALSE,"Graficos";#N/A,#N/A,FALSE,"Resumen "}</definedName>
    <definedName name="wrn.CuentaEconomica." localSheetId="14" hidden="1">{#N/A,#N/A,FALSE,"Costo Vendido";#N/A,#N/A,FALSE,"Precio";#N/A,#N/A,FALSE,"Consumo";#N/A,#N/A,FALSE,"GDV";#N/A,#N/A,FALSE,"expestru";#N/A,#N/A,FALSE,"Graficos";#N/A,#N/A,FALSE,"Resumen "}</definedName>
    <definedName name="wrn.CuentaEconomica." localSheetId="9" hidden="1">{#N/A,#N/A,FALSE,"Costo Vendido";#N/A,#N/A,FALSE,"Precio";#N/A,#N/A,FALSE,"Consumo";#N/A,#N/A,FALSE,"GDV";#N/A,#N/A,FALSE,"expestru";#N/A,#N/A,FALSE,"Graficos";#N/A,#N/A,FALSE,"Resumen "}</definedName>
    <definedName name="wrn.CuentaEconomica." localSheetId="8" hidden="1">{#N/A,#N/A,FALSE,"Costo Vendido";#N/A,#N/A,FALSE,"Precio";#N/A,#N/A,FALSE,"Consumo";#N/A,#N/A,FALSE,"GDV";#N/A,#N/A,FALSE,"expestru";#N/A,#N/A,FALSE,"Graficos";#N/A,#N/A,FALSE,"Resumen "}</definedName>
    <definedName name="wrn.CuentaEconomica." localSheetId="19" hidden="1">{#N/A,#N/A,FALSE,"Costo Vendido";#N/A,#N/A,FALSE,"Precio";#N/A,#N/A,FALSE,"Consumo";#N/A,#N/A,FALSE,"GDV";#N/A,#N/A,FALSE,"expestru";#N/A,#N/A,FALSE,"Graficos";#N/A,#N/A,FALSE,"Resumen "}</definedName>
    <definedName name="wrn.CuentaEconomica." localSheetId="12" hidden="1">{#N/A,#N/A,FALSE,"Costo Vendido";#N/A,#N/A,FALSE,"Precio";#N/A,#N/A,FALSE,"Consumo";#N/A,#N/A,FALSE,"GDV";#N/A,#N/A,FALSE,"expestru";#N/A,#N/A,FALSE,"Graficos";#N/A,#N/A,FALSE,"Resumen 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wrn.CuentaEconomica._2" localSheetId="17" hidden="1">{#N/A,#N/A,FALSE,"Costo Vendido";#N/A,#N/A,FALSE,"Precio";#N/A,#N/A,FALSE,"Consumo";#N/A,#N/A,FALSE,"GDV";#N/A,#N/A,FALSE,"expestru";#N/A,#N/A,FALSE,"Graficos";#N/A,#N/A,FALSE,"Resumen "}</definedName>
    <definedName name="wrn.CuentaEconomica._2" localSheetId="11" hidden="1">{#N/A,#N/A,FALSE,"Costo Vendido";#N/A,#N/A,FALSE,"Precio";#N/A,#N/A,FALSE,"Consumo";#N/A,#N/A,FALSE,"GDV";#N/A,#N/A,FALSE,"expestru";#N/A,#N/A,FALSE,"Graficos";#N/A,#N/A,FALSE,"Resumen "}</definedName>
    <definedName name="wrn.CuentaEconomica._2" localSheetId="14" hidden="1">{#N/A,#N/A,FALSE,"Costo Vendido";#N/A,#N/A,FALSE,"Precio";#N/A,#N/A,FALSE,"Consumo";#N/A,#N/A,FALSE,"GDV";#N/A,#N/A,FALSE,"expestru";#N/A,#N/A,FALSE,"Graficos";#N/A,#N/A,FALSE,"Resumen "}</definedName>
    <definedName name="wrn.CuentaEconomica._2" localSheetId="9" hidden="1">{#N/A,#N/A,FALSE,"Costo Vendido";#N/A,#N/A,FALSE,"Precio";#N/A,#N/A,FALSE,"Consumo";#N/A,#N/A,FALSE,"GDV";#N/A,#N/A,FALSE,"expestru";#N/A,#N/A,FALSE,"Graficos";#N/A,#N/A,FALSE,"Resumen "}</definedName>
    <definedName name="wrn.CuentaEconomica._2" localSheetId="8" hidden="1">{#N/A,#N/A,FALSE,"Costo Vendido";#N/A,#N/A,FALSE,"Precio";#N/A,#N/A,FALSE,"Consumo";#N/A,#N/A,FALSE,"GDV";#N/A,#N/A,FALSE,"expestru";#N/A,#N/A,FALSE,"Graficos";#N/A,#N/A,FALSE,"Resumen "}</definedName>
    <definedName name="wrn.CuentaEconomica._2" localSheetId="19" hidden="1">{#N/A,#N/A,FALSE,"Costo Vendido";#N/A,#N/A,FALSE,"Precio";#N/A,#N/A,FALSE,"Consumo";#N/A,#N/A,FALSE,"GDV";#N/A,#N/A,FALSE,"expestru";#N/A,#N/A,FALSE,"Graficos";#N/A,#N/A,FALSE,"Resumen "}</definedName>
    <definedName name="wrn.CuentaEconomica._2" localSheetId="12" hidden="1">{#N/A,#N/A,FALSE,"Costo Vendido";#N/A,#N/A,FALSE,"Precio";#N/A,#N/A,FALSE,"Consumo";#N/A,#N/A,FALSE,"GDV";#N/A,#N/A,FALSE,"expestru";#N/A,#N/A,FALSE,"Graficos";#N/A,#N/A,FALSE,"Resumen "}</definedName>
    <definedName name="wrn.CuentaEconomica._2" hidden="1">{#N/A,#N/A,FALSE,"Costo Vendido";#N/A,#N/A,FALSE,"Precio";#N/A,#N/A,FALSE,"Consumo";#N/A,#N/A,FALSE,"GDV";#N/A,#N/A,FALSE,"expestru";#N/A,#N/A,FALSE,"Graficos";#N/A,#N/A,FALSE,"Resumen "}</definedName>
    <definedName name="wrn.DECIMAL." localSheetId="17" hidden="1">{"DECIMAL",#N/A,FALSE,"02"}</definedName>
    <definedName name="wrn.DECIMAL." localSheetId="11" hidden="1">{"DECIMAL",#N/A,FALSE,"02"}</definedName>
    <definedName name="wrn.DECIMAL." localSheetId="14" hidden="1">{"DECIMAL",#N/A,FALSE,"02"}</definedName>
    <definedName name="wrn.DECIMAL." localSheetId="9" hidden="1">{"DECIMAL",#N/A,FALSE,"02"}</definedName>
    <definedName name="wrn.DECIMAL." localSheetId="8" hidden="1">{"DECIMAL",#N/A,FALSE,"02"}</definedName>
    <definedName name="wrn.DECIMAL." localSheetId="19" hidden="1">{"DECIMAL",#N/A,FALSE,"02"}</definedName>
    <definedName name="wrn.DECIMAL." localSheetId="12" hidden="1">{"DECIMAL",#N/A,FALSE,"02"}</definedName>
    <definedName name="wrn.DECIMAL." hidden="1">{"DECIMAL",#N/A,FALSE,"02"}</definedName>
    <definedName name="wrn.DECIMAL._2" localSheetId="17" hidden="1">{"DECIMAL",#N/A,FALSE,"02"}</definedName>
    <definedName name="wrn.DECIMAL._2" localSheetId="11" hidden="1">{"DECIMAL",#N/A,FALSE,"02"}</definedName>
    <definedName name="wrn.DECIMAL._2" localSheetId="14" hidden="1">{"DECIMAL",#N/A,FALSE,"02"}</definedName>
    <definedName name="wrn.DECIMAL._2" localSheetId="9" hidden="1">{"DECIMAL",#N/A,FALSE,"02"}</definedName>
    <definedName name="wrn.DECIMAL._2" localSheetId="8" hidden="1">{"DECIMAL",#N/A,FALSE,"02"}</definedName>
    <definedName name="wrn.DECIMAL._2" localSheetId="19" hidden="1">{"DECIMAL",#N/A,FALSE,"02"}</definedName>
    <definedName name="wrn.DECIMAL._2" localSheetId="12" hidden="1">{"DECIMAL",#N/A,FALSE,"02"}</definedName>
    <definedName name="wrn.DECIMAL._2" hidden="1">{"DECIMAL",#N/A,FALSE,"02"}</definedName>
    <definedName name="wrn.decimal1" localSheetId="17" hidden="1">{"DECIMAL",#N/A,FALSE,"02"}</definedName>
    <definedName name="wrn.decimal1" localSheetId="11" hidden="1">{"DECIMAL",#N/A,FALSE,"02"}</definedName>
    <definedName name="wrn.decimal1" localSheetId="14" hidden="1">{"DECIMAL",#N/A,FALSE,"02"}</definedName>
    <definedName name="wrn.decimal1" localSheetId="9" hidden="1">{"DECIMAL",#N/A,FALSE,"02"}</definedName>
    <definedName name="wrn.decimal1" localSheetId="8" hidden="1">{"DECIMAL",#N/A,FALSE,"02"}</definedName>
    <definedName name="wrn.decimal1" localSheetId="19" hidden="1">{"DECIMAL",#N/A,FALSE,"02"}</definedName>
    <definedName name="wrn.decimal1" localSheetId="12" hidden="1">{"DECIMAL",#N/A,FALSE,"02"}</definedName>
    <definedName name="wrn.decimal1" hidden="1">{"DECIMAL",#N/A,FALSE,"02"}</definedName>
    <definedName name="wrn.DESDOBRE." localSheetId="17" hidden="1">{#N/A,#N/A,FALSE,"CPV";#N/A,#N/A,FALSE,"Pareto";#N/A,#N/A,FALSE,"Gráficos"}</definedName>
    <definedName name="wrn.DESDOBRE." localSheetId="11" hidden="1">{#N/A,#N/A,FALSE,"CPV";#N/A,#N/A,FALSE,"Pareto";#N/A,#N/A,FALSE,"Gráficos"}</definedName>
    <definedName name="wrn.DESDOBRE." localSheetId="14" hidden="1">{#N/A,#N/A,FALSE,"CPV";#N/A,#N/A,FALSE,"Pareto";#N/A,#N/A,FALSE,"Gráficos"}</definedName>
    <definedName name="wrn.DESDOBRE." localSheetId="9" hidden="1">{#N/A,#N/A,FALSE,"CPV";#N/A,#N/A,FALSE,"Pareto";#N/A,#N/A,FALSE,"Gráficos"}</definedName>
    <definedName name="wrn.DESDOBRE." localSheetId="8" hidden="1">{#N/A,#N/A,FALSE,"CPV";#N/A,#N/A,FALSE,"Pareto";#N/A,#N/A,FALSE,"Gráficos"}</definedName>
    <definedName name="wrn.DESDOBRE." localSheetId="19" hidden="1">{#N/A,#N/A,FALSE,"CPV";#N/A,#N/A,FALSE,"Pareto";#N/A,#N/A,FALSE,"Gráficos"}</definedName>
    <definedName name="wrn.DESDOBRE." localSheetId="12" hidden="1">{#N/A,#N/A,FALSE,"CPV";#N/A,#N/A,FALSE,"Pareto";#N/A,#N/A,FALSE,"Gráficos"}</definedName>
    <definedName name="wrn.DESDOBRE." hidden="1">{#N/A,#N/A,FALSE,"CPV";#N/A,#N/A,FALSE,"Pareto";#N/A,#N/A,FALSE,"Gráficos"}</definedName>
    <definedName name="wrn.Detail." localSheetId="1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1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l._.Indio._.Production._.Summary." localSheetId="17" hidden="1">{#N/A,#N/A,FALSE,"summary";#N/A,#N/A,FALSE,"SumGraph"}</definedName>
    <definedName name="wrn.El._.Indio._.Production._.Summary." localSheetId="11" hidden="1">{#N/A,#N/A,FALSE,"summary";#N/A,#N/A,FALSE,"SumGraph"}</definedName>
    <definedName name="wrn.El._.Indio._.Production._.Summary." localSheetId="14" hidden="1">{#N/A,#N/A,FALSE,"summary";#N/A,#N/A,FALSE,"SumGraph"}</definedName>
    <definedName name="wrn.El._.Indio._.Production._.Summary." localSheetId="9" hidden="1">{#N/A,#N/A,FALSE,"summary";#N/A,#N/A,FALSE,"SumGraph"}</definedName>
    <definedName name="wrn.El._.Indio._.Production._.Summary." localSheetId="8" hidden="1">{#N/A,#N/A,FALSE,"summary";#N/A,#N/A,FALSE,"SumGraph"}</definedName>
    <definedName name="wrn.El._.Indio._.Production._.Summary." localSheetId="19" hidden="1">{#N/A,#N/A,FALSE,"summary";#N/A,#N/A,FALSE,"SumGraph"}</definedName>
    <definedName name="wrn.El._.Indio._.Production._.Summary." localSheetId="12" hidden="1">{#N/A,#N/A,FALSE,"summary";#N/A,#N/A,FALSE,"SumGraph"}</definedName>
    <definedName name="wrn.El._.Indio._.Production._.Summary." hidden="1">{#N/A,#N/A,FALSE,"summary";#N/A,#N/A,FALSE,"SumGraph"}</definedName>
    <definedName name="wrn.ep10.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lujos." localSheetId="17" hidden="1">{"FlujoGastos",#N/A,FALSE,"Base";"FlujoGastos",#N/A,FALSE,"Buzón Tren";"FlujoGastos",#N/A,FALSE,"Buzón Camión";"FlujoGastos",#N/A,FALSE,"LHD Camión";"FlujoGastos",#N/A,FALSE,"Cámara Camión"}</definedName>
    <definedName name="wrn.flujos." localSheetId="11" hidden="1">{"FlujoGastos",#N/A,FALSE,"Base";"FlujoGastos",#N/A,FALSE,"Buzón Tren";"FlujoGastos",#N/A,FALSE,"Buzón Camión";"FlujoGastos",#N/A,FALSE,"LHD Camión";"FlujoGastos",#N/A,FALSE,"Cámara Camión"}</definedName>
    <definedName name="wrn.flujos." localSheetId="14" hidden="1">{"FlujoGastos",#N/A,FALSE,"Base";"FlujoGastos",#N/A,FALSE,"Buzón Tren";"FlujoGastos",#N/A,FALSE,"Buzón Camión";"FlujoGastos",#N/A,FALSE,"LHD Camión";"FlujoGastos",#N/A,FALSE,"Cámara Camión"}</definedName>
    <definedName name="wrn.flujos." localSheetId="9" hidden="1">{"FlujoGastos",#N/A,FALSE,"Base";"FlujoGastos",#N/A,FALSE,"Buzón Tren";"FlujoGastos",#N/A,FALSE,"Buzón Camión";"FlujoGastos",#N/A,FALSE,"LHD Camión";"FlujoGastos",#N/A,FALSE,"Cámara Camión"}</definedName>
    <definedName name="wrn.flujos." localSheetId="8" hidden="1">{"FlujoGastos",#N/A,FALSE,"Base";"FlujoGastos",#N/A,FALSE,"Buzón Tren";"FlujoGastos",#N/A,FALSE,"Buzón Camión";"FlujoGastos",#N/A,FALSE,"LHD Camión";"FlujoGastos",#N/A,FALSE,"Cámara Camión"}</definedName>
    <definedName name="wrn.flujos." localSheetId="19" hidden="1">{"FlujoGastos",#N/A,FALSE,"Base";"FlujoGastos",#N/A,FALSE,"Buzón Tren";"FlujoGastos",#N/A,FALSE,"Buzón Camión";"FlujoGastos",#N/A,FALSE,"LHD Camión";"FlujoGastos",#N/A,FALSE,"Cámara Camión"}</definedName>
    <definedName name="wrn.flujos." localSheetId="12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ecast." localSheetId="17" hidden="1">{#N/A,#N/A,FALSE,"model"}</definedName>
    <definedName name="wrn.forecast." localSheetId="11" hidden="1">{#N/A,#N/A,FALSE,"model"}</definedName>
    <definedName name="wrn.forecast." localSheetId="14" hidden="1">{#N/A,#N/A,FALSE,"model"}</definedName>
    <definedName name="wrn.forecast." localSheetId="9" hidden="1">{#N/A,#N/A,FALSE,"model"}</definedName>
    <definedName name="wrn.forecast." localSheetId="8" hidden="1">{#N/A,#N/A,FALSE,"model"}</definedName>
    <definedName name="wrn.forecast." localSheetId="19" hidden="1">{#N/A,#N/A,FALSE,"model"}</definedName>
    <definedName name="wrn.forecast." localSheetId="12" hidden="1">{#N/A,#N/A,FALSE,"model"}</definedName>
    <definedName name="wrn.forecast." hidden="1">{#N/A,#N/A,FALSE,"model"}</definedName>
    <definedName name="wrn.FORECAST1." localSheetId="14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1.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2" localSheetId="17" hidden="1">{#N/A,#N/A,FALSE,"model"}</definedName>
    <definedName name="wrn.forecast2" localSheetId="11" hidden="1">{#N/A,#N/A,FALSE,"model"}</definedName>
    <definedName name="wrn.forecast2" localSheetId="14" hidden="1">{#N/A,#N/A,FALSE,"model"}</definedName>
    <definedName name="wrn.forecast2" localSheetId="9" hidden="1">{#N/A,#N/A,FALSE,"model"}</definedName>
    <definedName name="wrn.forecast2" localSheetId="8" hidden="1">{#N/A,#N/A,FALSE,"model"}</definedName>
    <definedName name="wrn.forecast2" localSheetId="19" hidden="1">{#N/A,#N/A,FALSE,"model"}</definedName>
    <definedName name="wrn.forecast2" localSheetId="12" hidden="1">{#N/A,#N/A,FALSE,"model"}</definedName>
    <definedName name="wrn.forecast2" hidden="1">{#N/A,#N/A,FALSE,"model"}</definedName>
    <definedName name="wrn.forecastassumptions." localSheetId="17" hidden="1">{#N/A,#N/A,FALSE,"model"}</definedName>
    <definedName name="wrn.forecastassumptions." localSheetId="11" hidden="1">{#N/A,#N/A,FALSE,"model"}</definedName>
    <definedName name="wrn.forecastassumptions." localSheetId="14" hidden="1">{#N/A,#N/A,FALSE,"model"}</definedName>
    <definedName name="wrn.forecastassumptions." localSheetId="9" hidden="1">{#N/A,#N/A,FALSE,"model"}</definedName>
    <definedName name="wrn.forecastassumptions." localSheetId="8" hidden="1">{#N/A,#N/A,FALSE,"model"}</definedName>
    <definedName name="wrn.forecastassumptions." localSheetId="19" hidden="1">{#N/A,#N/A,FALSE,"model"}</definedName>
    <definedName name="wrn.forecastassumptions." localSheetId="12" hidden="1">{#N/A,#N/A,FALSE,"model"}</definedName>
    <definedName name="wrn.forecastassumptions." hidden="1">{#N/A,#N/A,FALSE,"model"}</definedName>
    <definedName name="wrn.forecastassumptions2" localSheetId="17" hidden="1">{#N/A,#N/A,FALSE,"model"}</definedName>
    <definedName name="wrn.forecastassumptions2" localSheetId="11" hidden="1">{#N/A,#N/A,FALSE,"model"}</definedName>
    <definedName name="wrn.forecastassumptions2" localSheetId="14" hidden="1">{#N/A,#N/A,FALSE,"model"}</definedName>
    <definedName name="wrn.forecastassumptions2" localSheetId="9" hidden="1">{#N/A,#N/A,FALSE,"model"}</definedName>
    <definedName name="wrn.forecastassumptions2" localSheetId="8" hidden="1">{#N/A,#N/A,FALSE,"model"}</definedName>
    <definedName name="wrn.forecastassumptions2" localSheetId="19" hidden="1">{#N/A,#N/A,FALSE,"model"}</definedName>
    <definedName name="wrn.forecastassumptions2" localSheetId="12" hidden="1">{#N/A,#N/A,FALSE,"model"}</definedName>
    <definedName name="wrn.forecastassumptions2" hidden="1">{#N/A,#N/A,FALSE,"model"}</definedName>
    <definedName name="wrn.forecastROIC." localSheetId="17" hidden="1">{#N/A,#N/A,FALSE,"model"}</definedName>
    <definedName name="wrn.forecastROIC." localSheetId="11" hidden="1">{#N/A,#N/A,FALSE,"model"}</definedName>
    <definedName name="wrn.forecastROIC." localSheetId="14" hidden="1">{#N/A,#N/A,FALSE,"model"}</definedName>
    <definedName name="wrn.forecastROIC." localSheetId="9" hidden="1">{#N/A,#N/A,FALSE,"model"}</definedName>
    <definedName name="wrn.forecastROIC." localSheetId="8" hidden="1">{#N/A,#N/A,FALSE,"model"}</definedName>
    <definedName name="wrn.forecastROIC." localSheetId="19" hidden="1">{#N/A,#N/A,FALSE,"model"}</definedName>
    <definedName name="wrn.forecastROIC." localSheetId="12" hidden="1">{#N/A,#N/A,FALSE,"model"}</definedName>
    <definedName name="wrn.forecastROIC." hidden="1">{#N/A,#N/A,FALSE,"model"}</definedName>
    <definedName name="wrn.forecastROIC2" localSheetId="17" hidden="1">{#N/A,#N/A,FALSE,"model"}</definedName>
    <definedName name="wrn.forecastROIC2" localSheetId="11" hidden="1">{#N/A,#N/A,FALSE,"model"}</definedName>
    <definedName name="wrn.forecastROIC2" localSheetId="14" hidden="1">{#N/A,#N/A,FALSE,"model"}</definedName>
    <definedName name="wrn.forecastROIC2" localSheetId="9" hidden="1">{#N/A,#N/A,FALSE,"model"}</definedName>
    <definedName name="wrn.forecastROIC2" localSheetId="8" hidden="1">{#N/A,#N/A,FALSE,"model"}</definedName>
    <definedName name="wrn.forecastROIC2" localSheetId="19" hidden="1">{#N/A,#N/A,FALSE,"model"}</definedName>
    <definedName name="wrn.forecastROIC2" localSheetId="12" hidden="1">{#N/A,#N/A,FALSE,"model"}</definedName>
    <definedName name="wrn.forecastROIC2" hidden="1">{#N/A,#N/A,FALSE,"model"}</definedName>
    <definedName name="wrn.forecastROIC3" localSheetId="17" hidden="1">{#N/A,#N/A,FALSE,"model"}</definedName>
    <definedName name="wrn.forecastROIC3" localSheetId="11" hidden="1">{#N/A,#N/A,FALSE,"model"}</definedName>
    <definedName name="wrn.forecastROIC3" localSheetId="14" hidden="1">{#N/A,#N/A,FALSE,"model"}</definedName>
    <definedName name="wrn.forecastROIC3" localSheetId="9" hidden="1">{#N/A,#N/A,FALSE,"model"}</definedName>
    <definedName name="wrn.forecastROIC3" localSheetId="8" hidden="1">{#N/A,#N/A,FALSE,"model"}</definedName>
    <definedName name="wrn.forecastROIC3" localSheetId="19" hidden="1">{#N/A,#N/A,FALSE,"model"}</definedName>
    <definedName name="wrn.forecastROIC3" localSheetId="12" hidden="1">{#N/A,#N/A,FALSE,"model"}</definedName>
    <definedName name="wrn.forecastROIC3" hidden="1">{#N/A,#N/A,FALSE,"model"}</definedName>
    <definedName name="wrn.FORMATOS." localSheetId="1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17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2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GERAL." localSheetId="17" hidden="1">{#N/A,#N/A,FALSE,"ET-CAPA";#N/A,#N/A,FALSE,"ET-PAG1";#N/A,#N/A,FALSE,"ET-PAG2";#N/A,#N/A,FALSE,"ET-PAG3";#N/A,#N/A,FALSE,"ET-PAG4";#N/A,#N/A,FALSE,"ET-PAG5"}</definedName>
    <definedName name="wrn.GERAL." localSheetId="11" hidden="1">{#N/A,#N/A,FALSE,"ET-CAPA";#N/A,#N/A,FALSE,"ET-PAG1";#N/A,#N/A,FALSE,"ET-PAG2";#N/A,#N/A,FALSE,"ET-PAG3";#N/A,#N/A,FALSE,"ET-PAG4";#N/A,#N/A,FALSE,"ET-PAG5"}</definedName>
    <definedName name="wrn.GERAL." localSheetId="14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19" hidden="1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NCIA." localSheetId="17" hidden="1">{#N/A,#N/A,TRUE,"INGENIERIA";#N/A,#N/A,TRUE,"COMPRAS";#N/A,#N/A,TRUE,"DIRECCION";#N/A,#N/A,TRUE,"RESUMEN"}</definedName>
    <definedName name="wrn.GERENCIA." localSheetId="11" hidden="1">{#N/A,#N/A,TRUE,"INGENIERIA";#N/A,#N/A,TRUE,"COMPRAS";#N/A,#N/A,TRUE,"DIRECCION";#N/A,#N/A,TRUE,"RESUMEN"}</definedName>
    <definedName name="wrn.GERENCIA." localSheetId="14" hidden="1">{#N/A,#N/A,TRUE,"INGENIERIA";#N/A,#N/A,TRUE,"COMPRAS";#N/A,#N/A,TRUE,"DIRECCION";#N/A,#N/A,TRUE,"RESUMEN"}</definedName>
    <definedName name="wrn.GERENCIA." localSheetId="9" hidden="1">{#N/A,#N/A,TRUE,"INGENIERIA";#N/A,#N/A,TRUE,"COMPRAS";#N/A,#N/A,TRUE,"DIRECCION";#N/A,#N/A,TRUE,"RESUMEN"}</definedName>
    <definedName name="wrn.GERENCIA." localSheetId="8" hidden="1">{#N/A,#N/A,TRUE,"INGENIERIA";#N/A,#N/A,TRUE,"COMPRAS";#N/A,#N/A,TRUE,"DIRECCION";#N/A,#N/A,TRUE,"RESUMEN"}</definedName>
    <definedName name="wrn.GERENCIA." localSheetId="19" hidden="1">{#N/A,#N/A,TRUE,"INGENIERIA";#N/A,#N/A,TRUE,"COMPRAS";#N/A,#N/A,TRUE,"DIRECCION";#N/A,#N/A,TRUE,"RESUMEN"}</definedName>
    <definedName name="wrn.GERENCIA." localSheetId="12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raficos._.CG." localSheetId="17" hidden="1">{#N/A,#N/A,TRUE,"Cert.Global";#N/A,#N/A,TRUE,"Cert. M&amp;C";#N/A,#N/A,TRUE,"Cert. Engineering";#N/A,#N/A,TRUE,"Cert. Procurement ";#N/A,#N/A,TRUE,"Cert. Constr. Manag."}</definedName>
    <definedName name="wrn.Graficos._.CG." localSheetId="11" hidden="1">{#N/A,#N/A,TRUE,"Cert.Global";#N/A,#N/A,TRUE,"Cert. M&amp;C";#N/A,#N/A,TRUE,"Cert. Engineering";#N/A,#N/A,TRUE,"Cert. Procurement ";#N/A,#N/A,TRUE,"Cert. Constr. Manag."}</definedName>
    <definedName name="wrn.Graficos._.CG." localSheetId="14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19" hidden="1">{#N/A,#N/A,TRUE,"Cert.Global";#N/A,#N/A,TRUE,"Cert. M&amp;C";#N/A,#N/A,TRUE,"Cert. Engineering";#N/A,#N/A,TRUE,"Cert. Procurement ";#N/A,#N/A,TRUE,"Cert. Constr. Manag."}</definedName>
    <definedName name="wrn.Graficos._.CG." localSheetId="12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._2" localSheetId="17" hidden="1">{#N/A,#N/A,TRUE,"Cert.Global";#N/A,#N/A,TRUE,"Cert. M&amp;C";#N/A,#N/A,TRUE,"Cert. Engineering";#N/A,#N/A,TRUE,"Cert. Procurement ";#N/A,#N/A,TRUE,"Cert. Constr. Manag."}</definedName>
    <definedName name="wrn.Graficos._.CG._2" localSheetId="11" hidden="1">{#N/A,#N/A,TRUE,"Cert.Global";#N/A,#N/A,TRUE,"Cert. M&amp;C";#N/A,#N/A,TRUE,"Cert. Engineering";#N/A,#N/A,TRUE,"Cert. Procurement ";#N/A,#N/A,TRUE,"Cert. Constr. Manag."}</definedName>
    <definedName name="wrn.Graficos._.CG._2" localSheetId="14" hidden="1">{#N/A,#N/A,TRUE,"Cert.Global";#N/A,#N/A,TRUE,"Cert. M&amp;C";#N/A,#N/A,TRUE,"Cert. Engineering";#N/A,#N/A,TRUE,"Cert. Procurement ";#N/A,#N/A,TRUE,"Cert. Constr. Manag."}</definedName>
    <definedName name="wrn.Graficos._.CG._2" localSheetId="9" hidden="1">{#N/A,#N/A,TRUE,"Cert.Global";#N/A,#N/A,TRUE,"Cert. M&amp;C";#N/A,#N/A,TRUE,"Cert. Engineering";#N/A,#N/A,TRUE,"Cert. Procurement ";#N/A,#N/A,TRUE,"Cert. Constr. Manag."}</definedName>
    <definedName name="wrn.Graficos._.CG._2" localSheetId="8" hidden="1">{#N/A,#N/A,TRUE,"Cert.Global";#N/A,#N/A,TRUE,"Cert. M&amp;C";#N/A,#N/A,TRUE,"Cert. Engineering";#N/A,#N/A,TRUE,"Cert. Procurement ";#N/A,#N/A,TRUE,"Cert. Constr. Manag."}</definedName>
    <definedName name="wrn.Graficos._.CG._2" localSheetId="19" hidden="1">{#N/A,#N/A,TRUE,"Cert.Global";#N/A,#N/A,TRUE,"Cert. M&amp;C";#N/A,#N/A,TRUE,"Cert. Engineering";#N/A,#N/A,TRUE,"Cert. Procurement ";#N/A,#N/A,TRUE,"Cert. Constr. Manag."}</definedName>
    <definedName name="wrn.Graficos._.CG._2" localSheetId="12" hidden="1">{#N/A,#N/A,TRUE,"Cert.Global";#N/A,#N/A,TRUE,"Cert. M&amp;C";#N/A,#N/A,TRUE,"Cert. Engineering";#N/A,#N/A,TRUE,"Cert. Procurement ";#N/A,#N/A,TRUE,"Cert. Constr. Manag."}</definedName>
    <definedName name="wrn.Graficos._.CG._2" hidden="1">{#N/A,#N/A,TRUE,"Cert.Global";#N/A,#N/A,TRUE,"Cert. M&amp;C";#N/A,#N/A,TRUE,"Cert. Engineering";#N/A,#N/A,TRUE,"Cert. Procurement ";#N/A,#N/A,TRUE,"Cert. Constr. Manag."}</definedName>
    <definedName name="wrn.graficos._.cg1" localSheetId="17" hidden="1">{#N/A,#N/A,TRUE,"Cert.Global";#N/A,#N/A,TRUE,"Cert. M&amp;C";#N/A,#N/A,TRUE,"Cert. Engineering";#N/A,#N/A,TRUE,"Cert. Procurement ";#N/A,#N/A,TRUE,"Cert. Constr. Manag."}</definedName>
    <definedName name="wrn.graficos._.cg1" localSheetId="11" hidden="1">{#N/A,#N/A,TRUE,"Cert.Global";#N/A,#N/A,TRUE,"Cert. M&amp;C";#N/A,#N/A,TRUE,"Cert. Engineering";#N/A,#N/A,TRUE,"Cert. Procurement ";#N/A,#N/A,TRUE,"Cert. Constr. Manag."}</definedName>
    <definedName name="wrn.graficos._.cg1" localSheetId="14" hidden="1">{#N/A,#N/A,TRUE,"Cert.Global";#N/A,#N/A,TRUE,"Cert. M&amp;C";#N/A,#N/A,TRUE,"Cert. Engineering";#N/A,#N/A,TRUE,"Cert. Procurement ";#N/A,#N/A,TRUE,"Cert. Constr. Manag."}</definedName>
    <definedName name="wrn.graficos._.cg1" localSheetId="9" hidden="1">{#N/A,#N/A,TRUE,"Cert.Global";#N/A,#N/A,TRUE,"Cert. M&amp;C";#N/A,#N/A,TRUE,"Cert. Engineering";#N/A,#N/A,TRUE,"Cert. Procurement ";#N/A,#N/A,TRUE,"Cert. Constr. Manag."}</definedName>
    <definedName name="wrn.graficos._.cg1" localSheetId="8" hidden="1">{#N/A,#N/A,TRUE,"Cert.Global";#N/A,#N/A,TRUE,"Cert. M&amp;C";#N/A,#N/A,TRUE,"Cert. Engineering";#N/A,#N/A,TRUE,"Cert. Procurement ";#N/A,#N/A,TRUE,"Cert. Constr. Manag."}</definedName>
    <definedName name="wrn.graficos._.cg1" localSheetId="19" hidden="1">{#N/A,#N/A,TRUE,"Cert.Global";#N/A,#N/A,TRUE,"Cert. M&amp;C";#N/A,#N/A,TRUE,"Cert. Engineering";#N/A,#N/A,TRUE,"Cert. Procurement ";#N/A,#N/A,TRUE,"Cert. Constr. Manag."}</definedName>
    <definedName name="wrn.graficos._.cg1" localSheetId="12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F_1." localSheetId="17" hidden="1">{"VISTA_1",#N/A,FALSE,"GRAFO"}</definedName>
    <definedName name="wrn.GRF_1." localSheetId="11" hidden="1">{"VISTA_1",#N/A,FALSE,"GRAFO"}</definedName>
    <definedName name="wrn.GRF_1." localSheetId="14" hidden="1">{"VISTA_1",#N/A,FALSE,"GRAFO"}</definedName>
    <definedName name="wrn.GRF_1." localSheetId="9" hidden="1">{"VISTA_1",#N/A,FALSE,"GRAFO"}</definedName>
    <definedName name="wrn.GRF_1." localSheetId="8" hidden="1">{"VISTA_1",#N/A,FALSE,"GRAFO"}</definedName>
    <definedName name="wrn.GRF_1." localSheetId="19" hidden="1">{"VISTA_1",#N/A,FALSE,"GRAFO"}</definedName>
    <definedName name="wrn.GRF_1." localSheetId="12" hidden="1">{"VISTA_1",#N/A,FALSE,"GRAFO"}</definedName>
    <definedName name="wrn.GRF_1." hidden="1">{"VISTA_1",#N/A,FALSE,"GRAFO"}</definedName>
    <definedName name="wrn.history." localSheetId="17" hidden="1">{#N/A,#N/A,FALSE,"model"}</definedName>
    <definedName name="wrn.history." localSheetId="11" hidden="1">{#N/A,#N/A,FALSE,"model"}</definedName>
    <definedName name="wrn.history." localSheetId="14" hidden="1">{#N/A,#N/A,FALSE,"model"}</definedName>
    <definedName name="wrn.history." localSheetId="9" hidden="1">{#N/A,#N/A,FALSE,"model"}</definedName>
    <definedName name="wrn.history." localSheetId="8" hidden="1">{#N/A,#N/A,FALSE,"model"}</definedName>
    <definedName name="wrn.history." localSheetId="19" hidden="1">{#N/A,#N/A,FALSE,"model"}</definedName>
    <definedName name="wrn.history." localSheetId="12" hidden="1">{#N/A,#N/A,FALSE,"model"}</definedName>
    <definedName name="wrn.history." hidden="1">{#N/A,#N/A,FALSE,"model"}</definedName>
    <definedName name="wrn.history2" localSheetId="17" hidden="1">{#N/A,#N/A,FALSE,"model"}</definedName>
    <definedName name="wrn.history2" localSheetId="11" hidden="1">{#N/A,#N/A,FALSE,"model"}</definedName>
    <definedName name="wrn.history2" localSheetId="14" hidden="1">{#N/A,#N/A,FALSE,"model"}</definedName>
    <definedName name="wrn.history2" localSheetId="9" hidden="1">{#N/A,#N/A,FALSE,"model"}</definedName>
    <definedName name="wrn.history2" localSheetId="8" hidden="1">{#N/A,#N/A,FALSE,"model"}</definedName>
    <definedName name="wrn.history2" localSheetId="19" hidden="1">{#N/A,#N/A,FALSE,"model"}</definedName>
    <definedName name="wrn.history2" localSheetId="12" hidden="1">{#N/A,#N/A,FALSE,"model"}</definedName>
    <definedName name="wrn.history2" hidden="1">{#N/A,#N/A,FALSE,"model"}</definedName>
    <definedName name="wrn.histROIC." localSheetId="17" hidden="1">{#N/A,#N/A,FALSE,"model"}</definedName>
    <definedName name="wrn.histROIC." localSheetId="11" hidden="1">{#N/A,#N/A,FALSE,"model"}</definedName>
    <definedName name="wrn.histROIC." localSheetId="14" hidden="1">{#N/A,#N/A,FALSE,"model"}</definedName>
    <definedName name="wrn.histROIC." localSheetId="9" hidden="1">{#N/A,#N/A,FALSE,"model"}</definedName>
    <definedName name="wrn.histROIC." localSheetId="8" hidden="1">{#N/A,#N/A,FALSE,"model"}</definedName>
    <definedName name="wrn.histROIC." localSheetId="19" hidden="1">{#N/A,#N/A,FALSE,"model"}</definedName>
    <definedName name="wrn.histROIC." localSheetId="12" hidden="1">{#N/A,#N/A,FALSE,"model"}</definedName>
    <definedName name="wrn.histROIC." hidden="1">{#N/A,#N/A,FALSE,"model"}</definedName>
    <definedName name="wrn.histROIC2" localSheetId="17" hidden="1">{#N/A,#N/A,FALSE,"model"}</definedName>
    <definedName name="wrn.histROIC2" localSheetId="11" hidden="1">{#N/A,#N/A,FALSE,"model"}</definedName>
    <definedName name="wrn.histROIC2" localSheetId="14" hidden="1">{#N/A,#N/A,FALSE,"model"}</definedName>
    <definedName name="wrn.histROIC2" localSheetId="9" hidden="1">{#N/A,#N/A,FALSE,"model"}</definedName>
    <definedName name="wrn.histROIC2" localSheetId="8" hidden="1">{#N/A,#N/A,FALSE,"model"}</definedName>
    <definedName name="wrn.histROIC2" localSheetId="19" hidden="1">{#N/A,#N/A,FALSE,"model"}</definedName>
    <definedName name="wrn.histROIC2" localSheetId="12" hidden="1">{#N/A,#N/A,FALSE,"model"}</definedName>
    <definedName name="wrn.histROIC2" hidden="1">{#N/A,#N/A,FALSE,"model"}</definedName>
    <definedName name="wrn.hojas." localSheetId="17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1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4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9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8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9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2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W." localSheetId="17" hidden="1">{"HW",#N/A,FALSE,"1998"}</definedName>
    <definedName name="wrn.HW." localSheetId="11" hidden="1">{"HW",#N/A,FALSE,"1998"}</definedName>
    <definedName name="wrn.HW." localSheetId="14" hidden="1">{"HW",#N/A,FALSE,"1998"}</definedName>
    <definedName name="wrn.HW." localSheetId="9" hidden="1">{"HW",#N/A,FALSE,"1998"}</definedName>
    <definedName name="wrn.HW." localSheetId="8" hidden="1">{"HW",#N/A,FALSE,"1998"}</definedName>
    <definedName name="wrn.HW." localSheetId="19" hidden="1">{"HW",#N/A,FALSE,"1998"}</definedName>
    <definedName name="wrn.HW." localSheetId="12" hidden="1">{"HW",#N/A,FALSE,"1998"}</definedName>
    <definedName name="wrn.HW." hidden="1">{"HW",#N/A,FALSE,"1998"}</definedName>
    <definedName name="wrn.INDIRECTOS." localSheetId="17" hidden="1">{#N/A,#N/A,FALSE,"FASE81";#N/A,#N/A,FALSE,"FASE83";#N/A,#N/A,FALSE,"FASE85"}</definedName>
    <definedName name="wrn.INDIRECTOS." localSheetId="11" hidden="1">{#N/A,#N/A,FALSE,"FASE81";#N/A,#N/A,FALSE,"FASE83";#N/A,#N/A,FALSE,"FASE85"}</definedName>
    <definedName name="wrn.INDIRECTOS." localSheetId="3" hidden="1">{#N/A,#N/A,FALSE,"FASE81";#N/A,#N/A,FALSE,"FASE83";#N/A,#N/A,FALSE,"FASE85"}</definedName>
    <definedName name="wrn.INDIRECTOS." localSheetId="14" hidden="1">{#N/A,#N/A,FALSE,"FASE81";#N/A,#N/A,FALSE,"FASE83";#N/A,#N/A,FALSE,"FASE85"}</definedName>
    <definedName name="wrn.INDIRECTOS." localSheetId="9" hidden="1">{#N/A,#N/A,FALSE,"FASE81";#N/A,#N/A,FALSE,"FASE83";#N/A,#N/A,FALSE,"FASE85"}</definedName>
    <definedName name="wrn.INDIRECTOS." localSheetId="8" hidden="1">{#N/A,#N/A,FALSE,"FASE81";#N/A,#N/A,FALSE,"FASE83";#N/A,#N/A,FALSE,"FASE85"}</definedName>
    <definedName name="wrn.INDIRECTOS." localSheetId="19" hidden="1">{#N/A,#N/A,FALSE,"FASE81";#N/A,#N/A,FALSE,"FASE83";#N/A,#N/A,FALSE,"FASE85"}</definedName>
    <definedName name="wrn.INDIRECTOS." localSheetId="12" hidden="1">{#N/A,#N/A,FALSE,"FASE81";#N/A,#N/A,FALSE,"FASE83";#N/A,#N/A,FALSE,"FASE85"}</definedName>
    <definedName name="wrn.INDIRECTOS." hidden="1">{#N/A,#N/A,FALSE,"FASE81";#N/A,#N/A,FALSE,"FASE83";#N/A,#N/A,FALSE,"FASE85"}</definedName>
    <definedName name="wrn.INFO1." localSheetId="17" hidden="1">{#N/A,#N/A,FALSE,"CUADRILLA"}</definedName>
    <definedName name="wrn.INFO1." localSheetId="11" hidden="1">{#N/A,#N/A,FALSE,"CUADRILLA"}</definedName>
    <definedName name="wrn.INFO1." localSheetId="14" hidden="1">{#N/A,#N/A,FALSE,"CUADRILLA"}</definedName>
    <definedName name="wrn.INFO1." localSheetId="9" hidden="1">{#N/A,#N/A,FALSE,"CUADRILLA"}</definedName>
    <definedName name="wrn.INFO1." localSheetId="8" hidden="1">{#N/A,#N/A,FALSE,"CUADRILLA"}</definedName>
    <definedName name="wrn.INFO1." localSheetId="19" hidden="1">{#N/A,#N/A,FALSE,"CUADRILLA"}</definedName>
    <definedName name="wrn.INFO1." localSheetId="12" hidden="1">{#N/A,#N/A,FALSE,"CUADRILLA"}</definedName>
    <definedName name="wrn.INFO1." hidden="1">{#N/A,#N/A,FALSE,"CUADRILLA"}</definedName>
    <definedName name="wrn.INFO1._2" localSheetId="17" hidden="1">{#N/A,#N/A,FALSE,"CUADRILLA"}</definedName>
    <definedName name="wrn.INFO1._2" localSheetId="11" hidden="1">{#N/A,#N/A,FALSE,"CUADRILLA"}</definedName>
    <definedName name="wrn.INFO1._2" localSheetId="14" hidden="1">{#N/A,#N/A,FALSE,"CUADRILLA"}</definedName>
    <definedName name="wrn.INFO1._2" localSheetId="9" hidden="1">{#N/A,#N/A,FALSE,"CUADRILLA"}</definedName>
    <definedName name="wrn.INFO1._2" localSheetId="8" hidden="1">{#N/A,#N/A,FALSE,"CUADRILLA"}</definedName>
    <definedName name="wrn.INFO1._2" localSheetId="19" hidden="1">{#N/A,#N/A,FALSE,"CUADRILLA"}</definedName>
    <definedName name="wrn.INFO1._2" localSheetId="12" hidden="1">{#N/A,#N/A,FALSE,"CUADRILLA"}</definedName>
    <definedName name="wrn.INFO1._2" hidden="1">{#N/A,#N/A,FALSE,"CUADRILLA"}</definedName>
    <definedName name="wrn.INFORME._.No.._.30." localSheetId="17" hidden="1">{#N/A,#N/A,FALSE,"DET-CAMB.";#N/A,#N/A,FALSE,"PRESUP.";#N/A,#N/A,FALSE,"RESUMEN";#N/A,#N/A,FALSE,"CT";#N/A,#N/A,FALSE,"PD";#N/A,#N/A,FALSE,"PR"}</definedName>
    <definedName name="wrn.INFORME._.No.._.30." localSheetId="11" hidden="1">{#N/A,#N/A,FALSE,"DET-CAMB.";#N/A,#N/A,FALSE,"PRESUP.";#N/A,#N/A,FALSE,"RESUMEN";#N/A,#N/A,FALSE,"CT";#N/A,#N/A,FALSE,"PD";#N/A,#N/A,FALSE,"PR"}</definedName>
    <definedName name="wrn.INFORME._.No.._.30." localSheetId="14" hidden="1">{#N/A,#N/A,FALSE,"DET-CAMB.";#N/A,#N/A,FALSE,"PRESUP.";#N/A,#N/A,FALSE,"RESUMEN";#N/A,#N/A,FALSE,"CT";#N/A,#N/A,FALSE,"PD";#N/A,#N/A,FALSE,"PR"}</definedName>
    <definedName name="wrn.INFORME._.No.._.30." localSheetId="9" hidden="1">{#N/A,#N/A,FALSE,"DET-CAMB.";#N/A,#N/A,FALSE,"PRESUP.";#N/A,#N/A,FALSE,"RESUMEN";#N/A,#N/A,FALSE,"CT";#N/A,#N/A,FALSE,"PD";#N/A,#N/A,FALSE,"PR"}</definedName>
    <definedName name="wrn.INFORME._.No.._.30." localSheetId="8" hidden="1">{#N/A,#N/A,FALSE,"DET-CAMB.";#N/A,#N/A,FALSE,"PRESUP.";#N/A,#N/A,FALSE,"RESUMEN";#N/A,#N/A,FALSE,"CT";#N/A,#N/A,FALSE,"PD";#N/A,#N/A,FALSE,"PR"}</definedName>
    <definedName name="wrn.INFORME._.No.._.30." localSheetId="19" hidden="1">{#N/A,#N/A,FALSE,"DET-CAMB.";#N/A,#N/A,FALSE,"PRESUP.";#N/A,#N/A,FALSE,"RESUMEN";#N/A,#N/A,FALSE,"CT";#N/A,#N/A,FALSE,"PD";#N/A,#N/A,FALSE,"PR"}</definedName>
    <definedName name="wrn.INFORME._.No.._.30." localSheetId="12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17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localSheetId="17" hidden="1">{"desarrollo",#N/A,FALSE,"LHD Camión";"eqdllo",#N/A,FALSE,"LHD Camión";"eqprod",#N/A,FALSE,"LHD Camión";"Resumen",#N/A,FALSE,"LHD Camión"}</definedName>
    <definedName name="wrn.LHDCAMION." localSheetId="11" hidden="1">{"desarrollo",#N/A,FALSE,"LHD Camión";"eqdllo",#N/A,FALSE,"LHD Camión";"eqprod",#N/A,FALSE,"LHD Camión";"Resumen",#N/A,FALSE,"LHD Camión"}</definedName>
    <definedName name="wrn.LHDCAMION." localSheetId="14" hidden="1">{"desarrollo",#N/A,FALSE,"LHD Camión";"eqdllo",#N/A,FALSE,"LHD Camión";"eqprod",#N/A,FALSE,"LHD Camión";"Resumen",#N/A,FALSE,"LHD Camión"}</definedName>
    <definedName name="wrn.LHDCAMION." localSheetId="9" hidden="1">{"desarrollo",#N/A,FALSE,"LHD Camión";"eqdllo",#N/A,FALSE,"LHD Camión";"eqprod",#N/A,FALSE,"LHD Camión";"Resumen",#N/A,FALSE,"LHD Camión"}</definedName>
    <definedName name="wrn.LHDCAMION." localSheetId="8" hidden="1">{"desarrollo",#N/A,FALSE,"LHD Camión";"eqdllo",#N/A,FALSE,"LHD Camión";"eqprod",#N/A,FALSE,"LHD Camión";"Resumen",#N/A,FALSE,"LHD Camión"}</definedName>
    <definedName name="wrn.LHDCAMION." localSheetId="19" hidden="1">{"desarrollo",#N/A,FALSE,"LHD Camión";"eqdllo",#N/A,FALSE,"LHD Camión";"eqprod",#N/A,FALSE,"LHD Camión";"Resumen",#N/A,FALSE,"LHD Camión"}</definedName>
    <definedName name="wrn.LHDCAMION." localSheetId="12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17" hidden="1">{#N/A,#N/A,FALSE,"Lista Eq.yMaq."}</definedName>
    <definedName name="wrn.Lista._.Eq.yMaq.." localSheetId="11" hidden="1">{#N/A,#N/A,FALSE,"Lista Eq.yMaq."}</definedName>
    <definedName name="wrn.Lista._.Eq.yMaq.." localSheetId="14" hidden="1">{#N/A,#N/A,FALSE,"Lista Eq.yMaq."}</definedName>
    <definedName name="wrn.Lista._.Eq.yMaq.." localSheetId="9" hidden="1">{#N/A,#N/A,FALSE,"Lista Eq.yMaq."}</definedName>
    <definedName name="wrn.Lista._.Eq.yMaq.." localSheetId="8" hidden="1">{#N/A,#N/A,FALSE,"Lista Eq.yMaq."}</definedName>
    <definedName name="wrn.Lista._.Eq.yMaq.." localSheetId="19" hidden="1">{#N/A,#N/A,FALSE,"Lista Eq.yMaq."}</definedName>
    <definedName name="wrn.Lista._.Eq.yMaq.." localSheetId="12" hidden="1">{#N/A,#N/A,FALSE,"Lista Eq.yMaq."}</definedName>
    <definedName name="wrn.Lista._.Eq.yMaq.." hidden="1">{#N/A,#N/A,FALSE,"Lista Eq.yMaq."}</definedName>
    <definedName name="wrn.LISTADOC." localSheetId="17" hidden="1">{#N/A,#N/A,FALSE,"GENERAL";#N/A,#N/A,FALSE,"USP 1";#N/A,#N/A,FALSE,"USP 2";#N/A,#N/A,FALSE,"UTE"}</definedName>
    <definedName name="wrn.LISTADOC." localSheetId="11" hidden="1">{#N/A,#N/A,FALSE,"GENERAL";#N/A,#N/A,FALSE,"USP 1";#N/A,#N/A,FALSE,"USP 2";#N/A,#N/A,FALSE,"UTE"}</definedName>
    <definedName name="wrn.LISTADOC." localSheetId="3" hidden="1">{#N/A,#N/A,FALSE,"GENERAL";#N/A,#N/A,FALSE,"USP 1";#N/A,#N/A,FALSE,"USP 2";#N/A,#N/A,FALSE,"UTE"}</definedName>
    <definedName name="wrn.LISTADOC." localSheetId="14" hidden="1">{#N/A,#N/A,FALSE,"GENERAL";#N/A,#N/A,FALSE,"USP 1";#N/A,#N/A,FALSE,"USP 2";#N/A,#N/A,FALSE,"UTE"}</definedName>
    <definedName name="wrn.LISTADOC." localSheetId="9" hidden="1">{#N/A,#N/A,FALSE,"GENERAL";#N/A,#N/A,FALSE,"USP 1";#N/A,#N/A,FALSE,"USP 2";#N/A,#N/A,FALSE,"UTE"}</definedName>
    <definedName name="wrn.LISTADOC." localSheetId="8" hidden="1">{#N/A,#N/A,FALSE,"GENERAL";#N/A,#N/A,FALSE,"USP 1";#N/A,#N/A,FALSE,"USP 2";#N/A,#N/A,FALSE,"UTE"}</definedName>
    <definedName name="wrn.LISTADOC." localSheetId="19" hidden="1">{#N/A,#N/A,FALSE,"GENERAL";#N/A,#N/A,FALSE,"USP 1";#N/A,#N/A,FALSE,"USP 2";#N/A,#N/A,FALSE,"UTE"}</definedName>
    <definedName name="wrn.LISTADOC." localSheetId="12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wrn.LPU._.MG." localSheetId="1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4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CV." localSheetId="17" hidden="1">{#N/A,#N/A,TRUE,"FLEXIL"}</definedName>
    <definedName name="wrn.MCV." localSheetId="11" hidden="1">{#N/A,#N/A,TRUE,"FLEXIL"}</definedName>
    <definedName name="wrn.MCV." localSheetId="14" hidden="1">{#N/A,#N/A,TRUE,"FLEXIL"}</definedName>
    <definedName name="wrn.MCV." localSheetId="9" hidden="1">{#N/A,#N/A,TRUE,"FLEXIL"}</definedName>
    <definedName name="wrn.MCV." localSheetId="8" hidden="1">{#N/A,#N/A,TRUE,"FLEXIL"}</definedName>
    <definedName name="wrn.MCV." localSheetId="19" hidden="1">{#N/A,#N/A,TRUE,"FLEXIL"}</definedName>
    <definedName name="wrn.MCV." localSheetId="12" hidden="1">{#N/A,#N/A,TRUE,"FLEXIL"}</definedName>
    <definedName name="wrn.MCV." hidden="1">{#N/A,#N/A,TRUE,"FLEXIL"}</definedName>
    <definedName name="wrn.MO." localSheetId="17" hidden="1">{"MO(BASE)",#N/A,FALSE,"MO(BASE)";"MO(BASE)1",#N/A,FALSE,"MO(BASE)";"MO(BASE)2",#N/A,FALSE,"MO(BASE)"}</definedName>
    <definedName name="wrn.MO." localSheetId="11" hidden="1">{"MO(BASE)",#N/A,FALSE,"MO(BASE)";"MO(BASE)1",#N/A,FALSE,"MO(BASE)";"MO(BASE)2",#N/A,FALSE,"MO(BASE)"}</definedName>
    <definedName name="wrn.MO." localSheetId="14" hidden="1">{"MO(BASE)",#N/A,FALSE,"MO(BASE)";"MO(BASE)1",#N/A,FALSE,"MO(BASE)";"MO(BASE)2",#N/A,FALSE,"MO(BASE)"}</definedName>
    <definedName name="wrn.MO." localSheetId="9" hidden="1">{"MO(BASE)",#N/A,FALSE,"MO(BASE)";"MO(BASE)1",#N/A,FALSE,"MO(BASE)";"MO(BASE)2",#N/A,FALSE,"MO(BASE)"}</definedName>
    <definedName name="wrn.MO." localSheetId="8" hidden="1">{"MO(BASE)",#N/A,FALSE,"MO(BASE)";"MO(BASE)1",#N/A,FALSE,"MO(BASE)";"MO(BASE)2",#N/A,FALSE,"MO(BASE)"}</definedName>
    <definedName name="wrn.MO." localSheetId="19" hidden="1">{"MO(BASE)",#N/A,FALSE,"MO(BASE)";"MO(BASE)1",#N/A,FALSE,"MO(BASE)";"MO(BASE)2",#N/A,FALSE,"MO(BASE)"}</definedName>
    <definedName name="wrn.MO." localSheetId="12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NEDA._.99." localSheetId="17" hidden="1">{"3",#N/A,FALSE,"Flujos Caja - Mon. 1999";"INGRESOS MONEDA 1999",#N/A,FALSE,"Flujos Caja - Mon. 1999"}</definedName>
    <definedName name="wrn.MONEDA._.99." localSheetId="11" hidden="1">{"3",#N/A,FALSE,"Flujos Caja - Mon. 1999";"INGRESOS MONEDA 1999",#N/A,FALSE,"Flujos Caja - Mon. 1999"}</definedName>
    <definedName name="wrn.MONEDA._.99." localSheetId="14" hidden="1">{"3",#N/A,FALSE,"Flujos Caja - Mon. 1999";"INGRESOS MONEDA 1999",#N/A,FALSE,"Flujos Caja - Mon. 1999"}</definedName>
    <definedName name="wrn.MONEDA._.99." localSheetId="9" hidden="1">{"3",#N/A,FALSE,"Flujos Caja - Mon. 1999";"INGRESOS MONEDA 1999",#N/A,FALSE,"Flujos Caja - Mon. 1999"}</definedName>
    <definedName name="wrn.MONEDA._.99." localSheetId="8" hidden="1">{"3",#N/A,FALSE,"Flujos Caja - Mon. 1999";"INGRESOS MONEDA 1999",#N/A,FALSE,"Flujos Caja - Mon. 1999"}</definedName>
    <definedName name="wrn.MONEDA._.99." localSheetId="19" hidden="1">{"3",#N/A,FALSE,"Flujos Caja - Mon. 1999";"INGRESOS MONEDA 1999",#N/A,FALSE,"Flujos Caja - Mon. 1999"}</definedName>
    <definedName name="wrn.MONEDA._.99." localSheetId="12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_.Package." localSheetId="17" hidden="1">{#N/A,#N/A,FALSE,"Global Wls Trend";#N/A,#N/A,FALSE,"Region Trend";#N/A,#N/A,FALSE,"PBU Trend"}</definedName>
    <definedName name="wrn.Month._.Report._.Package." localSheetId="11" hidden="1">{#N/A,#N/A,FALSE,"Global Wls Trend";#N/A,#N/A,FALSE,"Region Trend";#N/A,#N/A,FALSE,"PBU Trend"}</definedName>
    <definedName name="wrn.Month._.Report._.Package." localSheetId="14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8" hidden="1">{#N/A,#N/A,FALSE,"Global Wls Trend";#N/A,#N/A,FALSE,"Region Trend";#N/A,#N/A,FALSE,"PBU Trend"}</definedName>
    <definedName name="wrn.Month._.Report._.Package." localSheetId="19" hidden="1">{#N/A,#N/A,FALSE,"Global Wls Trend";#N/A,#N/A,FALSE,"Region Trend";#N/A,#N/A,FALSE,"PBU Trend"}</definedName>
    <definedName name="wrn.Month._.Report._.Package." localSheetId="12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17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1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4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2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Nelson._.Summary." localSheetId="17" hidden="1">{#N/A,#N/A,FALSE,"subcontract"}</definedName>
    <definedName name="wrn.Nelson._.Summary." localSheetId="11" hidden="1">{#N/A,#N/A,FALSE,"subcontract"}</definedName>
    <definedName name="wrn.Nelson._.Summary." localSheetId="14" hidden="1">{#N/A,#N/A,FALSE,"subcontract"}</definedName>
    <definedName name="wrn.Nelson._.Summary." localSheetId="9" hidden="1">{#N/A,#N/A,FALSE,"subcontract"}</definedName>
    <definedName name="wrn.Nelson._.Summary." localSheetId="8" hidden="1">{#N/A,#N/A,FALSE,"subcontract"}</definedName>
    <definedName name="wrn.Nelson._.Summary." localSheetId="19" hidden="1">{#N/A,#N/A,FALSE,"subcontract"}</definedName>
    <definedName name="wrn.Nelson._.Summary." localSheetId="12" hidden="1">{#N/A,#N/A,FALSE,"subcontract"}</definedName>
    <definedName name="wrn.Nelson._.Summary." hidden="1">{#N/A,#N/A,FALSE,"subcontract"}</definedName>
    <definedName name="wrn.pablo." localSheetId="17" hidden="1">{#N/A,#N/A,FALSE,"Hoja1";#N/A,#N/A,FALSE,"Hoja2"}</definedName>
    <definedName name="wrn.pablo." localSheetId="11" hidden="1">{#N/A,#N/A,FALSE,"Hoja1";#N/A,#N/A,FALSE,"Hoja2"}</definedName>
    <definedName name="wrn.pablo." localSheetId="14" hidden="1">{#N/A,#N/A,FALSE,"Hoja1";#N/A,#N/A,FALSE,"Hoja2"}</definedName>
    <definedName name="wrn.pablo." localSheetId="9" hidden="1">{#N/A,#N/A,FALSE,"Hoja1";#N/A,#N/A,FALSE,"Hoja2"}</definedName>
    <definedName name="wrn.pablo." localSheetId="8" hidden="1">{#N/A,#N/A,FALSE,"Hoja1";#N/A,#N/A,FALSE,"Hoja2"}</definedName>
    <definedName name="wrn.pablo." localSheetId="19" hidden="1">{#N/A,#N/A,FALSE,"Hoja1";#N/A,#N/A,FALSE,"Hoja2"}</definedName>
    <definedName name="wrn.pablo." localSheetId="12" hidden="1">{#N/A,#N/A,FALSE,"Hoja1";#N/A,#N/A,FALSE,"Hoja2"}</definedName>
    <definedName name="wrn.pablo." hidden="1">{#N/A,#N/A,FALSE,"Hoja1";#N/A,#N/A,FALSE,"Hoja2"}</definedName>
    <definedName name="wrn.pag_1." localSheetId="17" hidden="1">{#N/A,#N/A,FALSE,"COPERTINA"}</definedName>
    <definedName name="wrn.pag_1." localSheetId="11" hidden="1">{#N/A,#N/A,FALSE,"COPERTINA"}</definedName>
    <definedName name="wrn.pag_1." localSheetId="14" hidden="1">{#N/A,#N/A,FALSE,"COPERTINA"}</definedName>
    <definedName name="wrn.pag_1." localSheetId="9" hidden="1">{#N/A,#N/A,FALSE,"COPERTINA"}</definedName>
    <definedName name="wrn.pag_1." localSheetId="8" hidden="1">{#N/A,#N/A,FALSE,"COPERTINA"}</definedName>
    <definedName name="wrn.pag_1." localSheetId="19" hidden="1">{#N/A,#N/A,FALSE,"COPERTINA"}</definedName>
    <definedName name="wrn.pag_1." localSheetId="12" hidden="1">{#N/A,#N/A,FALSE,"COPERTINA"}</definedName>
    <definedName name="wrn.pag_1." hidden="1">{#N/A,#N/A,FALSE,"COPERTINA"}</definedName>
    <definedName name="wrn.Payroll." localSheetId="14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ayroll.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ENDENCIAS.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17" hidden="1">{#N/A,#N/A,FALSE,"PEND INC";#N/A,#N/A,FALSE,"PEND MINM"}</definedName>
    <definedName name="wrn.pendientes." localSheetId="11" hidden="1">{#N/A,#N/A,FALSE,"PEND INC";#N/A,#N/A,FALSE,"PEND MINM"}</definedName>
    <definedName name="wrn.pendientes." localSheetId="14" hidden="1">{#N/A,#N/A,FALSE,"PEND INC";#N/A,#N/A,FALSE,"PEND MINM"}</definedName>
    <definedName name="wrn.pendientes." localSheetId="9" hidden="1">{#N/A,#N/A,FALSE,"PEND INC";#N/A,#N/A,FALSE,"PEND MINM"}</definedName>
    <definedName name="wrn.pendientes." localSheetId="8" hidden="1">{#N/A,#N/A,FALSE,"PEND INC";#N/A,#N/A,FALSE,"PEND MINM"}</definedName>
    <definedName name="wrn.pendientes." localSheetId="19" hidden="1">{#N/A,#N/A,FALSE,"PEND INC";#N/A,#N/A,FALSE,"PEND MINM"}</definedName>
    <definedName name="wrn.pendientes." localSheetId="12" hidden="1">{#N/A,#N/A,FALSE,"PEND INC";#N/A,#N/A,FALSE,"PEND MINM"}</definedName>
    <definedName name="wrn.pendientes." hidden="1">{#N/A,#N/A,FALSE,"PEND INC";#N/A,#N/A,FALSE,"PEND MINM"}</definedName>
    <definedName name="wrn.PEPE." localSheetId="14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resentación._.Budget." localSheetId="1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4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2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Presupuesto2000._.Astra_YPF.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4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nt._.all." localSheetId="17" hidden="1">{#N/A,#N/A,FALSE,"$170M Cash";#N/A,#N/A,FALSE,"$250M Cash";#N/A,#N/A,FALSE,"$325M Cash"}</definedName>
    <definedName name="wrn.print._.all." localSheetId="11" hidden="1">{#N/A,#N/A,FALSE,"$170M Cash";#N/A,#N/A,FALSE,"$250M Cash";#N/A,#N/A,FALSE,"$325M Cash"}</definedName>
    <definedName name="wrn.print._.all." localSheetId="14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8" hidden="1">{#N/A,#N/A,FALSE,"$170M Cash";#N/A,#N/A,FALSE,"$250M Cash";#N/A,#N/A,FALSE,"$325M Cash"}</definedName>
    <definedName name="wrn.print._.all." localSheetId="19" hidden="1">{#N/A,#N/A,FALSE,"$170M Cash";#N/A,#N/A,FALSE,"$250M Cash";#N/A,#N/A,FALSE,"$325M Cash"}</definedName>
    <definedName name="wrn.print._.all." localSheetId="12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1." localSheetId="17" hidden="1">{#N/A,#N/A,TRUE,"Est. de Fact.";#N/A,#N/A,TRUE,"Capitulo 19";#N/A,#N/A,TRUE,"Proyecto P855"}</definedName>
    <definedName name="wrn.print1." localSheetId="11" hidden="1">{#N/A,#N/A,TRUE,"Est. de Fact.";#N/A,#N/A,TRUE,"Capitulo 19";#N/A,#N/A,TRUE,"Proyecto P855"}</definedName>
    <definedName name="wrn.print1." localSheetId="14" hidden="1">{#N/A,#N/A,TRUE,"Est. de Fact.";#N/A,#N/A,TRUE,"Capitulo 19";#N/A,#N/A,TRUE,"Proyecto P855"}</definedName>
    <definedName name="wrn.print1." localSheetId="9" hidden="1">{#N/A,#N/A,TRUE,"Est. de Fact.";#N/A,#N/A,TRUE,"Capitulo 19";#N/A,#N/A,TRUE,"Proyecto P855"}</definedName>
    <definedName name="wrn.print1." localSheetId="8" hidden="1">{#N/A,#N/A,TRUE,"Est. de Fact.";#N/A,#N/A,TRUE,"Capitulo 19";#N/A,#N/A,TRUE,"Proyecto P855"}</definedName>
    <definedName name="wrn.print1." localSheetId="19" hidden="1">{#N/A,#N/A,TRUE,"Est. de Fact.";#N/A,#N/A,TRUE,"Capitulo 19";#N/A,#N/A,TRUE,"Proyecto P855"}</definedName>
    <definedName name="wrn.print1." localSheetId="12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allD.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17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2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17" hidden="1">{#N/A,#N/A,FALSE,"MAQUINA"}</definedName>
    <definedName name="wrn.PROCART." localSheetId="11" hidden="1">{#N/A,#N/A,FALSE,"MAQUINA"}</definedName>
    <definedName name="wrn.PROCART." localSheetId="14" hidden="1">{#N/A,#N/A,FALSE,"MAQUINA"}</definedName>
    <definedName name="wrn.PROCART." localSheetId="9" hidden="1">{#N/A,#N/A,FALSE,"MAQUINA"}</definedName>
    <definedName name="wrn.PROCART." localSheetId="8" hidden="1">{#N/A,#N/A,FALSE,"MAQUINA"}</definedName>
    <definedName name="wrn.PROCART." localSheetId="19" hidden="1">{#N/A,#N/A,FALSE,"MAQUINA"}</definedName>
    <definedName name="wrn.PROCART." localSheetId="12" hidden="1">{#N/A,#N/A,FALSE,"MAQUINA"}</definedName>
    <definedName name="wrn.PROCART." hidden="1">{#N/A,#N/A,FALSE,"MAQUINA"}</definedName>
    <definedName name="wrn.R1_Sh1." localSheetId="17" hidden="1">{"V_sh1_01",#N/A,FALSE,"Sh1_ver_iso"}</definedName>
    <definedName name="wrn.R1_Sh1." localSheetId="11" hidden="1">{"V_sh1_01",#N/A,FALSE,"Sh1_ver_iso"}</definedName>
    <definedName name="wrn.R1_Sh1." localSheetId="14" hidden="1">{"V_sh1_01",#N/A,FALSE,"Sh1_ver_iso"}</definedName>
    <definedName name="wrn.R1_Sh1." localSheetId="9" hidden="1">{"V_sh1_01",#N/A,FALSE,"Sh1_ver_iso"}</definedName>
    <definedName name="wrn.R1_Sh1." localSheetId="8" hidden="1">{"V_sh1_01",#N/A,FALSE,"Sh1_ver_iso"}</definedName>
    <definedName name="wrn.R1_Sh1." localSheetId="19" hidden="1">{"V_sh1_01",#N/A,FALSE,"Sh1_ver_iso"}</definedName>
    <definedName name="wrn.R1_Sh1." localSheetId="12" hidden="1">{"V_sh1_01",#N/A,FALSE,"Sh1_ver_iso"}</definedName>
    <definedName name="wrn.R1_Sh1." hidden="1">{"V_sh1_01",#N/A,FALSE,"Sh1_ver_iso"}</definedName>
    <definedName name="wrn.R2_Sh2." localSheetId="17" hidden="1">{"V_sh1_01",#N/A,TRUE,"Sh1_"}</definedName>
    <definedName name="wrn.R2_Sh2." localSheetId="11" hidden="1">{"V_sh1_01",#N/A,TRUE,"Sh1_"}</definedName>
    <definedName name="wrn.R2_Sh2." localSheetId="14" hidden="1">{"V_sh1_01",#N/A,TRUE,"Sh1_"}</definedName>
    <definedName name="wrn.R2_Sh2." localSheetId="9" hidden="1">{"V_sh1_01",#N/A,TRUE,"Sh1_"}</definedName>
    <definedName name="wrn.R2_Sh2." localSheetId="8" hidden="1">{"V_sh1_01",#N/A,TRUE,"Sh1_"}</definedName>
    <definedName name="wrn.R2_Sh2." localSheetId="19" hidden="1">{"V_sh1_01",#N/A,TRUE,"Sh1_"}</definedName>
    <definedName name="wrn.R2_Sh2." localSheetId="12" hidden="1">{"V_sh1_01",#N/A,TRUE,"Sh1_"}</definedName>
    <definedName name="wrn.R2_Sh2." hidden="1">{"V_sh1_01",#N/A,TRUE,"Sh1_"}</definedName>
    <definedName name="wrn.Report._.1." localSheetId="17" hidden="1">{#N/A,#N/A,FALSE,"Work progress mensile";#N/A,#N/A,FALSE,"Work progress mensile IE1"}</definedName>
    <definedName name="wrn.Report._.1." localSheetId="11" hidden="1">{#N/A,#N/A,FALSE,"Work progress mensile";#N/A,#N/A,FALSE,"Work progress mensile IE1"}</definedName>
    <definedName name="wrn.Report._.1." localSheetId="14" hidden="1">{#N/A,#N/A,FALSE,"Work progress mensile";#N/A,#N/A,FALSE,"Work progress mensile IE1"}</definedName>
    <definedName name="wrn.Report._.1." localSheetId="9" hidden="1">{#N/A,#N/A,FALSE,"Work progress mensile";#N/A,#N/A,FALSE,"Work progress mensile IE1"}</definedName>
    <definedName name="wrn.Report._.1." localSheetId="8" hidden="1">{#N/A,#N/A,FALSE,"Work progress mensile";#N/A,#N/A,FALSE,"Work progress mensile IE1"}</definedName>
    <definedName name="wrn.Report._.1." localSheetId="19" hidden="1">{#N/A,#N/A,FALSE,"Work progress mensile";#N/A,#N/A,FALSE,"Work progress mensile IE1"}</definedName>
    <definedName name="wrn.Report._.1." localSheetId="12" hidden="1">{#N/A,#N/A,FALSE,"Work progress mensile";#N/A,#N/A,FALSE,"Work progress mensile IE1"}</definedName>
    <definedName name="wrn.Report._.1." hidden="1">{#N/A,#N/A,FALSE,"Work progress mensile";#N/A,#N/A,FALSE,"Work progress mensile IE1"}</definedName>
    <definedName name="wrn.Report._.Mensual." localSheetId="17" hidden="1">{#N/A,#N/A,FALSE,"Monthly report";#N/A,#N/A,FALSE,"M.R. UEM";#N/A,#N/A,FALSE,"M.R. VCM"}</definedName>
    <definedName name="wrn.Report._.Mensual." localSheetId="11" hidden="1">{#N/A,#N/A,FALSE,"Monthly report";#N/A,#N/A,FALSE,"M.R. UEM";#N/A,#N/A,FALSE,"M.R. VCM"}</definedName>
    <definedName name="wrn.Report._.Mensual." localSheetId="14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19" hidden="1">{#N/A,#N/A,FALSE,"Monthly report";#N/A,#N/A,FALSE,"M.R. UEM";#N/A,#N/A,FALSE,"M.R. VCM"}</definedName>
    <definedName name="wrn.Report._.Mensual." localSheetId="12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._2" localSheetId="17" hidden="1">{#N/A,#N/A,FALSE,"Monthly report";#N/A,#N/A,FALSE,"M.R. UEM";#N/A,#N/A,FALSE,"M.R. VCM"}</definedName>
    <definedName name="wrn.Report._.Mensual._2" localSheetId="11" hidden="1">{#N/A,#N/A,FALSE,"Monthly report";#N/A,#N/A,FALSE,"M.R. UEM";#N/A,#N/A,FALSE,"M.R. VCM"}</definedName>
    <definedName name="wrn.Report._.Mensual._2" localSheetId="14" hidden="1">{#N/A,#N/A,FALSE,"Monthly report";#N/A,#N/A,FALSE,"M.R. UEM";#N/A,#N/A,FALSE,"M.R. VCM"}</definedName>
    <definedName name="wrn.Report._.Mensual._2" localSheetId="9" hidden="1">{#N/A,#N/A,FALSE,"Monthly report";#N/A,#N/A,FALSE,"M.R. UEM";#N/A,#N/A,FALSE,"M.R. VCM"}</definedName>
    <definedName name="wrn.Report._.Mensual._2" localSheetId="8" hidden="1">{#N/A,#N/A,FALSE,"Monthly report";#N/A,#N/A,FALSE,"M.R. UEM";#N/A,#N/A,FALSE,"M.R. VCM"}</definedName>
    <definedName name="wrn.Report._.Mensual._2" localSheetId="19" hidden="1">{#N/A,#N/A,FALSE,"Monthly report";#N/A,#N/A,FALSE,"M.R. UEM";#N/A,#N/A,FALSE,"M.R. VCM"}</definedName>
    <definedName name="wrn.Report._.Mensual._2" localSheetId="12" hidden="1">{#N/A,#N/A,FALSE,"Monthly report";#N/A,#N/A,FALSE,"M.R. UEM";#N/A,#N/A,FALSE,"M.R. VCM"}</definedName>
    <definedName name="wrn.Report._.Mensual._2" hidden="1">{#N/A,#N/A,FALSE,"Monthly report";#N/A,#N/A,FALSE,"M.R. UEM";#N/A,#N/A,FALSE,"M.R. VCM"}</definedName>
    <definedName name="wrn.report._.Mensual1" localSheetId="17" hidden="1">{#N/A,#N/A,FALSE,"Monthly report";#N/A,#N/A,FALSE,"M.R. UEM";#N/A,#N/A,FALSE,"M.R. VCM"}</definedName>
    <definedName name="wrn.report._.Mensual1" localSheetId="11" hidden="1">{#N/A,#N/A,FALSE,"Monthly report";#N/A,#N/A,FALSE,"M.R. UEM";#N/A,#N/A,FALSE,"M.R. VCM"}</definedName>
    <definedName name="wrn.report._.Mensual1" localSheetId="14" hidden="1">{#N/A,#N/A,FALSE,"Monthly report";#N/A,#N/A,FALSE,"M.R. UEM";#N/A,#N/A,FALSE,"M.R. VCM"}</definedName>
    <definedName name="wrn.report._.Mensual1" localSheetId="9" hidden="1">{#N/A,#N/A,FALSE,"Monthly report";#N/A,#N/A,FALSE,"M.R. UEM";#N/A,#N/A,FALSE,"M.R. VCM"}</definedName>
    <definedName name="wrn.report._.Mensual1" localSheetId="8" hidden="1">{#N/A,#N/A,FALSE,"Monthly report";#N/A,#N/A,FALSE,"M.R. UEM";#N/A,#N/A,FALSE,"M.R. VCM"}</definedName>
    <definedName name="wrn.report._.Mensual1" localSheetId="19" hidden="1">{#N/A,#N/A,FALSE,"Monthly report";#N/A,#N/A,FALSE,"M.R. UEM";#N/A,#N/A,FALSE,"M.R. VCM"}</definedName>
    <definedName name="wrn.report._.Mensual1" localSheetId="12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umen." localSheetId="17" hidden="1">{#N/A,#N/A,FALSE,"Costo instalación"}</definedName>
    <definedName name="wrn.Resumen." localSheetId="11" hidden="1">{#N/A,#N/A,FALSE,"Costo instalación"}</definedName>
    <definedName name="wrn.Resumen." localSheetId="14" hidden="1">{#N/A,#N/A,FALSE,"Costo instalación"}</definedName>
    <definedName name="wrn.Resumen." localSheetId="9" hidden="1">{#N/A,#N/A,FALSE,"Costo instalación"}</definedName>
    <definedName name="wrn.Resumen." localSheetId="8" hidden="1">{#N/A,#N/A,FALSE,"Costo instalación"}</definedName>
    <definedName name="wrn.Resumen." localSheetId="19" hidden="1">{#N/A,#N/A,FALSE,"Costo instalación"}</definedName>
    <definedName name="wrn.Resumen." localSheetId="12" hidden="1">{#N/A,#N/A,FALSE,"Costo instalación"}</definedName>
    <definedName name="wrn.Resumen." hidden="1">{#N/A,#N/A,FALSE,"Costo instalación"}</definedName>
    <definedName name="wrn.Sale_Local_Q2." localSheetId="14" hidden="1">{"Sales_Local_Q2",#N/A,FALSE,"Q1_2000"}</definedName>
    <definedName name="wrn.Sale_Local_Q2." hidden="1">{"Sales_Local_Q2",#N/A,FALSE,"Q1_2000"}</definedName>
    <definedName name="wrn.Sale_Local_Q4." localSheetId="14" hidden="1">{"Sales_Local_Q4",#N/A,FALSE,"Q4_1999"}</definedName>
    <definedName name="wrn.Sale_Local_Q4." hidden="1">{"Sales_Local_Q4",#N/A,FALSE,"Q4_1999"}</definedName>
    <definedName name="wrn.Summary." localSheetId="17" hidden="1">{#N/A,#N/A,FALSE,"Matrix";#N/A,#N/A,FALSE,"Executive";#N/A,#N/A,FALSE,"Summary"}</definedName>
    <definedName name="wrn.Summary." localSheetId="11" hidden="1">{#N/A,#N/A,FALSE,"Matrix";#N/A,#N/A,FALSE,"Executive";#N/A,#N/A,FALSE,"Summary"}</definedName>
    <definedName name="wrn.Summary." localSheetId="14" hidden="1">{#N/A,#N/A,FALSE,"Matrix";#N/A,#N/A,FALSE,"Executive";#N/A,#N/A,FALSE,"Summary"}</definedName>
    <definedName name="wrn.Summary." localSheetId="9" hidden="1">{#N/A,#N/A,FALSE,"Matrix";#N/A,#N/A,FALSE,"Executive";#N/A,#N/A,FALSE,"Summary"}</definedName>
    <definedName name="wrn.Summary." localSheetId="8" hidden="1">{#N/A,#N/A,FALSE,"Matrix";#N/A,#N/A,FALSE,"Executive";#N/A,#N/A,FALSE,"Summary"}</definedName>
    <definedName name="wrn.Summary." localSheetId="19" hidden="1">{#N/A,#N/A,FALSE,"Matrix";#N/A,#N/A,FALSE,"Executive";#N/A,#N/A,FALSE,"Summary"}</definedName>
    <definedName name="wrn.Summary." localSheetId="12" hidden="1">{#N/A,#N/A,FALSE,"Matrix";#N/A,#N/A,FALSE,"Executive";#N/A,#N/A,FALSE,"Summary"}</definedName>
    <definedName name="wrn.Summary." hidden="1">{#N/A,#N/A,FALSE,"Matrix";#N/A,#N/A,FALSE,"Executive";#N/A,#N/A,FALSE,"Summary"}</definedName>
    <definedName name="wrn.unidades." localSheetId="1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RIOS.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OLCAN." localSheetId="17" hidden="1">{#N/A,#N/A,FALSE,"Resumen"}</definedName>
    <definedName name="wrn.VOLCAN." localSheetId="11" hidden="1">{#N/A,#N/A,FALSE,"Resumen"}</definedName>
    <definedName name="wrn.VOLCAN." localSheetId="14" hidden="1">{#N/A,#N/A,FALSE,"Resumen"}</definedName>
    <definedName name="wrn.VOLCAN." localSheetId="9" hidden="1">{#N/A,#N/A,FALSE,"Resumen"}</definedName>
    <definedName name="wrn.VOLCAN." localSheetId="8" hidden="1">{#N/A,#N/A,FALSE,"Resumen"}</definedName>
    <definedName name="wrn.VOLCAN." localSheetId="19" hidden="1">{#N/A,#N/A,FALSE,"Resumen"}</definedName>
    <definedName name="wrn.VOLCAN." localSheetId="12" hidden="1">{#N/A,#N/A,FALSE,"Resumen"}</definedName>
    <definedName name="wrn.VOLCAN." hidden="1">{#N/A,#N/A,FALSE,"Resumen"}</definedName>
    <definedName name="wrn1.history" localSheetId="17" hidden="1">{#N/A,#N/A,FALSE,"model"}</definedName>
    <definedName name="wrn1.history" localSheetId="11" hidden="1">{#N/A,#N/A,FALSE,"model"}</definedName>
    <definedName name="wrn1.history" localSheetId="14" hidden="1">{#N/A,#N/A,FALSE,"model"}</definedName>
    <definedName name="wrn1.history" localSheetId="9" hidden="1">{#N/A,#N/A,FALSE,"model"}</definedName>
    <definedName name="wrn1.history" localSheetId="8" hidden="1">{#N/A,#N/A,FALSE,"model"}</definedName>
    <definedName name="wrn1.history" localSheetId="19" hidden="1">{#N/A,#N/A,FALSE,"model"}</definedName>
    <definedName name="wrn1.history" localSheetId="12" hidden="1">{#N/A,#N/A,FALSE,"model"}</definedName>
    <definedName name="wrn1.history" hidden="1">{#N/A,#N/A,FALSE,"model"}</definedName>
    <definedName name="wrn1.print._.all." localSheetId="17" hidden="1">{#N/A,#N/A,FALSE,"$170M Cash";#N/A,#N/A,FALSE,"$250M Cash";#N/A,#N/A,FALSE,"$325M Cash"}</definedName>
    <definedName name="wrn1.print._.all." localSheetId="11" hidden="1">{#N/A,#N/A,FALSE,"$170M Cash";#N/A,#N/A,FALSE,"$250M Cash";#N/A,#N/A,FALSE,"$325M Cash"}</definedName>
    <definedName name="wrn1.print._.all." localSheetId="14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8" hidden="1">{#N/A,#N/A,FALSE,"$170M Cash";#N/A,#N/A,FALSE,"$250M Cash";#N/A,#N/A,FALSE,"$325M Cash"}</definedName>
    <definedName name="wrn1.print._.all." localSheetId="19" hidden="1">{#N/A,#N/A,FALSE,"$170M Cash";#N/A,#N/A,FALSE,"$250M Cash";#N/A,#N/A,FALSE,"$325M Cash"}</definedName>
    <definedName name="wrn1.print._.all." localSheetId="12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3.histroic" localSheetId="17" hidden="1">{#N/A,#N/A,FALSE,"model"}</definedName>
    <definedName name="wrn3.histroic" localSheetId="11" hidden="1">{#N/A,#N/A,FALSE,"model"}</definedName>
    <definedName name="wrn3.histroic" localSheetId="14" hidden="1">{#N/A,#N/A,FALSE,"model"}</definedName>
    <definedName name="wrn3.histroic" localSheetId="9" hidden="1">{#N/A,#N/A,FALSE,"model"}</definedName>
    <definedName name="wrn3.histroic" localSheetId="8" hidden="1">{#N/A,#N/A,FALSE,"model"}</definedName>
    <definedName name="wrn3.histroic" localSheetId="19" hidden="1">{#N/A,#N/A,FALSE,"model"}</definedName>
    <definedName name="wrn3.histroic" localSheetId="12" hidden="1">{#N/A,#N/A,FALSE,"model"}</definedName>
    <definedName name="wrn3.histroic" hidden="1">{#N/A,#N/A,FALSE,"model"}</definedName>
    <definedName name="wrncompleto260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t" localSheetId="17" hidden="1">{#N/A,#N/A,FALSE,"$170M Cash";#N/A,#N/A,FALSE,"$250M Cash";#N/A,#N/A,FALSE,"$325M Cash"}</definedName>
    <definedName name="wrt" localSheetId="11" hidden="1">{#N/A,#N/A,FALSE,"$170M Cash";#N/A,#N/A,FALSE,"$250M Cash";#N/A,#N/A,FALSE,"$325M Cash"}</definedName>
    <definedName name="wrt" localSheetId="14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8" hidden="1">{#N/A,#N/A,FALSE,"$170M Cash";#N/A,#N/A,FALSE,"$250M Cash";#N/A,#N/A,FALSE,"$325M Cash"}</definedName>
    <definedName name="wrt" localSheetId="19" hidden="1">{#N/A,#N/A,FALSE,"$170M Cash";#N/A,#N/A,FALSE,"$250M Cash";#N/A,#N/A,FALSE,"$325M Cash"}</definedName>
    <definedName name="wrt" localSheetId="12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ttydgbhsdg">#REF!</definedName>
    <definedName name="wsdf" localSheetId="17" hidden="1">{#N/A,#N/A,FALSE,"Total_OC015";#N/A,#N/A,FALSE,"ADMIN";#N/A,#N/A,FALSE,"PROCES";#N/A,#N/A,FALSE,"mecan";#N/A,#N/A,FALSE,"civil";#N/A,#N/A,FALSE,"CAÑER";#N/A,#N/A,FALSE,"ELEC";#N/A,#N/A,FALSE,"INSTR"}</definedName>
    <definedName name="wsdf" localSheetId="11" hidden="1">{#N/A,#N/A,FALSE,"Total_OC015";#N/A,#N/A,FALSE,"ADMIN";#N/A,#N/A,FALSE,"PROCES";#N/A,#N/A,FALSE,"mecan";#N/A,#N/A,FALSE,"civil";#N/A,#N/A,FALSE,"CAÑER";#N/A,#N/A,FALSE,"ELEC";#N/A,#N/A,FALSE,"INSTR"}</definedName>
    <definedName name="wsdf" localSheetId="14" hidden="1">{#N/A,#N/A,FALSE,"Total_OC015";#N/A,#N/A,FALSE,"ADMIN";#N/A,#N/A,FALSE,"PROCES";#N/A,#N/A,FALSE,"mecan";#N/A,#N/A,FALSE,"civil";#N/A,#N/A,FALSE,"CAÑER";#N/A,#N/A,FALSE,"ELEC";#N/A,#N/A,FALSE,"INSTR"}</definedName>
    <definedName name="wsdf" localSheetId="9" hidden="1">{#N/A,#N/A,FALSE,"Total_OC015";#N/A,#N/A,FALSE,"ADMIN";#N/A,#N/A,FALSE,"PROCES";#N/A,#N/A,FALSE,"mecan";#N/A,#N/A,FALSE,"civil";#N/A,#N/A,FALSE,"CAÑER";#N/A,#N/A,FALSE,"ELEC";#N/A,#N/A,FALSE,"INSTR"}</definedName>
    <definedName name="wsdf" localSheetId="8" hidden="1">{#N/A,#N/A,FALSE,"Total_OC015";#N/A,#N/A,FALSE,"ADMIN";#N/A,#N/A,FALSE,"PROCES";#N/A,#N/A,FALSE,"mecan";#N/A,#N/A,FALSE,"civil";#N/A,#N/A,FALSE,"CAÑER";#N/A,#N/A,FALSE,"ELEC";#N/A,#N/A,FALSE,"INSTR"}</definedName>
    <definedName name="wsdf" localSheetId="19" hidden="1">{#N/A,#N/A,FALSE,"Total_OC015";#N/A,#N/A,FALSE,"ADMIN";#N/A,#N/A,FALSE,"PROCES";#N/A,#N/A,FALSE,"mecan";#N/A,#N/A,FALSE,"civil";#N/A,#N/A,FALSE,"CAÑER";#N/A,#N/A,FALSE,"ELEC";#N/A,#N/A,FALSE,"INSTR"}</definedName>
    <definedName name="wsdf" localSheetId="12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Q">#REF!</definedName>
    <definedName name="WSW">#REF!</definedName>
    <definedName name="WSWSS">#REF!</definedName>
    <definedName name="wsxwsx">#N/A</definedName>
    <definedName name="wtsgrstr" localSheetId="1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vu.PLA1.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17" hidden="1">{#N/A,#N/A,TRUE,"Report"}</definedName>
    <definedName name="ww" localSheetId="11" hidden="1">{#N/A,#N/A,TRUE,"Report"}</definedName>
    <definedName name="ww" localSheetId="14" hidden="1">{#N/A,#N/A,TRUE,"Report"}</definedName>
    <definedName name="ww" localSheetId="9" hidden="1">{#N/A,#N/A,TRUE,"Report"}</definedName>
    <definedName name="ww" localSheetId="8" hidden="1">{#N/A,#N/A,TRUE,"Report"}</definedName>
    <definedName name="ww" localSheetId="19" hidden="1">{#N/A,#N/A,TRUE,"Report"}</definedName>
    <definedName name="ww" localSheetId="12" hidden="1">{#N/A,#N/A,TRUE,"Report"}</definedName>
    <definedName name="ww" hidden="1">{#N/A,#N/A,TRUE,"Report"}</definedName>
    <definedName name="www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wwww" localSheetId="1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x">#REF!</definedName>
    <definedName name="WY">#N/A</definedName>
    <definedName name="Wz">#REF!</definedName>
    <definedName name="X">#REF!</definedName>
    <definedName name="X_KP">#REF!</definedName>
    <definedName name="xa">#REF!</definedName>
    <definedName name="xb">#REF!</definedName>
    <definedName name="xd" localSheetId="17" hidden="1">{#N/A,#N/A,TRUE,"Est. de Fact.";#N/A,#N/A,TRUE,"Capitulo 19";#N/A,#N/A,TRUE,"Proyecto P855"}</definedName>
    <definedName name="xd" localSheetId="11" hidden="1">{#N/A,#N/A,TRUE,"Est. de Fact.";#N/A,#N/A,TRUE,"Capitulo 19";#N/A,#N/A,TRUE,"Proyecto P855"}</definedName>
    <definedName name="xd" localSheetId="14" hidden="1">{#N/A,#N/A,TRUE,"Est. de Fact.";#N/A,#N/A,TRUE,"Capitulo 19";#N/A,#N/A,TRUE,"Proyecto P855"}</definedName>
    <definedName name="xd" localSheetId="9" hidden="1">{#N/A,#N/A,TRUE,"Est. de Fact.";#N/A,#N/A,TRUE,"Capitulo 19";#N/A,#N/A,TRUE,"Proyecto P855"}</definedName>
    <definedName name="xd" localSheetId="8" hidden="1">{#N/A,#N/A,TRUE,"Est. de Fact.";#N/A,#N/A,TRUE,"Capitulo 19";#N/A,#N/A,TRUE,"Proyecto P855"}</definedName>
    <definedName name="xd" localSheetId="19" hidden="1">{#N/A,#N/A,TRUE,"Est. de Fact.";#N/A,#N/A,TRUE,"Capitulo 19";#N/A,#N/A,TRUE,"Proyecto P855"}</definedName>
    <definedName name="xd" localSheetId="12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f">#REF!</definedName>
    <definedName name="xGraph11" localSheetId="14" hidden="1">#REF!</definedName>
    <definedName name="xGraph11" hidden="1">'[55]LIMA-CANTA'!#REF!</definedName>
    <definedName name="Xifl">#REF!</definedName>
    <definedName name="xo" localSheetId="17" hidden="1">{#N/A,#N/A,FALSE,"Global by BU";#N/A,#N/A,FALSE,"U.S. by BU";#N/A,#N/A,FALSE,"Canada by BU";#N/A,#N/A,FALSE,"Europe by BU";#N/A,#N/A,FALSE,"Asia by BU";#N/A,#N/A,FALSE,"Cala by BU"}</definedName>
    <definedName name="xo" localSheetId="11" hidden="1">{#N/A,#N/A,FALSE,"Global by BU";#N/A,#N/A,FALSE,"U.S. by BU";#N/A,#N/A,FALSE,"Canada by BU";#N/A,#N/A,FALSE,"Europe by BU";#N/A,#N/A,FALSE,"Asia by BU";#N/A,#N/A,FALSE,"Cala by BU"}</definedName>
    <definedName name="xo" localSheetId="14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8" hidden="1">{#N/A,#N/A,FALSE,"Global by BU";#N/A,#N/A,FALSE,"U.S. by BU";#N/A,#N/A,FALSE,"Canada by BU";#N/A,#N/A,FALSE,"Europe by BU";#N/A,#N/A,FALSE,"Asia by BU";#N/A,#N/A,FALSE,"Cala by BU"}</definedName>
    <definedName name="xo" localSheetId="19" hidden="1">{#N/A,#N/A,FALSE,"Global by BU";#N/A,#N/A,FALSE,"U.S. by BU";#N/A,#N/A,FALSE,"Canada by BU";#N/A,#N/A,FALSE,"Europe by BU";#N/A,#N/A,FALSE,"Asia by BU";#N/A,#N/A,FALSE,"Cala by BU"}</definedName>
    <definedName name="xo" localSheetId="12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s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x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X" localSheetId="17" hidden="1">{#N/A,#N/A,FALSE,"GENERAL";#N/A,#N/A,FALSE,"USP 1";#N/A,#N/A,FALSE,"USP 2";#N/A,#N/A,FALSE,"UTE"}</definedName>
    <definedName name="XXX" localSheetId="11" hidden="1">{#N/A,#N/A,FALSE,"GENERAL";#N/A,#N/A,FALSE,"USP 1";#N/A,#N/A,FALSE,"USP 2";#N/A,#N/A,FALSE,"UTE"}</definedName>
    <definedName name="XXX" localSheetId="14" hidden="1">{#N/A,#N/A,FALSE,"GENERAL";#N/A,#N/A,FALSE,"USP 1";#N/A,#N/A,FALSE,"USP 2";#N/A,#N/A,FALSE,"UTE"}</definedName>
    <definedName name="XXX" localSheetId="9" hidden="1">{#N/A,#N/A,FALSE,"GENERAL";#N/A,#N/A,FALSE,"USP 1";#N/A,#N/A,FALSE,"USP 2";#N/A,#N/A,FALSE,"UTE"}</definedName>
    <definedName name="XXX" localSheetId="8" hidden="1">{#N/A,#N/A,FALSE,"GENERAL";#N/A,#N/A,FALSE,"USP 1";#N/A,#N/A,FALSE,"USP 2";#N/A,#N/A,FALSE,"UTE"}</definedName>
    <definedName name="XXX" localSheetId="19" hidden="1">{#N/A,#N/A,FALSE,"GENERAL";#N/A,#N/A,FALSE,"USP 1";#N/A,#N/A,FALSE,"USP 2";#N/A,#N/A,FALSE,"UTE"}</definedName>
    <definedName name="XXX" localSheetId="12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_2" localSheetId="17" hidden="1">{"NORMAL",#N/A,FALSE,"02"}</definedName>
    <definedName name="XXX_2" localSheetId="11" hidden="1">{"NORMAL",#N/A,FALSE,"02"}</definedName>
    <definedName name="XXX_2" localSheetId="14" hidden="1">{"NORMAL",#N/A,FALSE,"02"}</definedName>
    <definedName name="XXX_2" localSheetId="9" hidden="1">{"NORMAL",#N/A,FALSE,"02"}</definedName>
    <definedName name="XXX_2" localSheetId="8" hidden="1">{"NORMAL",#N/A,FALSE,"02"}</definedName>
    <definedName name="XXX_2" localSheetId="19" hidden="1">{"NORMAL",#N/A,FALSE,"02"}</definedName>
    <definedName name="XXX_2" localSheetId="12" hidden="1">{"NORMAL",#N/A,FALSE,"02"}</definedName>
    <definedName name="XXX_2" hidden="1">{"NORMAL",#N/A,FALSE,"02"}</definedName>
    <definedName name="xxx1" localSheetId="17" hidden="1">{"NORMAL",#N/A,FALSE,"02"}</definedName>
    <definedName name="xxx1" localSheetId="11" hidden="1">{"NORMAL",#N/A,FALSE,"02"}</definedName>
    <definedName name="xxx1" localSheetId="14" hidden="1">{"NORMAL",#N/A,FALSE,"02"}</definedName>
    <definedName name="xxx1" localSheetId="9" hidden="1">{"NORMAL",#N/A,FALSE,"02"}</definedName>
    <definedName name="xxx1" localSheetId="8" hidden="1">{"NORMAL",#N/A,FALSE,"02"}</definedName>
    <definedName name="xxx1" localSheetId="19" hidden="1">{"NORMAL",#N/A,FALSE,"02"}</definedName>
    <definedName name="xxx1" localSheetId="12" hidden="1">{"NORMAL",#N/A,FALSE,"02"}</definedName>
    <definedName name="xxx1" hidden="1">{"NORMAL",#N/A,FALSE,"02"}</definedName>
    <definedName name="XXXX" localSheetId="17" hidden="1">{#N/A,#N/A,FALSE,"GENERAL";#N/A,#N/A,FALSE,"USP 1";#N/A,#N/A,FALSE,"USP 2";#N/A,#N/A,FALSE,"UTE"}</definedName>
    <definedName name="XXXX" localSheetId="11" hidden="1">{#N/A,#N/A,FALSE,"GENERAL";#N/A,#N/A,FALSE,"USP 1";#N/A,#N/A,FALSE,"USP 2";#N/A,#N/A,FALSE,"UTE"}</definedName>
    <definedName name="XXXX" localSheetId="14" hidden="1">{#N/A,#N/A,FALSE,"GENERAL";#N/A,#N/A,FALSE,"USP 1";#N/A,#N/A,FALSE,"USP 2";#N/A,#N/A,FALSE,"UTE"}</definedName>
    <definedName name="XXXX" localSheetId="9" hidden="1">{#N/A,#N/A,FALSE,"GENERAL";#N/A,#N/A,FALSE,"USP 1";#N/A,#N/A,FALSE,"USP 2";#N/A,#N/A,FALSE,"UTE"}</definedName>
    <definedName name="XXXX" localSheetId="8" hidden="1">{#N/A,#N/A,FALSE,"GENERAL";#N/A,#N/A,FALSE,"USP 1";#N/A,#N/A,FALSE,"USP 2";#N/A,#N/A,FALSE,"UTE"}</definedName>
    <definedName name="XXXX" localSheetId="19" hidden="1">{#N/A,#N/A,FALSE,"GENERAL";#N/A,#N/A,FALSE,"USP 1";#N/A,#N/A,FALSE,"USP 2";#N/A,#N/A,FALSE,"UTE"}</definedName>
    <definedName name="XXXX" localSheetId="12" hidden="1">{#N/A,#N/A,FALSE,"GENERAL";#N/A,#N/A,FALSE,"USP 1";#N/A,#N/A,FALSE,"USP 2";#N/A,#N/A,FALSE,"UTE"}</definedName>
    <definedName name="XXXX" hidden="1">{#N/A,#N/A,FALSE,"GENERAL";#N/A,#N/A,FALSE,"USP 1";#N/A,#N/A,FALSE,"USP 2";#N/A,#N/A,FALSE,"UTE"}</definedName>
    <definedName name="xxxxx" localSheetId="1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7" hidden="1">{"'NOTES2'!$G$9:$J$27"}</definedName>
    <definedName name="XXXXXX" localSheetId="11" hidden="1">{"'NOTES2'!$G$9:$J$27"}</definedName>
    <definedName name="XXXXXX" localSheetId="14" hidden="1">{"'NOTES2'!$G$9:$J$27"}</definedName>
    <definedName name="XXXXXX" localSheetId="9" hidden="1">{"'NOTES2'!$G$9:$J$27"}</definedName>
    <definedName name="XXXXXX" localSheetId="8" hidden="1">{"'NOTES2'!$G$9:$J$27"}</definedName>
    <definedName name="XXXXXX" localSheetId="19" hidden="1">{"'NOTES2'!$G$9:$J$27"}</definedName>
    <definedName name="XXXXXX" localSheetId="12" hidden="1">{"'NOTES2'!$G$9:$J$27"}</definedName>
    <definedName name="XXXXXX" hidden="1">{"'NOTES2'!$G$9:$J$27"}</definedName>
    <definedName name="xxxxxxxxxx" localSheetId="17" hidden="1">{"DECIMAL",#N/A,FALSE,"02"}</definedName>
    <definedName name="xxxxxxxxxx" localSheetId="11" hidden="1">{"DECIMAL",#N/A,FALSE,"02"}</definedName>
    <definedName name="xxxxxxxxxx" localSheetId="14" hidden="1">{"DECIMAL",#N/A,FALSE,"02"}</definedName>
    <definedName name="xxxxxxxxxx" localSheetId="9" hidden="1">{"DECIMAL",#N/A,FALSE,"02"}</definedName>
    <definedName name="xxxxxxxxxx" localSheetId="8" hidden="1">{"DECIMAL",#N/A,FALSE,"02"}</definedName>
    <definedName name="xxxxxxxxxx" localSheetId="19" hidden="1">{"DECIMAL",#N/A,FALSE,"02"}</definedName>
    <definedName name="xxxxxxxxxx" localSheetId="12" hidden="1">{"DECIMAL",#N/A,FALSE,"02"}</definedName>
    <definedName name="xxxxxxxxxx" hidden="1">{"DECIMAL",#N/A,FALSE,"02"}</definedName>
    <definedName name="xxxxxxxxxxxx" localSheetId="17" hidden="1">{"'Edit'!$A$1:$V$2277"}</definedName>
    <definedName name="xxxxxxxxxxxx" localSheetId="11" hidden="1">{"'Edit'!$A$1:$V$2277"}</definedName>
    <definedName name="xxxxxxxxxxxx" localSheetId="14" hidden="1">{"'Edit'!$A$1:$V$2277"}</definedName>
    <definedName name="xxxxxxxxxxxx" localSheetId="9" hidden="1">{"'Edit'!$A$1:$V$2277"}</definedName>
    <definedName name="xxxxxxxxxxxx" localSheetId="8" hidden="1">{"'Edit'!$A$1:$V$2277"}</definedName>
    <definedName name="xxxxxxxxxxxx" localSheetId="19" hidden="1">{"'Edit'!$A$1:$V$2277"}</definedName>
    <definedName name="xxxxxxxxxxxx" localSheetId="12" hidden="1">{"'Edit'!$A$1:$V$2277"}</definedName>
    <definedName name="xxxxxxxxxxxx" hidden="1">{"'Edit'!$A$1:$V$2277"}</definedName>
    <definedName name="XZ" localSheetId="17" hidden="1">{"'NOTES2'!$G$9:$J$27"}</definedName>
    <definedName name="XZ" localSheetId="11" hidden="1">{"'NOTES2'!$G$9:$J$27"}</definedName>
    <definedName name="XZ" localSheetId="14" hidden="1">{"'NOTES2'!$G$9:$J$27"}</definedName>
    <definedName name="XZ" localSheetId="9" hidden="1">{"'NOTES2'!$G$9:$J$27"}</definedName>
    <definedName name="XZ" localSheetId="8" hidden="1">{"'NOTES2'!$G$9:$J$27"}</definedName>
    <definedName name="XZ" localSheetId="19" hidden="1">{"'NOTES2'!$G$9:$J$27"}</definedName>
    <definedName name="XZ" localSheetId="12" hidden="1">{"'NOTES2'!$G$9:$J$27"}</definedName>
    <definedName name="XZ" hidden="1">{"'NOTES2'!$G$9:$J$27"}</definedName>
    <definedName name="Y" hidden="1">#REF!</definedName>
    <definedName name="Yacimiento">#REF!</definedName>
    <definedName name="YF">#REF!</definedName>
    <definedName name="YM">#REF!</definedName>
    <definedName name="yo" localSheetId="14" hidden="1">#REF!</definedName>
    <definedName name="yo" hidden="1">[17]INST!#REF!</definedName>
    <definedName name="YPF" localSheetId="17" hidden="1">{#N/A,#N/A,TRUE,"INGENIERIA";#N/A,#N/A,TRUE,"COMPRAS";#N/A,#N/A,TRUE,"DIRECCION";#N/A,#N/A,TRUE,"RESUMEN"}</definedName>
    <definedName name="YPF" localSheetId="11" hidden="1">{#N/A,#N/A,TRUE,"INGENIERIA";#N/A,#N/A,TRUE,"COMPRAS";#N/A,#N/A,TRUE,"DIRECCION";#N/A,#N/A,TRUE,"RESUMEN"}</definedName>
    <definedName name="YPF" localSheetId="14" hidden="1">{#N/A,#N/A,TRUE,"INGENIERIA";#N/A,#N/A,TRUE,"COMPRAS";#N/A,#N/A,TRUE,"DIRECCION";#N/A,#N/A,TRUE,"RESUMEN"}</definedName>
    <definedName name="YPF" localSheetId="9" hidden="1">{#N/A,#N/A,TRUE,"INGENIERIA";#N/A,#N/A,TRUE,"COMPRAS";#N/A,#N/A,TRUE,"DIRECCION";#N/A,#N/A,TRUE,"RESUMEN"}</definedName>
    <definedName name="YPF" localSheetId="8" hidden="1">{#N/A,#N/A,TRUE,"INGENIERIA";#N/A,#N/A,TRUE,"COMPRAS";#N/A,#N/A,TRUE,"DIRECCION";#N/A,#N/A,TRUE,"RESUMEN"}</definedName>
    <definedName name="YPF" localSheetId="19" hidden="1">{#N/A,#N/A,TRUE,"INGENIERIA";#N/A,#N/A,TRUE,"COMPRAS";#N/A,#N/A,TRUE,"DIRECCION";#N/A,#N/A,TRUE,"RESUMEN"}</definedName>
    <definedName name="YPF" localSheetId="12" hidden="1">{#N/A,#N/A,TRUE,"INGENIERIA";#N/A,#N/A,TRUE,"COMPRAS";#N/A,#N/A,TRUE,"DIRECCION";#N/A,#N/A,TRUE,"RESUMEN"}</definedName>
    <definedName name="YPF" hidden="1">{#N/A,#N/A,TRUE,"INGENIERIA";#N/A,#N/A,TRUE,"COMPRAS";#N/A,#N/A,TRUE,"DIRECCION";#N/A,#N/A,TRUE,"RESUMEN"}</definedName>
    <definedName name="YU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" localSheetId="17" hidden="1">{#N/A,#N/A,FALSE,"Total_OC015";#N/A,#N/A,FALSE,"ADMIN";#N/A,#N/A,FALSE,"PROCES";#N/A,#N/A,FALSE,"mecan";#N/A,#N/A,FALSE,"civil";#N/A,#N/A,FALSE,"CAÑER";#N/A,#N/A,FALSE,"ELEC";#N/A,#N/A,FALSE,"INSTR"}</definedName>
    <definedName name="yy" localSheetId="11" hidden="1">{#N/A,#N/A,FALSE,"Total_OC015";#N/A,#N/A,FALSE,"ADMIN";#N/A,#N/A,FALSE,"PROCES";#N/A,#N/A,FALSE,"mecan";#N/A,#N/A,FALSE,"civil";#N/A,#N/A,FALSE,"CAÑER";#N/A,#N/A,FALSE,"ELEC";#N/A,#N/A,FALSE,"INSTR"}</definedName>
    <definedName name="yy" localSheetId="14" hidden="1">{#N/A,#N/A,FALSE,"Total_OC015";#N/A,#N/A,FALSE,"ADMIN";#N/A,#N/A,FALSE,"PROCES";#N/A,#N/A,FALSE,"mecan";#N/A,#N/A,FALSE,"civil";#N/A,#N/A,FALSE,"CAÑER";#N/A,#N/A,FALSE,"ELEC";#N/A,#N/A,FALSE,"INSTR"}</definedName>
    <definedName name="yy" localSheetId="9" hidden="1">{#N/A,#N/A,FALSE,"Total_OC015";#N/A,#N/A,FALSE,"ADMIN";#N/A,#N/A,FALSE,"PROCES";#N/A,#N/A,FALSE,"mecan";#N/A,#N/A,FALSE,"civil";#N/A,#N/A,FALSE,"CAÑER";#N/A,#N/A,FALSE,"ELEC";#N/A,#N/A,FALSE,"INSTR"}</definedName>
    <definedName name="yy" localSheetId="8" hidden="1">{#N/A,#N/A,FALSE,"Total_OC015";#N/A,#N/A,FALSE,"ADMIN";#N/A,#N/A,FALSE,"PROCES";#N/A,#N/A,FALSE,"mecan";#N/A,#N/A,FALSE,"civil";#N/A,#N/A,FALSE,"CAÑER";#N/A,#N/A,FALSE,"ELEC";#N/A,#N/A,FALSE,"INSTR"}</definedName>
    <definedName name="yy" localSheetId="19" hidden="1">{#N/A,#N/A,FALSE,"Total_OC015";#N/A,#N/A,FALSE,"ADMIN";#N/A,#N/A,FALSE,"PROCES";#N/A,#N/A,FALSE,"mecan";#N/A,#N/A,FALSE,"civil";#N/A,#N/A,FALSE,"CAÑER";#N/A,#N/A,FALSE,"ELEC";#N/A,#N/A,FALSE,"INSTR"}</definedName>
    <definedName name="yy" localSheetId="12" hidden="1">{#N/A,#N/A,FALSE,"Total_OC015";#N/A,#N/A,FALSE,"ADMIN";#N/A,#N/A,FALSE,"PROCES";#N/A,#N/A,FALSE,"mecan";#N/A,#N/A,FALSE,"civil";#N/A,#N/A,FALSE,"CAÑER";#N/A,#N/A,FALSE,"ELEC";#N/A,#N/A,FALSE,"INSTR"}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>#REF!</definedName>
    <definedName name="YYYYYYY">#REF!</definedName>
    <definedName name="Z">#REF!</definedName>
    <definedName name="Z_475EDF68_F4A5_11D7_BBD7_00065BB20AF1_.wvu.Rows" hidden="1">#REF!,#REF!,#REF!,#REF!,#REF!,#REF!,#REF!,#REF!,#REF!,#REF!,#REF!,#REF!,#REF!,#REF!,#REF!,#REF!,#REF!,#REF!,#REF!,#REF!,#REF!,#REF!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7A64942C_7D97_45D6_9FA4_21B9F43754B6_.wvu.Cols" hidden="1">#REF!</definedName>
    <definedName name="Z_7A64942C_7D97_45D6_9FA4_21B9F43754B6_.wvu.FilterData" hidden="1">#REF!</definedName>
    <definedName name="Z_7A64942C_7D97_45D6_9FA4_21B9F43754B6_.wvu.PrintArea" hidden="1">#REF!</definedName>
    <definedName name="Z_7A64942C_7D97_45D6_9FA4_21B9F43754B6_.wvu.PrintTitles" hidden="1">#REF!</definedName>
    <definedName name="Z_7A64942C_7D97_45D6_9FA4_21B9F43754B6_.wvu.Rows" hidden="1">#REF!,#REF!</definedName>
    <definedName name="ZANJAS">#REF!</definedName>
    <definedName name="Zb">#REF!</definedName>
    <definedName name="ZETA">#REF!</definedName>
    <definedName name="Zonas">OFFSET(#REF!,0,0,COUNTA(#REF!),1)</definedName>
    <definedName name="zse" localSheetId="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sf" localSheetId="17" hidden="1">{#N/A,#N/A,TRUE,"FLEXIL"}</definedName>
    <definedName name="zsfsf" localSheetId="11" hidden="1">{#N/A,#N/A,TRUE,"FLEXIL"}</definedName>
    <definedName name="zsfsf" localSheetId="14" hidden="1">{#N/A,#N/A,TRUE,"FLEXIL"}</definedName>
    <definedName name="zsfsf" localSheetId="9" hidden="1">{#N/A,#N/A,TRUE,"FLEXIL"}</definedName>
    <definedName name="zsfsf" localSheetId="8" hidden="1">{#N/A,#N/A,TRUE,"FLEXIL"}</definedName>
    <definedName name="zsfsf" localSheetId="19" hidden="1">{#N/A,#N/A,TRUE,"FLEXIL"}</definedName>
    <definedName name="zsfsf" localSheetId="12" hidden="1">{#N/A,#N/A,TRUE,"FLEXIL"}</definedName>
    <definedName name="zsfsf" hidden="1">{#N/A,#N/A,TRUE,"FLEXIL"}</definedName>
    <definedName name="ZXFG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14" hidden="1">#REF!</definedName>
    <definedName name="zzz" hidden="1">[16]INST!#REF!</definedName>
    <definedName name="zzzza">#REF!</definedName>
    <definedName name="zzzzzz" localSheetId="1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7" hidden="1">{"Avaliação de Cargos (Class Mens Todas)",#N/A,FALSE,"BANCO DE DADOS MENSALISTAS";"Avaliação de Cargos (Class Mens Todas)",#N/A,FALSE,"BANCO DE DADOS MENSALISTAS"}</definedName>
    <definedName name="ZZZZZZZZ" localSheetId="11" hidden="1">{"Avaliação de Cargos (Class Mens Todas)",#N/A,FALSE,"BANCO DE DADOS MENSALISTAS";"Avaliação de Cargos (Class Mens Todas)",#N/A,FALSE,"BANCO DE DADOS MENSALISTAS"}</definedName>
    <definedName name="ZZZZZZZZ" localSheetId="14" hidden="1">{"Avaliação de Cargos (Class Mens Todas)",#N/A,FALSE,"BANCO DE DADOS MENSALISTAS";"Avaliação de Cargos (Class Mens Todas)",#N/A,FALSE,"BANCO DE DADOS MENSALISTAS"}</definedName>
    <definedName name="ZZZZZZZZ" localSheetId="9" hidden="1">{"Avaliação de Cargos (Class Mens Todas)",#N/A,FALSE,"BANCO DE DADOS MENSALISTAS";"Avaliação de Cargos (Class Mens Todas)",#N/A,FALSE,"BANCO DE DADOS MENSALISTAS"}</definedName>
    <definedName name="ZZZZZZZZ" localSheetId="8" hidden="1">{"Avaliação de Cargos (Class Mens Todas)",#N/A,FALSE,"BANCO DE DADOS MENSALISTAS";"Avaliação de Cargos (Class Mens Todas)",#N/A,FALSE,"BANCO DE DADOS MENSALISTAS"}</definedName>
    <definedName name="ZZZZZZZZ" localSheetId="19" hidden="1">{"Avaliação de Cargos (Class Mens Todas)",#N/A,FALSE,"BANCO DE DADOS MENSALISTAS";"Avaliação de Cargos (Class Mens Todas)",#N/A,FALSE,"BANCO DE DADOS MENSALISTAS"}</definedName>
    <definedName name="ZZZZZZZZ" localSheetId="12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zzzzzzzzzzz" localSheetId="17" hidden="1">{"DECIMAL",#N/A,FALSE,"02"}</definedName>
    <definedName name="zzzzzzzzzzz" localSheetId="11" hidden="1">{"DECIMAL",#N/A,FALSE,"02"}</definedName>
    <definedName name="zzzzzzzzzzz" localSheetId="14" hidden="1">{"DECIMAL",#N/A,FALSE,"02"}</definedName>
    <definedName name="zzzzzzzzzzz" localSheetId="9" hidden="1">{"DECIMAL",#N/A,FALSE,"02"}</definedName>
    <definedName name="zzzzzzzzzzz" localSheetId="8" hidden="1">{"DECIMAL",#N/A,FALSE,"02"}</definedName>
    <definedName name="zzzzzzzzzzz" localSheetId="19" hidden="1">{"DECIMAL",#N/A,FALSE,"02"}</definedName>
    <definedName name="zzzzzzzzzzz" localSheetId="12" hidden="1">{"DECIMAL",#N/A,FALSE,"02"}</definedName>
    <definedName name="zzzzzzzzzzz" hidden="1">{"DECIMAL",#N/A,FALSE,"02"}</definedName>
  </definedNames>
  <calcPr calcId="191028"/>
  <pivotCaches>
    <pivotCache cacheId="0" r:id="rId91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6" i="28" l="1"/>
  <c r="AK82" i="28"/>
  <c r="AK78" i="28" l="1"/>
  <c r="E4" i="42"/>
  <c r="E5" i="42"/>
  <c r="E6" i="42"/>
  <c r="E7" i="42"/>
  <c r="E8" i="42"/>
  <c r="E9" i="42"/>
  <c r="E10" i="42"/>
  <c r="E3" i="42"/>
  <c r="E17" i="42"/>
  <c r="D10" i="42"/>
  <c r="D9" i="42"/>
  <c r="D8" i="42"/>
  <c r="D7" i="42"/>
  <c r="D5" i="42"/>
  <c r="AA18" i="38" l="1"/>
  <c r="AB18" i="38" s="1"/>
  <c r="X18" i="38"/>
  <c r="G18" i="38"/>
  <c r="J18" i="38"/>
  <c r="N18" i="38"/>
  <c r="R18" i="38" s="1"/>
  <c r="Q18" i="38"/>
  <c r="BU126" i="28"/>
  <c r="BT126" i="28" s="1"/>
  <c r="BN126" i="28" s="1"/>
  <c r="BM126" i="28" s="1"/>
  <c r="BG126" i="28" s="1"/>
  <c r="BF126" i="28" s="1"/>
  <c r="AZ126" i="28" s="1"/>
  <c r="AY126" i="28" s="1"/>
  <c r="AN126" i="28" s="1"/>
  <c r="AM126" i="28" s="1"/>
  <c r="AF126" i="28" s="1"/>
  <c r="AE126" i="28" s="1"/>
  <c r="U126" i="28" s="1"/>
  <c r="T126" i="28" s="1"/>
  <c r="M126" i="28" s="1"/>
  <c r="L126" i="28" s="1"/>
  <c r="F126" i="28" s="1"/>
  <c r="I126" i="28" s="1"/>
  <c r="CF126" i="28"/>
  <c r="CG126" i="28" s="1"/>
  <c r="CI126" i="28"/>
  <c r="CJ126" i="28" s="1"/>
  <c r="O126" i="28"/>
  <c r="E126" i="28"/>
  <c r="AA14" i="38"/>
  <c r="AB14" i="38" s="1"/>
  <c r="X14" i="38"/>
  <c r="J14" i="38"/>
  <c r="K14" i="38"/>
  <c r="N14" i="38"/>
  <c r="R14" i="38" s="1"/>
  <c r="Q14" i="38"/>
  <c r="BU122" i="28"/>
  <c r="BT122" i="28" s="1"/>
  <c r="BN122" i="28" s="1"/>
  <c r="BM122" i="28" s="1"/>
  <c r="BG122" i="28" s="1"/>
  <c r="BF122" i="28" s="1"/>
  <c r="AZ122" i="28" s="1"/>
  <c r="AY122" i="28" s="1"/>
  <c r="AN122" i="28" s="1"/>
  <c r="AM122" i="28" s="1"/>
  <c r="AF122" i="28" s="1"/>
  <c r="AE122" i="28" s="1"/>
  <c r="U122" i="28" s="1"/>
  <c r="T122" i="28" s="1"/>
  <c r="M122" i="28" s="1"/>
  <c r="CF122" i="28"/>
  <c r="CG122" i="28" s="1"/>
  <c r="CI122" i="28"/>
  <c r="CJ122" i="28" s="1"/>
  <c r="O122" i="28"/>
  <c r="W122" i="28" s="1"/>
  <c r="CI74" i="28"/>
  <c r="CJ74" i="28" s="1"/>
  <c r="CF74" i="28"/>
  <c r="CG74" i="28" s="1"/>
  <c r="BU74" i="28"/>
  <c r="BT74" i="28" s="1"/>
  <c r="BN74" i="28" s="1"/>
  <c r="BM74" i="28" s="1"/>
  <c r="BG74" i="28" s="1"/>
  <c r="BF74" i="28" s="1"/>
  <c r="AZ74" i="28" s="1"/>
  <c r="AY74" i="28" s="1"/>
  <c r="AN74" i="28" s="1"/>
  <c r="AM74" i="28" s="1"/>
  <c r="AF74" i="28" s="1"/>
  <c r="AE74" i="28" s="1"/>
  <c r="U74" i="28" s="1"/>
  <c r="T74" i="28" s="1"/>
  <c r="M74" i="28" s="1"/>
  <c r="O74" i="28"/>
  <c r="W74" i="28" s="1"/>
  <c r="AH74" i="28" s="1"/>
  <c r="Q79" i="38"/>
  <c r="N79" i="38"/>
  <c r="R79" i="38" s="1"/>
  <c r="K79" i="38"/>
  <c r="G79" i="38"/>
  <c r="AA29" i="38"/>
  <c r="AB29" i="38" s="1"/>
  <c r="X29" i="38"/>
  <c r="Q29" i="38"/>
  <c r="N29" i="38"/>
  <c r="R29" i="38" s="1"/>
  <c r="G29" i="38"/>
  <c r="O21" i="28"/>
  <c r="AH21" i="28" s="1"/>
  <c r="CI21" i="28"/>
  <c r="CJ21" i="28" s="1"/>
  <c r="CF21" i="28"/>
  <c r="CG21" i="28" s="1"/>
  <c r="BU21" i="28"/>
  <c r="BT21" i="28" s="1"/>
  <c r="BN21" i="28" s="1"/>
  <c r="BM21" i="28" s="1"/>
  <c r="BG21" i="28" s="1"/>
  <c r="BF21" i="28" s="1"/>
  <c r="AZ21" i="28" s="1"/>
  <c r="AY21" i="28" s="1"/>
  <c r="AN21" i="28" s="1"/>
  <c r="AM21" i="28" s="1"/>
  <c r="AF21" i="28" s="1"/>
  <c r="AE21" i="28" s="1"/>
  <c r="U21" i="28" s="1"/>
  <c r="T21" i="28" s="1"/>
  <c r="M21" i="28" s="1"/>
  <c r="E21" i="28"/>
  <c r="O43" i="28"/>
  <c r="F100" i="38"/>
  <c r="F99" i="38"/>
  <c r="F98" i="38"/>
  <c r="F95" i="38"/>
  <c r="F92" i="38"/>
  <c r="F91" i="38"/>
  <c r="F89" i="38"/>
  <c r="F88" i="38"/>
  <c r="F86" i="38"/>
  <c r="F85" i="38"/>
  <c r="F84" i="38"/>
  <c r="F80" i="38"/>
  <c r="F76" i="38"/>
  <c r="F71" i="38"/>
  <c r="F66" i="38"/>
  <c r="F65" i="38"/>
  <c r="F64" i="38"/>
  <c r="F63" i="38"/>
  <c r="F62" i="38"/>
  <c r="F61" i="38"/>
  <c r="F60" i="38"/>
  <c r="F58" i="38"/>
  <c r="F55" i="38"/>
  <c r="F53" i="38"/>
  <c r="F52" i="38"/>
  <c r="F51" i="38"/>
  <c r="F50" i="38"/>
  <c r="F48" i="38"/>
  <c r="F45" i="38"/>
  <c r="F41" i="38"/>
  <c r="F37" i="38"/>
  <c r="F36" i="38"/>
  <c r="F35" i="38"/>
  <c r="F34" i="38"/>
  <c r="F33" i="38"/>
  <c r="F32" i="38"/>
  <c r="F31" i="38"/>
  <c r="F30" i="38"/>
  <c r="F26" i="38"/>
  <c r="F24" i="38"/>
  <c r="F21" i="38"/>
  <c r="F19" i="38"/>
  <c r="F16" i="38"/>
  <c r="F10" i="38"/>
  <c r="O121" i="28"/>
  <c r="W121" i="28" s="1"/>
  <c r="AH121" i="28" s="1"/>
  <c r="BB121" i="28" s="1"/>
  <c r="BI121" i="28" s="1"/>
  <c r="BP121" i="28" s="1"/>
  <c r="CI121" i="28"/>
  <c r="CJ121" i="28" s="1"/>
  <c r="CF121" i="28"/>
  <c r="CG121" i="28" s="1"/>
  <c r="BU121" i="28"/>
  <c r="BT121" i="28" s="1"/>
  <c r="BN121" i="28" s="1"/>
  <c r="BM121" i="28" s="1"/>
  <c r="BG121" i="28" s="1"/>
  <c r="BF121" i="28" s="1"/>
  <c r="AZ121" i="28" s="1"/>
  <c r="AA12" i="38"/>
  <c r="AB12" i="38" s="1"/>
  <c r="X12" i="38"/>
  <c r="Q12" i="38"/>
  <c r="N12" i="38"/>
  <c r="R12" i="38" s="1"/>
  <c r="K12" i="38"/>
  <c r="J12" i="38"/>
  <c r="G12" i="38"/>
  <c r="AH115" i="28"/>
  <c r="BB115" i="28"/>
  <c r="BI115" i="28" s="1"/>
  <c r="BP115" i="28" s="1"/>
  <c r="BU115" i="28"/>
  <c r="BT115" i="28" s="1"/>
  <c r="BN115" i="28" s="1"/>
  <c r="BM115" i="28" s="1"/>
  <c r="BG115" i="28" s="1"/>
  <c r="CF115" i="28"/>
  <c r="CG115" i="28" s="1"/>
  <c r="CI115" i="28"/>
  <c r="CJ115" i="28" s="1"/>
  <c r="Q126" i="28" l="1"/>
  <c r="AH122" i="28"/>
  <c r="Y122" i="28"/>
  <c r="Q122" i="28"/>
  <c r="L122" i="28"/>
  <c r="F122" i="28" s="1"/>
  <c r="I122" i="28" s="1"/>
  <c r="AP74" i="28"/>
  <c r="AJ74" i="28"/>
  <c r="L74" i="28"/>
  <c r="F74" i="28" s="1"/>
  <c r="I74" i="28" s="1"/>
  <c r="Q74" i="28"/>
  <c r="Y74" i="28"/>
  <c r="AJ21" i="28"/>
  <c r="Y21" i="28"/>
  <c r="AP21" i="28"/>
  <c r="Q21" i="28"/>
  <c r="L21" i="28"/>
  <c r="F21" i="28" s="1"/>
  <c r="I21" i="28" s="1"/>
  <c r="BW121" i="28"/>
  <c r="BR121" i="28"/>
  <c r="AY121" i="28"/>
  <c r="AN121" i="28" s="1"/>
  <c r="BD121" i="28"/>
  <c r="BK121" i="28"/>
  <c r="BR115" i="28"/>
  <c r="BW115" i="28"/>
  <c r="BF115" i="28"/>
  <c r="AZ115" i="28" s="1"/>
  <c r="BK115" i="28"/>
  <c r="AP122" i="28" l="1"/>
  <c r="AJ122" i="28"/>
  <c r="Y126" i="28"/>
  <c r="AH126" i="28"/>
  <c r="BB74" i="28"/>
  <c r="AR74" i="28"/>
  <c r="AR21" i="28"/>
  <c r="BB21" i="28"/>
  <c r="AR121" i="28"/>
  <c r="AM121" i="28"/>
  <c r="AF121" i="28" s="1"/>
  <c r="CB121" i="28"/>
  <c r="BY121" i="28"/>
  <c r="BD115" i="28"/>
  <c r="AY115" i="28"/>
  <c r="AN115" i="28" s="1"/>
  <c r="CB115" i="28"/>
  <c r="BY115" i="28"/>
  <c r="AR122" i="28" l="1"/>
  <c r="BB122" i="28"/>
  <c r="AP126" i="28"/>
  <c r="AJ126" i="28"/>
  <c r="BI74" i="28"/>
  <c r="BD74" i="28"/>
  <c r="BI21" i="28"/>
  <c r="BD21" i="28"/>
  <c r="AE121" i="28"/>
  <c r="U121" i="28" s="1"/>
  <c r="AJ121" i="28"/>
  <c r="AR115" i="28"/>
  <c r="AM115" i="28"/>
  <c r="AF115" i="28" s="1"/>
  <c r="BB126" i="28" l="1"/>
  <c r="AR126" i="28"/>
  <c r="BI122" i="28"/>
  <c r="BD122" i="28"/>
  <c r="BP74" i="28"/>
  <c r="BK74" i="28"/>
  <c r="BP21" i="28"/>
  <c r="BK21" i="28"/>
  <c r="T121" i="28"/>
  <c r="M121" i="28" s="1"/>
  <c r="Y121" i="28"/>
  <c r="AE115" i="28"/>
  <c r="U115" i="28" s="1"/>
  <c r="AJ115" i="28"/>
  <c r="BI126" i="28" l="1"/>
  <c r="BD126" i="28"/>
  <c r="BP122" i="28"/>
  <c r="BK122" i="28"/>
  <c r="BW74" i="28"/>
  <c r="BR74" i="28"/>
  <c r="BR21" i="28"/>
  <c r="BW21" i="28"/>
  <c r="Q121" i="28"/>
  <c r="L121" i="28"/>
  <c r="F121" i="28" s="1"/>
  <c r="I121" i="28" s="1"/>
  <c r="Y115" i="28"/>
  <c r="T115" i="28"/>
  <c r="M115" i="28" s="1"/>
  <c r="BR122" i="28" l="1"/>
  <c r="BW122" i="28"/>
  <c r="BP126" i="28"/>
  <c r="BK126" i="28"/>
  <c r="CB74" i="28"/>
  <c r="BY74" i="28"/>
  <c r="W29" i="38"/>
  <c r="BY21" i="28"/>
  <c r="CB21" i="28"/>
  <c r="L115" i="28"/>
  <c r="F115" i="28" s="1"/>
  <c r="I115" i="28" s="1"/>
  <c r="Q115" i="28"/>
  <c r="BW126" i="28" l="1"/>
  <c r="BR126" i="28"/>
  <c r="CB122" i="28"/>
  <c r="BY122" i="28"/>
  <c r="W14" i="38"/>
  <c r="S15" i="30"/>
  <c r="CJ5" i="28"/>
  <c r="CJ6" i="28"/>
  <c r="CJ7" i="28"/>
  <c r="CJ8" i="28"/>
  <c r="CJ9" i="28"/>
  <c r="CJ10" i="28"/>
  <c r="CJ11" i="28"/>
  <c r="CJ12" i="28"/>
  <c r="CJ4" i="28"/>
  <c r="CI13" i="28"/>
  <c r="CJ13" i="28" s="1"/>
  <c r="CI14" i="28"/>
  <c r="CJ14" i="28" s="1"/>
  <c r="CI15" i="28"/>
  <c r="CJ15" i="28" s="1"/>
  <c r="CI16" i="28"/>
  <c r="CJ16" i="28" s="1"/>
  <c r="CI17" i="28"/>
  <c r="CJ17" i="28" s="1"/>
  <c r="CI18" i="28"/>
  <c r="CJ18" i="28" s="1"/>
  <c r="CI19" i="28"/>
  <c r="CJ19" i="28" s="1"/>
  <c r="CI20" i="28"/>
  <c r="CJ20" i="28" s="1"/>
  <c r="CI22" i="28"/>
  <c r="CJ22" i="28" s="1"/>
  <c r="CI23" i="28"/>
  <c r="CJ23" i="28" s="1"/>
  <c r="CI24" i="28"/>
  <c r="CJ24" i="28" s="1"/>
  <c r="CI25" i="28"/>
  <c r="CJ25" i="28" s="1"/>
  <c r="CI26" i="28"/>
  <c r="CJ26" i="28" s="1"/>
  <c r="CI27" i="28"/>
  <c r="CJ27" i="28" s="1"/>
  <c r="CI28" i="28"/>
  <c r="CJ28" i="28" s="1"/>
  <c r="CI29" i="28"/>
  <c r="CJ29" i="28" s="1"/>
  <c r="CI30" i="28"/>
  <c r="CJ30" i="28" s="1"/>
  <c r="CI31" i="28"/>
  <c r="CJ31" i="28" s="1"/>
  <c r="CI32" i="28"/>
  <c r="CJ32" i="28" s="1"/>
  <c r="CI33" i="28"/>
  <c r="CJ33" i="28" s="1"/>
  <c r="CI34" i="28"/>
  <c r="CJ34" i="28" s="1"/>
  <c r="CI35" i="28"/>
  <c r="CJ35" i="28" s="1"/>
  <c r="CI36" i="28"/>
  <c r="CJ36" i="28" s="1"/>
  <c r="CI37" i="28"/>
  <c r="CJ37" i="28" s="1"/>
  <c r="CI38" i="28"/>
  <c r="CJ38" i="28" s="1"/>
  <c r="CI39" i="28"/>
  <c r="CJ39" i="28" s="1"/>
  <c r="CI40" i="28"/>
  <c r="CJ40" i="28" s="1"/>
  <c r="CI41" i="28"/>
  <c r="CJ41" i="28" s="1"/>
  <c r="CI42" i="28"/>
  <c r="CJ42" i="28" s="1"/>
  <c r="CI43" i="28"/>
  <c r="CJ43" i="28" s="1"/>
  <c r="CI44" i="28"/>
  <c r="CJ44" i="28" s="1"/>
  <c r="CI45" i="28"/>
  <c r="CJ45" i="28" s="1"/>
  <c r="CI46" i="28"/>
  <c r="CJ46" i="28" s="1"/>
  <c r="CI47" i="28"/>
  <c r="CJ47" i="28" s="1"/>
  <c r="CI48" i="28"/>
  <c r="CJ48" i="28" s="1"/>
  <c r="CI49" i="28"/>
  <c r="CJ49" i="28" s="1"/>
  <c r="CI50" i="28"/>
  <c r="CJ50" i="28" s="1"/>
  <c r="CI51" i="28"/>
  <c r="CJ51" i="28" s="1"/>
  <c r="CI52" i="28"/>
  <c r="CJ52" i="28" s="1"/>
  <c r="CI53" i="28"/>
  <c r="CJ53" i="28" s="1"/>
  <c r="CI54" i="28"/>
  <c r="CJ54" i="28" s="1"/>
  <c r="CI55" i="28"/>
  <c r="CJ55" i="28" s="1"/>
  <c r="CI56" i="28"/>
  <c r="CJ56" i="28" s="1"/>
  <c r="CI57" i="28"/>
  <c r="CJ57" i="28" s="1"/>
  <c r="CI58" i="28"/>
  <c r="CJ58" i="28" s="1"/>
  <c r="CI59" i="28"/>
  <c r="CJ59" i="28" s="1"/>
  <c r="CI60" i="28"/>
  <c r="CJ60" i="28" s="1"/>
  <c r="CI61" i="28"/>
  <c r="CJ61" i="28" s="1"/>
  <c r="CI62" i="28"/>
  <c r="CJ62" i="28" s="1"/>
  <c r="CI63" i="28"/>
  <c r="CJ63" i="28" s="1"/>
  <c r="CI64" i="28"/>
  <c r="CJ64" i="28" s="1"/>
  <c r="CI65" i="28"/>
  <c r="CJ65" i="28" s="1"/>
  <c r="CI66" i="28"/>
  <c r="CJ66" i="28" s="1"/>
  <c r="CI67" i="28"/>
  <c r="CJ67" i="28" s="1"/>
  <c r="CI68" i="28"/>
  <c r="CJ68" i="28" s="1"/>
  <c r="CI69" i="28"/>
  <c r="CJ69" i="28" s="1"/>
  <c r="CI70" i="28"/>
  <c r="CJ70" i="28" s="1"/>
  <c r="CI71" i="28"/>
  <c r="CJ71" i="28" s="1"/>
  <c r="CI72" i="28"/>
  <c r="CJ72" i="28" s="1"/>
  <c r="CI73" i="28"/>
  <c r="CJ73" i="28" s="1"/>
  <c r="CI75" i="28"/>
  <c r="CJ75" i="28" s="1"/>
  <c r="CI76" i="28"/>
  <c r="CJ76" i="28" s="1"/>
  <c r="CI77" i="28"/>
  <c r="CJ77" i="28" s="1"/>
  <c r="CI78" i="28"/>
  <c r="CJ78" i="28" s="1"/>
  <c r="CI79" i="28"/>
  <c r="CJ79" i="28" s="1"/>
  <c r="CI80" i="28"/>
  <c r="CJ80" i="28" s="1"/>
  <c r="CI81" i="28"/>
  <c r="CJ81" i="28" s="1"/>
  <c r="CI82" i="28"/>
  <c r="CJ82" i="28" s="1"/>
  <c r="CI83" i="28"/>
  <c r="CJ83" i="28" s="1"/>
  <c r="CI84" i="28"/>
  <c r="CJ84" i="28" s="1"/>
  <c r="CI85" i="28"/>
  <c r="CJ85" i="28" s="1"/>
  <c r="CI86" i="28"/>
  <c r="CJ86" i="28" s="1"/>
  <c r="CI87" i="28"/>
  <c r="CJ87" i="28" s="1"/>
  <c r="CI89" i="28"/>
  <c r="CJ89" i="28" s="1"/>
  <c r="CI90" i="28"/>
  <c r="CJ90" i="28" s="1"/>
  <c r="CI91" i="28"/>
  <c r="CI92" i="28"/>
  <c r="CJ92" i="28" s="1"/>
  <c r="CI93" i="28"/>
  <c r="CJ93" i="28" s="1"/>
  <c r="CI94" i="28"/>
  <c r="CJ94" i="28" s="1"/>
  <c r="CI95" i="28"/>
  <c r="CJ95" i="28" s="1"/>
  <c r="CI96" i="28"/>
  <c r="CJ96" i="28" s="1"/>
  <c r="CI97" i="28"/>
  <c r="CJ97" i="28" s="1"/>
  <c r="CI98" i="28"/>
  <c r="CJ98" i="28" s="1"/>
  <c r="CI99" i="28"/>
  <c r="CJ99" i="28" s="1"/>
  <c r="CI100" i="28"/>
  <c r="CJ100" i="28" s="1"/>
  <c r="CI101" i="28"/>
  <c r="CJ101" i="28" s="1"/>
  <c r="CI102" i="28"/>
  <c r="CJ102" i="28" s="1"/>
  <c r="CI103" i="28"/>
  <c r="CJ103" i="28" s="1"/>
  <c r="CI104" i="28"/>
  <c r="CJ104" i="28" s="1"/>
  <c r="CI105" i="28"/>
  <c r="CJ105" i="28" s="1"/>
  <c r="CI106" i="28"/>
  <c r="CJ106" i="28" s="1"/>
  <c r="CI107" i="28"/>
  <c r="CJ107" i="28" s="1"/>
  <c r="CI108" i="28"/>
  <c r="CJ108" i="28" s="1"/>
  <c r="CI109" i="28"/>
  <c r="CJ109" i="28" s="1"/>
  <c r="CI110" i="28"/>
  <c r="CJ110" i="28" s="1"/>
  <c r="CI111" i="28"/>
  <c r="CJ111" i="28" s="1"/>
  <c r="CI112" i="28"/>
  <c r="CJ112" i="28" s="1"/>
  <c r="CI113" i="28"/>
  <c r="CJ113" i="28" s="1"/>
  <c r="CI114" i="28"/>
  <c r="CJ114" i="28" s="1"/>
  <c r="CI116" i="28"/>
  <c r="CJ116" i="28" s="1"/>
  <c r="CI117" i="28"/>
  <c r="CJ117" i="28" s="1"/>
  <c r="CI118" i="28"/>
  <c r="CJ118" i="28" s="1"/>
  <c r="CI119" i="28"/>
  <c r="CJ119" i="28" s="1"/>
  <c r="CI120" i="28"/>
  <c r="CJ120" i="28" s="1"/>
  <c r="CI123" i="28"/>
  <c r="CJ123" i="28" s="1"/>
  <c r="CI124" i="28"/>
  <c r="CJ124" i="28" s="1"/>
  <c r="CI125" i="28"/>
  <c r="CJ125" i="28" s="1"/>
  <c r="CI127" i="28"/>
  <c r="CJ127" i="28" s="1"/>
  <c r="W18" i="38" l="1"/>
  <c r="BY126" i="28"/>
  <c r="CB126" i="28"/>
  <c r="Q6" i="38"/>
  <c r="Q8" i="38"/>
  <c r="Q9" i="38"/>
  <c r="Q10" i="38"/>
  <c r="Q11" i="38"/>
  <c r="Q13" i="38"/>
  <c r="Q15" i="38"/>
  <c r="Q16" i="38"/>
  <c r="Q17" i="38"/>
  <c r="Q19" i="38"/>
  <c r="Q20" i="38"/>
  <c r="Q21" i="38"/>
  <c r="Q22" i="38"/>
  <c r="Q23" i="38"/>
  <c r="Q24" i="38"/>
  <c r="Q25" i="38"/>
  <c r="Q26" i="38"/>
  <c r="Q28" i="38"/>
  <c r="Q30" i="38"/>
  <c r="Q31" i="38"/>
  <c r="Q32" i="38"/>
  <c r="Q33" i="38"/>
  <c r="Q34" i="38"/>
  <c r="Q35" i="38"/>
  <c r="Q36" i="38"/>
  <c r="Q37" i="38"/>
  <c r="Q38" i="38"/>
  <c r="Q39" i="38"/>
  <c r="Q40" i="38"/>
  <c r="Q41" i="38"/>
  <c r="Q42" i="38"/>
  <c r="Q43" i="38"/>
  <c r="Q44" i="38"/>
  <c r="Q45" i="38"/>
  <c r="Q46" i="38"/>
  <c r="Q47" i="38"/>
  <c r="Q48" i="38"/>
  <c r="Q49" i="38"/>
  <c r="Q50" i="38"/>
  <c r="Q51" i="38"/>
  <c r="Q52" i="38"/>
  <c r="Q53" i="38"/>
  <c r="Q54" i="38"/>
  <c r="Q55" i="38"/>
  <c r="Q56" i="38"/>
  <c r="Q57" i="38"/>
  <c r="Q58" i="38"/>
  <c r="Q59" i="38"/>
  <c r="Q60" i="38"/>
  <c r="Q61" i="38"/>
  <c r="Q62" i="38"/>
  <c r="Q63" i="38"/>
  <c r="Q64" i="38"/>
  <c r="Q65" i="38"/>
  <c r="Q66" i="38"/>
  <c r="Q67" i="38"/>
  <c r="Q68" i="38"/>
  <c r="Q69" i="38"/>
  <c r="Q70" i="38"/>
  <c r="Q71" i="38"/>
  <c r="Q72" i="38"/>
  <c r="Q73" i="38"/>
  <c r="Q74" i="38"/>
  <c r="Q75" i="38"/>
  <c r="Q76" i="38"/>
  <c r="Q77" i="38"/>
  <c r="Q78" i="38"/>
  <c r="Q80" i="38"/>
  <c r="Q81" i="38"/>
  <c r="Q82" i="38"/>
  <c r="Q83" i="38"/>
  <c r="Q84" i="38"/>
  <c r="Q85" i="38"/>
  <c r="Q86" i="38"/>
  <c r="Q87" i="38"/>
  <c r="Q88" i="38"/>
  <c r="Q89" i="38"/>
  <c r="Q90" i="38"/>
  <c r="Q91" i="38"/>
  <c r="Q92" i="38"/>
  <c r="Q93" i="38"/>
  <c r="Q94" i="38"/>
  <c r="Q95" i="38"/>
  <c r="Q96" i="38"/>
  <c r="Q97" i="38"/>
  <c r="Q98" i="38"/>
  <c r="Q99" i="38"/>
  <c r="Q100" i="38"/>
  <c r="Q101" i="38"/>
  <c r="Q102" i="38"/>
  <c r="Q103" i="38"/>
  <c r="Q104" i="38"/>
  <c r="Q105" i="38"/>
  <c r="Q106" i="38"/>
  <c r="Q107" i="38"/>
  <c r="X19" i="38"/>
  <c r="X33" i="38"/>
  <c r="CF125" i="28"/>
  <c r="CG125" i="28" s="1"/>
  <c r="BU125" i="28"/>
  <c r="BT125" i="28" s="1"/>
  <c r="BN125" i="28" s="1"/>
  <c r="BM125" i="28" s="1"/>
  <c r="BG125" i="28" s="1"/>
  <c r="BF125" i="28" s="1"/>
  <c r="AZ125" i="28" s="1"/>
  <c r="AY125" i="28" s="1"/>
  <c r="AN125" i="28" s="1"/>
  <c r="O125" i="28"/>
  <c r="W125" i="28" s="1"/>
  <c r="E125" i="28"/>
  <c r="AA19" i="38"/>
  <c r="AB19" i="38" s="1"/>
  <c r="N19" i="38"/>
  <c r="K19" i="38"/>
  <c r="J19" i="38"/>
  <c r="G19" i="38"/>
  <c r="CF25" i="28"/>
  <c r="CG25" i="28" s="1"/>
  <c r="BU25" i="28"/>
  <c r="BT25" i="28" s="1"/>
  <c r="BN25" i="28" s="1"/>
  <c r="BM25" i="28" s="1"/>
  <c r="BG25" i="28" s="1"/>
  <c r="BF25" i="28" s="1"/>
  <c r="AZ25" i="28" s="1"/>
  <c r="AY25" i="28" s="1"/>
  <c r="AN25" i="28" s="1"/>
  <c r="AM25" i="28" s="1"/>
  <c r="AF25" i="28" s="1"/>
  <c r="AE25" i="28" s="1"/>
  <c r="U25" i="28" s="1"/>
  <c r="T25" i="28" s="1"/>
  <c r="M25" i="28" s="1"/>
  <c r="O25" i="28"/>
  <c r="W25" i="28" s="1"/>
  <c r="E25" i="28"/>
  <c r="AA33" i="38"/>
  <c r="AB33" i="38" s="1"/>
  <c r="N33" i="38"/>
  <c r="K33" i="38"/>
  <c r="J33" i="38"/>
  <c r="G33" i="38"/>
  <c r="N86" i="38"/>
  <c r="R86" i="38" s="1"/>
  <c r="K86" i="38"/>
  <c r="J86" i="38"/>
  <c r="G86" i="38"/>
  <c r="CF81" i="28"/>
  <c r="CG81" i="28" s="1"/>
  <c r="BU81" i="28"/>
  <c r="BT81" i="28" s="1"/>
  <c r="BN81" i="28" s="1"/>
  <c r="BM81" i="28" s="1"/>
  <c r="BG81" i="28" s="1"/>
  <c r="BF81" i="28" s="1"/>
  <c r="AZ81" i="28" s="1"/>
  <c r="AY81" i="28" s="1"/>
  <c r="AN81" i="28" s="1"/>
  <c r="AM81" i="28" s="1"/>
  <c r="AF81" i="28" s="1"/>
  <c r="AE81" i="28" s="1"/>
  <c r="U81" i="28" s="1"/>
  <c r="T81" i="28" s="1"/>
  <c r="M81" i="28" s="1"/>
  <c r="L81" i="28" s="1"/>
  <c r="F81" i="28" s="1"/>
  <c r="I81" i="28" s="1"/>
  <c r="O81" i="28"/>
  <c r="W81" i="28" s="1"/>
  <c r="AA64" i="38"/>
  <c r="AB64" i="38" s="1"/>
  <c r="N64" i="38"/>
  <c r="R64" i="38" s="1"/>
  <c r="K64" i="38"/>
  <c r="J64" i="38"/>
  <c r="G64" i="38"/>
  <c r="CF56" i="28"/>
  <c r="CG56" i="28" s="1"/>
  <c r="BU56" i="28"/>
  <c r="BT56" i="28" s="1"/>
  <c r="BN56" i="28" s="1"/>
  <c r="BM56" i="28" s="1"/>
  <c r="BG56" i="28" s="1"/>
  <c r="BF56" i="28" s="1"/>
  <c r="AZ56" i="28" s="1"/>
  <c r="AY56" i="28" s="1"/>
  <c r="AN56" i="28" s="1"/>
  <c r="AM56" i="28" s="1"/>
  <c r="AF56" i="28" s="1"/>
  <c r="AE56" i="28" s="1"/>
  <c r="U56" i="28" s="1"/>
  <c r="T56" i="28" s="1"/>
  <c r="M56" i="28" s="1"/>
  <c r="O56" i="28"/>
  <c r="W56" i="28" s="1"/>
  <c r="O127" i="28"/>
  <c r="Q109" i="40"/>
  <c r="P109" i="40"/>
  <c r="N109" i="40"/>
  <c r="R109" i="40" s="1"/>
  <c r="M109" i="40"/>
  <c r="L109" i="40"/>
  <c r="K109" i="40"/>
  <c r="J109" i="40"/>
  <c r="I109" i="40"/>
  <c r="G109" i="40"/>
  <c r="F109" i="40"/>
  <c r="E109" i="40"/>
  <c r="T102" i="40"/>
  <c r="Z102" i="40" s="1"/>
  <c r="AA102" i="40" s="1"/>
  <c r="Q102" i="40"/>
  <c r="O102" i="40"/>
  <c r="W102" i="40" s="1"/>
  <c r="N102" i="40"/>
  <c r="R102" i="40" s="1"/>
  <c r="K102" i="40"/>
  <c r="J102" i="40"/>
  <c r="G102" i="40"/>
  <c r="F102" i="40"/>
  <c r="D102" i="40"/>
  <c r="T101" i="40"/>
  <c r="Z101" i="40" s="1"/>
  <c r="AA101" i="40" s="1"/>
  <c r="Q101" i="40"/>
  <c r="O101" i="40"/>
  <c r="W101" i="40" s="1"/>
  <c r="N101" i="40"/>
  <c r="R101" i="40" s="1"/>
  <c r="K101" i="40"/>
  <c r="J101" i="40"/>
  <c r="G101" i="40"/>
  <c r="F101" i="40"/>
  <c r="D101" i="40"/>
  <c r="T100" i="40"/>
  <c r="Z100" i="40" s="1"/>
  <c r="AA100" i="40" s="1"/>
  <c r="Q100" i="40"/>
  <c r="O100" i="40"/>
  <c r="W100" i="40" s="1"/>
  <c r="N100" i="40"/>
  <c r="R100" i="40" s="1"/>
  <c r="K100" i="40"/>
  <c r="J100" i="40"/>
  <c r="G100" i="40"/>
  <c r="F100" i="40"/>
  <c r="D100" i="40"/>
  <c r="T99" i="40"/>
  <c r="Z99" i="40" s="1"/>
  <c r="AA99" i="40" s="1"/>
  <c r="Q99" i="40"/>
  <c r="O99" i="40"/>
  <c r="W99" i="40" s="1"/>
  <c r="N99" i="40"/>
  <c r="R99" i="40" s="1"/>
  <c r="K99" i="40"/>
  <c r="J99" i="40"/>
  <c r="G99" i="40"/>
  <c r="F99" i="40"/>
  <c r="D99" i="40"/>
  <c r="T98" i="40"/>
  <c r="Z98" i="40" s="1"/>
  <c r="AA98" i="40" s="1"/>
  <c r="Q98" i="40"/>
  <c r="O98" i="40"/>
  <c r="W98" i="40" s="1"/>
  <c r="N98" i="40"/>
  <c r="R98" i="40" s="1"/>
  <c r="K98" i="40"/>
  <c r="J98" i="40"/>
  <c r="G98" i="40"/>
  <c r="F98" i="40"/>
  <c r="D98" i="40"/>
  <c r="T97" i="40"/>
  <c r="Z97" i="40" s="1"/>
  <c r="AA97" i="40" s="1"/>
  <c r="Q97" i="40"/>
  <c r="O97" i="40"/>
  <c r="N97" i="40"/>
  <c r="R97" i="40" s="1"/>
  <c r="J97" i="40"/>
  <c r="I97" i="40"/>
  <c r="G97" i="40"/>
  <c r="F97" i="40"/>
  <c r="D97" i="40"/>
  <c r="T96" i="40"/>
  <c r="Z96" i="40" s="1"/>
  <c r="AA96" i="40" s="1"/>
  <c r="Q96" i="40"/>
  <c r="O96" i="40"/>
  <c r="W96" i="40" s="1"/>
  <c r="N96" i="40"/>
  <c r="R96" i="40" s="1"/>
  <c r="K96" i="40"/>
  <c r="J96" i="40"/>
  <c r="G96" i="40"/>
  <c r="F96" i="40"/>
  <c r="D96" i="40"/>
  <c r="T95" i="40"/>
  <c r="Z95" i="40" s="1"/>
  <c r="AA95" i="40" s="1"/>
  <c r="Q95" i="40"/>
  <c r="O95" i="40"/>
  <c r="W95" i="40" s="1"/>
  <c r="N95" i="40"/>
  <c r="R95" i="40" s="1"/>
  <c r="K95" i="40"/>
  <c r="J95" i="40"/>
  <c r="G95" i="40"/>
  <c r="F95" i="40"/>
  <c r="T94" i="40"/>
  <c r="Q94" i="40"/>
  <c r="O94" i="40"/>
  <c r="W94" i="40" s="1"/>
  <c r="N94" i="40"/>
  <c r="R94" i="40" s="1"/>
  <c r="K94" i="40"/>
  <c r="J94" i="40"/>
  <c r="G94" i="40"/>
  <c r="F94" i="40"/>
  <c r="T93" i="40"/>
  <c r="Z93" i="40" s="1"/>
  <c r="AA93" i="40" s="1"/>
  <c r="Q93" i="40"/>
  <c r="O93" i="40"/>
  <c r="W93" i="40" s="1"/>
  <c r="N93" i="40"/>
  <c r="R93" i="40" s="1"/>
  <c r="K93" i="40"/>
  <c r="J93" i="40"/>
  <c r="G93" i="40"/>
  <c r="F93" i="40"/>
  <c r="D93" i="40"/>
  <c r="T92" i="40"/>
  <c r="Z92" i="40" s="1"/>
  <c r="AA92" i="40" s="1"/>
  <c r="Q92" i="40"/>
  <c r="O92" i="40"/>
  <c r="W92" i="40" s="1"/>
  <c r="N92" i="40"/>
  <c r="R92" i="40" s="1"/>
  <c r="M92" i="40"/>
  <c r="J92" i="40"/>
  <c r="G92" i="40"/>
  <c r="F92" i="40"/>
  <c r="D92" i="40"/>
  <c r="T91" i="40"/>
  <c r="Z91" i="40" s="1"/>
  <c r="AA91" i="40" s="1"/>
  <c r="Q91" i="40"/>
  <c r="O91" i="40"/>
  <c r="W91" i="40" s="1"/>
  <c r="N91" i="40"/>
  <c r="K91" i="40"/>
  <c r="J91" i="40"/>
  <c r="G91" i="40"/>
  <c r="F91" i="40"/>
  <c r="D91" i="40"/>
  <c r="T90" i="40"/>
  <c r="Z90" i="40" s="1"/>
  <c r="AA90" i="40" s="1"/>
  <c r="Q90" i="40"/>
  <c r="O90" i="40"/>
  <c r="W90" i="40" s="1"/>
  <c r="N90" i="40"/>
  <c r="R90" i="40" s="1"/>
  <c r="K90" i="40"/>
  <c r="J90" i="40"/>
  <c r="G90" i="40"/>
  <c r="F90" i="40"/>
  <c r="T89" i="40"/>
  <c r="Z89" i="40" s="1"/>
  <c r="AA89" i="40" s="1"/>
  <c r="Q89" i="40"/>
  <c r="O89" i="40"/>
  <c r="W89" i="40" s="1"/>
  <c r="N89" i="40"/>
  <c r="R89" i="40" s="1"/>
  <c r="K89" i="40"/>
  <c r="J89" i="40"/>
  <c r="G89" i="40"/>
  <c r="F89" i="40"/>
  <c r="D89" i="40"/>
  <c r="T88" i="40"/>
  <c r="Z88" i="40" s="1"/>
  <c r="AA88" i="40" s="1"/>
  <c r="Q88" i="40"/>
  <c r="O88" i="40"/>
  <c r="W88" i="40" s="1"/>
  <c r="N88" i="40"/>
  <c r="J88" i="40"/>
  <c r="I88" i="40"/>
  <c r="G88" i="40"/>
  <c r="F88" i="40"/>
  <c r="T87" i="40"/>
  <c r="Z87" i="40" s="1"/>
  <c r="AA87" i="40" s="1"/>
  <c r="Q87" i="40"/>
  <c r="O87" i="40"/>
  <c r="W87" i="40" s="1"/>
  <c r="N87" i="40"/>
  <c r="R87" i="40" s="1"/>
  <c r="K87" i="40"/>
  <c r="J87" i="40"/>
  <c r="G87" i="40"/>
  <c r="F87" i="40"/>
  <c r="T86" i="40"/>
  <c r="Z86" i="40" s="1"/>
  <c r="AA86" i="40" s="1"/>
  <c r="Q86" i="40"/>
  <c r="O86" i="40"/>
  <c r="W86" i="40" s="1"/>
  <c r="N86" i="40"/>
  <c r="R86" i="40" s="1"/>
  <c r="K86" i="40"/>
  <c r="J86" i="40"/>
  <c r="G86" i="40"/>
  <c r="F86" i="40"/>
  <c r="D86" i="40"/>
  <c r="T85" i="40"/>
  <c r="Z85" i="40" s="1"/>
  <c r="AA85" i="40" s="1"/>
  <c r="Q85" i="40"/>
  <c r="O85" i="40"/>
  <c r="W85" i="40" s="1"/>
  <c r="N85" i="40"/>
  <c r="R85" i="40" s="1"/>
  <c r="K85" i="40"/>
  <c r="J85" i="40"/>
  <c r="G85" i="40"/>
  <c r="F85" i="40"/>
  <c r="D85" i="40"/>
  <c r="T84" i="40"/>
  <c r="Z84" i="40" s="1"/>
  <c r="AA84" i="40" s="1"/>
  <c r="Q84" i="40"/>
  <c r="O84" i="40"/>
  <c r="W84" i="40" s="1"/>
  <c r="N84" i="40"/>
  <c r="R84" i="40" s="1"/>
  <c r="K84" i="40"/>
  <c r="J84" i="40"/>
  <c r="G84" i="40"/>
  <c r="F84" i="40"/>
  <c r="T83" i="40"/>
  <c r="Q83" i="40"/>
  <c r="O83" i="40"/>
  <c r="W83" i="40" s="1"/>
  <c r="N83" i="40"/>
  <c r="R83" i="40" s="1"/>
  <c r="K83" i="40"/>
  <c r="J83" i="40"/>
  <c r="G83" i="40"/>
  <c r="F83" i="40"/>
  <c r="T82" i="40"/>
  <c r="Q82" i="40"/>
  <c r="O82" i="40"/>
  <c r="W82" i="40" s="1"/>
  <c r="N82" i="40"/>
  <c r="R82" i="40" s="1"/>
  <c r="K82" i="40"/>
  <c r="J82" i="40"/>
  <c r="G82" i="40"/>
  <c r="F82" i="40"/>
  <c r="T81" i="40"/>
  <c r="Q81" i="40"/>
  <c r="O81" i="40"/>
  <c r="W81" i="40" s="1"/>
  <c r="N81" i="40"/>
  <c r="R81" i="40" s="1"/>
  <c r="K81" i="40"/>
  <c r="J81" i="40"/>
  <c r="G81" i="40"/>
  <c r="F81" i="40"/>
  <c r="T80" i="40"/>
  <c r="Q80" i="40"/>
  <c r="O80" i="40"/>
  <c r="W80" i="40" s="1"/>
  <c r="N80" i="40"/>
  <c r="R80" i="40" s="1"/>
  <c r="K80" i="40"/>
  <c r="J80" i="40"/>
  <c r="G80" i="40"/>
  <c r="F80" i="40"/>
  <c r="T79" i="40"/>
  <c r="Q79" i="40"/>
  <c r="O79" i="40"/>
  <c r="W79" i="40" s="1"/>
  <c r="N79" i="40"/>
  <c r="R79" i="40" s="1"/>
  <c r="K79" i="40"/>
  <c r="J79" i="40"/>
  <c r="G79" i="40"/>
  <c r="F79" i="40"/>
  <c r="T78" i="40"/>
  <c r="Q78" i="40"/>
  <c r="O78" i="40"/>
  <c r="W78" i="40" s="1"/>
  <c r="N78" i="40"/>
  <c r="R78" i="40" s="1"/>
  <c r="K78" i="40"/>
  <c r="J78" i="40"/>
  <c r="G78" i="40"/>
  <c r="F78" i="40"/>
  <c r="T77" i="40"/>
  <c r="Q77" i="40"/>
  <c r="O77" i="40"/>
  <c r="W77" i="40" s="1"/>
  <c r="N77" i="40"/>
  <c r="R77" i="40" s="1"/>
  <c r="K77" i="40"/>
  <c r="J77" i="40"/>
  <c r="G77" i="40"/>
  <c r="F77" i="40"/>
  <c r="T76" i="40"/>
  <c r="Q76" i="40"/>
  <c r="O76" i="40"/>
  <c r="W76" i="40" s="1"/>
  <c r="N76" i="40"/>
  <c r="K76" i="40"/>
  <c r="J76" i="40"/>
  <c r="G76" i="40"/>
  <c r="F76" i="40"/>
  <c r="T75" i="40"/>
  <c r="Q75" i="40"/>
  <c r="O75" i="40"/>
  <c r="W75" i="40" s="1"/>
  <c r="N75" i="40"/>
  <c r="R75" i="40" s="1"/>
  <c r="K75" i="40"/>
  <c r="J75" i="40"/>
  <c r="G75" i="40"/>
  <c r="F75" i="40"/>
  <c r="T74" i="40"/>
  <c r="Q74" i="40"/>
  <c r="O74" i="40"/>
  <c r="W74" i="40" s="1"/>
  <c r="N74" i="40"/>
  <c r="K74" i="40"/>
  <c r="J74" i="40"/>
  <c r="G74" i="40"/>
  <c r="F74" i="40"/>
  <c r="T73" i="40"/>
  <c r="Q73" i="40"/>
  <c r="O73" i="40"/>
  <c r="W73" i="40" s="1"/>
  <c r="N73" i="40"/>
  <c r="K73" i="40"/>
  <c r="J73" i="40"/>
  <c r="G73" i="40"/>
  <c r="F73" i="40"/>
  <c r="T72" i="40"/>
  <c r="Z72" i="40" s="1"/>
  <c r="AA72" i="40" s="1"/>
  <c r="Q72" i="40"/>
  <c r="O72" i="40"/>
  <c r="W72" i="40" s="1"/>
  <c r="N72" i="40"/>
  <c r="R72" i="40" s="1"/>
  <c r="K72" i="40"/>
  <c r="J72" i="40"/>
  <c r="G72" i="40"/>
  <c r="F72" i="40"/>
  <c r="T71" i="40"/>
  <c r="Z71" i="40" s="1"/>
  <c r="AA71" i="40" s="1"/>
  <c r="Q71" i="40"/>
  <c r="O71" i="40"/>
  <c r="W71" i="40" s="1"/>
  <c r="N71" i="40"/>
  <c r="R71" i="40" s="1"/>
  <c r="K71" i="40"/>
  <c r="J71" i="40"/>
  <c r="G71" i="40"/>
  <c r="F71" i="40"/>
  <c r="T70" i="40"/>
  <c r="Z70" i="40" s="1"/>
  <c r="AA70" i="40" s="1"/>
  <c r="Q70" i="40"/>
  <c r="O70" i="40"/>
  <c r="W70" i="40" s="1"/>
  <c r="N70" i="40"/>
  <c r="R70" i="40" s="1"/>
  <c r="K70" i="40"/>
  <c r="J70" i="40"/>
  <c r="G70" i="40"/>
  <c r="F70" i="40"/>
  <c r="T69" i="40"/>
  <c r="Z69" i="40" s="1"/>
  <c r="AA69" i="40" s="1"/>
  <c r="Q69" i="40"/>
  <c r="O69" i="40"/>
  <c r="W69" i="40" s="1"/>
  <c r="N69" i="40"/>
  <c r="R69" i="40" s="1"/>
  <c r="K69" i="40"/>
  <c r="J69" i="40"/>
  <c r="G69" i="40"/>
  <c r="F69" i="40"/>
  <c r="T68" i="40"/>
  <c r="Z68" i="40" s="1"/>
  <c r="AA68" i="40" s="1"/>
  <c r="Q68" i="40"/>
  <c r="O68" i="40"/>
  <c r="W68" i="40" s="1"/>
  <c r="N68" i="40"/>
  <c r="R68" i="40" s="1"/>
  <c r="K68" i="40"/>
  <c r="J68" i="40"/>
  <c r="G68" i="40"/>
  <c r="F68" i="40"/>
  <c r="T67" i="40"/>
  <c r="Z67" i="40" s="1"/>
  <c r="AA67" i="40" s="1"/>
  <c r="Q67" i="40"/>
  <c r="O67" i="40"/>
  <c r="W67" i="40" s="1"/>
  <c r="N67" i="40"/>
  <c r="R67" i="40" s="1"/>
  <c r="K67" i="40"/>
  <c r="J67" i="40"/>
  <c r="G67" i="40"/>
  <c r="F67" i="40"/>
  <c r="T66" i="40"/>
  <c r="Z66" i="40" s="1"/>
  <c r="AA66" i="40" s="1"/>
  <c r="Q66" i="40"/>
  <c r="O66" i="40"/>
  <c r="W66" i="40" s="1"/>
  <c r="N66" i="40"/>
  <c r="R66" i="40" s="1"/>
  <c r="K66" i="40"/>
  <c r="J66" i="40"/>
  <c r="G66" i="40"/>
  <c r="F66" i="40"/>
  <c r="T65" i="40"/>
  <c r="Z65" i="40" s="1"/>
  <c r="AA65" i="40" s="1"/>
  <c r="Q65" i="40"/>
  <c r="O65" i="40"/>
  <c r="W65" i="40" s="1"/>
  <c r="N65" i="40"/>
  <c r="R65" i="40" s="1"/>
  <c r="K65" i="40"/>
  <c r="J65" i="40"/>
  <c r="G65" i="40"/>
  <c r="F65" i="40"/>
  <c r="T64" i="40"/>
  <c r="Z64" i="40" s="1"/>
  <c r="AA64" i="40" s="1"/>
  <c r="Q64" i="40"/>
  <c r="O64" i="40"/>
  <c r="W64" i="40" s="1"/>
  <c r="N64" i="40"/>
  <c r="R64" i="40" s="1"/>
  <c r="K64" i="40"/>
  <c r="J64" i="40"/>
  <c r="G64" i="40"/>
  <c r="F64" i="40"/>
  <c r="T63" i="40"/>
  <c r="Z63" i="40" s="1"/>
  <c r="AA63" i="40" s="1"/>
  <c r="Q63" i="40"/>
  <c r="O63" i="40"/>
  <c r="W63" i="40" s="1"/>
  <c r="N63" i="40"/>
  <c r="R63" i="40" s="1"/>
  <c r="K63" i="40"/>
  <c r="J63" i="40"/>
  <c r="G63" i="40"/>
  <c r="F63" i="40"/>
  <c r="T62" i="40"/>
  <c r="Z62" i="40" s="1"/>
  <c r="AA62" i="40" s="1"/>
  <c r="Q62" i="40"/>
  <c r="O62" i="40"/>
  <c r="W62" i="40" s="1"/>
  <c r="N62" i="40"/>
  <c r="R62" i="40" s="1"/>
  <c r="K62" i="40"/>
  <c r="J62" i="40"/>
  <c r="G62" i="40"/>
  <c r="F62" i="40"/>
  <c r="T61" i="40"/>
  <c r="Z61" i="40" s="1"/>
  <c r="AA61" i="40" s="1"/>
  <c r="Q61" i="40"/>
  <c r="O61" i="40"/>
  <c r="W61" i="40" s="1"/>
  <c r="N61" i="40"/>
  <c r="R61" i="40" s="1"/>
  <c r="K61" i="40"/>
  <c r="J61" i="40"/>
  <c r="G61" i="40"/>
  <c r="F61" i="40"/>
  <c r="T60" i="40"/>
  <c r="Z60" i="40" s="1"/>
  <c r="AA60" i="40" s="1"/>
  <c r="Q60" i="40"/>
  <c r="O60" i="40"/>
  <c r="W60" i="40" s="1"/>
  <c r="N60" i="40"/>
  <c r="R60" i="40" s="1"/>
  <c r="K60" i="40"/>
  <c r="J60" i="40"/>
  <c r="G60" i="40"/>
  <c r="F60" i="40"/>
  <c r="T59" i="40"/>
  <c r="Z59" i="40" s="1"/>
  <c r="AA59" i="40" s="1"/>
  <c r="Q59" i="40"/>
  <c r="O59" i="40"/>
  <c r="W59" i="40" s="1"/>
  <c r="N59" i="40"/>
  <c r="R59" i="40" s="1"/>
  <c r="K59" i="40"/>
  <c r="J59" i="40"/>
  <c r="G59" i="40"/>
  <c r="F59" i="40"/>
  <c r="T58" i="40"/>
  <c r="Z58" i="40" s="1"/>
  <c r="AA58" i="40" s="1"/>
  <c r="Q58" i="40"/>
  <c r="O58" i="40"/>
  <c r="W58" i="40" s="1"/>
  <c r="N58" i="40"/>
  <c r="R58" i="40" s="1"/>
  <c r="K58" i="40"/>
  <c r="J58" i="40"/>
  <c r="G58" i="40"/>
  <c r="F58" i="40"/>
  <c r="T57" i="40"/>
  <c r="Z57" i="40" s="1"/>
  <c r="AA57" i="40" s="1"/>
  <c r="Q57" i="40"/>
  <c r="O57" i="40"/>
  <c r="W57" i="40" s="1"/>
  <c r="N57" i="40"/>
  <c r="R57" i="40" s="1"/>
  <c r="K57" i="40"/>
  <c r="J57" i="40"/>
  <c r="G57" i="40"/>
  <c r="F57" i="40"/>
  <c r="T56" i="40"/>
  <c r="Z56" i="40" s="1"/>
  <c r="AA56" i="40" s="1"/>
  <c r="Q56" i="40"/>
  <c r="O56" i="40"/>
  <c r="W56" i="40" s="1"/>
  <c r="N56" i="40"/>
  <c r="R56" i="40" s="1"/>
  <c r="K56" i="40"/>
  <c r="J56" i="40"/>
  <c r="G56" i="40"/>
  <c r="F56" i="40"/>
  <c r="T55" i="40"/>
  <c r="Z55" i="40" s="1"/>
  <c r="AA55" i="40" s="1"/>
  <c r="Q55" i="40"/>
  <c r="O55" i="40"/>
  <c r="W55" i="40" s="1"/>
  <c r="N55" i="40"/>
  <c r="R55" i="40" s="1"/>
  <c r="K55" i="40"/>
  <c r="J55" i="40"/>
  <c r="G55" i="40"/>
  <c r="F55" i="40"/>
  <c r="T54" i="40"/>
  <c r="Z54" i="40" s="1"/>
  <c r="AA54" i="40" s="1"/>
  <c r="Q54" i="40"/>
  <c r="O54" i="40"/>
  <c r="W54" i="40" s="1"/>
  <c r="N54" i="40"/>
  <c r="K54" i="40"/>
  <c r="J54" i="40"/>
  <c r="G54" i="40"/>
  <c r="F54" i="40"/>
  <c r="T53" i="40"/>
  <c r="Z53" i="40" s="1"/>
  <c r="AA53" i="40" s="1"/>
  <c r="Q53" i="40"/>
  <c r="O53" i="40"/>
  <c r="W53" i="40" s="1"/>
  <c r="N53" i="40"/>
  <c r="R53" i="40" s="1"/>
  <c r="K53" i="40"/>
  <c r="J53" i="40"/>
  <c r="G53" i="40"/>
  <c r="F53" i="40"/>
  <c r="T52" i="40"/>
  <c r="Z52" i="40" s="1"/>
  <c r="AA52" i="40" s="1"/>
  <c r="Q52" i="40"/>
  <c r="O52" i="40"/>
  <c r="W52" i="40" s="1"/>
  <c r="N52" i="40"/>
  <c r="R52" i="40" s="1"/>
  <c r="K52" i="40"/>
  <c r="J52" i="40"/>
  <c r="G52" i="40"/>
  <c r="F52" i="40"/>
  <c r="T51" i="40"/>
  <c r="Z51" i="40" s="1"/>
  <c r="AA51" i="40" s="1"/>
  <c r="Q51" i="40"/>
  <c r="O51" i="40"/>
  <c r="W51" i="40" s="1"/>
  <c r="N51" i="40"/>
  <c r="R51" i="40" s="1"/>
  <c r="K51" i="40"/>
  <c r="J51" i="40"/>
  <c r="G51" i="40"/>
  <c r="F51" i="40"/>
  <c r="T50" i="40"/>
  <c r="Z50" i="40" s="1"/>
  <c r="AA50" i="40" s="1"/>
  <c r="Q50" i="40"/>
  <c r="O50" i="40"/>
  <c r="W50" i="40" s="1"/>
  <c r="N50" i="40"/>
  <c r="R50" i="40" s="1"/>
  <c r="K50" i="40"/>
  <c r="J50" i="40"/>
  <c r="G50" i="40"/>
  <c r="F50" i="40"/>
  <c r="T49" i="40"/>
  <c r="Z49" i="40" s="1"/>
  <c r="AA49" i="40" s="1"/>
  <c r="Q49" i="40"/>
  <c r="O49" i="40"/>
  <c r="W49" i="40" s="1"/>
  <c r="N49" i="40"/>
  <c r="R49" i="40" s="1"/>
  <c r="K49" i="40"/>
  <c r="J49" i="40"/>
  <c r="G49" i="40"/>
  <c r="F49" i="40"/>
  <c r="T48" i="40"/>
  <c r="Z48" i="40" s="1"/>
  <c r="AA48" i="40" s="1"/>
  <c r="Q48" i="40"/>
  <c r="O48" i="40"/>
  <c r="W48" i="40" s="1"/>
  <c r="N48" i="40"/>
  <c r="R48" i="40" s="1"/>
  <c r="K48" i="40"/>
  <c r="J48" i="40"/>
  <c r="G48" i="40"/>
  <c r="F48" i="40"/>
  <c r="T47" i="40"/>
  <c r="Z47" i="40" s="1"/>
  <c r="AA47" i="40" s="1"/>
  <c r="Q47" i="40"/>
  <c r="O47" i="40"/>
  <c r="W47" i="40" s="1"/>
  <c r="N47" i="40"/>
  <c r="R47" i="40" s="1"/>
  <c r="K47" i="40"/>
  <c r="J47" i="40"/>
  <c r="G47" i="40"/>
  <c r="F47" i="40"/>
  <c r="T46" i="40"/>
  <c r="Z46" i="40" s="1"/>
  <c r="AA46" i="40" s="1"/>
  <c r="Q46" i="40"/>
  <c r="O46" i="40"/>
  <c r="W46" i="40" s="1"/>
  <c r="N46" i="40"/>
  <c r="R46" i="40" s="1"/>
  <c r="K46" i="40"/>
  <c r="J46" i="40"/>
  <c r="G46" i="40"/>
  <c r="F46" i="40"/>
  <c r="T45" i="40"/>
  <c r="Z45" i="40" s="1"/>
  <c r="AA45" i="40" s="1"/>
  <c r="Q45" i="40"/>
  <c r="O45" i="40"/>
  <c r="W45" i="40" s="1"/>
  <c r="N45" i="40"/>
  <c r="R45" i="40" s="1"/>
  <c r="K45" i="40"/>
  <c r="J45" i="40"/>
  <c r="G45" i="40"/>
  <c r="F45" i="40"/>
  <c r="T44" i="40"/>
  <c r="Z44" i="40" s="1"/>
  <c r="AA44" i="40" s="1"/>
  <c r="Q44" i="40"/>
  <c r="O44" i="40"/>
  <c r="W44" i="40" s="1"/>
  <c r="N44" i="40"/>
  <c r="R44" i="40" s="1"/>
  <c r="K44" i="40"/>
  <c r="J44" i="40"/>
  <c r="G44" i="40"/>
  <c r="F44" i="40"/>
  <c r="T43" i="40"/>
  <c r="Z43" i="40" s="1"/>
  <c r="AA43" i="40" s="1"/>
  <c r="Q43" i="40"/>
  <c r="O43" i="40"/>
  <c r="W43" i="40" s="1"/>
  <c r="N43" i="40"/>
  <c r="R43" i="40" s="1"/>
  <c r="K43" i="40"/>
  <c r="J43" i="40"/>
  <c r="G43" i="40"/>
  <c r="F43" i="40"/>
  <c r="T42" i="40"/>
  <c r="Z42" i="40" s="1"/>
  <c r="AA42" i="40" s="1"/>
  <c r="Q42" i="40"/>
  <c r="O42" i="40"/>
  <c r="W42" i="40" s="1"/>
  <c r="N42" i="40"/>
  <c r="R42" i="40" s="1"/>
  <c r="K42" i="40"/>
  <c r="J42" i="40"/>
  <c r="G42" i="40"/>
  <c r="F42" i="40"/>
  <c r="T41" i="40"/>
  <c r="Z41" i="40" s="1"/>
  <c r="AA41" i="40" s="1"/>
  <c r="Q41" i="40"/>
  <c r="O41" i="40"/>
  <c r="W41" i="40" s="1"/>
  <c r="N41" i="40"/>
  <c r="R41" i="40" s="1"/>
  <c r="K41" i="40"/>
  <c r="J41" i="40"/>
  <c r="G41" i="40"/>
  <c r="F41" i="40"/>
  <c r="T40" i="40"/>
  <c r="Z40" i="40" s="1"/>
  <c r="AA40" i="40" s="1"/>
  <c r="Q40" i="40"/>
  <c r="O40" i="40"/>
  <c r="W40" i="40" s="1"/>
  <c r="N40" i="40"/>
  <c r="R40" i="40" s="1"/>
  <c r="K40" i="40"/>
  <c r="J40" i="40"/>
  <c r="G40" i="40"/>
  <c r="F40" i="40"/>
  <c r="T39" i="40"/>
  <c r="Z39" i="40" s="1"/>
  <c r="AA39" i="40" s="1"/>
  <c r="Q39" i="40"/>
  <c r="O39" i="40"/>
  <c r="W39" i="40" s="1"/>
  <c r="N39" i="40"/>
  <c r="R39" i="40" s="1"/>
  <c r="K39" i="40"/>
  <c r="J39" i="40"/>
  <c r="G39" i="40"/>
  <c r="F39" i="40"/>
  <c r="T38" i="40"/>
  <c r="Z38" i="40" s="1"/>
  <c r="AA38" i="40" s="1"/>
  <c r="Q38" i="40"/>
  <c r="O38" i="40"/>
  <c r="W38" i="40" s="1"/>
  <c r="N38" i="40"/>
  <c r="R38" i="40" s="1"/>
  <c r="K38" i="40"/>
  <c r="J38" i="40"/>
  <c r="G38" i="40"/>
  <c r="F38" i="40"/>
  <c r="T37" i="40"/>
  <c r="Z37" i="40" s="1"/>
  <c r="AA37" i="40" s="1"/>
  <c r="Q37" i="40"/>
  <c r="O37" i="40"/>
  <c r="W37" i="40" s="1"/>
  <c r="N37" i="40"/>
  <c r="R37" i="40" s="1"/>
  <c r="K37" i="40"/>
  <c r="J37" i="40"/>
  <c r="G37" i="40"/>
  <c r="F37" i="40"/>
  <c r="T36" i="40"/>
  <c r="Z36" i="40" s="1"/>
  <c r="AA36" i="40" s="1"/>
  <c r="Q36" i="40"/>
  <c r="O36" i="40"/>
  <c r="W36" i="40" s="1"/>
  <c r="N36" i="40"/>
  <c r="R36" i="40" s="1"/>
  <c r="K36" i="40"/>
  <c r="J36" i="40"/>
  <c r="G36" i="40"/>
  <c r="F36" i="40"/>
  <c r="T35" i="40"/>
  <c r="Z35" i="40" s="1"/>
  <c r="AA35" i="40" s="1"/>
  <c r="Q35" i="40"/>
  <c r="O35" i="40"/>
  <c r="W35" i="40" s="1"/>
  <c r="N35" i="40"/>
  <c r="J35" i="40"/>
  <c r="I35" i="40"/>
  <c r="G35" i="40"/>
  <c r="F35" i="40"/>
  <c r="T34" i="40"/>
  <c r="Z34" i="40" s="1"/>
  <c r="AA34" i="40" s="1"/>
  <c r="Q34" i="40"/>
  <c r="O34" i="40"/>
  <c r="W34" i="40" s="1"/>
  <c r="N34" i="40"/>
  <c r="J34" i="40"/>
  <c r="I34" i="40"/>
  <c r="G34" i="40"/>
  <c r="F34" i="40"/>
  <c r="T33" i="40"/>
  <c r="Z33" i="40" s="1"/>
  <c r="AA33" i="40" s="1"/>
  <c r="Q33" i="40"/>
  <c r="O33" i="40"/>
  <c r="W33" i="40" s="1"/>
  <c r="N33" i="40"/>
  <c r="J33" i="40"/>
  <c r="I33" i="40"/>
  <c r="G33" i="40"/>
  <c r="F33" i="40"/>
  <c r="T32" i="40"/>
  <c r="Z32" i="40" s="1"/>
  <c r="AA32" i="40" s="1"/>
  <c r="Q32" i="40"/>
  <c r="O32" i="40"/>
  <c r="W32" i="40" s="1"/>
  <c r="N32" i="40"/>
  <c r="R32" i="40" s="1"/>
  <c r="K32" i="40"/>
  <c r="J32" i="40"/>
  <c r="G32" i="40"/>
  <c r="F32" i="40"/>
  <c r="T31" i="40"/>
  <c r="Z31" i="40" s="1"/>
  <c r="AA31" i="40" s="1"/>
  <c r="Q31" i="40"/>
  <c r="O31" i="40"/>
  <c r="W31" i="40" s="1"/>
  <c r="N31" i="40"/>
  <c r="R31" i="40" s="1"/>
  <c r="K31" i="40"/>
  <c r="J31" i="40"/>
  <c r="G31" i="40"/>
  <c r="F31" i="40"/>
  <c r="T30" i="40"/>
  <c r="Z30" i="40" s="1"/>
  <c r="AA30" i="40" s="1"/>
  <c r="Q30" i="40"/>
  <c r="O30" i="40"/>
  <c r="W30" i="40" s="1"/>
  <c r="N30" i="40"/>
  <c r="R30" i="40" s="1"/>
  <c r="K30" i="40"/>
  <c r="J30" i="40"/>
  <c r="G30" i="40"/>
  <c r="F30" i="40"/>
  <c r="T29" i="40"/>
  <c r="Z29" i="40" s="1"/>
  <c r="AA29" i="40" s="1"/>
  <c r="Q29" i="40"/>
  <c r="O29" i="40"/>
  <c r="W29" i="40" s="1"/>
  <c r="N29" i="40"/>
  <c r="R29" i="40" s="1"/>
  <c r="K29" i="40"/>
  <c r="J29" i="40"/>
  <c r="G29" i="40"/>
  <c r="F29" i="40"/>
  <c r="T28" i="40"/>
  <c r="Z28" i="40" s="1"/>
  <c r="AA28" i="40" s="1"/>
  <c r="Q28" i="40"/>
  <c r="O28" i="40"/>
  <c r="W28" i="40" s="1"/>
  <c r="N28" i="40"/>
  <c r="R28" i="40" s="1"/>
  <c r="K28" i="40"/>
  <c r="J28" i="40"/>
  <c r="G28" i="40"/>
  <c r="F28" i="40"/>
  <c r="T27" i="40"/>
  <c r="Z27" i="40" s="1"/>
  <c r="AA27" i="40" s="1"/>
  <c r="Q27" i="40"/>
  <c r="O27" i="40"/>
  <c r="W27" i="40" s="1"/>
  <c r="N27" i="40"/>
  <c r="R27" i="40" s="1"/>
  <c r="K27" i="40"/>
  <c r="J27" i="40"/>
  <c r="G27" i="40"/>
  <c r="F27" i="40"/>
  <c r="T26" i="40"/>
  <c r="Z26" i="40" s="1"/>
  <c r="AA26" i="40" s="1"/>
  <c r="Q26" i="40"/>
  <c r="O26" i="40"/>
  <c r="W26" i="40" s="1"/>
  <c r="N26" i="40"/>
  <c r="R26" i="40" s="1"/>
  <c r="K26" i="40"/>
  <c r="J26" i="40"/>
  <c r="G26" i="40"/>
  <c r="F26" i="40"/>
  <c r="T25" i="40"/>
  <c r="Z25" i="40" s="1"/>
  <c r="AA25" i="40" s="1"/>
  <c r="Q25" i="40"/>
  <c r="O25" i="40"/>
  <c r="W25" i="40" s="1"/>
  <c r="N25" i="40"/>
  <c r="K25" i="40"/>
  <c r="J25" i="40"/>
  <c r="G25" i="40"/>
  <c r="F25" i="40"/>
  <c r="T24" i="40"/>
  <c r="Z24" i="40" s="1"/>
  <c r="AA24" i="40" s="1"/>
  <c r="Q24" i="40"/>
  <c r="O24" i="40"/>
  <c r="W24" i="40" s="1"/>
  <c r="N24" i="40"/>
  <c r="J24" i="40"/>
  <c r="G24" i="40"/>
  <c r="F24" i="40"/>
  <c r="T23" i="40"/>
  <c r="Z23" i="40" s="1"/>
  <c r="AA23" i="40" s="1"/>
  <c r="Q23" i="40"/>
  <c r="O23" i="40"/>
  <c r="W23" i="40" s="1"/>
  <c r="N23" i="40"/>
  <c r="R23" i="40" s="1"/>
  <c r="K23" i="40"/>
  <c r="J23" i="40"/>
  <c r="G23" i="40"/>
  <c r="F23" i="40"/>
  <c r="T22" i="40"/>
  <c r="Z22" i="40" s="1"/>
  <c r="AA22" i="40" s="1"/>
  <c r="Q22" i="40"/>
  <c r="O22" i="40"/>
  <c r="W22" i="40" s="1"/>
  <c r="N22" i="40"/>
  <c r="J22" i="40"/>
  <c r="I22" i="40"/>
  <c r="G22" i="40"/>
  <c r="F22" i="40"/>
  <c r="T21" i="40"/>
  <c r="Z21" i="40" s="1"/>
  <c r="AA21" i="40" s="1"/>
  <c r="Q21" i="40"/>
  <c r="O21" i="40"/>
  <c r="N21" i="40"/>
  <c r="R21" i="40" s="1"/>
  <c r="K21" i="40"/>
  <c r="J21" i="40"/>
  <c r="G21" i="40"/>
  <c r="F21" i="40"/>
  <c r="T20" i="40"/>
  <c r="Z20" i="40" s="1"/>
  <c r="AA20" i="40" s="1"/>
  <c r="Q20" i="40"/>
  <c r="O20" i="40"/>
  <c r="N20" i="40"/>
  <c r="R20" i="40" s="1"/>
  <c r="K20" i="40"/>
  <c r="J20" i="40"/>
  <c r="G20" i="40"/>
  <c r="F20" i="40"/>
  <c r="T19" i="40"/>
  <c r="Z19" i="40" s="1"/>
  <c r="AA19" i="40" s="1"/>
  <c r="Q19" i="40"/>
  <c r="O19" i="40"/>
  <c r="N19" i="40"/>
  <c r="R19" i="40" s="1"/>
  <c r="K19" i="40"/>
  <c r="J19" i="40"/>
  <c r="G19" i="40"/>
  <c r="F19" i="40"/>
  <c r="T18" i="40"/>
  <c r="Z18" i="40" s="1"/>
  <c r="AA18" i="40" s="1"/>
  <c r="Q18" i="40"/>
  <c r="O18" i="40"/>
  <c r="N18" i="40"/>
  <c r="R18" i="40" s="1"/>
  <c r="K18" i="40"/>
  <c r="J18" i="40"/>
  <c r="G18" i="40"/>
  <c r="F18" i="40"/>
  <c r="T17" i="40"/>
  <c r="Z17" i="40" s="1"/>
  <c r="AA17" i="40" s="1"/>
  <c r="Q17" i="40"/>
  <c r="O17" i="40"/>
  <c r="N17" i="40"/>
  <c r="R17" i="40" s="1"/>
  <c r="K17" i="40"/>
  <c r="J17" i="40"/>
  <c r="G17" i="40"/>
  <c r="F17" i="40"/>
  <c r="T16" i="40"/>
  <c r="Z16" i="40" s="1"/>
  <c r="AA16" i="40" s="1"/>
  <c r="Q16" i="40"/>
  <c r="O16" i="40"/>
  <c r="N16" i="40"/>
  <c r="R16" i="40" s="1"/>
  <c r="K16" i="40"/>
  <c r="J16" i="40"/>
  <c r="G16" i="40"/>
  <c r="F16" i="40"/>
  <c r="T15" i="40"/>
  <c r="Z15" i="40" s="1"/>
  <c r="AA15" i="40" s="1"/>
  <c r="Q15" i="40"/>
  <c r="O15" i="40"/>
  <c r="N15" i="40"/>
  <c r="R15" i="40" s="1"/>
  <c r="K15" i="40"/>
  <c r="J15" i="40"/>
  <c r="G15" i="40"/>
  <c r="F15" i="40"/>
  <c r="T14" i="40"/>
  <c r="Z14" i="40" s="1"/>
  <c r="AA14" i="40" s="1"/>
  <c r="Q14" i="40"/>
  <c r="O14" i="40"/>
  <c r="N14" i="40"/>
  <c r="R14" i="40" s="1"/>
  <c r="K14" i="40"/>
  <c r="J14" i="40"/>
  <c r="G14" i="40"/>
  <c r="F14" i="40"/>
  <c r="T13" i="40"/>
  <c r="Z13" i="40" s="1"/>
  <c r="Q13" i="40"/>
  <c r="O13" i="40"/>
  <c r="N13" i="40"/>
  <c r="R13" i="40" s="1"/>
  <c r="K13" i="40"/>
  <c r="J13" i="40"/>
  <c r="G13" i="40"/>
  <c r="F13" i="40"/>
  <c r="E13" i="40" s="1"/>
  <c r="T12" i="40"/>
  <c r="Z12" i="40" s="1"/>
  <c r="AA12" i="40" s="1"/>
  <c r="Q12" i="40"/>
  <c r="O12" i="40"/>
  <c r="W12" i="40" s="1"/>
  <c r="N12" i="40"/>
  <c r="M12" i="40"/>
  <c r="K12" i="40"/>
  <c r="J12" i="40"/>
  <c r="G12" i="40"/>
  <c r="F12" i="40"/>
  <c r="Q11" i="40"/>
  <c r="N11" i="40"/>
  <c r="R11" i="40" s="1"/>
  <c r="K11" i="40"/>
  <c r="J11" i="40"/>
  <c r="G11" i="40"/>
  <c r="F11" i="40"/>
  <c r="Q10" i="40"/>
  <c r="O10" i="40"/>
  <c r="N10" i="40"/>
  <c r="K10" i="40"/>
  <c r="J10" i="40"/>
  <c r="G10" i="40"/>
  <c r="F10" i="40"/>
  <c r="T9" i="40"/>
  <c r="Z9" i="40" s="1"/>
  <c r="Q9" i="40"/>
  <c r="O9" i="40"/>
  <c r="N9" i="40"/>
  <c r="K9" i="40"/>
  <c r="J9" i="40"/>
  <c r="G9" i="40"/>
  <c r="F9" i="40"/>
  <c r="E9" i="40" s="1"/>
  <c r="T8" i="40"/>
  <c r="Z8" i="40" s="1"/>
  <c r="AA8" i="40" s="1"/>
  <c r="Q8" i="40"/>
  <c r="O8" i="40"/>
  <c r="W8" i="40" s="1"/>
  <c r="N8" i="40"/>
  <c r="M8" i="40"/>
  <c r="K8" i="40"/>
  <c r="J8" i="40"/>
  <c r="I8" i="40"/>
  <c r="G8" i="40"/>
  <c r="F8" i="40"/>
  <c r="T7" i="40"/>
  <c r="Z7" i="40" s="1"/>
  <c r="AA7" i="40" s="1"/>
  <c r="Q7" i="40"/>
  <c r="O7" i="40"/>
  <c r="W7" i="40" s="1"/>
  <c r="N7" i="40"/>
  <c r="M7" i="40"/>
  <c r="K7" i="40"/>
  <c r="J7" i="40"/>
  <c r="G7" i="40"/>
  <c r="F7" i="40"/>
  <c r="T6" i="40"/>
  <c r="Z6" i="40" s="1"/>
  <c r="AA6" i="40" s="1"/>
  <c r="Q6" i="40"/>
  <c r="O6" i="40"/>
  <c r="W6" i="40" s="1"/>
  <c r="N6" i="40"/>
  <c r="J6" i="40"/>
  <c r="G6" i="40"/>
  <c r="F6" i="40"/>
  <c r="W5" i="40"/>
  <c r="Q5" i="40"/>
  <c r="N5" i="40"/>
  <c r="J5" i="40"/>
  <c r="I5" i="40"/>
  <c r="G5" i="40"/>
  <c r="F5" i="40"/>
  <c r="W4" i="40"/>
  <c r="Q4" i="40"/>
  <c r="N4" i="40"/>
  <c r="J4" i="40"/>
  <c r="I4" i="40"/>
  <c r="G4" i="40"/>
  <c r="F4" i="40"/>
  <c r="W3" i="40"/>
  <c r="R3" i="40"/>
  <c r="Q3" i="40"/>
  <c r="M3" i="40"/>
  <c r="J3" i="40"/>
  <c r="I3" i="40"/>
  <c r="G3" i="40"/>
  <c r="F3" i="40"/>
  <c r="J96" i="38"/>
  <c r="R76" i="40" l="1"/>
  <c r="R73" i="40"/>
  <c r="R74" i="40"/>
  <c r="R5" i="40"/>
  <c r="R10" i="40"/>
  <c r="R9" i="40"/>
  <c r="AM125" i="28"/>
  <c r="AF125" i="28" s="1"/>
  <c r="AE125" i="28" s="1"/>
  <c r="U125" i="28" s="1"/>
  <c r="T125" i="28" s="1"/>
  <c r="M125" i="28" s="1"/>
  <c r="L125" i="28" s="1"/>
  <c r="F125" i="28" s="1"/>
  <c r="I125" i="28" s="1"/>
  <c r="I15" i="30"/>
  <c r="X64" i="38"/>
  <c r="X86" i="38"/>
  <c r="AH125" i="28"/>
  <c r="R19" i="38"/>
  <c r="AH25" i="28"/>
  <c r="Y25" i="28"/>
  <c r="L25" i="28"/>
  <c r="F25" i="28" s="1"/>
  <c r="I25" i="28" s="1"/>
  <c r="Q25" i="28"/>
  <c r="R33" i="38"/>
  <c r="AH81" i="28"/>
  <c r="Y81" i="28"/>
  <c r="Q81" i="28"/>
  <c r="L56" i="28"/>
  <c r="F56" i="28" s="1"/>
  <c r="I56" i="28" s="1"/>
  <c r="Q56" i="28"/>
  <c r="AH56" i="28"/>
  <c r="Y56" i="28"/>
  <c r="R4" i="40"/>
  <c r="W97" i="40"/>
  <c r="W14" i="40"/>
  <c r="W18" i="40"/>
  <c r="W17" i="40"/>
  <c r="W21" i="40"/>
  <c r="W16" i="40"/>
  <c r="W20" i="40"/>
  <c r="W15" i="40"/>
  <c r="W19" i="40"/>
  <c r="Q125" i="28" l="1"/>
  <c r="Y125" i="28"/>
  <c r="AJ125" i="28"/>
  <c r="AP25" i="28"/>
  <c r="AJ25" i="28"/>
  <c r="AP81" i="28"/>
  <c r="AJ81" i="28"/>
  <c r="AP56" i="28"/>
  <c r="AJ56" i="28"/>
  <c r="AA9" i="38"/>
  <c r="N9" i="38"/>
  <c r="R9" i="38" s="1"/>
  <c r="K9" i="38"/>
  <c r="J9" i="38"/>
  <c r="G9" i="38"/>
  <c r="AA13" i="38"/>
  <c r="N13" i="38"/>
  <c r="R13" i="38" s="1"/>
  <c r="K13" i="38"/>
  <c r="J13" i="38"/>
  <c r="G13" i="38"/>
  <c r="W120" i="28"/>
  <c r="CF120" i="28"/>
  <c r="CG120" i="28" s="1"/>
  <c r="BU120" i="28"/>
  <c r="BT120" i="28" s="1"/>
  <c r="BN120" i="28" s="1"/>
  <c r="BM120" i="28" s="1"/>
  <c r="BG120" i="28" s="1"/>
  <c r="BF120" i="28" s="1"/>
  <c r="AZ120" i="28" s="1"/>
  <c r="AY120" i="28" s="1"/>
  <c r="AN120" i="28" s="1"/>
  <c r="BB125" i="28" l="1"/>
  <c r="AR125" i="28"/>
  <c r="BB25" i="28"/>
  <c r="AR25" i="28"/>
  <c r="BB81" i="28"/>
  <c r="AR81" i="28"/>
  <c r="BB56" i="28"/>
  <c r="AR56" i="28"/>
  <c r="M13" i="40"/>
  <c r="L13" i="40" s="1"/>
  <c r="I13" i="40"/>
  <c r="H13" i="40" s="1"/>
  <c r="AM120" i="28"/>
  <c r="AF120" i="28" s="1"/>
  <c r="AE120" i="28" s="1"/>
  <c r="U120" i="28" s="1"/>
  <c r="T120" i="28" s="1"/>
  <c r="M120" i="28" s="1"/>
  <c r="I9" i="40"/>
  <c r="H9" i="40" s="1"/>
  <c r="CF116" i="28"/>
  <c r="CG116" i="28" s="1"/>
  <c r="BU116" i="28"/>
  <c r="BT116" i="28" s="1"/>
  <c r="BN116" i="28" s="1"/>
  <c r="BM116" i="28" s="1"/>
  <c r="BG116" i="28" s="1"/>
  <c r="BF116" i="28" s="1"/>
  <c r="AZ116" i="28" s="1"/>
  <c r="BI125" i="28" l="1"/>
  <c r="BD125" i="28"/>
  <c r="BI25" i="28"/>
  <c r="BD25" i="28"/>
  <c r="BI81" i="28"/>
  <c r="BD81" i="28"/>
  <c r="BI56" i="28"/>
  <c r="BD56" i="28"/>
  <c r="X13" i="38"/>
  <c r="BB120" i="28"/>
  <c r="BI120" i="28" s="1"/>
  <c r="BK120" i="28" s="1"/>
  <c r="AR120" i="28"/>
  <c r="W13" i="40"/>
  <c r="AA13" i="40"/>
  <c r="AH116" i="28"/>
  <c r="M9" i="40" s="1"/>
  <c r="L9" i="40" s="1"/>
  <c r="AB13" i="38"/>
  <c r="AJ120" i="28"/>
  <c r="Y120" i="28"/>
  <c r="Q120" i="28"/>
  <c r="L120" i="28"/>
  <c r="F120" i="28" s="1"/>
  <c r="I120" i="28" s="1"/>
  <c r="AY116" i="28"/>
  <c r="AN116" i="28" s="1"/>
  <c r="BP125" i="28" l="1"/>
  <c r="BK125" i="28"/>
  <c r="BP25" i="28"/>
  <c r="BK25" i="28"/>
  <c r="BP81" i="28"/>
  <c r="BK81" i="28"/>
  <c r="BP56" i="28"/>
  <c r="BK56" i="28"/>
  <c r="BD120" i="28"/>
  <c r="BP120" i="28"/>
  <c r="BR120" i="28" s="1"/>
  <c r="W9" i="40"/>
  <c r="AA9" i="40"/>
  <c r="BB116" i="28"/>
  <c r="AR116" i="28"/>
  <c r="AM116" i="28"/>
  <c r="AF116" i="28" s="1"/>
  <c r="BW125" i="28" l="1"/>
  <c r="BR125" i="28"/>
  <c r="BW25" i="28"/>
  <c r="W33" i="38" s="1"/>
  <c r="BR25" i="28"/>
  <c r="BW81" i="28"/>
  <c r="W86" i="38" s="1"/>
  <c r="BR81" i="28"/>
  <c r="BW56" i="28"/>
  <c r="W64" i="38" s="1"/>
  <c r="BR56" i="28"/>
  <c r="BW120" i="28"/>
  <c r="W13" i="38"/>
  <c r="BI116" i="28"/>
  <c r="BD116" i="28"/>
  <c r="X9" i="38"/>
  <c r="AB9" i="38"/>
  <c r="AE116" i="28"/>
  <c r="U116" i="28" s="1"/>
  <c r="AJ116" i="28"/>
  <c r="CB120" i="28" l="1"/>
  <c r="W12" i="38"/>
  <c r="V13" i="40"/>
  <c r="P13" i="40" s="1"/>
  <c r="CB125" i="28"/>
  <c r="BY125" i="28"/>
  <c r="CB25" i="28"/>
  <c r="BY25" i="28"/>
  <c r="CB81" i="28"/>
  <c r="BY81" i="28"/>
  <c r="CB56" i="28"/>
  <c r="BY56" i="28"/>
  <c r="BY120" i="28"/>
  <c r="BP116" i="28"/>
  <c r="BK116" i="28"/>
  <c r="Y116" i="28"/>
  <c r="T116" i="28"/>
  <c r="M116" i="28" s="1"/>
  <c r="BW116" i="28" l="1"/>
  <c r="V9" i="40" s="1"/>
  <c r="P9" i="40" s="1"/>
  <c r="BR116" i="28"/>
  <c r="Q116" i="28"/>
  <c r="L116" i="28"/>
  <c r="F116" i="28" s="1"/>
  <c r="I116" i="28" s="1"/>
  <c r="W9" i="38" l="1"/>
  <c r="BY116" i="28"/>
  <c r="CB116" i="28"/>
  <c r="G10" i="38"/>
  <c r="J10" i="38"/>
  <c r="K10" i="38"/>
  <c r="N10" i="38"/>
  <c r="R10" i="38" s="1"/>
  <c r="X99" i="38" l="1"/>
  <c r="X88" i="38" l="1"/>
  <c r="X80" i="38"/>
  <c r="X87" i="38"/>
  <c r="X85" i="38"/>
  <c r="X84" i="38"/>
  <c r="X78" i="38"/>
  <c r="X83" i="38"/>
  <c r="X77" i="38"/>
  <c r="X82" i="38"/>
  <c r="X81" i="38"/>
  <c r="AH114" i="28"/>
  <c r="L114" i="38"/>
  <c r="N7" i="31"/>
  <c r="N8" i="31"/>
  <c r="N6" i="31"/>
  <c r="AA8" i="38"/>
  <c r="K8" i="38"/>
  <c r="J8" i="38"/>
  <c r="G8" i="38"/>
  <c r="Q114" i="38"/>
  <c r="P114" i="38"/>
  <c r="N114" i="38"/>
  <c r="M114" i="38"/>
  <c r="K114" i="38"/>
  <c r="J114" i="38"/>
  <c r="I114" i="38"/>
  <c r="G114" i="38"/>
  <c r="F114" i="38"/>
  <c r="E114" i="38"/>
  <c r="AB17" i="39"/>
  <c r="AB16" i="39"/>
  <c r="P12" i="39"/>
  <c r="P11" i="39"/>
  <c r="P10" i="39"/>
  <c r="P5" i="39"/>
  <c r="P4" i="39"/>
  <c r="P3" i="39"/>
  <c r="R114" i="38" l="1"/>
  <c r="X8" i="38"/>
  <c r="R8" i="38"/>
  <c r="AB18" i="39"/>
  <c r="O95" i="28"/>
  <c r="I85" i="40" s="1"/>
  <c r="AB8" i="38" l="1"/>
  <c r="G80" i="38"/>
  <c r="J80" i="38"/>
  <c r="K80" i="38"/>
  <c r="N80" i="38"/>
  <c r="R80" i="38" s="1"/>
  <c r="G81" i="38"/>
  <c r="J81" i="38"/>
  <c r="K81" i="38"/>
  <c r="N81" i="38"/>
  <c r="R81" i="38" s="1"/>
  <c r="G82" i="38"/>
  <c r="J82" i="38"/>
  <c r="K82" i="38"/>
  <c r="N82" i="38"/>
  <c r="R82" i="38" s="1"/>
  <c r="G83" i="38"/>
  <c r="J83" i="38"/>
  <c r="N83" i="38"/>
  <c r="R83" i="38" s="1"/>
  <c r="G84" i="38"/>
  <c r="J84" i="38"/>
  <c r="K84" i="38"/>
  <c r="N84" i="38"/>
  <c r="R84" i="38" s="1"/>
  <c r="G85" i="38"/>
  <c r="J85" i="38"/>
  <c r="K85" i="38"/>
  <c r="N85" i="38"/>
  <c r="R85" i="38" s="1"/>
  <c r="G87" i="38"/>
  <c r="J87" i="38"/>
  <c r="N87" i="38"/>
  <c r="R87" i="38" s="1"/>
  <c r="G88" i="38"/>
  <c r="J88" i="38"/>
  <c r="K88" i="38"/>
  <c r="N88" i="38"/>
  <c r="R88" i="38" s="1"/>
  <c r="CF92" i="28" l="1"/>
  <c r="CG92" i="28" s="1"/>
  <c r="BU92" i="28"/>
  <c r="BT92" i="28" s="1"/>
  <c r="BN92" i="28" s="1"/>
  <c r="BM92" i="28" s="1"/>
  <c r="BG92" i="28" s="1"/>
  <c r="BF92" i="28" s="1"/>
  <c r="AZ92" i="28" s="1"/>
  <c r="AY92" i="28" s="1"/>
  <c r="AN92" i="28" s="1"/>
  <c r="AM92" i="28" s="1"/>
  <c r="AF92" i="28" s="1"/>
  <c r="AE92" i="28" s="1"/>
  <c r="U92" i="28" s="1"/>
  <c r="T92" i="28" s="1"/>
  <c r="M92" i="28" s="1"/>
  <c r="L92" i="28" s="1"/>
  <c r="F92" i="28" s="1"/>
  <c r="I92" i="28" s="1"/>
  <c r="O92" i="28"/>
  <c r="AH92" i="28" l="1"/>
  <c r="Y92" i="28"/>
  <c r="Q92" i="28"/>
  <c r="W8" i="38" l="1"/>
  <c r="V8" i="40"/>
  <c r="P8" i="40" s="1"/>
  <c r="R8" i="40" s="1"/>
  <c r="AJ92" i="28"/>
  <c r="BB92" i="28" l="1"/>
  <c r="AR92" i="28"/>
  <c r="BI92" i="28" l="1"/>
  <c r="BD92" i="28"/>
  <c r="BP92" i="28" l="1"/>
  <c r="BK92" i="28"/>
  <c r="BW92" i="28" l="1"/>
  <c r="BR92" i="28"/>
  <c r="CB92" i="28" l="1"/>
  <c r="BY92" i="28"/>
  <c r="CF93" i="28" l="1"/>
  <c r="CG93" i="28" s="1"/>
  <c r="BU93" i="28"/>
  <c r="BT93" i="28" s="1"/>
  <c r="BN93" i="28" s="1"/>
  <c r="BM93" i="28" s="1"/>
  <c r="BG93" i="28" s="1"/>
  <c r="BF93" i="28" s="1"/>
  <c r="AZ93" i="28" s="1"/>
  <c r="AY93" i="28" s="1"/>
  <c r="AN93" i="28" s="1"/>
  <c r="AM93" i="28" s="1"/>
  <c r="AF93" i="28" s="1"/>
  <c r="AE93" i="28" s="1"/>
  <c r="U93" i="28" s="1"/>
  <c r="T93" i="28" s="1"/>
  <c r="M93" i="28" s="1"/>
  <c r="L93" i="28" s="1"/>
  <c r="F93" i="28" s="1"/>
  <c r="I93" i="28" s="1"/>
  <c r="N99" i="38"/>
  <c r="R99" i="38" s="1"/>
  <c r="K99" i="38"/>
  <c r="J99" i="38"/>
  <c r="G99" i="38"/>
  <c r="Q93" i="28" l="1"/>
  <c r="W93" i="28"/>
  <c r="I84" i="40" s="1"/>
  <c r="AA107" i="38"/>
  <c r="N107" i="38"/>
  <c r="R107" i="38" s="1"/>
  <c r="J107" i="38"/>
  <c r="G107" i="38"/>
  <c r="D107" i="38"/>
  <c r="AA106" i="38"/>
  <c r="N106" i="38"/>
  <c r="R106" i="38" s="1"/>
  <c r="J106" i="38"/>
  <c r="G106" i="38"/>
  <c r="D106" i="38"/>
  <c r="AA105" i="38"/>
  <c r="N105" i="38"/>
  <c r="R105" i="38" s="1"/>
  <c r="K105" i="38"/>
  <c r="J105" i="38"/>
  <c r="G105" i="38"/>
  <c r="D105" i="38"/>
  <c r="AA104" i="38"/>
  <c r="N104" i="38"/>
  <c r="R104" i="38" s="1"/>
  <c r="K104" i="38"/>
  <c r="J104" i="38"/>
  <c r="G104" i="38"/>
  <c r="D104" i="38"/>
  <c r="AA103" i="38"/>
  <c r="N103" i="38"/>
  <c r="R103" i="38" s="1"/>
  <c r="J103" i="38"/>
  <c r="G103" i="38"/>
  <c r="D103" i="38"/>
  <c r="AA102" i="38"/>
  <c r="N102" i="38"/>
  <c r="R102" i="38" s="1"/>
  <c r="J102" i="38"/>
  <c r="G102" i="38"/>
  <c r="D102" i="38"/>
  <c r="AA101" i="38"/>
  <c r="N101" i="38"/>
  <c r="R101" i="38" s="1"/>
  <c r="J101" i="38"/>
  <c r="G101" i="38"/>
  <c r="D101" i="38"/>
  <c r="AA100" i="38"/>
  <c r="N100" i="38"/>
  <c r="R100" i="38" s="1"/>
  <c r="K100" i="38"/>
  <c r="J100" i="38"/>
  <c r="G100" i="38"/>
  <c r="AA98" i="38"/>
  <c r="N98" i="38"/>
  <c r="R98" i="38" s="1"/>
  <c r="K98" i="38"/>
  <c r="J98" i="38"/>
  <c r="G98" i="38"/>
  <c r="D98" i="38"/>
  <c r="AA97" i="38"/>
  <c r="N97" i="38"/>
  <c r="R97" i="38" s="1"/>
  <c r="J97" i="38"/>
  <c r="G97" i="38"/>
  <c r="D97" i="38"/>
  <c r="AA96" i="38"/>
  <c r="N96" i="38"/>
  <c r="R96" i="38" s="1"/>
  <c r="G96" i="38"/>
  <c r="D96" i="38"/>
  <c r="AA95" i="38"/>
  <c r="N95" i="38"/>
  <c r="R95" i="38" s="1"/>
  <c r="K95" i="38"/>
  <c r="J95" i="38"/>
  <c r="G95" i="38"/>
  <c r="AA94" i="38"/>
  <c r="N94" i="38"/>
  <c r="R94" i="38" s="1"/>
  <c r="J94" i="38"/>
  <c r="G94" i="38"/>
  <c r="D94" i="38"/>
  <c r="AA93" i="38"/>
  <c r="N93" i="38"/>
  <c r="J93" i="38"/>
  <c r="G93" i="38"/>
  <c r="AA92" i="38"/>
  <c r="N92" i="38"/>
  <c r="R92" i="38" s="1"/>
  <c r="K92" i="38"/>
  <c r="J92" i="38"/>
  <c r="G92" i="38"/>
  <c r="AA91" i="38"/>
  <c r="N91" i="38"/>
  <c r="R91" i="38" s="1"/>
  <c r="K91" i="38"/>
  <c r="J91" i="38"/>
  <c r="G91" i="38"/>
  <c r="D91" i="38"/>
  <c r="AA90" i="38"/>
  <c r="N90" i="38"/>
  <c r="R90" i="38" s="1"/>
  <c r="J90" i="38"/>
  <c r="G90" i="38"/>
  <c r="D90" i="38"/>
  <c r="AA89" i="38"/>
  <c r="N89" i="38"/>
  <c r="R89" i="38" s="1"/>
  <c r="K89" i="38"/>
  <c r="J89" i="38"/>
  <c r="G89" i="38"/>
  <c r="AA78" i="38"/>
  <c r="N78" i="38"/>
  <c r="R78" i="38" s="1"/>
  <c r="G78" i="38"/>
  <c r="AA77" i="38"/>
  <c r="N77" i="38"/>
  <c r="R77" i="38" s="1"/>
  <c r="J77" i="38"/>
  <c r="G77" i="38"/>
  <c r="AA76" i="38"/>
  <c r="N76" i="38"/>
  <c r="R76" i="38" s="1"/>
  <c r="K76" i="38"/>
  <c r="J76" i="38"/>
  <c r="G76" i="38"/>
  <c r="AA75" i="38"/>
  <c r="N75" i="38"/>
  <c r="R75" i="38" s="1"/>
  <c r="J75" i="38"/>
  <c r="G75" i="38"/>
  <c r="AA74" i="38"/>
  <c r="N74" i="38"/>
  <c r="R74" i="38" s="1"/>
  <c r="J74" i="38"/>
  <c r="G74" i="38"/>
  <c r="AA73" i="38"/>
  <c r="N73" i="38"/>
  <c r="R73" i="38" s="1"/>
  <c r="J73" i="38"/>
  <c r="G73" i="38"/>
  <c r="AA72" i="38"/>
  <c r="N72" i="38"/>
  <c r="R72" i="38" s="1"/>
  <c r="J72" i="38"/>
  <c r="G72" i="38"/>
  <c r="AA71" i="38"/>
  <c r="N71" i="38"/>
  <c r="R71" i="38" s="1"/>
  <c r="K71" i="38"/>
  <c r="J71" i="38"/>
  <c r="G71" i="38"/>
  <c r="AA70" i="38"/>
  <c r="N70" i="38"/>
  <c r="R70" i="38" s="1"/>
  <c r="J70" i="38"/>
  <c r="G70" i="38"/>
  <c r="AA69" i="38"/>
  <c r="N69" i="38"/>
  <c r="R69" i="38" s="1"/>
  <c r="J69" i="38"/>
  <c r="G69" i="38"/>
  <c r="AA68" i="38"/>
  <c r="N68" i="38"/>
  <c r="R68" i="38" s="1"/>
  <c r="J68" i="38"/>
  <c r="G68" i="38"/>
  <c r="AA67" i="38"/>
  <c r="N67" i="38"/>
  <c r="R67" i="38" s="1"/>
  <c r="K67" i="38"/>
  <c r="J67" i="38"/>
  <c r="G67" i="38"/>
  <c r="AA66" i="38"/>
  <c r="N66" i="38"/>
  <c r="R66" i="38" s="1"/>
  <c r="K66" i="38"/>
  <c r="J66" i="38"/>
  <c r="G66" i="38"/>
  <c r="AA65" i="38"/>
  <c r="N65" i="38"/>
  <c r="R65" i="38" s="1"/>
  <c r="K65" i="38"/>
  <c r="J65" i="38"/>
  <c r="G65" i="38"/>
  <c r="AA63" i="38"/>
  <c r="N63" i="38"/>
  <c r="R63" i="38" s="1"/>
  <c r="K63" i="38"/>
  <c r="J63" i="38"/>
  <c r="G63" i="38"/>
  <c r="AA62" i="38"/>
  <c r="N62" i="38"/>
  <c r="R62" i="38" s="1"/>
  <c r="K62" i="38"/>
  <c r="J62" i="38"/>
  <c r="G62" i="38"/>
  <c r="AA61" i="38"/>
  <c r="N61" i="38"/>
  <c r="R61" i="38" s="1"/>
  <c r="K61" i="38"/>
  <c r="J61" i="38"/>
  <c r="G61" i="38"/>
  <c r="AA60" i="38"/>
  <c r="N60" i="38"/>
  <c r="R60" i="38" s="1"/>
  <c r="K60" i="38"/>
  <c r="J60" i="38"/>
  <c r="G60" i="38"/>
  <c r="AA59" i="38"/>
  <c r="N59" i="38"/>
  <c r="R59" i="38" s="1"/>
  <c r="J59" i="38"/>
  <c r="G59" i="38"/>
  <c r="AA58" i="38"/>
  <c r="N58" i="38"/>
  <c r="R58" i="38" s="1"/>
  <c r="K58" i="38"/>
  <c r="J58" i="38"/>
  <c r="G58" i="38"/>
  <c r="AA57" i="38"/>
  <c r="N57" i="38"/>
  <c r="R57" i="38" s="1"/>
  <c r="J57" i="38"/>
  <c r="G57" i="38"/>
  <c r="AA56" i="38"/>
  <c r="N56" i="38"/>
  <c r="R56" i="38" s="1"/>
  <c r="K56" i="38"/>
  <c r="J56" i="38"/>
  <c r="G56" i="38"/>
  <c r="AA55" i="38"/>
  <c r="N55" i="38"/>
  <c r="R55" i="38" s="1"/>
  <c r="K55" i="38"/>
  <c r="J55" i="38"/>
  <c r="G55" i="38"/>
  <c r="AA54" i="38"/>
  <c r="N54" i="38"/>
  <c r="R54" i="38" s="1"/>
  <c r="K54" i="38"/>
  <c r="J54" i="38"/>
  <c r="G54" i="38"/>
  <c r="AA53" i="38"/>
  <c r="N53" i="38"/>
  <c r="R53" i="38" s="1"/>
  <c r="K53" i="38"/>
  <c r="J53" i="38"/>
  <c r="G53" i="38"/>
  <c r="AA52" i="38"/>
  <c r="N52" i="38"/>
  <c r="R52" i="38" s="1"/>
  <c r="K52" i="38"/>
  <c r="J52" i="38"/>
  <c r="G52" i="38"/>
  <c r="AA51" i="38"/>
  <c r="N51" i="38"/>
  <c r="R51" i="38" s="1"/>
  <c r="K51" i="38"/>
  <c r="J51" i="38"/>
  <c r="G51" i="38"/>
  <c r="AA50" i="38"/>
  <c r="N50" i="38"/>
  <c r="R50" i="38" s="1"/>
  <c r="K50" i="38"/>
  <c r="J50" i="38"/>
  <c r="G50" i="38"/>
  <c r="AA49" i="38"/>
  <c r="N49" i="38"/>
  <c r="R49" i="38" s="1"/>
  <c r="K49" i="38"/>
  <c r="J49" i="38"/>
  <c r="G49" i="38"/>
  <c r="AA48" i="38"/>
  <c r="N48" i="38"/>
  <c r="R48" i="38" s="1"/>
  <c r="K48" i="38"/>
  <c r="J48" i="38"/>
  <c r="G48" i="38"/>
  <c r="AA47" i="38"/>
  <c r="N47" i="38"/>
  <c r="R47" i="38" s="1"/>
  <c r="K47" i="38"/>
  <c r="J47" i="38"/>
  <c r="G47" i="38"/>
  <c r="AA46" i="38"/>
  <c r="N46" i="38"/>
  <c r="R46" i="38" s="1"/>
  <c r="K46" i="38"/>
  <c r="J46" i="38"/>
  <c r="G46" i="38"/>
  <c r="AA45" i="38"/>
  <c r="N45" i="38"/>
  <c r="R45" i="38" s="1"/>
  <c r="K45" i="38"/>
  <c r="J45" i="38"/>
  <c r="G45" i="38"/>
  <c r="AA44" i="38"/>
  <c r="N44" i="38"/>
  <c r="R44" i="38" s="1"/>
  <c r="J44" i="38"/>
  <c r="G44" i="38"/>
  <c r="AA43" i="38"/>
  <c r="N43" i="38"/>
  <c r="R43" i="38" s="1"/>
  <c r="J43" i="38"/>
  <c r="G43" i="38"/>
  <c r="AA42" i="38"/>
  <c r="N42" i="38"/>
  <c r="R42" i="38" s="1"/>
  <c r="J42" i="38"/>
  <c r="G42" i="38"/>
  <c r="AA41" i="38"/>
  <c r="N41" i="38"/>
  <c r="R41" i="38" s="1"/>
  <c r="K41" i="38"/>
  <c r="J41" i="38"/>
  <c r="G41" i="38"/>
  <c r="AA40" i="38"/>
  <c r="N40" i="38"/>
  <c r="R40" i="38" s="1"/>
  <c r="J40" i="38"/>
  <c r="G40" i="38"/>
  <c r="AA39" i="38"/>
  <c r="N39" i="38"/>
  <c r="R39" i="38" s="1"/>
  <c r="J39" i="38"/>
  <c r="G39" i="38"/>
  <c r="AA38" i="38"/>
  <c r="N38" i="38"/>
  <c r="R38" i="38" s="1"/>
  <c r="J38" i="38"/>
  <c r="G38" i="38"/>
  <c r="AA37" i="38"/>
  <c r="N37" i="38"/>
  <c r="R37" i="38" s="1"/>
  <c r="K37" i="38"/>
  <c r="J37" i="38"/>
  <c r="G37" i="38"/>
  <c r="AA36" i="38"/>
  <c r="N36" i="38"/>
  <c r="R36" i="38" s="1"/>
  <c r="K36" i="38"/>
  <c r="J36" i="38"/>
  <c r="G36" i="38"/>
  <c r="AA35" i="38"/>
  <c r="N35" i="38"/>
  <c r="R35" i="38" s="1"/>
  <c r="K35" i="38"/>
  <c r="J35" i="38"/>
  <c r="G35" i="38"/>
  <c r="AA34" i="38"/>
  <c r="N34" i="38"/>
  <c r="R34" i="38" s="1"/>
  <c r="K34" i="38"/>
  <c r="J34" i="38"/>
  <c r="G34" i="38"/>
  <c r="AA32" i="38"/>
  <c r="N32" i="38"/>
  <c r="R32" i="38" s="1"/>
  <c r="K32" i="38"/>
  <c r="J32" i="38"/>
  <c r="G32" i="38"/>
  <c r="AA31" i="38"/>
  <c r="N31" i="38"/>
  <c r="R31" i="38" s="1"/>
  <c r="K31" i="38"/>
  <c r="J31" i="38"/>
  <c r="G31" i="38"/>
  <c r="AA30" i="38"/>
  <c r="N30" i="38"/>
  <c r="R30" i="38" s="1"/>
  <c r="K30" i="38"/>
  <c r="J30" i="38"/>
  <c r="G30" i="38"/>
  <c r="AA28" i="38"/>
  <c r="N28" i="38"/>
  <c r="R28" i="38" s="1"/>
  <c r="G28" i="38"/>
  <c r="AA27" i="38"/>
  <c r="R27" i="38"/>
  <c r="J27" i="38"/>
  <c r="G27" i="38"/>
  <c r="AA26" i="38"/>
  <c r="N26" i="38"/>
  <c r="R26" i="38" s="1"/>
  <c r="K26" i="38"/>
  <c r="J26" i="38"/>
  <c r="G26" i="38"/>
  <c r="AA25" i="38"/>
  <c r="R25" i="38"/>
  <c r="J25" i="38"/>
  <c r="G25" i="38"/>
  <c r="AA24" i="38"/>
  <c r="N24" i="38"/>
  <c r="R24" i="38" s="1"/>
  <c r="K24" i="38"/>
  <c r="J24" i="38"/>
  <c r="G24" i="38"/>
  <c r="AA23" i="38"/>
  <c r="N23" i="38"/>
  <c r="G23" i="38"/>
  <c r="AA22" i="38"/>
  <c r="N22" i="38"/>
  <c r="R22" i="38" s="1"/>
  <c r="G22" i="38"/>
  <c r="AA21" i="38"/>
  <c r="N21" i="38"/>
  <c r="R21" i="38" s="1"/>
  <c r="K21" i="38"/>
  <c r="J21" i="38"/>
  <c r="G21" i="38"/>
  <c r="AA20" i="38"/>
  <c r="N20" i="38"/>
  <c r="R20" i="38" s="1"/>
  <c r="J20" i="38"/>
  <c r="G20" i="38"/>
  <c r="AA17" i="38"/>
  <c r="N17" i="38"/>
  <c r="J17" i="38"/>
  <c r="G17" i="38"/>
  <c r="AA16" i="38"/>
  <c r="N16" i="38"/>
  <c r="R16" i="38" s="1"/>
  <c r="K16" i="38"/>
  <c r="J16" i="38"/>
  <c r="G16" i="38"/>
  <c r="AA15" i="38"/>
  <c r="N15" i="38"/>
  <c r="R15" i="38" s="1"/>
  <c r="K15" i="38"/>
  <c r="J15" i="38"/>
  <c r="G15" i="38"/>
  <c r="AA11" i="38"/>
  <c r="N11" i="38"/>
  <c r="K11" i="38"/>
  <c r="J11" i="38"/>
  <c r="G11" i="38"/>
  <c r="AA7" i="38"/>
  <c r="R7" i="38"/>
  <c r="K7" i="38"/>
  <c r="J7" i="38"/>
  <c r="G7" i="38"/>
  <c r="AA6" i="38"/>
  <c r="R6" i="38"/>
  <c r="J6" i="38"/>
  <c r="G6" i="38"/>
  <c r="Q5" i="38"/>
  <c r="N5" i="38"/>
  <c r="J5" i="38"/>
  <c r="G5" i="38"/>
  <c r="Q4" i="38"/>
  <c r="N4" i="38"/>
  <c r="J4" i="38"/>
  <c r="G4" i="38"/>
  <c r="Q3" i="38"/>
  <c r="R3" i="38" s="1"/>
  <c r="J3" i="38"/>
  <c r="G3" i="38"/>
  <c r="K17" i="30"/>
  <c r="S17" i="30"/>
  <c r="E17" i="30"/>
  <c r="I83" i="37"/>
  <c r="R5" i="38" l="1"/>
  <c r="R11" i="38"/>
  <c r="R17" i="38"/>
  <c r="Y93" i="28"/>
  <c r="AH93" i="28"/>
  <c r="R23" i="38"/>
  <c r="R93" i="38"/>
  <c r="I107" i="37"/>
  <c r="I117" i="37"/>
  <c r="I100" i="37"/>
  <c r="O8" i="28"/>
  <c r="O99" i="28"/>
  <c r="O100" i="28"/>
  <c r="O101" i="28"/>
  <c r="O102" i="28"/>
  <c r="O104" i="28"/>
  <c r="O105" i="28"/>
  <c r="O106" i="28"/>
  <c r="O108" i="28"/>
  <c r="O110" i="28"/>
  <c r="O111" i="28"/>
  <c r="O117" i="28"/>
  <c r="O118" i="28"/>
  <c r="O9" i="28"/>
  <c r="O10" i="28"/>
  <c r="O11" i="28"/>
  <c r="O12" i="28"/>
  <c r="O17" i="28"/>
  <c r="O33" i="28"/>
  <c r="W33" i="28" s="1"/>
  <c r="O34" i="28"/>
  <c r="O35" i="28"/>
  <c r="O38" i="28"/>
  <c r="O39" i="28"/>
  <c r="O41" i="28"/>
  <c r="O42" i="28"/>
  <c r="O44" i="28"/>
  <c r="O47" i="28"/>
  <c r="O48" i="28"/>
  <c r="O49" i="28"/>
  <c r="O50" i="28"/>
  <c r="O52" i="28"/>
  <c r="O53" i="28"/>
  <c r="O54" i="28"/>
  <c r="O60" i="28"/>
  <c r="O61" i="28"/>
  <c r="O62" i="28"/>
  <c r="O63" i="28"/>
  <c r="O64" i="28"/>
  <c r="O65" i="28"/>
  <c r="O66" i="28"/>
  <c r="O67" i="28"/>
  <c r="O68" i="28"/>
  <c r="O71" i="28"/>
  <c r="O72" i="28"/>
  <c r="O73" i="28"/>
  <c r="O75" i="28"/>
  <c r="O80" i="28"/>
  <c r="O82" i="28"/>
  <c r="O86" i="28"/>
  <c r="O88" i="28"/>
  <c r="O89" i="28"/>
  <c r="O90" i="28"/>
  <c r="O96" i="28"/>
  <c r="O97" i="28"/>
  <c r="O98" i="28"/>
  <c r="F54" i="37"/>
  <c r="I48" i="37"/>
  <c r="I47" i="37"/>
  <c r="I46" i="37"/>
  <c r="I45" i="37"/>
  <c r="I44" i="37"/>
  <c r="I43" i="37"/>
  <c r="I42" i="37"/>
  <c r="I41" i="37"/>
  <c r="I37" i="37"/>
  <c r="I36" i="37"/>
  <c r="I35" i="37"/>
  <c r="I34" i="37"/>
  <c r="I33" i="37"/>
  <c r="I32" i="37"/>
  <c r="I31" i="37"/>
  <c r="I30" i="37"/>
  <c r="I54" i="37" s="1"/>
  <c r="F18" i="37"/>
  <c r="I17" i="37"/>
  <c r="I16" i="37"/>
  <c r="I15" i="37"/>
  <c r="I14" i="37"/>
  <c r="I13" i="37"/>
  <c r="I12" i="37"/>
  <c r="I11" i="37"/>
  <c r="I10" i="37"/>
  <c r="I9" i="37"/>
  <c r="I8" i="37"/>
  <c r="I7" i="37"/>
  <c r="I4" i="37"/>
  <c r="AJ93" i="28" l="1"/>
  <c r="AP93" i="28"/>
  <c r="M84" i="40" s="1"/>
  <c r="I18" i="37"/>
  <c r="X89" i="38" l="1"/>
  <c r="AB89" i="38"/>
  <c r="BB93" i="28"/>
  <c r="AR93" i="28"/>
  <c r="S14" i="30"/>
  <c r="S13" i="30"/>
  <c r="S10" i="30"/>
  <c r="S11" i="30"/>
  <c r="K10" i="30"/>
  <c r="E14" i="30"/>
  <c r="BD93" i="28" l="1"/>
  <c r="BI93" i="28"/>
  <c r="CF73" i="28"/>
  <c r="CG73" i="28" s="1"/>
  <c r="BU73" i="28"/>
  <c r="BT73" i="28" s="1"/>
  <c r="BN73" i="28" s="1"/>
  <c r="BM73" i="28" s="1"/>
  <c r="BG73" i="28" s="1"/>
  <c r="BF73" i="28" s="1"/>
  <c r="AZ73" i="28" s="1"/>
  <c r="AY73" i="28" s="1"/>
  <c r="AN73" i="28" s="1"/>
  <c r="AM73" i="28" s="1"/>
  <c r="AF73" i="28" s="1"/>
  <c r="AE73" i="28" s="1"/>
  <c r="U73" i="28" s="1"/>
  <c r="T73" i="28" s="1"/>
  <c r="M73" i="28" s="1"/>
  <c r="L73" i="28" s="1"/>
  <c r="F73" i="28" s="1"/>
  <c r="I73" i="28" s="1"/>
  <c r="W119" i="28"/>
  <c r="I12" i="40" s="1"/>
  <c r="W114" i="28"/>
  <c r="I7" i="40" s="1"/>
  <c r="CF119" i="28"/>
  <c r="CG119" i="28" s="1"/>
  <c r="BU119" i="28"/>
  <c r="BT119" i="28" s="1"/>
  <c r="BN119" i="28" s="1"/>
  <c r="BM119" i="28" s="1"/>
  <c r="BG119" i="28" s="1"/>
  <c r="BF119" i="28" s="1"/>
  <c r="AZ119" i="28" s="1"/>
  <c r="AY119" i="28" s="1"/>
  <c r="AN119" i="28" s="1"/>
  <c r="AA75" i="29"/>
  <c r="AA79" i="29"/>
  <c r="AA81" i="29"/>
  <c r="Z75" i="29"/>
  <c r="Z79" i="29"/>
  <c r="Z81" i="29"/>
  <c r="Z82" i="29"/>
  <c r="AA82" i="29" s="1"/>
  <c r="Z88" i="29"/>
  <c r="AA88" i="29" s="1"/>
  <c r="Z89" i="29"/>
  <c r="AA89" i="29" s="1"/>
  <c r="Z90" i="29"/>
  <c r="AA90" i="29" s="1"/>
  <c r="Z91" i="29"/>
  <c r="AA91" i="29" s="1"/>
  <c r="Z92" i="29"/>
  <c r="AA92" i="29" s="1"/>
  <c r="Z93" i="29"/>
  <c r="AA93" i="29" s="1"/>
  <c r="T16" i="29"/>
  <c r="Z16" i="29" s="1"/>
  <c r="AA16" i="29" s="1"/>
  <c r="AH119" i="28" l="1"/>
  <c r="BK93" i="28"/>
  <c r="BP93" i="28"/>
  <c r="AM119" i="28"/>
  <c r="AF119" i="28" s="1"/>
  <c r="AE119" i="28" s="1"/>
  <c r="U119" i="28" s="1"/>
  <c r="Y119" i="28" s="1"/>
  <c r="I14" i="30"/>
  <c r="K14" i="30" s="1"/>
  <c r="Q73" i="28"/>
  <c r="W73" i="28"/>
  <c r="AR119" i="28"/>
  <c r="CF5" i="28"/>
  <c r="CG5" i="28" s="1"/>
  <c r="CF6" i="28"/>
  <c r="CG6" i="28" s="1"/>
  <c r="CF7" i="28"/>
  <c r="CG7" i="28" s="1"/>
  <c r="CF8" i="28"/>
  <c r="CG8" i="28" s="1"/>
  <c r="CF9" i="28"/>
  <c r="CG9" i="28" s="1"/>
  <c r="CF10" i="28"/>
  <c r="CG10" i="28" s="1"/>
  <c r="CF11" i="28"/>
  <c r="CG11" i="28" s="1"/>
  <c r="CF12" i="28"/>
  <c r="CG12" i="28" s="1"/>
  <c r="CF13" i="28"/>
  <c r="CG13" i="28" s="1"/>
  <c r="CF14" i="28"/>
  <c r="CG14" i="28" s="1"/>
  <c r="CF15" i="28"/>
  <c r="CG15" i="28" s="1"/>
  <c r="CF16" i="28"/>
  <c r="CG16" i="28" s="1"/>
  <c r="CF17" i="28"/>
  <c r="CG17" i="28" s="1"/>
  <c r="CF18" i="28"/>
  <c r="CG18" i="28" s="1"/>
  <c r="CF19" i="28"/>
  <c r="CG19" i="28" s="1"/>
  <c r="CF20" i="28"/>
  <c r="CG20" i="28" s="1"/>
  <c r="CF22" i="28"/>
  <c r="CG22" i="28" s="1"/>
  <c r="CF23" i="28"/>
  <c r="CG23" i="28" s="1"/>
  <c r="CF24" i="28"/>
  <c r="CG24" i="28" s="1"/>
  <c r="CF26" i="28"/>
  <c r="CG26" i="28" s="1"/>
  <c r="CF27" i="28"/>
  <c r="CG27" i="28" s="1"/>
  <c r="CF28" i="28"/>
  <c r="CG28" i="28" s="1"/>
  <c r="CF29" i="28"/>
  <c r="CG29" i="28" s="1"/>
  <c r="CF30" i="28"/>
  <c r="CG30" i="28" s="1"/>
  <c r="CF31" i="28"/>
  <c r="CG31" i="28" s="1"/>
  <c r="CF32" i="28"/>
  <c r="CG32" i="28" s="1"/>
  <c r="CF33" i="28"/>
  <c r="CG33" i="28" s="1"/>
  <c r="CF34" i="28"/>
  <c r="CG34" i="28" s="1"/>
  <c r="CF35" i="28"/>
  <c r="CG35" i="28" s="1"/>
  <c r="CF36" i="28"/>
  <c r="CG36" i="28" s="1"/>
  <c r="CF37" i="28"/>
  <c r="CG37" i="28" s="1"/>
  <c r="CF38" i="28"/>
  <c r="CG38" i="28" s="1"/>
  <c r="CF39" i="28"/>
  <c r="CG39" i="28" s="1"/>
  <c r="CF40" i="28"/>
  <c r="CG40" i="28" s="1"/>
  <c r="CF41" i="28"/>
  <c r="CG41" i="28" s="1"/>
  <c r="CF42" i="28"/>
  <c r="CG42" i="28" s="1"/>
  <c r="CF43" i="28"/>
  <c r="CG43" i="28" s="1"/>
  <c r="CF44" i="28"/>
  <c r="CG44" i="28" s="1"/>
  <c r="CF45" i="28"/>
  <c r="CG45" i="28" s="1"/>
  <c r="CF46" i="28"/>
  <c r="CG46" i="28" s="1"/>
  <c r="CF47" i="28"/>
  <c r="CG47" i="28" s="1"/>
  <c r="CF48" i="28"/>
  <c r="CG48" i="28" s="1"/>
  <c r="CF49" i="28"/>
  <c r="CG49" i="28" s="1"/>
  <c r="CF50" i="28"/>
  <c r="CG50" i="28" s="1"/>
  <c r="CF51" i="28"/>
  <c r="CG51" i="28" s="1"/>
  <c r="CF52" i="28"/>
  <c r="CG52" i="28" s="1"/>
  <c r="CF53" i="28"/>
  <c r="CG53" i="28" s="1"/>
  <c r="CF54" i="28"/>
  <c r="CG54" i="28" s="1"/>
  <c r="CF55" i="28"/>
  <c r="CG55" i="28" s="1"/>
  <c r="CF57" i="28"/>
  <c r="CG57" i="28" s="1"/>
  <c r="CF58" i="28"/>
  <c r="CG58" i="28" s="1"/>
  <c r="CF59" i="28"/>
  <c r="CG59" i="28" s="1"/>
  <c r="CF60" i="28"/>
  <c r="CG60" i="28" s="1"/>
  <c r="CF61" i="28"/>
  <c r="CG61" i="28" s="1"/>
  <c r="CF62" i="28"/>
  <c r="CG62" i="28" s="1"/>
  <c r="CF63" i="28"/>
  <c r="CG63" i="28" s="1"/>
  <c r="CF64" i="28"/>
  <c r="CG64" i="28" s="1"/>
  <c r="CF65" i="28"/>
  <c r="CG65" i="28" s="1"/>
  <c r="CF66" i="28"/>
  <c r="CG66" i="28" s="1"/>
  <c r="CF67" i="28"/>
  <c r="CG67" i="28" s="1"/>
  <c r="CF68" i="28"/>
  <c r="CG68" i="28" s="1"/>
  <c r="CF69" i="28"/>
  <c r="CG69" i="28" s="1"/>
  <c r="CF70" i="28"/>
  <c r="CG70" i="28" s="1"/>
  <c r="CF71" i="28"/>
  <c r="CG71" i="28" s="1"/>
  <c r="CF72" i="28"/>
  <c r="CG72" i="28" s="1"/>
  <c r="CF75" i="28"/>
  <c r="CG75" i="28" s="1"/>
  <c r="CF76" i="28"/>
  <c r="CG76" i="28" s="1"/>
  <c r="CF77" i="28"/>
  <c r="CG77" i="28" s="1"/>
  <c r="CF78" i="28"/>
  <c r="CG78" i="28" s="1"/>
  <c r="CF79" i="28"/>
  <c r="CG79" i="28" s="1"/>
  <c r="CF80" i="28"/>
  <c r="CG80" i="28" s="1"/>
  <c r="CF82" i="28"/>
  <c r="CG82" i="28" s="1"/>
  <c r="CF83" i="28"/>
  <c r="CG83" i="28" s="1"/>
  <c r="CF84" i="28"/>
  <c r="CG84" i="28" s="1"/>
  <c r="CF85" i="28"/>
  <c r="CG85" i="28" s="1"/>
  <c r="CF86" i="28"/>
  <c r="CG86" i="28" s="1"/>
  <c r="CF87" i="28"/>
  <c r="CG87" i="28" s="1"/>
  <c r="CF88" i="28"/>
  <c r="CG88" i="28" s="1"/>
  <c r="CF89" i="28"/>
  <c r="CG89" i="28" s="1"/>
  <c r="CF90" i="28"/>
  <c r="CG90" i="28" s="1"/>
  <c r="CF91" i="28"/>
  <c r="CG91" i="28" s="1"/>
  <c r="CF94" i="28"/>
  <c r="CG94" i="28" s="1"/>
  <c r="CF95" i="28"/>
  <c r="CG95" i="28" s="1"/>
  <c r="CF96" i="28"/>
  <c r="CG96" i="28" s="1"/>
  <c r="CF97" i="28"/>
  <c r="CG97" i="28" s="1"/>
  <c r="CF98" i="28"/>
  <c r="CG98" i="28" s="1"/>
  <c r="CF99" i="28"/>
  <c r="CG99" i="28" s="1"/>
  <c r="CF100" i="28"/>
  <c r="CG100" i="28" s="1"/>
  <c r="CF101" i="28"/>
  <c r="CG101" i="28" s="1"/>
  <c r="CF102" i="28"/>
  <c r="CG102" i="28" s="1"/>
  <c r="CF103" i="28"/>
  <c r="CG103" i="28" s="1"/>
  <c r="CF104" i="28"/>
  <c r="CG104" i="28" s="1"/>
  <c r="CF105" i="28"/>
  <c r="CG105" i="28" s="1"/>
  <c r="CF106" i="28"/>
  <c r="CG106" i="28" s="1"/>
  <c r="CF107" i="28"/>
  <c r="CG107" i="28" s="1"/>
  <c r="CF108" i="28"/>
  <c r="CG108" i="28" s="1"/>
  <c r="CF109" i="28"/>
  <c r="CG109" i="28" s="1"/>
  <c r="CF110" i="28"/>
  <c r="CG110" i="28" s="1"/>
  <c r="CF111" i="28"/>
  <c r="CG111" i="28" s="1"/>
  <c r="CF112" i="28"/>
  <c r="CG112" i="28" s="1"/>
  <c r="CF113" i="28"/>
  <c r="CG113" i="28" s="1"/>
  <c r="CF114" i="28"/>
  <c r="CG114" i="28" s="1"/>
  <c r="CF117" i="28"/>
  <c r="CG117" i="28" s="1"/>
  <c r="CF118" i="28"/>
  <c r="CG118" i="28" s="1"/>
  <c r="CF123" i="28"/>
  <c r="CG123" i="28" s="1"/>
  <c r="CF124" i="28"/>
  <c r="CG124" i="28" s="1"/>
  <c r="CF127" i="28"/>
  <c r="CG127" i="28" s="1"/>
  <c r="CF4" i="28"/>
  <c r="CG4" i="28" s="1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B580" i="36"/>
  <c r="B581" i="36"/>
  <c r="B582" i="36"/>
  <c r="B583" i="36"/>
  <c r="B584" i="36"/>
  <c r="B585" i="36"/>
  <c r="B586" i="36"/>
  <c r="B587" i="36"/>
  <c r="B588" i="36"/>
  <c r="B589" i="36"/>
  <c r="B590" i="36"/>
  <c r="B591" i="36"/>
  <c r="B592" i="36"/>
  <c r="B593" i="36"/>
  <c r="B594" i="36"/>
  <c r="B595" i="36"/>
  <c r="B596" i="36"/>
  <c r="B597" i="36"/>
  <c r="B598" i="36"/>
  <c r="B599" i="36"/>
  <c r="B600" i="36"/>
  <c r="B601" i="36"/>
  <c r="B602" i="36"/>
  <c r="B603" i="36"/>
  <c r="B604" i="36"/>
  <c r="B605" i="36"/>
  <c r="B606" i="36"/>
  <c r="B607" i="36"/>
  <c r="B608" i="36"/>
  <c r="B609" i="36"/>
  <c r="B610" i="36"/>
  <c r="B611" i="36"/>
  <c r="B612" i="36"/>
  <c r="B613" i="36"/>
  <c r="B614" i="36"/>
  <c r="B615" i="36"/>
  <c r="B616" i="36"/>
  <c r="B617" i="36"/>
  <c r="B618" i="36"/>
  <c r="B619" i="36"/>
  <c r="B620" i="36"/>
  <c r="B621" i="36"/>
  <c r="B622" i="36"/>
  <c r="B623" i="36"/>
  <c r="B624" i="36"/>
  <c r="B625" i="36"/>
  <c r="B626" i="36"/>
  <c r="B627" i="36"/>
  <c r="B628" i="36"/>
  <c r="B629" i="36"/>
  <c r="B630" i="36"/>
  <c r="B631" i="36"/>
  <c r="B632" i="36"/>
  <c r="B633" i="36"/>
  <c r="B634" i="36"/>
  <c r="B635" i="36"/>
  <c r="B636" i="36"/>
  <c r="B637" i="36"/>
  <c r="B638" i="36"/>
  <c r="B639" i="36"/>
  <c r="B640" i="36"/>
  <c r="B641" i="36"/>
  <c r="B642" i="36"/>
  <c r="B643" i="36"/>
  <c r="B644" i="36"/>
  <c r="B645" i="36"/>
  <c r="B646" i="36"/>
  <c r="B647" i="36"/>
  <c r="B648" i="36"/>
  <c r="B649" i="36"/>
  <c r="B650" i="36"/>
  <c r="B651" i="36"/>
  <c r="B652" i="36"/>
  <c r="B653" i="36"/>
  <c r="B654" i="36"/>
  <c r="B655" i="36"/>
  <c r="B656" i="36"/>
  <c r="B657" i="36"/>
  <c r="B658" i="36"/>
  <c r="B659" i="36"/>
  <c r="B660" i="36"/>
  <c r="B661" i="36"/>
  <c r="B662" i="36"/>
  <c r="B663" i="36"/>
  <c r="B664" i="36"/>
  <c r="B665" i="36"/>
  <c r="B666" i="36"/>
  <c r="B667" i="36"/>
  <c r="B668" i="36"/>
  <c r="B669" i="36"/>
  <c r="B670" i="36"/>
  <c r="B671" i="36"/>
  <c r="B672" i="36"/>
  <c r="B673" i="36"/>
  <c r="B674" i="36"/>
  <c r="B675" i="36"/>
  <c r="B676" i="36"/>
  <c r="B677" i="36"/>
  <c r="B678" i="36"/>
  <c r="B679" i="36"/>
  <c r="B680" i="36"/>
  <c r="B681" i="36"/>
  <c r="B682" i="36"/>
  <c r="B683" i="36"/>
  <c r="B684" i="36"/>
  <c r="B685" i="36"/>
  <c r="B686" i="36"/>
  <c r="B687" i="36"/>
  <c r="B688" i="36"/>
  <c r="B689" i="36"/>
  <c r="B690" i="36"/>
  <c r="B691" i="36"/>
  <c r="B692" i="36"/>
  <c r="B693" i="36"/>
  <c r="B694" i="36"/>
  <c r="B695" i="36"/>
  <c r="B696" i="36"/>
  <c r="B697" i="36"/>
  <c r="B698" i="36"/>
  <c r="B699" i="36"/>
  <c r="B700" i="36"/>
  <c r="B701" i="36"/>
  <c r="B702" i="36"/>
  <c r="B703" i="36"/>
  <c r="B704" i="36"/>
  <c r="B705" i="36"/>
  <c r="B706" i="36"/>
  <c r="B707" i="36"/>
  <c r="B708" i="36"/>
  <c r="B709" i="36"/>
  <c r="B710" i="36"/>
  <c r="B711" i="36"/>
  <c r="B712" i="36"/>
  <c r="B713" i="36"/>
  <c r="B714" i="36"/>
  <c r="B715" i="36"/>
  <c r="B716" i="36"/>
  <c r="B717" i="36"/>
  <c r="B718" i="36"/>
  <c r="B719" i="36"/>
  <c r="B720" i="36"/>
  <c r="B721" i="36"/>
  <c r="B722" i="36"/>
  <c r="B723" i="36"/>
  <c r="B724" i="36"/>
  <c r="B725" i="36"/>
  <c r="B726" i="36"/>
  <c r="B727" i="36"/>
  <c r="B728" i="36"/>
  <c r="B729" i="36"/>
  <c r="B730" i="36"/>
  <c r="B731" i="36"/>
  <c r="B732" i="36"/>
  <c r="B733" i="36"/>
  <c r="B734" i="36"/>
  <c r="B735" i="36"/>
  <c r="B736" i="36"/>
  <c r="B737" i="36"/>
  <c r="B738" i="36"/>
  <c r="B739" i="36"/>
  <c r="B740" i="36"/>
  <c r="B741" i="36"/>
  <c r="B742" i="36"/>
  <c r="B743" i="36"/>
  <c r="B744" i="36"/>
  <c r="B745" i="36"/>
  <c r="B746" i="36"/>
  <c r="B747" i="36"/>
  <c r="B748" i="36"/>
  <c r="B749" i="36"/>
  <c r="B750" i="36"/>
  <c r="B751" i="36"/>
  <c r="B752" i="36"/>
  <c r="B753" i="36"/>
  <c r="B754" i="36"/>
  <c r="B755" i="36"/>
  <c r="B756" i="36"/>
  <c r="B757" i="36"/>
  <c r="B758" i="36"/>
  <c r="B759" i="36"/>
  <c r="B760" i="36"/>
  <c r="B761" i="36"/>
  <c r="B762" i="36"/>
  <c r="B763" i="36"/>
  <c r="B764" i="36"/>
  <c r="B765" i="36"/>
  <c r="B766" i="36"/>
  <c r="B767" i="36"/>
  <c r="B768" i="36"/>
  <c r="B769" i="36"/>
  <c r="B770" i="36"/>
  <c r="B771" i="36"/>
  <c r="B772" i="36"/>
  <c r="B773" i="36"/>
  <c r="B774" i="36"/>
  <c r="B775" i="36"/>
  <c r="B776" i="36"/>
  <c r="B777" i="36"/>
  <c r="B778" i="36"/>
  <c r="B779" i="36"/>
  <c r="B780" i="36"/>
  <c r="B781" i="36"/>
  <c r="B782" i="36"/>
  <c r="B783" i="36"/>
  <c r="B784" i="36"/>
  <c r="B785" i="36"/>
  <c r="B786" i="36"/>
  <c r="B787" i="36"/>
  <c r="B788" i="36"/>
  <c r="B789" i="36"/>
  <c r="B790" i="36"/>
  <c r="B791" i="36"/>
  <c r="B792" i="36"/>
  <c r="B793" i="36"/>
  <c r="B794" i="36"/>
  <c r="B795" i="36"/>
  <c r="B796" i="36"/>
  <c r="B797" i="36"/>
  <c r="B798" i="36"/>
  <c r="B799" i="36"/>
  <c r="B800" i="36"/>
  <c r="B801" i="36"/>
  <c r="B802" i="36"/>
  <c r="B803" i="36"/>
  <c r="B804" i="36"/>
  <c r="B805" i="36"/>
  <c r="B806" i="36"/>
  <c r="B807" i="36"/>
  <c r="B808" i="36"/>
  <c r="B809" i="36"/>
  <c r="B810" i="36"/>
  <c r="B811" i="36"/>
  <c r="B812" i="36"/>
  <c r="B813" i="36"/>
  <c r="B814" i="36"/>
  <c r="B815" i="36"/>
  <c r="B816" i="36"/>
  <c r="B817" i="36"/>
  <c r="B818" i="36"/>
  <c r="B819" i="36"/>
  <c r="B820" i="36"/>
  <c r="B821" i="36"/>
  <c r="B822" i="36"/>
  <c r="B823" i="36"/>
  <c r="B824" i="36"/>
  <c r="B825" i="36"/>
  <c r="B826" i="36"/>
  <c r="B827" i="36"/>
  <c r="B828" i="36"/>
  <c r="B829" i="36"/>
  <c r="B830" i="36"/>
  <c r="B831" i="36"/>
  <c r="B832" i="36"/>
  <c r="B833" i="36"/>
  <c r="B834" i="36"/>
  <c r="B835" i="36"/>
  <c r="B836" i="36"/>
  <c r="B837" i="36"/>
  <c r="B838" i="36"/>
  <c r="B839" i="36"/>
  <c r="B840" i="36"/>
  <c r="B841" i="36"/>
  <c r="B842" i="36"/>
  <c r="B843" i="36"/>
  <c r="B844" i="36"/>
  <c r="B845" i="36"/>
  <c r="B846" i="36"/>
  <c r="B847" i="36"/>
  <c r="B848" i="36"/>
  <c r="B849" i="36"/>
  <c r="B850" i="36"/>
  <c r="B5" i="36"/>
  <c r="F93" i="29"/>
  <c r="F92" i="29"/>
  <c r="F91" i="29"/>
  <c r="F90" i="29"/>
  <c r="F89" i="29"/>
  <c r="F88" i="29"/>
  <c r="T110" i="29"/>
  <c r="Z110" i="29" s="1"/>
  <c r="AA110" i="29" s="1"/>
  <c r="Q110" i="29"/>
  <c r="N110" i="29"/>
  <c r="K110" i="29"/>
  <c r="J110" i="29"/>
  <c r="G110" i="29"/>
  <c r="F110" i="29"/>
  <c r="T56" i="35"/>
  <c r="T57" i="35"/>
  <c r="T58" i="35"/>
  <c r="T71" i="35"/>
  <c r="Q120" i="35"/>
  <c r="O120" i="35"/>
  <c r="N120" i="35"/>
  <c r="L120" i="35"/>
  <c r="M120" i="35" s="1"/>
  <c r="K120" i="35"/>
  <c r="J120" i="35"/>
  <c r="H120" i="35"/>
  <c r="I120" i="35" s="1"/>
  <c r="G120" i="35"/>
  <c r="E120" i="35"/>
  <c r="F120" i="35" s="1"/>
  <c r="Q113" i="35"/>
  <c r="O113" i="35"/>
  <c r="N113" i="35"/>
  <c r="K113" i="35"/>
  <c r="J113" i="35"/>
  <c r="G113" i="35"/>
  <c r="F113" i="35"/>
  <c r="E113" i="35"/>
  <c r="Q112" i="35"/>
  <c r="O112" i="35"/>
  <c r="N112" i="35"/>
  <c r="K112" i="35"/>
  <c r="J112" i="35"/>
  <c r="G112" i="35"/>
  <c r="F112" i="35"/>
  <c r="E112" i="35"/>
  <c r="Q111" i="35"/>
  <c r="O111" i="35"/>
  <c r="N111" i="35"/>
  <c r="K111" i="35"/>
  <c r="J111" i="35"/>
  <c r="G111" i="35"/>
  <c r="F111" i="35"/>
  <c r="E111" i="35"/>
  <c r="Q110" i="35"/>
  <c r="O110" i="35"/>
  <c r="N110" i="35"/>
  <c r="R110" i="35" s="1"/>
  <c r="K110" i="35"/>
  <c r="J110" i="35"/>
  <c r="G110" i="35"/>
  <c r="F110" i="35"/>
  <c r="E110" i="35"/>
  <c r="Q109" i="35"/>
  <c r="O109" i="35"/>
  <c r="N109" i="35"/>
  <c r="R109" i="35" s="1"/>
  <c r="K109" i="35"/>
  <c r="J109" i="35"/>
  <c r="G109" i="35"/>
  <c r="F109" i="35"/>
  <c r="E109" i="35"/>
  <c r="Q108" i="35"/>
  <c r="O108" i="35"/>
  <c r="N108" i="35"/>
  <c r="K108" i="35"/>
  <c r="J108" i="35"/>
  <c r="G108" i="35"/>
  <c r="F108" i="35"/>
  <c r="E108" i="35"/>
  <c r="Q107" i="35"/>
  <c r="O107" i="35"/>
  <c r="N107" i="35"/>
  <c r="K107" i="35"/>
  <c r="J107" i="35"/>
  <c r="G107" i="35"/>
  <c r="F107" i="35"/>
  <c r="E107" i="35"/>
  <c r="Q106" i="35"/>
  <c r="O106" i="35"/>
  <c r="N106" i="35"/>
  <c r="K106" i="35"/>
  <c r="J106" i="35"/>
  <c r="G106" i="35"/>
  <c r="F106" i="35"/>
  <c r="E106" i="35"/>
  <c r="Q105" i="35"/>
  <c r="O105" i="35"/>
  <c r="N105" i="35"/>
  <c r="K105" i="35"/>
  <c r="J105" i="35"/>
  <c r="I105" i="35"/>
  <c r="H105" i="35"/>
  <c r="G105" i="35"/>
  <c r="F105" i="35"/>
  <c r="E105" i="35"/>
  <c r="Q104" i="35"/>
  <c r="O104" i="35"/>
  <c r="N104" i="35"/>
  <c r="R104" i="35" s="1"/>
  <c r="K104" i="35"/>
  <c r="J104" i="35"/>
  <c r="G104" i="35"/>
  <c r="F104" i="35"/>
  <c r="E104" i="35"/>
  <c r="D104" i="35"/>
  <c r="Q103" i="35"/>
  <c r="O103" i="35"/>
  <c r="N103" i="35"/>
  <c r="R103" i="35" s="1"/>
  <c r="K103" i="35"/>
  <c r="J103" i="35"/>
  <c r="G103" i="35"/>
  <c r="F103" i="35"/>
  <c r="E103" i="35"/>
  <c r="D103" i="35"/>
  <c r="Q102" i="35"/>
  <c r="O102" i="35"/>
  <c r="N102" i="35"/>
  <c r="R102" i="35" s="1"/>
  <c r="K102" i="35"/>
  <c r="J102" i="35"/>
  <c r="G102" i="35"/>
  <c r="F102" i="35"/>
  <c r="E102" i="35"/>
  <c r="D102" i="35"/>
  <c r="Q101" i="35"/>
  <c r="O101" i="35"/>
  <c r="N101" i="35"/>
  <c r="R101" i="35" s="1"/>
  <c r="K101" i="35"/>
  <c r="J101" i="35"/>
  <c r="G101" i="35"/>
  <c r="F101" i="35"/>
  <c r="E101" i="35"/>
  <c r="D101" i="35"/>
  <c r="Q100" i="35"/>
  <c r="O100" i="35"/>
  <c r="N100" i="35"/>
  <c r="R100" i="35" s="1"/>
  <c r="K100" i="35"/>
  <c r="J100" i="35"/>
  <c r="G100" i="35"/>
  <c r="F100" i="35"/>
  <c r="E100" i="35"/>
  <c r="D100" i="35"/>
  <c r="Q99" i="35"/>
  <c r="O99" i="35"/>
  <c r="N99" i="35"/>
  <c r="R99" i="35" s="1"/>
  <c r="K99" i="35"/>
  <c r="J99" i="35"/>
  <c r="G99" i="35"/>
  <c r="F99" i="35"/>
  <c r="E99" i="35"/>
  <c r="D99" i="35"/>
  <c r="Q98" i="35"/>
  <c r="O98" i="35"/>
  <c r="N98" i="35"/>
  <c r="K98" i="35"/>
  <c r="J98" i="35"/>
  <c r="G98" i="35"/>
  <c r="F98" i="35"/>
  <c r="E98" i="35"/>
  <c r="D98" i="35"/>
  <c r="Q97" i="35"/>
  <c r="O97" i="35"/>
  <c r="N97" i="35"/>
  <c r="R97" i="35" s="1"/>
  <c r="K97" i="35"/>
  <c r="J97" i="35"/>
  <c r="G97" i="35"/>
  <c r="F97" i="35"/>
  <c r="E97" i="35"/>
  <c r="D97" i="35"/>
  <c r="Q96" i="35"/>
  <c r="O96" i="35"/>
  <c r="N96" i="35"/>
  <c r="R96" i="35" s="1"/>
  <c r="K96" i="35"/>
  <c r="J96" i="35"/>
  <c r="G96" i="35"/>
  <c r="F96" i="35"/>
  <c r="E96" i="35"/>
  <c r="Q95" i="35"/>
  <c r="O95" i="35"/>
  <c r="N95" i="35"/>
  <c r="K95" i="35"/>
  <c r="J95" i="35"/>
  <c r="G95" i="35"/>
  <c r="F95" i="35"/>
  <c r="E95" i="35"/>
  <c r="D95" i="35"/>
  <c r="Q94" i="35"/>
  <c r="O94" i="35"/>
  <c r="N94" i="35"/>
  <c r="K94" i="35"/>
  <c r="J94" i="35"/>
  <c r="G94" i="35"/>
  <c r="F94" i="35"/>
  <c r="E94" i="35"/>
  <c r="D94" i="35"/>
  <c r="Q93" i="35"/>
  <c r="O93" i="35"/>
  <c r="N93" i="35"/>
  <c r="R93" i="35" s="1"/>
  <c r="K93" i="35"/>
  <c r="J93" i="35"/>
  <c r="G93" i="35"/>
  <c r="F93" i="35"/>
  <c r="E93" i="35"/>
  <c r="D93" i="35"/>
  <c r="Q92" i="35"/>
  <c r="O92" i="35"/>
  <c r="N92" i="35"/>
  <c r="K92" i="35"/>
  <c r="J92" i="35"/>
  <c r="G92" i="35"/>
  <c r="F92" i="35"/>
  <c r="E92" i="35"/>
  <c r="D92" i="35"/>
  <c r="Q91" i="35"/>
  <c r="O91" i="35"/>
  <c r="N91" i="35"/>
  <c r="K91" i="35"/>
  <c r="J91" i="35"/>
  <c r="G91" i="35"/>
  <c r="F91" i="35"/>
  <c r="E91" i="35"/>
  <c r="D91" i="35"/>
  <c r="Q90" i="35"/>
  <c r="O90" i="35"/>
  <c r="N90" i="35"/>
  <c r="R90" i="35" s="1"/>
  <c r="K90" i="35"/>
  <c r="J90" i="35"/>
  <c r="G90" i="35"/>
  <c r="F90" i="35"/>
  <c r="E90" i="35"/>
  <c r="D90" i="35"/>
  <c r="Q89" i="35"/>
  <c r="N89" i="35"/>
  <c r="M89" i="35"/>
  <c r="K89" i="35"/>
  <c r="J89" i="35"/>
  <c r="G89" i="35"/>
  <c r="F89" i="35"/>
  <c r="Q88" i="35"/>
  <c r="N88" i="35"/>
  <c r="M88" i="35"/>
  <c r="K88" i="35"/>
  <c r="J88" i="35"/>
  <c r="G88" i="35"/>
  <c r="F88" i="35"/>
  <c r="Q87" i="35"/>
  <c r="N87" i="35"/>
  <c r="M87" i="35"/>
  <c r="K87" i="35"/>
  <c r="J87" i="35"/>
  <c r="G87" i="35"/>
  <c r="F87" i="35"/>
  <c r="Q86" i="35"/>
  <c r="N86" i="35"/>
  <c r="M86" i="35"/>
  <c r="K86" i="35"/>
  <c r="J86" i="35"/>
  <c r="G86" i="35"/>
  <c r="F86" i="35"/>
  <c r="Q85" i="35"/>
  <c r="N85" i="35"/>
  <c r="M85" i="35"/>
  <c r="K85" i="35"/>
  <c r="J85" i="35"/>
  <c r="G85" i="35"/>
  <c r="F85" i="35"/>
  <c r="Q84" i="35"/>
  <c r="N84" i="35"/>
  <c r="M84" i="35"/>
  <c r="K84" i="35"/>
  <c r="J84" i="35"/>
  <c r="G84" i="35"/>
  <c r="F84" i="35"/>
  <c r="Q83" i="35"/>
  <c r="O83" i="35"/>
  <c r="N83" i="35"/>
  <c r="K83" i="35"/>
  <c r="J83" i="35"/>
  <c r="G83" i="35"/>
  <c r="F83" i="35"/>
  <c r="E83" i="35"/>
  <c r="D83" i="35"/>
  <c r="Q82" i="35"/>
  <c r="O82" i="35"/>
  <c r="N82" i="35"/>
  <c r="R82" i="35" s="1"/>
  <c r="K82" i="35"/>
  <c r="J82" i="35"/>
  <c r="G82" i="35"/>
  <c r="F82" i="35"/>
  <c r="E82" i="35"/>
  <c r="D82" i="35"/>
  <c r="Q81" i="35"/>
  <c r="O81" i="35"/>
  <c r="N81" i="35"/>
  <c r="K81" i="35"/>
  <c r="J81" i="35"/>
  <c r="G81" i="35"/>
  <c r="F81" i="35"/>
  <c r="E81" i="35"/>
  <c r="D81" i="35"/>
  <c r="Q80" i="35"/>
  <c r="O80" i="35"/>
  <c r="N80" i="35"/>
  <c r="R80" i="35" s="1"/>
  <c r="K80" i="35"/>
  <c r="J80" i="35"/>
  <c r="G80" i="35"/>
  <c r="F80" i="35"/>
  <c r="E80" i="35"/>
  <c r="D80" i="35"/>
  <c r="Q79" i="35"/>
  <c r="O79" i="35"/>
  <c r="N79" i="35"/>
  <c r="K79" i="35"/>
  <c r="J79" i="35"/>
  <c r="G79" i="35"/>
  <c r="F79" i="35"/>
  <c r="E79" i="35"/>
  <c r="D79" i="35"/>
  <c r="Q78" i="35"/>
  <c r="N78" i="35"/>
  <c r="K78" i="35"/>
  <c r="J78" i="35"/>
  <c r="G78" i="35"/>
  <c r="F78" i="35"/>
  <c r="E78" i="35"/>
  <c r="Q77" i="35"/>
  <c r="N77" i="35"/>
  <c r="K77" i="35"/>
  <c r="J77" i="35"/>
  <c r="G77" i="35"/>
  <c r="F77" i="35"/>
  <c r="E77" i="35"/>
  <c r="Q76" i="35"/>
  <c r="O76" i="35"/>
  <c r="N76" i="35"/>
  <c r="K76" i="35"/>
  <c r="J76" i="35"/>
  <c r="G76" i="35"/>
  <c r="F76" i="35"/>
  <c r="E76" i="35"/>
  <c r="Q75" i="35"/>
  <c r="N75" i="35"/>
  <c r="K75" i="35"/>
  <c r="J75" i="35"/>
  <c r="G75" i="35"/>
  <c r="F75" i="35"/>
  <c r="E75" i="35"/>
  <c r="Q74" i="35"/>
  <c r="O74" i="35"/>
  <c r="N74" i="35"/>
  <c r="R74" i="35" s="1"/>
  <c r="K74" i="35"/>
  <c r="J74" i="35"/>
  <c r="G74" i="35"/>
  <c r="F74" i="35"/>
  <c r="E74" i="35"/>
  <c r="Q73" i="35"/>
  <c r="O73" i="35"/>
  <c r="N73" i="35"/>
  <c r="R73" i="35" s="1"/>
  <c r="K73" i="35"/>
  <c r="J73" i="35"/>
  <c r="G73" i="35"/>
  <c r="F73" i="35"/>
  <c r="E73" i="35"/>
  <c r="D73" i="35"/>
  <c r="Q72" i="35"/>
  <c r="O72" i="35"/>
  <c r="N72" i="35"/>
  <c r="R72" i="35" s="1"/>
  <c r="K72" i="35"/>
  <c r="J72" i="35"/>
  <c r="G72" i="35"/>
  <c r="F72" i="35"/>
  <c r="E72" i="35"/>
  <c r="D72" i="35"/>
  <c r="Q71" i="35"/>
  <c r="O71" i="35"/>
  <c r="N71" i="35"/>
  <c r="R71" i="35" s="1"/>
  <c r="K71" i="35"/>
  <c r="J71" i="35"/>
  <c r="G71" i="35"/>
  <c r="F71" i="35"/>
  <c r="E71" i="35"/>
  <c r="Q70" i="35"/>
  <c r="O70" i="35"/>
  <c r="N70" i="35"/>
  <c r="R70" i="35" s="1"/>
  <c r="K70" i="35"/>
  <c r="J70" i="35"/>
  <c r="G70" i="35"/>
  <c r="F70" i="35"/>
  <c r="E70" i="35"/>
  <c r="Q69" i="35"/>
  <c r="O69" i="35"/>
  <c r="N69" i="35"/>
  <c r="R69" i="35" s="1"/>
  <c r="K69" i="35"/>
  <c r="J69" i="35"/>
  <c r="G69" i="35"/>
  <c r="F69" i="35"/>
  <c r="E69" i="35"/>
  <c r="Q68" i="35"/>
  <c r="O68" i="35"/>
  <c r="N68" i="35"/>
  <c r="R68" i="35" s="1"/>
  <c r="K68" i="35"/>
  <c r="J68" i="35"/>
  <c r="G68" i="35"/>
  <c r="F68" i="35"/>
  <c r="E68" i="35"/>
  <c r="Q67" i="35"/>
  <c r="O67" i="35"/>
  <c r="N67" i="35"/>
  <c r="R67" i="35" s="1"/>
  <c r="K67" i="35"/>
  <c r="J67" i="35"/>
  <c r="G67" i="35"/>
  <c r="F67" i="35"/>
  <c r="E67" i="35"/>
  <c r="Q66" i="35"/>
  <c r="O66" i="35"/>
  <c r="N66" i="35"/>
  <c r="R66" i="35" s="1"/>
  <c r="K66" i="35"/>
  <c r="J66" i="35"/>
  <c r="G66" i="35"/>
  <c r="F66" i="35"/>
  <c r="E66" i="35"/>
  <c r="Q65" i="35"/>
  <c r="O65" i="35"/>
  <c r="N65" i="35"/>
  <c r="R65" i="35" s="1"/>
  <c r="K65" i="35"/>
  <c r="J65" i="35"/>
  <c r="G65" i="35"/>
  <c r="F65" i="35"/>
  <c r="E65" i="35"/>
  <c r="Q64" i="35"/>
  <c r="O64" i="35"/>
  <c r="N64" i="35"/>
  <c r="R64" i="35" s="1"/>
  <c r="K64" i="35"/>
  <c r="J64" i="35"/>
  <c r="G64" i="35"/>
  <c r="F64" i="35"/>
  <c r="E64" i="35"/>
  <c r="Q63" i="35"/>
  <c r="O63" i="35"/>
  <c r="N63" i="35"/>
  <c r="R63" i="35" s="1"/>
  <c r="K63" i="35"/>
  <c r="J63" i="35"/>
  <c r="G63" i="35"/>
  <c r="F63" i="35"/>
  <c r="E63" i="35"/>
  <c r="Q62" i="35"/>
  <c r="O62" i="35"/>
  <c r="N62" i="35"/>
  <c r="K62" i="35"/>
  <c r="J62" i="35"/>
  <c r="G62" i="35"/>
  <c r="F62" i="35"/>
  <c r="E62" i="35"/>
  <c r="Q61" i="35"/>
  <c r="O61" i="35"/>
  <c r="N61" i="35"/>
  <c r="R61" i="35" s="1"/>
  <c r="K61" i="35"/>
  <c r="J61" i="35"/>
  <c r="G61" i="35"/>
  <c r="F61" i="35"/>
  <c r="E61" i="35"/>
  <c r="Q60" i="35"/>
  <c r="O60" i="35"/>
  <c r="N60" i="35"/>
  <c r="K60" i="35"/>
  <c r="J60" i="35"/>
  <c r="G60" i="35"/>
  <c r="F60" i="35"/>
  <c r="E60" i="35"/>
  <c r="Q59" i="35"/>
  <c r="O59" i="35"/>
  <c r="N59" i="35"/>
  <c r="K59" i="35"/>
  <c r="J59" i="35"/>
  <c r="G59" i="35"/>
  <c r="F59" i="35"/>
  <c r="E59" i="35"/>
  <c r="Q58" i="35"/>
  <c r="O58" i="35"/>
  <c r="N58" i="35"/>
  <c r="R58" i="35" s="1"/>
  <c r="K58" i="35"/>
  <c r="J58" i="35"/>
  <c r="G58" i="35"/>
  <c r="F58" i="35"/>
  <c r="E58" i="35"/>
  <c r="Q57" i="35"/>
  <c r="O57" i="35"/>
  <c r="N57" i="35"/>
  <c r="R57" i="35" s="1"/>
  <c r="K57" i="35"/>
  <c r="J57" i="35"/>
  <c r="G57" i="35"/>
  <c r="F57" i="35"/>
  <c r="E57" i="35"/>
  <c r="Q56" i="35"/>
  <c r="O56" i="35"/>
  <c r="N56" i="35"/>
  <c r="R56" i="35" s="1"/>
  <c r="K56" i="35"/>
  <c r="J56" i="35"/>
  <c r="G56" i="35"/>
  <c r="F56" i="35"/>
  <c r="E56" i="35"/>
  <c r="Q55" i="35"/>
  <c r="O55" i="35"/>
  <c r="N55" i="35"/>
  <c r="R55" i="35" s="1"/>
  <c r="K55" i="35"/>
  <c r="J55" i="35"/>
  <c r="G55" i="35"/>
  <c r="F55" i="35"/>
  <c r="E55" i="35"/>
  <c r="Q54" i="35"/>
  <c r="O54" i="35"/>
  <c r="N54" i="35"/>
  <c r="R54" i="35" s="1"/>
  <c r="K54" i="35"/>
  <c r="J54" i="35"/>
  <c r="G54" i="35"/>
  <c r="F54" i="35"/>
  <c r="E54" i="35"/>
  <c r="Q53" i="35"/>
  <c r="O53" i="35"/>
  <c r="N53" i="35"/>
  <c r="R53" i="35" s="1"/>
  <c r="K53" i="35"/>
  <c r="J53" i="35"/>
  <c r="G53" i="35"/>
  <c r="F53" i="35"/>
  <c r="E53" i="35"/>
  <c r="Q52" i="35"/>
  <c r="O52" i="35"/>
  <c r="N52" i="35"/>
  <c r="R52" i="35" s="1"/>
  <c r="K52" i="35"/>
  <c r="J52" i="35"/>
  <c r="G52" i="35"/>
  <c r="F52" i="35"/>
  <c r="E52" i="35"/>
  <c r="Q51" i="35"/>
  <c r="O51" i="35"/>
  <c r="N51" i="35"/>
  <c r="R51" i="35" s="1"/>
  <c r="K51" i="35"/>
  <c r="J51" i="35"/>
  <c r="G51" i="35"/>
  <c r="F51" i="35"/>
  <c r="E51" i="35"/>
  <c r="Q50" i="35"/>
  <c r="O50" i="35"/>
  <c r="N50" i="35"/>
  <c r="R50" i="35" s="1"/>
  <c r="K50" i="35"/>
  <c r="J50" i="35"/>
  <c r="G50" i="35"/>
  <c r="F50" i="35"/>
  <c r="E50" i="35"/>
  <c r="Q49" i="35"/>
  <c r="O49" i="35"/>
  <c r="N49" i="35"/>
  <c r="R49" i="35" s="1"/>
  <c r="K49" i="35"/>
  <c r="J49" i="35"/>
  <c r="G49" i="35"/>
  <c r="F49" i="35"/>
  <c r="E49" i="35"/>
  <c r="Q48" i="35"/>
  <c r="O48" i="35"/>
  <c r="N48" i="35"/>
  <c r="R48" i="35" s="1"/>
  <c r="K48" i="35"/>
  <c r="J48" i="35"/>
  <c r="G48" i="35"/>
  <c r="F48" i="35"/>
  <c r="E48" i="35"/>
  <c r="Q47" i="35"/>
  <c r="O47" i="35"/>
  <c r="N47" i="35"/>
  <c r="R47" i="35" s="1"/>
  <c r="K47" i="35"/>
  <c r="J47" i="35"/>
  <c r="G47" i="35"/>
  <c r="F47" i="35"/>
  <c r="E47" i="35"/>
  <c r="Q46" i="35"/>
  <c r="O46" i="35"/>
  <c r="N46" i="35"/>
  <c r="R46" i="35" s="1"/>
  <c r="K46" i="35"/>
  <c r="J46" i="35"/>
  <c r="G46" i="35"/>
  <c r="F46" i="35"/>
  <c r="E46" i="35"/>
  <c r="Q45" i="35"/>
  <c r="O45" i="35"/>
  <c r="N45" i="35"/>
  <c r="R45" i="35" s="1"/>
  <c r="K45" i="35"/>
  <c r="J45" i="35"/>
  <c r="G45" i="35"/>
  <c r="F45" i="35"/>
  <c r="E45" i="35"/>
  <c r="Q44" i="35"/>
  <c r="O44" i="35"/>
  <c r="N44" i="35"/>
  <c r="R44" i="35" s="1"/>
  <c r="K44" i="35"/>
  <c r="J44" i="35"/>
  <c r="G44" i="35"/>
  <c r="F44" i="35"/>
  <c r="E44" i="35"/>
  <c r="Q43" i="35"/>
  <c r="O43" i="35"/>
  <c r="N43" i="35"/>
  <c r="R43" i="35" s="1"/>
  <c r="K43" i="35"/>
  <c r="J43" i="35"/>
  <c r="G43" i="35"/>
  <c r="F43" i="35"/>
  <c r="E43" i="35"/>
  <c r="Q42" i="35"/>
  <c r="O42" i="35"/>
  <c r="N42" i="35"/>
  <c r="R42" i="35" s="1"/>
  <c r="K42" i="35"/>
  <c r="J42" i="35"/>
  <c r="G42" i="35"/>
  <c r="F42" i="35"/>
  <c r="E42" i="35"/>
  <c r="Q41" i="35"/>
  <c r="O41" i="35"/>
  <c r="N41" i="35"/>
  <c r="R41" i="35" s="1"/>
  <c r="K41" i="35"/>
  <c r="J41" i="35"/>
  <c r="G41" i="35"/>
  <c r="F41" i="35"/>
  <c r="E41" i="35"/>
  <c r="Q40" i="35"/>
  <c r="O40" i="35"/>
  <c r="N40" i="35"/>
  <c r="K40" i="35"/>
  <c r="J40" i="35"/>
  <c r="G40" i="35"/>
  <c r="F40" i="35"/>
  <c r="E40" i="35"/>
  <c r="Q39" i="35"/>
  <c r="O39" i="35"/>
  <c r="N39" i="35"/>
  <c r="R39" i="35" s="1"/>
  <c r="K39" i="35"/>
  <c r="J39" i="35"/>
  <c r="G39" i="35"/>
  <c r="F39" i="35"/>
  <c r="E39" i="35"/>
  <c r="Q38" i="35"/>
  <c r="O38" i="35"/>
  <c r="N38" i="35"/>
  <c r="R38" i="35" s="1"/>
  <c r="K38" i="35"/>
  <c r="J38" i="35"/>
  <c r="G38" i="35"/>
  <c r="F38" i="35"/>
  <c r="E38" i="35"/>
  <c r="Q37" i="35"/>
  <c r="O37" i="35"/>
  <c r="N37" i="35"/>
  <c r="R37" i="35" s="1"/>
  <c r="K37" i="35"/>
  <c r="J37" i="35"/>
  <c r="G37" i="35"/>
  <c r="F37" i="35"/>
  <c r="E37" i="35"/>
  <c r="Q36" i="35"/>
  <c r="O36" i="35"/>
  <c r="N36" i="35"/>
  <c r="R36" i="35" s="1"/>
  <c r="K36" i="35"/>
  <c r="J36" i="35"/>
  <c r="G36" i="35"/>
  <c r="F36" i="35"/>
  <c r="E36" i="35"/>
  <c r="Q35" i="35"/>
  <c r="O35" i="35"/>
  <c r="N35" i="35"/>
  <c r="R35" i="35" s="1"/>
  <c r="K35" i="35"/>
  <c r="J35" i="35"/>
  <c r="G35" i="35"/>
  <c r="F35" i="35"/>
  <c r="E35" i="35"/>
  <c r="Q34" i="35"/>
  <c r="O34" i="35"/>
  <c r="N34" i="35"/>
  <c r="R34" i="35" s="1"/>
  <c r="K34" i="35"/>
  <c r="J34" i="35"/>
  <c r="G34" i="35"/>
  <c r="F34" i="35"/>
  <c r="E34" i="35"/>
  <c r="Q33" i="35"/>
  <c r="O33" i="35"/>
  <c r="N33" i="35"/>
  <c r="R33" i="35" s="1"/>
  <c r="K33" i="35"/>
  <c r="J33" i="35"/>
  <c r="G33" i="35"/>
  <c r="F33" i="35"/>
  <c r="E33" i="35"/>
  <c r="Q32" i="35"/>
  <c r="O32" i="35"/>
  <c r="N32" i="35"/>
  <c r="R32" i="35" s="1"/>
  <c r="K32" i="35"/>
  <c r="J32" i="35"/>
  <c r="G32" i="35"/>
  <c r="F32" i="35"/>
  <c r="E32" i="35"/>
  <c r="Q31" i="35"/>
  <c r="O31" i="35"/>
  <c r="N31" i="35"/>
  <c r="R31" i="35" s="1"/>
  <c r="K31" i="35"/>
  <c r="J31" i="35"/>
  <c r="G31" i="35"/>
  <c r="F31" i="35"/>
  <c r="E31" i="35"/>
  <c r="Q30" i="35"/>
  <c r="O30" i="35"/>
  <c r="N30" i="35"/>
  <c r="R30" i="35" s="1"/>
  <c r="K30" i="35"/>
  <c r="J30" i="35"/>
  <c r="G30" i="35"/>
  <c r="F30" i="35"/>
  <c r="E30" i="35"/>
  <c r="Q29" i="35"/>
  <c r="O29" i="35"/>
  <c r="N29" i="35"/>
  <c r="R29" i="35" s="1"/>
  <c r="K29" i="35"/>
  <c r="J29" i="35"/>
  <c r="G29" i="35"/>
  <c r="F29" i="35"/>
  <c r="E29" i="35"/>
  <c r="Q28" i="35"/>
  <c r="O28" i="35"/>
  <c r="N28" i="35"/>
  <c r="R28" i="35" s="1"/>
  <c r="K28" i="35"/>
  <c r="J28" i="35"/>
  <c r="G28" i="35"/>
  <c r="F28" i="35"/>
  <c r="E28" i="35"/>
  <c r="Q27" i="35"/>
  <c r="O27" i="35"/>
  <c r="N27" i="35"/>
  <c r="R27" i="35" s="1"/>
  <c r="K27" i="35"/>
  <c r="J27" i="35"/>
  <c r="G27" i="35"/>
  <c r="F27" i="35"/>
  <c r="E27" i="35"/>
  <c r="Q26" i="35"/>
  <c r="O26" i="35"/>
  <c r="N26" i="35"/>
  <c r="R26" i="35" s="1"/>
  <c r="K26" i="35"/>
  <c r="J26" i="35"/>
  <c r="G26" i="35"/>
  <c r="F26" i="35"/>
  <c r="E26" i="35"/>
  <c r="Q25" i="35"/>
  <c r="O25" i="35"/>
  <c r="N25" i="35"/>
  <c r="R25" i="35" s="1"/>
  <c r="K25" i="35"/>
  <c r="J25" i="35"/>
  <c r="G25" i="35"/>
  <c r="F25" i="35"/>
  <c r="E25" i="35"/>
  <c r="Q24" i="35"/>
  <c r="O24" i="35"/>
  <c r="N24" i="35"/>
  <c r="R24" i="35" s="1"/>
  <c r="K24" i="35"/>
  <c r="J24" i="35"/>
  <c r="G24" i="35"/>
  <c r="F24" i="35"/>
  <c r="E24" i="35"/>
  <c r="Q23" i="35"/>
  <c r="O23" i="35"/>
  <c r="N23" i="35"/>
  <c r="R23" i="35" s="1"/>
  <c r="K23" i="35"/>
  <c r="J23" i="35"/>
  <c r="G23" i="35"/>
  <c r="F23" i="35"/>
  <c r="E23" i="35"/>
  <c r="Q22" i="35"/>
  <c r="O22" i="35"/>
  <c r="N22" i="35"/>
  <c r="R22" i="35" s="1"/>
  <c r="K22" i="35"/>
  <c r="J22" i="35"/>
  <c r="G22" i="35"/>
  <c r="F22" i="35"/>
  <c r="E22" i="35"/>
  <c r="Q21" i="35"/>
  <c r="O21" i="35"/>
  <c r="N21" i="35"/>
  <c r="K21" i="35"/>
  <c r="J21" i="35"/>
  <c r="G21" i="35"/>
  <c r="Q20" i="35"/>
  <c r="O20" i="35"/>
  <c r="N20" i="35"/>
  <c r="K20" i="35"/>
  <c r="J20" i="35"/>
  <c r="G20" i="35"/>
  <c r="Q19" i="35"/>
  <c r="O19" i="35"/>
  <c r="N19" i="35"/>
  <c r="K19" i="35"/>
  <c r="J19" i="35"/>
  <c r="G19" i="35"/>
  <c r="Q18" i="35"/>
  <c r="O18" i="35"/>
  <c r="N18" i="35"/>
  <c r="M18" i="35"/>
  <c r="L18" i="35"/>
  <c r="K18" i="35"/>
  <c r="J18" i="35"/>
  <c r="I18" i="35"/>
  <c r="H18" i="35"/>
  <c r="G18" i="35"/>
  <c r="F18" i="35"/>
  <c r="E18" i="35"/>
  <c r="Q17" i="35"/>
  <c r="O17" i="35"/>
  <c r="N17" i="35"/>
  <c r="R17" i="35" s="1"/>
  <c r="K17" i="35"/>
  <c r="J17" i="35"/>
  <c r="G17" i="35"/>
  <c r="Q16" i="35"/>
  <c r="O16" i="35"/>
  <c r="N16" i="35"/>
  <c r="R16" i="35" s="1"/>
  <c r="K16" i="35"/>
  <c r="J16" i="35"/>
  <c r="G16" i="35"/>
  <c r="Q15" i="35"/>
  <c r="O15" i="35"/>
  <c r="N15" i="35"/>
  <c r="R15" i="35" s="1"/>
  <c r="K15" i="35"/>
  <c r="J15" i="35"/>
  <c r="G15" i="35"/>
  <c r="Q14" i="35"/>
  <c r="O14" i="35"/>
  <c r="N14" i="35"/>
  <c r="R14" i="35" s="1"/>
  <c r="K14" i="35"/>
  <c r="J14" i="35"/>
  <c r="G14" i="35"/>
  <c r="Q13" i="35"/>
  <c r="O13" i="35"/>
  <c r="N13" i="35"/>
  <c r="R13" i="35" s="1"/>
  <c r="K13" i="35"/>
  <c r="J13" i="35"/>
  <c r="G13" i="35"/>
  <c r="Q12" i="35"/>
  <c r="N12" i="35"/>
  <c r="R12" i="35" s="1"/>
  <c r="K12" i="35"/>
  <c r="J12" i="35"/>
  <c r="G12" i="35"/>
  <c r="Q11" i="35"/>
  <c r="N11" i="35"/>
  <c r="R11" i="35" s="1"/>
  <c r="K11" i="35"/>
  <c r="J11" i="35"/>
  <c r="G11" i="35"/>
  <c r="Q10" i="35"/>
  <c r="O10" i="35"/>
  <c r="N10" i="35"/>
  <c r="K10" i="35"/>
  <c r="J10" i="35"/>
  <c r="G10" i="35"/>
  <c r="Q9" i="35"/>
  <c r="O9" i="35"/>
  <c r="N9" i="35"/>
  <c r="K9" i="35"/>
  <c r="J9" i="35"/>
  <c r="G9" i="35"/>
  <c r="Q8" i="35"/>
  <c r="O8" i="35"/>
  <c r="N8" i="35"/>
  <c r="R8" i="35" s="1"/>
  <c r="K8" i="35"/>
  <c r="J8" i="35"/>
  <c r="G8" i="35"/>
  <c r="Q7" i="35"/>
  <c r="O7" i="35"/>
  <c r="N7" i="35"/>
  <c r="K7" i="35"/>
  <c r="J7" i="35"/>
  <c r="G7" i="35"/>
  <c r="F7" i="35"/>
  <c r="E7" i="35"/>
  <c r="Q6" i="35"/>
  <c r="O6" i="35"/>
  <c r="N6" i="35"/>
  <c r="R6" i="35" s="1"/>
  <c r="K6" i="35"/>
  <c r="J6" i="35"/>
  <c r="G6" i="35"/>
  <c r="Q5" i="35"/>
  <c r="O5" i="35"/>
  <c r="N5" i="35"/>
  <c r="R5" i="35" s="1"/>
  <c r="K5" i="35"/>
  <c r="J5" i="35"/>
  <c r="G5" i="35"/>
  <c r="Q4" i="35"/>
  <c r="O4" i="35"/>
  <c r="N4" i="35"/>
  <c r="R4" i="35" s="1"/>
  <c r="K4" i="35"/>
  <c r="J4" i="35"/>
  <c r="G4" i="35"/>
  <c r="Q3" i="35"/>
  <c r="O3" i="35"/>
  <c r="N3" i="35"/>
  <c r="R3" i="35" s="1"/>
  <c r="K3" i="35"/>
  <c r="J3" i="35"/>
  <c r="G3" i="35"/>
  <c r="L204" i="33"/>
  <c r="L206" i="33"/>
  <c r="L178" i="33"/>
  <c r="L177" i="33"/>
  <c r="R88" i="35" l="1"/>
  <c r="R85" i="35"/>
  <c r="R87" i="35"/>
  <c r="R89" i="35"/>
  <c r="R84" i="35"/>
  <c r="R86" i="35"/>
  <c r="R40" i="35"/>
  <c r="R19" i="35"/>
  <c r="R21" i="35"/>
  <c r="R9" i="35"/>
  <c r="R59" i="35"/>
  <c r="R62" i="35"/>
  <c r="R60" i="35"/>
  <c r="R83" i="35"/>
  <c r="R10" i="35"/>
  <c r="R78" i="35"/>
  <c r="R76" i="35"/>
  <c r="R112" i="35"/>
  <c r="R113" i="35"/>
  <c r="R111" i="35"/>
  <c r="BB119" i="28"/>
  <c r="BD119" i="28" s="1"/>
  <c r="X11" i="38"/>
  <c r="AB11" i="38"/>
  <c r="Y73" i="28"/>
  <c r="BW93" i="28"/>
  <c r="V84" i="40" s="1"/>
  <c r="P84" i="40" s="1"/>
  <c r="BR93" i="28"/>
  <c r="R79" i="35"/>
  <c r="R95" i="35"/>
  <c r="R98" i="35"/>
  <c r="R81" i="35"/>
  <c r="T119" i="28"/>
  <c r="M119" i="28" s="1"/>
  <c r="L119" i="28" s="1"/>
  <c r="F119" i="28" s="1"/>
  <c r="I119" i="28" s="1"/>
  <c r="AJ119" i="28"/>
  <c r="R94" i="35"/>
  <c r="AH73" i="28"/>
  <c r="AP73" i="28" s="1"/>
  <c r="R7" i="35"/>
  <c r="R107" i="35"/>
  <c r="R108" i="35"/>
  <c r="R106" i="35"/>
  <c r="R105" i="35"/>
  <c r="R91" i="35"/>
  <c r="R92" i="35"/>
  <c r="R110" i="29"/>
  <c r="R120" i="35"/>
  <c r="R18" i="35"/>
  <c r="R20" i="35"/>
  <c r="I110" i="29"/>
  <c r="R77" i="35"/>
  <c r="R75" i="35"/>
  <c r="BI119" i="28" l="1"/>
  <c r="BP119" i="28" s="1"/>
  <c r="CB93" i="28"/>
  <c r="BY93" i="28"/>
  <c r="Q119" i="28"/>
  <c r="AJ73" i="28"/>
  <c r="AR73" i="28"/>
  <c r="BB73" i="28"/>
  <c r="M110" i="29"/>
  <c r="W110" i="29"/>
  <c r="L125" i="33"/>
  <c r="L124" i="33"/>
  <c r="L123" i="33"/>
  <c r="L122" i="33"/>
  <c r="L121" i="33"/>
  <c r="L120" i="33"/>
  <c r="L156" i="33"/>
  <c r="L155" i="33"/>
  <c r="L173" i="33"/>
  <c r="L172" i="33"/>
  <c r="L235" i="33"/>
  <c r="L234" i="33"/>
  <c r="L199" i="33"/>
  <c r="L198" i="33"/>
  <c r="L183" i="33"/>
  <c r="L182" i="33"/>
  <c r="BK119" i="28" l="1"/>
  <c r="BI73" i="28"/>
  <c r="BD73" i="28"/>
  <c r="BW119" i="28"/>
  <c r="V12" i="40" s="1"/>
  <c r="P12" i="40" s="1"/>
  <c r="R12" i="40" s="1"/>
  <c r="BR119" i="28"/>
  <c r="L136" i="33"/>
  <c r="L135" i="33"/>
  <c r="L168" i="33"/>
  <c r="L167" i="33"/>
  <c r="BP73" i="28" l="1"/>
  <c r="BK73" i="28"/>
  <c r="CB119" i="28"/>
  <c r="BY119" i="28"/>
  <c r="L205" i="33"/>
  <c r="L132" i="33"/>
  <c r="L131" i="33"/>
  <c r="L130" i="33"/>
  <c r="L154" i="33"/>
  <c r="BW73" i="28" l="1"/>
  <c r="BR73" i="28"/>
  <c r="V110" i="29"/>
  <c r="P110" i="29" s="1"/>
  <c r="E5" i="28"/>
  <c r="E6" i="28"/>
  <c r="E7" i="28"/>
  <c r="E8" i="28"/>
  <c r="E9" i="28"/>
  <c r="E10" i="28"/>
  <c r="E11" i="28"/>
  <c r="E12" i="28"/>
  <c r="E13" i="28"/>
  <c r="T3" i="35" s="1"/>
  <c r="E14" i="28"/>
  <c r="T4" i="35" s="1"/>
  <c r="E15" i="28"/>
  <c r="T5" i="35" s="1"/>
  <c r="E16" i="28"/>
  <c r="T6" i="35" s="1"/>
  <c r="E17" i="28"/>
  <c r="T7" i="35" s="1"/>
  <c r="E18" i="28"/>
  <c r="T8" i="35" s="1"/>
  <c r="E19" i="28"/>
  <c r="T9" i="35" s="1"/>
  <c r="E20" i="28"/>
  <c r="T10" i="35" s="1"/>
  <c r="E22" i="28"/>
  <c r="T11" i="35" s="1"/>
  <c r="E23" i="28"/>
  <c r="T12" i="35" s="1"/>
  <c r="E24" i="28"/>
  <c r="T13" i="35" s="1"/>
  <c r="E26" i="28"/>
  <c r="T14" i="35" s="1"/>
  <c r="E27" i="28"/>
  <c r="T15" i="35" s="1"/>
  <c r="E28" i="28"/>
  <c r="T16" i="35" s="1"/>
  <c r="E29" i="28"/>
  <c r="E30" i="28"/>
  <c r="T18" i="35" s="1"/>
  <c r="E31" i="28"/>
  <c r="T19" i="35" s="1"/>
  <c r="E32" i="28"/>
  <c r="T21" i="35" s="1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38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52" i="35"/>
  <c r="T53" i="35"/>
  <c r="T54" i="35"/>
  <c r="T55" i="35"/>
  <c r="T59" i="35"/>
  <c r="T60" i="35"/>
  <c r="T61" i="35"/>
  <c r="T62" i="35"/>
  <c r="T63" i="35"/>
  <c r="T64" i="35"/>
  <c r="T65" i="35"/>
  <c r="T66" i="35"/>
  <c r="T67" i="35"/>
  <c r="T68" i="35"/>
  <c r="T69" i="35"/>
  <c r="E84" i="28"/>
  <c r="E85" i="28"/>
  <c r="E86" i="28"/>
  <c r="E87" i="28"/>
  <c r="T70" i="35" s="1"/>
  <c r="E88" i="28"/>
  <c r="E89" i="28"/>
  <c r="E90" i="28"/>
  <c r="E91" i="28"/>
  <c r="E95" i="28"/>
  <c r="T72" i="35" s="1"/>
  <c r="E96" i="28"/>
  <c r="T73" i="35" s="1"/>
  <c r="E97" i="28"/>
  <c r="T74" i="35" s="1"/>
  <c r="E98" i="28"/>
  <c r="T76" i="35" s="1"/>
  <c r="T79" i="35"/>
  <c r="E99" i="28"/>
  <c r="T80" i="35" s="1"/>
  <c r="E100" i="28"/>
  <c r="E101" i="28"/>
  <c r="T83" i="35" s="1"/>
  <c r="E102" i="28"/>
  <c r="E103" i="28"/>
  <c r="T90" i="35" s="1"/>
  <c r="T91" i="35"/>
  <c r="T92" i="35"/>
  <c r="E104" i="28"/>
  <c r="T93" i="35" s="1"/>
  <c r="E105" i="28"/>
  <c r="T94" i="35" s="1"/>
  <c r="T95" i="35"/>
  <c r="E106" i="28"/>
  <c r="T96" i="35" s="1"/>
  <c r="E107" i="28"/>
  <c r="T97" i="35" s="1"/>
  <c r="T98" i="35"/>
  <c r="E108" i="28"/>
  <c r="T99" i="35" s="1"/>
  <c r="E109" i="28"/>
  <c r="T100" i="35" s="1"/>
  <c r="E110" i="28"/>
  <c r="T101" i="35" s="1"/>
  <c r="E111" i="28"/>
  <c r="T102" i="35" s="1"/>
  <c r="E112" i="28"/>
  <c r="T103" i="35" s="1"/>
  <c r="E113" i="28"/>
  <c r="T104" i="35" s="1"/>
  <c r="E114" i="28"/>
  <c r="T105" i="35" s="1"/>
  <c r="E123" i="28"/>
  <c r="T109" i="35" s="1"/>
  <c r="E124" i="28"/>
  <c r="T110" i="35" s="1"/>
  <c r="E127" i="28"/>
  <c r="T111" i="35" s="1"/>
  <c r="E4" i="28"/>
  <c r="L229" i="33"/>
  <c r="L228" i="33"/>
  <c r="L227" i="33"/>
  <c r="L226" i="33"/>
  <c r="T20" i="35" l="1"/>
  <c r="CB73" i="28"/>
  <c r="BY73" i="28"/>
  <c r="T17" i="35"/>
  <c r="T81" i="35"/>
  <c r="T82" i="35"/>
  <c r="L141" i="33"/>
  <c r="L140" i="33"/>
  <c r="L139" i="33"/>
  <c r="L150" i="33"/>
  <c r="L149" i="33"/>
  <c r="L148" i="33"/>
  <c r="L188" i="33"/>
  <c r="L187" i="33"/>
  <c r="L186" i="33"/>
  <c r="L190" i="33"/>
  <c r="L189" i="33"/>
  <c r="L192" i="33"/>
  <c r="L191" i="33"/>
  <c r="L201" i="33"/>
  <c r="L200" i="33"/>
  <c r="L222" i="33"/>
  <c r="T85" i="35" s="1"/>
  <c r="L221" i="33"/>
  <c r="T86" i="35" s="1"/>
  <c r="L220" i="33"/>
  <c r="T84" i="35" s="1"/>
  <c r="L219" i="33"/>
  <c r="T89" i="35" s="1"/>
  <c r="L218" i="33"/>
  <c r="T88" i="35" s="1"/>
  <c r="L217" i="33"/>
  <c r="T87" i="35" s="1"/>
  <c r="L195" i="33"/>
  <c r="L194" i="33"/>
  <c r="L193" i="33"/>
  <c r="L185" i="33"/>
  <c r="K185" i="33"/>
  <c r="L184" i="33"/>
  <c r="K184" i="33"/>
  <c r="L181" i="33"/>
  <c r="K181" i="33"/>
  <c r="L180" i="33"/>
  <c r="L179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28" i="33"/>
  <c r="L27" i="33"/>
  <c r="L26" i="33"/>
  <c r="L25" i="33"/>
  <c r="L24" i="33"/>
  <c r="L23" i="33"/>
  <c r="L22" i="33"/>
  <c r="L21" i="33"/>
  <c r="L20" i="33"/>
  <c r="L19" i="33"/>
  <c r="L18" i="33"/>
  <c r="L17" i="33"/>
  <c r="L16" i="33"/>
  <c r="L15" i="33"/>
  <c r="L14" i="33"/>
  <c r="L13" i="33"/>
  <c r="L12" i="33"/>
  <c r="L11" i="33"/>
  <c r="L10" i="33"/>
  <c r="L9" i="33"/>
  <c r="L8" i="33"/>
  <c r="L7" i="33"/>
  <c r="L6" i="33"/>
  <c r="L5" i="33"/>
  <c r="L4" i="33"/>
  <c r="L3" i="33"/>
  <c r="L2" i="33"/>
  <c r="W4" i="29"/>
  <c r="W5" i="29"/>
  <c r="W6" i="29"/>
  <c r="W88" i="29"/>
  <c r="W89" i="29"/>
  <c r="W90" i="29"/>
  <c r="W91" i="29"/>
  <c r="W92" i="29"/>
  <c r="W93" i="29"/>
  <c r="W3" i="29"/>
  <c r="T78" i="29"/>
  <c r="Z78" i="29" s="1"/>
  <c r="AA78" i="29" s="1"/>
  <c r="T13" i="29"/>
  <c r="Z13" i="29" s="1"/>
  <c r="AA13" i="29" s="1"/>
  <c r="T74" i="29"/>
  <c r="Z74" i="29" s="1"/>
  <c r="AA74" i="29" s="1"/>
  <c r="L238" i="33" l="1"/>
  <c r="T104" i="29"/>
  <c r="Z104" i="29" s="1"/>
  <c r="AA104" i="29" s="1"/>
  <c r="T94" i="29"/>
  <c r="Z94" i="29" s="1"/>
  <c r="AA94" i="29" s="1"/>
  <c r="Q93" i="29"/>
  <c r="Q92" i="29"/>
  <c r="Q91" i="29"/>
  <c r="Q90" i="29"/>
  <c r="Q89" i="29"/>
  <c r="Q88" i="29"/>
  <c r="N93" i="29"/>
  <c r="N92" i="29"/>
  <c r="N91" i="29"/>
  <c r="N90" i="29"/>
  <c r="N89" i="29"/>
  <c r="N88" i="29"/>
  <c r="K93" i="29"/>
  <c r="K92" i="29"/>
  <c r="K91" i="29"/>
  <c r="K90" i="29"/>
  <c r="K89" i="29"/>
  <c r="K88" i="29"/>
  <c r="J93" i="29"/>
  <c r="J92" i="29"/>
  <c r="J91" i="29"/>
  <c r="J90" i="29"/>
  <c r="J89" i="29"/>
  <c r="J88" i="29"/>
  <c r="G93" i="29"/>
  <c r="G92" i="29"/>
  <c r="G91" i="29"/>
  <c r="G90" i="29"/>
  <c r="G89" i="29"/>
  <c r="M89" i="29"/>
  <c r="M91" i="29"/>
  <c r="M90" i="29"/>
  <c r="M92" i="29"/>
  <c r="M88" i="29"/>
  <c r="G88" i="29"/>
  <c r="D83" i="29"/>
  <c r="Q82" i="29"/>
  <c r="N82" i="29"/>
  <c r="K82" i="29"/>
  <c r="J82" i="29"/>
  <c r="G82" i="29"/>
  <c r="F82" i="29"/>
  <c r="Q81" i="29"/>
  <c r="N81" i="29"/>
  <c r="K79" i="29"/>
  <c r="K81" i="29"/>
  <c r="J81" i="29"/>
  <c r="G81" i="29"/>
  <c r="F81" i="29"/>
  <c r="T80" i="29"/>
  <c r="Z80" i="29" s="1"/>
  <c r="AA80" i="29" s="1"/>
  <c r="Q80" i="29"/>
  <c r="N80" i="29"/>
  <c r="K80" i="29"/>
  <c r="J80" i="29"/>
  <c r="G80" i="29"/>
  <c r="F80" i="29"/>
  <c r="F79" i="29"/>
  <c r="G79" i="29"/>
  <c r="J79" i="29"/>
  <c r="Q78" i="29"/>
  <c r="N78" i="29"/>
  <c r="R78" i="29" s="1"/>
  <c r="K78" i="29"/>
  <c r="J78" i="29"/>
  <c r="G78" i="29"/>
  <c r="F78" i="29"/>
  <c r="T8" i="29"/>
  <c r="Z8" i="29" s="1"/>
  <c r="AA8" i="29" s="1"/>
  <c r="T9" i="29"/>
  <c r="Z9" i="29" s="1"/>
  <c r="AA9" i="29" s="1"/>
  <c r="T10" i="29"/>
  <c r="Z10" i="29" s="1"/>
  <c r="AA10" i="29" s="1"/>
  <c r="T11" i="29"/>
  <c r="Z11" i="29" s="1"/>
  <c r="AA11" i="29" s="1"/>
  <c r="T12" i="29"/>
  <c r="Z12" i="29" s="1"/>
  <c r="AA12" i="29" s="1"/>
  <c r="T14" i="29"/>
  <c r="Z14" i="29" s="1"/>
  <c r="AA14" i="29" s="1"/>
  <c r="T15" i="29"/>
  <c r="Z15" i="29" s="1"/>
  <c r="AA15" i="29" s="1"/>
  <c r="T17" i="29"/>
  <c r="Z17" i="29" s="1"/>
  <c r="AA17" i="29" s="1"/>
  <c r="T18" i="29"/>
  <c r="Z18" i="29" s="1"/>
  <c r="AA18" i="29" s="1"/>
  <c r="T19" i="29"/>
  <c r="Z19" i="29" s="1"/>
  <c r="AA19" i="29" s="1"/>
  <c r="T20" i="29"/>
  <c r="Z20" i="29" s="1"/>
  <c r="AA20" i="29" s="1"/>
  <c r="T21" i="29"/>
  <c r="Z21" i="29" s="1"/>
  <c r="AA21" i="29" s="1"/>
  <c r="T22" i="29"/>
  <c r="Z22" i="29" s="1"/>
  <c r="AA22" i="29" s="1"/>
  <c r="T23" i="29"/>
  <c r="Z23" i="29" s="1"/>
  <c r="AA23" i="29" s="1"/>
  <c r="T24" i="29"/>
  <c r="Z24" i="29" s="1"/>
  <c r="AA24" i="29" s="1"/>
  <c r="T25" i="29"/>
  <c r="Z25" i="29" s="1"/>
  <c r="AA25" i="29" s="1"/>
  <c r="T26" i="29"/>
  <c r="Z26" i="29" s="1"/>
  <c r="AA26" i="29" s="1"/>
  <c r="T27" i="29"/>
  <c r="Z27" i="29" s="1"/>
  <c r="AA27" i="29" s="1"/>
  <c r="T28" i="29"/>
  <c r="Z28" i="29" s="1"/>
  <c r="AA28" i="29" s="1"/>
  <c r="T29" i="29"/>
  <c r="Z29" i="29" s="1"/>
  <c r="AA29" i="29" s="1"/>
  <c r="T30" i="29"/>
  <c r="Z30" i="29" s="1"/>
  <c r="AA30" i="29" s="1"/>
  <c r="T31" i="29"/>
  <c r="Z31" i="29" s="1"/>
  <c r="AA31" i="29" s="1"/>
  <c r="T32" i="29"/>
  <c r="Z32" i="29" s="1"/>
  <c r="AA32" i="29" s="1"/>
  <c r="T33" i="29"/>
  <c r="Z33" i="29" s="1"/>
  <c r="AA33" i="29" s="1"/>
  <c r="T34" i="29"/>
  <c r="Z34" i="29" s="1"/>
  <c r="AA34" i="29" s="1"/>
  <c r="T35" i="29"/>
  <c r="Z35" i="29" s="1"/>
  <c r="AA35" i="29" s="1"/>
  <c r="T36" i="29"/>
  <c r="Z36" i="29" s="1"/>
  <c r="AA36" i="29" s="1"/>
  <c r="T37" i="29"/>
  <c r="Z37" i="29" s="1"/>
  <c r="AA37" i="29" s="1"/>
  <c r="T38" i="29"/>
  <c r="Z38" i="29" s="1"/>
  <c r="AA38" i="29" s="1"/>
  <c r="T39" i="29"/>
  <c r="Z39" i="29" s="1"/>
  <c r="AA39" i="29" s="1"/>
  <c r="T40" i="29"/>
  <c r="Z40" i="29" s="1"/>
  <c r="AA40" i="29" s="1"/>
  <c r="T41" i="29"/>
  <c r="Z41" i="29" s="1"/>
  <c r="AA41" i="29" s="1"/>
  <c r="T42" i="29"/>
  <c r="Z42" i="29" s="1"/>
  <c r="AA42" i="29" s="1"/>
  <c r="T43" i="29"/>
  <c r="Z43" i="29" s="1"/>
  <c r="AA43" i="29" s="1"/>
  <c r="T44" i="29"/>
  <c r="Z44" i="29" s="1"/>
  <c r="AA44" i="29" s="1"/>
  <c r="T45" i="29"/>
  <c r="Z45" i="29" s="1"/>
  <c r="AA45" i="29" s="1"/>
  <c r="T46" i="29"/>
  <c r="Z46" i="29" s="1"/>
  <c r="AA46" i="29" s="1"/>
  <c r="T47" i="29"/>
  <c r="Z47" i="29" s="1"/>
  <c r="AA47" i="29" s="1"/>
  <c r="T48" i="29"/>
  <c r="Z48" i="29" s="1"/>
  <c r="AA48" i="29" s="1"/>
  <c r="T49" i="29"/>
  <c r="Z49" i="29" s="1"/>
  <c r="AA49" i="29" s="1"/>
  <c r="T50" i="29"/>
  <c r="Z50" i="29" s="1"/>
  <c r="AA50" i="29" s="1"/>
  <c r="T51" i="29"/>
  <c r="Z51" i="29" s="1"/>
  <c r="AA51" i="29" s="1"/>
  <c r="T52" i="29"/>
  <c r="Z52" i="29" s="1"/>
  <c r="AA52" i="29" s="1"/>
  <c r="T53" i="29"/>
  <c r="Z53" i="29" s="1"/>
  <c r="AA53" i="29" s="1"/>
  <c r="T54" i="29"/>
  <c r="Z54" i="29" s="1"/>
  <c r="AA54" i="29" s="1"/>
  <c r="T55" i="29"/>
  <c r="Z55" i="29" s="1"/>
  <c r="AA55" i="29" s="1"/>
  <c r="T56" i="29"/>
  <c r="Z56" i="29" s="1"/>
  <c r="AA56" i="29" s="1"/>
  <c r="T57" i="29"/>
  <c r="Z57" i="29" s="1"/>
  <c r="AA57" i="29" s="1"/>
  <c r="T58" i="29"/>
  <c r="Z58" i="29" s="1"/>
  <c r="AA58" i="29" s="1"/>
  <c r="T59" i="29"/>
  <c r="Z59" i="29" s="1"/>
  <c r="AA59" i="29" s="1"/>
  <c r="T60" i="29"/>
  <c r="Z60" i="29" s="1"/>
  <c r="AA60" i="29" s="1"/>
  <c r="T61" i="29"/>
  <c r="Z61" i="29" s="1"/>
  <c r="AA61" i="29" s="1"/>
  <c r="T62" i="29"/>
  <c r="Z62" i="29" s="1"/>
  <c r="AA62" i="29" s="1"/>
  <c r="T63" i="29"/>
  <c r="Z63" i="29" s="1"/>
  <c r="AA63" i="29" s="1"/>
  <c r="T64" i="29"/>
  <c r="Z64" i="29" s="1"/>
  <c r="AA64" i="29" s="1"/>
  <c r="T65" i="29"/>
  <c r="Z65" i="29" s="1"/>
  <c r="AA65" i="29" s="1"/>
  <c r="T66" i="29"/>
  <c r="Z66" i="29" s="1"/>
  <c r="AA66" i="29" s="1"/>
  <c r="T67" i="29"/>
  <c r="Z67" i="29" s="1"/>
  <c r="AA67" i="29" s="1"/>
  <c r="T68" i="29"/>
  <c r="Z68" i="29" s="1"/>
  <c r="AA68" i="29" s="1"/>
  <c r="T69" i="29"/>
  <c r="Z69" i="29" s="1"/>
  <c r="AA69" i="29" s="1"/>
  <c r="T70" i="29"/>
  <c r="Z70" i="29" s="1"/>
  <c r="AA70" i="29" s="1"/>
  <c r="T71" i="29"/>
  <c r="Z71" i="29" s="1"/>
  <c r="AA71" i="29" s="1"/>
  <c r="T72" i="29"/>
  <c r="Z72" i="29" s="1"/>
  <c r="AA72" i="29" s="1"/>
  <c r="T73" i="29"/>
  <c r="Z73" i="29" s="1"/>
  <c r="AA73" i="29" s="1"/>
  <c r="T76" i="29"/>
  <c r="Z76" i="29" s="1"/>
  <c r="AA76" i="29" s="1"/>
  <c r="T77" i="29"/>
  <c r="Z77" i="29" s="1"/>
  <c r="AA77" i="29" s="1"/>
  <c r="T83" i="29"/>
  <c r="Z83" i="29" s="1"/>
  <c r="AA83" i="29" s="1"/>
  <c r="T84" i="29"/>
  <c r="Z84" i="29" s="1"/>
  <c r="AA84" i="29" s="1"/>
  <c r="T85" i="29"/>
  <c r="Z85" i="29" s="1"/>
  <c r="AA85" i="29" s="1"/>
  <c r="T86" i="29"/>
  <c r="Z86" i="29" s="1"/>
  <c r="AA86" i="29" s="1"/>
  <c r="T87" i="29"/>
  <c r="Z87" i="29" s="1"/>
  <c r="AA87" i="29" s="1"/>
  <c r="T95" i="29"/>
  <c r="Z95" i="29" s="1"/>
  <c r="AA95" i="29" s="1"/>
  <c r="T96" i="29"/>
  <c r="Z96" i="29" s="1"/>
  <c r="AA96" i="29" s="1"/>
  <c r="T97" i="29"/>
  <c r="Z97" i="29" s="1"/>
  <c r="AA97" i="29" s="1"/>
  <c r="T98" i="29"/>
  <c r="Z98" i="29" s="1"/>
  <c r="AA98" i="29" s="1"/>
  <c r="T99" i="29"/>
  <c r="Z99" i="29" s="1"/>
  <c r="AA99" i="29" s="1"/>
  <c r="T100" i="29"/>
  <c r="Z100" i="29" s="1"/>
  <c r="AA100" i="29" s="1"/>
  <c r="T101" i="29"/>
  <c r="Z101" i="29" s="1"/>
  <c r="AA101" i="29" s="1"/>
  <c r="T102" i="29"/>
  <c r="Z102" i="29" s="1"/>
  <c r="AA102" i="29" s="1"/>
  <c r="T103" i="29"/>
  <c r="Z103" i="29" s="1"/>
  <c r="AA103" i="29" s="1"/>
  <c r="T105" i="29"/>
  <c r="Z105" i="29" s="1"/>
  <c r="AA105" i="29" s="1"/>
  <c r="T106" i="29"/>
  <c r="Z106" i="29" s="1"/>
  <c r="AA106" i="29" s="1"/>
  <c r="T107" i="29"/>
  <c r="Z107" i="29" s="1"/>
  <c r="AA107" i="29" s="1"/>
  <c r="T108" i="29"/>
  <c r="Z108" i="29" s="1"/>
  <c r="AA108" i="29" s="1"/>
  <c r="T109" i="29"/>
  <c r="Z109" i="29" s="1"/>
  <c r="AA109" i="29" s="1"/>
  <c r="T111" i="29"/>
  <c r="Z111" i="29" s="1"/>
  <c r="AA111" i="29" s="1"/>
  <c r="T112" i="29"/>
  <c r="Z112" i="29" s="1"/>
  <c r="AA112" i="29" s="1"/>
  <c r="T113" i="29"/>
  <c r="Z113" i="29" s="1"/>
  <c r="AA113" i="29" s="1"/>
  <c r="T114" i="29"/>
  <c r="Z114" i="29" s="1"/>
  <c r="AA114" i="29" s="1"/>
  <c r="T115" i="29"/>
  <c r="Z115" i="29" s="1"/>
  <c r="AA115" i="29" s="1"/>
  <c r="T116" i="29"/>
  <c r="Z116" i="29" s="1"/>
  <c r="AA116" i="29" s="1"/>
  <c r="T117" i="29"/>
  <c r="Z117" i="29" s="1"/>
  <c r="AA117" i="29" s="1"/>
  <c r="T118" i="29"/>
  <c r="Z118" i="29" s="1"/>
  <c r="AA118" i="29" s="1"/>
  <c r="T7" i="29"/>
  <c r="Z7" i="29" s="1"/>
  <c r="AA7" i="29" s="1"/>
  <c r="M3" i="29"/>
  <c r="M93" i="29"/>
  <c r="F6" i="29"/>
  <c r="F5" i="29"/>
  <c r="F4" i="29"/>
  <c r="R79" i="29" l="1"/>
  <c r="I109" i="29" l="1"/>
  <c r="I3" i="29"/>
  <c r="F11" i="29"/>
  <c r="F22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83" i="29"/>
  <c r="F84" i="29"/>
  <c r="F85" i="29"/>
  <c r="F86" i="29"/>
  <c r="F87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1" i="29"/>
  <c r="F112" i="29"/>
  <c r="F113" i="29"/>
  <c r="F114" i="29"/>
  <c r="F115" i="29"/>
  <c r="F116" i="29"/>
  <c r="F117" i="29"/>
  <c r="F118" i="29"/>
  <c r="F3" i="29"/>
  <c r="G117" i="29" l="1"/>
  <c r="J117" i="29"/>
  <c r="K117" i="29"/>
  <c r="N117" i="29"/>
  <c r="Q117" i="29"/>
  <c r="G118" i="29"/>
  <c r="J118" i="29"/>
  <c r="K118" i="29"/>
  <c r="N118" i="29"/>
  <c r="Q118" i="29"/>
  <c r="D107" i="29"/>
  <c r="D108" i="29"/>
  <c r="K8" i="30"/>
  <c r="BU14" i="28"/>
  <c r="BT14" i="28" s="1"/>
  <c r="BN14" i="28" s="1"/>
  <c r="BM14" i="28" s="1"/>
  <c r="BG14" i="28" s="1"/>
  <c r="BF14" i="28" s="1"/>
  <c r="AZ14" i="28" s="1"/>
  <c r="AY14" i="28" s="1"/>
  <c r="AN14" i="28" s="1"/>
  <c r="AM14" i="28" s="1"/>
  <c r="AF14" i="28" s="1"/>
  <c r="AE14" i="28" s="1"/>
  <c r="U14" i="28" s="1"/>
  <c r="T14" i="28" s="1"/>
  <c r="M14" i="28" s="1"/>
  <c r="L14" i="28" s="1"/>
  <c r="F14" i="28" s="1"/>
  <c r="BU89" i="28"/>
  <c r="BT89" i="28" s="1"/>
  <c r="BN89" i="28" s="1"/>
  <c r="BM89" i="28" s="1"/>
  <c r="BG89" i="28" s="1"/>
  <c r="BF89" i="28" s="1"/>
  <c r="AZ89" i="28" s="1"/>
  <c r="AY89" i="28" s="1"/>
  <c r="AN89" i="28" s="1"/>
  <c r="AM89" i="28" s="1"/>
  <c r="AF89" i="28" s="1"/>
  <c r="AE89" i="28" s="1"/>
  <c r="U89" i="28" s="1"/>
  <c r="T89" i="28" s="1"/>
  <c r="M89" i="28" s="1"/>
  <c r="W89" i="28"/>
  <c r="R117" i="29" l="1"/>
  <c r="R118" i="29"/>
  <c r="Y89" i="28"/>
  <c r="Q89" i="28"/>
  <c r="L89" i="28"/>
  <c r="F89" i="28" s="1"/>
  <c r="I89" i="28" s="1"/>
  <c r="AH89" i="28"/>
  <c r="AP89" i="28" l="1"/>
  <c r="AJ89" i="28"/>
  <c r="W8" i="29" l="1"/>
  <c r="AR89" i="28"/>
  <c r="BB89" i="28"/>
  <c r="BI89" i="28" l="1"/>
  <c r="BD89" i="28"/>
  <c r="BK89" i="28" l="1"/>
  <c r="BP89" i="28"/>
  <c r="BW89" i="28" l="1"/>
  <c r="BR89" i="28"/>
  <c r="CB89" i="28" l="1"/>
  <c r="BY89" i="28"/>
  <c r="Q125" i="29" l="1"/>
  <c r="O125" i="29"/>
  <c r="N125" i="29"/>
  <c r="L125" i="29"/>
  <c r="M125" i="29" s="1"/>
  <c r="K125" i="29"/>
  <c r="J125" i="29"/>
  <c r="H125" i="29"/>
  <c r="I125" i="29" s="1"/>
  <c r="G125" i="29"/>
  <c r="E125" i="29"/>
  <c r="F125" i="29" s="1"/>
  <c r="R3" i="29"/>
  <c r="R125" i="29" l="1"/>
  <c r="Q86" i="29"/>
  <c r="N86" i="29"/>
  <c r="R86" i="29" s="1"/>
  <c r="K86" i="29"/>
  <c r="J86" i="29"/>
  <c r="G86" i="29"/>
  <c r="D86" i="29"/>
  <c r="D15" i="31" l="1"/>
  <c r="E15" i="31"/>
  <c r="F15" i="31"/>
  <c r="G15" i="31"/>
  <c r="H15" i="31"/>
  <c r="C15" i="31"/>
  <c r="Q3" i="29"/>
  <c r="D76" i="29" l="1"/>
  <c r="D77" i="29"/>
  <c r="D84" i="29"/>
  <c r="D85" i="29"/>
  <c r="D87" i="29"/>
  <c r="D94" i="29"/>
  <c r="D95" i="29"/>
  <c r="D96" i="29"/>
  <c r="D97" i="29"/>
  <c r="D98" i="29"/>
  <c r="D99" i="29"/>
  <c r="D101" i="29"/>
  <c r="D102" i="29"/>
  <c r="D103" i="29"/>
  <c r="D104" i="29"/>
  <c r="D105" i="29"/>
  <c r="D106" i="29"/>
  <c r="S18" i="30"/>
  <c r="K18" i="30"/>
  <c r="K12" i="30" l="1"/>
  <c r="S12" i="30"/>
  <c r="S25" i="30"/>
  <c r="S24" i="30"/>
  <c r="K25" i="30"/>
  <c r="K24" i="30"/>
  <c r="E25" i="30"/>
  <c r="E24" i="30"/>
  <c r="K28" i="30"/>
  <c r="K27" i="30"/>
  <c r="K26" i="30"/>
  <c r="K23" i="30"/>
  <c r="K21" i="30"/>
  <c r="K20" i="30"/>
  <c r="K19" i="30"/>
  <c r="K16" i="30"/>
  <c r="K11" i="30"/>
  <c r="K9" i="30"/>
  <c r="E22" i="30"/>
  <c r="E21" i="30"/>
  <c r="E19" i="30"/>
  <c r="E16" i="30"/>
  <c r="E13" i="30"/>
  <c r="E9" i="30"/>
  <c r="E8" i="30"/>
  <c r="E6" i="30"/>
  <c r="E3" i="30"/>
  <c r="S28" i="30"/>
  <c r="S27" i="30"/>
  <c r="S26" i="30"/>
  <c r="S23" i="30" l="1"/>
  <c r="S22" i="30"/>
  <c r="S21" i="30"/>
  <c r="S20" i="30"/>
  <c r="S19" i="30"/>
  <c r="S16" i="30"/>
  <c r="S9" i="30"/>
  <c r="S8" i="30"/>
  <c r="K7" i="29" l="1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83" i="29"/>
  <c r="K84" i="29"/>
  <c r="K85" i="29"/>
  <c r="K87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1" i="29"/>
  <c r="K112" i="29"/>
  <c r="K113" i="29"/>
  <c r="K114" i="29"/>
  <c r="K115" i="29"/>
  <c r="K116" i="29"/>
  <c r="K4" i="29"/>
  <c r="K5" i="29"/>
  <c r="K6" i="29"/>
  <c r="K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9" i="29"/>
  <c r="Q83" i="29"/>
  <c r="Q84" i="29"/>
  <c r="Q85" i="29"/>
  <c r="Q87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1" i="29"/>
  <c r="Q112" i="29"/>
  <c r="Q113" i="29"/>
  <c r="Q114" i="29"/>
  <c r="Q115" i="29"/>
  <c r="Q116" i="29"/>
  <c r="N4" i="29"/>
  <c r="N5" i="29"/>
  <c r="N6" i="29"/>
  <c r="N7" i="29"/>
  <c r="R7" i="29" s="1"/>
  <c r="N8" i="29"/>
  <c r="R8" i="29" s="1"/>
  <c r="N9" i="29"/>
  <c r="R9" i="29" s="1"/>
  <c r="N10" i="29"/>
  <c r="R10" i="29" s="1"/>
  <c r="N11" i="29"/>
  <c r="N12" i="29"/>
  <c r="R12" i="29" s="1"/>
  <c r="N13" i="29"/>
  <c r="N14" i="29"/>
  <c r="N15" i="29"/>
  <c r="R15" i="29" s="1"/>
  <c r="N16" i="29"/>
  <c r="R16" i="29" s="1"/>
  <c r="N17" i="29"/>
  <c r="R17" i="29" s="1"/>
  <c r="N18" i="29"/>
  <c r="R18" i="29" s="1"/>
  <c r="N19" i="29"/>
  <c r="R19" i="29" s="1"/>
  <c r="N20" i="29"/>
  <c r="R20" i="29" s="1"/>
  <c r="N21" i="29"/>
  <c r="R21" i="29" s="1"/>
  <c r="N22" i="29"/>
  <c r="N23" i="29"/>
  <c r="N24" i="29"/>
  <c r="N25" i="29"/>
  <c r="N26" i="29"/>
  <c r="R26" i="29" s="1"/>
  <c r="N27" i="29"/>
  <c r="R27" i="29" s="1"/>
  <c r="N28" i="29"/>
  <c r="R28" i="29" s="1"/>
  <c r="N29" i="29"/>
  <c r="R29" i="29" s="1"/>
  <c r="N30" i="29"/>
  <c r="R30" i="29" s="1"/>
  <c r="N31" i="29"/>
  <c r="R31" i="29" s="1"/>
  <c r="N32" i="29"/>
  <c r="R32" i="29" s="1"/>
  <c r="N33" i="29"/>
  <c r="R33" i="29" s="1"/>
  <c r="N34" i="29"/>
  <c r="R34" i="29" s="1"/>
  <c r="N35" i="29"/>
  <c r="R35" i="29" s="1"/>
  <c r="N36" i="29"/>
  <c r="R36" i="29" s="1"/>
  <c r="N37" i="29"/>
  <c r="R37" i="29" s="1"/>
  <c r="N38" i="29"/>
  <c r="R38" i="29" s="1"/>
  <c r="N39" i="29"/>
  <c r="R39" i="29" s="1"/>
  <c r="N40" i="29"/>
  <c r="R40" i="29" s="1"/>
  <c r="N41" i="29"/>
  <c r="R41" i="29" s="1"/>
  <c r="N42" i="29"/>
  <c r="R42" i="29" s="1"/>
  <c r="N43" i="29"/>
  <c r="R43" i="29" s="1"/>
  <c r="N44" i="29"/>
  <c r="N45" i="29"/>
  <c r="R45" i="29" s="1"/>
  <c r="N46" i="29"/>
  <c r="R46" i="29" s="1"/>
  <c r="N47" i="29"/>
  <c r="R47" i="29" s="1"/>
  <c r="N48" i="29"/>
  <c r="R48" i="29" s="1"/>
  <c r="N49" i="29"/>
  <c r="R49" i="29" s="1"/>
  <c r="N50" i="29"/>
  <c r="R50" i="29" s="1"/>
  <c r="N51" i="29"/>
  <c r="R51" i="29" s="1"/>
  <c r="N52" i="29"/>
  <c r="R52" i="29" s="1"/>
  <c r="N53" i="29"/>
  <c r="R53" i="29" s="1"/>
  <c r="N54" i="29"/>
  <c r="R54" i="29" s="1"/>
  <c r="N55" i="29"/>
  <c r="R55" i="29" s="1"/>
  <c r="N56" i="29"/>
  <c r="R56" i="29" s="1"/>
  <c r="N57" i="29"/>
  <c r="R57" i="29" s="1"/>
  <c r="N58" i="29"/>
  <c r="R58" i="29" s="1"/>
  <c r="N59" i="29"/>
  <c r="R59" i="29" s="1"/>
  <c r="N60" i="29"/>
  <c r="R60" i="29" s="1"/>
  <c r="N61" i="29"/>
  <c r="R61" i="29" s="1"/>
  <c r="N62" i="29"/>
  <c r="R62" i="29" s="1"/>
  <c r="N63" i="29"/>
  <c r="N64" i="29"/>
  <c r="N65" i="29"/>
  <c r="R65" i="29" s="1"/>
  <c r="N66" i="29"/>
  <c r="N67" i="29"/>
  <c r="R67" i="29" s="1"/>
  <c r="N68" i="29"/>
  <c r="R68" i="29" s="1"/>
  <c r="N69" i="29"/>
  <c r="R69" i="29" s="1"/>
  <c r="N70" i="29"/>
  <c r="R70" i="29" s="1"/>
  <c r="N71" i="29"/>
  <c r="R71" i="29" s="1"/>
  <c r="N72" i="29"/>
  <c r="R72" i="29" s="1"/>
  <c r="N73" i="29"/>
  <c r="R73" i="29" s="1"/>
  <c r="N74" i="29"/>
  <c r="R74" i="29" s="1"/>
  <c r="N75" i="29"/>
  <c r="R75" i="29" s="1"/>
  <c r="N76" i="29"/>
  <c r="R76" i="29" s="1"/>
  <c r="N77" i="29"/>
  <c r="R77" i="29" s="1"/>
  <c r="N79" i="29"/>
  <c r="N83" i="29"/>
  <c r="N84" i="29"/>
  <c r="R84" i="29" s="1"/>
  <c r="N85" i="29"/>
  <c r="N87" i="29"/>
  <c r="N94" i="29"/>
  <c r="R94" i="29" s="1"/>
  <c r="N95" i="29"/>
  <c r="N96" i="29"/>
  <c r="N97" i="29"/>
  <c r="R97" i="29" s="1"/>
  <c r="N98" i="29"/>
  <c r="N99" i="29"/>
  <c r="N100" i="29"/>
  <c r="R100" i="29" s="1"/>
  <c r="N101" i="29"/>
  <c r="R101" i="29" s="1"/>
  <c r="N102" i="29"/>
  <c r="N103" i="29"/>
  <c r="R103" i="29" s="1"/>
  <c r="N104" i="29"/>
  <c r="R104" i="29" s="1"/>
  <c r="N105" i="29"/>
  <c r="R105" i="29" s="1"/>
  <c r="N106" i="29"/>
  <c r="R106" i="29" s="1"/>
  <c r="N107" i="29"/>
  <c r="R107" i="29" s="1"/>
  <c r="N108" i="29"/>
  <c r="R108" i="29" s="1"/>
  <c r="N109" i="29"/>
  <c r="N111" i="29"/>
  <c r="N112" i="29"/>
  <c r="N113" i="29"/>
  <c r="N114" i="29"/>
  <c r="R114" i="29" s="1"/>
  <c r="N115" i="29"/>
  <c r="N116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83" i="29"/>
  <c r="J84" i="29"/>
  <c r="J85" i="29"/>
  <c r="J87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07" i="29"/>
  <c r="J108" i="29"/>
  <c r="J109" i="29"/>
  <c r="J111" i="29"/>
  <c r="J112" i="29"/>
  <c r="J113" i="29"/>
  <c r="J114" i="29"/>
  <c r="J115" i="29"/>
  <c r="J116" i="29"/>
  <c r="J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83" i="29"/>
  <c r="G84" i="29"/>
  <c r="G85" i="29"/>
  <c r="G87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1" i="29"/>
  <c r="G112" i="29"/>
  <c r="G113" i="29"/>
  <c r="G114" i="29"/>
  <c r="G115" i="29"/>
  <c r="G116" i="29"/>
  <c r="G3" i="29"/>
  <c r="R63" i="29" l="1"/>
  <c r="R64" i="29"/>
  <c r="R66" i="29"/>
  <c r="R4" i="29"/>
  <c r="R6" i="29"/>
  <c r="R5" i="29"/>
  <c r="R116" i="29"/>
  <c r="R99" i="29"/>
  <c r="R102" i="29"/>
  <c r="R83" i="29"/>
  <c r="R85" i="29"/>
  <c r="R111" i="29"/>
  <c r="R109" i="29"/>
  <c r="R11" i="29"/>
  <c r="R98" i="29"/>
  <c r="R112" i="29"/>
  <c r="R95" i="29"/>
  <c r="R113" i="29"/>
  <c r="R96" i="29"/>
  <c r="R22" i="29"/>
  <c r="R115" i="29"/>
  <c r="BU8" i="28"/>
  <c r="BT8" i="28" s="1"/>
  <c r="BN8" i="28" s="1"/>
  <c r="BM8" i="28" s="1"/>
  <c r="BG8" i="28" s="1"/>
  <c r="BF8" i="28" s="1"/>
  <c r="AZ8" i="28" s="1"/>
  <c r="AY8" i="28" s="1"/>
  <c r="AN8" i="28" s="1"/>
  <c r="BU88" i="28"/>
  <c r="BT88" i="28" s="1"/>
  <c r="BN88" i="28" s="1"/>
  <c r="BM88" i="28" s="1"/>
  <c r="BG88" i="28" s="1"/>
  <c r="BF88" i="28" s="1"/>
  <c r="AZ88" i="28" s="1"/>
  <c r="AY88" i="28" s="1"/>
  <c r="AN88" i="28" s="1"/>
  <c r="BU83" i="28"/>
  <c r="BT83" i="28" s="1"/>
  <c r="BN83" i="28" s="1"/>
  <c r="BM83" i="28" s="1"/>
  <c r="BG83" i="28" s="1"/>
  <c r="BF83" i="28" s="1"/>
  <c r="AZ83" i="28" s="1"/>
  <c r="AY83" i="28" s="1"/>
  <c r="AN83" i="28" s="1"/>
  <c r="AM83" i="28" s="1"/>
  <c r="AF83" i="28" s="1"/>
  <c r="AE83" i="28" s="1"/>
  <c r="U83" i="28" s="1"/>
  <c r="T83" i="28" s="1"/>
  <c r="M83" i="28" s="1"/>
  <c r="L83" i="28" s="1"/>
  <c r="F83" i="28" s="1"/>
  <c r="I83" i="28" s="1"/>
  <c r="W83" i="28"/>
  <c r="I83" i="40" s="1"/>
  <c r="BU82" i="28"/>
  <c r="BT82" i="28" s="1"/>
  <c r="BN82" i="28" s="1"/>
  <c r="BM82" i="28" s="1"/>
  <c r="BG82" i="28" s="1"/>
  <c r="BF82" i="28" s="1"/>
  <c r="AZ82" i="28" s="1"/>
  <c r="AY82" i="28" s="1"/>
  <c r="AN82" i="28" s="1"/>
  <c r="AM82" i="28" s="1"/>
  <c r="AF82" i="28" s="1"/>
  <c r="AE82" i="28" s="1"/>
  <c r="U82" i="28" s="1"/>
  <c r="W82" i="28"/>
  <c r="I82" i="40" s="1"/>
  <c r="BU80" i="28"/>
  <c r="BT80" i="28" s="1"/>
  <c r="BN80" i="28" s="1"/>
  <c r="BM80" i="28" s="1"/>
  <c r="BG80" i="28" s="1"/>
  <c r="BF80" i="28" s="1"/>
  <c r="AZ80" i="28" s="1"/>
  <c r="AY80" i="28" s="1"/>
  <c r="AN80" i="28" s="1"/>
  <c r="AM80" i="28" s="1"/>
  <c r="AF80" i="28" s="1"/>
  <c r="AE80" i="28" s="1"/>
  <c r="U80" i="28" s="1"/>
  <c r="T80" i="28" s="1"/>
  <c r="M80" i="28" s="1"/>
  <c r="L80" i="28" s="1"/>
  <c r="F80" i="28" s="1"/>
  <c r="I80" i="28" s="1"/>
  <c r="W80" i="28"/>
  <c r="I81" i="40" s="1"/>
  <c r="I73" i="40"/>
  <c r="BU67" i="28"/>
  <c r="BT67" i="28" s="1"/>
  <c r="BN67" i="28" s="1"/>
  <c r="BM67" i="28" s="1"/>
  <c r="BG67" i="28" s="1"/>
  <c r="BF67" i="28" s="1"/>
  <c r="AZ67" i="28" s="1"/>
  <c r="AY67" i="28" s="1"/>
  <c r="AN67" i="28" s="1"/>
  <c r="AM67" i="28" s="1"/>
  <c r="AF67" i="28" s="1"/>
  <c r="AE67" i="28" s="1"/>
  <c r="U67" i="28" s="1"/>
  <c r="T67" i="28" s="1"/>
  <c r="M67" i="28" s="1"/>
  <c r="L67" i="28" s="1"/>
  <c r="F67" i="28" s="1"/>
  <c r="I67" i="28" s="1"/>
  <c r="I69" i="40"/>
  <c r="BU66" i="28"/>
  <c r="BT66" i="28" s="1"/>
  <c r="BN66" i="28" s="1"/>
  <c r="BM66" i="28" s="1"/>
  <c r="BG66" i="28" s="1"/>
  <c r="BF66" i="28" s="1"/>
  <c r="AZ66" i="28" s="1"/>
  <c r="AY66" i="28" s="1"/>
  <c r="AN66" i="28" s="1"/>
  <c r="AM66" i="28" s="1"/>
  <c r="AF66" i="28" s="1"/>
  <c r="AE66" i="28" s="1"/>
  <c r="U66" i="28" s="1"/>
  <c r="T66" i="28" s="1"/>
  <c r="M66" i="28" s="1"/>
  <c r="L66" i="28" s="1"/>
  <c r="F66" i="28" s="1"/>
  <c r="I66" i="28" s="1"/>
  <c r="I68" i="40"/>
  <c r="BU65" i="28"/>
  <c r="BT65" i="28" s="1"/>
  <c r="BN65" i="28" s="1"/>
  <c r="BM65" i="28" s="1"/>
  <c r="BG65" i="28" s="1"/>
  <c r="BF65" i="28" s="1"/>
  <c r="AZ65" i="28" s="1"/>
  <c r="AY65" i="28" s="1"/>
  <c r="AN65" i="28" s="1"/>
  <c r="AM65" i="28" s="1"/>
  <c r="AF65" i="28" s="1"/>
  <c r="AE65" i="28" s="1"/>
  <c r="U65" i="28" s="1"/>
  <c r="T65" i="28" s="1"/>
  <c r="M65" i="28" s="1"/>
  <c r="L65" i="28" s="1"/>
  <c r="F65" i="28" s="1"/>
  <c r="I65" i="28" s="1"/>
  <c r="I67" i="40"/>
  <c r="BU64" i="28"/>
  <c r="BT64" i="28" s="1"/>
  <c r="BN64" i="28" s="1"/>
  <c r="BM64" i="28" s="1"/>
  <c r="BG64" i="28" s="1"/>
  <c r="BF64" i="28" s="1"/>
  <c r="AZ64" i="28" s="1"/>
  <c r="AY64" i="28" s="1"/>
  <c r="AN64" i="28" s="1"/>
  <c r="AM64" i="28" s="1"/>
  <c r="AF64" i="28" s="1"/>
  <c r="AE64" i="28" s="1"/>
  <c r="U64" i="28" s="1"/>
  <c r="T64" i="28" s="1"/>
  <c r="M64" i="28" s="1"/>
  <c r="L64" i="28" s="1"/>
  <c r="F64" i="28" s="1"/>
  <c r="I64" i="28" s="1"/>
  <c r="BU32" i="28"/>
  <c r="BT32" i="28" s="1"/>
  <c r="BN32" i="28" s="1"/>
  <c r="BM32" i="28" s="1"/>
  <c r="BG32" i="28" s="1"/>
  <c r="BF32" i="28" s="1"/>
  <c r="AZ32" i="28" s="1"/>
  <c r="AY32" i="28" s="1"/>
  <c r="AN32" i="28" s="1"/>
  <c r="BU85" i="28"/>
  <c r="BT85" i="28" s="1"/>
  <c r="BN85" i="28" s="1"/>
  <c r="BM85" i="28" s="1"/>
  <c r="BG85" i="28" s="1"/>
  <c r="BF85" i="28" s="1"/>
  <c r="AZ85" i="28" s="1"/>
  <c r="AY85" i="28" s="1"/>
  <c r="AN85" i="28" s="1"/>
  <c r="AM85" i="28" s="1"/>
  <c r="AF85" i="28" s="1"/>
  <c r="AE85" i="28" s="1"/>
  <c r="U85" i="28" s="1"/>
  <c r="T85" i="28" s="1"/>
  <c r="M85" i="28" s="1"/>
  <c r="L85" i="28" s="1"/>
  <c r="F85" i="28" s="1"/>
  <c r="I85" i="28" s="1"/>
  <c r="BU84" i="28"/>
  <c r="BT84" i="28" s="1"/>
  <c r="BN84" i="28" s="1"/>
  <c r="BM84" i="28" s="1"/>
  <c r="BG84" i="28" s="1"/>
  <c r="BF84" i="28" s="1"/>
  <c r="AZ84" i="28" s="1"/>
  <c r="AY84" i="28" s="1"/>
  <c r="AN84" i="28" s="1"/>
  <c r="AM84" i="28" s="1"/>
  <c r="AF84" i="28" s="1"/>
  <c r="AE84" i="28" s="1"/>
  <c r="U84" i="28" s="1"/>
  <c r="T84" i="28" s="1"/>
  <c r="M84" i="28" s="1"/>
  <c r="L84" i="28" s="1"/>
  <c r="F84" i="28" s="1"/>
  <c r="I84" i="28" s="1"/>
  <c r="I6" i="30" l="1"/>
  <c r="H21" i="35"/>
  <c r="I21" i="35"/>
  <c r="I55" i="35"/>
  <c r="H55" i="35"/>
  <c r="I69" i="35"/>
  <c r="H69" i="35"/>
  <c r="I59" i="35"/>
  <c r="H59" i="35"/>
  <c r="I53" i="35"/>
  <c r="H53" i="35"/>
  <c r="I67" i="35"/>
  <c r="H67" i="35"/>
  <c r="H20" i="35"/>
  <c r="I20" i="35"/>
  <c r="I54" i="35"/>
  <c r="H54" i="35"/>
  <c r="I68" i="35"/>
  <c r="H68" i="35"/>
  <c r="I25" i="29"/>
  <c r="I59" i="29"/>
  <c r="I73" i="29"/>
  <c r="I63" i="29"/>
  <c r="I6" i="29"/>
  <c r="I57" i="29"/>
  <c r="I71" i="29"/>
  <c r="I5" i="29"/>
  <c r="I24" i="29"/>
  <c r="I58" i="29"/>
  <c r="I72" i="29"/>
  <c r="AM32" i="28"/>
  <c r="AF32" i="28" s="1"/>
  <c r="AE32" i="28" s="1"/>
  <c r="U32" i="28" s="1"/>
  <c r="T32" i="28" s="1"/>
  <c r="M32" i="28" s="1"/>
  <c r="L32" i="28" s="1"/>
  <c r="F32" i="28" s="1"/>
  <c r="I12" i="30"/>
  <c r="AM8" i="28"/>
  <c r="AF8" i="28" s="1"/>
  <c r="AE8" i="28" s="1"/>
  <c r="U8" i="28" s="1"/>
  <c r="T8" i="28" s="1"/>
  <c r="M8" i="28" s="1"/>
  <c r="L8" i="28" s="1"/>
  <c r="F8" i="28" s="1"/>
  <c r="I8" i="28" s="1"/>
  <c r="AM88" i="28"/>
  <c r="AF88" i="28" s="1"/>
  <c r="AE88" i="28" s="1"/>
  <c r="U88" i="28" s="1"/>
  <c r="T88" i="28" s="1"/>
  <c r="M88" i="28" s="1"/>
  <c r="L88" i="28" s="1"/>
  <c r="F88" i="28" s="1"/>
  <c r="I88" i="28" s="1"/>
  <c r="AH66" i="28"/>
  <c r="AJ66" i="28" s="1"/>
  <c r="AH82" i="28"/>
  <c r="AJ82" i="28" s="1"/>
  <c r="AH8" i="28"/>
  <c r="AH88" i="28"/>
  <c r="Y82" i="28"/>
  <c r="T82" i="28"/>
  <c r="M82" i="28" s="1"/>
  <c r="L82" i="28" s="1"/>
  <c r="F82" i="28" s="1"/>
  <c r="I82" i="28" s="1"/>
  <c r="Q83" i="28"/>
  <c r="AH80" i="28"/>
  <c r="Y80" i="28"/>
  <c r="Y83" i="28"/>
  <c r="AH83" i="28"/>
  <c r="Q80" i="28"/>
  <c r="Y65" i="28"/>
  <c r="AH65" i="28"/>
  <c r="Q66" i="28"/>
  <c r="Q64" i="28"/>
  <c r="AH67" i="28"/>
  <c r="Y67" i="28"/>
  <c r="Q67" i="28"/>
  <c r="Y66" i="28"/>
  <c r="I66" i="40"/>
  <c r="Q65" i="28"/>
  <c r="AH32" i="28"/>
  <c r="M35" i="40" s="1"/>
  <c r="Q84" i="28"/>
  <c r="Y85" i="28"/>
  <c r="Q85" i="28"/>
  <c r="X40" i="38" l="1"/>
  <c r="AB40" i="38"/>
  <c r="I52" i="35"/>
  <c r="H52" i="35"/>
  <c r="I56" i="29"/>
  <c r="Y32" i="28"/>
  <c r="Q32" i="28"/>
  <c r="AP82" i="28"/>
  <c r="M82" i="40" s="1"/>
  <c r="Q8" i="28"/>
  <c r="Y8" i="28"/>
  <c r="Y88" i="28"/>
  <c r="Q88" i="28"/>
  <c r="AP66" i="28"/>
  <c r="M68" i="40" s="1"/>
  <c r="AP8" i="28"/>
  <c r="M4" i="40" s="1"/>
  <c r="AJ8" i="28"/>
  <c r="M5" i="40"/>
  <c r="AJ88" i="28"/>
  <c r="AP80" i="28"/>
  <c r="M81" i="40" s="1"/>
  <c r="AJ80" i="28"/>
  <c r="AP83" i="28"/>
  <c r="M83" i="40" s="1"/>
  <c r="AJ83" i="28"/>
  <c r="Q82" i="28"/>
  <c r="M73" i="40"/>
  <c r="Y64" i="28"/>
  <c r="AH64" i="28"/>
  <c r="AP67" i="28"/>
  <c r="M69" i="40" s="1"/>
  <c r="AJ67" i="28"/>
  <c r="AP65" i="28"/>
  <c r="M67" i="40" s="1"/>
  <c r="AJ65" i="28"/>
  <c r="AJ32" i="28"/>
  <c r="AP85" i="28"/>
  <c r="AJ85" i="28"/>
  <c r="Y84" i="28"/>
  <c r="X74" i="38" l="1"/>
  <c r="AB74" i="38"/>
  <c r="X5" i="38"/>
  <c r="X4" i="38"/>
  <c r="X73" i="38"/>
  <c r="AB73" i="38"/>
  <c r="X75" i="38"/>
  <c r="AB75" i="38"/>
  <c r="M67" i="35"/>
  <c r="L67" i="35"/>
  <c r="M68" i="35"/>
  <c r="L68" i="35"/>
  <c r="M59" i="35"/>
  <c r="L59" i="35"/>
  <c r="M53" i="35"/>
  <c r="L53" i="35"/>
  <c r="M54" i="35"/>
  <c r="L54" i="35"/>
  <c r="M55" i="35"/>
  <c r="L55" i="35"/>
  <c r="M21" i="35"/>
  <c r="L21" i="35"/>
  <c r="L69" i="35"/>
  <c r="M69" i="35"/>
  <c r="W59" i="29"/>
  <c r="M59" i="29"/>
  <c r="W63" i="29"/>
  <c r="M63" i="29"/>
  <c r="W71" i="29"/>
  <c r="M71" i="29"/>
  <c r="M6" i="29"/>
  <c r="W72" i="29"/>
  <c r="M72" i="29"/>
  <c r="M5" i="29"/>
  <c r="W25" i="29"/>
  <c r="M25" i="29"/>
  <c r="W24" i="29"/>
  <c r="W57" i="29"/>
  <c r="M57" i="29"/>
  <c r="W58" i="29"/>
  <c r="M58" i="29"/>
  <c r="W73" i="29"/>
  <c r="M73" i="29"/>
  <c r="AR82" i="28"/>
  <c r="BB82" i="28"/>
  <c r="BD82" i="28" s="1"/>
  <c r="AR66" i="28"/>
  <c r="BB66" i="28"/>
  <c r="BD66" i="28" s="1"/>
  <c r="AR8" i="28"/>
  <c r="BB8" i="28"/>
  <c r="AR88" i="28"/>
  <c r="BB88" i="28"/>
  <c r="AR83" i="28"/>
  <c r="BB83" i="28"/>
  <c r="AR80" i="28"/>
  <c r="BB80" i="28"/>
  <c r="BB65" i="28"/>
  <c r="AR65" i="28"/>
  <c r="AJ64" i="28"/>
  <c r="AP64" i="28"/>
  <c r="M66" i="40" s="1"/>
  <c r="AR67" i="28"/>
  <c r="BB67" i="28"/>
  <c r="AR32" i="28"/>
  <c r="BB32" i="28"/>
  <c r="AJ84" i="28"/>
  <c r="AP84" i="28"/>
  <c r="AR85" i="28"/>
  <c r="BB85" i="28"/>
  <c r="X72" i="38" l="1"/>
  <c r="AB72" i="38"/>
  <c r="M52" i="35"/>
  <c r="L52" i="35"/>
  <c r="W56" i="29"/>
  <c r="M56" i="29"/>
  <c r="BI82" i="28"/>
  <c r="BK82" i="28" s="1"/>
  <c r="BI66" i="28"/>
  <c r="BP66" i="28" s="1"/>
  <c r="BI8" i="28"/>
  <c r="BD8" i="28"/>
  <c r="BI88" i="28"/>
  <c r="BD88" i="28"/>
  <c r="BI80" i="28"/>
  <c r="BD80" i="28"/>
  <c r="BI83" i="28"/>
  <c r="BD83" i="28"/>
  <c r="BI67" i="28"/>
  <c r="BD67" i="28"/>
  <c r="AR64" i="28"/>
  <c r="BB64" i="28"/>
  <c r="BI65" i="28"/>
  <c r="BD65" i="28"/>
  <c r="BD32" i="28"/>
  <c r="BI32" i="28"/>
  <c r="BI85" i="28"/>
  <c r="BD85" i="28"/>
  <c r="AR84" i="28"/>
  <c r="BB84" i="28"/>
  <c r="BP82" i="28" l="1"/>
  <c r="BR82" i="28" s="1"/>
  <c r="BK66" i="28"/>
  <c r="BK8" i="28"/>
  <c r="BP8" i="28"/>
  <c r="BK88" i="28"/>
  <c r="BP88" i="28"/>
  <c r="BK83" i="28"/>
  <c r="BP83" i="28"/>
  <c r="BP80" i="28"/>
  <c r="BK80" i="28"/>
  <c r="BP67" i="28"/>
  <c r="BK67" i="28"/>
  <c r="BD64" i="28"/>
  <c r="BI64" i="28"/>
  <c r="BK65" i="28"/>
  <c r="BP65" i="28"/>
  <c r="BR66" i="28"/>
  <c r="BW66" i="28"/>
  <c r="V68" i="40" s="1"/>
  <c r="P68" i="40" s="1"/>
  <c r="BK32" i="28"/>
  <c r="BP32" i="28"/>
  <c r="BD84" i="28"/>
  <c r="BI84" i="28"/>
  <c r="BK85" i="28"/>
  <c r="BP85" i="28"/>
  <c r="V58" i="29" l="1"/>
  <c r="P58" i="29" s="1"/>
  <c r="BW82" i="28"/>
  <c r="BW8" i="28"/>
  <c r="V4" i="40" s="1"/>
  <c r="BR8" i="28"/>
  <c r="BW88" i="28"/>
  <c r="V5" i="40" s="1"/>
  <c r="BR88" i="28"/>
  <c r="BW80" i="28"/>
  <c r="BR80" i="28"/>
  <c r="BW83" i="28"/>
  <c r="BR83" i="28"/>
  <c r="CB66" i="28"/>
  <c r="BY66" i="28"/>
  <c r="BW65" i="28"/>
  <c r="V67" i="40" s="1"/>
  <c r="P67" i="40" s="1"/>
  <c r="BR65" i="28"/>
  <c r="BK64" i="28"/>
  <c r="BP64" i="28"/>
  <c r="BW67" i="28"/>
  <c r="V69" i="40" s="1"/>
  <c r="P69" i="40" s="1"/>
  <c r="BR67" i="28"/>
  <c r="BW32" i="28"/>
  <c r="V35" i="40" s="1"/>
  <c r="P35" i="40" s="1"/>
  <c r="R35" i="40" s="1"/>
  <c r="BR32" i="28"/>
  <c r="BW85" i="28"/>
  <c r="BR85" i="28"/>
  <c r="BP84" i="28"/>
  <c r="BK84" i="28"/>
  <c r="BU127" i="28"/>
  <c r="BT127" i="28" s="1"/>
  <c r="BN127" i="28" s="1"/>
  <c r="BM127" i="28" s="1"/>
  <c r="BG127" i="28" s="1"/>
  <c r="BF127" i="28" s="1"/>
  <c r="AZ127" i="28" s="1"/>
  <c r="AY127" i="28" s="1"/>
  <c r="AN127" i="28" s="1"/>
  <c r="W127" i="28"/>
  <c r="I16" i="40" s="1"/>
  <c r="BU124" i="28"/>
  <c r="BT124" i="28" s="1"/>
  <c r="BN124" i="28" s="1"/>
  <c r="BM124" i="28" s="1"/>
  <c r="BG124" i="28" s="1"/>
  <c r="BF124" i="28" s="1"/>
  <c r="AZ124" i="28" s="1"/>
  <c r="AY124" i="28" s="1"/>
  <c r="AN124" i="28" s="1"/>
  <c r="AM124" i="28" s="1"/>
  <c r="AF124" i="28" s="1"/>
  <c r="W124" i="28"/>
  <c r="I15" i="40" s="1"/>
  <c r="BU123" i="28"/>
  <c r="BT123" i="28" s="1"/>
  <c r="BN123" i="28" s="1"/>
  <c r="BM123" i="28" s="1"/>
  <c r="BG123" i="28" s="1"/>
  <c r="BF123" i="28" s="1"/>
  <c r="AZ123" i="28" s="1"/>
  <c r="AY123" i="28" s="1"/>
  <c r="AN123" i="28" s="1"/>
  <c r="AM123" i="28" s="1"/>
  <c r="AF123" i="28" s="1"/>
  <c r="AE123" i="28" s="1"/>
  <c r="U123" i="28" s="1"/>
  <c r="T123" i="28" s="1"/>
  <c r="M123" i="28" s="1"/>
  <c r="L123" i="28" s="1"/>
  <c r="F123" i="28" s="1"/>
  <c r="I123" i="28" s="1"/>
  <c r="W123" i="28"/>
  <c r="I14" i="40" s="1"/>
  <c r="BU118" i="28"/>
  <c r="BT118" i="28" s="1"/>
  <c r="BN118" i="28" s="1"/>
  <c r="BM118" i="28" s="1"/>
  <c r="BG118" i="28" s="1"/>
  <c r="BF118" i="28" s="1"/>
  <c r="AZ118" i="28" s="1"/>
  <c r="AY118" i="28" s="1"/>
  <c r="AN118" i="28" s="1"/>
  <c r="AM118" i="28" s="1"/>
  <c r="AF118" i="28" s="1"/>
  <c r="AE118" i="28" s="1"/>
  <c r="U118" i="28" s="1"/>
  <c r="T118" i="28" s="1"/>
  <c r="M118" i="28" s="1"/>
  <c r="L118" i="28" s="1"/>
  <c r="F118" i="28" s="1"/>
  <c r="I118" i="28" s="1"/>
  <c r="BU117" i="28"/>
  <c r="BT117" i="28" s="1"/>
  <c r="BN117" i="28" s="1"/>
  <c r="BM117" i="28" s="1"/>
  <c r="BG117" i="28" s="1"/>
  <c r="BF117" i="28" s="1"/>
  <c r="AZ117" i="28" s="1"/>
  <c r="AY117" i="28" s="1"/>
  <c r="AN117" i="28" s="1"/>
  <c r="AM117" i="28" s="1"/>
  <c r="AF117" i="28" s="1"/>
  <c r="AE117" i="28" s="1"/>
  <c r="U117" i="28" s="1"/>
  <c r="T117" i="28" s="1"/>
  <c r="M117" i="28" s="1"/>
  <c r="W117" i="28"/>
  <c r="I11" i="40" s="1"/>
  <c r="I10" i="40"/>
  <c r="BU114" i="28"/>
  <c r="BT114" i="28" s="1"/>
  <c r="BN114" i="28" s="1"/>
  <c r="BM114" i="28" s="1"/>
  <c r="BG114" i="28" s="1"/>
  <c r="BF114" i="28" s="1"/>
  <c r="AZ114" i="28" s="1"/>
  <c r="AY114" i="28" s="1"/>
  <c r="AN114" i="28" s="1"/>
  <c r="BU113" i="28"/>
  <c r="BT113" i="28" s="1"/>
  <c r="BN113" i="28" s="1"/>
  <c r="BM113" i="28" s="1"/>
  <c r="BG113" i="28" s="1"/>
  <c r="BF113" i="28" s="1"/>
  <c r="AZ113" i="28" s="1"/>
  <c r="AY113" i="28" s="1"/>
  <c r="AN113" i="28" s="1"/>
  <c r="AM113" i="28" s="1"/>
  <c r="AF113" i="28" s="1"/>
  <c r="AE113" i="28" s="1"/>
  <c r="U113" i="28" s="1"/>
  <c r="T113" i="28" s="1"/>
  <c r="I102" i="40"/>
  <c r="BU112" i="28"/>
  <c r="BT112" i="28" s="1"/>
  <c r="BN112" i="28" s="1"/>
  <c r="BM112" i="28" s="1"/>
  <c r="BG112" i="28" s="1"/>
  <c r="BF112" i="28" s="1"/>
  <c r="AZ112" i="28" s="1"/>
  <c r="AY112" i="28" s="1"/>
  <c r="AN112" i="28" s="1"/>
  <c r="AM112" i="28" s="1"/>
  <c r="AF112" i="28" s="1"/>
  <c r="AE112" i="28" s="1"/>
  <c r="U112" i="28" s="1"/>
  <c r="W112" i="28"/>
  <c r="I101" i="40" s="1"/>
  <c r="BU111" i="28"/>
  <c r="BT111" i="28" s="1"/>
  <c r="BN111" i="28" s="1"/>
  <c r="BM111" i="28" s="1"/>
  <c r="BG111" i="28" s="1"/>
  <c r="BF111" i="28" s="1"/>
  <c r="AZ111" i="28" s="1"/>
  <c r="AY111" i="28" s="1"/>
  <c r="AN111" i="28" s="1"/>
  <c r="AM111" i="28" s="1"/>
  <c r="AF111" i="28" s="1"/>
  <c r="AE111" i="28" s="1"/>
  <c r="U111" i="28" s="1"/>
  <c r="T111" i="28" s="1"/>
  <c r="M111" i="28" s="1"/>
  <c r="W111" i="28"/>
  <c r="I100" i="40" s="1"/>
  <c r="BU110" i="28"/>
  <c r="BT110" i="28" s="1"/>
  <c r="BN110" i="28" s="1"/>
  <c r="BM110" i="28" s="1"/>
  <c r="BG110" i="28" s="1"/>
  <c r="BF110" i="28" s="1"/>
  <c r="AZ110" i="28" s="1"/>
  <c r="AY110" i="28" s="1"/>
  <c r="AN110" i="28" s="1"/>
  <c r="I99" i="40"/>
  <c r="BU109" i="28"/>
  <c r="BT109" i="28" s="1"/>
  <c r="BN109" i="28" s="1"/>
  <c r="BM109" i="28" s="1"/>
  <c r="BG109" i="28" s="1"/>
  <c r="BF109" i="28" s="1"/>
  <c r="AZ109" i="28" s="1"/>
  <c r="AY109" i="28" s="1"/>
  <c r="AN109" i="28" s="1"/>
  <c r="BU108" i="28"/>
  <c r="BT108" i="28" s="1"/>
  <c r="BN108" i="28" s="1"/>
  <c r="BM108" i="28" s="1"/>
  <c r="BG108" i="28" s="1"/>
  <c r="BF108" i="28" s="1"/>
  <c r="AZ108" i="28" s="1"/>
  <c r="AY108" i="28" s="1"/>
  <c r="AN108" i="28" s="1"/>
  <c r="AM108" i="28" s="1"/>
  <c r="AF108" i="28" s="1"/>
  <c r="AE108" i="28" s="1"/>
  <c r="U108" i="28" s="1"/>
  <c r="T108" i="28" s="1"/>
  <c r="M108" i="28" s="1"/>
  <c r="BU107" i="28"/>
  <c r="BT107" i="28" s="1"/>
  <c r="BN107" i="28" s="1"/>
  <c r="BM107" i="28" s="1"/>
  <c r="BG107" i="28" s="1"/>
  <c r="BF107" i="28" s="1"/>
  <c r="AZ107" i="28" s="1"/>
  <c r="AY107" i="28" s="1"/>
  <c r="AN107" i="28" s="1"/>
  <c r="W107" i="28"/>
  <c r="I96" i="40" s="1"/>
  <c r="BU106" i="28"/>
  <c r="BT106" i="28" s="1"/>
  <c r="BN106" i="28" s="1"/>
  <c r="BM106" i="28" s="1"/>
  <c r="BG106" i="28" s="1"/>
  <c r="BF106" i="28" s="1"/>
  <c r="AZ106" i="28" s="1"/>
  <c r="AY106" i="28" s="1"/>
  <c r="AN106" i="28" s="1"/>
  <c r="AM106" i="28" s="1"/>
  <c r="AF106" i="28" s="1"/>
  <c r="AE106" i="28" s="1"/>
  <c r="U106" i="28" s="1"/>
  <c r="T106" i="28" s="1"/>
  <c r="BU105" i="28"/>
  <c r="BT105" i="28" s="1"/>
  <c r="BN105" i="28" s="1"/>
  <c r="BM105" i="28" s="1"/>
  <c r="BG105" i="28" s="1"/>
  <c r="BF105" i="28" s="1"/>
  <c r="AZ105" i="28" s="1"/>
  <c r="AY105" i="28" s="1"/>
  <c r="AN105" i="28" s="1"/>
  <c r="AM105" i="28" s="1"/>
  <c r="AF105" i="28" s="1"/>
  <c r="AE105" i="28" s="1"/>
  <c r="U105" i="28" s="1"/>
  <c r="T105" i="28" s="1"/>
  <c r="BU104" i="28"/>
  <c r="BT104" i="28" s="1"/>
  <c r="BN104" i="28" s="1"/>
  <c r="BM104" i="28" s="1"/>
  <c r="BG104" i="28" s="1"/>
  <c r="BF104" i="28" s="1"/>
  <c r="AZ104" i="28" s="1"/>
  <c r="AY104" i="28" s="1"/>
  <c r="AN104" i="28" s="1"/>
  <c r="AM104" i="28" s="1"/>
  <c r="AF104" i="28" s="1"/>
  <c r="AE104" i="28" s="1"/>
  <c r="U104" i="28" s="1"/>
  <c r="T104" i="28" s="1"/>
  <c r="W104" i="28"/>
  <c r="I93" i="40" s="1"/>
  <c r="BU103" i="28"/>
  <c r="BT103" i="28" s="1"/>
  <c r="BN103" i="28" s="1"/>
  <c r="BM103" i="28" s="1"/>
  <c r="BG103" i="28" s="1"/>
  <c r="BF103" i="28" s="1"/>
  <c r="AZ103" i="28" s="1"/>
  <c r="AY103" i="28" s="1"/>
  <c r="AN103" i="28" s="1"/>
  <c r="W103" i="28"/>
  <c r="I92" i="40" s="1"/>
  <c r="BU102" i="28"/>
  <c r="BT102" i="28" s="1"/>
  <c r="BN102" i="28" s="1"/>
  <c r="BM102" i="28" s="1"/>
  <c r="BG102" i="28" s="1"/>
  <c r="BF102" i="28" s="1"/>
  <c r="AZ102" i="28" s="1"/>
  <c r="AY102" i="28" s="1"/>
  <c r="AN102" i="28" s="1"/>
  <c r="AM102" i="28" s="1"/>
  <c r="AF102" i="28" s="1"/>
  <c r="AE102" i="28" s="1"/>
  <c r="U102" i="28" s="1"/>
  <c r="T102" i="28" s="1"/>
  <c r="M102" i="28" s="1"/>
  <c r="L102" i="28" s="1"/>
  <c r="F102" i="28" s="1"/>
  <c r="I102" i="28" s="1"/>
  <c r="BU101" i="28"/>
  <c r="BT101" i="28" s="1"/>
  <c r="BN101" i="28" s="1"/>
  <c r="BM101" i="28" s="1"/>
  <c r="BG101" i="28" s="1"/>
  <c r="BF101" i="28" s="1"/>
  <c r="AZ101" i="28" s="1"/>
  <c r="AY101" i="28" s="1"/>
  <c r="AN101" i="28" s="1"/>
  <c r="BU100" i="28"/>
  <c r="BT100" i="28" s="1"/>
  <c r="BN100" i="28" s="1"/>
  <c r="BM100" i="28" s="1"/>
  <c r="BG100" i="28" s="1"/>
  <c r="BF100" i="28" s="1"/>
  <c r="AZ100" i="28" s="1"/>
  <c r="AY100" i="28" s="1"/>
  <c r="AN100" i="28" s="1"/>
  <c r="W100" i="28"/>
  <c r="I90" i="40" s="1"/>
  <c r="BU99" i="28"/>
  <c r="BT99" i="28" s="1"/>
  <c r="BN99" i="28" s="1"/>
  <c r="BM99" i="28" s="1"/>
  <c r="BG99" i="28" s="1"/>
  <c r="BF99" i="28" s="1"/>
  <c r="AZ99" i="28" s="1"/>
  <c r="AY99" i="28" s="1"/>
  <c r="AN99" i="28" s="1"/>
  <c r="I89" i="40"/>
  <c r="BU98" i="28"/>
  <c r="BT98" i="28" s="1"/>
  <c r="BN98" i="28" s="1"/>
  <c r="BM98" i="28" s="1"/>
  <c r="BG98" i="28" s="1"/>
  <c r="BF98" i="28" s="1"/>
  <c r="AZ98" i="28" s="1"/>
  <c r="AY98" i="28" s="1"/>
  <c r="AN98" i="28" s="1"/>
  <c r="BU97" i="28"/>
  <c r="BT97" i="28" s="1"/>
  <c r="BN97" i="28" s="1"/>
  <c r="BM97" i="28" s="1"/>
  <c r="BG97" i="28" s="1"/>
  <c r="BF97" i="28" s="1"/>
  <c r="AZ97" i="28" s="1"/>
  <c r="AY97" i="28" s="1"/>
  <c r="AN97" i="28" s="1"/>
  <c r="AM97" i="28" s="1"/>
  <c r="AF97" i="28" s="1"/>
  <c r="AE97" i="28" s="1"/>
  <c r="U97" i="28" s="1"/>
  <c r="T97" i="28" s="1"/>
  <c r="M97" i="28" s="1"/>
  <c r="W97" i="28"/>
  <c r="I87" i="40" s="1"/>
  <c r="BU96" i="28"/>
  <c r="BT96" i="28" s="1"/>
  <c r="BN96" i="28" s="1"/>
  <c r="BM96" i="28" s="1"/>
  <c r="BG96" i="28" s="1"/>
  <c r="BF96" i="28" s="1"/>
  <c r="AZ96" i="28" s="1"/>
  <c r="AY96" i="28" s="1"/>
  <c r="AN96" i="28" s="1"/>
  <c r="W96" i="28"/>
  <c r="I86" i="40" s="1"/>
  <c r="BU95" i="28"/>
  <c r="BT95" i="28" s="1"/>
  <c r="BN95" i="28" s="1"/>
  <c r="BM95" i="28" s="1"/>
  <c r="BG95" i="28" s="1"/>
  <c r="BF95" i="28" s="1"/>
  <c r="AZ95" i="28" s="1"/>
  <c r="AY95" i="28" s="1"/>
  <c r="AN95" i="28" s="1"/>
  <c r="BU94" i="28"/>
  <c r="BT94" i="28" s="1"/>
  <c r="BN94" i="28" s="1"/>
  <c r="BM94" i="28" s="1"/>
  <c r="BG94" i="28" s="1"/>
  <c r="BF94" i="28" s="1"/>
  <c r="AZ94" i="28" s="1"/>
  <c r="AY94" i="28" s="1"/>
  <c r="AN94" i="28" s="1"/>
  <c r="AM94" i="28" s="1"/>
  <c r="AF94" i="28" s="1"/>
  <c r="AE94" i="28" s="1"/>
  <c r="U94" i="28" s="1"/>
  <c r="T94" i="28" s="1"/>
  <c r="M94" i="28" s="1"/>
  <c r="L94" i="28" s="1"/>
  <c r="F94" i="28" s="1"/>
  <c r="I94" i="28" s="1"/>
  <c r="BU91" i="28"/>
  <c r="BT91" i="28" s="1"/>
  <c r="BN91" i="28" s="1"/>
  <c r="BM91" i="28" s="1"/>
  <c r="BG91" i="28" s="1"/>
  <c r="BF91" i="28" s="1"/>
  <c r="AZ91" i="28" s="1"/>
  <c r="AY91" i="28" s="1"/>
  <c r="AN91" i="28" s="1"/>
  <c r="AM91" i="28" s="1"/>
  <c r="AF91" i="28" s="1"/>
  <c r="AH91" i="28"/>
  <c r="AP91" i="28" s="1"/>
  <c r="BU90" i="28"/>
  <c r="BT90" i="28" s="1"/>
  <c r="BN90" i="28" s="1"/>
  <c r="BM90" i="28" s="1"/>
  <c r="BG90" i="28" s="1"/>
  <c r="BF90" i="28" s="1"/>
  <c r="AZ90" i="28" s="1"/>
  <c r="AY90" i="28" s="1"/>
  <c r="AN90" i="28" s="1"/>
  <c r="AM90" i="28" s="1"/>
  <c r="AF90" i="28" s="1"/>
  <c r="AE90" i="28" s="1"/>
  <c r="U90" i="28" s="1"/>
  <c r="T90" i="28" s="1"/>
  <c r="M90" i="28" s="1"/>
  <c r="W90" i="28"/>
  <c r="BU87" i="28"/>
  <c r="BT87" i="28" s="1"/>
  <c r="BN87" i="28" s="1"/>
  <c r="BM87" i="28" s="1"/>
  <c r="BG87" i="28" s="1"/>
  <c r="BF87" i="28" s="1"/>
  <c r="AZ87" i="28" s="1"/>
  <c r="AY87" i="28" s="1"/>
  <c r="AN87" i="28" s="1"/>
  <c r="AM87" i="28" s="1"/>
  <c r="AF87" i="28" s="1"/>
  <c r="AE87" i="28" s="1"/>
  <c r="U87" i="28" s="1"/>
  <c r="T87" i="28" s="1"/>
  <c r="M87" i="28" s="1"/>
  <c r="L87" i="28" s="1"/>
  <c r="F87" i="28" s="1"/>
  <c r="I87" i="28" s="1"/>
  <c r="BU86" i="28"/>
  <c r="BT86" i="28" s="1"/>
  <c r="BN86" i="28" s="1"/>
  <c r="BM86" i="28" s="1"/>
  <c r="BG86" i="28" s="1"/>
  <c r="BF86" i="28" s="1"/>
  <c r="AZ86" i="28" s="1"/>
  <c r="W86" i="28"/>
  <c r="BU79" i="28"/>
  <c r="BT79" i="28" s="1"/>
  <c r="BN79" i="28" s="1"/>
  <c r="BM79" i="28" s="1"/>
  <c r="BG79" i="28" s="1"/>
  <c r="BF79" i="28" s="1"/>
  <c r="AZ79" i="28" s="1"/>
  <c r="AY79" i="28" s="1"/>
  <c r="AN79" i="28" s="1"/>
  <c r="AM79" i="28" s="1"/>
  <c r="AF79" i="28" s="1"/>
  <c r="AE79" i="28" s="1"/>
  <c r="U79" i="28" s="1"/>
  <c r="T79" i="28" s="1"/>
  <c r="M79" i="28" s="1"/>
  <c r="L79" i="28" s="1"/>
  <c r="F79" i="28" s="1"/>
  <c r="I79" i="28" s="1"/>
  <c r="BU78" i="28"/>
  <c r="BT78" i="28" s="1"/>
  <c r="BN78" i="28" s="1"/>
  <c r="BM78" i="28" s="1"/>
  <c r="BG78" i="28" s="1"/>
  <c r="BF78" i="28" s="1"/>
  <c r="AZ78" i="28" s="1"/>
  <c r="AY78" i="28" s="1"/>
  <c r="AN78" i="28" s="1"/>
  <c r="AM78" i="28" s="1"/>
  <c r="AF78" i="28" s="1"/>
  <c r="AE78" i="28" s="1"/>
  <c r="U78" i="28" s="1"/>
  <c r="T78" i="28" s="1"/>
  <c r="M78" i="28" s="1"/>
  <c r="L78" i="28" s="1"/>
  <c r="F78" i="28" s="1"/>
  <c r="I78" i="28" s="1"/>
  <c r="W78" i="28"/>
  <c r="I79" i="40" s="1"/>
  <c r="BU77" i="28"/>
  <c r="BT77" i="28" s="1"/>
  <c r="BN77" i="28" s="1"/>
  <c r="BM77" i="28" s="1"/>
  <c r="BG77" i="28" s="1"/>
  <c r="BF77" i="28" s="1"/>
  <c r="AZ77" i="28" s="1"/>
  <c r="AY77" i="28" s="1"/>
  <c r="AN77" i="28" s="1"/>
  <c r="AM77" i="28" s="1"/>
  <c r="AF77" i="28" s="1"/>
  <c r="AE77" i="28" s="1"/>
  <c r="U77" i="28" s="1"/>
  <c r="T77" i="28" s="1"/>
  <c r="M77" i="28" s="1"/>
  <c r="L77" i="28" s="1"/>
  <c r="F77" i="28" s="1"/>
  <c r="I77" i="28" s="1"/>
  <c r="W77" i="28"/>
  <c r="I78" i="40" s="1"/>
  <c r="BU76" i="28"/>
  <c r="BT76" i="28" s="1"/>
  <c r="BN76" i="28" s="1"/>
  <c r="BM76" i="28" s="1"/>
  <c r="BG76" i="28" s="1"/>
  <c r="I77" i="40"/>
  <c r="I76" i="40"/>
  <c r="BU75" i="28"/>
  <c r="BT75" i="28" s="1"/>
  <c r="BN75" i="28" s="1"/>
  <c r="BM75" i="28" s="1"/>
  <c r="BG75" i="28" s="1"/>
  <c r="BF75" i="28" s="1"/>
  <c r="AZ75" i="28" s="1"/>
  <c r="AY75" i="28" s="1"/>
  <c r="AN75" i="28" s="1"/>
  <c r="AM75" i="28" s="1"/>
  <c r="AF75" i="28" s="1"/>
  <c r="AE75" i="28" s="1"/>
  <c r="U75" i="28" s="1"/>
  <c r="T75" i="28" s="1"/>
  <c r="M75" i="28" s="1"/>
  <c r="L75" i="28" s="1"/>
  <c r="F75" i="28" s="1"/>
  <c r="I75" i="28" s="1"/>
  <c r="I74" i="40"/>
  <c r="BU72" i="28"/>
  <c r="BT72" i="28" s="1"/>
  <c r="BN72" i="28" s="1"/>
  <c r="BM72" i="28" s="1"/>
  <c r="BG72" i="28" s="1"/>
  <c r="BF72" i="28" s="1"/>
  <c r="AZ72" i="28" s="1"/>
  <c r="AY72" i="28" s="1"/>
  <c r="AN72" i="28" s="1"/>
  <c r="AM72" i="28" s="1"/>
  <c r="AF72" i="28" s="1"/>
  <c r="AE72" i="28" s="1"/>
  <c r="U72" i="28" s="1"/>
  <c r="T72" i="28" s="1"/>
  <c r="M72" i="28" s="1"/>
  <c r="L72" i="28" s="1"/>
  <c r="F72" i="28" s="1"/>
  <c r="I72" i="28" s="1"/>
  <c r="BU71" i="28"/>
  <c r="BT71" i="28" s="1"/>
  <c r="BN71" i="28" s="1"/>
  <c r="BM71" i="28" s="1"/>
  <c r="BG71" i="28" s="1"/>
  <c r="BF71" i="28" s="1"/>
  <c r="AZ71" i="28" s="1"/>
  <c r="AY71" i="28" s="1"/>
  <c r="AN71" i="28" s="1"/>
  <c r="AM71" i="28" s="1"/>
  <c r="AF71" i="28" s="1"/>
  <c r="AE71" i="28" s="1"/>
  <c r="U71" i="28" s="1"/>
  <c r="T71" i="28" s="1"/>
  <c r="M71" i="28" s="1"/>
  <c r="L71" i="28" s="1"/>
  <c r="F71" i="28" s="1"/>
  <c r="I71" i="28" s="1"/>
  <c r="BU70" i="28"/>
  <c r="BT70" i="28" s="1"/>
  <c r="BN70" i="28" s="1"/>
  <c r="BM70" i="28" s="1"/>
  <c r="BG70" i="28" s="1"/>
  <c r="BF70" i="28" s="1"/>
  <c r="AZ70" i="28" s="1"/>
  <c r="AY70" i="28" s="1"/>
  <c r="AN70" i="28" s="1"/>
  <c r="AM70" i="28" s="1"/>
  <c r="AF70" i="28" s="1"/>
  <c r="AE70" i="28" s="1"/>
  <c r="U70" i="28" s="1"/>
  <c r="T70" i="28" s="1"/>
  <c r="M70" i="28" s="1"/>
  <c r="W70" i="28"/>
  <c r="I72" i="40" s="1"/>
  <c r="BU69" i="28"/>
  <c r="BT69" i="28" s="1"/>
  <c r="BN69" i="28" s="1"/>
  <c r="BM69" i="28" s="1"/>
  <c r="BG69" i="28" s="1"/>
  <c r="BF69" i="28" s="1"/>
  <c r="AZ69" i="28" s="1"/>
  <c r="AY69" i="28" s="1"/>
  <c r="AN69" i="28" s="1"/>
  <c r="I71" i="40"/>
  <c r="BU68" i="28"/>
  <c r="BT68" i="28" s="1"/>
  <c r="BN68" i="28" s="1"/>
  <c r="BM68" i="28" s="1"/>
  <c r="BG68" i="28" s="1"/>
  <c r="BF68" i="28" s="1"/>
  <c r="AZ68" i="28" s="1"/>
  <c r="AY68" i="28" s="1"/>
  <c r="AN68" i="28" s="1"/>
  <c r="AM68" i="28" s="1"/>
  <c r="AF68" i="28" s="1"/>
  <c r="AE68" i="28" s="1"/>
  <c r="U68" i="28" s="1"/>
  <c r="T68" i="28" s="1"/>
  <c r="M68" i="28" s="1"/>
  <c r="L68" i="28" s="1"/>
  <c r="F68" i="28" s="1"/>
  <c r="I68" i="28" s="1"/>
  <c r="BU63" i="28"/>
  <c r="BT63" i="28" s="1"/>
  <c r="BN63" i="28" s="1"/>
  <c r="BM63" i="28" s="1"/>
  <c r="BG63" i="28" s="1"/>
  <c r="BF63" i="28" s="1"/>
  <c r="AZ63" i="28" s="1"/>
  <c r="AY63" i="28" s="1"/>
  <c r="AN63" i="28" s="1"/>
  <c r="AM63" i="28" s="1"/>
  <c r="AF63" i="28" s="1"/>
  <c r="AE63" i="28" s="1"/>
  <c r="U63" i="28" s="1"/>
  <c r="T63" i="28" s="1"/>
  <c r="M63" i="28" s="1"/>
  <c r="L63" i="28" s="1"/>
  <c r="F63" i="28" s="1"/>
  <c r="I63" i="28" s="1"/>
  <c r="W63" i="28"/>
  <c r="I65" i="40" s="1"/>
  <c r="BU62" i="28"/>
  <c r="BT62" i="28" s="1"/>
  <c r="BN62" i="28" s="1"/>
  <c r="BM62" i="28" s="1"/>
  <c r="BG62" i="28" s="1"/>
  <c r="BF62" i="28" s="1"/>
  <c r="AZ62" i="28" s="1"/>
  <c r="AY62" i="28" s="1"/>
  <c r="AN62" i="28" s="1"/>
  <c r="AM62" i="28" s="1"/>
  <c r="AF62" i="28" s="1"/>
  <c r="AE62" i="28" s="1"/>
  <c r="U62" i="28" s="1"/>
  <c r="T62" i="28" s="1"/>
  <c r="M62" i="28" s="1"/>
  <c r="L62" i="28" s="1"/>
  <c r="F62" i="28" s="1"/>
  <c r="I62" i="28" s="1"/>
  <c r="BU61" i="28"/>
  <c r="BT61" i="28" s="1"/>
  <c r="BN61" i="28" s="1"/>
  <c r="BM61" i="28" s="1"/>
  <c r="BG61" i="28" s="1"/>
  <c r="W61" i="28"/>
  <c r="I63" i="40" s="1"/>
  <c r="BU60" i="28"/>
  <c r="BT60" i="28" s="1"/>
  <c r="BN60" i="28" s="1"/>
  <c r="BM60" i="28" s="1"/>
  <c r="BG60" i="28" s="1"/>
  <c r="BF60" i="28" s="1"/>
  <c r="AZ60" i="28" s="1"/>
  <c r="AY60" i="28" s="1"/>
  <c r="AN60" i="28" s="1"/>
  <c r="AM60" i="28" s="1"/>
  <c r="AF60" i="28" s="1"/>
  <c r="AE60" i="28" s="1"/>
  <c r="U60" i="28" s="1"/>
  <c r="T60" i="28" s="1"/>
  <c r="M60" i="28" s="1"/>
  <c r="W60" i="28"/>
  <c r="I62" i="40" s="1"/>
  <c r="BU59" i="28"/>
  <c r="BT59" i="28" s="1"/>
  <c r="BN59" i="28" s="1"/>
  <c r="BM59" i="28" s="1"/>
  <c r="BG59" i="28" s="1"/>
  <c r="BF59" i="28" s="1"/>
  <c r="AZ59" i="28" s="1"/>
  <c r="AY59" i="28" s="1"/>
  <c r="AN59" i="28" s="1"/>
  <c r="AM59" i="28" s="1"/>
  <c r="AF59" i="28" s="1"/>
  <c r="AE59" i="28" s="1"/>
  <c r="U59" i="28" s="1"/>
  <c r="T59" i="28" s="1"/>
  <c r="M59" i="28" s="1"/>
  <c r="L59" i="28" s="1"/>
  <c r="F59" i="28" s="1"/>
  <c r="I59" i="28" s="1"/>
  <c r="I61" i="40"/>
  <c r="BU58" i="28"/>
  <c r="BT58" i="28" s="1"/>
  <c r="BN58" i="28" s="1"/>
  <c r="BM58" i="28" s="1"/>
  <c r="BG58" i="28" s="1"/>
  <c r="BF58" i="28" s="1"/>
  <c r="AZ58" i="28" s="1"/>
  <c r="AY58" i="28" s="1"/>
  <c r="AN58" i="28" s="1"/>
  <c r="AM58" i="28" s="1"/>
  <c r="AF58" i="28" s="1"/>
  <c r="AE58" i="28" s="1"/>
  <c r="U58" i="28" s="1"/>
  <c r="T58" i="28" s="1"/>
  <c r="M58" i="28" s="1"/>
  <c r="W58" i="28"/>
  <c r="I60" i="40" s="1"/>
  <c r="BU57" i="28"/>
  <c r="BT57" i="28" s="1"/>
  <c r="BN57" i="28" s="1"/>
  <c r="BM57" i="28" s="1"/>
  <c r="BG57" i="28" s="1"/>
  <c r="BF57" i="28" s="1"/>
  <c r="AZ57" i="28" s="1"/>
  <c r="AY57" i="28" s="1"/>
  <c r="AN57" i="28" s="1"/>
  <c r="AM57" i="28" s="1"/>
  <c r="AF57" i="28" s="1"/>
  <c r="AE57" i="28" s="1"/>
  <c r="U57" i="28" s="1"/>
  <c r="T57" i="28" s="1"/>
  <c r="M57" i="28" s="1"/>
  <c r="W57" i="28"/>
  <c r="I59" i="40" s="1"/>
  <c r="BU55" i="28"/>
  <c r="BT55" i="28" s="1"/>
  <c r="BN55" i="28" s="1"/>
  <c r="BM55" i="28" s="1"/>
  <c r="BG55" i="28" s="1"/>
  <c r="BF55" i="28" s="1"/>
  <c r="AZ55" i="28" s="1"/>
  <c r="AY55" i="28" s="1"/>
  <c r="AN55" i="28" s="1"/>
  <c r="W55" i="28"/>
  <c r="I58" i="40" s="1"/>
  <c r="BU54" i="28"/>
  <c r="BT54" i="28" s="1"/>
  <c r="BN54" i="28" s="1"/>
  <c r="BM54" i="28" s="1"/>
  <c r="BG54" i="28" s="1"/>
  <c r="BF54" i="28" s="1"/>
  <c r="AZ54" i="28" s="1"/>
  <c r="AY54" i="28" s="1"/>
  <c r="AN54" i="28" s="1"/>
  <c r="AM54" i="28" s="1"/>
  <c r="AF54" i="28" s="1"/>
  <c r="AE54" i="28" s="1"/>
  <c r="U54" i="28" s="1"/>
  <c r="T54" i="28" s="1"/>
  <c r="M54" i="28" s="1"/>
  <c r="W54" i="28"/>
  <c r="I57" i="40" s="1"/>
  <c r="BU53" i="28"/>
  <c r="BT53" i="28" s="1"/>
  <c r="BN53" i="28" s="1"/>
  <c r="BM53" i="28" s="1"/>
  <c r="BG53" i="28" s="1"/>
  <c r="BF53" i="28" s="1"/>
  <c r="AZ53" i="28" s="1"/>
  <c r="AY53" i="28" s="1"/>
  <c r="AN53" i="28" s="1"/>
  <c r="AM53" i="28" s="1"/>
  <c r="AF53" i="28" s="1"/>
  <c r="AE53" i="28" s="1"/>
  <c r="U53" i="28" s="1"/>
  <c r="W53" i="28"/>
  <c r="I56" i="40" s="1"/>
  <c r="BU52" i="28"/>
  <c r="BT52" i="28" s="1"/>
  <c r="BN52" i="28" s="1"/>
  <c r="BM52" i="28" s="1"/>
  <c r="BG52" i="28" s="1"/>
  <c r="BF52" i="28" s="1"/>
  <c r="AZ52" i="28" s="1"/>
  <c r="AY52" i="28" s="1"/>
  <c r="AN52" i="28" s="1"/>
  <c r="AM52" i="28" s="1"/>
  <c r="AF52" i="28" s="1"/>
  <c r="AE52" i="28" s="1"/>
  <c r="U52" i="28" s="1"/>
  <c r="T52" i="28" s="1"/>
  <c r="M52" i="28" s="1"/>
  <c r="L52" i="28" s="1"/>
  <c r="F52" i="28" s="1"/>
  <c r="I52" i="28" s="1"/>
  <c r="BU51" i="28"/>
  <c r="BT51" i="28" s="1"/>
  <c r="BN51" i="28" s="1"/>
  <c r="BM51" i="28" s="1"/>
  <c r="BG51" i="28" s="1"/>
  <c r="BF51" i="28" s="1"/>
  <c r="AZ51" i="28" s="1"/>
  <c r="AY51" i="28" s="1"/>
  <c r="AN51" i="28" s="1"/>
  <c r="AM51" i="28" s="1"/>
  <c r="AF51" i="28" s="1"/>
  <c r="AE51" i="28" s="1"/>
  <c r="U51" i="28" s="1"/>
  <c r="T51" i="28" s="1"/>
  <c r="M51" i="28" s="1"/>
  <c r="W51" i="28"/>
  <c r="I54" i="40" s="1"/>
  <c r="BU50" i="28"/>
  <c r="BT50" i="28" s="1"/>
  <c r="BN50" i="28" s="1"/>
  <c r="BM50" i="28" s="1"/>
  <c r="BG50" i="28" s="1"/>
  <c r="BF50" i="28" s="1"/>
  <c r="AZ50" i="28" s="1"/>
  <c r="AY50" i="28" s="1"/>
  <c r="AN50" i="28" s="1"/>
  <c r="W50" i="28"/>
  <c r="I53" i="40" s="1"/>
  <c r="BU49" i="28"/>
  <c r="BT49" i="28" s="1"/>
  <c r="BN49" i="28" s="1"/>
  <c r="BM49" i="28" s="1"/>
  <c r="BG49" i="28" s="1"/>
  <c r="BF49" i="28" s="1"/>
  <c r="AZ49" i="28" s="1"/>
  <c r="AY49" i="28" s="1"/>
  <c r="AN49" i="28" s="1"/>
  <c r="AM49" i="28" s="1"/>
  <c r="AF49" i="28" s="1"/>
  <c r="I52" i="40"/>
  <c r="BU48" i="28"/>
  <c r="BT48" i="28" s="1"/>
  <c r="BN48" i="28" s="1"/>
  <c r="BM48" i="28" s="1"/>
  <c r="BG48" i="28" s="1"/>
  <c r="BF48" i="28" s="1"/>
  <c r="AZ48" i="28" s="1"/>
  <c r="AY48" i="28" s="1"/>
  <c r="AN48" i="28" s="1"/>
  <c r="AM48" i="28" s="1"/>
  <c r="AF48" i="28" s="1"/>
  <c r="AE48" i="28" s="1"/>
  <c r="U48" i="28" s="1"/>
  <c r="T48" i="28" s="1"/>
  <c r="M48" i="28" s="1"/>
  <c r="L48" i="28" s="1"/>
  <c r="F48" i="28" s="1"/>
  <c r="I48" i="28" s="1"/>
  <c r="I51" i="40"/>
  <c r="BU47" i="28"/>
  <c r="BT47" i="28" s="1"/>
  <c r="BN47" i="28" s="1"/>
  <c r="BM47" i="28" s="1"/>
  <c r="BG47" i="28" s="1"/>
  <c r="BF47" i="28" s="1"/>
  <c r="AZ47" i="28" s="1"/>
  <c r="AY47" i="28" s="1"/>
  <c r="AN47" i="28" s="1"/>
  <c r="AM47" i="28" s="1"/>
  <c r="AF47" i="28" s="1"/>
  <c r="AE47" i="28" s="1"/>
  <c r="U47" i="28" s="1"/>
  <c r="W47" i="28"/>
  <c r="I50" i="40" s="1"/>
  <c r="BU46" i="28"/>
  <c r="BT46" i="28" s="1"/>
  <c r="BN46" i="28" s="1"/>
  <c r="BM46" i="28" s="1"/>
  <c r="BG46" i="28" s="1"/>
  <c r="BF46" i="28" s="1"/>
  <c r="AZ46" i="28" s="1"/>
  <c r="AY46" i="28" s="1"/>
  <c r="AN46" i="28" s="1"/>
  <c r="AM46" i="28" s="1"/>
  <c r="AF46" i="28" s="1"/>
  <c r="AE46" i="28" s="1"/>
  <c r="U46" i="28" s="1"/>
  <c r="T46" i="28" s="1"/>
  <c r="M46" i="28" s="1"/>
  <c r="L46" i="28" s="1"/>
  <c r="F46" i="28" s="1"/>
  <c r="I46" i="28" s="1"/>
  <c r="W46" i="28"/>
  <c r="I49" i="40" s="1"/>
  <c r="BU45" i="28"/>
  <c r="BT45" i="28" s="1"/>
  <c r="BN45" i="28" s="1"/>
  <c r="BM45" i="28" s="1"/>
  <c r="BG45" i="28" s="1"/>
  <c r="BF45" i="28" s="1"/>
  <c r="AZ45" i="28" s="1"/>
  <c r="AY45" i="28" s="1"/>
  <c r="AN45" i="28" s="1"/>
  <c r="AM45" i="28" s="1"/>
  <c r="AF45" i="28" s="1"/>
  <c r="AE45" i="28" s="1"/>
  <c r="U45" i="28" s="1"/>
  <c r="T45" i="28" s="1"/>
  <c r="M45" i="28" s="1"/>
  <c r="L45" i="28" s="1"/>
  <c r="F45" i="28" s="1"/>
  <c r="I45" i="28" s="1"/>
  <c r="BU44" i="28"/>
  <c r="BT44" i="28" s="1"/>
  <c r="BN44" i="28" s="1"/>
  <c r="BM44" i="28" s="1"/>
  <c r="BG44" i="28" s="1"/>
  <c r="BF44" i="28" s="1"/>
  <c r="AZ44" i="28" s="1"/>
  <c r="AY44" i="28" s="1"/>
  <c r="AN44" i="28" s="1"/>
  <c r="AM44" i="28" s="1"/>
  <c r="AF44" i="28" s="1"/>
  <c r="AE44" i="28" s="1"/>
  <c r="U44" i="28" s="1"/>
  <c r="T44" i="28" s="1"/>
  <c r="M44" i="28" s="1"/>
  <c r="L44" i="28" s="1"/>
  <c r="F44" i="28" s="1"/>
  <c r="I44" i="28" s="1"/>
  <c r="W44" i="28"/>
  <c r="I47" i="40" s="1"/>
  <c r="BU43" i="28"/>
  <c r="BT43" i="28" s="1"/>
  <c r="BN43" i="28" s="1"/>
  <c r="BM43" i="28" s="1"/>
  <c r="BG43" i="28" s="1"/>
  <c r="BF43" i="28" s="1"/>
  <c r="AZ43" i="28" s="1"/>
  <c r="AY43" i="28" s="1"/>
  <c r="AN43" i="28" s="1"/>
  <c r="AM43" i="28" s="1"/>
  <c r="AF43" i="28" s="1"/>
  <c r="AE43" i="28" s="1"/>
  <c r="U43" i="28" s="1"/>
  <c r="T43" i="28" s="1"/>
  <c r="M43" i="28" s="1"/>
  <c r="W43" i="28"/>
  <c r="I46" i="40" s="1"/>
  <c r="BU42" i="28"/>
  <c r="BT42" i="28" s="1"/>
  <c r="BN42" i="28" s="1"/>
  <c r="BM42" i="28" s="1"/>
  <c r="BG42" i="28" s="1"/>
  <c r="BF42" i="28" s="1"/>
  <c r="AZ42" i="28" s="1"/>
  <c r="AY42" i="28" s="1"/>
  <c r="AN42" i="28" s="1"/>
  <c r="AM42" i="28" s="1"/>
  <c r="AF42" i="28" s="1"/>
  <c r="AE42" i="28" s="1"/>
  <c r="U42" i="28" s="1"/>
  <c r="T42" i="28" s="1"/>
  <c r="M42" i="28" s="1"/>
  <c r="W42" i="28"/>
  <c r="I45" i="40" s="1"/>
  <c r="BU41" i="28"/>
  <c r="BT41" i="28" s="1"/>
  <c r="BN41" i="28" s="1"/>
  <c r="BM41" i="28" s="1"/>
  <c r="BG41" i="28" s="1"/>
  <c r="BF41" i="28" s="1"/>
  <c r="AZ41" i="28" s="1"/>
  <c r="AY41" i="28" s="1"/>
  <c r="AN41" i="28" s="1"/>
  <c r="AM41" i="28" s="1"/>
  <c r="AF41" i="28" s="1"/>
  <c r="AE41" i="28" s="1"/>
  <c r="U41" i="28" s="1"/>
  <c r="W41" i="28"/>
  <c r="I44" i="40" s="1"/>
  <c r="BU40" i="28"/>
  <c r="BT40" i="28" s="1"/>
  <c r="BN40" i="28" s="1"/>
  <c r="BM40" i="28" s="1"/>
  <c r="BG40" i="28" s="1"/>
  <c r="BF40" i="28" s="1"/>
  <c r="AZ40" i="28" s="1"/>
  <c r="AY40" i="28" s="1"/>
  <c r="AN40" i="28" s="1"/>
  <c r="AM40" i="28" s="1"/>
  <c r="AF40" i="28" s="1"/>
  <c r="AE40" i="28" s="1"/>
  <c r="U40" i="28" s="1"/>
  <c r="W40" i="28"/>
  <c r="I43" i="40" s="1"/>
  <c r="BU39" i="28"/>
  <c r="BT39" i="28" s="1"/>
  <c r="BN39" i="28" s="1"/>
  <c r="BM39" i="28" s="1"/>
  <c r="BG39" i="28" s="1"/>
  <c r="BF39" i="28" s="1"/>
  <c r="AZ39" i="28" s="1"/>
  <c r="AY39" i="28" s="1"/>
  <c r="AN39" i="28" s="1"/>
  <c r="AM39" i="28" s="1"/>
  <c r="AF39" i="28" s="1"/>
  <c r="AE39" i="28" s="1"/>
  <c r="U39" i="28" s="1"/>
  <c r="T39" i="28" s="1"/>
  <c r="M39" i="28" s="1"/>
  <c r="L39" i="28" s="1"/>
  <c r="F39" i="28" s="1"/>
  <c r="I39" i="28" s="1"/>
  <c r="BU38" i="28"/>
  <c r="BT38" i="28" s="1"/>
  <c r="BN38" i="28" s="1"/>
  <c r="BM38" i="28" s="1"/>
  <c r="BG38" i="28" s="1"/>
  <c r="BF38" i="28" s="1"/>
  <c r="AZ38" i="28" s="1"/>
  <c r="AY38" i="28" s="1"/>
  <c r="AN38" i="28" s="1"/>
  <c r="AM38" i="28" s="1"/>
  <c r="AF38" i="28" s="1"/>
  <c r="AE38" i="28" s="1"/>
  <c r="U38" i="28" s="1"/>
  <c r="T38" i="28" s="1"/>
  <c r="M38" i="28" s="1"/>
  <c r="L38" i="28" s="1"/>
  <c r="F38" i="28" s="1"/>
  <c r="I38" i="28" s="1"/>
  <c r="BU37" i="28"/>
  <c r="BT37" i="28" s="1"/>
  <c r="BN37" i="28" s="1"/>
  <c r="BM37" i="28" s="1"/>
  <c r="BG37" i="28" s="1"/>
  <c r="BF37" i="28" s="1"/>
  <c r="AZ37" i="28" s="1"/>
  <c r="AY37" i="28" s="1"/>
  <c r="AN37" i="28" s="1"/>
  <c r="AM37" i="28" s="1"/>
  <c r="AF37" i="28" s="1"/>
  <c r="AE37" i="28" s="1"/>
  <c r="U37" i="28" s="1"/>
  <c r="T37" i="28" s="1"/>
  <c r="M37" i="28" s="1"/>
  <c r="L37" i="28" s="1"/>
  <c r="F37" i="28" s="1"/>
  <c r="I37" i="28" s="1"/>
  <c r="W37" i="28"/>
  <c r="I40" i="40" s="1"/>
  <c r="BU36" i="28"/>
  <c r="BT36" i="28" s="1"/>
  <c r="BN36" i="28" s="1"/>
  <c r="BM36" i="28" s="1"/>
  <c r="BG36" i="28" s="1"/>
  <c r="BF36" i="28" s="1"/>
  <c r="AZ36" i="28" s="1"/>
  <c r="AY36" i="28" s="1"/>
  <c r="AN36" i="28" s="1"/>
  <c r="AM36" i="28" s="1"/>
  <c r="AF36" i="28" s="1"/>
  <c r="AE36" i="28" s="1"/>
  <c r="U36" i="28" s="1"/>
  <c r="T36" i="28" s="1"/>
  <c r="M36" i="28" s="1"/>
  <c r="W36" i="28"/>
  <c r="I39" i="40" s="1"/>
  <c r="BU35" i="28"/>
  <c r="BT35" i="28" s="1"/>
  <c r="BN35" i="28" s="1"/>
  <c r="BM35" i="28" s="1"/>
  <c r="BG35" i="28" s="1"/>
  <c r="BF35" i="28" s="1"/>
  <c r="AZ35" i="28" s="1"/>
  <c r="AY35" i="28" s="1"/>
  <c r="AN35" i="28" s="1"/>
  <c r="AM35" i="28" s="1"/>
  <c r="AF35" i="28" s="1"/>
  <c r="AE35" i="28" s="1"/>
  <c r="U35" i="28" s="1"/>
  <c r="T35" i="28" s="1"/>
  <c r="M35" i="28" s="1"/>
  <c r="W35" i="28"/>
  <c r="I38" i="40" s="1"/>
  <c r="BU34" i="28"/>
  <c r="BT34" i="28" s="1"/>
  <c r="BN34" i="28" s="1"/>
  <c r="BM34" i="28" s="1"/>
  <c r="BG34" i="28" s="1"/>
  <c r="BF34" i="28" s="1"/>
  <c r="AZ34" i="28" s="1"/>
  <c r="AY34" i="28" s="1"/>
  <c r="AN34" i="28" s="1"/>
  <c r="AM34" i="28" s="1"/>
  <c r="AF34" i="28" s="1"/>
  <c r="AE34" i="28" s="1"/>
  <c r="U34" i="28" s="1"/>
  <c r="T34" i="28" s="1"/>
  <c r="M34" i="28" s="1"/>
  <c r="W34" i="28"/>
  <c r="I37" i="40" s="1"/>
  <c r="BU33" i="28"/>
  <c r="BT33" i="28" s="1"/>
  <c r="BN33" i="28" s="1"/>
  <c r="BM33" i="28" s="1"/>
  <c r="BG33" i="28" s="1"/>
  <c r="BF33" i="28" s="1"/>
  <c r="AZ33" i="28" s="1"/>
  <c r="AY33" i="28" s="1"/>
  <c r="AN33" i="28" s="1"/>
  <c r="I36" i="40"/>
  <c r="BU31" i="28"/>
  <c r="BT31" i="28" s="1"/>
  <c r="BN31" i="28" s="1"/>
  <c r="BU30" i="28"/>
  <c r="BT30" i="28" s="1"/>
  <c r="BN30" i="28" s="1"/>
  <c r="BM30" i="28" s="1"/>
  <c r="BG30" i="28" s="1"/>
  <c r="BF30" i="28" s="1"/>
  <c r="AZ30" i="28" s="1"/>
  <c r="AY30" i="28" s="1"/>
  <c r="AN30" i="28" s="1"/>
  <c r="BU29" i="28"/>
  <c r="BT29" i="28" s="1"/>
  <c r="BN29" i="28" s="1"/>
  <c r="BM29" i="28" s="1"/>
  <c r="BG29" i="28" s="1"/>
  <c r="BF29" i="28" s="1"/>
  <c r="AZ29" i="28" s="1"/>
  <c r="AY29" i="28" s="1"/>
  <c r="AN29" i="28" s="1"/>
  <c r="AM29" i="28" s="1"/>
  <c r="AF29" i="28" s="1"/>
  <c r="BU28" i="28"/>
  <c r="BT28" i="28" s="1"/>
  <c r="BN28" i="28" s="1"/>
  <c r="BM28" i="28" s="1"/>
  <c r="BG28" i="28" s="1"/>
  <c r="BF28" i="28" s="1"/>
  <c r="AZ28" i="28" s="1"/>
  <c r="AY28" i="28" s="1"/>
  <c r="AN28" i="28" s="1"/>
  <c r="AM28" i="28" s="1"/>
  <c r="AF28" i="28" s="1"/>
  <c r="AE28" i="28" s="1"/>
  <c r="U28" i="28" s="1"/>
  <c r="T28" i="28" s="1"/>
  <c r="M28" i="28" s="1"/>
  <c r="L28" i="28" s="1"/>
  <c r="F28" i="28" s="1"/>
  <c r="BU27" i="28"/>
  <c r="BT27" i="28" s="1"/>
  <c r="BN27" i="28" s="1"/>
  <c r="BM27" i="28" s="1"/>
  <c r="BG27" i="28" s="1"/>
  <c r="BF27" i="28" s="1"/>
  <c r="AZ27" i="28" s="1"/>
  <c r="AY27" i="28" s="1"/>
  <c r="AN27" i="28" s="1"/>
  <c r="AM27" i="28" s="1"/>
  <c r="AF27" i="28" s="1"/>
  <c r="AE27" i="28" s="1"/>
  <c r="U27" i="28" s="1"/>
  <c r="T27" i="28" s="1"/>
  <c r="M27" i="28" s="1"/>
  <c r="BU26" i="28"/>
  <c r="BT26" i="28" s="1"/>
  <c r="BN26" i="28" s="1"/>
  <c r="BM26" i="28" s="1"/>
  <c r="BG26" i="28" s="1"/>
  <c r="BF26" i="28" s="1"/>
  <c r="AZ26" i="28" s="1"/>
  <c r="AY26" i="28" s="1"/>
  <c r="AN26" i="28" s="1"/>
  <c r="AM26" i="28" s="1"/>
  <c r="AF26" i="28" s="1"/>
  <c r="AE26" i="28" s="1"/>
  <c r="U26" i="28" s="1"/>
  <c r="T26" i="28" s="1"/>
  <c r="M26" i="28" s="1"/>
  <c r="L26" i="28" s="1"/>
  <c r="F26" i="28" s="1"/>
  <c r="BU24" i="28"/>
  <c r="BT24" i="28" s="1"/>
  <c r="BN24" i="28" s="1"/>
  <c r="BM24" i="28" s="1"/>
  <c r="BG24" i="28" s="1"/>
  <c r="BF24" i="28" s="1"/>
  <c r="AZ24" i="28" s="1"/>
  <c r="AY24" i="28" s="1"/>
  <c r="AN24" i="28" s="1"/>
  <c r="BU23" i="28"/>
  <c r="BT23" i="28" s="1"/>
  <c r="BN23" i="28" s="1"/>
  <c r="BM23" i="28" s="1"/>
  <c r="BG23" i="28" s="1"/>
  <c r="BF23" i="28" s="1"/>
  <c r="AZ23" i="28" s="1"/>
  <c r="AY23" i="28" s="1"/>
  <c r="AN23" i="28" s="1"/>
  <c r="AM23" i="28" s="1"/>
  <c r="AF23" i="28" s="1"/>
  <c r="AE23" i="28" s="1"/>
  <c r="U23" i="28" s="1"/>
  <c r="T23" i="28" s="1"/>
  <c r="M23" i="28" s="1"/>
  <c r="L23" i="28" s="1"/>
  <c r="F23" i="28" s="1"/>
  <c r="BU22" i="28"/>
  <c r="BT22" i="28" s="1"/>
  <c r="BN22" i="28" s="1"/>
  <c r="BM22" i="28" s="1"/>
  <c r="BG22" i="28" s="1"/>
  <c r="BF22" i="28" s="1"/>
  <c r="AZ22" i="28" s="1"/>
  <c r="AY22" i="28" s="1"/>
  <c r="AN22" i="28" s="1"/>
  <c r="AM22" i="28" s="1"/>
  <c r="AF22" i="28" s="1"/>
  <c r="AE22" i="28" s="1"/>
  <c r="U22" i="28" s="1"/>
  <c r="BU20" i="28"/>
  <c r="BT20" i="28" s="1"/>
  <c r="BN20" i="28" s="1"/>
  <c r="BM20" i="28" s="1"/>
  <c r="BG20" i="28" s="1"/>
  <c r="BF20" i="28" s="1"/>
  <c r="AZ20" i="28" s="1"/>
  <c r="AY20" i="28" s="1"/>
  <c r="AN20" i="28" s="1"/>
  <c r="AM20" i="28" s="1"/>
  <c r="AF20" i="28" s="1"/>
  <c r="AE20" i="28" s="1"/>
  <c r="U20" i="28" s="1"/>
  <c r="T20" i="28" s="1"/>
  <c r="M20" i="28" s="1"/>
  <c r="L20" i="28" s="1"/>
  <c r="F20" i="28" s="1"/>
  <c r="BU19" i="28"/>
  <c r="BT19" i="28" s="1"/>
  <c r="BN19" i="28" s="1"/>
  <c r="BM19" i="28" s="1"/>
  <c r="BG19" i="28" s="1"/>
  <c r="BF19" i="28" s="1"/>
  <c r="AZ19" i="28" s="1"/>
  <c r="AY19" i="28" s="1"/>
  <c r="AN19" i="28" s="1"/>
  <c r="AM19" i="28" s="1"/>
  <c r="AF19" i="28" s="1"/>
  <c r="W19" i="28"/>
  <c r="I24" i="40" s="1"/>
  <c r="BU18" i="28"/>
  <c r="BT18" i="28" s="1"/>
  <c r="BN18" i="28" s="1"/>
  <c r="BM18" i="28" s="1"/>
  <c r="BG18" i="28" s="1"/>
  <c r="BF18" i="28" s="1"/>
  <c r="AZ18" i="28" s="1"/>
  <c r="AY18" i="28" s="1"/>
  <c r="AN18" i="28" s="1"/>
  <c r="AM18" i="28" s="1"/>
  <c r="AF18" i="28" s="1"/>
  <c r="AE18" i="28" s="1"/>
  <c r="U18" i="28" s="1"/>
  <c r="T18" i="28" s="1"/>
  <c r="M18" i="28" s="1"/>
  <c r="L18" i="28" s="1"/>
  <c r="F18" i="28" s="1"/>
  <c r="BU17" i="28"/>
  <c r="BT17" i="28" s="1"/>
  <c r="BN17" i="28" s="1"/>
  <c r="BM17" i="28" s="1"/>
  <c r="BG17" i="28" s="1"/>
  <c r="BF17" i="28" s="1"/>
  <c r="AZ17" i="28" s="1"/>
  <c r="AY17" i="28" s="1"/>
  <c r="AN17" i="28" s="1"/>
  <c r="AM17" i="28" s="1"/>
  <c r="AF17" i="28" s="1"/>
  <c r="AE17" i="28" s="1"/>
  <c r="U17" i="28" s="1"/>
  <c r="T17" i="28" s="1"/>
  <c r="M17" i="28" s="1"/>
  <c r="L17" i="28" s="1"/>
  <c r="F17" i="28" s="1"/>
  <c r="BU16" i="28"/>
  <c r="BT16" i="28" s="1"/>
  <c r="BN16" i="28" s="1"/>
  <c r="BM16" i="28" s="1"/>
  <c r="BG16" i="28" s="1"/>
  <c r="BF16" i="28" s="1"/>
  <c r="AZ16" i="28" s="1"/>
  <c r="AY16" i="28" s="1"/>
  <c r="AN16" i="28" s="1"/>
  <c r="AM16" i="28" s="1"/>
  <c r="AF16" i="28" s="1"/>
  <c r="AE16" i="28" s="1"/>
  <c r="U16" i="28" s="1"/>
  <c r="T16" i="28" s="1"/>
  <c r="M16" i="28" s="1"/>
  <c r="BU15" i="28"/>
  <c r="BT15" i="28" s="1"/>
  <c r="BN15" i="28" s="1"/>
  <c r="BM15" i="28" s="1"/>
  <c r="BG15" i="28" s="1"/>
  <c r="BF15" i="28" s="1"/>
  <c r="AZ15" i="28" s="1"/>
  <c r="AY15" i="28" s="1"/>
  <c r="AN15" i="28" s="1"/>
  <c r="AM15" i="28" s="1"/>
  <c r="AF15" i="28" s="1"/>
  <c r="AE15" i="28" s="1"/>
  <c r="U15" i="28" s="1"/>
  <c r="T15" i="28" s="1"/>
  <c r="M15" i="28" s="1"/>
  <c r="L15" i="28" s="1"/>
  <c r="F15" i="28" s="1"/>
  <c r="BU13" i="28"/>
  <c r="BT13" i="28" s="1"/>
  <c r="BN13" i="28" s="1"/>
  <c r="BM13" i="28" s="1"/>
  <c r="BG13" i="28" s="1"/>
  <c r="BF13" i="28" s="1"/>
  <c r="AZ13" i="28" s="1"/>
  <c r="AY13" i="28" s="1"/>
  <c r="AN13" i="28" s="1"/>
  <c r="AM13" i="28" s="1"/>
  <c r="AF13" i="28" s="1"/>
  <c r="AE13" i="28" s="1"/>
  <c r="U13" i="28" s="1"/>
  <c r="T13" i="28" s="1"/>
  <c r="M13" i="28" s="1"/>
  <c r="BU12" i="28"/>
  <c r="BT12" i="28" s="1"/>
  <c r="BN12" i="28" s="1"/>
  <c r="BM12" i="28" s="1"/>
  <c r="BG12" i="28" s="1"/>
  <c r="BF12" i="28" s="1"/>
  <c r="AZ12" i="28" s="1"/>
  <c r="AY12" i="28" s="1"/>
  <c r="AN12" i="28" s="1"/>
  <c r="AM12" i="28" s="1"/>
  <c r="AF12" i="28" s="1"/>
  <c r="AE12" i="28" s="1"/>
  <c r="U12" i="28" s="1"/>
  <c r="T12" i="28" s="1"/>
  <c r="M12" i="28" s="1"/>
  <c r="L12" i="28" s="1"/>
  <c r="F12" i="28" s="1"/>
  <c r="I12" i="28" s="1"/>
  <c r="W12" i="28"/>
  <c r="AH12" i="28" s="1"/>
  <c r="AP12" i="28" s="1"/>
  <c r="BU11" i="28"/>
  <c r="BT11" i="28" s="1"/>
  <c r="BN11" i="28" s="1"/>
  <c r="BM11" i="28" s="1"/>
  <c r="BG11" i="28" s="1"/>
  <c r="BF11" i="28" s="1"/>
  <c r="AZ11" i="28" s="1"/>
  <c r="AY11" i="28" s="1"/>
  <c r="AN11" i="28" s="1"/>
  <c r="AM11" i="28" s="1"/>
  <c r="AF11" i="28" s="1"/>
  <c r="AE11" i="28" s="1"/>
  <c r="U11" i="28" s="1"/>
  <c r="T11" i="28" s="1"/>
  <c r="M11" i="28" s="1"/>
  <c r="L11" i="28" s="1"/>
  <c r="F11" i="28" s="1"/>
  <c r="I11" i="28" s="1"/>
  <c r="W11" i="28"/>
  <c r="BU10" i="28"/>
  <c r="BT10" i="28" s="1"/>
  <c r="BN10" i="28" s="1"/>
  <c r="BM10" i="28" s="1"/>
  <c r="BG10" i="28" s="1"/>
  <c r="BF10" i="28" s="1"/>
  <c r="AZ10" i="28" s="1"/>
  <c r="AY10" i="28" s="1"/>
  <c r="AN10" i="28" s="1"/>
  <c r="AM10" i="28" s="1"/>
  <c r="AF10" i="28" s="1"/>
  <c r="AE10" i="28" s="1"/>
  <c r="U10" i="28" s="1"/>
  <c r="T10" i="28" s="1"/>
  <c r="M10" i="28" s="1"/>
  <c r="L10" i="28" s="1"/>
  <c r="F10" i="28" s="1"/>
  <c r="I10" i="28" s="1"/>
  <c r="W10" i="28"/>
  <c r="BU9" i="28"/>
  <c r="BT9" i="28" s="1"/>
  <c r="BN9" i="28" s="1"/>
  <c r="BM9" i="28" s="1"/>
  <c r="BG9" i="28" s="1"/>
  <c r="BF9" i="28" s="1"/>
  <c r="AZ9" i="28" s="1"/>
  <c r="AY9" i="28" s="1"/>
  <c r="AN9" i="28" s="1"/>
  <c r="AM9" i="28" s="1"/>
  <c r="AF9" i="28" s="1"/>
  <c r="AE9" i="28" s="1"/>
  <c r="U9" i="28" s="1"/>
  <c r="T9" i="28" s="1"/>
  <c r="M9" i="28" s="1"/>
  <c r="L9" i="28" s="1"/>
  <c r="F9" i="28" s="1"/>
  <c r="I9" i="28" s="1"/>
  <c r="BU7" i="28"/>
  <c r="BT7" i="28" s="1"/>
  <c r="BN7" i="28" s="1"/>
  <c r="BM7" i="28" s="1"/>
  <c r="BG7" i="28" s="1"/>
  <c r="BF7" i="28" s="1"/>
  <c r="AZ7" i="28" s="1"/>
  <c r="AY7" i="28" s="1"/>
  <c r="AN7" i="28" s="1"/>
  <c r="BU6" i="28"/>
  <c r="BT6" i="28" s="1"/>
  <c r="BN6" i="28" s="1"/>
  <c r="BM6" i="28" s="1"/>
  <c r="BG6" i="28" s="1"/>
  <c r="BF6" i="28" s="1"/>
  <c r="AZ6" i="28" s="1"/>
  <c r="AY6" i="28" s="1"/>
  <c r="AN6" i="28" s="1"/>
  <c r="BU5" i="28"/>
  <c r="BT5" i="28" s="1"/>
  <c r="BN5" i="28" s="1"/>
  <c r="BM5" i="28" s="1"/>
  <c r="BG5" i="28" s="1"/>
  <c r="BF5" i="28" s="1"/>
  <c r="AZ5" i="28" s="1"/>
  <c r="AY5" i="28" s="1"/>
  <c r="AN5" i="28" s="1"/>
  <c r="AM5" i="28" s="1"/>
  <c r="AF5" i="28" s="1"/>
  <c r="AE5" i="28" s="1"/>
  <c r="U5" i="28" s="1"/>
  <c r="T5" i="28" s="1"/>
  <c r="M5" i="28" s="1"/>
  <c r="AP5" i="28"/>
  <c r="BU4" i="28"/>
  <c r="BT4" i="28" s="1"/>
  <c r="BN4" i="28" s="1"/>
  <c r="BM4" i="28" s="1"/>
  <c r="BG4" i="28" s="1"/>
  <c r="BF4" i="28" s="1"/>
  <c r="AZ4" i="28" s="1"/>
  <c r="AY4" i="28" s="1"/>
  <c r="AN4" i="28" s="1"/>
  <c r="BR117" i="24"/>
  <c r="BQ117" i="24" s="1"/>
  <c r="BK117" i="24" s="1"/>
  <c r="BJ117" i="24" s="1"/>
  <c r="BD117" i="24" s="1"/>
  <c r="BC117" i="24" s="1"/>
  <c r="AW117" i="24" s="1"/>
  <c r="AV117" i="24" s="1"/>
  <c r="AK117" i="24" s="1"/>
  <c r="AJ117" i="24" s="1"/>
  <c r="AD117" i="24" s="1"/>
  <c r="AC117" i="24" s="1"/>
  <c r="S117" i="24" s="1"/>
  <c r="R117" i="24" s="1"/>
  <c r="K117" i="24" s="1"/>
  <c r="J117" i="24" s="1"/>
  <c r="E117" i="24" s="1"/>
  <c r="H117" i="24" s="1"/>
  <c r="M117" i="24"/>
  <c r="U117" i="24" s="1"/>
  <c r="BR73" i="24"/>
  <c r="BQ73" i="24" s="1"/>
  <c r="BK73" i="24" s="1"/>
  <c r="BJ73" i="24" s="1"/>
  <c r="BD73" i="24" s="1"/>
  <c r="BC73" i="24" s="1"/>
  <c r="AW73" i="24" s="1"/>
  <c r="AV73" i="24" s="1"/>
  <c r="AK73" i="24" s="1"/>
  <c r="AJ73" i="24" s="1"/>
  <c r="AD73" i="24" s="1"/>
  <c r="AC73" i="24" s="1"/>
  <c r="S73" i="24" s="1"/>
  <c r="R73" i="24" s="1"/>
  <c r="K73" i="24" s="1"/>
  <c r="J73" i="24" s="1"/>
  <c r="E73" i="24" s="1"/>
  <c r="H73" i="24" s="1"/>
  <c r="M73" i="24"/>
  <c r="U73" i="24" s="1"/>
  <c r="BR72" i="24"/>
  <c r="BQ72" i="24" s="1"/>
  <c r="BK72" i="24" s="1"/>
  <c r="BJ72" i="24" s="1"/>
  <c r="BD72" i="24" s="1"/>
  <c r="BC72" i="24" s="1"/>
  <c r="AW72" i="24" s="1"/>
  <c r="AV72" i="24" s="1"/>
  <c r="AK72" i="24" s="1"/>
  <c r="AJ72" i="24" s="1"/>
  <c r="AD72" i="24" s="1"/>
  <c r="AC72" i="24" s="1"/>
  <c r="S72" i="24" s="1"/>
  <c r="R72" i="24" s="1"/>
  <c r="K72" i="24" s="1"/>
  <c r="J72" i="24" s="1"/>
  <c r="E72" i="24" s="1"/>
  <c r="H72" i="24" s="1"/>
  <c r="M72" i="24"/>
  <c r="U72" i="24" s="1"/>
  <c r="AF72" i="24" s="1"/>
  <c r="BR71" i="24"/>
  <c r="BQ71" i="24" s="1"/>
  <c r="BK71" i="24" s="1"/>
  <c r="BJ71" i="24" s="1"/>
  <c r="BD71" i="24" s="1"/>
  <c r="BC71" i="24" s="1"/>
  <c r="AW71" i="24" s="1"/>
  <c r="AV71" i="24" s="1"/>
  <c r="AK71" i="24" s="1"/>
  <c r="AJ71" i="24" s="1"/>
  <c r="AD71" i="24" s="1"/>
  <c r="AC71" i="24" s="1"/>
  <c r="S71" i="24" s="1"/>
  <c r="R71" i="24" s="1"/>
  <c r="K71" i="24" s="1"/>
  <c r="J71" i="24" s="1"/>
  <c r="E71" i="24" s="1"/>
  <c r="H71" i="24" s="1"/>
  <c r="M71" i="24"/>
  <c r="U71" i="24" s="1"/>
  <c r="BR70" i="24"/>
  <c r="BQ70" i="24" s="1"/>
  <c r="BK70" i="24" s="1"/>
  <c r="BJ70" i="24" s="1"/>
  <c r="BD70" i="24" s="1"/>
  <c r="BC70" i="24" s="1"/>
  <c r="AW70" i="24" s="1"/>
  <c r="AV70" i="24" s="1"/>
  <c r="AK70" i="24" s="1"/>
  <c r="AJ70" i="24" s="1"/>
  <c r="AD70" i="24" s="1"/>
  <c r="AC70" i="24" s="1"/>
  <c r="S70" i="24" s="1"/>
  <c r="R70" i="24" s="1"/>
  <c r="K70" i="24" s="1"/>
  <c r="J70" i="24" s="1"/>
  <c r="E70" i="24" s="1"/>
  <c r="H70" i="24" s="1"/>
  <c r="M70" i="24"/>
  <c r="U70" i="24" s="1"/>
  <c r="BR69" i="24"/>
  <c r="BQ69" i="24" s="1"/>
  <c r="BK69" i="24" s="1"/>
  <c r="BJ69" i="24" s="1"/>
  <c r="BD69" i="24" s="1"/>
  <c r="BC69" i="24" s="1"/>
  <c r="AW69" i="24" s="1"/>
  <c r="AV69" i="24" s="1"/>
  <c r="AK69" i="24" s="1"/>
  <c r="AJ69" i="24" s="1"/>
  <c r="AD69" i="24" s="1"/>
  <c r="AC69" i="24" s="1"/>
  <c r="S69" i="24" s="1"/>
  <c r="R69" i="24" s="1"/>
  <c r="K69" i="24" s="1"/>
  <c r="J69" i="24" s="1"/>
  <c r="E69" i="24" s="1"/>
  <c r="H69" i="24" s="1"/>
  <c r="M69" i="24"/>
  <c r="U69" i="24" s="1"/>
  <c r="AF69" i="24" s="1"/>
  <c r="BR68" i="24"/>
  <c r="BQ68" i="24" s="1"/>
  <c r="BK68" i="24" s="1"/>
  <c r="BJ68" i="24" s="1"/>
  <c r="BD68" i="24" s="1"/>
  <c r="BC68" i="24" s="1"/>
  <c r="AW68" i="24" s="1"/>
  <c r="AV68" i="24" s="1"/>
  <c r="AK68" i="24" s="1"/>
  <c r="AJ68" i="24" s="1"/>
  <c r="AD68" i="24" s="1"/>
  <c r="AC68" i="24" s="1"/>
  <c r="S68" i="24" s="1"/>
  <c r="R68" i="24" s="1"/>
  <c r="K68" i="24" s="1"/>
  <c r="J68" i="24" s="1"/>
  <c r="E68" i="24" s="1"/>
  <c r="H68" i="24" s="1"/>
  <c r="M68" i="24"/>
  <c r="U68" i="24" s="1"/>
  <c r="BR67" i="24"/>
  <c r="BQ67" i="24" s="1"/>
  <c r="BK67" i="24" s="1"/>
  <c r="BJ67" i="24" s="1"/>
  <c r="BD67" i="24" s="1"/>
  <c r="BC67" i="24" s="1"/>
  <c r="AW67" i="24" s="1"/>
  <c r="AV67" i="24" s="1"/>
  <c r="AK67" i="24" s="1"/>
  <c r="AJ67" i="24" s="1"/>
  <c r="AD67" i="24" s="1"/>
  <c r="AC67" i="24" s="1"/>
  <c r="S67" i="24" s="1"/>
  <c r="R67" i="24" s="1"/>
  <c r="K67" i="24" s="1"/>
  <c r="J67" i="24" s="1"/>
  <c r="E67" i="24" s="1"/>
  <c r="H67" i="24" s="1"/>
  <c r="M67" i="24"/>
  <c r="U67" i="24" s="1"/>
  <c r="BR66" i="24"/>
  <c r="BQ66" i="24" s="1"/>
  <c r="BK66" i="24" s="1"/>
  <c r="BJ66" i="24" s="1"/>
  <c r="BD66" i="24" s="1"/>
  <c r="BC66" i="24" s="1"/>
  <c r="AW66" i="24" s="1"/>
  <c r="AV66" i="24" s="1"/>
  <c r="AK66" i="24" s="1"/>
  <c r="AJ66" i="24" s="1"/>
  <c r="AD66" i="24" s="1"/>
  <c r="AC66" i="24" s="1"/>
  <c r="S66" i="24" s="1"/>
  <c r="R66" i="24" s="1"/>
  <c r="K66" i="24" s="1"/>
  <c r="J66" i="24" s="1"/>
  <c r="E66" i="24" s="1"/>
  <c r="H66" i="24" s="1"/>
  <c r="M66" i="24"/>
  <c r="BR65" i="24"/>
  <c r="BQ65" i="24" s="1"/>
  <c r="BK65" i="24" s="1"/>
  <c r="BJ65" i="24" s="1"/>
  <c r="BD65" i="24" s="1"/>
  <c r="BC65" i="24" s="1"/>
  <c r="AW65" i="24" s="1"/>
  <c r="AV65" i="24" s="1"/>
  <c r="AK65" i="24" s="1"/>
  <c r="AJ65" i="24" s="1"/>
  <c r="AD65" i="24" s="1"/>
  <c r="AC65" i="24" s="1"/>
  <c r="S65" i="24" s="1"/>
  <c r="R65" i="24" s="1"/>
  <c r="K65" i="24" s="1"/>
  <c r="J65" i="24" s="1"/>
  <c r="E65" i="24" s="1"/>
  <c r="H65" i="24" s="1"/>
  <c r="M65" i="24"/>
  <c r="U65" i="24" s="1"/>
  <c r="BR64" i="24"/>
  <c r="BQ64" i="24" s="1"/>
  <c r="BK64" i="24" s="1"/>
  <c r="BJ64" i="24" s="1"/>
  <c r="BD64" i="24" s="1"/>
  <c r="BC64" i="24" s="1"/>
  <c r="AW64" i="24" s="1"/>
  <c r="AV64" i="24" s="1"/>
  <c r="AK64" i="24" s="1"/>
  <c r="AJ64" i="24" s="1"/>
  <c r="AD64" i="24" s="1"/>
  <c r="AC64" i="24" s="1"/>
  <c r="S64" i="24" s="1"/>
  <c r="R64" i="24" s="1"/>
  <c r="K64" i="24" s="1"/>
  <c r="J64" i="24" s="1"/>
  <c r="E64" i="24" s="1"/>
  <c r="H64" i="24" s="1"/>
  <c r="M64" i="24"/>
  <c r="U64" i="24" s="1"/>
  <c r="BR63" i="24"/>
  <c r="BQ63" i="24" s="1"/>
  <c r="BK63" i="24" s="1"/>
  <c r="BJ63" i="24" s="1"/>
  <c r="BD63" i="24" s="1"/>
  <c r="BC63" i="24" s="1"/>
  <c r="AW63" i="24" s="1"/>
  <c r="AV63" i="24" s="1"/>
  <c r="AK63" i="24" s="1"/>
  <c r="AJ63" i="24" s="1"/>
  <c r="AD63" i="24" s="1"/>
  <c r="AC63" i="24" s="1"/>
  <c r="S63" i="24" s="1"/>
  <c r="R63" i="24" s="1"/>
  <c r="K63" i="24" s="1"/>
  <c r="M63" i="24"/>
  <c r="U63" i="24" s="1"/>
  <c r="AF63" i="24" s="1"/>
  <c r="BR62" i="24"/>
  <c r="BQ62" i="24" s="1"/>
  <c r="BK62" i="24" s="1"/>
  <c r="BJ62" i="24" s="1"/>
  <c r="BD62" i="24" s="1"/>
  <c r="BC62" i="24" s="1"/>
  <c r="AW62" i="24" s="1"/>
  <c r="AV62" i="24" s="1"/>
  <c r="AK62" i="24" s="1"/>
  <c r="AJ62" i="24" s="1"/>
  <c r="AD62" i="24" s="1"/>
  <c r="AC62" i="24" s="1"/>
  <c r="S62" i="24" s="1"/>
  <c r="R62" i="24" s="1"/>
  <c r="K62" i="24" s="1"/>
  <c r="M62" i="24"/>
  <c r="U62" i="24" s="1"/>
  <c r="L5" i="28" l="1"/>
  <c r="F5" i="28" s="1"/>
  <c r="I5" i="28" s="1"/>
  <c r="Q5" i="28"/>
  <c r="W85" i="38"/>
  <c r="V81" i="40"/>
  <c r="P81" i="40" s="1"/>
  <c r="V73" i="40"/>
  <c r="P73" i="40" s="1"/>
  <c r="W87" i="38"/>
  <c r="V82" i="40"/>
  <c r="P82" i="40" s="1"/>
  <c r="W88" i="38"/>
  <c r="V83" i="40"/>
  <c r="P83" i="40" s="1"/>
  <c r="I10" i="30"/>
  <c r="V57" i="29"/>
  <c r="P57" i="29" s="1"/>
  <c r="V71" i="29"/>
  <c r="P71" i="29" s="1"/>
  <c r="W75" i="38"/>
  <c r="V25" i="29"/>
  <c r="P25" i="29" s="1"/>
  <c r="R25" i="29" s="1"/>
  <c r="V6" i="29"/>
  <c r="W5" i="38"/>
  <c r="V59" i="29"/>
  <c r="P59" i="29" s="1"/>
  <c r="V63" i="29"/>
  <c r="P63" i="29" s="1"/>
  <c r="V5" i="29"/>
  <c r="W4" i="38"/>
  <c r="V73" i="29"/>
  <c r="P73" i="29" s="1"/>
  <c r="AM98" i="28"/>
  <c r="AF98" i="28" s="1"/>
  <c r="AE98" i="28" s="1"/>
  <c r="U98" i="28" s="1"/>
  <c r="T98" i="28" s="1"/>
  <c r="M98" i="28" s="1"/>
  <c r="I17" i="30"/>
  <c r="BY82" i="28"/>
  <c r="V72" i="29"/>
  <c r="P72" i="29" s="1"/>
  <c r="H19" i="35"/>
  <c r="I19" i="35"/>
  <c r="I25" i="35"/>
  <c r="H25" i="35"/>
  <c r="H29" i="35"/>
  <c r="I29" i="35"/>
  <c r="H33" i="35"/>
  <c r="I33" i="35"/>
  <c r="I37" i="35"/>
  <c r="H37" i="35"/>
  <c r="I45" i="35"/>
  <c r="H45" i="35"/>
  <c r="I49" i="35"/>
  <c r="H49" i="35"/>
  <c r="I57" i="35"/>
  <c r="H57" i="35"/>
  <c r="I60" i="35"/>
  <c r="H60" i="35"/>
  <c r="I64" i="35"/>
  <c r="H64" i="35"/>
  <c r="I75" i="35"/>
  <c r="H75" i="35"/>
  <c r="I74" i="35"/>
  <c r="H74" i="35"/>
  <c r="I81" i="35"/>
  <c r="H81" i="35"/>
  <c r="I90" i="35"/>
  <c r="H90" i="35"/>
  <c r="I98" i="35"/>
  <c r="H98" i="35"/>
  <c r="I102" i="35"/>
  <c r="H102" i="35"/>
  <c r="H107" i="35"/>
  <c r="I107" i="35"/>
  <c r="I22" i="35"/>
  <c r="H22" i="35"/>
  <c r="I26" i="35"/>
  <c r="H26" i="35"/>
  <c r="I30" i="35"/>
  <c r="H30" i="35"/>
  <c r="I38" i="35"/>
  <c r="H38" i="35"/>
  <c r="I42" i="35"/>
  <c r="H42" i="35"/>
  <c r="I46" i="35"/>
  <c r="H46" i="35"/>
  <c r="I58" i="35"/>
  <c r="H58" i="35"/>
  <c r="I65" i="35"/>
  <c r="H65" i="35"/>
  <c r="I71" i="35"/>
  <c r="H71" i="35"/>
  <c r="I77" i="35"/>
  <c r="H77" i="35"/>
  <c r="I78" i="35"/>
  <c r="I76" i="35"/>
  <c r="H78" i="35"/>
  <c r="H76" i="35"/>
  <c r="I82" i="35"/>
  <c r="H82" i="35"/>
  <c r="I91" i="35"/>
  <c r="H91" i="35"/>
  <c r="I95" i="35"/>
  <c r="H95" i="35"/>
  <c r="I99" i="35"/>
  <c r="H99" i="35"/>
  <c r="I103" i="35"/>
  <c r="H103" i="35"/>
  <c r="H111" i="35"/>
  <c r="I111" i="35"/>
  <c r="I23" i="35"/>
  <c r="H23" i="35"/>
  <c r="H31" i="35"/>
  <c r="I31" i="35"/>
  <c r="H35" i="35"/>
  <c r="I35" i="35"/>
  <c r="I39" i="35"/>
  <c r="H39" i="35"/>
  <c r="I43" i="35"/>
  <c r="H43" i="35"/>
  <c r="I47" i="35"/>
  <c r="H47" i="35"/>
  <c r="I51" i="35"/>
  <c r="H51" i="35"/>
  <c r="I62" i="35"/>
  <c r="H62" i="35"/>
  <c r="I79" i="35"/>
  <c r="H79" i="35"/>
  <c r="H92" i="35"/>
  <c r="I92" i="35"/>
  <c r="I104" i="35"/>
  <c r="H104" i="35"/>
  <c r="I7" i="35"/>
  <c r="H7" i="35"/>
  <c r="I9" i="35"/>
  <c r="H9" i="35"/>
  <c r="H109" i="35"/>
  <c r="I109" i="35"/>
  <c r="I24" i="35"/>
  <c r="H24" i="35"/>
  <c r="I32" i="35"/>
  <c r="H32" i="35"/>
  <c r="I36" i="35"/>
  <c r="H36" i="35"/>
  <c r="I40" i="35"/>
  <c r="H40" i="35"/>
  <c r="I44" i="35"/>
  <c r="H44" i="35"/>
  <c r="I48" i="35"/>
  <c r="H48" i="35"/>
  <c r="I63" i="35"/>
  <c r="H63" i="35"/>
  <c r="I73" i="35"/>
  <c r="H73" i="35"/>
  <c r="I80" i="35"/>
  <c r="H80" i="35"/>
  <c r="I93" i="35"/>
  <c r="H93" i="35"/>
  <c r="H97" i="35"/>
  <c r="I97" i="35"/>
  <c r="I101" i="35"/>
  <c r="H101" i="35"/>
  <c r="I106" i="35"/>
  <c r="H106" i="35"/>
  <c r="I110" i="35"/>
  <c r="H110" i="35"/>
  <c r="H113" i="35"/>
  <c r="I113" i="35"/>
  <c r="I78" i="29"/>
  <c r="I79" i="29"/>
  <c r="I81" i="29"/>
  <c r="I82" i="29"/>
  <c r="I80" i="29"/>
  <c r="I11" i="29"/>
  <c r="I26" i="29"/>
  <c r="I30" i="29"/>
  <c r="I34" i="29"/>
  <c r="I42" i="29"/>
  <c r="I46" i="29"/>
  <c r="I50" i="29"/>
  <c r="I53" i="29"/>
  <c r="I61" i="29"/>
  <c r="I64" i="29"/>
  <c r="I68" i="29"/>
  <c r="I85" i="29"/>
  <c r="I94" i="29"/>
  <c r="I102" i="29"/>
  <c r="I106" i="29"/>
  <c r="I112" i="29"/>
  <c r="I27" i="29"/>
  <c r="I35" i="29"/>
  <c r="I39" i="29"/>
  <c r="I43" i="29"/>
  <c r="I47" i="29"/>
  <c r="I62" i="29"/>
  <c r="I69" i="29"/>
  <c r="I75" i="29"/>
  <c r="I86" i="29"/>
  <c r="I95" i="29"/>
  <c r="I99" i="29"/>
  <c r="I103" i="29"/>
  <c r="I107" i="29"/>
  <c r="I13" i="29"/>
  <c r="I116" i="29"/>
  <c r="I28" i="29"/>
  <c r="I36" i="29"/>
  <c r="I40" i="29"/>
  <c r="I44" i="29"/>
  <c r="I48" i="29"/>
  <c r="I51" i="29"/>
  <c r="I55" i="29"/>
  <c r="I66" i="29"/>
  <c r="I83" i="29"/>
  <c r="I96" i="29"/>
  <c r="I108" i="29"/>
  <c r="I114" i="29"/>
  <c r="I23" i="29"/>
  <c r="I29" i="29"/>
  <c r="I33" i="29"/>
  <c r="I37" i="29"/>
  <c r="I41" i="29"/>
  <c r="I49" i="29"/>
  <c r="I52" i="29"/>
  <c r="I67" i="29"/>
  <c r="I77" i="29"/>
  <c r="I84" i="29"/>
  <c r="I97" i="29"/>
  <c r="I101" i="29"/>
  <c r="I105" i="29"/>
  <c r="I4" i="29"/>
  <c r="I111" i="29"/>
  <c r="I115" i="29"/>
  <c r="I118" i="29"/>
  <c r="AM103" i="28"/>
  <c r="AF103" i="28" s="1"/>
  <c r="AE103" i="28" s="1"/>
  <c r="U103" i="28" s="1"/>
  <c r="T103" i="28" s="1"/>
  <c r="M103" i="28" s="1"/>
  <c r="Q103" i="28" s="1"/>
  <c r="CB82" i="28"/>
  <c r="AM96" i="28"/>
  <c r="AF96" i="28" s="1"/>
  <c r="AE96" i="28" s="1"/>
  <c r="U96" i="28" s="1"/>
  <c r="T96" i="28" s="1"/>
  <c r="M96" i="28" s="1"/>
  <c r="I18" i="30"/>
  <c r="AM101" i="28"/>
  <c r="AF101" i="28" s="1"/>
  <c r="AE101" i="28" s="1"/>
  <c r="U101" i="28" s="1"/>
  <c r="T101" i="28" s="1"/>
  <c r="M101" i="28" s="1"/>
  <c r="L101" i="28" s="1"/>
  <c r="F101" i="28" s="1"/>
  <c r="I101" i="28" s="1"/>
  <c r="AM69" i="28"/>
  <c r="AF69" i="28" s="1"/>
  <c r="AE69" i="28" s="1"/>
  <c r="U69" i="28" s="1"/>
  <c r="T69" i="28" s="1"/>
  <c r="M69" i="28" s="1"/>
  <c r="I24" i="30"/>
  <c r="AM7" i="28"/>
  <c r="AF7" i="28" s="1"/>
  <c r="AE7" i="28" s="1"/>
  <c r="U7" i="28" s="1"/>
  <c r="T7" i="28" s="1"/>
  <c r="M7" i="28" s="1"/>
  <c r="Q7" i="28" s="1"/>
  <c r="I4" i="30"/>
  <c r="AM24" i="28"/>
  <c r="AF24" i="28" s="1"/>
  <c r="AE24" i="28" s="1"/>
  <c r="U24" i="28" s="1"/>
  <c r="I28" i="30"/>
  <c r="AM100" i="28"/>
  <c r="AF100" i="28" s="1"/>
  <c r="AE100" i="28" s="1"/>
  <c r="U100" i="28" s="1"/>
  <c r="T100" i="28" s="1"/>
  <c r="M100" i="28" s="1"/>
  <c r="Q100" i="28" s="1"/>
  <c r="I20" i="30"/>
  <c r="AM4" i="28"/>
  <c r="AF4" i="28" s="1"/>
  <c r="AE4" i="28" s="1"/>
  <c r="U4" i="28" s="1"/>
  <c r="T4" i="28" s="1"/>
  <c r="M4" i="28" s="1"/>
  <c r="I2" i="30"/>
  <c r="AM30" i="28"/>
  <c r="AF30" i="28" s="1"/>
  <c r="AE30" i="28" s="1"/>
  <c r="U30" i="28" s="1"/>
  <c r="T30" i="28" s="1"/>
  <c r="M30" i="28" s="1"/>
  <c r="L30" i="28" s="1"/>
  <c r="F30" i="28" s="1"/>
  <c r="AM55" i="28"/>
  <c r="AF55" i="28" s="1"/>
  <c r="AE55" i="28" s="1"/>
  <c r="U55" i="28" s="1"/>
  <c r="T55" i="28" s="1"/>
  <c r="M55" i="28" s="1"/>
  <c r="Q55" i="28" s="1"/>
  <c r="I27" i="30"/>
  <c r="AM109" i="28"/>
  <c r="AF109" i="28" s="1"/>
  <c r="AE109" i="28" s="1"/>
  <c r="U109" i="28" s="1"/>
  <c r="T109" i="28" s="1"/>
  <c r="M109" i="28" s="1"/>
  <c r="L109" i="28" s="1"/>
  <c r="F109" i="28" s="1"/>
  <c r="I109" i="28" s="1"/>
  <c r="AM127" i="28"/>
  <c r="AF127" i="28" s="1"/>
  <c r="AE127" i="28" s="1"/>
  <c r="U127" i="28" s="1"/>
  <c r="T127" i="28" s="1"/>
  <c r="M127" i="28" s="1"/>
  <c r="L127" i="28" s="1"/>
  <c r="F127" i="28" s="1"/>
  <c r="I127" i="28" s="1"/>
  <c r="AM99" i="28"/>
  <c r="AF99" i="28" s="1"/>
  <c r="AE99" i="28" s="1"/>
  <c r="U99" i="28" s="1"/>
  <c r="T99" i="28" s="1"/>
  <c r="M99" i="28" s="1"/>
  <c r="L99" i="28" s="1"/>
  <c r="F99" i="28" s="1"/>
  <c r="I99" i="28" s="1"/>
  <c r="I19" i="30"/>
  <c r="AM107" i="28"/>
  <c r="AF107" i="28" s="1"/>
  <c r="AE107" i="28" s="1"/>
  <c r="U107" i="28" s="1"/>
  <c r="T107" i="28" s="1"/>
  <c r="M107" i="28" s="1"/>
  <c r="L107" i="28" s="1"/>
  <c r="F107" i="28" s="1"/>
  <c r="I107" i="28" s="1"/>
  <c r="I21" i="30"/>
  <c r="I22" i="30" s="1"/>
  <c r="AM110" i="28"/>
  <c r="AF110" i="28" s="1"/>
  <c r="AE110" i="28" s="1"/>
  <c r="U110" i="28" s="1"/>
  <c r="T110" i="28" s="1"/>
  <c r="M110" i="28" s="1"/>
  <c r="L110" i="28" s="1"/>
  <c r="F110" i="28" s="1"/>
  <c r="I110" i="28" s="1"/>
  <c r="I23" i="30"/>
  <c r="AM114" i="28"/>
  <c r="AF114" i="28" s="1"/>
  <c r="AE114" i="28" s="1"/>
  <c r="U114" i="28" s="1"/>
  <c r="T114" i="28" s="1"/>
  <c r="M114" i="28" s="1"/>
  <c r="L114" i="28" s="1"/>
  <c r="F114" i="28" s="1"/>
  <c r="I114" i="28" s="1"/>
  <c r="I13" i="30"/>
  <c r="K13" i="30" s="1"/>
  <c r="AM6" i="28"/>
  <c r="AF6" i="28" s="1"/>
  <c r="AE6" i="28" s="1"/>
  <c r="U6" i="28" s="1"/>
  <c r="T6" i="28" s="1"/>
  <c r="M6" i="28" s="1"/>
  <c r="I3" i="30"/>
  <c r="AM33" i="28"/>
  <c r="AF33" i="28" s="1"/>
  <c r="AE33" i="28" s="1"/>
  <c r="U33" i="28" s="1"/>
  <c r="T33" i="28" s="1"/>
  <c r="M33" i="28" s="1"/>
  <c r="L33" i="28" s="1"/>
  <c r="F33" i="28" s="1"/>
  <c r="I33" i="28" s="1"/>
  <c r="I26" i="30"/>
  <c r="AM95" i="28"/>
  <c r="AF95" i="28" s="1"/>
  <c r="AE95" i="28" s="1"/>
  <c r="U95" i="28" s="1"/>
  <c r="T95" i="28" s="1"/>
  <c r="M95" i="28" s="1"/>
  <c r="L95" i="28" s="1"/>
  <c r="F95" i="28" s="1"/>
  <c r="I95" i="28" s="1"/>
  <c r="I16" i="30"/>
  <c r="M24" i="40"/>
  <c r="AH34" i="28"/>
  <c r="AP34" i="28" s="1"/>
  <c r="M37" i="40" s="1"/>
  <c r="AH50" i="28"/>
  <c r="AP50" i="28" s="1"/>
  <c r="M53" i="40" s="1"/>
  <c r="AH98" i="28"/>
  <c r="M88" i="40" s="1"/>
  <c r="AH112" i="28"/>
  <c r="AP112" i="28" s="1"/>
  <c r="M101" i="40" s="1"/>
  <c r="AH35" i="28"/>
  <c r="AP35" i="28" s="1"/>
  <c r="M38" i="40" s="1"/>
  <c r="M76" i="40"/>
  <c r="AH40" i="28"/>
  <c r="AP40" i="28" s="1"/>
  <c r="M43" i="40" s="1"/>
  <c r="AH76" i="28"/>
  <c r="AP76" i="28" s="1"/>
  <c r="M77" i="40" s="1"/>
  <c r="AH86" i="28"/>
  <c r="AP86" i="28" s="1"/>
  <c r="AH96" i="28"/>
  <c r="AP96" i="28" s="1"/>
  <c r="M86" i="40" s="1"/>
  <c r="AH99" i="28"/>
  <c r="AP99" i="28" s="1"/>
  <c r="M89" i="40" s="1"/>
  <c r="AH107" i="28"/>
  <c r="AP107" i="28" s="1"/>
  <c r="M96" i="40" s="1"/>
  <c r="AH110" i="28"/>
  <c r="AP110" i="28" s="1"/>
  <c r="M99" i="40" s="1"/>
  <c r="AH47" i="28"/>
  <c r="AP47" i="28" s="1"/>
  <c r="M50" i="40" s="1"/>
  <c r="M22" i="40"/>
  <c r="AH61" i="28"/>
  <c r="AP61" i="28" s="1"/>
  <c r="M63" i="40" s="1"/>
  <c r="AH69" i="28"/>
  <c r="M74" i="40"/>
  <c r="AH111" i="28"/>
  <c r="AP111" i="28" s="1"/>
  <c r="M100" i="40" s="1"/>
  <c r="M10" i="40"/>
  <c r="AH124" i="28"/>
  <c r="AP124" i="28" s="1"/>
  <c r="M15" i="40" s="1"/>
  <c r="AH31" i="28"/>
  <c r="M34" i="40" s="1"/>
  <c r="AH37" i="28"/>
  <c r="AP37" i="28" s="1"/>
  <c r="M40" i="40" s="1"/>
  <c r="AH41" i="28"/>
  <c r="AJ41" i="28" s="1"/>
  <c r="AH49" i="28"/>
  <c r="AP49" i="28" s="1"/>
  <c r="M52" i="40" s="1"/>
  <c r="AH53" i="28"/>
  <c r="AP53" i="28" s="1"/>
  <c r="M56" i="40" s="1"/>
  <c r="AH94" i="28"/>
  <c r="AJ94" i="28" s="1"/>
  <c r="CB8" i="28"/>
  <c r="BY8" i="28"/>
  <c r="CB88" i="28"/>
  <c r="BY88" i="28"/>
  <c r="M105" i="28"/>
  <c r="L105" i="28" s="1"/>
  <c r="F105" i="28" s="1"/>
  <c r="I105" i="28" s="1"/>
  <c r="M106" i="28"/>
  <c r="Q106" i="28" s="1"/>
  <c r="M113" i="28"/>
  <c r="L113" i="28" s="1"/>
  <c r="F113" i="28" s="1"/>
  <c r="I113" i="28" s="1"/>
  <c r="M104" i="28"/>
  <c r="L104" i="28" s="1"/>
  <c r="F104" i="28" s="1"/>
  <c r="I104" i="28" s="1"/>
  <c r="CB83" i="28"/>
  <c r="BY83" i="28"/>
  <c r="CB80" i="28"/>
  <c r="BY80" i="28"/>
  <c r="CB67" i="28"/>
  <c r="BY67" i="28"/>
  <c r="BR64" i="28"/>
  <c r="BW64" i="28"/>
  <c r="V66" i="40" s="1"/>
  <c r="P66" i="40" s="1"/>
  <c r="CB65" i="28"/>
  <c r="BY65" i="28"/>
  <c r="BY32" i="28"/>
  <c r="CB32" i="28"/>
  <c r="BR84" i="28"/>
  <c r="BW84" i="28"/>
  <c r="CB85" i="28"/>
  <c r="BY85" i="28"/>
  <c r="Q79" i="28"/>
  <c r="W79" i="28"/>
  <c r="I80" i="40" s="1"/>
  <c r="Q72" i="28"/>
  <c r="W72" i="28"/>
  <c r="L16" i="28"/>
  <c r="F16" i="28" s="1"/>
  <c r="T47" i="28"/>
  <c r="M47" i="28" s="1"/>
  <c r="Y47" i="28"/>
  <c r="AY86" i="28"/>
  <c r="AN86" i="28" s="1"/>
  <c r="AM86" i="28" s="1"/>
  <c r="AF86" i="28" s="1"/>
  <c r="Y57" i="28"/>
  <c r="AJ12" i="28"/>
  <c r="Q17" i="28"/>
  <c r="Q48" i="28"/>
  <c r="Q9" i="28"/>
  <c r="AH57" i="28"/>
  <c r="I95" i="40"/>
  <c r="Y111" i="28"/>
  <c r="L35" i="28"/>
  <c r="F35" i="28" s="1"/>
  <c r="I35" i="28" s="1"/>
  <c r="Q35" i="28"/>
  <c r="L27" i="28"/>
  <c r="F27" i="28" s="1"/>
  <c r="Q42" i="28"/>
  <c r="L42" i="28"/>
  <c r="F42" i="28" s="1"/>
  <c r="I42" i="28" s="1"/>
  <c r="T40" i="28"/>
  <c r="M40" i="28" s="1"/>
  <c r="Y40" i="28"/>
  <c r="Q43" i="28"/>
  <c r="L43" i="28"/>
  <c r="F43" i="28" s="1"/>
  <c r="I43" i="28" s="1"/>
  <c r="AE19" i="28"/>
  <c r="U19" i="28" s="1"/>
  <c r="T19" i="28" s="1"/>
  <c r="M19" i="28" s="1"/>
  <c r="L57" i="28"/>
  <c r="F57" i="28" s="1"/>
  <c r="I57" i="28" s="1"/>
  <c r="Q57" i="28"/>
  <c r="BB5" i="28"/>
  <c r="AR5" i="28"/>
  <c r="AJ5" i="28"/>
  <c r="T41" i="28"/>
  <c r="M41" i="28" s="1"/>
  <c r="Y41" i="28"/>
  <c r="AE49" i="28"/>
  <c r="U49" i="28" s="1"/>
  <c r="T49" i="28" s="1"/>
  <c r="M49" i="28" s="1"/>
  <c r="T53" i="28"/>
  <c r="M53" i="28" s="1"/>
  <c r="L53" i="28" s="1"/>
  <c r="F53" i="28" s="1"/>
  <c r="I53" i="28" s="1"/>
  <c r="Y53" i="28"/>
  <c r="T22" i="28"/>
  <c r="M22" i="28" s="1"/>
  <c r="L54" i="28"/>
  <c r="F54" i="28" s="1"/>
  <c r="I54" i="28" s="1"/>
  <c r="Q54" i="28"/>
  <c r="AE91" i="28"/>
  <c r="U91" i="28" s="1"/>
  <c r="AJ91" i="28"/>
  <c r="BM31" i="28"/>
  <c r="BG31" i="28" s="1"/>
  <c r="AE29" i="28"/>
  <c r="U29" i="28" s="1"/>
  <c r="W38" i="28"/>
  <c r="I41" i="40" s="1"/>
  <c r="Q38" i="28"/>
  <c r="L13" i="28"/>
  <c r="F13" i="28" s="1"/>
  <c r="Q36" i="28"/>
  <c r="L36" i="28"/>
  <c r="F36" i="28" s="1"/>
  <c r="I36" i="28" s="1"/>
  <c r="L34" i="28"/>
  <c r="F34" i="28" s="1"/>
  <c r="I34" i="28" s="1"/>
  <c r="Q34" i="28"/>
  <c r="Q51" i="28"/>
  <c r="L51" i="28"/>
  <c r="F51" i="28" s="1"/>
  <c r="I51" i="28" s="1"/>
  <c r="AH46" i="28"/>
  <c r="Y46" i="28"/>
  <c r="Q11" i="28"/>
  <c r="Y11" i="28"/>
  <c r="AH11" i="28"/>
  <c r="Q12" i="28"/>
  <c r="AM50" i="28"/>
  <c r="AF50" i="28" s="1"/>
  <c r="Y10" i="28"/>
  <c r="AH10" i="28"/>
  <c r="BB12" i="28"/>
  <c r="AR12" i="28"/>
  <c r="Q58" i="28"/>
  <c r="L58" i="28"/>
  <c r="F58" i="28" s="1"/>
  <c r="I58" i="28" s="1"/>
  <c r="Q70" i="28"/>
  <c r="L70" i="28"/>
  <c r="F70" i="28" s="1"/>
  <c r="I70" i="28" s="1"/>
  <c r="AH42" i="28"/>
  <c r="Y42" i="28"/>
  <c r="W9" i="28"/>
  <c r="Q10" i="28"/>
  <c r="Y17" i="28"/>
  <c r="Y35" i="28"/>
  <c r="W39" i="28"/>
  <c r="I42" i="40" s="1"/>
  <c r="Q39" i="28"/>
  <c r="Y43" i="28"/>
  <c r="AH43" i="28"/>
  <c r="AH48" i="28"/>
  <c r="Y48" i="28"/>
  <c r="BF61" i="28"/>
  <c r="AZ61" i="28" s="1"/>
  <c r="AY61" i="28" s="1"/>
  <c r="AN61" i="28" s="1"/>
  <c r="W68" i="28"/>
  <c r="I70" i="40" s="1"/>
  <c r="Q68" i="28"/>
  <c r="Q71" i="28"/>
  <c r="W71" i="28"/>
  <c r="Y12" i="28"/>
  <c r="Q44" i="28"/>
  <c r="AH51" i="28"/>
  <c r="Y51" i="28"/>
  <c r="Y34" i="28"/>
  <c r="Y36" i="28"/>
  <c r="AH36" i="28"/>
  <c r="Q46" i="28"/>
  <c r="Y60" i="28"/>
  <c r="AH60" i="28"/>
  <c r="Y37" i="28"/>
  <c r="AH44" i="28"/>
  <c r="Y44" i="28"/>
  <c r="Y59" i="28"/>
  <c r="AH59" i="28"/>
  <c r="L60" i="28"/>
  <c r="F60" i="28" s="1"/>
  <c r="I60" i="28" s="1"/>
  <c r="Q60" i="28"/>
  <c r="Y5" i="28"/>
  <c r="AH33" i="28"/>
  <c r="Q37" i="28"/>
  <c r="AH55" i="28"/>
  <c r="Q62" i="28"/>
  <c r="Y70" i="28"/>
  <c r="W45" i="28"/>
  <c r="I48" i="40" s="1"/>
  <c r="Q45" i="28"/>
  <c r="Q75" i="28"/>
  <c r="BF76" i="28"/>
  <c r="AZ76" i="28" s="1"/>
  <c r="L97" i="28"/>
  <c r="F97" i="28" s="1"/>
  <c r="I97" i="28" s="1"/>
  <c r="Q97" i="28"/>
  <c r="Q108" i="28"/>
  <c r="L108" i="28"/>
  <c r="F108" i="28" s="1"/>
  <c r="I108" i="28" s="1"/>
  <c r="Y90" i="28"/>
  <c r="AH90" i="28"/>
  <c r="W52" i="28"/>
  <c r="I55" i="40" s="1"/>
  <c r="Q52" i="28"/>
  <c r="AH54" i="28"/>
  <c r="Y54" i="28"/>
  <c r="AH58" i="28"/>
  <c r="Y58" i="28"/>
  <c r="Q59" i="28"/>
  <c r="Q63" i="28"/>
  <c r="Y78" i="28"/>
  <c r="AH78" i="28"/>
  <c r="AE124" i="28"/>
  <c r="U124" i="28" s="1"/>
  <c r="T124" i="28" s="1"/>
  <c r="M124" i="28" s="1"/>
  <c r="Y63" i="28"/>
  <c r="L90" i="28"/>
  <c r="F90" i="28" s="1"/>
  <c r="I90" i="28" s="1"/>
  <c r="Q90" i="28"/>
  <c r="Y94" i="28"/>
  <c r="AH100" i="28"/>
  <c r="Y112" i="28"/>
  <c r="T112" i="28"/>
  <c r="M112" i="28" s="1"/>
  <c r="AH63" i="28"/>
  <c r="Y77" i="28"/>
  <c r="AH77" i="28"/>
  <c r="AR91" i="28"/>
  <c r="BB91" i="28"/>
  <c r="L117" i="28"/>
  <c r="F117" i="28" s="1"/>
  <c r="I117" i="28" s="1"/>
  <c r="Q117" i="28"/>
  <c r="W62" i="28"/>
  <c r="I64" i="40" s="1"/>
  <c r="AH70" i="28"/>
  <c r="W75" i="28"/>
  <c r="I75" i="40" s="1"/>
  <c r="Q78" i="28"/>
  <c r="AH97" i="28"/>
  <c r="Y97" i="28"/>
  <c r="Q87" i="28"/>
  <c r="W87" i="28"/>
  <c r="I17" i="40" s="1"/>
  <c r="Q94" i="28"/>
  <c r="Q77" i="28"/>
  <c r="Q102" i="28"/>
  <c r="W102" i="28"/>
  <c r="I6" i="40" s="1"/>
  <c r="I98" i="40"/>
  <c r="Y104" i="28"/>
  <c r="AH104" i="28"/>
  <c r="Y108" i="28"/>
  <c r="L111" i="28"/>
  <c r="F111" i="28" s="1"/>
  <c r="I111" i="28" s="1"/>
  <c r="Q111" i="28"/>
  <c r="W118" i="28"/>
  <c r="Q118" i="28"/>
  <c r="W105" i="28"/>
  <c r="I94" i="40" s="1"/>
  <c r="W101" i="28"/>
  <c r="I91" i="40" s="1"/>
  <c r="AH113" i="28"/>
  <c r="Y113" i="28"/>
  <c r="AH123" i="28"/>
  <c r="Y123" i="28"/>
  <c r="Q123" i="28"/>
  <c r="AH127" i="28"/>
  <c r="AH117" i="28"/>
  <c r="Y117" i="28"/>
  <c r="W117" i="24"/>
  <c r="AF117" i="24"/>
  <c r="O117" i="24"/>
  <c r="W62" i="24"/>
  <c r="W71" i="24"/>
  <c r="AF71" i="24"/>
  <c r="W68" i="24"/>
  <c r="AF68" i="24"/>
  <c r="O72" i="24"/>
  <c r="AH72" i="24"/>
  <c r="AM72" i="24"/>
  <c r="AF70" i="24"/>
  <c r="W70" i="24"/>
  <c r="W73" i="24"/>
  <c r="AF73" i="24"/>
  <c r="O69" i="24"/>
  <c r="AH69" i="24"/>
  <c r="AM69" i="24"/>
  <c r="W69" i="24"/>
  <c r="O73" i="24"/>
  <c r="O70" i="24"/>
  <c r="O68" i="24"/>
  <c r="W72" i="24"/>
  <c r="O71" i="24"/>
  <c r="O66" i="24"/>
  <c r="AH63" i="24"/>
  <c r="AM63" i="24"/>
  <c r="O63" i="24"/>
  <c r="J63" i="24"/>
  <c r="E63" i="24" s="1"/>
  <c r="H63" i="24" s="1"/>
  <c r="W67" i="24"/>
  <c r="AF67" i="24"/>
  <c r="W64" i="24"/>
  <c r="AF64" i="24"/>
  <c r="O62" i="24"/>
  <c r="J62" i="24"/>
  <c r="E62" i="24" s="1"/>
  <c r="H62" i="24" s="1"/>
  <c r="AF65" i="24"/>
  <c r="W65" i="24"/>
  <c r="O64" i="24"/>
  <c r="AF62" i="24"/>
  <c r="W63" i="24"/>
  <c r="U66" i="24"/>
  <c r="O67" i="24"/>
  <c r="O65" i="24"/>
  <c r="L4" i="28" l="1"/>
  <c r="F4" i="28" s="1"/>
  <c r="I4" i="28" s="1"/>
  <c r="Q4" i="28"/>
  <c r="L6" i="28"/>
  <c r="F6" i="28" s="1"/>
  <c r="I6" i="28" s="1"/>
  <c r="Q6" i="28"/>
  <c r="X16" i="38"/>
  <c r="AB16" i="38"/>
  <c r="X61" i="38"/>
  <c r="AB61" i="38"/>
  <c r="X57" i="38"/>
  <c r="AB57" i="38"/>
  <c r="X58" i="38"/>
  <c r="AB58" i="38"/>
  <c r="X43" i="38"/>
  <c r="AB43" i="38"/>
  <c r="X69" i="38"/>
  <c r="AB69" i="38"/>
  <c r="X42" i="38"/>
  <c r="AB42" i="38"/>
  <c r="X45" i="38"/>
  <c r="AB45" i="38"/>
  <c r="X25" i="38"/>
  <c r="AB25" i="38"/>
  <c r="X48" i="38"/>
  <c r="AB48" i="38"/>
  <c r="X27" i="38"/>
  <c r="AB27" i="38"/>
  <c r="X39" i="38"/>
  <c r="AB39" i="38"/>
  <c r="X55" i="38"/>
  <c r="AB55" i="38"/>
  <c r="V56" i="29"/>
  <c r="P56" i="29" s="1"/>
  <c r="M19" i="35"/>
  <c r="L19" i="35"/>
  <c r="I83" i="35"/>
  <c r="H83" i="35"/>
  <c r="M78" i="35"/>
  <c r="M76" i="35"/>
  <c r="L78" i="35"/>
  <c r="L76" i="35"/>
  <c r="M77" i="35"/>
  <c r="L77" i="35"/>
  <c r="I108" i="35"/>
  <c r="H108" i="35"/>
  <c r="I61" i="35"/>
  <c r="H61" i="35"/>
  <c r="I28" i="35"/>
  <c r="H28" i="35"/>
  <c r="I96" i="35"/>
  <c r="H96" i="35"/>
  <c r="M42" i="35"/>
  <c r="L42" i="35"/>
  <c r="M102" i="35"/>
  <c r="L102" i="35"/>
  <c r="M73" i="35"/>
  <c r="L73" i="35"/>
  <c r="H87" i="35"/>
  <c r="I86" i="35"/>
  <c r="H86" i="35"/>
  <c r="I85" i="35"/>
  <c r="H85" i="35"/>
  <c r="I84" i="35"/>
  <c r="H84" i="35"/>
  <c r="I89" i="35"/>
  <c r="H89" i="35"/>
  <c r="I88" i="35"/>
  <c r="H88" i="35"/>
  <c r="I87" i="35"/>
  <c r="I112" i="35"/>
  <c r="H112" i="35"/>
  <c r="I56" i="35"/>
  <c r="H56" i="35"/>
  <c r="I27" i="35"/>
  <c r="H27" i="35"/>
  <c r="M38" i="35"/>
  <c r="L38" i="35"/>
  <c r="L7" i="35"/>
  <c r="M7" i="35"/>
  <c r="M103" i="35"/>
  <c r="L103" i="35"/>
  <c r="M60" i="35"/>
  <c r="L60" i="35"/>
  <c r="I72" i="35"/>
  <c r="H72" i="35"/>
  <c r="M62" i="35"/>
  <c r="L62" i="35"/>
  <c r="M23" i="35"/>
  <c r="L23" i="35"/>
  <c r="M79" i="35"/>
  <c r="L79" i="35"/>
  <c r="L36" i="35"/>
  <c r="M36" i="35"/>
  <c r="M39" i="35"/>
  <c r="L39" i="35"/>
  <c r="I34" i="35"/>
  <c r="H34" i="35"/>
  <c r="I66" i="35"/>
  <c r="H66" i="35"/>
  <c r="M49" i="35"/>
  <c r="L49" i="35"/>
  <c r="M101" i="35"/>
  <c r="L101" i="35"/>
  <c r="M24" i="35"/>
  <c r="L24" i="35"/>
  <c r="M9" i="35"/>
  <c r="L9" i="35"/>
  <c r="I50" i="35"/>
  <c r="H50" i="35"/>
  <c r="M63" i="35"/>
  <c r="L63" i="35"/>
  <c r="I94" i="35"/>
  <c r="H94" i="35"/>
  <c r="I41" i="35"/>
  <c r="H41" i="35"/>
  <c r="M26" i="35"/>
  <c r="L26" i="35"/>
  <c r="M29" i="35"/>
  <c r="L29" i="35"/>
  <c r="L110" i="35"/>
  <c r="M110" i="35"/>
  <c r="M97" i="35"/>
  <c r="L97" i="35"/>
  <c r="H100" i="35"/>
  <c r="I100" i="35"/>
  <c r="H70" i="35"/>
  <c r="I70" i="35"/>
  <c r="L106" i="35"/>
  <c r="M106" i="35"/>
  <c r="M80" i="35"/>
  <c r="L80" i="35"/>
  <c r="M82" i="29"/>
  <c r="W82" i="29"/>
  <c r="M80" i="29"/>
  <c r="W80" i="29"/>
  <c r="M81" i="29"/>
  <c r="W81" i="29"/>
  <c r="I93" i="29"/>
  <c r="I92" i="29"/>
  <c r="I91" i="29"/>
  <c r="I90" i="29"/>
  <c r="I89" i="29"/>
  <c r="I88" i="29"/>
  <c r="Y103" i="28"/>
  <c r="L103" i="28"/>
  <c r="F103" i="28" s="1"/>
  <c r="I103" i="28" s="1"/>
  <c r="I87" i="29"/>
  <c r="I38" i="29"/>
  <c r="I54" i="29"/>
  <c r="W115" i="29"/>
  <c r="M115" i="29"/>
  <c r="W20" i="29"/>
  <c r="W101" i="29"/>
  <c r="M101" i="29"/>
  <c r="I104" i="29"/>
  <c r="I31" i="29"/>
  <c r="W46" i="29"/>
  <c r="M46" i="29"/>
  <c r="W15" i="29"/>
  <c r="I45" i="29"/>
  <c r="W42" i="29"/>
  <c r="M42" i="29"/>
  <c r="W11" i="29"/>
  <c r="M11" i="29"/>
  <c r="I117" i="29"/>
  <c r="I32" i="29"/>
  <c r="W111" i="29"/>
  <c r="M111" i="29"/>
  <c r="W19" i="29"/>
  <c r="W84" i="29"/>
  <c r="M84" i="29"/>
  <c r="I74" i="29"/>
  <c r="I60" i="29"/>
  <c r="I100" i="29"/>
  <c r="W106" i="29"/>
  <c r="M106" i="29"/>
  <c r="W77" i="29"/>
  <c r="M77" i="29"/>
  <c r="I113" i="29"/>
  <c r="W16" i="29"/>
  <c r="W107" i="29"/>
  <c r="M107" i="29"/>
  <c r="I98" i="29"/>
  <c r="I65" i="29"/>
  <c r="W23" i="29"/>
  <c r="M23" i="29"/>
  <c r="W17" i="29"/>
  <c r="W66" i="29"/>
  <c r="M66" i="29"/>
  <c r="W27" i="29"/>
  <c r="M27" i="29"/>
  <c r="W83" i="29"/>
  <c r="M83" i="29"/>
  <c r="W67" i="29"/>
  <c r="M67" i="29"/>
  <c r="I22" i="29"/>
  <c r="I76" i="29"/>
  <c r="W30" i="29"/>
  <c r="M30" i="29"/>
  <c r="W64" i="29"/>
  <c r="M64" i="29"/>
  <c r="W40" i="29"/>
  <c r="M40" i="29"/>
  <c r="W33" i="29"/>
  <c r="M33" i="29"/>
  <c r="W43" i="29"/>
  <c r="M43" i="29"/>
  <c r="I70" i="29"/>
  <c r="W21" i="29"/>
  <c r="W53" i="29"/>
  <c r="M53" i="29"/>
  <c r="W105" i="29"/>
  <c r="M105" i="29"/>
  <c r="W28" i="29"/>
  <c r="M28" i="29"/>
  <c r="W13" i="29"/>
  <c r="M13" i="29"/>
  <c r="AR53" i="28"/>
  <c r="AR17" i="28"/>
  <c r="AR19" i="28"/>
  <c r="AR50" i="28"/>
  <c r="Q101" i="28"/>
  <c r="AR34" i="28"/>
  <c r="Y96" i="28"/>
  <c r="Y69" i="28"/>
  <c r="AJ69" i="28"/>
  <c r="AJ53" i="28"/>
  <c r="AR96" i="28"/>
  <c r="AJ111" i="28"/>
  <c r="T24" i="28"/>
  <c r="M24" i="28" s="1"/>
  <c r="L24" i="28" s="1"/>
  <c r="F24" i="28" s="1"/>
  <c r="AJ96" i="28"/>
  <c r="AP69" i="28"/>
  <c r="M71" i="40" s="1"/>
  <c r="Y110" i="28"/>
  <c r="AJ34" i="28"/>
  <c r="BB96" i="28"/>
  <c r="BD96" i="28" s="1"/>
  <c r="L7" i="28"/>
  <c r="F7" i="28" s="1"/>
  <c r="I7" i="28" s="1"/>
  <c r="Y7" i="28"/>
  <c r="L100" i="28"/>
  <c r="F100" i="28" s="1"/>
  <c r="I100" i="28" s="1"/>
  <c r="AJ40" i="28"/>
  <c r="Q114" i="28"/>
  <c r="Y6" i="28"/>
  <c r="Y127" i="28"/>
  <c r="Q127" i="28"/>
  <c r="Q99" i="28"/>
  <c r="Q30" i="28"/>
  <c r="Y100" i="28"/>
  <c r="Q95" i="28"/>
  <c r="Y99" i="28"/>
  <c r="AJ110" i="28"/>
  <c r="Y107" i="28"/>
  <c r="Q107" i="28"/>
  <c r="L55" i="28"/>
  <c r="F55" i="28" s="1"/>
  <c r="I55" i="28" s="1"/>
  <c r="Y33" i="28"/>
  <c r="BB35" i="28"/>
  <c r="BI35" i="28" s="1"/>
  <c r="BB49" i="28"/>
  <c r="BI49" i="28" s="1"/>
  <c r="AJ19" i="28"/>
  <c r="AJ112" i="28"/>
  <c r="AJ35" i="28"/>
  <c r="AR35" i="28"/>
  <c r="AR49" i="28"/>
  <c r="Y55" i="28"/>
  <c r="AJ17" i="28"/>
  <c r="Q33" i="28"/>
  <c r="AJ49" i="28"/>
  <c r="AJ107" i="28"/>
  <c r="AJ37" i="28"/>
  <c r="AJ99" i="28"/>
  <c r="AR99" i="28"/>
  <c r="BB99" i="28"/>
  <c r="BI99" i="28" s="1"/>
  <c r="AJ47" i="28"/>
  <c r="BB124" i="28"/>
  <c r="BI124" i="28" s="1"/>
  <c r="AR124" i="28"/>
  <c r="AJ124" i="28"/>
  <c r="BB98" i="28"/>
  <c r="BI98" i="28" s="1"/>
  <c r="AP41" i="28"/>
  <c r="M44" i="40" s="1"/>
  <c r="AR98" i="28"/>
  <c r="AJ98" i="28"/>
  <c r="BB76" i="28"/>
  <c r="BI76" i="28" s="1"/>
  <c r="BB50" i="28"/>
  <c r="Y79" i="28"/>
  <c r="AH72" i="28"/>
  <c r="AJ72" i="28" s="1"/>
  <c r="BB53" i="28"/>
  <c r="BB31" i="28"/>
  <c r="BI31" i="28" s="1"/>
  <c r="BP31" i="28" s="1"/>
  <c r="BB34" i="28"/>
  <c r="AH106" i="28"/>
  <c r="AJ106" i="28" s="1"/>
  <c r="BB61" i="28"/>
  <c r="BI61" i="28" s="1"/>
  <c r="BB17" i="28"/>
  <c r="BB86" i="28"/>
  <c r="BB19" i="28"/>
  <c r="Q110" i="28"/>
  <c r="Q109" i="28"/>
  <c r="Q113" i="28"/>
  <c r="Q104" i="28"/>
  <c r="Q105" i="28"/>
  <c r="L106" i="28"/>
  <c r="F106" i="28" s="1"/>
  <c r="I106" i="28" s="1"/>
  <c r="CB64" i="28"/>
  <c r="BY64" i="28"/>
  <c r="AH79" i="28"/>
  <c r="AJ79" i="28" s="1"/>
  <c r="Q53" i="28"/>
  <c r="Y98" i="28"/>
  <c r="Y72" i="28"/>
  <c r="AR86" i="28"/>
  <c r="Y106" i="28"/>
  <c r="CB84" i="28"/>
  <c r="BY84" i="28"/>
  <c r="Y19" i="28"/>
  <c r="Y124" i="28"/>
  <c r="AJ57" i="28"/>
  <c r="AP57" i="28"/>
  <c r="M59" i="40" s="1"/>
  <c r="L47" i="28"/>
  <c r="F47" i="28" s="1"/>
  <c r="I47" i="28" s="1"/>
  <c r="Q47" i="28"/>
  <c r="AJ103" i="28"/>
  <c r="AP100" i="28"/>
  <c r="M90" i="40" s="1"/>
  <c r="AJ100" i="28"/>
  <c r="AP58" i="28"/>
  <c r="M60" i="40" s="1"/>
  <c r="AJ58" i="28"/>
  <c r="AP55" i="28"/>
  <c r="M58" i="40" s="1"/>
  <c r="AJ55" i="28"/>
  <c r="L22" i="28"/>
  <c r="F22" i="28" s="1"/>
  <c r="AJ127" i="28"/>
  <c r="AP127" i="28"/>
  <c r="M16" i="40" s="1"/>
  <c r="Y114" i="28"/>
  <c r="AP97" i="28"/>
  <c r="M87" i="40" s="1"/>
  <c r="AJ97" i="28"/>
  <c r="AP70" i="28"/>
  <c r="AJ70" i="28"/>
  <c r="AJ78" i="28"/>
  <c r="AP78" i="28"/>
  <c r="M79" i="40" s="1"/>
  <c r="AJ86" i="28"/>
  <c r="AE86" i="28"/>
  <c r="U86" i="28" s="1"/>
  <c r="AP10" i="28"/>
  <c r="AJ10" i="28"/>
  <c r="AJ50" i="28"/>
  <c r="AE50" i="28"/>
  <c r="U50" i="28" s="1"/>
  <c r="AP104" i="28"/>
  <c r="M93" i="40" s="1"/>
  <c r="AJ104" i="28"/>
  <c r="Y109" i="28"/>
  <c r="AH109" i="28"/>
  <c r="Y102" i="28"/>
  <c r="AH62" i="28"/>
  <c r="Y62" i="28"/>
  <c r="AJ63" i="28"/>
  <c r="AP63" i="28"/>
  <c r="M65" i="40" s="1"/>
  <c r="L124" i="28"/>
  <c r="F124" i="28" s="1"/>
  <c r="I124" i="28" s="1"/>
  <c r="Q124" i="28"/>
  <c r="AP54" i="28"/>
  <c r="M57" i="40" s="1"/>
  <c r="AJ54" i="28"/>
  <c r="AY76" i="28"/>
  <c r="AN76" i="28" s="1"/>
  <c r="AH68" i="28"/>
  <c r="Y68" i="28"/>
  <c r="AP42" i="28"/>
  <c r="M45" i="40" s="1"/>
  <c r="AJ42" i="28"/>
  <c r="AR37" i="28"/>
  <c r="BB37" i="28"/>
  <c r="AJ46" i="28"/>
  <c r="AP46" i="28"/>
  <c r="M49" i="40" s="1"/>
  <c r="T91" i="28"/>
  <c r="M91" i="28" s="1"/>
  <c r="Y91" i="28"/>
  <c r="L41" i="28"/>
  <c r="F41" i="28" s="1"/>
  <c r="I41" i="28" s="1"/>
  <c r="Q41" i="28"/>
  <c r="L19" i="28"/>
  <c r="F19" i="28" s="1"/>
  <c r="Q19" i="28"/>
  <c r="Q40" i="28"/>
  <c r="L40" i="28"/>
  <c r="F40" i="28" s="1"/>
  <c r="I40" i="28" s="1"/>
  <c r="AH75" i="28"/>
  <c r="Y75" i="28"/>
  <c r="Y45" i="28"/>
  <c r="AH45" i="28"/>
  <c r="Y30" i="28"/>
  <c r="AH30" i="28"/>
  <c r="M33" i="40" s="1"/>
  <c r="AP6" i="28"/>
  <c r="AJ6" i="28"/>
  <c r="BI12" i="28"/>
  <c r="BD12" i="28"/>
  <c r="BF31" i="28"/>
  <c r="AZ31" i="28" s="1"/>
  <c r="L49" i="28"/>
  <c r="F49" i="28" s="1"/>
  <c r="I49" i="28" s="1"/>
  <c r="Q49" i="28"/>
  <c r="AH105" i="28"/>
  <c r="Y105" i="28"/>
  <c r="AH87" i="28"/>
  <c r="Y87" i="28"/>
  <c r="AP59" i="28"/>
  <c r="M61" i="40" s="1"/>
  <c r="AJ59" i="28"/>
  <c r="AJ123" i="28"/>
  <c r="AP123" i="28"/>
  <c r="M14" i="40" s="1"/>
  <c r="L98" i="28"/>
  <c r="F98" i="28" s="1"/>
  <c r="I98" i="28" s="1"/>
  <c r="Q98" i="28"/>
  <c r="Q96" i="28"/>
  <c r="L96" i="28"/>
  <c r="F96" i="28" s="1"/>
  <c r="I96" i="28" s="1"/>
  <c r="AM61" i="28"/>
  <c r="AF61" i="28" s="1"/>
  <c r="AR61" i="28"/>
  <c r="AH39" i="28"/>
  <c r="Y39" i="28"/>
  <c r="AJ7" i="28"/>
  <c r="AP7" i="28"/>
  <c r="BB40" i="28"/>
  <c r="AR40" i="28"/>
  <c r="AP36" i="28"/>
  <c r="M39" i="40" s="1"/>
  <c r="AJ36" i="28"/>
  <c r="AJ51" i="28"/>
  <c r="AP51" i="28"/>
  <c r="M54" i="40" s="1"/>
  <c r="AJ113" i="28"/>
  <c r="AP113" i="28"/>
  <c r="M102" i="40" s="1"/>
  <c r="M97" i="40"/>
  <c r="AJ108" i="28"/>
  <c r="BI91" i="28"/>
  <c r="BD91" i="28"/>
  <c r="Q112" i="28"/>
  <c r="L112" i="28"/>
  <c r="F112" i="28" s="1"/>
  <c r="I112" i="28" s="1"/>
  <c r="Y52" i="28"/>
  <c r="AH52" i="28"/>
  <c r="BB47" i="28"/>
  <c r="AR47" i="28"/>
  <c r="AP60" i="28"/>
  <c r="M62" i="40" s="1"/>
  <c r="AJ60" i="28"/>
  <c r="AH95" i="28"/>
  <c r="Y95" i="28"/>
  <c r="Y71" i="28"/>
  <c r="AH71" i="28"/>
  <c r="Y4" i="28"/>
  <c r="AJ11" i="28"/>
  <c r="AP11" i="28"/>
  <c r="BB112" i="28"/>
  <c r="AR112" i="28"/>
  <c r="BB111" i="28"/>
  <c r="AR111" i="28"/>
  <c r="AH38" i="28"/>
  <c r="Y38" i="28"/>
  <c r="AP117" i="28"/>
  <c r="M11" i="40" s="1"/>
  <c r="AJ117" i="28"/>
  <c r="AR107" i="28"/>
  <c r="BB107" i="28"/>
  <c r="Y49" i="28"/>
  <c r="AJ48" i="28"/>
  <c r="AP48" i="28"/>
  <c r="M51" i="40" s="1"/>
  <c r="T29" i="28"/>
  <c r="M29" i="28" s="1"/>
  <c r="BI5" i="28"/>
  <c r="BD5" i="28"/>
  <c r="Y101" i="28"/>
  <c r="AH101" i="28"/>
  <c r="Y118" i="28"/>
  <c r="AH118" i="28"/>
  <c r="BB110" i="28"/>
  <c r="AR110" i="28"/>
  <c r="AP77" i="28"/>
  <c r="M78" i="40" s="1"/>
  <c r="AJ77" i="28"/>
  <c r="AJ90" i="28"/>
  <c r="AP90" i="28"/>
  <c r="AJ33" i="28"/>
  <c r="AP33" i="28"/>
  <c r="M36" i="40" s="1"/>
  <c r="AJ44" i="28"/>
  <c r="AP44" i="28"/>
  <c r="M47" i="40" s="1"/>
  <c r="L69" i="28"/>
  <c r="F69" i="28" s="1"/>
  <c r="I69" i="28" s="1"/>
  <c r="Q69" i="28"/>
  <c r="AP43" i="28"/>
  <c r="M46" i="40" s="1"/>
  <c r="AJ43" i="28"/>
  <c r="AH9" i="28"/>
  <c r="Y9" i="28"/>
  <c r="AM117" i="24"/>
  <c r="AH117" i="24"/>
  <c r="AM68" i="24"/>
  <c r="AH68" i="24"/>
  <c r="AM73" i="24"/>
  <c r="AH73" i="24"/>
  <c r="AY72" i="24"/>
  <c r="AO72" i="24"/>
  <c r="AY69" i="24"/>
  <c r="AO69" i="24"/>
  <c r="AM71" i="24"/>
  <c r="AH71" i="24"/>
  <c r="AM70" i="24"/>
  <c r="AH70" i="24"/>
  <c r="AM67" i="24"/>
  <c r="AH67" i="24"/>
  <c r="AM65" i="24"/>
  <c r="AH65" i="24"/>
  <c r="AM62" i="24"/>
  <c r="AH62" i="24"/>
  <c r="AY63" i="24"/>
  <c r="AO63" i="24"/>
  <c r="AF66" i="24"/>
  <c r="W66" i="24"/>
  <c r="AM64" i="24"/>
  <c r="AH64" i="24"/>
  <c r="BR7" i="24"/>
  <c r="BQ7" i="24" s="1"/>
  <c r="BK7" i="24" s="1"/>
  <c r="BJ7" i="24" s="1"/>
  <c r="BD7" i="24" s="1"/>
  <c r="BC7" i="24" s="1"/>
  <c r="AW7" i="24" s="1"/>
  <c r="AV7" i="24" s="1"/>
  <c r="AK7" i="24" s="1"/>
  <c r="AJ7" i="24" s="1"/>
  <c r="AD7" i="24" s="1"/>
  <c r="AC7" i="24" s="1"/>
  <c r="S7" i="24" s="1"/>
  <c r="R7" i="24" s="1"/>
  <c r="K7" i="24" s="1"/>
  <c r="J7" i="24" s="1"/>
  <c r="E7" i="24" s="1"/>
  <c r="H7" i="24" s="1"/>
  <c r="M7" i="24"/>
  <c r="U7" i="24" s="1"/>
  <c r="BR6" i="24"/>
  <c r="BQ6" i="24" s="1"/>
  <c r="BK6" i="24" s="1"/>
  <c r="BJ6" i="24" s="1"/>
  <c r="BD6" i="24" s="1"/>
  <c r="BC6" i="24" s="1"/>
  <c r="AW6" i="24" s="1"/>
  <c r="AV6" i="24" s="1"/>
  <c r="AK6" i="24" s="1"/>
  <c r="AJ6" i="24" s="1"/>
  <c r="AD6" i="24" s="1"/>
  <c r="AC6" i="24" s="1"/>
  <c r="S6" i="24" s="1"/>
  <c r="R6" i="24" s="1"/>
  <c r="K6" i="24" s="1"/>
  <c r="J6" i="24" s="1"/>
  <c r="E6" i="24" s="1"/>
  <c r="H6" i="24" s="1"/>
  <c r="M6" i="24"/>
  <c r="U6" i="24" s="1"/>
  <c r="BR5" i="24"/>
  <c r="BQ5" i="24" s="1"/>
  <c r="BK5" i="24" s="1"/>
  <c r="BJ5" i="24" s="1"/>
  <c r="BD5" i="24" s="1"/>
  <c r="BC5" i="24" s="1"/>
  <c r="AW5" i="24" s="1"/>
  <c r="AV5" i="24" s="1"/>
  <c r="AK5" i="24" s="1"/>
  <c r="AJ5" i="24" s="1"/>
  <c r="AD5" i="24" s="1"/>
  <c r="AC5" i="24" s="1"/>
  <c r="S5" i="24" s="1"/>
  <c r="R5" i="24" s="1"/>
  <c r="K5" i="24" s="1"/>
  <c r="J5" i="24" s="1"/>
  <c r="E5" i="24" s="1"/>
  <c r="H5" i="24" s="1"/>
  <c r="M5" i="24"/>
  <c r="U5" i="24" s="1"/>
  <c r="BR13" i="24"/>
  <c r="BQ13" i="24" s="1"/>
  <c r="BK13" i="24" s="1"/>
  <c r="BJ13" i="24" s="1"/>
  <c r="BD13" i="24" s="1"/>
  <c r="BC13" i="24" s="1"/>
  <c r="AW13" i="24" s="1"/>
  <c r="AV13" i="24" s="1"/>
  <c r="AK13" i="24" s="1"/>
  <c r="AJ13" i="24" s="1"/>
  <c r="AD13" i="24" s="1"/>
  <c r="AC13" i="24" s="1"/>
  <c r="S13" i="24" s="1"/>
  <c r="R13" i="24" s="1"/>
  <c r="K13" i="24" s="1"/>
  <c r="J13" i="24" s="1"/>
  <c r="E13" i="24" s="1"/>
  <c r="H13" i="24" s="1"/>
  <c r="M13" i="24"/>
  <c r="U13" i="24" s="1"/>
  <c r="BR12" i="24"/>
  <c r="BQ12" i="24" s="1"/>
  <c r="BK12" i="24" s="1"/>
  <c r="BJ12" i="24" s="1"/>
  <c r="BD12" i="24" s="1"/>
  <c r="BC12" i="24" s="1"/>
  <c r="AW12" i="24" s="1"/>
  <c r="AV12" i="24" s="1"/>
  <c r="AK12" i="24" s="1"/>
  <c r="AJ12" i="24" s="1"/>
  <c r="AD12" i="24" s="1"/>
  <c r="AC12" i="24" s="1"/>
  <c r="S12" i="24" s="1"/>
  <c r="R12" i="24" s="1"/>
  <c r="K12" i="24" s="1"/>
  <c r="J12" i="24" s="1"/>
  <c r="E12" i="24" s="1"/>
  <c r="H12" i="24" s="1"/>
  <c r="M12" i="24"/>
  <c r="U12" i="24" s="1"/>
  <c r="BR11" i="24"/>
  <c r="BQ11" i="24" s="1"/>
  <c r="BK11" i="24" s="1"/>
  <c r="BJ11" i="24" s="1"/>
  <c r="BD11" i="24" s="1"/>
  <c r="BC11" i="24" s="1"/>
  <c r="AW11" i="24" s="1"/>
  <c r="AV11" i="24" s="1"/>
  <c r="AK11" i="24" s="1"/>
  <c r="AJ11" i="24" s="1"/>
  <c r="AD11" i="24" s="1"/>
  <c r="AC11" i="24" s="1"/>
  <c r="S11" i="24" s="1"/>
  <c r="R11" i="24" s="1"/>
  <c r="K11" i="24" s="1"/>
  <c r="J11" i="24" s="1"/>
  <c r="E11" i="24" s="1"/>
  <c r="H11" i="24" s="1"/>
  <c r="M11" i="24"/>
  <c r="U11" i="24" s="1"/>
  <c r="BR10" i="24"/>
  <c r="BQ10" i="24" s="1"/>
  <c r="BK10" i="24" s="1"/>
  <c r="BJ10" i="24" s="1"/>
  <c r="BD10" i="24" s="1"/>
  <c r="BC10" i="24" s="1"/>
  <c r="AW10" i="24" s="1"/>
  <c r="AV10" i="24" s="1"/>
  <c r="AK10" i="24" s="1"/>
  <c r="AJ10" i="24" s="1"/>
  <c r="AD10" i="24" s="1"/>
  <c r="AC10" i="24" s="1"/>
  <c r="S10" i="24" s="1"/>
  <c r="R10" i="24" s="1"/>
  <c r="K10" i="24" s="1"/>
  <c r="J10" i="24" s="1"/>
  <c r="E10" i="24" s="1"/>
  <c r="H10" i="24" s="1"/>
  <c r="M10" i="24"/>
  <c r="U10" i="24" s="1"/>
  <c r="BR9" i="24"/>
  <c r="BQ9" i="24" s="1"/>
  <c r="BK9" i="24" s="1"/>
  <c r="BJ9" i="24" s="1"/>
  <c r="BD9" i="24" s="1"/>
  <c r="BC9" i="24" s="1"/>
  <c r="AW9" i="24" s="1"/>
  <c r="AV9" i="24" s="1"/>
  <c r="AK9" i="24" s="1"/>
  <c r="AJ9" i="24" s="1"/>
  <c r="AD9" i="24" s="1"/>
  <c r="AC9" i="24" s="1"/>
  <c r="S9" i="24" s="1"/>
  <c r="R9" i="24" s="1"/>
  <c r="K9" i="24" s="1"/>
  <c r="M9" i="24"/>
  <c r="U9" i="24" s="1"/>
  <c r="BR8" i="24"/>
  <c r="BQ8" i="24" s="1"/>
  <c r="BK8" i="24" s="1"/>
  <c r="BJ8" i="24" s="1"/>
  <c r="BD8" i="24" s="1"/>
  <c r="BC8" i="24" s="1"/>
  <c r="AW8" i="24" s="1"/>
  <c r="AV8" i="24" s="1"/>
  <c r="AK8" i="24" s="1"/>
  <c r="AJ8" i="24" s="1"/>
  <c r="AD8" i="24" s="1"/>
  <c r="AC8" i="24" s="1"/>
  <c r="S8" i="24" s="1"/>
  <c r="R8" i="24" s="1"/>
  <c r="K8" i="24" s="1"/>
  <c r="J8" i="24" s="1"/>
  <c r="E8" i="24" s="1"/>
  <c r="H8" i="24" s="1"/>
  <c r="M8" i="24"/>
  <c r="U8" i="24" s="1"/>
  <c r="BR4" i="24"/>
  <c r="BQ4" i="24" s="1"/>
  <c r="M4" i="24"/>
  <c r="U4" i="24" s="1"/>
  <c r="BR14" i="24"/>
  <c r="BQ14" i="24" s="1"/>
  <c r="M14" i="24"/>
  <c r="U14" i="24" s="1"/>
  <c r="BR59" i="24"/>
  <c r="BQ59" i="24" s="1"/>
  <c r="M59" i="24"/>
  <c r="U59" i="24" s="1"/>
  <c r="BR58" i="24"/>
  <c r="BQ58" i="24" s="1"/>
  <c r="M58" i="24"/>
  <c r="U58" i="24" s="1"/>
  <c r="BR26" i="24"/>
  <c r="BQ26" i="24" s="1"/>
  <c r="BK26" i="24" s="1"/>
  <c r="BJ26" i="24" s="1"/>
  <c r="BD26" i="24" s="1"/>
  <c r="BC26" i="24" s="1"/>
  <c r="AW26" i="24" s="1"/>
  <c r="M26" i="24"/>
  <c r="U26" i="24" s="1"/>
  <c r="BR25" i="24"/>
  <c r="BQ25" i="24" s="1"/>
  <c r="M25" i="24"/>
  <c r="U25" i="24" s="1"/>
  <c r="BR122" i="24"/>
  <c r="BQ122" i="24" s="1"/>
  <c r="M122" i="24"/>
  <c r="U122" i="24" s="1"/>
  <c r="BR121" i="24"/>
  <c r="BQ121" i="24" s="1"/>
  <c r="M121" i="24"/>
  <c r="U121" i="24" s="1"/>
  <c r="BR116" i="24"/>
  <c r="BQ116" i="24" s="1"/>
  <c r="M116" i="24"/>
  <c r="U116" i="24" s="1"/>
  <c r="AF116" i="24" s="1"/>
  <c r="BR115" i="24"/>
  <c r="BQ115" i="24" s="1"/>
  <c r="BK115" i="24" s="1"/>
  <c r="BJ115" i="24" s="1"/>
  <c r="BD115" i="24" s="1"/>
  <c r="BC115" i="24" s="1"/>
  <c r="AW115" i="24" s="1"/>
  <c r="M115" i="24"/>
  <c r="U115" i="24" s="1"/>
  <c r="AF115" i="24" s="1"/>
  <c r="M72" i="40" l="1"/>
  <c r="X50" i="38"/>
  <c r="AB50" i="38"/>
  <c r="X94" i="38"/>
  <c r="AB94" i="38"/>
  <c r="X67" i="38"/>
  <c r="AB67" i="38"/>
  <c r="X101" i="38"/>
  <c r="AB101" i="38"/>
  <c r="X93" i="38"/>
  <c r="AB93" i="38"/>
  <c r="AB78" i="38"/>
  <c r="AB77" i="38"/>
  <c r="X105" i="38"/>
  <c r="AB105" i="38"/>
  <c r="X44" i="38"/>
  <c r="AB44" i="38"/>
  <c r="X63" i="38"/>
  <c r="AB63" i="38"/>
  <c r="X17" i="38"/>
  <c r="AB17" i="38"/>
  <c r="X56" i="38"/>
  <c r="AB56" i="38"/>
  <c r="X91" i="38"/>
  <c r="AB91" i="38"/>
  <c r="X104" i="38"/>
  <c r="AB104" i="38"/>
  <c r="X59" i="38"/>
  <c r="AB59" i="38"/>
  <c r="X65" i="38"/>
  <c r="AB65" i="38"/>
  <c r="X62" i="38"/>
  <c r="AB62" i="38"/>
  <c r="X66" i="38"/>
  <c r="AB66" i="38"/>
  <c r="X15" i="38"/>
  <c r="AB15" i="38"/>
  <c r="X49" i="38"/>
  <c r="AB49" i="38"/>
  <c r="X106" i="38"/>
  <c r="AB106" i="38"/>
  <c r="M20" i="35"/>
  <c r="L20" i="35"/>
  <c r="M24" i="29"/>
  <c r="M33" i="35"/>
  <c r="L33" i="35"/>
  <c r="M35" i="35"/>
  <c r="L35" i="35"/>
  <c r="M90" i="35"/>
  <c r="L90" i="35"/>
  <c r="M40" i="35"/>
  <c r="L40" i="35"/>
  <c r="M109" i="35"/>
  <c r="L109" i="35"/>
  <c r="M65" i="35"/>
  <c r="L65" i="35"/>
  <c r="M111" i="35"/>
  <c r="L111" i="35"/>
  <c r="M95" i="35"/>
  <c r="L95" i="35"/>
  <c r="M74" i="35"/>
  <c r="L74" i="35"/>
  <c r="M75" i="35"/>
  <c r="L75" i="35"/>
  <c r="M98" i="35"/>
  <c r="L98" i="35"/>
  <c r="L71" i="35"/>
  <c r="M71" i="35"/>
  <c r="M22" i="35"/>
  <c r="L22" i="35"/>
  <c r="M37" i="35"/>
  <c r="L37" i="35"/>
  <c r="M107" i="35"/>
  <c r="L107" i="35"/>
  <c r="M99" i="35"/>
  <c r="L99" i="35"/>
  <c r="M43" i="35"/>
  <c r="L43" i="35"/>
  <c r="M44" i="35"/>
  <c r="L44" i="35"/>
  <c r="M81" i="35"/>
  <c r="L81" i="35"/>
  <c r="M57" i="35"/>
  <c r="L57" i="35"/>
  <c r="M45" i="35"/>
  <c r="L45" i="35"/>
  <c r="M48" i="35"/>
  <c r="L48" i="35"/>
  <c r="M113" i="35"/>
  <c r="L113" i="35"/>
  <c r="M25" i="35"/>
  <c r="L25" i="35"/>
  <c r="M47" i="35"/>
  <c r="L47" i="35"/>
  <c r="M58" i="35"/>
  <c r="L58" i="35"/>
  <c r="M46" i="35"/>
  <c r="L46" i="35"/>
  <c r="M64" i="35"/>
  <c r="L64" i="35"/>
  <c r="M92" i="35"/>
  <c r="L92" i="35"/>
  <c r="M30" i="35"/>
  <c r="L30" i="35"/>
  <c r="M91" i="35"/>
  <c r="L91" i="35"/>
  <c r="L32" i="35"/>
  <c r="M32" i="35"/>
  <c r="L104" i="35"/>
  <c r="M104" i="35"/>
  <c r="M31" i="35"/>
  <c r="L31" i="35"/>
  <c r="M51" i="35"/>
  <c r="L51" i="35"/>
  <c r="M93" i="35"/>
  <c r="L93" i="35"/>
  <c r="M82" i="35"/>
  <c r="L82" i="35"/>
  <c r="M79" i="29"/>
  <c r="W79" i="29"/>
  <c r="M78" i="29"/>
  <c r="W78" i="29"/>
  <c r="W14" i="29"/>
  <c r="W26" i="29"/>
  <c r="M26" i="29"/>
  <c r="W41" i="29"/>
  <c r="M41" i="29"/>
  <c r="W112" i="29"/>
  <c r="M112" i="29"/>
  <c r="W103" i="29"/>
  <c r="M103" i="29"/>
  <c r="W39" i="29"/>
  <c r="M39" i="29"/>
  <c r="W94" i="29"/>
  <c r="M94" i="29"/>
  <c r="M4" i="29"/>
  <c r="W97" i="29"/>
  <c r="M97" i="29"/>
  <c r="W86" i="29"/>
  <c r="M86" i="29"/>
  <c r="W102" i="29"/>
  <c r="M102" i="29"/>
  <c r="W96" i="29"/>
  <c r="M96" i="29"/>
  <c r="W34" i="29"/>
  <c r="M34" i="29"/>
  <c r="W95" i="29"/>
  <c r="M95" i="29"/>
  <c r="W114" i="29"/>
  <c r="M114" i="29"/>
  <c r="W18" i="29"/>
  <c r="W69" i="29"/>
  <c r="M69" i="29"/>
  <c r="W116" i="29"/>
  <c r="M116" i="29"/>
  <c r="W99" i="29"/>
  <c r="M99" i="29"/>
  <c r="W29" i="29"/>
  <c r="M29" i="29"/>
  <c r="W48" i="29"/>
  <c r="M48" i="29"/>
  <c r="W85" i="29"/>
  <c r="M85" i="29"/>
  <c r="W61" i="29"/>
  <c r="M61" i="29"/>
  <c r="W44" i="29"/>
  <c r="M44" i="29"/>
  <c r="W10" i="29"/>
  <c r="W52" i="29"/>
  <c r="M52" i="29"/>
  <c r="W118" i="29"/>
  <c r="M118" i="29"/>
  <c r="W36" i="29"/>
  <c r="M36" i="29"/>
  <c r="W108" i="29"/>
  <c r="M108" i="29"/>
  <c r="W49" i="29"/>
  <c r="M49" i="29"/>
  <c r="W75" i="29"/>
  <c r="M75" i="29"/>
  <c r="W37" i="29"/>
  <c r="M37" i="29"/>
  <c r="W47" i="29"/>
  <c r="M47" i="29"/>
  <c r="W7" i="29"/>
  <c r="W51" i="29"/>
  <c r="M51" i="29"/>
  <c r="W62" i="29"/>
  <c r="M62" i="29"/>
  <c r="W50" i="29"/>
  <c r="M50" i="29"/>
  <c r="W68" i="29"/>
  <c r="M68" i="29"/>
  <c r="W35" i="29"/>
  <c r="M35" i="29"/>
  <c r="W55" i="29"/>
  <c r="M55" i="29"/>
  <c r="BB41" i="28"/>
  <c r="BI41" i="28" s="1"/>
  <c r="BP41" i="28" s="1"/>
  <c r="AR69" i="28"/>
  <c r="BB69" i="28"/>
  <c r="BD69" i="28" s="1"/>
  <c r="BI96" i="28"/>
  <c r="BK96" i="28" s="1"/>
  <c r="BD99" i="28"/>
  <c r="BD35" i="28"/>
  <c r="I25" i="30"/>
  <c r="AP106" i="28"/>
  <c r="M95" i="40" s="1"/>
  <c r="BK31" i="28"/>
  <c r="BD49" i="28"/>
  <c r="BD98" i="28"/>
  <c r="BB94" i="28"/>
  <c r="BI94" i="28" s="1"/>
  <c r="BD124" i="28"/>
  <c r="BD76" i="28"/>
  <c r="BD61" i="28"/>
  <c r="AR41" i="28"/>
  <c r="AP72" i="28"/>
  <c r="AR94" i="28"/>
  <c r="BI19" i="28"/>
  <c r="BD19" i="28"/>
  <c r="BD50" i="28"/>
  <c r="BI50" i="28"/>
  <c r="BI17" i="28"/>
  <c r="BD17" i="28"/>
  <c r="BW31" i="28"/>
  <c r="V34" i="40" s="1"/>
  <c r="P34" i="40" s="1"/>
  <c r="R34" i="40" s="1"/>
  <c r="BR31" i="28"/>
  <c r="BI86" i="28"/>
  <c r="BD86" i="28"/>
  <c r="BP61" i="28"/>
  <c r="BK61" i="28"/>
  <c r="BI34" i="28"/>
  <c r="BD34" i="28"/>
  <c r="BD53" i="28"/>
  <c r="BI53" i="28"/>
  <c r="BP76" i="28"/>
  <c r="BK76" i="28"/>
  <c r="AP79" i="28"/>
  <c r="M80" i="40" s="1"/>
  <c r="AR57" i="28"/>
  <c r="BB57" i="28"/>
  <c r="BB90" i="28"/>
  <c r="AR90" i="28"/>
  <c r="BP91" i="28"/>
  <c r="BK91" i="28"/>
  <c r="AP52" i="28"/>
  <c r="M55" i="40" s="1"/>
  <c r="AJ52" i="28"/>
  <c r="AJ30" i="28"/>
  <c r="AP109" i="28"/>
  <c r="M98" i="40" s="1"/>
  <c r="AJ109" i="28"/>
  <c r="AP38" i="28"/>
  <c r="M41" i="40" s="1"/>
  <c r="AJ38" i="28"/>
  <c r="BI112" i="28"/>
  <c r="BD112" i="28"/>
  <c r="AR60" i="28"/>
  <c r="BB60" i="28"/>
  <c r="BB108" i="28"/>
  <c r="AR108" i="28"/>
  <c r="BD40" i="28"/>
  <c r="BI40" i="28"/>
  <c r="AP105" i="28"/>
  <c r="M94" i="40" s="1"/>
  <c r="AJ105" i="28"/>
  <c r="AJ75" i="28"/>
  <c r="AP75" i="28"/>
  <c r="M75" i="40" s="1"/>
  <c r="L91" i="28"/>
  <c r="F91" i="28" s="1"/>
  <c r="I91" i="28" s="1"/>
  <c r="Q91" i="28"/>
  <c r="AR10" i="28"/>
  <c r="BB10" i="28"/>
  <c r="AR55" i="28"/>
  <c r="BB55" i="28"/>
  <c r="BP35" i="28"/>
  <c r="BK35" i="28"/>
  <c r="AR104" i="28"/>
  <c r="BB104" i="28"/>
  <c r="AJ9" i="28"/>
  <c r="AP9" i="28"/>
  <c r="BB123" i="28"/>
  <c r="AR123" i="28"/>
  <c r="AR43" i="28"/>
  <c r="BB43" i="28"/>
  <c r="L29" i="28"/>
  <c r="F29" i="28" s="1"/>
  <c r="BI107" i="28"/>
  <c r="BD107" i="28"/>
  <c r="BB7" i="28"/>
  <c r="AR7" i="28"/>
  <c r="AM76" i="28"/>
  <c r="AF76" i="28" s="1"/>
  <c r="AR76" i="28"/>
  <c r="AR63" i="28"/>
  <c r="BB63" i="28"/>
  <c r="T86" i="28"/>
  <c r="M86" i="28" s="1"/>
  <c r="Y86" i="28"/>
  <c r="AJ114" i="28"/>
  <c r="BB42" i="28"/>
  <c r="AR42" i="28"/>
  <c r="BP5" i="28"/>
  <c r="BK5" i="28"/>
  <c r="BB46" i="28"/>
  <c r="AR46" i="28"/>
  <c r="BK99" i="28"/>
  <c r="BP99" i="28"/>
  <c r="BB127" i="28"/>
  <c r="AR127" i="28"/>
  <c r="BI111" i="28"/>
  <c r="BD111" i="28"/>
  <c r="AR70" i="28"/>
  <c r="BB70" i="28"/>
  <c r="BB58" i="28"/>
  <c r="AR58" i="28"/>
  <c r="BD110" i="28"/>
  <c r="BI110" i="28"/>
  <c r="AR11" i="28"/>
  <c r="BB11" i="28"/>
  <c r="AJ71" i="28"/>
  <c r="AP71" i="28"/>
  <c r="BB113" i="28"/>
  <c r="AR113" i="28"/>
  <c r="BB51" i="28"/>
  <c r="AR51" i="28"/>
  <c r="AP45" i="28"/>
  <c r="M48" i="40" s="1"/>
  <c r="AJ45" i="28"/>
  <c r="BB44" i="28"/>
  <c r="AR44" i="28"/>
  <c r="AP118" i="28"/>
  <c r="AJ118" i="28"/>
  <c r="BB48" i="28"/>
  <c r="AR48" i="28"/>
  <c r="BK124" i="28"/>
  <c r="BP124" i="28"/>
  <c r="AP39" i="28"/>
  <c r="M42" i="40" s="1"/>
  <c r="AJ39" i="28"/>
  <c r="AR59" i="28"/>
  <c r="BB59" i="28"/>
  <c r="BP12" i="28"/>
  <c r="BK12" i="28"/>
  <c r="AP68" i="28"/>
  <c r="M70" i="40" s="1"/>
  <c r="AJ68" i="28"/>
  <c r="AJ62" i="28"/>
  <c r="AP62" i="28"/>
  <c r="M64" i="40" s="1"/>
  <c r="BK49" i="28"/>
  <c r="BP49" i="28"/>
  <c r="BK98" i="28"/>
  <c r="BP98" i="28"/>
  <c r="BB100" i="28"/>
  <c r="AR100" i="28"/>
  <c r="BD37" i="28"/>
  <c r="BI37" i="28"/>
  <c r="T50" i="28"/>
  <c r="M50" i="28" s="1"/>
  <c r="Y50" i="28"/>
  <c r="AR78" i="28"/>
  <c r="BB78" i="28"/>
  <c r="BI47" i="28"/>
  <c r="BD47" i="28"/>
  <c r="AR77" i="28"/>
  <c r="BB77" i="28"/>
  <c r="AJ4" i="28"/>
  <c r="AR33" i="28"/>
  <c r="BB33" i="28"/>
  <c r="AP101" i="28"/>
  <c r="M91" i="40" s="1"/>
  <c r="AJ101" i="28"/>
  <c r="BB117" i="28"/>
  <c r="AR117" i="28"/>
  <c r="M85" i="40"/>
  <c r="AJ95" i="28"/>
  <c r="AR36" i="28"/>
  <c r="BB36" i="28"/>
  <c r="AJ61" i="28"/>
  <c r="AE61" i="28"/>
  <c r="U61" i="28" s="1"/>
  <c r="AJ87" i="28"/>
  <c r="AP87" i="28"/>
  <c r="M17" i="40" s="1"/>
  <c r="AY31" i="28"/>
  <c r="AN31" i="28" s="1"/>
  <c r="BD31" i="28"/>
  <c r="AR6" i="28"/>
  <c r="BB6" i="28"/>
  <c r="BB54" i="28"/>
  <c r="AR54" i="28"/>
  <c r="AJ102" i="28"/>
  <c r="M6" i="40"/>
  <c r="BB97" i="28"/>
  <c r="AR97" i="28"/>
  <c r="BB103" i="28"/>
  <c r="AR103" i="28"/>
  <c r="AO117" i="24"/>
  <c r="AY117" i="24"/>
  <c r="BA69" i="24"/>
  <c r="BF69" i="24"/>
  <c r="BA72" i="24"/>
  <c r="BF72" i="24"/>
  <c r="AO70" i="24"/>
  <c r="AY70" i="24"/>
  <c r="AO73" i="24"/>
  <c r="AY73" i="24"/>
  <c r="AY71" i="24"/>
  <c r="AO71" i="24"/>
  <c r="AO68" i="24"/>
  <c r="AY68" i="24"/>
  <c r="BA63" i="24"/>
  <c r="BF63" i="24"/>
  <c r="AO64" i="24"/>
  <c r="AY64" i="24"/>
  <c r="AY65" i="24"/>
  <c r="AO65" i="24"/>
  <c r="AO62" i="24"/>
  <c r="AY62" i="24"/>
  <c r="AH66" i="24"/>
  <c r="AM66" i="24"/>
  <c r="AO67" i="24"/>
  <c r="AY67" i="24"/>
  <c r="W7" i="24"/>
  <c r="AF7" i="24"/>
  <c r="O7" i="24"/>
  <c r="O6" i="24"/>
  <c r="W6" i="24"/>
  <c r="AF6" i="24"/>
  <c r="W5" i="24"/>
  <c r="AF5" i="24"/>
  <c r="O5" i="24"/>
  <c r="AF13" i="24"/>
  <c r="W13" i="24"/>
  <c r="O13" i="24"/>
  <c r="W12" i="24"/>
  <c r="AF12" i="24"/>
  <c r="O12" i="24"/>
  <c r="W11" i="24"/>
  <c r="AF11" i="24"/>
  <c r="O11" i="24"/>
  <c r="W10" i="24"/>
  <c r="AF10" i="24"/>
  <c r="O10" i="24"/>
  <c r="W9" i="24"/>
  <c r="AF9" i="24"/>
  <c r="J9" i="24"/>
  <c r="E9" i="24" s="1"/>
  <c r="H9" i="24" s="1"/>
  <c r="O9" i="24"/>
  <c r="W8" i="24"/>
  <c r="AF8" i="24"/>
  <c r="O8" i="24"/>
  <c r="BK4" i="24"/>
  <c r="BJ4" i="24" s="1"/>
  <c r="BD4" i="24" s="1"/>
  <c r="BC4" i="24" s="1"/>
  <c r="AW4" i="24" s="1"/>
  <c r="AV4" i="24" s="1"/>
  <c r="AK4" i="24" s="1"/>
  <c r="AJ4" i="24" s="1"/>
  <c r="AD4" i="24" s="1"/>
  <c r="AC4" i="24" s="1"/>
  <c r="S4" i="24" s="1"/>
  <c r="R4" i="24" s="1"/>
  <c r="K4" i="24" s="1"/>
  <c r="J4" i="24" s="1"/>
  <c r="E4" i="24" s="1"/>
  <c r="H4" i="24" s="1"/>
  <c r="AF4" i="24"/>
  <c r="BK14" i="24"/>
  <c r="BJ14" i="24" s="1"/>
  <c r="BD14" i="24" s="1"/>
  <c r="BC14" i="24" s="1"/>
  <c r="AW14" i="24" s="1"/>
  <c r="AV14" i="24" s="1"/>
  <c r="AK14" i="24" s="1"/>
  <c r="AJ14" i="24" s="1"/>
  <c r="AD14" i="24" s="1"/>
  <c r="AC14" i="24" s="1"/>
  <c r="S14" i="24" s="1"/>
  <c r="R14" i="24" s="1"/>
  <c r="K14" i="24" s="1"/>
  <c r="O14" i="24" s="1"/>
  <c r="AF14" i="24"/>
  <c r="BK58" i="24"/>
  <c r="BJ58" i="24" s="1"/>
  <c r="BD58" i="24" s="1"/>
  <c r="BC58" i="24" s="1"/>
  <c r="AW58" i="24" s="1"/>
  <c r="AV58" i="24" s="1"/>
  <c r="AK58" i="24" s="1"/>
  <c r="AJ58" i="24" s="1"/>
  <c r="AD58" i="24" s="1"/>
  <c r="AC58" i="24" s="1"/>
  <c r="S58" i="24" s="1"/>
  <c r="R58" i="24" s="1"/>
  <c r="K58" i="24" s="1"/>
  <c r="J58" i="24" s="1"/>
  <c r="E58" i="24" s="1"/>
  <c r="H58" i="24" s="1"/>
  <c r="AF59" i="24"/>
  <c r="BK59" i="24"/>
  <c r="BJ59" i="24" s="1"/>
  <c r="BD59" i="24" s="1"/>
  <c r="BC59" i="24" s="1"/>
  <c r="AW59" i="24" s="1"/>
  <c r="AV59" i="24" s="1"/>
  <c r="AK59" i="24" s="1"/>
  <c r="AJ59" i="24" s="1"/>
  <c r="AD59" i="24" s="1"/>
  <c r="AC59" i="24" s="1"/>
  <c r="S59" i="24" s="1"/>
  <c r="R59" i="24" s="1"/>
  <c r="K59" i="24" s="1"/>
  <c r="J59" i="24" s="1"/>
  <c r="E59" i="24" s="1"/>
  <c r="H59" i="24" s="1"/>
  <c r="AF58" i="24"/>
  <c r="AV26" i="24"/>
  <c r="AK26" i="24" s="1"/>
  <c r="AJ26" i="24" s="1"/>
  <c r="AD26" i="24" s="1"/>
  <c r="AC26" i="24" s="1"/>
  <c r="S26" i="24" s="1"/>
  <c r="R26" i="24" s="1"/>
  <c r="K26" i="24" s="1"/>
  <c r="J26" i="24" s="1"/>
  <c r="E26" i="24" s="1"/>
  <c r="H26" i="24" s="1"/>
  <c r="AF26" i="24"/>
  <c r="AF25" i="24"/>
  <c r="BK25" i="24"/>
  <c r="BJ25" i="24" s="1"/>
  <c r="BD25" i="24" s="1"/>
  <c r="BC25" i="24" s="1"/>
  <c r="AW25" i="24" s="1"/>
  <c r="AV25" i="24" s="1"/>
  <c r="AK25" i="24" s="1"/>
  <c r="AJ25" i="24" s="1"/>
  <c r="AD25" i="24" s="1"/>
  <c r="AC25" i="24" s="1"/>
  <c r="S25" i="24" s="1"/>
  <c r="R25" i="24" s="1"/>
  <c r="K25" i="24" s="1"/>
  <c r="J25" i="24" s="1"/>
  <c r="E25" i="24" s="1"/>
  <c r="H25" i="24" s="1"/>
  <c r="AF122" i="24"/>
  <c r="BK122" i="24"/>
  <c r="BJ122" i="24" s="1"/>
  <c r="BD122" i="24" s="1"/>
  <c r="BC122" i="24" s="1"/>
  <c r="AW122" i="24" s="1"/>
  <c r="AV122" i="24" s="1"/>
  <c r="AK122" i="24" s="1"/>
  <c r="AJ122" i="24" s="1"/>
  <c r="AD122" i="24" s="1"/>
  <c r="AC122" i="24" s="1"/>
  <c r="S122" i="24" s="1"/>
  <c r="R122" i="24" s="1"/>
  <c r="K122" i="24" s="1"/>
  <c r="J122" i="24" s="1"/>
  <c r="E122" i="24" s="1"/>
  <c r="H122" i="24" s="1"/>
  <c r="AF121" i="24"/>
  <c r="BK121" i="24"/>
  <c r="BJ121" i="24" s="1"/>
  <c r="BD121" i="24" s="1"/>
  <c r="BC121" i="24" s="1"/>
  <c r="AW121" i="24" s="1"/>
  <c r="AV121" i="24" s="1"/>
  <c r="AK121" i="24" s="1"/>
  <c r="AJ121" i="24" s="1"/>
  <c r="AD121" i="24" s="1"/>
  <c r="AC121" i="24" s="1"/>
  <c r="S121" i="24" s="1"/>
  <c r="R121" i="24" s="1"/>
  <c r="K121" i="24" s="1"/>
  <c r="J121" i="24" s="1"/>
  <c r="E121" i="24" s="1"/>
  <c r="H121" i="24" s="1"/>
  <c r="AM116" i="24"/>
  <c r="BK116" i="24"/>
  <c r="BJ116" i="24" s="1"/>
  <c r="BD116" i="24" s="1"/>
  <c r="BC116" i="24" s="1"/>
  <c r="AW116" i="24" s="1"/>
  <c r="AV116" i="24" s="1"/>
  <c r="AK116" i="24" s="1"/>
  <c r="AJ116" i="24" s="1"/>
  <c r="AD116" i="24" s="1"/>
  <c r="AV115" i="24"/>
  <c r="AK115" i="24" s="1"/>
  <c r="AJ115" i="24" s="1"/>
  <c r="AD115" i="24" s="1"/>
  <c r="AC115" i="24" s="1"/>
  <c r="S115" i="24" s="1"/>
  <c r="R115" i="24" s="1"/>
  <c r="K115" i="24" s="1"/>
  <c r="J115" i="24" s="1"/>
  <c r="E115" i="24" s="1"/>
  <c r="H115" i="24" s="1"/>
  <c r="AM115" i="24"/>
  <c r="V74" i="40" l="1"/>
  <c r="P74" i="40" s="1"/>
  <c r="I11" i="30"/>
  <c r="X20" i="38"/>
  <c r="AB20" i="38"/>
  <c r="X46" i="38"/>
  <c r="AB46" i="38"/>
  <c r="X95" i="38"/>
  <c r="AB95" i="38"/>
  <c r="X102" i="38"/>
  <c r="AB102" i="38"/>
  <c r="X68" i="38"/>
  <c r="AB68" i="38"/>
  <c r="X98" i="38"/>
  <c r="AB98" i="38"/>
  <c r="X70" i="38"/>
  <c r="AB70" i="38"/>
  <c r="X41" i="38"/>
  <c r="AB41" i="38"/>
  <c r="X52" i="38"/>
  <c r="AB52" i="38"/>
  <c r="X97" i="38"/>
  <c r="AB97" i="38"/>
  <c r="X71" i="38"/>
  <c r="AB71" i="38"/>
  <c r="X92" i="38"/>
  <c r="AB92" i="38"/>
  <c r="X51" i="38"/>
  <c r="AB51" i="38"/>
  <c r="X76" i="38"/>
  <c r="AB76" i="38"/>
  <c r="X38" i="38"/>
  <c r="AB38" i="38"/>
  <c r="X54" i="38"/>
  <c r="AB54" i="38"/>
  <c r="X107" i="38"/>
  <c r="AB107" i="38"/>
  <c r="X47" i="38"/>
  <c r="AB47" i="38"/>
  <c r="X3" i="38"/>
  <c r="X60" i="38"/>
  <c r="AB60" i="38"/>
  <c r="V64" i="29"/>
  <c r="P64" i="29" s="1"/>
  <c r="V23" i="29"/>
  <c r="P23" i="29" s="1"/>
  <c r="R23" i="29" s="1"/>
  <c r="M72" i="35"/>
  <c r="L72" i="35"/>
  <c r="M94" i="35"/>
  <c r="L94" i="35"/>
  <c r="L112" i="35"/>
  <c r="M112" i="35"/>
  <c r="M50" i="35"/>
  <c r="L50" i="35"/>
  <c r="L108" i="35"/>
  <c r="M108" i="35"/>
  <c r="M100" i="35"/>
  <c r="L100" i="35"/>
  <c r="M83" i="35"/>
  <c r="L83" i="35"/>
  <c r="M56" i="35"/>
  <c r="L56" i="35"/>
  <c r="L28" i="35"/>
  <c r="M28" i="35"/>
  <c r="M105" i="35"/>
  <c r="L105" i="35"/>
  <c r="M27" i="35"/>
  <c r="L27" i="35"/>
  <c r="M96" i="35"/>
  <c r="L96" i="35"/>
  <c r="M70" i="35"/>
  <c r="L70" i="35"/>
  <c r="M61" i="35"/>
  <c r="L61" i="35"/>
  <c r="M41" i="35"/>
  <c r="L41" i="35"/>
  <c r="L34" i="35"/>
  <c r="M34" i="35"/>
  <c r="M66" i="35"/>
  <c r="L66" i="35"/>
  <c r="W31" i="29"/>
  <c r="M31" i="29"/>
  <c r="W12" i="29"/>
  <c r="W54" i="29"/>
  <c r="M54" i="29"/>
  <c r="W70" i="29"/>
  <c r="M70" i="29"/>
  <c r="W113" i="29"/>
  <c r="M113" i="29"/>
  <c r="W98" i="29"/>
  <c r="M98" i="29"/>
  <c r="W74" i="29"/>
  <c r="M74" i="29"/>
  <c r="W22" i="29"/>
  <c r="M22" i="29"/>
  <c r="W38" i="29"/>
  <c r="M38" i="29"/>
  <c r="W109" i="29"/>
  <c r="M109" i="29"/>
  <c r="W65" i="29"/>
  <c r="M65" i="29"/>
  <c r="W100" i="29"/>
  <c r="M100" i="29"/>
  <c r="W117" i="29"/>
  <c r="M117" i="29"/>
  <c r="W76" i="29"/>
  <c r="M76" i="29"/>
  <c r="W9" i="29"/>
  <c r="W45" i="29"/>
  <c r="M45" i="29"/>
  <c r="W87" i="29"/>
  <c r="M87" i="29"/>
  <c r="W60" i="29"/>
  <c r="M60" i="29"/>
  <c r="W32" i="29"/>
  <c r="M32" i="29"/>
  <c r="W104" i="29"/>
  <c r="M104" i="29"/>
  <c r="BD41" i="28"/>
  <c r="BK41" i="28"/>
  <c r="BI69" i="28"/>
  <c r="BP69" i="28" s="1"/>
  <c r="BP96" i="28"/>
  <c r="BR96" i="28" s="1"/>
  <c r="AR106" i="28"/>
  <c r="BD94" i="28"/>
  <c r="BB106" i="28"/>
  <c r="BD106" i="28" s="1"/>
  <c r="BB72" i="28"/>
  <c r="BD72" i="28" s="1"/>
  <c r="AR72" i="28"/>
  <c r="BW41" i="28"/>
  <c r="V44" i="40" s="1"/>
  <c r="P44" i="40" s="1"/>
  <c r="BR41" i="28"/>
  <c r="BP34" i="28"/>
  <c r="BK34" i="28"/>
  <c r="BP50" i="28"/>
  <c r="BK50" i="28"/>
  <c r="AR79" i="28"/>
  <c r="BW61" i="28"/>
  <c r="V63" i="40" s="1"/>
  <c r="P63" i="40" s="1"/>
  <c r="BR61" i="28"/>
  <c r="CB31" i="28"/>
  <c r="BY31" i="28"/>
  <c r="BW76" i="28"/>
  <c r="BR76" i="28"/>
  <c r="BP53" i="28"/>
  <c r="BK53" i="28"/>
  <c r="BK17" i="28"/>
  <c r="BP17" i="28"/>
  <c r="BP86" i="28"/>
  <c r="BK86" i="28"/>
  <c r="BP19" i="28"/>
  <c r="BK19" i="28"/>
  <c r="BB79" i="28"/>
  <c r="BI79" i="28" s="1"/>
  <c r="BD57" i="28"/>
  <c r="BI57" i="28"/>
  <c r="Y61" i="28"/>
  <c r="T61" i="28"/>
  <c r="M61" i="28" s="1"/>
  <c r="BD63" i="28"/>
  <c r="BI63" i="28"/>
  <c r="BD97" i="28"/>
  <c r="BI97" i="28"/>
  <c r="BP47" i="28"/>
  <c r="BK47" i="28"/>
  <c r="BD113" i="28"/>
  <c r="BI113" i="28"/>
  <c r="AR109" i="28"/>
  <c r="BB109" i="28"/>
  <c r="BI43" i="28"/>
  <c r="BD43" i="28"/>
  <c r="BK94" i="28"/>
  <c r="BP94" i="28"/>
  <c r="BW99" i="28"/>
  <c r="V89" i="40" s="1"/>
  <c r="P89" i="40" s="1"/>
  <c r="BR99" i="28"/>
  <c r="BD78" i="28"/>
  <c r="BI78" i="28"/>
  <c r="BW12" i="28"/>
  <c r="BR12" i="28"/>
  <c r="AR118" i="28"/>
  <c r="BB118" i="28"/>
  <c r="BW5" i="28"/>
  <c r="BR5" i="28"/>
  <c r="BR35" i="28"/>
  <c r="BW35" i="28"/>
  <c r="V38" i="40" s="1"/>
  <c r="P38" i="40" s="1"/>
  <c r="BP112" i="28"/>
  <c r="BK112" i="28"/>
  <c r="BI6" i="28"/>
  <c r="BD6" i="28"/>
  <c r="BI77" i="28"/>
  <c r="BD77" i="28"/>
  <c r="BR49" i="28"/>
  <c r="BW49" i="28"/>
  <c r="V52" i="40" s="1"/>
  <c r="P52" i="40" s="1"/>
  <c r="BB95" i="28"/>
  <c r="AR95" i="28"/>
  <c r="Q50" i="28"/>
  <c r="L50" i="28"/>
  <c r="F50" i="28" s="1"/>
  <c r="I50" i="28" s="1"/>
  <c r="AJ76" i="28"/>
  <c r="AE76" i="28"/>
  <c r="U76" i="28" s="1"/>
  <c r="AR105" i="28"/>
  <c r="BB105" i="28"/>
  <c r="BB62" i="28"/>
  <c r="AR62" i="28"/>
  <c r="BD11" i="28"/>
  <c r="BI11" i="28"/>
  <c r="BB9" i="28"/>
  <c r="AR9" i="28"/>
  <c r="AR31" i="28"/>
  <c r="AM31" i="28"/>
  <c r="AF31" i="28" s="1"/>
  <c r="BI117" i="28"/>
  <c r="BD117" i="28"/>
  <c r="BI100" i="28"/>
  <c r="BD100" i="28"/>
  <c r="AR45" i="28"/>
  <c r="BB45" i="28"/>
  <c r="BP111" i="28"/>
  <c r="BK111" i="28"/>
  <c r="V10" i="40"/>
  <c r="P10" i="40" s="1"/>
  <c r="L86" i="28"/>
  <c r="F86" i="28" s="1"/>
  <c r="I86" i="28" s="1"/>
  <c r="Q86" i="28"/>
  <c r="BW91" i="28"/>
  <c r="BR91" i="28"/>
  <c r="BD33" i="28"/>
  <c r="BI33" i="28"/>
  <c r="BW98" i="28"/>
  <c r="V88" i="40" s="1"/>
  <c r="P88" i="40" s="1"/>
  <c r="R88" i="40" s="1"/>
  <c r="BR98" i="28"/>
  <c r="BP110" i="28"/>
  <c r="BK110" i="28"/>
  <c r="BI10" i="28"/>
  <c r="BD10" i="28"/>
  <c r="BI36" i="28"/>
  <c r="BD36" i="28"/>
  <c r="BI59" i="28"/>
  <c r="BD59" i="28"/>
  <c r="AR71" i="28"/>
  <c r="BB71" i="28"/>
  <c r="BI55" i="28"/>
  <c r="BD55" i="28"/>
  <c r="BI58" i="28"/>
  <c r="BD58" i="28"/>
  <c r="AR114" i="28"/>
  <c r="BB114" i="28"/>
  <c r="BI108" i="28"/>
  <c r="BD108" i="28"/>
  <c r="BB102" i="28"/>
  <c r="AR102" i="28"/>
  <c r="BB87" i="28"/>
  <c r="AR87" i="28"/>
  <c r="BK37" i="28"/>
  <c r="BP37" i="28"/>
  <c r="BI104" i="28"/>
  <c r="BD104" i="28"/>
  <c r="BB75" i="28"/>
  <c r="AR75" i="28"/>
  <c r="BP40" i="28"/>
  <c r="BK40" i="28"/>
  <c r="AR4" i="28"/>
  <c r="BB4" i="28"/>
  <c r="BD44" i="28"/>
  <c r="BI44" i="28"/>
  <c r="BD42" i="28"/>
  <c r="BI42" i="28"/>
  <c r="BK107" i="28"/>
  <c r="BP107" i="28"/>
  <c r="AR38" i="28"/>
  <c r="BB38" i="28"/>
  <c r="BW124" i="28"/>
  <c r="V15" i="40" s="1"/>
  <c r="P15" i="40" s="1"/>
  <c r="BR124" i="28"/>
  <c r="BI70" i="28"/>
  <c r="BD70" i="28"/>
  <c r="BI60" i="28"/>
  <c r="BD60" i="28"/>
  <c r="BB30" i="28"/>
  <c r="AR30" i="28"/>
  <c r="BI103" i="28"/>
  <c r="BD103" i="28"/>
  <c r="BI54" i="28"/>
  <c r="BD54" i="28"/>
  <c r="AR101" i="28"/>
  <c r="BB101" i="28"/>
  <c r="AR68" i="28"/>
  <c r="BB68" i="28"/>
  <c r="BB39" i="28"/>
  <c r="AR39" i="28"/>
  <c r="BD48" i="28"/>
  <c r="BI48" i="28"/>
  <c r="BD51" i="28"/>
  <c r="BI51" i="28"/>
  <c r="BD127" i="28"/>
  <c r="BI127" i="28"/>
  <c r="BI46" i="28"/>
  <c r="BD46" i="28"/>
  <c r="BD7" i="28"/>
  <c r="BI7" i="28"/>
  <c r="BD123" i="28"/>
  <c r="BI123" i="28"/>
  <c r="AR52" i="28"/>
  <c r="BB52" i="28"/>
  <c r="BI90" i="28"/>
  <c r="BD90" i="28"/>
  <c r="BF117" i="24"/>
  <c r="BA117" i="24"/>
  <c r="BA70" i="24"/>
  <c r="BF70" i="24"/>
  <c r="BF68" i="24"/>
  <c r="BA68" i="24"/>
  <c r="BM72" i="24"/>
  <c r="BH72" i="24"/>
  <c r="BF73" i="24"/>
  <c r="BA73" i="24"/>
  <c r="BM69" i="24"/>
  <c r="BH69" i="24"/>
  <c r="BF71" i="24"/>
  <c r="BA71" i="24"/>
  <c r="BF65" i="24"/>
  <c r="BA65" i="24"/>
  <c r="AY66" i="24"/>
  <c r="AO66" i="24"/>
  <c r="BM63" i="24"/>
  <c r="BH63" i="24"/>
  <c r="BF62" i="24"/>
  <c r="BA62" i="24"/>
  <c r="BF67" i="24"/>
  <c r="BA67" i="24"/>
  <c r="BF64" i="24"/>
  <c r="BA64" i="24"/>
  <c r="AM7" i="24"/>
  <c r="AH7" i="24"/>
  <c r="AM6" i="24"/>
  <c r="AH6" i="24"/>
  <c r="AM5" i="24"/>
  <c r="AH5" i="24"/>
  <c r="AH13" i="24"/>
  <c r="AM13" i="24"/>
  <c r="AM12" i="24"/>
  <c r="AH12" i="24"/>
  <c r="AM11" i="24"/>
  <c r="AH11" i="24"/>
  <c r="AM10" i="24"/>
  <c r="AH10" i="24"/>
  <c r="AM9" i="24"/>
  <c r="AH9" i="24"/>
  <c r="AM8" i="24"/>
  <c r="AH8" i="24"/>
  <c r="AC116" i="24"/>
  <c r="S116" i="24" s="1"/>
  <c r="AH116" i="24"/>
  <c r="J14" i="24"/>
  <c r="E14" i="24" s="1"/>
  <c r="H14" i="24" s="1"/>
  <c r="W14" i="24"/>
  <c r="W58" i="24"/>
  <c r="O4" i="24"/>
  <c r="AM4" i="24"/>
  <c r="AH4" i="24"/>
  <c r="O58" i="24"/>
  <c r="W4" i="24"/>
  <c r="AM14" i="24"/>
  <c r="AH14" i="24"/>
  <c r="O59" i="24"/>
  <c r="O26" i="24"/>
  <c r="AM59" i="24"/>
  <c r="AH59" i="24"/>
  <c r="W26" i="24"/>
  <c r="W59" i="24"/>
  <c r="AM58" i="24"/>
  <c r="AH58" i="24"/>
  <c r="AH26" i="24"/>
  <c r="AM26" i="24"/>
  <c r="O25" i="24"/>
  <c r="AM25" i="24"/>
  <c r="AH25" i="24"/>
  <c r="O122" i="24"/>
  <c r="W25" i="24"/>
  <c r="AM122" i="24"/>
  <c r="AH122" i="24"/>
  <c r="W122" i="24"/>
  <c r="O121" i="24"/>
  <c r="AM121" i="24"/>
  <c r="AH121" i="24"/>
  <c r="W115" i="24"/>
  <c r="W121" i="24"/>
  <c r="AH115" i="24"/>
  <c r="AY116" i="24"/>
  <c r="AO116" i="24"/>
  <c r="O115" i="24"/>
  <c r="AY115" i="24"/>
  <c r="AO115" i="24"/>
  <c r="W81" i="38" l="1"/>
  <c r="V77" i="40"/>
  <c r="P77" i="40" s="1"/>
  <c r="V111" i="29"/>
  <c r="P111" i="29" s="1"/>
  <c r="X53" i="38"/>
  <c r="AB53" i="38"/>
  <c r="X96" i="38"/>
  <c r="AB96" i="38"/>
  <c r="X103" i="38"/>
  <c r="AB103" i="38"/>
  <c r="X90" i="38"/>
  <c r="AB90" i="38"/>
  <c r="X7" i="38"/>
  <c r="AB7" i="38"/>
  <c r="X6" i="38"/>
  <c r="AB6" i="38"/>
  <c r="X100" i="38"/>
  <c r="AB100" i="38"/>
  <c r="V67" i="29"/>
  <c r="P67" i="29" s="1"/>
  <c r="V34" i="29"/>
  <c r="P34" i="29" s="1"/>
  <c r="V84" i="29"/>
  <c r="P84" i="29" s="1"/>
  <c r="W94" i="38"/>
  <c r="V42" i="29"/>
  <c r="P42" i="29" s="1"/>
  <c r="V28" i="29"/>
  <c r="P28" i="29" s="1"/>
  <c r="V53" i="29"/>
  <c r="P53" i="29" s="1"/>
  <c r="V115" i="29"/>
  <c r="P115" i="29" s="1"/>
  <c r="W93" i="38"/>
  <c r="V80" i="29"/>
  <c r="P80" i="29" s="1"/>
  <c r="R80" i="29" s="1"/>
  <c r="V82" i="29"/>
  <c r="P82" i="29" s="1"/>
  <c r="R82" i="29" s="1"/>
  <c r="V81" i="29"/>
  <c r="P81" i="29" s="1"/>
  <c r="R81" i="29" s="1"/>
  <c r="BK69" i="28"/>
  <c r="V95" i="29"/>
  <c r="P95" i="29" s="1"/>
  <c r="BW96" i="28"/>
  <c r="BI72" i="28"/>
  <c r="BP72" i="28" s="1"/>
  <c r="BI106" i="28"/>
  <c r="BP106" i="28" s="1"/>
  <c r="CB41" i="28"/>
  <c r="BY41" i="28"/>
  <c r="BR53" i="28"/>
  <c r="BW53" i="28"/>
  <c r="BY76" i="28"/>
  <c r="CB76" i="28"/>
  <c r="BW17" i="28"/>
  <c r="BR17" i="28"/>
  <c r="BW19" i="28"/>
  <c r="V24" i="40" s="1"/>
  <c r="P24" i="40" s="1"/>
  <c r="R24" i="40" s="1"/>
  <c r="BR19" i="28"/>
  <c r="BW86" i="28"/>
  <c r="BR86" i="28"/>
  <c r="BR50" i="28"/>
  <c r="BW50" i="28"/>
  <c r="V53" i="40" s="1"/>
  <c r="P53" i="40" s="1"/>
  <c r="CB61" i="28"/>
  <c r="BY61" i="28"/>
  <c r="BR34" i="28"/>
  <c r="BW34" i="28"/>
  <c r="V37" i="40" s="1"/>
  <c r="P37" i="40" s="1"/>
  <c r="BD79" i="28"/>
  <c r="BP57" i="28"/>
  <c r="BK57" i="28"/>
  <c r="BI101" i="28"/>
  <c r="BD101" i="28"/>
  <c r="BW107" i="28"/>
  <c r="V96" i="40" s="1"/>
  <c r="P96" i="40" s="1"/>
  <c r="BR107" i="28"/>
  <c r="BP97" i="28"/>
  <c r="BK97" i="28"/>
  <c r="BD87" i="28"/>
  <c r="BI87" i="28"/>
  <c r="BD62" i="28"/>
  <c r="BI62" i="28"/>
  <c r="BI68" i="28"/>
  <c r="BD68" i="28"/>
  <c r="BK79" i="28"/>
  <c r="BP79" i="28"/>
  <c r="V99" i="29"/>
  <c r="P99" i="29" s="1"/>
  <c r="BP54" i="28"/>
  <c r="BK54" i="28"/>
  <c r="BR40" i="28"/>
  <c r="BW40" i="28"/>
  <c r="V43" i="40" s="1"/>
  <c r="P43" i="40" s="1"/>
  <c r="BK55" i="28"/>
  <c r="BP55" i="28"/>
  <c r="BY98" i="28"/>
  <c r="CB98" i="28"/>
  <c r="BD9" i="28"/>
  <c r="BI9" i="28"/>
  <c r="BK6" i="28"/>
  <c r="BP6" i="28"/>
  <c r="BK43" i="28"/>
  <c r="BP43" i="28"/>
  <c r="BP123" i="28"/>
  <c r="BK123" i="28"/>
  <c r="BP51" i="28"/>
  <c r="BK51" i="28"/>
  <c r="BI38" i="28"/>
  <c r="BD38" i="28"/>
  <c r="BP44" i="28"/>
  <c r="BK44" i="28"/>
  <c r="BD71" i="28"/>
  <c r="BI71" i="28"/>
  <c r="BK33" i="28"/>
  <c r="BP33" i="28"/>
  <c r="BI45" i="28"/>
  <c r="BD45" i="28"/>
  <c r="Y76" i="28"/>
  <c r="T76" i="28"/>
  <c r="M76" i="28" s="1"/>
  <c r="BP113" i="28"/>
  <c r="BK113" i="28"/>
  <c r="BP7" i="28"/>
  <c r="BK7" i="28"/>
  <c r="BR94" i="28"/>
  <c r="BW94" i="28"/>
  <c r="BK77" i="28"/>
  <c r="BP77" i="28"/>
  <c r="BP42" i="28"/>
  <c r="BK42" i="28"/>
  <c r="BI114" i="28"/>
  <c r="BD114" i="28"/>
  <c r="BI105" i="28"/>
  <c r="BD105" i="28"/>
  <c r="BI95" i="28"/>
  <c r="BD95" i="28"/>
  <c r="BP90" i="28"/>
  <c r="BK90" i="28"/>
  <c r="BP46" i="28"/>
  <c r="BK46" i="28"/>
  <c r="BP103" i="28"/>
  <c r="BK103" i="28"/>
  <c r="CB124" i="28"/>
  <c r="BY124" i="28"/>
  <c r="BD75" i="28"/>
  <c r="BI75" i="28"/>
  <c r="BP58" i="28"/>
  <c r="BK58" i="28"/>
  <c r="BK10" i="28"/>
  <c r="BP10" i="28"/>
  <c r="BP117" i="28"/>
  <c r="BK117" i="28"/>
  <c r="BW112" i="28"/>
  <c r="V101" i="40" s="1"/>
  <c r="P101" i="40" s="1"/>
  <c r="BR112" i="28"/>
  <c r="CB12" i="28"/>
  <c r="BY12" i="28"/>
  <c r="BI109" i="28"/>
  <c r="BD109" i="28"/>
  <c r="BP60" i="28"/>
  <c r="BK60" i="28"/>
  <c r="BK36" i="28"/>
  <c r="BP36" i="28"/>
  <c r="CB5" i="28"/>
  <c r="BY5" i="28"/>
  <c r="BR37" i="28"/>
  <c r="BW37" i="28"/>
  <c r="BI118" i="28"/>
  <c r="BD118" i="28"/>
  <c r="BW69" i="28"/>
  <c r="BR69" i="28"/>
  <c r="BW111" i="28"/>
  <c r="V100" i="40" s="1"/>
  <c r="P100" i="40" s="1"/>
  <c r="BR111" i="28"/>
  <c r="BI52" i="28"/>
  <c r="BD52" i="28"/>
  <c r="BP127" i="28"/>
  <c r="BK127" i="28"/>
  <c r="BP48" i="28"/>
  <c r="BK48" i="28"/>
  <c r="AE31" i="28"/>
  <c r="U31" i="28" s="1"/>
  <c r="AJ31" i="28"/>
  <c r="BP11" i="28"/>
  <c r="BK11" i="28"/>
  <c r="CB49" i="28"/>
  <c r="BY49" i="28"/>
  <c r="BY35" i="28"/>
  <c r="CB35" i="28"/>
  <c r="Q61" i="28"/>
  <c r="L61" i="28"/>
  <c r="F61" i="28" s="1"/>
  <c r="I61" i="28" s="1"/>
  <c r="BI4" i="28"/>
  <c r="BD4" i="28"/>
  <c r="BK78" i="28"/>
  <c r="BP78" i="28"/>
  <c r="BI39" i="28"/>
  <c r="BD39" i="28"/>
  <c r="BP108" i="28"/>
  <c r="BK108" i="28"/>
  <c r="BR110" i="28"/>
  <c r="BW110" i="28"/>
  <c r="V99" i="40" s="1"/>
  <c r="P99" i="40" s="1"/>
  <c r="BK63" i="28"/>
  <c r="BP63" i="28"/>
  <c r="BK70" i="28"/>
  <c r="BP70" i="28"/>
  <c r="BD30" i="28"/>
  <c r="BI30" i="28"/>
  <c r="BK104" i="28"/>
  <c r="BP104" i="28"/>
  <c r="BD102" i="28"/>
  <c r="BI102" i="28"/>
  <c r="BK59" i="28"/>
  <c r="BP59" i="28"/>
  <c r="BY91" i="28"/>
  <c r="CB91" i="28"/>
  <c r="BP100" i="28"/>
  <c r="BK100" i="28"/>
  <c r="BY99" i="28"/>
  <c r="CB99" i="28"/>
  <c r="BW47" i="28"/>
  <c r="V50" i="40" s="1"/>
  <c r="P50" i="40" s="1"/>
  <c r="BR47" i="28"/>
  <c r="BH117" i="24"/>
  <c r="BM117" i="24"/>
  <c r="BO72" i="24"/>
  <c r="BT72" i="24"/>
  <c r="BH71" i="24"/>
  <c r="BM71" i="24"/>
  <c r="BH68" i="24"/>
  <c r="BM68" i="24"/>
  <c r="BH73" i="24"/>
  <c r="BM73" i="24"/>
  <c r="BH70" i="24"/>
  <c r="BM70" i="24"/>
  <c r="BT69" i="24"/>
  <c r="BO69" i="24"/>
  <c r="BO63" i="24"/>
  <c r="BT63" i="24"/>
  <c r="BH62" i="24"/>
  <c r="BM62" i="24"/>
  <c r="BH64" i="24"/>
  <c r="BM64" i="24"/>
  <c r="BA66" i="24"/>
  <c r="BF66" i="24"/>
  <c r="BH67" i="24"/>
  <c r="BM67" i="24"/>
  <c r="BM65" i="24"/>
  <c r="BH65" i="24"/>
  <c r="AO7" i="24"/>
  <c r="AY7" i="24"/>
  <c r="AO6" i="24"/>
  <c r="AY6" i="24"/>
  <c r="AO5" i="24"/>
  <c r="AY5" i="24"/>
  <c r="AO13" i="24"/>
  <c r="AY13" i="24"/>
  <c r="AO12" i="24"/>
  <c r="AY12" i="24"/>
  <c r="AY11" i="24"/>
  <c r="AO11" i="24"/>
  <c r="AO10" i="24"/>
  <c r="AY10" i="24"/>
  <c r="AO9" i="24"/>
  <c r="AY9" i="24"/>
  <c r="AO8" i="24"/>
  <c r="AY8" i="24"/>
  <c r="BA8" i="24" s="1"/>
  <c r="R116" i="24"/>
  <c r="K116" i="24" s="1"/>
  <c r="W116" i="24"/>
  <c r="AO4" i="24"/>
  <c r="AY4" i="24"/>
  <c r="AO14" i="24"/>
  <c r="AY14" i="24"/>
  <c r="AO59" i="24"/>
  <c r="AY59" i="24"/>
  <c r="AO58" i="24"/>
  <c r="AY58" i="24"/>
  <c r="AO26" i="24"/>
  <c r="AY26" i="24"/>
  <c r="AO25" i="24"/>
  <c r="AY25" i="24"/>
  <c r="AO122" i="24"/>
  <c r="AY122" i="24"/>
  <c r="AO121" i="24"/>
  <c r="AY121" i="24"/>
  <c r="BA116" i="24"/>
  <c r="BF116" i="24"/>
  <c r="BA115" i="24"/>
  <c r="BF115" i="24"/>
  <c r="W45" i="38" l="1"/>
  <c r="V40" i="40"/>
  <c r="P40" i="40" s="1"/>
  <c r="W61" i="38"/>
  <c r="V56" i="40"/>
  <c r="P56" i="40" s="1"/>
  <c r="V76" i="40"/>
  <c r="P76" i="40" s="1"/>
  <c r="W77" i="38"/>
  <c r="V71" i="40"/>
  <c r="P71" i="40" s="1"/>
  <c r="V11" i="29"/>
  <c r="P11" i="29" s="1"/>
  <c r="V22" i="40"/>
  <c r="P22" i="40" s="1"/>
  <c r="R22" i="40" s="1"/>
  <c r="W91" i="38"/>
  <c r="V86" i="40"/>
  <c r="P86" i="40" s="1"/>
  <c r="V66" i="29"/>
  <c r="P66" i="29" s="1"/>
  <c r="V43" i="29"/>
  <c r="P43" i="29" s="1"/>
  <c r="V106" i="29"/>
  <c r="P106" i="29" s="1"/>
  <c r="W105" i="38"/>
  <c r="V33" i="29"/>
  <c r="P33" i="29" s="1"/>
  <c r="V101" i="29"/>
  <c r="P101" i="29" s="1"/>
  <c r="W101" i="38"/>
  <c r="V46" i="29"/>
  <c r="P46" i="29" s="1"/>
  <c r="W49" i="38"/>
  <c r="V61" i="29"/>
  <c r="P61" i="29" s="1"/>
  <c r="V40" i="29"/>
  <c r="P40" i="29" s="1"/>
  <c r="W43" i="38"/>
  <c r="V75" i="29"/>
  <c r="P75" i="29" s="1"/>
  <c r="W89" i="38"/>
  <c r="V27" i="29"/>
  <c r="P27" i="29" s="1"/>
  <c r="V105" i="29"/>
  <c r="P105" i="29" s="1"/>
  <c r="W104" i="38"/>
  <c r="V107" i="29"/>
  <c r="P107" i="29" s="1"/>
  <c r="W106" i="38"/>
  <c r="V13" i="29"/>
  <c r="P13" i="29" s="1"/>
  <c r="R13" i="29" s="1"/>
  <c r="V30" i="29"/>
  <c r="P30" i="29" s="1"/>
  <c r="V83" i="29"/>
  <c r="P83" i="29" s="1"/>
  <c r="BY96" i="28"/>
  <c r="V77" i="29"/>
  <c r="P77" i="29" s="1"/>
  <c r="V102" i="29"/>
  <c r="P102" i="29" s="1"/>
  <c r="CB96" i="28"/>
  <c r="BK106" i="28"/>
  <c r="BK72" i="28"/>
  <c r="CB86" i="28"/>
  <c r="BY86" i="28"/>
  <c r="BY34" i="28"/>
  <c r="CB34" i="28"/>
  <c r="CB19" i="28"/>
  <c r="BY19" i="28"/>
  <c r="BY17" i="28"/>
  <c r="CB17" i="28"/>
  <c r="CB50" i="28"/>
  <c r="BY50" i="28"/>
  <c r="BY53" i="28"/>
  <c r="CB53" i="28"/>
  <c r="BW57" i="28"/>
  <c r="BR57" i="28"/>
  <c r="BR127" i="28"/>
  <c r="BW127" i="28"/>
  <c r="W19" i="38" s="1"/>
  <c r="BW117" i="28"/>
  <c r="V11" i="40" s="1"/>
  <c r="P11" i="40" s="1"/>
  <c r="BR117" i="28"/>
  <c r="BR90" i="28"/>
  <c r="BW90" i="28"/>
  <c r="BK114" i="28"/>
  <c r="BP114" i="28"/>
  <c r="BR113" i="28"/>
  <c r="BW113" i="28"/>
  <c r="V102" i="40" s="1"/>
  <c r="P102" i="40" s="1"/>
  <c r="BK45" i="28"/>
  <c r="BP45" i="28"/>
  <c r="BR123" i="28"/>
  <c r="BW123" i="28"/>
  <c r="BK68" i="28"/>
  <c r="BP68" i="28"/>
  <c r="CB107" i="28"/>
  <c r="BY107" i="28"/>
  <c r="BW59" i="28"/>
  <c r="BR59" i="28"/>
  <c r="BR63" i="28"/>
  <c r="BW63" i="28"/>
  <c r="BY37" i="28"/>
  <c r="CB37" i="28"/>
  <c r="BW10" i="28"/>
  <c r="BR10" i="28"/>
  <c r="BR33" i="28"/>
  <c r="BW33" i="28"/>
  <c r="V36" i="40" s="1"/>
  <c r="P36" i="40" s="1"/>
  <c r="BW43" i="28"/>
  <c r="V46" i="40" s="1"/>
  <c r="P46" i="40" s="1"/>
  <c r="BR43" i="28"/>
  <c r="BW55" i="28"/>
  <c r="V58" i="40" s="1"/>
  <c r="P58" i="40" s="1"/>
  <c r="BR55" i="28"/>
  <c r="BR79" i="28"/>
  <c r="BW79" i="28"/>
  <c r="BP62" i="28"/>
  <c r="BK62" i="28"/>
  <c r="Y31" i="28"/>
  <c r="T31" i="28"/>
  <c r="M31" i="28" s="1"/>
  <c r="BR60" i="28"/>
  <c r="BW60" i="28"/>
  <c r="BK95" i="28"/>
  <c r="BP95" i="28"/>
  <c r="BW42" i="28"/>
  <c r="V45" i="40" s="1"/>
  <c r="P45" i="40" s="1"/>
  <c r="BR42" i="28"/>
  <c r="BW44" i="28"/>
  <c r="V47" i="40" s="1"/>
  <c r="P47" i="40" s="1"/>
  <c r="BR44" i="28"/>
  <c r="BW97" i="28"/>
  <c r="V87" i="40" s="1"/>
  <c r="P87" i="40" s="1"/>
  <c r="BR97" i="28"/>
  <c r="BK101" i="28"/>
  <c r="BP101" i="28"/>
  <c r="BW70" i="28"/>
  <c r="V72" i="40" s="1"/>
  <c r="P72" i="40" s="1"/>
  <c r="BR70" i="28"/>
  <c r="BK75" i="28"/>
  <c r="BP75" i="28"/>
  <c r="BW100" i="28"/>
  <c r="V90" i="40" s="1"/>
  <c r="P90" i="40" s="1"/>
  <c r="BR100" i="28"/>
  <c r="BP30" i="28"/>
  <c r="BK30" i="28"/>
  <c r="BW77" i="28"/>
  <c r="BR77" i="28"/>
  <c r="L76" i="28"/>
  <c r="F76" i="28" s="1"/>
  <c r="I76" i="28" s="1"/>
  <c r="Q76" i="28"/>
  <c r="BK71" i="28"/>
  <c r="BP71" i="28"/>
  <c r="BW6" i="28"/>
  <c r="BR6" i="28"/>
  <c r="CB40" i="28"/>
  <c r="BY40" i="28"/>
  <c r="BW36" i="28"/>
  <c r="V39" i="40" s="1"/>
  <c r="P39" i="40" s="1"/>
  <c r="BR36" i="28"/>
  <c r="CB94" i="28"/>
  <c r="BY94" i="28"/>
  <c r="BR11" i="28"/>
  <c r="BW11" i="28"/>
  <c r="BK52" i="28"/>
  <c r="BP52" i="28"/>
  <c r="BK102" i="28"/>
  <c r="BP102" i="28"/>
  <c r="BR78" i="28"/>
  <c r="BW78" i="28"/>
  <c r="CB47" i="28"/>
  <c r="BY47" i="28"/>
  <c r="V96" i="29"/>
  <c r="P96" i="29" s="1"/>
  <c r="BR72" i="28"/>
  <c r="BW72" i="28"/>
  <c r="CB111" i="28"/>
  <c r="BY111" i="28"/>
  <c r="BK109" i="28"/>
  <c r="BP109" i="28"/>
  <c r="BY112" i="28"/>
  <c r="CB112" i="28"/>
  <c r="BR103" i="28"/>
  <c r="BW103" i="28"/>
  <c r="V92" i="40" s="1"/>
  <c r="P92" i="40" s="1"/>
  <c r="BP38" i="28"/>
  <c r="BK38" i="28"/>
  <c r="BR106" i="28"/>
  <c r="BW106" i="28"/>
  <c r="BW108" i="28"/>
  <c r="V97" i="40" s="1"/>
  <c r="P97" i="40" s="1"/>
  <c r="BR108" i="28"/>
  <c r="BK118" i="28"/>
  <c r="BP118" i="28"/>
  <c r="BP39" i="28"/>
  <c r="BK39" i="28"/>
  <c r="CB110" i="28"/>
  <c r="BY110" i="28"/>
  <c r="BP9" i="28"/>
  <c r="BK9" i="28"/>
  <c r="BP87" i="28"/>
  <c r="BK87" i="28"/>
  <c r="BR104" i="28"/>
  <c r="BW104" i="28"/>
  <c r="V93" i="40" s="1"/>
  <c r="P93" i="40" s="1"/>
  <c r="BK4" i="28"/>
  <c r="BP4" i="28"/>
  <c r="BR48" i="28"/>
  <c r="BW48" i="28"/>
  <c r="CB69" i="28"/>
  <c r="BY69" i="28"/>
  <c r="BW58" i="28"/>
  <c r="V60" i="40" s="1"/>
  <c r="P60" i="40" s="1"/>
  <c r="BR58" i="28"/>
  <c r="BW46" i="28"/>
  <c r="V49" i="40" s="1"/>
  <c r="P49" i="40" s="1"/>
  <c r="BR46" i="28"/>
  <c r="BP105" i="28"/>
  <c r="BK105" i="28"/>
  <c r="BR7" i="28"/>
  <c r="BW7" i="28"/>
  <c r="BR51" i="28"/>
  <c r="BW51" i="28"/>
  <c r="BR54" i="28"/>
  <c r="BW54" i="28"/>
  <c r="BT117" i="24"/>
  <c r="BO117" i="24"/>
  <c r="BY69" i="24"/>
  <c r="BV69" i="24"/>
  <c r="BT71" i="24"/>
  <c r="BO71" i="24"/>
  <c r="BO70" i="24"/>
  <c r="BT70" i="24"/>
  <c r="BY72" i="24"/>
  <c r="BV72" i="24"/>
  <c r="BT73" i="24"/>
  <c r="BO73" i="24"/>
  <c r="BT68" i="24"/>
  <c r="BO68" i="24"/>
  <c r="BM66" i="24"/>
  <c r="BH66" i="24"/>
  <c r="BT65" i="24"/>
  <c r="BO65" i="24"/>
  <c r="BT64" i="24"/>
  <c r="BO64" i="24"/>
  <c r="BT67" i="24"/>
  <c r="BO67" i="24"/>
  <c r="BY63" i="24"/>
  <c r="BV63" i="24"/>
  <c r="BT62" i="24"/>
  <c r="BO62" i="24"/>
  <c r="BF7" i="24"/>
  <c r="BA7" i="24"/>
  <c r="BF6" i="24"/>
  <c r="BA6" i="24"/>
  <c r="BF5" i="24"/>
  <c r="BA5" i="24"/>
  <c r="BF13" i="24"/>
  <c r="BA13" i="24"/>
  <c r="BF12" i="24"/>
  <c r="BA12" i="24"/>
  <c r="BF11" i="24"/>
  <c r="BA11" i="24"/>
  <c r="BF10" i="24"/>
  <c r="BA10" i="24"/>
  <c r="BF9" i="24"/>
  <c r="BA9" i="24"/>
  <c r="BF8" i="24"/>
  <c r="J116" i="24"/>
  <c r="E116" i="24" s="1"/>
  <c r="H116" i="24" s="1"/>
  <c r="O116" i="24"/>
  <c r="BF4" i="24"/>
  <c r="BA4" i="24"/>
  <c r="BF14" i="24"/>
  <c r="BA14" i="24"/>
  <c r="BF59" i="24"/>
  <c r="BA59" i="24"/>
  <c r="BA58" i="24"/>
  <c r="BF58" i="24"/>
  <c r="BF26" i="24"/>
  <c r="BA26" i="24"/>
  <c r="BF25" i="24"/>
  <c r="BA25" i="24"/>
  <c r="BF122" i="24"/>
  <c r="BA122" i="24"/>
  <c r="BF121" i="24"/>
  <c r="BA121" i="24"/>
  <c r="BM116" i="24"/>
  <c r="BH116" i="24"/>
  <c r="BH115" i="24"/>
  <c r="BM115" i="24"/>
  <c r="W83" i="38" l="1"/>
  <c r="V79" i="40"/>
  <c r="P79" i="40" s="1"/>
  <c r="W68" i="38"/>
  <c r="V62" i="40"/>
  <c r="P62" i="40" s="1"/>
  <c r="W65" i="38"/>
  <c r="V59" i="40"/>
  <c r="P59" i="40" s="1"/>
  <c r="W71" i="38"/>
  <c r="V65" i="40"/>
  <c r="P65" i="40" s="1"/>
  <c r="W15" i="38"/>
  <c r="V14" i="40"/>
  <c r="P14" i="40" s="1"/>
  <c r="W82" i="38"/>
  <c r="V78" i="40"/>
  <c r="P78" i="40" s="1"/>
  <c r="W67" i="38"/>
  <c r="V61" i="40"/>
  <c r="P61" i="40" s="1"/>
  <c r="W56" i="38"/>
  <c r="V51" i="40"/>
  <c r="P51" i="40" s="1"/>
  <c r="W100" i="38"/>
  <c r="V95" i="40"/>
  <c r="P95" i="40" s="1"/>
  <c r="W84" i="38"/>
  <c r="V80" i="40"/>
  <c r="P80" i="40" s="1"/>
  <c r="W17" i="38"/>
  <c r="V16" i="40"/>
  <c r="P16" i="40" s="1"/>
  <c r="W62" i="38"/>
  <c r="V57" i="40"/>
  <c r="P57" i="40" s="1"/>
  <c r="W59" i="38"/>
  <c r="V54" i="40"/>
  <c r="P54" i="40" s="1"/>
  <c r="R54" i="40" s="1"/>
  <c r="V112" i="29"/>
  <c r="P112" i="29" s="1"/>
  <c r="W10" i="38"/>
  <c r="V47" i="29"/>
  <c r="P47" i="29" s="1"/>
  <c r="W50" i="38"/>
  <c r="V51" i="29"/>
  <c r="P51" i="29" s="1"/>
  <c r="W54" i="38"/>
  <c r="V41" i="29"/>
  <c r="P41" i="29" s="1"/>
  <c r="W44" i="38"/>
  <c r="V4" i="29"/>
  <c r="V118" i="29"/>
  <c r="P118" i="29" s="1"/>
  <c r="V62" i="29"/>
  <c r="P62" i="29" s="1"/>
  <c r="W66" i="38"/>
  <c r="V35" i="29"/>
  <c r="P35" i="29" s="1"/>
  <c r="V69" i="29"/>
  <c r="P69" i="29" s="1"/>
  <c r="W73" i="38"/>
  <c r="V70" i="29"/>
  <c r="P70" i="29" s="1"/>
  <c r="W74" i="38"/>
  <c r="V52" i="29"/>
  <c r="P52" i="29" s="1"/>
  <c r="W55" i="38"/>
  <c r="V116" i="29"/>
  <c r="P116" i="29" s="1"/>
  <c r="V94" i="29"/>
  <c r="P94" i="29" s="1"/>
  <c r="W97" i="38"/>
  <c r="V39" i="29"/>
  <c r="P39" i="29" s="1"/>
  <c r="W42" i="38"/>
  <c r="V108" i="29"/>
  <c r="P108" i="29" s="1"/>
  <c r="W107" i="38"/>
  <c r="V86" i="29"/>
  <c r="P86" i="29" s="1"/>
  <c r="W95" i="38"/>
  <c r="W92" i="38"/>
  <c r="V48" i="29"/>
  <c r="P48" i="29" s="1"/>
  <c r="W51" i="38"/>
  <c r="W16" i="38"/>
  <c r="V44" i="29"/>
  <c r="P44" i="29" s="1"/>
  <c r="R44" i="29" s="1"/>
  <c r="V50" i="29"/>
  <c r="P50" i="29" s="1"/>
  <c r="V29" i="29"/>
  <c r="P29" i="29" s="1"/>
  <c r="V68" i="29"/>
  <c r="P68" i="29" s="1"/>
  <c r="W72" i="38"/>
  <c r="V37" i="29"/>
  <c r="P37" i="29" s="1"/>
  <c r="W40" i="38"/>
  <c r="V36" i="29"/>
  <c r="P36" i="29" s="1"/>
  <c r="W39" i="38"/>
  <c r="V49" i="29"/>
  <c r="P49" i="29" s="1"/>
  <c r="W52" i="38"/>
  <c r="V97" i="29"/>
  <c r="P97" i="29" s="1"/>
  <c r="W98" i="38"/>
  <c r="V100" i="29"/>
  <c r="P100" i="29" s="1"/>
  <c r="V103" i="29"/>
  <c r="P103" i="29" s="1"/>
  <c r="W102" i="38"/>
  <c r="V26" i="29"/>
  <c r="P26" i="29" s="1"/>
  <c r="W27" i="38"/>
  <c r="V55" i="29"/>
  <c r="P55" i="29" s="1"/>
  <c r="W58" i="38"/>
  <c r="V114" i="29"/>
  <c r="P114" i="29" s="1"/>
  <c r="V78" i="29"/>
  <c r="P78" i="29" s="1"/>
  <c r="V79" i="29"/>
  <c r="P79" i="29" s="1"/>
  <c r="V85" i="29"/>
  <c r="P85" i="29" s="1"/>
  <c r="CB57" i="28"/>
  <c r="BY57" i="28"/>
  <c r="BY77" i="28"/>
  <c r="CB77" i="28"/>
  <c r="BY55" i="28"/>
  <c r="CB55" i="28"/>
  <c r="CB103" i="28"/>
  <c r="BY103" i="28"/>
  <c r="CB78" i="28"/>
  <c r="BY78" i="28"/>
  <c r="BR71" i="28"/>
  <c r="BW71" i="28"/>
  <c r="L31" i="28"/>
  <c r="F31" i="28" s="1"/>
  <c r="Q31" i="28"/>
  <c r="CB123" i="28"/>
  <c r="BY123" i="28"/>
  <c r="CB90" i="28"/>
  <c r="BY90" i="28"/>
  <c r="CB58" i="28"/>
  <c r="BY58" i="28"/>
  <c r="BY36" i="28"/>
  <c r="CB36" i="28"/>
  <c r="CB10" i="28"/>
  <c r="BY10" i="28"/>
  <c r="BW4" i="28"/>
  <c r="V3" i="40" s="1"/>
  <c r="BR4" i="28"/>
  <c r="BW39" i="28"/>
  <c r="BR39" i="28"/>
  <c r="BY43" i="28"/>
  <c r="CB43" i="28"/>
  <c r="BY59" i="28"/>
  <c r="CB59" i="28"/>
  <c r="BW118" i="28"/>
  <c r="V113" i="29" s="1"/>
  <c r="P113" i="29" s="1"/>
  <c r="BR118" i="28"/>
  <c r="CB72" i="28"/>
  <c r="BY72" i="28"/>
  <c r="BW101" i="28"/>
  <c r="V91" i="40" s="1"/>
  <c r="P91" i="40" s="1"/>
  <c r="R91" i="40" s="1"/>
  <c r="BR101" i="28"/>
  <c r="BY33" i="28"/>
  <c r="CB33" i="28"/>
  <c r="BW45" i="28"/>
  <c r="BR45" i="28"/>
  <c r="BW105" i="28"/>
  <c r="BR105" i="28"/>
  <c r="BR9" i="28"/>
  <c r="BW9" i="28"/>
  <c r="BR30" i="28"/>
  <c r="BW30" i="28"/>
  <c r="BY42" i="28"/>
  <c r="CB42" i="28"/>
  <c r="BR62" i="28"/>
  <c r="BW62" i="28"/>
  <c r="BY117" i="28"/>
  <c r="CB117" i="28"/>
  <c r="BR87" i="28"/>
  <c r="BW87" i="28"/>
  <c r="BW38" i="28"/>
  <c r="BR38" i="28"/>
  <c r="BY44" i="28"/>
  <c r="CB44" i="28"/>
  <c r="BY70" i="28"/>
  <c r="CB70" i="28"/>
  <c r="BR102" i="28"/>
  <c r="BW102" i="28"/>
  <c r="CB54" i="28"/>
  <c r="BY54" i="28"/>
  <c r="BY48" i="28"/>
  <c r="CB48" i="28"/>
  <c r="CB104" i="28"/>
  <c r="BY104" i="28"/>
  <c r="CB106" i="28"/>
  <c r="BY106" i="28"/>
  <c r="BW109" i="28"/>
  <c r="V98" i="40" s="1"/>
  <c r="P98" i="40" s="1"/>
  <c r="BR109" i="28"/>
  <c r="BW52" i="28"/>
  <c r="BR52" i="28"/>
  <c r="BW95" i="28"/>
  <c r="V85" i="40" s="1"/>
  <c r="P85" i="40" s="1"/>
  <c r="BR95" i="28"/>
  <c r="CB79" i="28"/>
  <c r="BY79" i="28"/>
  <c r="BW68" i="28"/>
  <c r="BR68" i="28"/>
  <c r="CB113" i="28"/>
  <c r="BY113" i="28"/>
  <c r="CB127" i="28"/>
  <c r="BY127" i="28"/>
  <c r="BY6" i="28"/>
  <c r="CB6" i="28"/>
  <c r="CB7" i="28"/>
  <c r="BY7" i="28"/>
  <c r="CB46" i="28"/>
  <c r="BY46" i="28"/>
  <c r="BY108" i="28"/>
  <c r="CB108" i="28"/>
  <c r="CB100" i="28"/>
  <c r="BY100" i="28"/>
  <c r="CB97" i="28"/>
  <c r="BY97" i="28"/>
  <c r="CB51" i="28"/>
  <c r="BY51" i="28"/>
  <c r="BY11" i="28"/>
  <c r="CB11" i="28"/>
  <c r="BR75" i="28"/>
  <c r="BW75" i="28"/>
  <c r="CB60" i="28"/>
  <c r="BY60" i="28"/>
  <c r="CB63" i="28"/>
  <c r="BY63" i="28"/>
  <c r="BR114" i="28"/>
  <c r="BW114" i="28"/>
  <c r="V7" i="40" s="1"/>
  <c r="P7" i="40" s="1"/>
  <c r="R7" i="40" s="1"/>
  <c r="BY117" i="24"/>
  <c r="BV117" i="24"/>
  <c r="BY70" i="24"/>
  <c r="BV70" i="24"/>
  <c r="BV68" i="24"/>
  <c r="BY68" i="24"/>
  <c r="BV71" i="24"/>
  <c r="BY71" i="24"/>
  <c r="BY73" i="24"/>
  <c r="BV73" i="24"/>
  <c r="BY67" i="24"/>
  <c r="BV67" i="24"/>
  <c r="BY64" i="24"/>
  <c r="BV64" i="24"/>
  <c r="BY65" i="24"/>
  <c r="BV65" i="24"/>
  <c r="BV62" i="24"/>
  <c r="BY62" i="24"/>
  <c r="BO66" i="24"/>
  <c r="BT66" i="24"/>
  <c r="BH7" i="24"/>
  <c r="BM7" i="24"/>
  <c r="BH6" i="24"/>
  <c r="BM6" i="24"/>
  <c r="BH5" i="24"/>
  <c r="BM5" i="24"/>
  <c r="BH13" i="24"/>
  <c r="BM13" i="24"/>
  <c r="BH12" i="24"/>
  <c r="BM12" i="24"/>
  <c r="BH11" i="24"/>
  <c r="BM11" i="24"/>
  <c r="BH10" i="24"/>
  <c r="BM10" i="24"/>
  <c r="BH9" i="24"/>
  <c r="BM9" i="24"/>
  <c r="BM8" i="24"/>
  <c r="BH8" i="24"/>
  <c r="BH4" i="24"/>
  <c r="BM4" i="24"/>
  <c r="BH14" i="24"/>
  <c r="BM14" i="24"/>
  <c r="BH59" i="24"/>
  <c r="BM59" i="24"/>
  <c r="BH58" i="24"/>
  <c r="BM58" i="24"/>
  <c r="BH26" i="24"/>
  <c r="BM26" i="24"/>
  <c r="BH25" i="24"/>
  <c r="BM25" i="24"/>
  <c r="BH122" i="24"/>
  <c r="BM122" i="24"/>
  <c r="BH121" i="24"/>
  <c r="BM121" i="24"/>
  <c r="BO116" i="24"/>
  <c r="BT116" i="24"/>
  <c r="BT115" i="24"/>
  <c r="BV115" i="24" s="1"/>
  <c r="BO115" i="24"/>
  <c r="W70" i="38" l="1"/>
  <c r="V64" i="40"/>
  <c r="P64" i="40" s="1"/>
  <c r="W60" i="38"/>
  <c r="V55" i="40"/>
  <c r="P55" i="40" s="1"/>
  <c r="V94" i="40"/>
  <c r="P94" i="40"/>
  <c r="W47" i="38"/>
  <c r="V42" i="40"/>
  <c r="P42" i="40" s="1"/>
  <c r="W80" i="38"/>
  <c r="V75" i="40"/>
  <c r="P75" i="40" s="1"/>
  <c r="W53" i="38"/>
  <c r="V48" i="40"/>
  <c r="P48" i="40" s="1"/>
  <c r="W76" i="38"/>
  <c r="V70" i="40"/>
  <c r="P70" i="40" s="1"/>
  <c r="W46" i="38"/>
  <c r="V41" i="40"/>
  <c r="P41" i="40" s="1"/>
  <c r="W20" i="38"/>
  <c r="V17" i="40"/>
  <c r="P17" i="40" s="1"/>
  <c r="W6" i="38"/>
  <c r="V6" i="40"/>
  <c r="P6" i="40" s="1"/>
  <c r="R6" i="40" s="1"/>
  <c r="W25" i="38"/>
  <c r="V33" i="40"/>
  <c r="P33" i="40" s="1"/>
  <c r="R33" i="40" s="1"/>
  <c r="V98" i="29"/>
  <c r="P98" i="29" s="1"/>
  <c r="W99" i="38"/>
  <c r="W38" i="38"/>
  <c r="V109" i="29"/>
  <c r="P109" i="29" s="1"/>
  <c r="W7" i="38"/>
  <c r="W11" i="38"/>
  <c r="V60" i="29"/>
  <c r="P60" i="29" s="1"/>
  <c r="W63" i="38"/>
  <c r="V45" i="29"/>
  <c r="P45" i="29" s="1"/>
  <c r="W48" i="38"/>
  <c r="V31" i="29"/>
  <c r="P31" i="29" s="1"/>
  <c r="V38" i="29"/>
  <c r="P38" i="29" s="1"/>
  <c r="W41" i="38"/>
  <c r="V117" i="29"/>
  <c r="P117" i="29" s="1"/>
  <c r="V32" i="29"/>
  <c r="P32" i="29" s="1"/>
  <c r="V65" i="29"/>
  <c r="P65" i="29" s="1"/>
  <c r="W69" i="38"/>
  <c r="V74" i="29"/>
  <c r="P74" i="29" s="1"/>
  <c r="W78" i="38"/>
  <c r="V104" i="29"/>
  <c r="P104" i="29" s="1"/>
  <c r="W103" i="38"/>
  <c r="V76" i="29"/>
  <c r="P76" i="29" s="1"/>
  <c r="W90" i="38"/>
  <c r="V87" i="29"/>
  <c r="P87" i="29" s="1"/>
  <c r="R87" i="29" s="1"/>
  <c r="W96" i="38"/>
  <c r="V3" i="29"/>
  <c r="W3" i="38"/>
  <c r="V54" i="29"/>
  <c r="P54" i="29" s="1"/>
  <c r="W57" i="38"/>
  <c r="V22" i="29"/>
  <c r="P22" i="29" s="1"/>
  <c r="V24" i="29"/>
  <c r="P24" i="29" s="1"/>
  <c r="R24" i="29" s="1"/>
  <c r="V88" i="29"/>
  <c r="P88" i="29" s="1"/>
  <c r="R88" i="29" s="1"/>
  <c r="V93" i="29"/>
  <c r="P93" i="29" s="1"/>
  <c r="R93" i="29" s="1"/>
  <c r="V92" i="29"/>
  <c r="P92" i="29" s="1"/>
  <c r="R92" i="29" s="1"/>
  <c r="V91" i="29"/>
  <c r="P91" i="29" s="1"/>
  <c r="R91" i="29" s="1"/>
  <c r="V90" i="29"/>
  <c r="P90" i="29" s="1"/>
  <c r="R90" i="29" s="1"/>
  <c r="V89" i="29"/>
  <c r="P89" i="29" s="1"/>
  <c r="R89" i="29" s="1"/>
  <c r="CB9" i="28"/>
  <c r="BY9" i="28"/>
  <c r="BY101" i="28"/>
  <c r="CB101" i="28"/>
  <c r="CB75" i="28"/>
  <c r="BY75" i="28"/>
  <c r="BY62" i="28"/>
  <c r="CB62" i="28"/>
  <c r="BY87" i="28"/>
  <c r="CB87" i="28"/>
  <c r="CB4" i="28"/>
  <c r="BY4" i="28"/>
  <c r="BY109" i="28"/>
  <c r="CB109" i="28"/>
  <c r="CB105" i="28"/>
  <c r="BY105" i="28"/>
  <c r="CB30" i="28"/>
  <c r="BY30" i="28"/>
  <c r="CB52" i="28"/>
  <c r="BY52" i="28"/>
  <c r="BY118" i="28"/>
  <c r="CB118" i="28"/>
  <c r="CB71" i="28"/>
  <c r="BY71" i="28"/>
  <c r="CB95" i="28"/>
  <c r="BY95" i="28"/>
  <c r="CB114" i="28"/>
  <c r="BY114" i="28"/>
  <c r="CB102" i="28"/>
  <c r="BY102" i="28"/>
  <c r="BY39" i="28"/>
  <c r="CB39" i="28"/>
  <c r="CB68" i="28"/>
  <c r="BY68" i="28"/>
  <c r="CB38" i="28"/>
  <c r="BY38" i="28"/>
  <c r="BY45" i="28"/>
  <c r="CB45" i="28"/>
  <c r="BY66" i="24"/>
  <c r="BV66" i="24"/>
  <c r="BT7" i="24"/>
  <c r="BO7" i="24"/>
  <c r="BT6" i="24"/>
  <c r="BO6" i="24"/>
  <c r="BT5" i="24"/>
  <c r="BO5" i="24"/>
  <c r="BO13" i="24"/>
  <c r="BT13" i="24"/>
  <c r="BO12" i="24"/>
  <c r="BT12" i="24"/>
  <c r="BT11" i="24"/>
  <c r="BO11" i="24"/>
  <c r="BT10" i="24"/>
  <c r="BO10" i="24"/>
  <c r="BT9" i="24"/>
  <c r="BO9" i="24"/>
  <c r="BT8" i="24"/>
  <c r="BO8" i="24"/>
  <c r="BT4" i="24"/>
  <c r="BO4" i="24"/>
  <c r="BT14" i="24"/>
  <c r="BO14" i="24"/>
  <c r="BT59" i="24"/>
  <c r="BO59" i="24"/>
  <c r="BT58" i="24"/>
  <c r="BO58" i="24"/>
  <c r="BT26" i="24"/>
  <c r="BO26" i="24"/>
  <c r="BT25" i="24"/>
  <c r="BO25" i="24"/>
  <c r="BT122" i="24"/>
  <c r="BO122" i="24"/>
  <c r="BT121" i="24"/>
  <c r="BO121" i="24"/>
  <c r="BY116" i="24"/>
  <c r="BV116" i="24"/>
  <c r="BY115" i="24"/>
  <c r="BY7" i="24" l="1"/>
  <c r="BV7" i="24"/>
  <c r="BY6" i="24"/>
  <c r="BV6" i="24"/>
  <c r="BY5" i="24"/>
  <c r="BV5" i="24"/>
  <c r="BY13" i="24"/>
  <c r="BV13" i="24"/>
  <c r="BY12" i="24"/>
  <c r="BV12" i="24"/>
  <c r="BY11" i="24"/>
  <c r="BV11" i="24"/>
  <c r="BY10" i="24"/>
  <c r="BV10" i="24"/>
  <c r="BY9" i="24"/>
  <c r="BV9" i="24"/>
  <c r="BY8" i="24"/>
  <c r="BV8" i="24"/>
  <c r="BY4" i="24"/>
  <c r="BV4" i="24"/>
  <c r="BY14" i="24"/>
  <c r="BV14" i="24"/>
  <c r="BY59" i="24"/>
  <c r="BV59" i="24"/>
  <c r="BY58" i="24"/>
  <c r="BV58" i="24"/>
  <c r="BY26" i="24"/>
  <c r="BV26" i="24"/>
  <c r="BY25" i="24"/>
  <c r="BV25" i="24"/>
  <c r="BY122" i="24"/>
  <c r="BV122" i="24"/>
  <c r="BY121" i="24"/>
  <c r="BV121" i="24"/>
  <c r="E3" i="25" l="1"/>
  <c r="G2" i="25"/>
  <c r="E2" i="25"/>
  <c r="M107" i="24"/>
  <c r="U107" i="24" s="1"/>
  <c r="BR107" i="24"/>
  <c r="BQ107" i="24" s="1"/>
  <c r="M108" i="24"/>
  <c r="BR108" i="24"/>
  <c r="BQ108" i="24" s="1"/>
  <c r="M109" i="24"/>
  <c r="U109" i="24" s="1"/>
  <c r="AF109" i="24" s="1"/>
  <c r="BR109" i="24"/>
  <c r="BQ109" i="24" s="1"/>
  <c r="M110" i="24"/>
  <c r="BR110" i="24"/>
  <c r="BQ110" i="24" s="1"/>
  <c r="M111" i="24"/>
  <c r="U111" i="24" s="1"/>
  <c r="AF111" i="24" s="1"/>
  <c r="BR111" i="24"/>
  <c r="BQ111" i="24" s="1"/>
  <c r="M112" i="24"/>
  <c r="U112" i="24" s="1"/>
  <c r="BR112" i="24"/>
  <c r="BQ112" i="24" s="1"/>
  <c r="M113" i="24"/>
  <c r="U113" i="24" s="1"/>
  <c r="BR113" i="24"/>
  <c r="BQ113" i="24" s="1"/>
  <c r="M114" i="24"/>
  <c r="U114" i="24" s="1"/>
  <c r="BR114" i="24"/>
  <c r="BQ114" i="24" s="1"/>
  <c r="M118" i="24"/>
  <c r="BR118" i="24"/>
  <c r="BQ118" i="24" s="1"/>
  <c r="BR119" i="24"/>
  <c r="BQ119" i="24" s="1"/>
  <c r="M120" i="24"/>
  <c r="U120" i="24" s="1"/>
  <c r="AF120" i="24" s="1"/>
  <c r="BR120" i="24"/>
  <c r="BQ120" i="24" s="1"/>
  <c r="M123" i="24"/>
  <c r="BR123" i="24"/>
  <c r="BQ123" i="24" s="1"/>
  <c r="BR106" i="24"/>
  <c r="BQ106" i="24" s="1"/>
  <c r="M106" i="24"/>
  <c r="U106" i="24" s="1"/>
  <c r="BR105" i="24"/>
  <c r="BQ105" i="24" s="1"/>
  <c r="BR104" i="24"/>
  <c r="BQ104" i="24" s="1"/>
  <c r="BK104" i="24" s="1"/>
  <c r="BJ104" i="24" s="1"/>
  <c r="BD104" i="24" s="1"/>
  <c r="BC104" i="24" s="1"/>
  <c r="M104" i="24"/>
  <c r="U104" i="24" s="1"/>
  <c r="AF104" i="24" s="1"/>
  <c r="BR103" i="24"/>
  <c r="BQ103" i="24" s="1"/>
  <c r="M103" i="24"/>
  <c r="U103" i="24" s="1"/>
  <c r="AF103" i="24" s="1"/>
  <c r="AM103" i="24" s="1"/>
  <c r="AY103" i="24" s="1"/>
  <c r="BR102" i="24"/>
  <c r="BQ102" i="24" s="1"/>
  <c r="M102" i="24"/>
  <c r="U102" i="24" s="1"/>
  <c r="AF102" i="24" s="1"/>
  <c r="BR101" i="24"/>
  <c r="BQ101" i="24" s="1"/>
  <c r="M101" i="24"/>
  <c r="U101" i="24" s="1"/>
  <c r="BR100" i="24"/>
  <c r="BQ100" i="24" s="1"/>
  <c r="BK100" i="24" s="1"/>
  <c r="BJ100" i="24" s="1"/>
  <c r="BD100" i="24" s="1"/>
  <c r="BC100" i="24" s="1"/>
  <c r="AW100" i="24" s="1"/>
  <c r="BR99" i="24"/>
  <c r="BQ99" i="24" s="1"/>
  <c r="BR98" i="24"/>
  <c r="BQ98" i="24" s="1"/>
  <c r="M98" i="24"/>
  <c r="BR97" i="24"/>
  <c r="BQ97" i="24" s="1"/>
  <c r="M97" i="24"/>
  <c r="U97" i="24" s="1"/>
  <c r="AF97" i="24" s="1"/>
  <c r="AM97" i="24" s="1"/>
  <c r="AY97" i="24" s="1"/>
  <c r="BF97" i="24" s="1"/>
  <c r="BM97" i="24" s="1"/>
  <c r="BR96" i="24"/>
  <c r="BQ96" i="24" s="1"/>
  <c r="M96" i="24"/>
  <c r="U96" i="24" s="1"/>
  <c r="AF96" i="24" s="1"/>
  <c r="AM96" i="24" s="1"/>
  <c r="BR95" i="24"/>
  <c r="BQ95" i="24" s="1"/>
  <c r="M95" i="24"/>
  <c r="U95" i="24" s="1"/>
  <c r="BR94" i="24"/>
  <c r="BQ94" i="24" s="1"/>
  <c r="M94" i="24"/>
  <c r="U94" i="24" s="1"/>
  <c r="AF94" i="24" s="1"/>
  <c r="BR93" i="24"/>
  <c r="BQ93" i="24" s="1"/>
  <c r="M93" i="24"/>
  <c r="U93" i="24" s="1"/>
  <c r="AF93" i="24" s="1"/>
  <c r="BR92" i="24"/>
  <c r="BQ92" i="24" s="1"/>
  <c r="BK92" i="24" s="1"/>
  <c r="BJ92" i="24" s="1"/>
  <c r="BD92" i="24" s="1"/>
  <c r="M92" i="24"/>
  <c r="U92" i="24" s="1"/>
  <c r="AF92" i="24" s="1"/>
  <c r="AM92" i="24" s="1"/>
  <c r="BR91" i="24"/>
  <c r="BQ91" i="24" s="1"/>
  <c r="M91" i="24"/>
  <c r="U91" i="24" s="1"/>
  <c r="BR90" i="24"/>
  <c r="BQ90" i="24" s="1"/>
  <c r="M90" i="24"/>
  <c r="BR89" i="24"/>
  <c r="BQ89" i="24" s="1"/>
  <c r="M89" i="24"/>
  <c r="BR88" i="24"/>
  <c r="BQ88" i="24" s="1"/>
  <c r="M88" i="24"/>
  <c r="BR87" i="24"/>
  <c r="BQ87" i="24" s="1"/>
  <c r="M87" i="24"/>
  <c r="U87" i="24" s="1"/>
  <c r="AF87" i="24" s="1"/>
  <c r="AM87" i="24" s="1"/>
  <c r="BR86" i="24"/>
  <c r="BQ86" i="24" s="1"/>
  <c r="M86" i="24"/>
  <c r="U86" i="24" s="1"/>
  <c r="BR85" i="24"/>
  <c r="BQ85" i="24" s="1"/>
  <c r="M85" i="24"/>
  <c r="U85" i="24" s="1"/>
  <c r="AF85" i="24" s="1"/>
  <c r="AM85" i="24" s="1"/>
  <c r="BR84" i="24"/>
  <c r="BQ84" i="24" s="1"/>
  <c r="M84" i="24"/>
  <c r="U84" i="24" s="1"/>
  <c r="BR83" i="24"/>
  <c r="BQ83" i="24" s="1"/>
  <c r="M83" i="24"/>
  <c r="U83" i="24" s="1"/>
  <c r="BR82" i="24"/>
  <c r="BQ82" i="24" s="1"/>
  <c r="M82" i="24"/>
  <c r="U82" i="24" s="1"/>
  <c r="BR81" i="24"/>
  <c r="BQ81" i="24" s="1"/>
  <c r="M81" i="24"/>
  <c r="BR80" i="24"/>
  <c r="BQ80" i="24" s="1"/>
  <c r="M80" i="24"/>
  <c r="BR79" i="24"/>
  <c r="BQ79" i="24" s="1"/>
  <c r="M79" i="24"/>
  <c r="U79" i="24" s="1"/>
  <c r="AF79" i="24" s="1"/>
  <c r="BR78" i="24"/>
  <c r="BQ78" i="24" s="1"/>
  <c r="M78" i="24"/>
  <c r="U78" i="24" s="1"/>
  <c r="AF78" i="24" s="1"/>
  <c r="AM78" i="24" s="1"/>
  <c r="BR77" i="24"/>
  <c r="BQ77" i="24" s="1"/>
  <c r="M77" i="24"/>
  <c r="U77" i="24" s="1"/>
  <c r="BR76" i="24"/>
  <c r="BQ76" i="24" s="1"/>
  <c r="M76" i="24"/>
  <c r="U76" i="24" s="1"/>
  <c r="AF76" i="24" s="1"/>
  <c r="BR75" i="24"/>
  <c r="BQ75" i="24" s="1"/>
  <c r="BK75" i="24" s="1"/>
  <c r="BJ75" i="24" s="1"/>
  <c r="BD75" i="24" s="1"/>
  <c r="BC75" i="24" s="1"/>
  <c r="AW75" i="24" s="1"/>
  <c r="M75" i="24"/>
  <c r="U75" i="24" s="1"/>
  <c r="BR74" i="24"/>
  <c r="BQ74" i="24" s="1"/>
  <c r="M74" i="24"/>
  <c r="U74" i="24" s="1"/>
  <c r="AF74" i="24" s="1"/>
  <c r="AM74" i="24" s="1"/>
  <c r="AY74" i="24" s="1"/>
  <c r="BR61" i="24"/>
  <c r="BQ61" i="24" s="1"/>
  <c r="M61" i="24"/>
  <c r="BR60" i="24"/>
  <c r="BQ60" i="24" s="1"/>
  <c r="M60" i="24"/>
  <c r="BR57" i="24"/>
  <c r="BQ57" i="24" s="1"/>
  <c r="M57" i="24"/>
  <c r="BR56" i="24"/>
  <c r="BQ56" i="24" s="1"/>
  <c r="BK56" i="24" s="1"/>
  <c r="BJ56" i="24" s="1"/>
  <c r="BD56" i="24" s="1"/>
  <c r="BC56" i="24" s="1"/>
  <c r="AW56" i="24" s="1"/>
  <c r="M56" i="24"/>
  <c r="U56" i="24" s="1"/>
  <c r="AF56" i="24" s="1"/>
  <c r="AM56" i="24" s="1"/>
  <c r="BR55" i="24"/>
  <c r="BQ55" i="24" s="1"/>
  <c r="M55" i="24"/>
  <c r="U55" i="24" s="1"/>
  <c r="BR54" i="24"/>
  <c r="BQ54" i="24" s="1"/>
  <c r="M54" i="24"/>
  <c r="BR53" i="24"/>
  <c r="BQ53" i="24" s="1"/>
  <c r="M53" i="24"/>
  <c r="U53" i="24" s="1"/>
  <c r="BR52" i="24"/>
  <c r="BQ52" i="24" s="1"/>
  <c r="M52" i="24"/>
  <c r="U52" i="24" s="1"/>
  <c r="BR51" i="24"/>
  <c r="BQ51" i="24" s="1"/>
  <c r="M51" i="24"/>
  <c r="U51" i="24" s="1"/>
  <c r="AF51" i="24" s="1"/>
  <c r="AM51" i="24" s="1"/>
  <c r="AY51" i="24" s="1"/>
  <c r="BF51" i="24" s="1"/>
  <c r="BM51" i="24" s="1"/>
  <c r="BR50" i="24"/>
  <c r="BQ50" i="24" s="1"/>
  <c r="M50" i="24"/>
  <c r="U50" i="24" s="1"/>
  <c r="BR49" i="24"/>
  <c r="BQ49" i="24" s="1"/>
  <c r="M49" i="24"/>
  <c r="U49" i="24" s="1"/>
  <c r="AF49" i="24" s="1"/>
  <c r="BR48" i="24"/>
  <c r="BQ48" i="24" s="1"/>
  <c r="M48" i="24"/>
  <c r="BR47" i="24"/>
  <c r="BQ47" i="24" s="1"/>
  <c r="M47" i="24"/>
  <c r="U47" i="24" s="1"/>
  <c r="AF47" i="24" s="1"/>
  <c r="AM47" i="24" s="1"/>
  <c r="AY47" i="24" s="1"/>
  <c r="BF47" i="24" s="1"/>
  <c r="BM47" i="24" s="1"/>
  <c r="BT47" i="24" s="1"/>
  <c r="BR46" i="24"/>
  <c r="BQ46" i="24" s="1"/>
  <c r="M46" i="24"/>
  <c r="U46" i="24" s="1"/>
  <c r="AF46" i="24" s="1"/>
  <c r="AM46" i="24" s="1"/>
  <c r="AY46" i="24" s="1"/>
  <c r="BF46" i="24" s="1"/>
  <c r="BM46" i="24" s="1"/>
  <c r="BT46" i="24" s="1"/>
  <c r="BY46" i="24" s="1"/>
  <c r="BR45" i="24"/>
  <c r="BQ45" i="24" s="1"/>
  <c r="M45" i="24"/>
  <c r="BR44" i="24"/>
  <c r="BQ44" i="24" s="1"/>
  <c r="BK44" i="24" s="1"/>
  <c r="BJ44" i="24" s="1"/>
  <c r="BD44" i="24" s="1"/>
  <c r="BC44" i="24" s="1"/>
  <c r="AW44" i="24" s="1"/>
  <c r="M44" i="24"/>
  <c r="U44" i="24" s="1"/>
  <c r="AF44" i="24" s="1"/>
  <c r="AM44" i="24" s="1"/>
  <c r="AY44" i="24" s="1"/>
  <c r="BR43" i="24"/>
  <c r="BQ43" i="24" s="1"/>
  <c r="M43" i="24"/>
  <c r="BR42" i="24"/>
  <c r="BQ42" i="24" s="1"/>
  <c r="M42" i="24"/>
  <c r="U42" i="24" s="1"/>
  <c r="BR41" i="24"/>
  <c r="BQ41" i="24" s="1"/>
  <c r="M41" i="24"/>
  <c r="U41" i="24" s="1"/>
  <c r="AF41" i="24" s="1"/>
  <c r="BR40" i="24"/>
  <c r="BQ40" i="24" s="1"/>
  <c r="M40" i="24"/>
  <c r="BR39" i="24"/>
  <c r="BQ39" i="24" s="1"/>
  <c r="M39" i="24"/>
  <c r="U39" i="24" s="1"/>
  <c r="AF39" i="24" s="1"/>
  <c r="AM39" i="24" s="1"/>
  <c r="AY39" i="24" s="1"/>
  <c r="BF39" i="24" s="1"/>
  <c r="BR38" i="24"/>
  <c r="BQ38" i="24" s="1"/>
  <c r="BK38" i="24" s="1"/>
  <c r="BJ38" i="24" s="1"/>
  <c r="BD38" i="24" s="1"/>
  <c r="BC38" i="24" s="1"/>
  <c r="AW38" i="24" s="1"/>
  <c r="M38" i="24"/>
  <c r="U38" i="24" s="1"/>
  <c r="BR37" i="24"/>
  <c r="BQ37" i="24" s="1"/>
  <c r="M37" i="24"/>
  <c r="U37" i="24" s="1"/>
  <c r="AF37" i="24" s="1"/>
  <c r="BR36" i="24"/>
  <c r="BQ36" i="24" s="1"/>
  <c r="M36" i="24"/>
  <c r="U36" i="24" s="1"/>
  <c r="BR35" i="24"/>
  <c r="BQ35" i="24" s="1"/>
  <c r="BK35" i="24" s="1"/>
  <c r="BJ35" i="24" s="1"/>
  <c r="BD35" i="24" s="1"/>
  <c r="BC35" i="24" s="1"/>
  <c r="AW35" i="24" s="1"/>
  <c r="M35" i="24"/>
  <c r="BR34" i="24"/>
  <c r="BQ34" i="24" s="1"/>
  <c r="M34" i="24"/>
  <c r="U34" i="24" s="1"/>
  <c r="AF34" i="24" s="1"/>
  <c r="AM34" i="24" s="1"/>
  <c r="AY34" i="24" s="1"/>
  <c r="BR33" i="24"/>
  <c r="BQ33" i="24" s="1"/>
  <c r="M33" i="24"/>
  <c r="U33" i="24" s="1"/>
  <c r="BR32" i="24"/>
  <c r="BQ32" i="24" s="1"/>
  <c r="M32" i="24"/>
  <c r="BR31" i="24"/>
  <c r="BQ31" i="24" s="1"/>
  <c r="M31" i="24"/>
  <c r="U31" i="24" s="1"/>
  <c r="BR30" i="24"/>
  <c r="BQ30" i="24" s="1"/>
  <c r="M30" i="24"/>
  <c r="BR29" i="24"/>
  <c r="BQ29" i="24" s="1"/>
  <c r="BK29" i="24" s="1"/>
  <c r="BJ29" i="24" s="1"/>
  <c r="BD29" i="24" s="1"/>
  <c r="BC29" i="24" s="1"/>
  <c r="AW29" i="24" s="1"/>
  <c r="M29" i="24"/>
  <c r="U29" i="24" s="1"/>
  <c r="AF29" i="24" s="1"/>
  <c r="BR28" i="24"/>
  <c r="BQ28" i="24" s="1"/>
  <c r="BK28" i="24" s="1"/>
  <c r="BJ28" i="24" s="1"/>
  <c r="BD28" i="24" s="1"/>
  <c r="BC28" i="24" s="1"/>
  <c r="AW28" i="24" s="1"/>
  <c r="M28" i="24"/>
  <c r="U28" i="24" s="1"/>
  <c r="BR27" i="24"/>
  <c r="BQ27" i="24" s="1"/>
  <c r="M27" i="24"/>
  <c r="U27" i="24" s="1"/>
  <c r="BR24" i="24"/>
  <c r="BQ24" i="24" s="1"/>
  <c r="M24" i="24"/>
  <c r="BR23" i="24"/>
  <c r="BQ23" i="24" s="1"/>
  <c r="M23" i="24"/>
  <c r="U23" i="24" s="1"/>
  <c r="BR22" i="24"/>
  <c r="BQ22" i="24" s="1"/>
  <c r="M22" i="24"/>
  <c r="U22" i="24" s="1"/>
  <c r="AF22" i="24" s="1"/>
  <c r="AM22" i="24" s="1"/>
  <c r="AY22" i="24" s="1"/>
  <c r="BF22" i="24" s="1"/>
  <c r="BR21" i="24"/>
  <c r="BQ21" i="24" s="1"/>
  <c r="M21" i="24"/>
  <c r="U21" i="24" s="1"/>
  <c r="AF21" i="24" s="1"/>
  <c r="BR20" i="24"/>
  <c r="BQ20" i="24" s="1"/>
  <c r="M20" i="24"/>
  <c r="U20" i="24" s="1"/>
  <c r="BR19" i="24"/>
  <c r="BQ19" i="24" s="1"/>
  <c r="M19" i="24"/>
  <c r="U19" i="24" s="1"/>
  <c r="AF19" i="24" s="1"/>
  <c r="AM19" i="24" s="1"/>
  <c r="AY19" i="24" s="1"/>
  <c r="BF19" i="24" s="1"/>
  <c r="BM19" i="24" s="1"/>
  <c r="BR18" i="24"/>
  <c r="BQ18" i="24" s="1"/>
  <c r="M18" i="24"/>
  <c r="U18" i="24" s="1"/>
  <c r="AF18" i="24" s="1"/>
  <c r="AM18" i="24" s="1"/>
  <c r="AY18" i="24" s="1"/>
  <c r="BF18" i="24" s="1"/>
  <c r="BR17" i="24"/>
  <c r="BQ17" i="24" s="1"/>
  <c r="M17" i="24"/>
  <c r="U17" i="24" s="1"/>
  <c r="AF17" i="24" s="1"/>
  <c r="BR16" i="24"/>
  <c r="BQ16" i="24" s="1"/>
  <c r="M16" i="24"/>
  <c r="BR15" i="24"/>
  <c r="BQ15" i="24" s="1"/>
  <c r="M15" i="24"/>
  <c r="U15" i="24" s="1"/>
  <c r="C82" i="23"/>
  <c r="B83" i="23"/>
  <c r="BR36" i="23" s="1"/>
  <c r="BQ36" i="23" s="1"/>
  <c r="M79" i="23"/>
  <c r="BR77" i="23"/>
  <c r="BQ77" i="23" s="1"/>
  <c r="BK77" i="23" s="1"/>
  <c r="BJ77" i="23" s="1"/>
  <c r="BD77" i="23" s="1"/>
  <c r="BC77" i="23" s="1"/>
  <c r="AW77" i="23" s="1"/>
  <c r="AV77" i="23" s="1"/>
  <c r="M76" i="23"/>
  <c r="M75" i="23"/>
  <c r="U75" i="23" s="1"/>
  <c r="AF75" i="23" s="1"/>
  <c r="AM75" i="23" s="1"/>
  <c r="M74" i="23"/>
  <c r="U74" i="23" s="1"/>
  <c r="AF74" i="23" s="1"/>
  <c r="AM74" i="23" s="1"/>
  <c r="M71" i="23"/>
  <c r="M70" i="23"/>
  <c r="M69" i="23"/>
  <c r="U69" i="23" s="1"/>
  <c r="AF69" i="23" s="1"/>
  <c r="AM69" i="23" s="1"/>
  <c r="M68" i="23"/>
  <c r="M67" i="23"/>
  <c r="U67" i="23" s="1"/>
  <c r="M66" i="23"/>
  <c r="M65" i="23"/>
  <c r="U65" i="23" s="1"/>
  <c r="AF65" i="23" s="1"/>
  <c r="M64" i="23"/>
  <c r="U64" i="23" s="1"/>
  <c r="M62" i="23"/>
  <c r="M61" i="23"/>
  <c r="U61" i="23" s="1"/>
  <c r="M60" i="23"/>
  <c r="U60" i="23" s="1"/>
  <c r="AF60" i="23" s="1"/>
  <c r="AM60" i="23" s="1"/>
  <c r="M59" i="23"/>
  <c r="U59" i="23" s="1"/>
  <c r="M58" i="23"/>
  <c r="U58" i="23" s="1"/>
  <c r="AF58" i="23" s="1"/>
  <c r="AM58" i="23" s="1"/>
  <c r="BR57" i="23"/>
  <c r="BQ57" i="23" s="1"/>
  <c r="M57" i="23"/>
  <c r="U57" i="23" s="1"/>
  <c r="AF57" i="23" s="1"/>
  <c r="M56" i="23"/>
  <c r="M55" i="23"/>
  <c r="U55" i="23" s="1"/>
  <c r="AF55" i="23" s="1"/>
  <c r="AM55" i="23" s="1"/>
  <c r="M54" i="23"/>
  <c r="U54" i="23" s="1"/>
  <c r="AF54" i="23" s="1"/>
  <c r="AM54" i="23" s="1"/>
  <c r="BR53" i="23"/>
  <c r="BQ53" i="23" s="1"/>
  <c r="M53" i="23"/>
  <c r="M52" i="23"/>
  <c r="U52" i="23" s="1"/>
  <c r="M51" i="23"/>
  <c r="M50" i="23"/>
  <c r="U50" i="23" s="1"/>
  <c r="BR49" i="23"/>
  <c r="BQ49" i="23" s="1"/>
  <c r="M49" i="23"/>
  <c r="M48" i="23"/>
  <c r="U48" i="23" s="1"/>
  <c r="BR47" i="23"/>
  <c r="BQ47" i="23" s="1"/>
  <c r="BK47" i="23" s="1"/>
  <c r="BJ47" i="23" s="1"/>
  <c r="BD47" i="23" s="1"/>
  <c r="BC47" i="23" s="1"/>
  <c r="M47" i="23"/>
  <c r="M46" i="23"/>
  <c r="U46" i="23" s="1"/>
  <c r="BR45" i="23"/>
  <c r="BQ45" i="23" s="1"/>
  <c r="AW45" i="23" s="1"/>
  <c r="AV45" i="23" s="1"/>
  <c r="AK45" i="23" s="1"/>
  <c r="M45" i="23"/>
  <c r="M44" i="23"/>
  <c r="U44" i="23" s="1"/>
  <c r="BR43" i="23"/>
  <c r="BQ43" i="23" s="1"/>
  <c r="M43" i="23"/>
  <c r="M42" i="23"/>
  <c r="U42" i="23" s="1"/>
  <c r="BR41" i="23"/>
  <c r="BQ41" i="23" s="1"/>
  <c r="BK41" i="23" s="1"/>
  <c r="BJ41" i="23" s="1"/>
  <c r="BD41" i="23" s="1"/>
  <c r="BC41" i="23" s="1"/>
  <c r="M41" i="23"/>
  <c r="M40" i="23"/>
  <c r="U40" i="23" s="1"/>
  <c r="M39" i="23"/>
  <c r="M38" i="23"/>
  <c r="U38" i="23" s="1"/>
  <c r="BR37" i="23"/>
  <c r="BQ37" i="23" s="1"/>
  <c r="BK37" i="23" s="1"/>
  <c r="BJ37" i="23" s="1"/>
  <c r="BD37" i="23" s="1"/>
  <c r="BC37" i="23" s="1"/>
  <c r="M37" i="23"/>
  <c r="M36" i="23"/>
  <c r="M35" i="23"/>
  <c r="U35" i="23" s="1"/>
  <c r="M34" i="23"/>
  <c r="M33" i="23"/>
  <c r="U33" i="23" s="1"/>
  <c r="BR32" i="23"/>
  <c r="BQ32" i="23" s="1"/>
  <c r="M32" i="23"/>
  <c r="M31" i="23"/>
  <c r="U31" i="23" s="1"/>
  <c r="BR30" i="23"/>
  <c r="BQ30" i="23" s="1"/>
  <c r="M30" i="23"/>
  <c r="M29" i="23"/>
  <c r="U29" i="23" s="1"/>
  <c r="AF29" i="23" s="1"/>
  <c r="AM29" i="23" s="1"/>
  <c r="AY29" i="23" s="1"/>
  <c r="M28" i="23"/>
  <c r="U28" i="23" s="1"/>
  <c r="BR27" i="23"/>
  <c r="BQ27" i="23" s="1"/>
  <c r="M27" i="23"/>
  <c r="U27" i="23" s="1"/>
  <c r="AF27" i="23" s="1"/>
  <c r="AM27" i="23" s="1"/>
  <c r="AY27" i="23" s="1"/>
  <c r="M26" i="23"/>
  <c r="BR25" i="23"/>
  <c r="BQ25" i="23" s="1"/>
  <c r="M25" i="23"/>
  <c r="U25" i="23" s="1"/>
  <c r="AF25" i="23" s="1"/>
  <c r="AM25" i="23" s="1"/>
  <c r="AY25" i="23" s="1"/>
  <c r="M24" i="23"/>
  <c r="BR23" i="23"/>
  <c r="BQ23" i="23" s="1"/>
  <c r="M23" i="23"/>
  <c r="U23" i="23" s="1"/>
  <c r="AF23" i="23" s="1"/>
  <c r="AM23" i="23" s="1"/>
  <c r="M22" i="23"/>
  <c r="BR21" i="23"/>
  <c r="BQ21" i="23" s="1"/>
  <c r="M21" i="23"/>
  <c r="U21" i="23" s="1"/>
  <c r="AF21" i="23" s="1"/>
  <c r="AM21" i="23" s="1"/>
  <c r="AY21" i="23" s="1"/>
  <c r="M20" i="23"/>
  <c r="U20" i="23" s="1"/>
  <c r="BR19" i="23"/>
  <c r="BQ19" i="23" s="1"/>
  <c r="M19" i="23"/>
  <c r="U19" i="23" s="1"/>
  <c r="AF19" i="23" s="1"/>
  <c r="AM19" i="23" s="1"/>
  <c r="BR18" i="23"/>
  <c r="BQ18" i="23" s="1"/>
  <c r="M18" i="23"/>
  <c r="U18" i="23" s="1"/>
  <c r="M17" i="23"/>
  <c r="U17" i="23" s="1"/>
  <c r="BR16" i="23"/>
  <c r="BQ16" i="23" s="1"/>
  <c r="M16" i="23"/>
  <c r="U16" i="23" s="1"/>
  <c r="AF16" i="23" s="1"/>
  <c r="AM16" i="23" s="1"/>
  <c r="M15" i="23"/>
  <c r="U15" i="23" s="1"/>
  <c r="BR14" i="23"/>
  <c r="BQ14" i="23" s="1"/>
  <c r="M14" i="23"/>
  <c r="M13" i="23"/>
  <c r="U13" i="23" s="1"/>
  <c r="BR12" i="23"/>
  <c r="BQ12" i="23" s="1"/>
  <c r="M12" i="23"/>
  <c r="M11" i="23"/>
  <c r="BR10" i="23"/>
  <c r="BQ10" i="23" s="1"/>
  <c r="BK10" i="23" s="1"/>
  <c r="BJ10" i="23" s="1"/>
  <c r="BD10" i="23" s="1"/>
  <c r="BC10" i="23" s="1"/>
  <c r="M10" i="23"/>
  <c r="U10" i="23" s="1"/>
  <c r="AF10" i="23" s="1"/>
  <c r="AM10" i="23" s="1"/>
  <c r="AY10" i="23" s="1"/>
  <c r="BF10" i="23" s="1"/>
  <c r="M9" i="23"/>
  <c r="U9" i="23" s="1"/>
  <c r="BR8" i="23"/>
  <c r="BQ8" i="23" s="1"/>
  <c r="AW8" i="23" s="1"/>
  <c r="AV8" i="23" s="1"/>
  <c r="AK8" i="23" s="1"/>
  <c r="AJ8" i="23" s="1"/>
  <c r="AD8" i="23" s="1"/>
  <c r="AC8" i="23" s="1"/>
  <c r="S8" i="23" s="1"/>
  <c r="R8" i="23" s="1"/>
  <c r="K8" i="23" s="1"/>
  <c r="J8" i="23" s="1"/>
  <c r="E8" i="23" s="1"/>
  <c r="H8" i="23" s="1"/>
  <c r="M8" i="23"/>
  <c r="U8" i="23" s="1"/>
  <c r="AF8" i="23" s="1"/>
  <c r="AM8" i="23" s="1"/>
  <c r="M7" i="23"/>
  <c r="BR6" i="23"/>
  <c r="BQ6" i="23" s="1"/>
  <c r="AW6" i="23" s="1"/>
  <c r="AV6" i="23" s="1"/>
  <c r="AK6" i="23" s="1"/>
  <c r="AJ6" i="23" s="1"/>
  <c r="AD6" i="23" s="1"/>
  <c r="AC6" i="23" s="1"/>
  <c r="S6" i="23" s="1"/>
  <c r="M6" i="23"/>
  <c r="U6" i="23" s="1"/>
  <c r="AF6" i="23" s="1"/>
  <c r="AM6" i="23" s="1"/>
  <c r="BR5" i="23"/>
  <c r="BQ5" i="23" s="1"/>
  <c r="BK5" i="23" s="1"/>
  <c r="BJ5" i="23" s="1"/>
  <c r="BD5" i="23" s="1"/>
  <c r="BC5" i="23" s="1"/>
  <c r="M5" i="23"/>
  <c r="U5" i="23" s="1"/>
  <c r="BR4" i="23"/>
  <c r="BQ4" i="23" s="1"/>
  <c r="BK4" i="23" s="1"/>
  <c r="BJ4" i="23" s="1"/>
  <c r="BD4" i="23" s="1"/>
  <c r="BC4" i="23" s="1"/>
  <c r="M4" i="23"/>
  <c r="U4" i="23" s="1"/>
  <c r="AF4" i="23" s="1"/>
  <c r="AM4" i="23" s="1"/>
  <c r="AW104" i="24" l="1"/>
  <c r="AV104" i="24" s="1"/>
  <c r="AK104" i="24" s="1"/>
  <c r="AJ104" i="24" s="1"/>
  <c r="AD104" i="24" s="1"/>
  <c r="AY92" i="24"/>
  <c r="BF92" i="24" s="1"/>
  <c r="BM92" i="24" s="1"/>
  <c r="BO92" i="24" s="1"/>
  <c r="BK118" i="24"/>
  <c r="BJ118" i="24" s="1"/>
  <c r="BD118" i="24" s="1"/>
  <c r="BC118" i="24" s="1"/>
  <c r="AW118" i="24" s="1"/>
  <c r="AV118" i="24" s="1"/>
  <c r="AK118" i="24" s="1"/>
  <c r="AJ118" i="24" s="1"/>
  <c r="AD118" i="24" s="1"/>
  <c r="AC118" i="24" s="1"/>
  <c r="S118" i="24" s="1"/>
  <c r="R118" i="24" s="1"/>
  <c r="K118" i="24" s="1"/>
  <c r="J118" i="24" s="1"/>
  <c r="E118" i="24" s="1"/>
  <c r="H118" i="24" s="1"/>
  <c r="BK113" i="24"/>
  <c r="BJ113" i="24" s="1"/>
  <c r="BD113" i="24" s="1"/>
  <c r="BC113" i="24" s="1"/>
  <c r="AW113" i="24" s="1"/>
  <c r="AV113" i="24" s="1"/>
  <c r="AK113" i="24" s="1"/>
  <c r="AJ113" i="24" s="1"/>
  <c r="AD113" i="24" s="1"/>
  <c r="AC113" i="24" s="1"/>
  <c r="S113" i="24" s="1"/>
  <c r="R113" i="24" s="1"/>
  <c r="K113" i="24" s="1"/>
  <c r="BK110" i="24"/>
  <c r="BJ110" i="24" s="1"/>
  <c r="BD110" i="24" s="1"/>
  <c r="BC110" i="24" s="1"/>
  <c r="AW110" i="24" s="1"/>
  <c r="AV110" i="24" s="1"/>
  <c r="AK110" i="24" s="1"/>
  <c r="AJ110" i="24" s="1"/>
  <c r="AD110" i="24" s="1"/>
  <c r="AC110" i="24" s="1"/>
  <c r="S110" i="24" s="1"/>
  <c r="R110" i="24" s="1"/>
  <c r="K110" i="24" s="1"/>
  <c r="J110" i="24" s="1"/>
  <c r="E110" i="24" s="1"/>
  <c r="H110" i="24" s="1"/>
  <c r="AV44" i="24"/>
  <c r="AK44" i="24" s="1"/>
  <c r="AJ44" i="24" s="1"/>
  <c r="AD44" i="24" s="1"/>
  <c r="AC44" i="24" s="1"/>
  <c r="S44" i="24" s="1"/>
  <c r="R44" i="24" s="1"/>
  <c r="K44" i="24" s="1"/>
  <c r="J44" i="24" s="1"/>
  <c r="E44" i="24" s="1"/>
  <c r="H44" i="24" s="1"/>
  <c r="AV29" i="24"/>
  <c r="AK29" i="24" s="1"/>
  <c r="AJ29" i="24" s="1"/>
  <c r="AD29" i="24" s="1"/>
  <c r="AC29" i="24" s="1"/>
  <c r="S29" i="24" s="1"/>
  <c r="R29" i="24" s="1"/>
  <c r="K29" i="24" s="1"/>
  <c r="J29" i="24" s="1"/>
  <c r="E29" i="24" s="1"/>
  <c r="H29" i="24" s="1"/>
  <c r="BK97" i="24"/>
  <c r="BJ97" i="24" s="1"/>
  <c r="BD97" i="24" s="1"/>
  <c r="BC97" i="24" s="1"/>
  <c r="AW97" i="24" s="1"/>
  <c r="AV97" i="24" s="1"/>
  <c r="AK97" i="24" s="1"/>
  <c r="BK85" i="24"/>
  <c r="BJ85" i="24" s="1"/>
  <c r="BD85" i="24" s="1"/>
  <c r="BC85" i="24" s="1"/>
  <c r="AW85" i="24" s="1"/>
  <c r="AV85" i="24" s="1"/>
  <c r="AK85" i="24" s="1"/>
  <c r="BK16" i="24"/>
  <c r="BJ16" i="24" s="1"/>
  <c r="BD16" i="24" s="1"/>
  <c r="BC16" i="24" s="1"/>
  <c r="AW16" i="24" s="1"/>
  <c r="AV16" i="24" s="1"/>
  <c r="AK16" i="24" s="1"/>
  <c r="AJ16" i="24" s="1"/>
  <c r="AD16" i="24" s="1"/>
  <c r="AC16" i="24" s="1"/>
  <c r="S16" i="24" s="1"/>
  <c r="R16" i="24" s="1"/>
  <c r="K16" i="24" s="1"/>
  <c r="AV28" i="24"/>
  <c r="AK28" i="24" s="1"/>
  <c r="AJ28" i="24" s="1"/>
  <c r="AD28" i="24" s="1"/>
  <c r="AC28" i="24" s="1"/>
  <c r="S28" i="24" s="1"/>
  <c r="R28" i="24" s="1"/>
  <c r="K28" i="24" s="1"/>
  <c r="J28" i="24" s="1"/>
  <c r="E28" i="24" s="1"/>
  <c r="H28" i="24" s="1"/>
  <c r="AM120" i="24"/>
  <c r="M119" i="24"/>
  <c r="AF113" i="24"/>
  <c r="BK111" i="24"/>
  <c r="BJ111" i="24" s="1"/>
  <c r="BD111" i="24" s="1"/>
  <c r="BC111" i="24" s="1"/>
  <c r="AW111" i="24" s="1"/>
  <c r="AV111" i="24" s="1"/>
  <c r="AK111" i="24" s="1"/>
  <c r="AJ111" i="24" s="1"/>
  <c r="AD111" i="24" s="1"/>
  <c r="AC111" i="24" s="1"/>
  <c r="S111" i="24" s="1"/>
  <c r="U118" i="24"/>
  <c r="BK119" i="24"/>
  <c r="BJ119" i="24" s="1"/>
  <c r="BD119" i="24" s="1"/>
  <c r="BC119" i="24" s="1"/>
  <c r="AW119" i="24" s="1"/>
  <c r="AV119" i="24" s="1"/>
  <c r="AK119" i="24" s="1"/>
  <c r="AJ119" i="24" s="1"/>
  <c r="AD119" i="24" s="1"/>
  <c r="AC119" i="24" s="1"/>
  <c r="S119" i="24" s="1"/>
  <c r="R119" i="24" s="1"/>
  <c r="K119" i="24" s="1"/>
  <c r="J119" i="24" s="1"/>
  <c r="E119" i="24" s="1"/>
  <c r="H119" i="24" s="1"/>
  <c r="BK109" i="24"/>
  <c r="BJ109" i="24" s="1"/>
  <c r="BD109" i="24" s="1"/>
  <c r="BC109" i="24" s="1"/>
  <c r="AW109" i="24" s="1"/>
  <c r="AV109" i="24" s="1"/>
  <c r="AK109" i="24" s="1"/>
  <c r="AJ109" i="24" s="1"/>
  <c r="AD109" i="24" s="1"/>
  <c r="AC109" i="24" s="1"/>
  <c r="S109" i="24" s="1"/>
  <c r="AF114" i="24"/>
  <c r="BK112" i="24"/>
  <c r="BJ112" i="24" s="1"/>
  <c r="BD112" i="24" s="1"/>
  <c r="BC112" i="24" s="1"/>
  <c r="AW112" i="24" s="1"/>
  <c r="AV112" i="24" s="1"/>
  <c r="AK112" i="24" s="1"/>
  <c r="AJ112" i="24" s="1"/>
  <c r="AD112" i="24" s="1"/>
  <c r="AC112" i="24" s="1"/>
  <c r="S112" i="24" s="1"/>
  <c r="R112" i="24" s="1"/>
  <c r="K112" i="24" s="1"/>
  <c r="BK107" i="24"/>
  <c r="BJ107" i="24" s="1"/>
  <c r="BD107" i="24" s="1"/>
  <c r="BC107" i="24" s="1"/>
  <c r="AW107" i="24" s="1"/>
  <c r="AV107" i="24" s="1"/>
  <c r="AK107" i="24" s="1"/>
  <c r="AJ107" i="24" s="1"/>
  <c r="AD107" i="24" s="1"/>
  <c r="AC107" i="24" s="1"/>
  <c r="S107" i="24" s="1"/>
  <c r="R107" i="24" s="1"/>
  <c r="K107" i="24" s="1"/>
  <c r="AM111" i="24"/>
  <c r="BK114" i="24"/>
  <c r="BJ114" i="24" s="1"/>
  <c r="BD114" i="24" s="1"/>
  <c r="BC114" i="24" s="1"/>
  <c r="AW114" i="24" s="1"/>
  <c r="AV114" i="24" s="1"/>
  <c r="AK114" i="24" s="1"/>
  <c r="AJ114" i="24" s="1"/>
  <c r="AD114" i="24" s="1"/>
  <c r="AC114" i="24" s="1"/>
  <c r="S114" i="24" s="1"/>
  <c r="R114" i="24" s="1"/>
  <c r="K114" i="24" s="1"/>
  <c r="J114" i="24" s="1"/>
  <c r="AM109" i="24"/>
  <c r="BK120" i="24"/>
  <c r="BJ120" i="24" s="1"/>
  <c r="BD120" i="24" s="1"/>
  <c r="BC120" i="24" s="1"/>
  <c r="AW120" i="24" s="1"/>
  <c r="AV120" i="24" s="1"/>
  <c r="AK120" i="24" s="1"/>
  <c r="AJ120" i="24" s="1"/>
  <c r="AD120" i="24" s="1"/>
  <c r="AC120" i="24" s="1"/>
  <c r="S120" i="24" s="1"/>
  <c r="R120" i="24" s="1"/>
  <c r="K120" i="24" s="1"/>
  <c r="U110" i="24"/>
  <c r="AF107" i="24"/>
  <c r="BK123" i="24"/>
  <c r="BJ123" i="24" s="1"/>
  <c r="BD123" i="24" s="1"/>
  <c r="BC123" i="24" s="1"/>
  <c r="AW123" i="24" s="1"/>
  <c r="AV123" i="24" s="1"/>
  <c r="AK123" i="24" s="1"/>
  <c r="AJ123" i="24" s="1"/>
  <c r="AD123" i="24" s="1"/>
  <c r="AC123" i="24" s="1"/>
  <c r="S123" i="24" s="1"/>
  <c r="R123" i="24" s="1"/>
  <c r="K123" i="24" s="1"/>
  <c r="BK108" i="24"/>
  <c r="BJ108" i="24" s="1"/>
  <c r="BD108" i="24" s="1"/>
  <c r="BC108" i="24" s="1"/>
  <c r="AW108" i="24" s="1"/>
  <c r="AV108" i="24" s="1"/>
  <c r="AK108" i="24" s="1"/>
  <c r="AJ108" i="24" s="1"/>
  <c r="AD108" i="24" s="1"/>
  <c r="AC108" i="24" s="1"/>
  <c r="S108" i="24" s="1"/>
  <c r="R108" i="24" s="1"/>
  <c r="K108" i="24" s="1"/>
  <c r="U123" i="24"/>
  <c r="AF112" i="24"/>
  <c r="U108" i="24"/>
  <c r="BK20" i="24"/>
  <c r="BJ20" i="24" s="1"/>
  <c r="BD20" i="24" s="1"/>
  <c r="BC20" i="24" s="1"/>
  <c r="AW20" i="24" s="1"/>
  <c r="AV20" i="24" s="1"/>
  <c r="AK20" i="24" s="1"/>
  <c r="AJ20" i="24" s="1"/>
  <c r="AD20" i="24" s="1"/>
  <c r="AC20" i="24" s="1"/>
  <c r="S20" i="24" s="1"/>
  <c r="R20" i="24" s="1"/>
  <c r="K20" i="24" s="1"/>
  <c r="J20" i="24" s="1"/>
  <c r="E20" i="24" s="1"/>
  <c r="H20" i="24" s="1"/>
  <c r="BK33" i="24"/>
  <c r="BJ33" i="24" s="1"/>
  <c r="BD33" i="24" s="1"/>
  <c r="BC33" i="24" s="1"/>
  <c r="AW33" i="24" s="1"/>
  <c r="AV33" i="24" s="1"/>
  <c r="AK33" i="24" s="1"/>
  <c r="AJ33" i="24" s="1"/>
  <c r="AD33" i="24" s="1"/>
  <c r="AC33" i="24" s="1"/>
  <c r="S33" i="24" s="1"/>
  <c r="R33" i="24" s="1"/>
  <c r="K33" i="24" s="1"/>
  <c r="J33" i="24" s="1"/>
  <c r="E33" i="24" s="1"/>
  <c r="H33" i="24" s="1"/>
  <c r="BK21" i="24"/>
  <c r="BJ21" i="24" s="1"/>
  <c r="BD21" i="24" s="1"/>
  <c r="BC21" i="24" s="1"/>
  <c r="AW21" i="24" s="1"/>
  <c r="AV21" i="24" s="1"/>
  <c r="AK21" i="24" s="1"/>
  <c r="AJ21" i="24" s="1"/>
  <c r="AD21" i="24" s="1"/>
  <c r="AC21" i="24" s="1"/>
  <c r="S21" i="24" s="1"/>
  <c r="R21" i="24" s="1"/>
  <c r="K21" i="24" s="1"/>
  <c r="O21" i="24" s="1"/>
  <c r="BK46" i="24"/>
  <c r="BK53" i="24"/>
  <c r="BJ53" i="24" s="1"/>
  <c r="BD53" i="24" s="1"/>
  <c r="BC53" i="24" s="1"/>
  <c r="AW53" i="24" s="1"/>
  <c r="AV53" i="24" s="1"/>
  <c r="AK53" i="24" s="1"/>
  <c r="AJ53" i="24" s="1"/>
  <c r="AD53" i="24" s="1"/>
  <c r="AC53" i="24" s="1"/>
  <c r="S53" i="24" s="1"/>
  <c r="R53" i="24" s="1"/>
  <c r="K53" i="24" s="1"/>
  <c r="BK78" i="24"/>
  <c r="BJ78" i="24" s="1"/>
  <c r="BD78" i="24" s="1"/>
  <c r="BC78" i="24" s="1"/>
  <c r="AW78" i="24" s="1"/>
  <c r="AV78" i="24" s="1"/>
  <c r="AK78" i="24" s="1"/>
  <c r="AJ78" i="24" s="1"/>
  <c r="AD78" i="24" s="1"/>
  <c r="AC78" i="24" s="1"/>
  <c r="S78" i="24" s="1"/>
  <c r="R78" i="24" s="1"/>
  <c r="K78" i="24" s="1"/>
  <c r="J78" i="24" s="1"/>
  <c r="E78" i="24" s="1"/>
  <c r="H78" i="24" s="1"/>
  <c r="BK84" i="24"/>
  <c r="BJ84" i="24" s="1"/>
  <c r="BD84" i="24" s="1"/>
  <c r="BC84" i="24" s="1"/>
  <c r="AW84" i="24" s="1"/>
  <c r="AV84" i="24" s="1"/>
  <c r="AK84" i="24" s="1"/>
  <c r="AJ84" i="24" s="1"/>
  <c r="AD84" i="24" s="1"/>
  <c r="AC84" i="24" s="1"/>
  <c r="S84" i="24" s="1"/>
  <c r="R84" i="24" s="1"/>
  <c r="K84" i="24" s="1"/>
  <c r="J84" i="24" s="1"/>
  <c r="E84" i="24" s="1"/>
  <c r="H84" i="24" s="1"/>
  <c r="BC92" i="24"/>
  <c r="AW92" i="24" s="1"/>
  <c r="AV92" i="24" s="1"/>
  <c r="AK92" i="24" s="1"/>
  <c r="AJ92" i="24" s="1"/>
  <c r="AD92" i="24" s="1"/>
  <c r="BK105" i="24"/>
  <c r="BJ105" i="24" s="1"/>
  <c r="BD105" i="24" s="1"/>
  <c r="BC105" i="24" s="1"/>
  <c r="AW105" i="24" s="1"/>
  <c r="AV105" i="24" s="1"/>
  <c r="AK105" i="24" s="1"/>
  <c r="AJ105" i="24" s="1"/>
  <c r="AD105" i="24" s="1"/>
  <c r="AC105" i="24" s="1"/>
  <c r="S105" i="24" s="1"/>
  <c r="R105" i="24" s="1"/>
  <c r="K105" i="24" s="1"/>
  <c r="J105" i="24" s="1"/>
  <c r="E105" i="24" s="1"/>
  <c r="BK19" i="24"/>
  <c r="BJ19" i="24" s="1"/>
  <c r="BD19" i="24" s="1"/>
  <c r="BC19" i="24" s="1"/>
  <c r="AW19" i="24" s="1"/>
  <c r="AV19" i="24" s="1"/>
  <c r="AK19" i="24" s="1"/>
  <c r="AJ19" i="24" s="1"/>
  <c r="AD19" i="24" s="1"/>
  <c r="AC19" i="24" s="1"/>
  <c r="S19" i="24" s="1"/>
  <c r="R19" i="24" s="1"/>
  <c r="K19" i="24" s="1"/>
  <c r="J19" i="24" s="1"/>
  <c r="E19" i="24" s="1"/>
  <c r="H19" i="24" s="1"/>
  <c r="BK34" i="24"/>
  <c r="BJ34" i="24" s="1"/>
  <c r="BD34" i="24" s="1"/>
  <c r="BC34" i="24" s="1"/>
  <c r="AW34" i="24" s="1"/>
  <c r="AV34" i="24" s="1"/>
  <c r="AK34" i="24" s="1"/>
  <c r="AJ34" i="24" s="1"/>
  <c r="AD34" i="24" s="1"/>
  <c r="AC34" i="24" s="1"/>
  <c r="S34" i="24" s="1"/>
  <c r="BK54" i="24"/>
  <c r="BJ54" i="24" s="1"/>
  <c r="BD54" i="24" s="1"/>
  <c r="BC54" i="24" s="1"/>
  <c r="AW54" i="24" s="1"/>
  <c r="AV54" i="24" s="1"/>
  <c r="AK54" i="24" s="1"/>
  <c r="AJ54" i="24" s="1"/>
  <c r="AD54" i="24" s="1"/>
  <c r="AC54" i="24" s="1"/>
  <c r="S54" i="24" s="1"/>
  <c r="R54" i="24" s="1"/>
  <c r="K54" i="24" s="1"/>
  <c r="J54" i="24" s="1"/>
  <c r="E54" i="24" s="1"/>
  <c r="H54" i="24" s="1"/>
  <c r="BK76" i="24"/>
  <c r="BJ76" i="24" s="1"/>
  <c r="BD76" i="24" s="1"/>
  <c r="BC76" i="24" s="1"/>
  <c r="AW76" i="24" s="1"/>
  <c r="AV76" i="24" s="1"/>
  <c r="AK76" i="24" s="1"/>
  <c r="AJ76" i="24" s="1"/>
  <c r="AD76" i="24" s="1"/>
  <c r="AC76" i="24" s="1"/>
  <c r="S76" i="24" s="1"/>
  <c r="BK106" i="24"/>
  <c r="BJ106" i="24" s="1"/>
  <c r="BD106" i="24" s="1"/>
  <c r="BC106" i="24" s="1"/>
  <c r="AW106" i="24" s="1"/>
  <c r="AV106" i="24" s="1"/>
  <c r="AK106" i="24" s="1"/>
  <c r="AJ106" i="24" s="1"/>
  <c r="AD106" i="24" s="1"/>
  <c r="AC106" i="24" s="1"/>
  <c r="S106" i="24" s="1"/>
  <c r="R106" i="24" s="1"/>
  <c r="K106" i="24" s="1"/>
  <c r="BK18" i="24"/>
  <c r="BJ18" i="24" s="1"/>
  <c r="BD18" i="24" s="1"/>
  <c r="BC18" i="24" s="1"/>
  <c r="AW18" i="24" s="1"/>
  <c r="AV18" i="24" s="1"/>
  <c r="AK18" i="24" s="1"/>
  <c r="AJ18" i="24" s="1"/>
  <c r="AD18" i="24" s="1"/>
  <c r="AC18" i="24" s="1"/>
  <c r="S18" i="24" s="1"/>
  <c r="BK88" i="24"/>
  <c r="BJ88" i="24" s="1"/>
  <c r="BD88" i="24" s="1"/>
  <c r="BC88" i="24" s="1"/>
  <c r="AW88" i="24" s="1"/>
  <c r="AV88" i="24" s="1"/>
  <c r="AK88" i="24" s="1"/>
  <c r="AJ88" i="24" s="1"/>
  <c r="AD88" i="24" s="1"/>
  <c r="AC88" i="24" s="1"/>
  <c r="S88" i="24" s="1"/>
  <c r="R88" i="24" s="1"/>
  <c r="K88" i="24" s="1"/>
  <c r="J88" i="24" s="1"/>
  <c r="E88" i="24" s="1"/>
  <c r="H88" i="24" s="1"/>
  <c r="BK27" i="24"/>
  <c r="BJ27" i="24" s="1"/>
  <c r="BD27" i="24" s="1"/>
  <c r="BC27" i="24" s="1"/>
  <c r="AW27" i="24" s="1"/>
  <c r="AV27" i="24" s="1"/>
  <c r="AK27" i="24" s="1"/>
  <c r="AJ27" i="24" s="1"/>
  <c r="AD27" i="24" s="1"/>
  <c r="AC27" i="24" s="1"/>
  <c r="S27" i="24" s="1"/>
  <c r="R27" i="24" s="1"/>
  <c r="K27" i="24" s="1"/>
  <c r="J27" i="24" s="1"/>
  <c r="E27" i="24" s="1"/>
  <c r="H27" i="24" s="1"/>
  <c r="BK95" i="24"/>
  <c r="BJ95" i="24" s="1"/>
  <c r="BD95" i="24" s="1"/>
  <c r="BC95" i="24" s="1"/>
  <c r="AW95" i="24" s="1"/>
  <c r="AV95" i="24" s="1"/>
  <c r="AK95" i="24" s="1"/>
  <c r="AJ95" i="24" s="1"/>
  <c r="AD95" i="24" s="1"/>
  <c r="AC95" i="24" s="1"/>
  <c r="S95" i="24" s="1"/>
  <c r="R95" i="24" s="1"/>
  <c r="K95" i="24" s="1"/>
  <c r="BK36" i="24"/>
  <c r="BJ36" i="24" s="1"/>
  <c r="BD36" i="24" s="1"/>
  <c r="BC36" i="24" s="1"/>
  <c r="AW36" i="24" s="1"/>
  <c r="AV36" i="24" s="1"/>
  <c r="AK36" i="24" s="1"/>
  <c r="AJ36" i="24" s="1"/>
  <c r="AD36" i="24" s="1"/>
  <c r="AC36" i="24" s="1"/>
  <c r="S36" i="24" s="1"/>
  <c r="BK41" i="24"/>
  <c r="BJ41" i="24" s="1"/>
  <c r="BD41" i="24" s="1"/>
  <c r="BC41" i="24" s="1"/>
  <c r="AW41" i="24" s="1"/>
  <c r="AV41" i="24" s="1"/>
  <c r="AK41" i="24" s="1"/>
  <c r="AJ41" i="24" s="1"/>
  <c r="AD41" i="24" s="1"/>
  <c r="BK51" i="24"/>
  <c r="BJ51" i="24" s="1"/>
  <c r="BD51" i="24" s="1"/>
  <c r="BK98" i="24"/>
  <c r="BJ98" i="24" s="1"/>
  <c r="BD98" i="24" s="1"/>
  <c r="BC98" i="24" s="1"/>
  <c r="AW98" i="24" s="1"/>
  <c r="AV98" i="24" s="1"/>
  <c r="AK98" i="24" s="1"/>
  <c r="AJ98" i="24" s="1"/>
  <c r="AD98" i="24" s="1"/>
  <c r="AC98" i="24" s="1"/>
  <c r="S98" i="24" s="1"/>
  <c r="R98" i="24" s="1"/>
  <c r="K98" i="24" s="1"/>
  <c r="AV35" i="24"/>
  <c r="AK35" i="24" s="1"/>
  <c r="AJ35" i="24" s="1"/>
  <c r="AD35" i="24" s="1"/>
  <c r="AC35" i="24" s="1"/>
  <c r="S35" i="24" s="1"/>
  <c r="R35" i="24" s="1"/>
  <c r="K35" i="24" s="1"/>
  <c r="J35" i="24" s="1"/>
  <c r="E35" i="24" s="1"/>
  <c r="H35" i="24" s="1"/>
  <c r="AV38" i="24"/>
  <c r="AK38" i="24" s="1"/>
  <c r="AJ38" i="24" s="1"/>
  <c r="AD38" i="24" s="1"/>
  <c r="AC38" i="24" s="1"/>
  <c r="S38" i="24" s="1"/>
  <c r="R38" i="24" s="1"/>
  <c r="K38" i="24" s="1"/>
  <c r="O38" i="24" s="1"/>
  <c r="AV56" i="24"/>
  <c r="AK56" i="24" s="1"/>
  <c r="AJ56" i="24" s="1"/>
  <c r="AD56" i="24" s="1"/>
  <c r="BK93" i="24"/>
  <c r="BJ93" i="24" s="1"/>
  <c r="BD93" i="24" s="1"/>
  <c r="BC93" i="24" s="1"/>
  <c r="AW93" i="24" s="1"/>
  <c r="AV93" i="24" s="1"/>
  <c r="AK93" i="24" s="1"/>
  <c r="AJ93" i="24" s="1"/>
  <c r="AD93" i="24" s="1"/>
  <c r="BK37" i="24"/>
  <c r="BJ37" i="24" s="1"/>
  <c r="BD37" i="24" s="1"/>
  <c r="BC37" i="24" s="1"/>
  <c r="AW37" i="24" s="1"/>
  <c r="AV37" i="24" s="1"/>
  <c r="AK37" i="24" s="1"/>
  <c r="AJ37" i="24" s="1"/>
  <c r="AD37" i="24" s="1"/>
  <c r="BK81" i="24"/>
  <c r="BJ81" i="24" s="1"/>
  <c r="BD81" i="24" s="1"/>
  <c r="BC81" i="24" s="1"/>
  <c r="AW81" i="24" s="1"/>
  <c r="AV81" i="24" s="1"/>
  <c r="AK81" i="24" s="1"/>
  <c r="AJ81" i="24" s="1"/>
  <c r="AD81" i="24" s="1"/>
  <c r="AC81" i="24" s="1"/>
  <c r="S81" i="24" s="1"/>
  <c r="R81" i="24" s="1"/>
  <c r="K81" i="24" s="1"/>
  <c r="AV100" i="24"/>
  <c r="AK100" i="24" s="1"/>
  <c r="AJ100" i="24" s="1"/>
  <c r="AD100" i="24" s="1"/>
  <c r="AC100" i="24" s="1"/>
  <c r="S100" i="24" s="1"/>
  <c r="R100" i="24" s="1"/>
  <c r="K100" i="24" s="1"/>
  <c r="J100" i="24" s="1"/>
  <c r="E100" i="24" s="1"/>
  <c r="BK52" i="24"/>
  <c r="BJ52" i="24" s="1"/>
  <c r="BD52" i="24" s="1"/>
  <c r="BC52" i="24" s="1"/>
  <c r="AW52" i="24" s="1"/>
  <c r="AV52" i="24" s="1"/>
  <c r="AK52" i="24" s="1"/>
  <c r="AJ52" i="24" s="1"/>
  <c r="AD52" i="24" s="1"/>
  <c r="AC52" i="24" s="1"/>
  <c r="S52" i="24" s="1"/>
  <c r="R52" i="24" s="1"/>
  <c r="K52" i="24" s="1"/>
  <c r="BK61" i="24"/>
  <c r="BJ61" i="24" s="1"/>
  <c r="BD61" i="24" s="1"/>
  <c r="BC61" i="24" s="1"/>
  <c r="AW61" i="24" s="1"/>
  <c r="AV61" i="24" s="1"/>
  <c r="AK61" i="24" s="1"/>
  <c r="AJ61" i="24" s="1"/>
  <c r="AD61" i="24" s="1"/>
  <c r="AC61" i="24" s="1"/>
  <c r="S61" i="24" s="1"/>
  <c r="R61" i="24" s="1"/>
  <c r="K61" i="24" s="1"/>
  <c r="AV75" i="24"/>
  <c r="AK75" i="24" s="1"/>
  <c r="AJ75" i="24" s="1"/>
  <c r="AD75" i="24" s="1"/>
  <c r="AC75" i="24" s="1"/>
  <c r="S75" i="24" s="1"/>
  <c r="R75" i="24" s="1"/>
  <c r="K75" i="24" s="1"/>
  <c r="J75" i="24" s="1"/>
  <c r="E75" i="24" s="1"/>
  <c r="H75" i="24" s="1"/>
  <c r="BK102" i="24"/>
  <c r="BJ102" i="24" s="1"/>
  <c r="BD102" i="24" s="1"/>
  <c r="BC102" i="24" s="1"/>
  <c r="AW102" i="24" s="1"/>
  <c r="AV102" i="24" s="1"/>
  <c r="AK102" i="24" s="1"/>
  <c r="AJ102" i="24" s="1"/>
  <c r="AD102" i="24" s="1"/>
  <c r="BK103" i="24"/>
  <c r="BJ103" i="24" s="1"/>
  <c r="BD103" i="24" s="1"/>
  <c r="BC103" i="24" s="1"/>
  <c r="AW103" i="24" s="1"/>
  <c r="AV103" i="24" s="1"/>
  <c r="AK103" i="24" s="1"/>
  <c r="M100" i="24"/>
  <c r="U100" i="24" s="1"/>
  <c r="BM18" i="24"/>
  <c r="AM21" i="24"/>
  <c r="AF15" i="24"/>
  <c r="U24" i="24"/>
  <c r="BK24" i="24"/>
  <c r="BJ24" i="24" s="1"/>
  <c r="BD24" i="24" s="1"/>
  <c r="BC24" i="24" s="1"/>
  <c r="AW24" i="24" s="1"/>
  <c r="AV24" i="24" s="1"/>
  <c r="AK24" i="24" s="1"/>
  <c r="AJ24" i="24" s="1"/>
  <c r="AD24" i="24" s="1"/>
  <c r="AC24" i="24" s="1"/>
  <c r="S24" i="24" s="1"/>
  <c r="R24" i="24" s="1"/>
  <c r="K24" i="24" s="1"/>
  <c r="J24" i="24" s="1"/>
  <c r="E24" i="24" s="1"/>
  <c r="H24" i="24" s="1"/>
  <c r="AM37" i="24"/>
  <c r="BK17" i="24"/>
  <c r="BJ17" i="24" s="1"/>
  <c r="BD17" i="24" s="1"/>
  <c r="BC17" i="24" s="1"/>
  <c r="AW17" i="24" s="1"/>
  <c r="AV17" i="24" s="1"/>
  <c r="AK17" i="24" s="1"/>
  <c r="AJ17" i="24" s="1"/>
  <c r="AD17" i="24" s="1"/>
  <c r="AC17" i="24" s="1"/>
  <c r="S17" i="24" s="1"/>
  <c r="R17" i="24" s="1"/>
  <c r="K17" i="24" s="1"/>
  <c r="J17" i="24" s="1"/>
  <c r="E17" i="24" s="1"/>
  <c r="H17" i="24" s="1"/>
  <c r="AF20" i="24"/>
  <c r="BK30" i="24"/>
  <c r="BJ30" i="24" s="1"/>
  <c r="BD30" i="24" s="1"/>
  <c r="BC30" i="24" s="1"/>
  <c r="AW30" i="24" s="1"/>
  <c r="AV30" i="24" s="1"/>
  <c r="AK30" i="24" s="1"/>
  <c r="AJ30" i="24" s="1"/>
  <c r="AD30" i="24" s="1"/>
  <c r="AC30" i="24" s="1"/>
  <c r="S30" i="24" s="1"/>
  <c r="R30" i="24" s="1"/>
  <c r="K30" i="24" s="1"/>
  <c r="J30" i="24" s="1"/>
  <c r="E30" i="24" s="1"/>
  <c r="H30" i="24" s="1"/>
  <c r="BM22" i="24"/>
  <c r="AM17" i="24"/>
  <c r="AF27" i="24"/>
  <c r="U48" i="24"/>
  <c r="BK60" i="24"/>
  <c r="BJ60" i="24" s="1"/>
  <c r="BD60" i="24" s="1"/>
  <c r="BC60" i="24" s="1"/>
  <c r="AW60" i="24" s="1"/>
  <c r="AV60" i="24" s="1"/>
  <c r="AK60" i="24" s="1"/>
  <c r="AJ60" i="24" s="1"/>
  <c r="AD60" i="24" s="1"/>
  <c r="AC60" i="24" s="1"/>
  <c r="S60" i="24" s="1"/>
  <c r="R60" i="24" s="1"/>
  <c r="K60" i="24" s="1"/>
  <c r="J60" i="24" s="1"/>
  <c r="E60" i="24" s="1"/>
  <c r="H60" i="24" s="1"/>
  <c r="BK96" i="24"/>
  <c r="BJ96" i="24" s="1"/>
  <c r="BD96" i="24" s="1"/>
  <c r="BC96" i="24" s="1"/>
  <c r="AW96" i="24" s="1"/>
  <c r="AV96" i="24" s="1"/>
  <c r="AK96" i="24" s="1"/>
  <c r="AJ96" i="24" s="1"/>
  <c r="AD96" i="24" s="1"/>
  <c r="AC96" i="24" s="1"/>
  <c r="S96" i="24" s="1"/>
  <c r="AF36" i="24"/>
  <c r="AM41" i="24"/>
  <c r="BY47" i="24"/>
  <c r="BV47" i="24"/>
  <c r="BK80" i="24"/>
  <c r="BJ80" i="24" s="1"/>
  <c r="BD80" i="24" s="1"/>
  <c r="BC80" i="24" s="1"/>
  <c r="AW80" i="24" s="1"/>
  <c r="AV80" i="24" s="1"/>
  <c r="AK80" i="24" s="1"/>
  <c r="AJ80" i="24" s="1"/>
  <c r="AD80" i="24" s="1"/>
  <c r="AC80" i="24" s="1"/>
  <c r="S80" i="24" s="1"/>
  <c r="R80" i="24" s="1"/>
  <c r="K80" i="24" s="1"/>
  <c r="J80" i="24" s="1"/>
  <c r="E80" i="24" s="1"/>
  <c r="H80" i="24" s="1"/>
  <c r="AY85" i="24"/>
  <c r="AF101" i="24"/>
  <c r="BK23" i="24"/>
  <c r="BJ23" i="24" s="1"/>
  <c r="BD23" i="24" s="1"/>
  <c r="BC23" i="24" s="1"/>
  <c r="AW23" i="24" s="1"/>
  <c r="AV23" i="24" s="1"/>
  <c r="AK23" i="24" s="1"/>
  <c r="AJ23" i="24" s="1"/>
  <c r="AD23" i="24" s="1"/>
  <c r="AC23" i="24" s="1"/>
  <c r="S23" i="24" s="1"/>
  <c r="R23" i="24" s="1"/>
  <c r="K23" i="24" s="1"/>
  <c r="J23" i="24" s="1"/>
  <c r="E23" i="24" s="1"/>
  <c r="H23" i="24" s="1"/>
  <c r="U32" i="24"/>
  <c r="AM29" i="24"/>
  <c r="BF74" i="24"/>
  <c r="AF82" i="24"/>
  <c r="U54" i="24"/>
  <c r="U16" i="24"/>
  <c r="BF34" i="24"/>
  <c r="U30" i="24"/>
  <c r="BK32" i="24"/>
  <c r="BJ32" i="24" s="1"/>
  <c r="BD32" i="24" s="1"/>
  <c r="BC32" i="24" s="1"/>
  <c r="AW32" i="24" s="1"/>
  <c r="AV32" i="24" s="1"/>
  <c r="AK32" i="24" s="1"/>
  <c r="AJ32" i="24" s="1"/>
  <c r="AD32" i="24" s="1"/>
  <c r="AC32" i="24" s="1"/>
  <c r="S32" i="24" s="1"/>
  <c r="R32" i="24" s="1"/>
  <c r="K32" i="24" s="1"/>
  <c r="J32" i="24" s="1"/>
  <c r="E32" i="24" s="1"/>
  <c r="H32" i="24" s="1"/>
  <c r="AF33" i="24"/>
  <c r="BK40" i="24"/>
  <c r="BJ40" i="24" s="1"/>
  <c r="BD40" i="24" s="1"/>
  <c r="BC40" i="24" s="1"/>
  <c r="AW40" i="24" s="1"/>
  <c r="AV40" i="24" s="1"/>
  <c r="AK40" i="24" s="1"/>
  <c r="AJ40" i="24" s="1"/>
  <c r="AD40" i="24" s="1"/>
  <c r="AC40" i="24" s="1"/>
  <c r="S40" i="24" s="1"/>
  <c r="R40" i="24" s="1"/>
  <c r="K40" i="24" s="1"/>
  <c r="J40" i="24" s="1"/>
  <c r="E40" i="24" s="1"/>
  <c r="H40" i="24" s="1"/>
  <c r="U43" i="24"/>
  <c r="BK48" i="24"/>
  <c r="BJ48" i="24" s="1"/>
  <c r="BD48" i="24" s="1"/>
  <c r="BC48" i="24" s="1"/>
  <c r="AW48" i="24" s="1"/>
  <c r="AV48" i="24" s="1"/>
  <c r="AK48" i="24" s="1"/>
  <c r="AJ48" i="24" s="1"/>
  <c r="AD48" i="24" s="1"/>
  <c r="AC48" i="24" s="1"/>
  <c r="S48" i="24" s="1"/>
  <c r="R48" i="24" s="1"/>
  <c r="K48" i="24" s="1"/>
  <c r="J48" i="24" s="1"/>
  <c r="E48" i="24" s="1"/>
  <c r="H48" i="24" s="1"/>
  <c r="BK77" i="24"/>
  <c r="BJ77" i="24" s="1"/>
  <c r="BD77" i="24" s="1"/>
  <c r="BC77" i="24" s="1"/>
  <c r="AW77" i="24" s="1"/>
  <c r="AV77" i="24" s="1"/>
  <c r="AK77" i="24" s="1"/>
  <c r="AJ77" i="24" s="1"/>
  <c r="AD77" i="24" s="1"/>
  <c r="AC77" i="24" s="1"/>
  <c r="S77" i="24" s="1"/>
  <c r="R77" i="24" s="1"/>
  <c r="K77" i="24" s="1"/>
  <c r="BK90" i="24"/>
  <c r="BJ90" i="24" s="1"/>
  <c r="BD90" i="24" s="1"/>
  <c r="BC90" i="24" s="1"/>
  <c r="AW90" i="24" s="1"/>
  <c r="AV90" i="24" s="1"/>
  <c r="AK90" i="24" s="1"/>
  <c r="AJ90" i="24" s="1"/>
  <c r="AD90" i="24" s="1"/>
  <c r="AC90" i="24" s="1"/>
  <c r="S90" i="24" s="1"/>
  <c r="R90" i="24" s="1"/>
  <c r="K90" i="24" s="1"/>
  <c r="J90" i="24" s="1"/>
  <c r="E90" i="24" s="1"/>
  <c r="H90" i="24" s="1"/>
  <c r="BM39" i="24"/>
  <c r="U45" i="24"/>
  <c r="U88" i="24"/>
  <c r="BF44" i="24"/>
  <c r="BK55" i="24"/>
  <c r="BJ55" i="24" s="1"/>
  <c r="BD55" i="24" s="1"/>
  <c r="BC55" i="24" s="1"/>
  <c r="AW55" i="24" s="1"/>
  <c r="AV55" i="24" s="1"/>
  <c r="AK55" i="24" s="1"/>
  <c r="AJ55" i="24" s="1"/>
  <c r="AD55" i="24" s="1"/>
  <c r="AC55" i="24" s="1"/>
  <c r="S55" i="24" s="1"/>
  <c r="R55" i="24" s="1"/>
  <c r="K55" i="24" s="1"/>
  <c r="AF23" i="24"/>
  <c r="AF31" i="24"/>
  <c r="BK31" i="24"/>
  <c r="BJ31" i="24" s="1"/>
  <c r="BD31" i="24" s="1"/>
  <c r="BC31" i="24" s="1"/>
  <c r="AW31" i="24" s="1"/>
  <c r="AV31" i="24" s="1"/>
  <c r="AK31" i="24" s="1"/>
  <c r="AJ31" i="24" s="1"/>
  <c r="AD31" i="24" s="1"/>
  <c r="AC31" i="24" s="1"/>
  <c r="S31" i="24" s="1"/>
  <c r="R31" i="24" s="1"/>
  <c r="K31" i="24" s="1"/>
  <c r="AF38" i="24"/>
  <c r="BK45" i="24"/>
  <c r="BJ45" i="24" s="1"/>
  <c r="BD45" i="24" s="1"/>
  <c r="BC45" i="24" s="1"/>
  <c r="AW45" i="24" s="1"/>
  <c r="AV45" i="24" s="1"/>
  <c r="AK45" i="24" s="1"/>
  <c r="AJ45" i="24" s="1"/>
  <c r="AD45" i="24" s="1"/>
  <c r="AC45" i="24" s="1"/>
  <c r="S45" i="24" s="1"/>
  <c r="R45" i="24" s="1"/>
  <c r="K45" i="24" s="1"/>
  <c r="J45" i="24" s="1"/>
  <c r="E45" i="24" s="1"/>
  <c r="H45" i="24" s="1"/>
  <c r="BK49" i="24"/>
  <c r="BJ49" i="24" s="1"/>
  <c r="BD49" i="24" s="1"/>
  <c r="BC49" i="24" s="1"/>
  <c r="AW49" i="24" s="1"/>
  <c r="AV49" i="24" s="1"/>
  <c r="AK49" i="24" s="1"/>
  <c r="AJ49" i="24" s="1"/>
  <c r="AD49" i="24" s="1"/>
  <c r="AC49" i="24" s="1"/>
  <c r="S49" i="24" s="1"/>
  <c r="AF55" i="24"/>
  <c r="AF50" i="24"/>
  <c r="BK15" i="24"/>
  <c r="BJ15" i="24" s="1"/>
  <c r="BD15" i="24" s="1"/>
  <c r="BC15" i="24" s="1"/>
  <c r="AW15" i="24" s="1"/>
  <c r="AV15" i="24" s="1"/>
  <c r="AK15" i="24" s="1"/>
  <c r="AJ15" i="24" s="1"/>
  <c r="AD15" i="24" s="1"/>
  <c r="AC15" i="24" s="1"/>
  <c r="S15" i="24" s="1"/>
  <c r="R15" i="24" s="1"/>
  <c r="K15" i="24" s="1"/>
  <c r="J15" i="24" s="1"/>
  <c r="E15" i="24" s="1"/>
  <c r="H15" i="24" s="1"/>
  <c r="BK22" i="24"/>
  <c r="BJ22" i="24" s="1"/>
  <c r="BD22" i="24" s="1"/>
  <c r="BC22" i="24" s="1"/>
  <c r="AW22" i="24" s="1"/>
  <c r="AV22" i="24" s="1"/>
  <c r="AK22" i="24" s="1"/>
  <c r="AF28" i="24"/>
  <c r="BT19" i="24"/>
  <c r="AF53" i="24"/>
  <c r="AY56" i="24"/>
  <c r="U60" i="24"/>
  <c r="BK74" i="24"/>
  <c r="BJ74" i="24" s="1"/>
  <c r="BD74" i="24" s="1"/>
  <c r="BC74" i="24" s="1"/>
  <c r="AW74" i="24" s="1"/>
  <c r="AV74" i="24" s="1"/>
  <c r="AK74" i="24" s="1"/>
  <c r="AJ74" i="24" s="1"/>
  <c r="AD74" i="24" s="1"/>
  <c r="AC74" i="24" s="1"/>
  <c r="S74" i="24" s="1"/>
  <c r="R74" i="24" s="1"/>
  <c r="K74" i="24" s="1"/>
  <c r="J74" i="24" s="1"/>
  <c r="E74" i="24" s="1"/>
  <c r="H74" i="24" s="1"/>
  <c r="BV46" i="24"/>
  <c r="AF52" i="24"/>
  <c r="BK94" i="24"/>
  <c r="BJ94" i="24" s="1"/>
  <c r="BD94" i="24" s="1"/>
  <c r="BC94" i="24" s="1"/>
  <c r="AW94" i="24" s="1"/>
  <c r="AV94" i="24" s="1"/>
  <c r="AK94" i="24" s="1"/>
  <c r="AJ94" i="24" s="1"/>
  <c r="AD94" i="24" s="1"/>
  <c r="AC94" i="24" s="1"/>
  <c r="S94" i="24" s="1"/>
  <c r="U40" i="24"/>
  <c r="BK43" i="24"/>
  <c r="BJ43" i="24" s="1"/>
  <c r="BD43" i="24" s="1"/>
  <c r="BC43" i="24" s="1"/>
  <c r="AW43" i="24" s="1"/>
  <c r="AV43" i="24" s="1"/>
  <c r="AK43" i="24" s="1"/>
  <c r="AJ43" i="24" s="1"/>
  <c r="AD43" i="24" s="1"/>
  <c r="AC43" i="24" s="1"/>
  <c r="S43" i="24" s="1"/>
  <c r="R43" i="24" s="1"/>
  <c r="K43" i="24" s="1"/>
  <c r="J43" i="24" s="1"/>
  <c r="E43" i="24" s="1"/>
  <c r="H43" i="24" s="1"/>
  <c r="BK50" i="24"/>
  <c r="BJ50" i="24" s="1"/>
  <c r="BD50" i="24" s="1"/>
  <c r="BC50" i="24" s="1"/>
  <c r="AW50" i="24" s="1"/>
  <c r="AV50" i="24" s="1"/>
  <c r="AK50" i="24" s="1"/>
  <c r="AJ50" i="24" s="1"/>
  <c r="AD50" i="24" s="1"/>
  <c r="AC50" i="24" s="1"/>
  <c r="S50" i="24" s="1"/>
  <c r="R50" i="24" s="1"/>
  <c r="K50" i="24" s="1"/>
  <c r="J50" i="24" s="1"/>
  <c r="E50" i="24" s="1"/>
  <c r="H50" i="24" s="1"/>
  <c r="BT51" i="24"/>
  <c r="AY78" i="24"/>
  <c r="AF42" i="24"/>
  <c r="BK57" i="24"/>
  <c r="BJ57" i="24" s="1"/>
  <c r="BD57" i="24" s="1"/>
  <c r="BC57" i="24" s="1"/>
  <c r="AW57" i="24" s="1"/>
  <c r="AV57" i="24" s="1"/>
  <c r="AK57" i="24" s="1"/>
  <c r="AJ57" i="24" s="1"/>
  <c r="AD57" i="24" s="1"/>
  <c r="AC57" i="24" s="1"/>
  <c r="S57" i="24" s="1"/>
  <c r="R57" i="24" s="1"/>
  <c r="K57" i="24" s="1"/>
  <c r="J57" i="24" s="1"/>
  <c r="E57" i="24" s="1"/>
  <c r="H57" i="24" s="1"/>
  <c r="AM104" i="24"/>
  <c r="U35" i="24"/>
  <c r="BK39" i="24"/>
  <c r="BJ39" i="24" s="1"/>
  <c r="BD39" i="24" s="1"/>
  <c r="BC39" i="24" s="1"/>
  <c r="AW39" i="24" s="1"/>
  <c r="AV39" i="24" s="1"/>
  <c r="AK39" i="24" s="1"/>
  <c r="AM49" i="24"/>
  <c r="AM76" i="24"/>
  <c r="U80" i="24"/>
  <c r="AF83" i="24"/>
  <c r="BT97" i="24"/>
  <c r="AF84" i="24"/>
  <c r="U98" i="24"/>
  <c r="BK82" i="24"/>
  <c r="BJ82" i="24" s="1"/>
  <c r="BD82" i="24" s="1"/>
  <c r="BC82" i="24" s="1"/>
  <c r="AW82" i="24" s="1"/>
  <c r="AV82" i="24" s="1"/>
  <c r="AK82" i="24" s="1"/>
  <c r="AJ82" i="24" s="1"/>
  <c r="AD82" i="24" s="1"/>
  <c r="AC82" i="24" s="1"/>
  <c r="S82" i="24" s="1"/>
  <c r="R82" i="24" s="1"/>
  <c r="K82" i="24" s="1"/>
  <c r="J82" i="24" s="1"/>
  <c r="E82" i="24" s="1"/>
  <c r="H82" i="24" s="1"/>
  <c r="BK83" i="24"/>
  <c r="BJ83" i="24" s="1"/>
  <c r="BD83" i="24" s="1"/>
  <c r="BC83" i="24" s="1"/>
  <c r="AW83" i="24" s="1"/>
  <c r="AV83" i="24" s="1"/>
  <c r="AK83" i="24" s="1"/>
  <c r="AJ83" i="24" s="1"/>
  <c r="AD83" i="24" s="1"/>
  <c r="AC83" i="24" s="1"/>
  <c r="S83" i="24" s="1"/>
  <c r="R83" i="24" s="1"/>
  <c r="K83" i="24" s="1"/>
  <c r="BK89" i="24"/>
  <c r="BJ89" i="24" s="1"/>
  <c r="BD89" i="24" s="1"/>
  <c r="BC89" i="24" s="1"/>
  <c r="AW89" i="24" s="1"/>
  <c r="AV89" i="24" s="1"/>
  <c r="AK89" i="24" s="1"/>
  <c r="AJ89" i="24" s="1"/>
  <c r="AD89" i="24" s="1"/>
  <c r="AC89" i="24" s="1"/>
  <c r="S89" i="24" s="1"/>
  <c r="R89" i="24" s="1"/>
  <c r="K89" i="24" s="1"/>
  <c r="J89" i="24" s="1"/>
  <c r="E89" i="24" s="1"/>
  <c r="H89" i="24" s="1"/>
  <c r="AF91" i="24"/>
  <c r="AM91" i="24" s="1"/>
  <c r="M99" i="24"/>
  <c r="BK42" i="24"/>
  <c r="BJ42" i="24" s="1"/>
  <c r="BD42" i="24" s="1"/>
  <c r="BC42" i="24" s="1"/>
  <c r="AW42" i="24" s="1"/>
  <c r="AV42" i="24" s="1"/>
  <c r="AK42" i="24" s="1"/>
  <c r="AJ42" i="24" s="1"/>
  <c r="AD42" i="24" s="1"/>
  <c r="AC42" i="24" s="1"/>
  <c r="S42" i="24" s="1"/>
  <c r="R42" i="24" s="1"/>
  <c r="K42" i="24" s="1"/>
  <c r="J42" i="24" s="1"/>
  <c r="E42" i="24" s="1"/>
  <c r="H42" i="24" s="1"/>
  <c r="BK47" i="24"/>
  <c r="BJ47" i="24" s="1"/>
  <c r="BD47" i="24" s="1"/>
  <c r="U57" i="24"/>
  <c r="U81" i="24"/>
  <c r="AF86" i="24"/>
  <c r="AF95" i="24"/>
  <c r="AF77" i="24"/>
  <c r="BK79" i="24"/>
  <c r="BJ79" i="24" s="1"/>
  <c r="BD79" i="24" s="1"/>
  <c r="BC79" i="24" s="1"/>
  <c r="AW79" i="24" s="1"/>
  <c r="AV79" i="24" s="1"/>
  <c r="AK79" i="24" s="1"/>
  <c r="AJ79" i="24" s="1"/>
  <c r="AD79" i="24" s="1"/>
  <c r="AC79" i="24" s="1"/>
  <c r="S79" i="24" s="1"/>
  <c r="AM94" i="24"/>
  <c r="BF103" i="24"/>
  <c r="U61" i="24"/>
  <c r="AF75" i="24"/>
  <c r="AM79" i="24"/>
  <c r="BK91" i="24"/>
  <c r="BJ91" i="24" s="1"/>
  <c r="BD91" i="24" s="1"/>
  <c r="BC91" i="24" s="1"/>
  <c r="AW91" i="24" s="1"/>
  <c r="AV91" i="24" s="1"/>
  <c r="AK91" i="24" s="1"/>
  <c r="AJ91" i="24" s="1"/>
  <c r="AD91" i="24" s="1"/>
  <c r="AC91" i="24" s="1"/>
  <c r="S91" i="24" s="1"/>
  <c r="R91" i="24" s="1"/>
  <c r="K91" i="24" s="1"/>
  <c r="U90" i="24"/>
  <c r="AY96" i="24"/>
  <c r="BK86" i="24"/>
  <c r="BJ86" i="24" s="1"/>
  <c r="BD86" i="24" s="1"/>
  <c r="BC86" i="24" s="1"/>
  <c r="AW86" i="24" s="1"/>
  <c r="AV86" i="24" s="1"/>
  <c r="AK86" i="24" s="1"/>
  <c r="AJ86" i="24" s="1"/>
  <c r="AD86" i="24" s="1"/>
  <c r="AC86" i="24" s="1"/>
  <c r="S86" i="24" s="1"/>
  <c r="R86" i="24" s="1"/>
  <c r="K86" i="24" s="1"/>
  <c r="AY87" i="24"/>
  <c r="BK87" i="24"/>
  <c r="BJ87" i="24" s="1"/>
  <c r="BD87" i="24" s="1"/>
  <c r="BC87" i="24" s="1"/>
  <c r="AW87" i="24" s="1"/>
  <c r="AV87" i="24" s="1"/>
  <c r="AK87" i="24" s="1"/>
  <c r="AJ87" i="24" s="1"/>
  <c r="AD87" i="24" s="1"/>
  <c r="AC87" i="24" s="1"/>
  <c r="S87" i="24" s="1"/>
  <c r="R87" i="24" s="1"/>
  <c r="K87" i="24" s="1"/>
  <c r="AM93" i="24"/>
  <c r="AM102" i="24"/>
  <c r="U89" i="24"/>
  <c r="BK99" i="24"/>
  <c r="BJ99" i="24" s="1"/>
  <c r="BD99" i="24" s="1"/>
  <c r="BC99" i="24" s="1"/>
  <c r="AW99" i="24" s="1"/>
  <c r="AV99" i="24" s="1"/>
  <c r="AK99" i="24" s="1"/>
  <c r="AJ99" i="24" s="1"/>
  <c r="AD99" i="24" s="1"/>
  <c r="AC99" i="24" s="1"/>
  <c r="S99" i="24" s="1"/>
  <c r="R99" i="24" s="1"/>
  <c r="K99" i="24" s="1"/>
  <c r="J99" i="24" s="1"/>
  <c r="E99" i="24" s="1"/>
  <c r="H99" i="24" s="1"/>
  <c r="AF106" i="24"/>
  <c r="BK101" i="24"/>
  <c r="BJ101" i="24" s="1"/>
  <c r="BD101" i="24" s="1"/>
  <c r="BC101" i="24" s="1"/>
  <c r="AW101" i="24" s="1"/>
  <c r="AV101" i="24" s="1"/>
  <c r="AK101" i="24" s="1"/>
  <c r="AJ101" i="24" s="1"/>
  <c r="AD101" i="24" s="1"/>
  <c r="AC101" i="24" s="1"/>
  <c r="S101" i="24" s="1"/>
  <c r="R101" i="24" s="1"/>
  <c r="K101" i="24" s="1"/>
  <c r="J101" i="24" s="1"/>
  <c r="E101" i="24" s="1"/>
  <c r="H101" i="24" s="1"/>
  <c r="C85" i="23"/>
  <c r="F63" i="23" s="1"/>
  <c r="F77" i="23"/>
  <c r="AM65" i="23"/>
  <c r="AY65" i="23" s="1"/>
  <c r="BF65" i="23" s="1"/>
  <c r="AK77" i="23"/>
  <c r="AJ77" i="23" s="1"/>
  <c r="AD77" i="23" s="1"/>
  <c r="AC77" i="23" s="1"/>
  <c r="S77" i="23" s="1"/>
  <c r="AM57" i="23"/>
  <c r="AY57" i="23" s="1"/>
  <c r="BF57" i="23" s="1"/>
  <c r="AY19" i="23"/>
  <c r="BF19" i="23" s="1"/>
  <c r="AO6" i="23"/>
  <c r="AY8" i="23"/>
  <c r="BF8" i="23" s="1"/>
  <c r="BM8" i="23" s="1"/>
  <c r="BT8" i="23" s="1"/>
  <c r="BY8" i="23" s="1"/>
  <c r="C83" i="23"/>
  <c r="AY23" i="23"/>
  <c r="BF23" i="23" s="1"/>
  <c r="AH6" i="23"/>
  <c r="AH8" i="23"/>
  <c r="AW4" i="23"/>
  <c r="AV4" i="23" s="1"/>
  <c r="AK4" i="23" s="1"/>
  <c r="AJ4" i="23" s="1"/>
  <c r="AD4" i="23" s="1"/>
  <c r="AC4" i="23" s="1"/>
  <c r="S4" i="23" s="1"/>
  <c r="R4" i="23" s="1"/>
  <c r="K4" i="23" s="1"/>
  <c r="J4" i="23" s="1"/>
  <c r="E4" i="23" s="1"/>
  <c r="H4" i="23" s="1"/>
  <c r="BH10" i="23"/>
  <c r="BM10" i="23"/>
  <c r="BT10" i="23" s="1"/>
  <c r="AF18" i="23"/>
  <c r="AW10" i="23"/>
  <c r="AV10" i="23" s="1"/>
  <c r="AK10" i="23" s="1"/>
  <c r="AJ10" i="23" s="1"/>
  <c r="AD10" i="23" s="1"/>
  <c r="AC10" i="23" s="1"/>
  <c r="S10" i="23" s="1"/>
  <c r="R10" i="23" s="1"/>
  <c r="K10" i="23" s="1"/>
  <c r="J10" i="23" s="1"/>
  <c r="E10" i="23" s="1"/>
  <c r="H10" i="23" s="1"/>
  <c r="AF17" i="23"/>
  <c r="AM17" i="23" s="1"/>
  <c r="U22" i="23"/>
  <c r="U24" i="23"/>
  <c r="AF24" i="23" s="1"/>
  <c r="AW41" i="23"/>
  <c r="AV41" i="23" s="1"/>
  <c r="AK41" i="23" s="1"/>
  <c r="AJ41" i="23" s="1"/>
  <c r="AD41" i="23" s="1"/>
  <c r="AC41" i="23" s="1"/>
  <c r="S41" i="23" s="1"/>
  <c r="R41" i="23" s="1"/>
  <c r="K41" i="23" s="1"/>
  <c r="J41" i="23" s="1"/>
  <c r="E41" i="23" s="1"/>
  <c r="H41" i="23" s="1"/>
  <c r="U26" i="23"/>
  <c r="AF26" i="23" s="1"/>
  <c r="AW47" i="23"/>
  <c r="AV47" i="23" s="1"/>
  <c r="AK47" i="23" s="1"/>
  <c r="AJ47" i="23" s="1"/>
  <c r="AD47" i="23" s="1"/>
  <c r="AC47" i="23" s="1"/>
  <c r="S47" i="23" s="1"/>
  <c r="R47" i="23" s="1"/>
  <c r="K47" i="23" s="1"/>
  <c r="J47" i="23" s="1"/>
  <c r="E47" i="23" s="1"/>
  <c r="H47" i="23" s="1"/>
  <c r="BK8" i="23"/>
  <c r="BJ8" i="23" s="1"/>
  <c r="BD8" i="23" s="1"/>
  <c r="BC8" i="23" s="1"/>
  <c r="BK6" i="23"/>
  <c r="BJ6" i="23" s="1"/>
  <c r="BD6" i="23" s="1"/>
  <c r="BC6" i="23" s="1"/>
  <c r="R6" i="23"/>
  <c r="K6" i="23" s="1"/>
  <c r="J6" i="23" s="1"/>
  <c r="E6" i="23" s="1"/>
  <c r="H6" i="23" s="1"/>
  <c r="W6" i="23"/>
  <c r="AF28" i="23"/>
  <c r="AM28" i="23" s="1"/>
  <c r="AF33" i="23"/>
  <c r="AM33" i="23" s="1"/>
  <c r="AF46" i="23"/>
  <c r="O8" i="23"/>
  <c r="BK57" i="23"/>
  <c r="BJ57" i="23" s="1"/>
  <c r="BD57" i="23" s="1"/>
  <c r="BC57" i="23" s="1"/>
  <c r="AW57" i="23"/>
  <c r="AV57" i="23" s="1"/>
  <c r="AW5" i="23"/>
  <c r="AV5" i="23" s="1"/>
  <c r="AK5" i="23" s="1"/>
  <c r="W8" i="23"/>
  <c r="AF9" i="23"/>
  <c r="AM9" i="23" s="1"/>
  <c r="BF27" i="23"/>
  <c r="U12" i="23"/>
  <c r="AF15" i="23"/>
  <c r="AM15" i="23" s="1"/>
  <c r="U14" i="23"/>
  <c r="BF21" i="23"/>
  <c r="U7" i="23"/>
  <c r="AW32" i="23"/>
  <c r="AV32" i="23" s="1"/>
  <c r="BK32" i="23"/>
  <c r="BJ32" i="23" s="1"/>
  <c r="BD32" i="23" s="1"/>
  <c r="BC32" i="23" s="1"/>
  <c r="BK16" i="23"/>
  <c r="BJ16" i="23" s="1"/>
  <c r="BD16" i="23" s="1"/>
  <c r="BC16" i="23" s="1"/>
  <c r="AW16" i="23"/>
  <c r="AV16" i="23" s="1"/>
  <c r="AY17" i="23"/>
  <c r="AF20" i="23"/>
  <c r="AM20" i="23" s="1"/>
  <c r="AY20" i="23" s="1"/>
  <c r="BF25" i="23"/>
  <c r="BK30" i="23"/>
  <c r="BJ30" i="23" s="1"/>
  <c r="BD30" i="23" s="1"/>
  <c r="BC30" i="23" s="1"/>
  <c r="AW30" i="23"/>
  <c r="AV30" i="23" s="1"/>
  <c r="BK53" i="23"/>
  <c r="BJ53" i="23" s="1"/>
  <c r="BD53" i="23" s="1"/>
  <c r="BC53" i="23" s="1"/>
  <c r="AW53" i="23"/>
  <c r="AV53" i="23" s="1"/>
  <c r="AF5" i="23"/>
  <c r="AM5" i="23" s="1"/>
  <c r="U11" i="23"/>
  <c r="AF13" i="23"/>
  <c r="BF29" i="23"/>
  <c r="AJ5" i="23"/>
  <c r="AD5" i="23" s="1"/>
  <c r="AC5" i="23" s="1"/>
  <c r="S5" i="23" s="1"/>
  <c r="R5" i="23" s="1"/>
  <c r="K5" i="23" s="1"/>
  <c r="AF42" i="23"/>
  <c r="AM42" i="23" s="1"/>
  <c r="AY42" i="23" s="1"/>
  <c r="AF48" i="23"/>
  <c r="AM48" i="23" s="1"/>
  <c r="AY48" i="23" s="1"/>
  <c r="BK18" i="23"/>
  <c r="BJ18" i="23" s="1"/>
  <c r="BD18" i="23" s="1"/>
  <c r="BC18" i="23" s="1"/>
  <c r="AW18" i="23"/>
  <c r="AV18" i="23" s="1"/>
  <c r="AK18" i="23" s="1"/>
  <c r="AJ18" i="23" s="1"/>
  <c r="AD18" i="23" s="1"/>
  <c r="AC18" i="23" s="1"/>
  <c r="S18" i="23" s="1"/>
  <c r="R18" i="23" s="1"/>
  <c r="K18" i="23" s="1"/>
  <c r="J18" i="23" s="1"/>
  <c r="E18" i="23" s="1"/>
  <c r="H18" i="23" s="1"/>
  <c r="BK19" i="23"/>
  <c r="BJ19" i="23" s="1"/>
  <c r="BD19" i="23" s="1"/>
  <c r="BC19" i="23" s="1"/>
  <c r="AW19" i="23"/>
  <c r="AV19" i="23" s="1"/>
  <c r="AK19" i="23" s="1"/>
  <c r="AJ19" i="23" s="1"/>
  <c r="AD19" i="23" s="1"/>
  <c r="AC19" i="23" s="1"/>
  <c r="S19" i="23" s="1"/>
  <c r="R19" i="23" s="1"/>
  <c r="K19" i="23" s="1"/>
  <c r="J19" i="23" s="1"/>
  <c r="E19" i="23" s="1"/>
  <c r="H19" i="23" s="1"/>
  <c r="BK21" i="23"/>
  <c r="BJ21" i="23" s="1"/>
  <c r="BD21" i="23" s="1"/>
  <c r="BC21" i="23" s="1"/>
  <c r="AW21" i="23"/>
  <c r="AV21" i="23" s="1"/>
  <c r="AK21" i="23" s="1"/>
  <c r="AJ21" i="23" s="1"/>
  <c r="AD21" i="23" s="1"/>
  <c r="AC21" i="23" s="1"/>
  <c r="S21" i="23" s="1"/>
  <c r="R21" i="23" s="1"/>
  <c r="K21" i="23" s="1"/>
  <c r="J21" i="23" s="1"/>
  <c r="E21" i="23" s="1"/>
  <c r="H21" i="23" s="1"/>
  <c r="BK23" i="23"/>
  <c r="BJ23" i="23" s="1"/>
  <c r="BD23" i="23" s="1"/>
  <c r="BC23" i="23" s="1"/>
  <c r="AW23" i="23"/>
  <c r="AV23" i="23" s="1"/>
  <c r="AK23" i="23" s="1"/>
  <c r="AO23" i="23" s="1"/>
  <c r="BK25" i="23"/>
  <c r="BJ25" i="23" s="1"/>
  <c r="BD25" i="23" s="1"/>
  <c r="BC25" i="23" s="1"/>
  <c r="AW25" i="23"/>
  <c r="AV25" i="23" s="1"/>
  <c r="AK25" i="23" s="1"/>
  <c r="AJ25" i="23" s="1"/>
  <c r="AD25" i="23" s="1"/>
  <c r="AC25" i="23" s="1"/>
  <c r="S25" i="23" s="1"/>
  <c r="R25" i="23" s="1"/>
  <c r="K25" i="23" s="1"/>
  <c r="J25" i="23" s="1"/>
  <c r="E25" i="23" s="1"/>
  <c r="H25" i="23" s="1"/>
  <c r="BK27" i="23"/>
  <c r="BJ27" i="23" s="1"/>
  <c r="BD27" i="23" s="1"/>
  <c r="BC27" i="23" s="1"/>
  <c r="AW27" i="23"/>
  <c r="AV27" i="23" s="1"/>
  <c r="AK27" i="23" s="1"/>
  <c r="AJ27" i="23" s="1"/>
  <c r="AD27" i="23" s="1"/>
  <c r="AC27" i="23" s="1"/>
  <c r="S27" i="23" s="1"/>
  <c r="R27" i="23" s="1"/>
  <c r="K27" i="23" s="1"/>
  <c r="J27" i="23" s="1"/>
  <c r="E27" i="23" s="1"/>
  <c r="H27" i="23" s="1"/>
  <c r="BK45" i="23"/>
  <c r="BJ45" i="23" s="1"/>
  <c r="BD45" i="23" s="1"/>
  <c r="BC45" i="23" s="1"/>
  <c r="U79" i="23"/>
  <c r="BK12" i="23"/>
  <c r="BJ12" i="23" s="1"/>
  <c r="BD12" i="23" s="1"/>
  <c r="BC12" i="23" s="1"/>
  <c r="AW12" i="23"/>
  <c r="AV12" i="23" s="1"/>
  <c r="AK12" i="23" s="1"/>
  <c r="AJ12" i="23" s="1"/>
  <c r="AD12" i="23" s="1"/>
  <c r="AC12" i="23" s="1"/>
  <c r="S12" i="23" s="1"/>
  <c r="R12" i="23" s="1"/>
  <c r="K12" i="23" s="1"/>
  <c r="J12" i="23" s="1"/>
  <c r="E12" i="23" s="1"/>
  <c r="H12" i="23" s="1"/>
  <c r="BK14" i="23"/>
  <c r="BJ14" i="23" s="1"/>
  <c r="BD14" i="23" s="1"/>
  <c r="BC14" i="23" s="1"/>
  <c r="AW14" i="23"/>
  <c r="AV14" i="23" s="1"/>
  <c r="AK14" i="23" s="1"/>
  <c r="AJ14" i="23" s="1"/>
  <c r="AD14" i="23" s="1"/>
  <c r="AC14" i="23" s="1"/>
  <c r="S14" i="23" s="1"/>
  <c r="R14" i="23" s="1"/>
  <c r="K14" i="23" s="1"/>
  <c r="J14" i="23" s="1"/>
  <c r="E14" i="23" s="1"/>
  <c r="H14" i="23" s="1"/>
  <c r="AY28" i="23"/>
  <c r="U71" i="23"/>
  <c r="U76" i="23"/>
  <c r="U53" i="23"/>
  <c r="AF31" i="23"/>
  <c r="AM31" i="23" s="1"/>
  <c r="U34" i="23"/>
  <c r="AW37" i="23"/>
  <c r="AV37" i="23" s="1"/>
  <c r="AK37" i="23" s="1"/>
  <c r="AJ37" i="23" s="1"/>
  <c r="AD37" i="23" s="1"/>
  <c r="AC37" i="23" s="1"/>
  <c r="S37" i="23" s="1"/>
  <c r="R37" i="23" s="1"/>
  <c r="K37" i="23" s="1"/>
  <c r="J37" i="23" s="1"/>
  <c r="E37" i="23" s="1"/>
  <c r="H37" i="23" s="1"/>
  <c r="U45" i="23"/>
  <c r="U56" i="23"/>
  <c r="AF61" i="23"/>
  <c r="AM61" i="23" s="1"/>
  <c r="AF40" i="23"/>
  <c r="AM40" i="23" s="1"/>
  <c r="AW43" i="23"/>
  <c r="AV43" i="23" s="1"/>
  <c r="AK43" i="23" s="1"/>
  <c r="AJ43" i="23" s="1"/>
  <c r="AD43" i="23" s="1"/>
  <c r="AC43" i="23" s="1"/>
  <c r="S43" i="23" s="1"/>
  <c r="R43" i="23" s="1"/>
  <c r="K43" i="23" s="1"/>
  <c r="J43" i="23" s="1"/>
  <c r="E43" i="23" s="1"/>
  <c r="H43" i="23" s="1"/>
  <c r="BK43" i="23"/>
  <c r="BJ43" i="23" s="1"/>
  <c r="BD43" i="23" s="1"/>
  <c r="BC43" i="23" s="1"/>
  <c r="AJ45" i="23"/>
  <c r="AD45" i="23" s="1"/>
  <c r="AC45" i="23" s="1"/>
  <c r="S45" i="23" s="1"/>
  <c r="R45" i="23" s="1"/>
  <c r="K45" i="23" s="1"/>
  <c r="J45" i="23" s="1"/>
  <c r="E45" i="23" s="1"/>
  <c r="H45" i="23" s="1"/>
  <c r="AW49" i="23"/>
  <c r="AV49" i="23" s="1"/>
  <c r="AK49" i="23" s="1"/>
  <c r="AJ49" i="23" s="1"/>
  <c r="AD49" i="23" s="1"/>
  <c r="AC49" i="23" s="1"/>
  <c r="S49" i="23" s="1"/>
  <c r="R49" i="23" s="1"/>
  <c r="K49" i="23" s="1"/>
  <c r="J49" i="23" s="1"/>
  <c r="E49" i="23" s="1"/>
  <c r="H49" i="23" s="1"/>
  <c r="BK49" i="23"/>
  <c r="BJ49" i="23" s="1"/>
  <c r="BD49" i="23" s="1"/>
  <c r="BC49" i="23" s="1"/>
  <c r="AW36" i="23"/>
  <c r="AV36" i="23" s="1"/>
  <c r="BK36" i="23"/>
  <c r="BJ36" i="23" s="1"/>
  <c r="BD36" i="23" s="1"/>
  <c r="BC36" i="23" s="1"/>
  <c r="U37" i="23"/>
  <c r="BR39" i="23"/>
  <c r="BQ39" i="23" s="1"/>
  <c r="U51" i="23"/>
  <c r="AF35" i="23"/>
  <c r="AM35" i="23" s="1"/>
  <c r="AY35" i="23" s="1"/>
  <c r="U41" i="23"/>
  <c r="U47" i="23"/>
  <c r="AF64" i="23"/>
  <c r="AM64" i="23" s="1"/>
  <c r="BR7" i="23"/>
  <c r="BQ7" i="23" s="1"/>
  <c r="BR9" i="23"/>
  <c r="BQ9" i="23" s="1"/>
  <c r="BR11" i="23"/>
  <c r="BQ11" i="23" s="1"/>
  <c r="BR13" i="23"/>
  <c r="BQ13" i="23" s="1"/>
  <c r="BR15" i="23"/>
  <c r="BQ15" i="23" s="1"/>
  <c r="BR17" i="23"/>
  <c r="BQ17" i="23" s="1"/>
  <c r="BR20" i="23"/>
  <c r="BQ20" i="23" s="1"/>
  <c r="BR22" i="23"/>
  <c r="BQ22" i="23" s="1"/>
  <c r="BR24" i="23"/>
  <c r="BQ24" i="23" s="1"/>
  <c r="BR26" i="23"/>
  <c r="BQ26" i="23" s="1"/>
  <c r="BR28" i="23"/>
  <c r="BQ28" i="23" s="1"/>
  <c r="U32" i="23"/>
  <c r="BR34" i="23"/>
  <c r="BQ34" i="23" s="1"/>
  <c r="U39" i="23"/>
  <c r="AF50" i="23"/>
  <c r="AM50" i="23" s="1"/>
  <c r="AF59" i="23"/>
  <c r="AM59" i="23" s="1"/>
  <c r="U30" i="23"/>
  <c r="U36" i="23"/>
  <c r="AF38" i="23"/>
  <c r="AM38" i="23" s="1"/>
  <c r="AY55" i="23"/>
  <c r="U62" i="23"/>
  <c r="BR79" i="23"/>
  <c r="BQ79" i="23" s="1"/>
  <c r="BR76" i="23"/>
  <c r="BQ76" i="23" s="1"/>
  <c r="BR74" i="23"/>
  <c r="BQ74" i="23" s="1"/>
  <c r="BR73" i="23"/>
  <c r="BQ73" i="23" s="1"/>
  <c r="BR67" i="23"/>
  <c r="BQ67" i="23" s="1"/>
  <c r="BR65" i="23"/>
  <c r="BQ65" i="23" s="1"/>
  <c r="BR62" i="23"/>
  <c r="BQ62" i="23" s="1"/>
  <c r="BR60" i="23"/>
  <c r="BQ60" i="23" s="1"/>
  <c r="BR80" i="23"/>
  <c r="BQ80" i="23" s="1"/>
  <c r="BR78" i="23"/>
  <c r="BQ78" i="23" s="1"/>
  <c r="BR72" i="23"/>
  <c r="BQ72" i="23" s="1"/>
  <c r="BR71" i="23"/>
  <c r="BQ71" i="23" s="1"/>
  <c r="BR66" i="23"/>
  <c r="BQ66" i="23" s="1"/>
  <c r="BR64" i="23"/>
  <c r="BQ64" i="23" s="1"/>
  <c r="BR63" i="23"/>
  <c r="BQ63" i="23" s="1"/>
  <c r="BR61" i="23"/>
  <c r="BQ61" i="23" s="1"/>
  <c r="BR59" i="23"/>
  <c r="BQ59" i="23" s="1"/>
  <c r="BR70" i="23"/>
  <c r="BQ70" i="23" s="1"/>
  <c r="BR69" i="23"/>
  <c r="BQ69" i="23" s="1"/>
  <c r="BR58" i="23"/>
  <c r="BQ58" i="23" s="1"/>
  <c r="BR56" i="23"/>
  <c r="BQ56" i="23" s="1"/>
  <c r="BR54" i="23"/>
  <c r="BQ54" i="23" s="1"/>
  <c r="BR75" i="23"/>
  <c r="BQ75" i="23" s="1"/>
  <c r="BR52" i="23"/>
  <c r="BQ52" i="23" s="1"/>
  <c r="BR50" i="23"/>
  <c r="BQ50" i="23" s="1"/>
  <c r="BR48" i="23"/>
  <c r="BQ48" i="23" s="1"/>
  <c r="BR46" i="23"/>
  <c r="BQ46" i="23" s="1"/>
  <c r="BR44" i="23"/>
  <c r="BQ44" i="23" s="1"/>
  <c r="BR42" i="23"/>
  <c r="BQ42" i="23" s="1"/>
  <c r="BR40" i="23"/>
  <c r="BQ40" i="23" s="1"/>
  <c r="BR38" i="23"/>
  <c r="BQ38" i="23" s="1"/>
  <c r="BR35" i="23"/>
  <c r="BQ35" i="23" s="1"/>
  <c r="BR33" i="23"/>
  <c r="BQ33" i="23" s="1"/>
  <c r="BR31" i="23"/>
  <c r="BQ31" i="23" s="1"/>
  <c r="BR29" i="23"/>
  <c r="BQ29" i="23" s="1"/>
  <c r="BR68" i="23"/>
  <c r="BQ68" i="23" s="1"/>
  <c r="BR55" i="23"/>
  <c r="BQ55" i="23" s="1"/>
  <c r="BR51" i="23"/>
  <c r="BQ51" i="23" s="1"/>
  <c r="U66" i="23"/>
  <c r="U43" i="23"/>
  <c r="AF44" i="23"/>
  <c r="AM44" i="23" s="1"/>
  <c r="AY44" i="23" s="1"/>
  <c r="U49" i="23"/>
  <c r="AF52" i="23"/>
  <c r="AM52" i="23" s="1"/>
  <c r="AY54" i="23"/>
  <c r="AF67" i="23"/>
  <c r="AM67" i="23" s="1"/>
  <c r="U70" i="23"/>
  <c r="U68" i="23"/>
  <c r="BO49" i="11"/>
  <c r="BO50" i="11"/>
  <c r="BO52" i="11"/>
  <c r="BO63" i="11"/>
  <c r="BO65" i="11"/>
  <c r="BO67" i="11"/>
  <c r="BO69" i="11"/>
  <c r="BO70" i="11"/>
  <c r="BO71" i="11"/>
  <c r="BV5" i="11"/>
  <c r="BV6" i="11"/>
  <c r="BV10" i="11"/>
  <c r="BV49" i="11"/>
  <c r="BV50" i="11"/>
  <c r="BV52" i="11"/>
  <c r="BV63" i="11"/>
  <c r="BV65" i="11"/>
  <c r="BV67" i="11"/>
  <c r="BV69" i="11"/>
  <c r="BV70" i="11"/>
  <c r="BV71" i="11"/>
  <c r="AW6" i="11"/>
  <c r="AV6" i="11" s="1"/>
  <c r="AK6" i="11" s="1"/>
  <c r="AJ6" i="11" s="1"/>
  <c r="AD6" i="11" s="1"/>
  <c r="AC6" i="11" s="1"/>
  <c r="S6" i="11" s="1"/>
  <c r="AW8" i="11"/>
  <c r="AV8" i="11" s="1"/>
  <c r="AK8" i="11" s="1"/>
  <c r="AJ8" i="11" s="1"/>
  <c r="AD8" i="11" s="1"/>
  <c r="AC8" i="11" s="1"/>
  <c r="S8" i="11" s="1"/>
  <c r="AW10" i="11"/>
  <c r="AV10" i="11" s="1"/>
  <c r="AK10" i="11" s="1"/>
  <c r="AJ10" i="11" s="1"/>
  <c r="AD10" i="11" s="1"/>
  <c r="AC10" i="11" s="1"/>
  <c r="S10" i="11" s="1"/>
  <c r="BR5" i="11"/>
  <c r="BQ5" i="11" s="1"/>
  <c r="AW5" i="11" s="1"/>
  <c r="AV5" i="11" s="1"/>
  <c r="AK5" i="11" s="1"/>
  <c r="BR6" i="11"/>
  <c r="BQ6" i="11" s="1"/>
  <c r="BK6" i="11" s="1"/>
  <c r="BR7" i="11"/>
  <c r="BQ7" i="11" s="1"/>
  <c r="AW7" i="11" s="1"/>
  <c r="AV7" i="11" s="1"/>
  <c r="AK7" i="11" s="1"/>
  <c r="AJ7" i="11" s="1"/>
  <c r="AD7" i="11" s="1"/>
  <c r="AC7" i="11" s="1"/>
  <c r="S7" i="11" s="1"/>
  <c r="BR8" i="11"/>
  <c r="BQ8" i="11" s="1"/>
  <c r="BK8" i="11" s="1"/>
  <c r="BR9" i="11"/>
  <c r="BQ9" i="11" s="1"/>
  <c r="AW9" i="11" s="1"/>
  <c r="AV9" i="11" s="1"/>
  <c r="AK9" i="11" s="1"/>
  <c r="AJ9" i="11" s="1"/>
  <c r="AD9" i="11" s="1"/>
  <c r="AC9" i="11" s="1"/>
  <c r="S9" i="11" s="1"/>
  <c r="BR10" i="11"/>
  <c r="BQ10" i="11" s="1"/>
  <c r="BK10" i="11" s="1"/>
  <c r="BR11" i="11"/>
  <c r="BQ11" i="11" s="1"/>
  <c r="AW11" i="11" s="1"/>
  <c r="AV11" i="11" s="1"/>
  <c r="AK11" i="11" s="1"/>
  <c r="AJ11" i="11" s="1"/>
  <c r="AD11" i="11" s="1"/>
  <c r="AC11" i="11" s="1"/>
  <c r="S11" i="11" s="1"/>
  <c r="BR12" i="11"/>
  <c r="BQ12" i="11" s="1"/>
  <c r="BK12" i="11" s="1"/>
  <c r="BJ12" i="11" s="1"/>
  <c r="BD12" i="11" s="1"/>
  <c r="BC12" i="11" s="1"/>
  <c r="BR13" i="11"/>
  <c r="BQ13" i="11" s="1"/>
  <c r="BR14" i="11"/>
  <c r="BQ14" i="11" s="1"/>
  <c r="BR15" i="11"/>
  <c r="BQ15" i="11" s="1"/>
  <c r="BK15" i="11" s="1"/>
  <c r="BJ15" i="11" s="1"/>
  <c r="BD15" i="11" s="1"/>
  <c r="BC15" i="11" s="1"/>
  <c r="BR16" i="11"/>
  <c r="BQ16" i="11" s="1"/>
  <c r="BK16" i="11" s="1"/>
  <c r="BJ16" i="11" s="1"/>
  <c r="BD16" i="11" s="1"/>
  <c r="BC16" i="11" s="1"/>
  <c r="BR17" i="11"/>
  <c r="BQ17" i="11" s="1"/>
  <c r="BR18" i="11"/>
  <c r="BQ18" i="11" s="1"/>
  <c r="BR19" i="11"/>
  <c r="BQ19" i="11" s="1"/>
  <c r="AW19" i="11" s="1"/>
  <c r="AV19" i="11" s="1"/>
  <c r="AK19" i="11" s="1"/>
  <c r="AJ19" i="11" s="1"/>
  <c r="AD19" i="11" s="1"/>
  <c r="AC19" i="11" s="1"/>
  <c r="S19" i="11" s="1"/>
  <c r="BR20" i="11"/>
  <c r="BQ20" i="11" s="1"/>
  <c r="AW20" i="11" s="1"/>
  <c r="AV20" i="11" s="1"/>
  <c r="AK20" i="11" s="1"/>
  <c r="AJ20" i="11" s="1"/>
  <c r="AD20" i="11" s="1"/>
  <c r="AC20" i="11" s="1"/>
  <c r="S20" i="11" s="1"/>
  <c r="BR21" i="11"/>
  <c r="BQ21" i="11" s="1"/>
  <c r="BR22" i="11"/>
  <c r="BQ22" i="11" s="1"/>
  <c r="BR23" i="11"/>
  <c r="BQ23" i="11" s="1"/>
  <c r="BK23" i="11" s="1"/>
  <c r="BJ23" i="11" s="1"/>
  <c r="BD23" i="11" s="1"/>
  <c r="BC23" i="11" s="1"/>
  <c r="BR24" i="11"/>
  <c r="BQ24" i="11" s="1"/>
  <c r="BK24" i="11" s="1"/>
  <c r="BJ24" i="11" s="1"/>
  <c r="BD24" i="11" s="1"/>
  <c r="BC24" i="11" s="1"/>
  <c r="BR25" i="11"/>
  <c r="BQ25" i="11" s="1"/>
  <c r="BR26" i="11"/>
  <c r="BQ26" i="11" s="1"/>
  <c r="BR27" i="11"/>
  <c r="BQ27" i="11" s="1"/>
  <c r="AW27" i="11" s="1"/>
  <c r="AV27" i="11" s="1"/>
  <c r="AK27" i="11" s="1"/>
  <c r="AJ27" i="11" s="1"/>
  <c r="AD27" i="11" s="1"/>
  <c r="AC27" i="11" s="1"/>
  <c r="S27" i="11" s="1"/>
  <c r="BR28" i="11"/>
  <c r="BQ28" i="11" s="1"/>
  <c r="BK28" i="11" s="1"/>
  <c r="BJ28" i="11" s="1"/>
  <c r="BD28" i="11" s="1"/>
  <c r="BC28" i="11" s="1"/>
  <c r="BR29" i="11"/>
  <c r="BQ29" i="11" s="1"/>
  <c r="BR30" i="11"/>
  <c r="BQ30" i="11" s="1"/>
  <c r="BR31" i="11"/>
  <c r="BQ31" i="11" s="1"/>
  <c r="BK31" i="11" s="1"/>
  <c r="BJ31" i="11" s="1"/>
  <c r="BD31" i="11" s="1"/>
  <c r="BC31" i="11" s="1"/>
  <c r="BR32" i="11"/>
  <c r="BQ32" i="11" s="1"/>
  <c r="AW32" i="11" s="1"/>
  <c r="AV32" i="11" s="1"/>
  <c r="AK32" i="11" s="1"/>
  <c r="AJ32" i="11" s="1"/>
  <c r="AD32" i="11" s="1"/>
  <c r="AC32" i="11" s="1"/>
  <c r="S32" i="11" s="1"/>
  <c r="BR33" i="11"/>
  <c r="BQ33" i="11" s="1"/>
  <c r="BR34" i="11"/>
  <c r="BQ34" i="11" s="1"/>
  <c r="AW34" i="11" s="1"/>
  <c r="AV34" i="11" s="1"/>
  <c r="AK34" i="11" s="1"/>
  <c r="AJ34" i="11" s="1"/>
  <c r="AD34" i="11" s="1"/>
  <c r="AC34" i="11" s="1"/>
  <c r="S34" i="11" s="1"/>
  <c r="R34" i="11" s="1"/>
  <c r="K34" i="11" s="1"/>
  <c r="BR35" i="11"/>
  <c r="BQ35" i="11" s="1"/>
  <c r="AW35" i="11" s="1"/>
  <c r="AV35" i="11" s="1"/>
  <c r="AK35" i="11" s="1"/>
  <c r="AJ35" i="11" s="1"/>
  <c r="AD35" i="11" s="1"/>
  <c r="AC35" i="11" s="1"/>
  <c r="S35" i="11" s="1"/>
  <c r="BR36" i="11"/>
  <c r="BQ36" i="11" s="1"/>
  <c r="BK36" i="11" s="1"/>
  <c r="BJ36" i="11" s="1"/>
  <c r="BD36" i="11" s="1"/>
  <c r="BC36" i="11" s="1"/>
  <c r="BR37" i="11"/>
  <c r="BQ37" i="11" s="1"/>
  <c r="BR38" i="11"/>
  <c r="BQ38" i="11" s="1"/>
  <c r="AW38" i="11" s="1"/>
  <c r="AV38" i="11" s="1"/>
  <c r="AK38" i="11" s="1"/>
  <c r="AJ38" i="11" s="1"/>
  <c r="AD38" i="11" s="1"/>
  <c r="AC38" i="11" s="1"/>
  <c r="S38" i="11" s="1"/>
  <c r="BR39" i="11"/>
  <c r="BQ39" i="11" s="1"/>
  <c r="BK39" i="11" s="1"/>
  <c r="BJ39" i="11" s="1"/>
  <c r="BD39" i="11" s="1"/>
  <c r="BC39" i="11" s="1"/>
  <c r="BR40" i="11"/>
  <c r="BQ40" i="11" s="1"/>
  <c r="BK40" i="11" s="1"/>
  <c r="BJ40" i="11" s="1"/>
  <c r="BD40" i="11" s="1"/>
  <c r="BC40" i="11" s="1"/>
  <c r="BR41" i="11"/>
  <c r="BQ41" i="11" s="1"/>
  <c r="BR42" i="11"/>
  <c r="BQ42" i="11" s="1"/>
  <c r="AW42" i="11" s="1"/>
  <c r="AV42" i="11" s="1"/>
  <c r="AK42" i="11" s="1"/>
  <c r="AJ42" i="11" s="1"/>
  <c r="AD42" i="11" s="1"/>
  <c r="AC42" i="11" s="1"/>
  <c r="S42" i="11" s="1"/>
  <c r="BR43" i="11"/>
  <c r="BQ43" i="11" s="1"/>
  <c r="AW43" i="11" s="1"/>
  <c r="AV43" i="11" s="1"/>
  <c r="AK43" i="11" s="1"/>
  <c r="AJ43" i="11" s="1"/>
  <c r="AD43" i="11" s="1"/>
  <c r="AC43" i="11" s="1"/>
  <c r="S43" i="11" s="1"/>
  <c r="R43" i="11" s="1"/>
  <c r="K43" i="11" s="1"/>
  <c r="BR44" i="11"/>
  <c r="BQ44" i="11" s="1"/>
  <c r="AW44" i="11" s="1"/>
  <c r="AV44" i="11" s="1"/>
  <c r="AK44" i="11" s="1"/>
  <c r="AJ44" i="11" s="1"/>
  <c r="AD44" i="11" s="1"/>
  <c r="AC44" i="11" s="1"/>
  <c r="S44" i="11" s="1"/>
  <c r="BR45" i="11"/>
  <c r="BR46" i="11"/>
  <c r="BQ46" i="11" s="1"/>
  <c r="AW46" i="11" s="1"/>
  <c r="AV46" i="11" s="1"/>
  <c r="AK46" i="11" s="1"/>
  <c r="AJ46" i="11" s="1"/>
  <c r="AD46" i="11" s="1"/>
  <c r="AC46" i="11" s="1"/>
  <c r="S46" i="11" s="1"/>
  <c r="BR47" i="11"/>
  <c r="BQ47" i="11" s="1"/>
  <c r="BK47" i="11" s="1"/>
  <c r="BJ47" i="11" s="1"/>
  <c r="BD47" i="11" s="1"/>
  <c r="BC47" i="11" s="1"/>
  <c r="BR48" i="11"/>
  <c r="BQ48" i="11" s="1"/>
  <c r="AW48" i="11" s="1"/>
  <c r="AV48" i="11" s="1"/>
  <c r="AK48" i="11" s="1"/>
  <c r="AJ48" i="11" s="1"/>
  <c r="AD48" i="11" s="1"/>
  <c r="AC48" i="11" s="1"/>
  <c r="S48" i="11" s="1"/>
  <c r="BR49" i="11"/>
  <c r="BQ49" i="11" s="1"/>
  <c r="BR50" i="11"/>
  <c r="BQ50" i="11" s="1"/>
  <c r="AW50" i="11" s="1"/>
  <c r="AV50" i="11" s="1"/>
  <c r="AK50" i="11" s="1"/>
  <c r="AJ50" i="11" s="1"/>
  <c r="AD50" i="11" s="1"/>
  <c r="AC50" i="11" s="1"/>
  <c r="S50" i="11" s="1"/>
  <c r="BR51" i="11"/>
  <c r="BQ51" i="11" s="1"/>
  <c r="BR52" i="11"/>
  <c r="BQ52" i="11" s="1"/>
  <c r="BK52" i="11" s="1"/>
  <c r="BJ52" i="11" s="1"/>
  <c r="BD52" i="11" s="1"/>
  <c r="BC52" i="11" s="1"/>
  <c r="BR53" i="11"/>
  <c r="BQ53" i="11" s="1"/>
  <c r="BR54" i="11"/>
  <c r="BQ54" i="11" s="1"/>
  <c r="AW54" i="11" s="1"/>
  <c r="AV54" i="11" s="1"/>
  <c r="AK54" i="11" s="1"/>
  <c r="AJ54" i="11" s="1"/>
  <c r="AD54" i="11" s="1"/>
  <c r="AC54" i="11" s="1"/>
  <c r="S54" i="11" s="1"/>
  <c r="BR55" i="11"/>
  <c r="BQ55" i="11" s="1"/>
  <c r="AW55" i="11" s="1"/>
  <c r="AV55" i="11" s="1"/>
  <c r="AK55" i="11" s="1"/>
  <c r="AJ55" i="11" s="1"/>
  <c r="AD55" i="11" s="1"/>
  <c r="AC55" i="11" s="1"/>
  <c r="S55" i="11" s="1"/>
  <c r="BR56" i="11"/>
  <c r="BQ56" i="11" s="1"/>
  <c r="BR57" i="11"/>
  <c r="BQ57" i="11" s="1"/>
  <c r="BR58" i="11"/>
  <c r="BQ58" i="11" s="1"/>
  <c r="BK58" i="11" s="1"/>
  <c r="BJ58" i="11" s="1"/>
  <c r="BD58" i="11" s="1"/>
  <c r="BC58" i="11" s="1"/>
  <c r="BR59" i="11"/>
  <c r="BQ59" i="11" s="1"/>
  <c r="AW59" i="11" s="1"/>
  <c r="AV59" i="11" s="1"/>
  <c r="AK59" i="11" s="1"/>
  <c r="AJ59" i="11" s="1"/>
  <c r="AD59" i="11" s="1"/>
  <c r="AC59" i="11" s="1"/>
  <c r="S59" i="11" s="1"/>
  <c r="BR60" i="11"/>
  <c r="BQ60" i="11" s="1"/>
  <c r="AW60" i="11" s="1"/>
  <c r="AV60" i="11" s="1"/>
  <c r="AK60" i="11" s="1"/>
  <c r="AJ60" i="11" s="1"/>
  <c r="AD60" i="11" s="1"/>
  <c r="AC60" i="11" s="1"/>
  <c r="S60" i="11" s="1"/>
  <c r="BR61" i="11"/>
  <c r="BQ61" i="11" s="1"/>
  <c r="BR62" i="11"/>
  <c r="BQ62" i="11" s="1"/>
  <c r="AW62" i="11" s="1"/>
  <c r="AV62" i="11" s="1"/>
  <c r="AK62" i="11" s="1"/>
  <c r="AJ62" i="11" s="1"/>
  <c r="AD62" i="11" s="1"/>
  <c r="AC62" i="11" s="1"/>
  <c r="S62" i="11" s="1"/>
  <c r="BR63" i="11"/>
  <c r="BQ63" i="11" s="1"/>
  <c r="BK63" i="11" s="1"/>
  <c r="BJ63" i="11" s="1"/>
  <c r="BD63" i="11" s="1"/>
  <c r="BC63" i="11" s="1"/>
  <c r="BR64" i="11"/>
  <c r="BQ64" i="11" s="1"/>
  <c r="AW64" i="11" s="1"/>
  <c r="AV64" i="11" s="1"/>
  <c r="AK64" i="11" s="1"/>
  <c r="AJ64" i="11" s="1"/>
  <c r="AD64" i="11" s="1"/>
  <c r="AC64" i="11" s="1"/>
  <c r="S64" i="11" s="1"/>
  <c r="BR65" i="11"/>
  <c r="BQ65" i="11" s="1"/>
  <c r="BR66" i="11"/>
  <c r="BQ66" i="11" s="1"/>
  <c r="AW66" i="11" s="1"/>
  <c r="AV66" i="11" s="1"/>
  <c r="AK66" i="11" s="1"/>
  <c r="AJ66" i="11" s="1"/>
  <c r="AD66" i="11" s="1"/>
  <c r="AC66" i="11" s="1"/>
  <c r="S66" i="11" s="1"/>
  <c r="BR67" i="11"/>
  <c r="BQ67" i="11" s="1"/>
  <c r="BR68" i="11"/>
  <c r="BQ68" i="11" s="1"/>
  <c r="BK68" i="11" s="1"/>
  <c r="BJ68" i="11" s="1"/>
  <c r="BD68" i="11" s="1"/>
  <c r="BC68" i="11" s="1"/>
  <c r="BQ69" i="11"/>
  <c r="BR69" i="11"/>
  <c r="BR70" i="11"/>
  <c r="BQ70" i="11" s="1"/>
  <c r="AW70" i="11" s="1"/>
  <c r="AV70" i="11" s="1"/>
  <c r="AK70" i="11" s="1"/>
  <c r="AJ70" i="11" s="1"/>
  <c r="AD70" i="11" s="1"/>
  <c r="AC70" i="11" s="1"/>
  <c r="S70" i="11" s="1"/>
  <c r="BR71" i="11"/>
  <c r="BQ71" i="11" s="1"/>
  <c r="AW71" i="11" s="1"/>
  <c r="AV71" i="11" s="1"/>
  <c r="AK71" i="11" s="1"/>
  <c r="AJ71" i="11" s="1"/>
  <c r="AD71" i="11" s="1"/>
  <c r="AC71" i="11" s="1"/>
  <c r="S71" i="11" s="1"/>
  <c r="BR4" i="11"/>
  <c r="BM4" i="11"/>
  <c r="BT4" i="11" s="1"/>
  <c r="BF4" i="11"/>
  <c r="AY4" i="11"/>
  <c r="AM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H70" i="11" s="1"/>
  <c r="AF71" i="11"/>
  <c r="AH71" i="11" s="1"/>
  <c r="AF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AF53" i="11" s="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4" i="11"/>
  <c r="U4" i="11" s="1"/>
  <c r="E114" i="24" l="1"/>
  <c r="H114" i="24" s="1"/>
  <c r="BT92" i="24"/>
  <c r="BV92" i="24" s="1"/>
  <c r="BA97" i="24"/>
  <c r="BO97" i="24"/>
  <c r="J52" i="24"/>
  <c r="E52" i="24" s="1"/>
  <c r="H52" i="24" s="1"/>
  <c r="O52" i="24"/>
  <c r="AJ85" i="24"/>
  <c r="AD85" i="24" s="1"/>
  <c r="AC85" i="24" s="1"/>
  <c r="S85" i="24" s="1"/>
  <c r="R85" i="24" s="1"/>
  <c r="K85" i="24" s="1"/>
  <c r="J85" i="24" s="1"/>
  <c r="E85" i="24" s="1"/>
  <c r="H85" i="24" s="1"/>
  <c r="AO85" i="24"/>
  <c r="AC104" i="24"/>
  <c r="S104" i="24" s="1"/>
  <c r="AH104" i="24"/>
  <c r="J61" i="24"/>
  <c r="E61" i="24" s="1"/>
  <c r="H61" i="24" s="1"/>
  <c r="O61" i="24"/>
  <c r="J16" i="24"/>
  <c r="E16" i="24" s="1"/>
  <c r="H16" i="24" s="1"/>
  <c r="O16" i="24"/>
  <c r="J98" i="24"/>
  <c r="E98" i="24" s="1"/>
  <c r="H98" i="24" s="1"/>
  <c r="O98" i="24"/>
  <c r="J108" i="24"/>
  <c r="E108" i="24" s="1"/>
  <c r="H108" i="24" s="1"/>
  <c r="O108" i="24"/>
  <c r="AJ97" i="24"/>
  <c r="AD97" i="24" s="1"/>
  <c r="AO97" i="24"/>
  <c r="J81" i="24"/>
  <c r="E81" i="24" s="1"/>
  <c r="H81" i="24" s="1"/>
  <c r="O81" i="24"/>
  <c r="AC41" i="24"/>
  <c r="S41" i="24" s="1"/>
  <c r="AH41" i="24"/>
  <c r="J123" i="24"/>
  <c r="E123" i="24" s="1"/>
  <c r="H123" i="24" s="1"/>
  <c r="O123" i="24"/>
  <c r="J113" i="24"/>
  <c r="E113" i="24" s="1"/>
  <c r="H113" i="24" s="1"/>
  <c r="O113" i="24"/>
  <c r="AC37" i="24"/>
  <c r="S37" i="24" s="1"/>
  <c r="AH37" i="24"/>
  <c r="R36" i="24"/>
  <c r="K36" i="24" s="1"/>
  <c r="W36" i="24"/>
  <c r="AC102" i="24"/>
  <c r="S102" i="24" s="1"/>
  <c r="AH102" i="24"/>
  <c r="AJ103" i="24"/>
  <c r="AD103" i="24" s="1"/>
  <c r="AO103" i="24"/>
  <c r="AC93" i="24"/>
  <c r="S93" i="24" s="1"/>
  <c r="AH93" i="24"/>
  <c r="BA103" i="24"/>
  <c r="W52" i="24"/>
  <c r="W75" i="24"/>
  <c r="BH97" i="24"/>
  <c r="W78" i="24"/>
  <c r="AO78" i="24"/>
  <c r="O20" i="24"/>
  <c r="AH111" i="24"/>
  <c r="O118" i="24"/>
  <c r="AH109" i="24"/>
  <c r="BA92" i="24"/>
  <c r="AH34" i="24"/>
  <c r="AO34" i="24"/>
  <c r="O84" i="24"/>
  <c r="AH78" i="24"/>
  <c r="BH92" i="24"/>
  <c r="W107" i="24"/>
  <c r="AH44" i="24"/>
  <c r="W106" i="24"/>
  <c r="AO44" i="24"/>
  <c r="BA44" i="24"/>
  <c r="BA19" i="24"/>
  <c r="AO56" i="24"/>
  <c r="W38" i="24"/>
  <c r="W28" i="24"/>
  <c r="O28" i="24"/>
  <c r="AO19" i="24"/>
  <c r="AH19" i="24"/>
  <c r="O19" i="24"/>
  <c r="O75" i="24"/>
  <c r="J38" i="24"/>
  <c r="E38" i="24" s="1"/>
  <c r="H38" i="24" s="1"/>
  <c r="W27" i="24"/>
  <c r="W19" i="24"/>
  <c r="O110" i="24"/>
  <c r="O27" i="24"/>
  <c r="O78" i="24"/>
  <c r="AC92" i="24"/>
  <c r="S92" i="24" s="1"/>
  <c r="AH92" i="24"/>
  <c r="O88" i="24"/>
  <c r="BO51" i="24"/>
  <c r="W44" i="24"/>
  <c r="AH18" i="24"/>
  <c r="O82" i="24"/>
  <c r="AO18" i="24"/>
  <c r="W20" i="24"/>
  <c r="O33" i="24"/>
  <c r="AO92" i="24"/>
  <c r="W113" i="24"/>
  <c r="W84" i="24"/>
  <c r="O44" i="24"/>
  <c r="W33" i="24"/>
  <c r="BA18" i="24"/>
  <c r="AH17" i="24"/>
  <c r="AO87" i="24"/>
  <c r="O90" i="24"/>
  <c r="BH18" i="24"/>
  <c r="O40" i="24"/>
  <c r="W29" i="24"/>
  <c r="BA34" i="24"/>
  <c r="BH39" i="24"/>
  <c r="W53" i="24"/>
  <c r="AH87" i="24"/>
  <c r="O23" i="24"/>
  <c r="AH29" i="24"/>
  <c r="O30" i="24"/>
  <c r="AO74" i="24"/>
  <c r="O54" i="24"/>
  <c r="O29" i="24"/>
  <c r="W108" i="24"/>
  <c r="AF108" i="24"/>
  <c r="J120" i="24"/>
  <c r="E120" i="24" s="1"/>
  <c r="H120" i="24" s="1"/>
  <c r="O120" i="24"/>
  <c r="AM107" i="24"/>
  <c r="AH107" i="24"/>
  <c r="J112" i="24"/>
  <c r="E112" i="24" s="1"/>
  <c r="H112" i="24" s="1"/>
  <c r="O112" i="24"/>
  <c r="R111" i="24"/>
  <c r="K111" i="24" s="1"/>
  <c r="W111" i="24"/>
  <c r="W112" i="24"/>
  <c r="AM113" i="24"/>
  <c r="AH113" i="24"/>
  <c r="AM112" i="24"/>
  <c r="AH112" i="24"/>
  <c r="AF123" i="24"/>
  <c r="W123" i="24"/>
  <c r="O114" i="24"/>
  <c r="W114" i="24"/>
  <c r="W118" i="24"/>
  <c r="AF118" i="24"/>
  <c r="AH120" i="24"/>
  <c r="W110" i="24"/>
  <c r="AF110" i="24"/>
  <c r="AH114" i="24"/>
  <c r="AM114" i="24"/>
  <c r="O119" i="24"/>
  <c r="U119" i="24"/>
  <c r="AO120" i="24"/>
  <c r="AY120" i="24"/>
  <c r="H100" i="24"/>
  <c r="W120" i="24"/>
  <c r="J107" i="24"/>
  <c r="E107" i="24" s="1"/>
  <c r="H107" i="24" s="1"/>
  <c r="O107" i="24"/>
  <c r="AY111" i="24"/>
  <c r="AO111" i="24"/>
  <c r="AY109" i="24"/>
  <c r="AO109" i="24"/>
  <c r="W109" i="24"/>
  <c r="R109" i="24"/>
  <c r="K109" i="24" s="1"/>
  <c r="W86" i="24"/>
  <c r="O74" i="24"/>
  <c r="W82" i="24"/>
  <c r="O32" i="24"/>
  <c r="J21" i="24"/>
  <c r="E21" i="24" s="1"/>
  <c r="H21" i="24" s="1"/>
  <c r="J106" i="24"/>
  <c r="E106" i="24" s="1"/>
  <c r="H106" i="24" s="1"/>
  <c r="O106" i="24"/>
  <c r="W77" i="24"/>
  <c r="W42" i="24"/>
  <c r="R76" i="24"/>
  <c r="K76" i="24" s="1"/>
  <c r="W76" i="24"/>
  <c r="O42" i="24"/>
  <c r="O48" i="24"/>
  <c r="W15" i="24"/>
  <c r="BO19" i="24"/>
  <c r="J95" i="24"/>
  <c r="E95" i="24" s="1"/>
  <c r="H95" i="24" s="1"/>
  <c r="O95" i="24"/>
  <c r="BA74" i="24"/>
  <c r="BH19" i="24"/>
  <c r="W31" i="24"/>
  <c r="AH21" i="24"/>
  <c r="J53" i="24"/>
  <c r="E53" i="24" s="1"/>
  <c r="H53" i="24" s="1"/>
  <c r="O53" i="24"/>
  <c r="AH94" i="24"/>
  <c r="AH79" i="24"/>
  <c r="O35" i="24"/>
  <c r="O60" i="24"/>
  <c r="O100" i="24"/>
  <c r="BC51" i="24"/>
  <c r="AW51" i="24" s="1"/>
  <c r="BH51" i="24"/>
  <c r="O89" i="24"/>
  <c r="W74" i="24"/>
  <c r="AH74" i="24"/>
  <c r="BA39" i="24"/>
  <c r="W23" i="24"/>
  <c r="R34" i="24"/>
  <c r="K34" i="24" s="1"/>
  <c r="W34" i="24"/>
  <c r="W95" i="24"/>
  <c r="AH76" i="24"/>
  <c r="O101" i="24"/>
  <c r="W21" i="24"/>
  <c r="AC56" i="24"/>
  <c r="S56" i="24" s="1"/>
  <c r="AH56" i="24"/>
  <c r="R18" i="24"/>
  <c r="K18" i="24" s="1"/>
  <c r="W18" i="24"/>
  <c r="BO46" i="24"/>
  <c r="BJ46" i="24"/>
  <c r="BD46" i="24" s="1"/>
  <c r="AH106" i="24"/>
  <c r="AM106" i="24"/>
  <c r="W81" i="24"/>
  <c r="AF81" i="24"/>
  <c r="BF78" i="24"/>
  <c r="BA78" i="24"/>
  <c r="R94" i="24"/>
  <c r="K94" i="24" s="1"/>
  <c r="W94" i="24"/>
  <c r="J55" i="24"/>
  <c r="E55" i="24" s="1"/>
  <c r="H55" i="24" s="1"/>
  <c r="O55" i="24"/>
  <c r="W48" i="24"/>
  <c r="AF48" i="24"/>
  <c r="O86" i="24"/>
  <c r="J86" i="24"/>
  <c r="E86" i="24" s="1"/>
  <c r="H86" i="24" s="1"/>
  <c r="W90" i="24"/>
  <c r="AF90" i="24"/>
  <c r="AM90" i="24" s="1"/>
  <c r="R79" i="24"/>
  <c r="K79" i="24" s="1"/>
  <c r="W79" i="24"/>
  <c r="M105" i="24"/>
  <c r="H105" i="24"/>
  <c r="AH84" i="24"/>
  <c r="AM84" i="24"/>
  <c r="BV97" i="24"/>
  <c r="BY97" i="24"/>
  <c r="AY49" i="24"/>
  <c r="AO49" i="24"/>
  <c r="O17" i="24"/>
  <c r="W50" i="24"/>
  <c r="BO39" i="24"/>
  <c r="BT39" i="24"/>
  <c r="W32" i="24"/>
  <c r="AF32" i="24"/>
  <c r="W101" i="24"/>
  <c r="W17" i="24"/>
  <c r="AM15" i="24"/>
  <c r="AH15" i="24"/>
  <c r="W60" i="24"/>
  <c r="AF60" i="24"/>
  <c r="BY19" i="24"/>
  <c r="BV19" i="24"/>
  <c r="BH34" i="24"/>
  <c r="BM34" i="24"/>
  <c r="AM75" i="24"/>
  <c r="AH75" i="24"/>
  <c r="J83" i="24"/>
  <c r="E83" i="24" s="1"/>
  <c r="H83" i="24" s="1"/>
  <c r="O83" i="24"/>
  <c r="AF35" i="24"/>
  <c r="W35" i="24"/>
  <c r="AY102" i="24"/>
  <c r="AO102" i="24"/>
  <c r="AH49" i="24"/>
  <c r="AH52" i="24"/>
  <c r="AM52" i="24"/>
  <c r="AH50" i="24"/>
  <c r="AM50" i="24"/>
  <c r="BM44" i="24"/>
  <c r="BH44" i="24"/>
  <c r="AF100" i="24"/>
  <c r="W100" i="24"/>
  <c r="R96" i="24"/>
  <c r="K96" i="24" s="1"/>
  <c r="W96" i="24"/>
  <c r="W87" i="24"/>
  <c r="AY93" i="24"/>
  <c r="AO93" i="24"/>
  <c r="AM95" i="24"/>
  <c r="AH95" i="24"/>
  <c r="AF57" i="24"/>
  <c r="W57" i="24"/>
  <c r="W91" i="24"/>
  <c r="W83" i="24"/>
  <c r="W55" i="24"/>
  <c r="BO47" i="24"/>
  <c r="AF30" i="24"/>
  <c r="W30" i="24"/>
  <c r="AH82" i="24"/>
  <c r="AM82" i="24"/>
  <c r="BA85" i="24"/>
  <c r="BF85" i="24"/>
  <c r="AY41" i="24"/>
  <c r="AO41" i="24"/>
  <c r="BT22" i="24"/>
  <c r="BO22" i="24"/>
  <c r="W89" i="24"/>
  <c r="AF89" i="24"/>
  <c r="BF96" i="24"/>
  <c r="BA96" i="24"/>
  <c r="W45" i="24"/>
  <c r="AF45" i="24"/>
  <c r="AY29" i="24"/>
  <c r="AO29" i="24"/>
  <c r="BF87" i="24"/>
  <c r="BA87" i="24"/>
  <c r="AO94" i="24"/>
  <c r="AY94" i="24"/>
  <c r="U99" i="24"/>
  <c r="O99" i="24"/>
  <c r="BF56" i="24"/>
  <c r="BA56" i="24"/>
  <c r="J91" i="24"/>
  <c r="E91" i="24" s="1"/>
  <c r="H91" i="24" s="1"/>
  <c r="O91" i="24"/>
  <c r="AF61" i="24"/>
  <c r="W61" i="24"/>
  <c r="AM83" i="24"/>
  <c r="AH83" i="24"/>
  <c r="AO104" i="24"/>
  <c r="AY104" i="24"/>
  <c r="AM53" i="24"/>
  <c r="AH53" i="24"/>
  <c r="AH28" i="24"/>
  <c r="AM28" i="24"/>
  <c r="AM38" i="24"/>
  <c r="AH38" i="24"/>
  <c r="AH33" i="24"/>
  <c r="AM33" i="24"/>
  <c r="AF16" i="24"/>
  <c r="W16" i="24"/>
  <c r="AH101" i="24"/>
  <c r="AM101" i="24"/>
  <c r="AH27" i="24"/>
  <c r="AM27" i="24"/>
  <c r="BH22" i="24"/>
  <c r="AH20" i="24"/>
  <c r="AM20" i="24"/>
  <c r="AH91" i="24"/>
  <c r="AF98" i="24"/>
  <c r="W98" i="24"/>
  <c r="O57" i="24"/>
  <c r="O80" i="24"/>
  <c r="AM42" i="24"/>
  <c r="AH42" i="24"/>
  <c r="BY51" i="24"/>
  <c r="BV51" i="24"/>
  <c r="AJ22" i="24"/>
  <c r="AD22" i="24" s="1"/>
  <c r="AO22" i="24"/>
  <c r="AH55" i="24"/>
  <c r="AM55" i="24"/>
  <c r="O31" i="24"/>
  <c r="J31" i="24"/>
  <c r="E31" i="24" s="1"/>
  <c r="H31" i="24" s="1"/>
  <c r="O43" i="24"/>
  <c r="W54" i="24"/>
  <c r="AF54" i="24"/>
  <c r="BM74" i="24"/>
  <c r="BH74" i="24"/>
  <c r="BA22" i="24"/>
  <c r="AO21" i="24"/>
  <c r="AY21" i="24"/>
  <c r="J87" i="24"/>
  <c r="E87" i="24" s="1"/>
  <c r="H87" i="24" s="1"/>
  <c r="O87" i="24"/>
  <c r="BM103" i="24"/>
  <c r="BH103" i="24"/>
  <c r="AH77" i="24"/>
  <c r="AM77" i="24"/>
  <c r="BC47" i="24"/>
  <c r="AW47" i="24" s="1"/>
  <c r="AV47" i="24" s="1"/>
  <c r="AK47" i="24" s="1"/>
  <c r="AO47" i="24" s="1"/>
  <c r="BH47" i="24"/>
  <c r="W80" i="24"/>
  <c r="AF80" i="24"/>
  <c r="AJ39" i="24"/>
  <c r="AD39" i="24" s="1"/>
  <c r="AO39" i="24"/>
  <c r="W40" i="24"/>
  <c r="AF40" i="24"/>
  <c r="R49" i="24"/>
  <c r="K49" i="24" s="1"/>
  <c r="W49" i="24"/>
  <c r="AM31" i="24"/>
  <c r="AH31" i="24"/>
  <c r="W88" i="24"/>
  <c r="AF88" i="24"/>
  <c r="W43" i="24"/>
  <c r="AF43" i="24"/>
  <c r="O50" i="24"/>
  <c r="AH36" i="24"/>
  <c r="AM36" i="24"/>
  <c r="O24" i="24"/>
  <c r="AH96" i="24"/>
  <c r="AO96" i="24"/>
  <c r="AY79" i="24"/>
  <c r="AO79" i="24"/>
  <c r="AM86" i="24"/>
  <c r="AH86" i="24"/>
  <c r="AY76" i="24"/>
  <c r="AO76" i="24"/>
  <c r="AM23" i="24"/>
  <c r="AH23" i="24"/>
  <c r="O45" i="24"/>
  <c r="J77" i="24"/>
  <c r="E77" i="24" s="1"/>
  <c r="H77" i="24" s="1"/>
  <c r="O77" i="24"/>
  <c r="O15" i="24"/>
  <c r="AY17" i="24"/>
  <c r="AO17" i="24"/>
  <c r="AO37" i="24"/>
  <c r="AY37" i="24"/>
  <c r="W24" i="24"/>
  <c r="AF24" i="24"/>
  <c r="BT18" i="24"/>
  <c r="BO18" i="24"/>
  <c r="O18" i="23"/>
  <c r="O19" i="23"/>
  <c r="AO25" i="23"/>
  <c r="AO21" i="23"/>
  <c r="O14" i="23"/>
  <c r="O4" i="23"/>
  <c r="F73" i="23"/>
  <c r="M73" i="23" s="1"/>
  <c r="U73" i="23" s="1"/>
  <c r="M77" i="23"/>
  <c r="U77" i="23" s="1"/>
  <c r="AF77" i="23" s="1"/>
  <c r="AH77" i="23" s="1"/>
  <c r="AH19" i="23"/>
  <c r="F72" i="23"/>
  <c r="M63" i="23"/>
  <c r="U63" i="23" s="1"/>
  <c r="AF63" i="23" s="1"/>
  <c r="AM63" i="23" s="1"/>
  <c r="R77" i="23"/>
  <c r="K77" i="23" s="1"/>
  <c r="AK53" i="23"/>
  <c r="AJ53" i="23" s="1"/>
  <c r="AD53" i="23" s="1"/>
  <c r="AC53" i="23" s="1"/>
  <c r="S53" i="23" s="1"/>
  <c r="AK16" i="23"/>
  <c r="AJ16" i="23" s="1"/>
  <c r="AD16" i="23" s="1"/>
  <c r="AK30" i="23"/>
  <c r="AJ30" i="23" s="1"/>
  <c r="AD30" i="23" s="1"/>
  <c r="AC30" i="23" s="1"/>
  <c r="S30" i="23" s="1"/>
  <c r="R30" i="23" s="1"/>
  <c r="K30" i="23" s="1"/>
  <c r="J30" i="23" s="1"/>
  <c r="E30" i="23" s="1"/>
  <c r="H30" i="23" s="1"/>
  <c r="AM46" i="23"/>
  <c r="AY46" i="23" s="1"/>
  <c r="BF46" i="23" s="1"/>
  <c r="W18" i="23"/>
  <c r="AK36" i="23"/>
  <c r="AJ36" i="23" s="1"/>
  <c r="AD36" i="23" s="1"/>
  <c r="AC36" i="23" s="1"/>
  <c r="S36" i="23" s="1"/>
  <c r="W19" i="23"/>
  <c r="AH4" i="23"/>
  <c r="AM26" i="23"/>
  <c r="AY26" i="23" s="1"/>
  <c r="BF26" i="23" s="1"/>
  <c r="AH18" i="23"/>
  <c r="AM18" i="23"/>
  <c r="AY18" i="23" s="1"/>
  <c r="BF18" i="23" s="1"/>
  <c r="BM18" i="23" s="1"/>
  <c r="AM24" i="23"/>
  <c r="AO24" i="23" s="1"/>
  <c r="AO10" i="23"/>
  <c r="AY15" i="23"/>
  <c r="BF15" i="23" s="1"/>
  <c r="BM15" i="23" s="1"/>
  <c r="AJ23" i="23"/>
  <c r="AD23" i="23" s="1"/>
  <c r="AC23" i="23" s="1"/>
  <c r="S23" i="23" s="1"/>
  <c r="R23" i="23" s="1"/>
  <c r="K23" i="23" s="1"/>
  <c r="J23" i="23" s="1"/>
  <c r="E23" i="23" s="1"/>
  <c r="H23" i="23" s="1"/>
  <c r="AK32" i="23"/>
  <c r="AJ32" i="23" s="1"/>
  <c r="AD32" i="23" s="1"/>
  <c r="AC32" i="23" s="1"/>
  <c r="S32" i="23" s="1"/>
  <c r="W4" i="23"/>
  <c r="AK57" i="23"/>
  <c r="AJ57" i="23" s="1"/>
  <c r="AD57" i="23" s="1"/>
  <c r="AO27" i="23"/>
  <c r="O12" i="23"/>
  <c r="O25" i="23"/>
  <c r="AH21" i="23"/>
  <c r="O21" i="23"/>
  <c r="W21" i="23"/>
  <c r="AO19" i="23"/>
  <c r="W27" i="23"/>
  <c r="AH27" i="23"/>
  <c r="O27" i="23"/>
  <c r="AO8" i="23"/>
  <c r="O10" i="23"/>
  <c r="AY6" i="23"/>
  <c r="BA6" i="23" s="1"/>
  <c r="W25" i="23"/>
  <c r="AY69" i="23"/>
  <c r="BF69" i="23" s="1"/>
  <c r="AH25" i="23"/>
  <c r="AH10" i="23"/>
  <c r="W10" i="23"/>
  <c r="BV8" i="23"/>
  <c r="BA8" i="23"/>
  <c r="BO8" i="23"/>
  <c r="O43" i="23"/>
  <c r="O6" i="23"/>
  <c r="BH8" i="23"/>
  <c r="O49" i="23"/>
  <c r="O45" i="23"/>
  <c r="AF22" i="23"/>
  <c r="BA10" i="23"/>
  <c r="BY10" i="23"/>
  <c r="BV10" i="23"/>
  <c r="AH5" i="23"/>
  <c r="BO10" i="23"/>
  <c r="BA25" i="23"/>
  <c r="BK44" i="23"/>
  <c r="BJ44" i="23" s="1"/>
  <c r="BD44" i="23" s="1"/>
  <c r="BC44" i="23" s="1"/>
  <c r="AW44" i="23"/>
  <c r="AV44" i="23" s="1"/>
  <c r="AK44" i="23" s="1"/>
  <c r="BK71" i="23"/>
  <c r="BJ71" i="23" s="1"/>
  <c r="BD71" i="23" s="1"/>
  <c r="BC71" i="23" s="1"/>
  <c r="AW71" i="23"/>
  <c r="AV71" i="23" s="1"/>
  <c r="AK71" i="23" s="1"/>
  <c r="AJ71" i="23" s="1"/>
  <c r="AD71" i="23" s="1"/>
  <c r="AC71" i="23" s="1"/>
  <c r="S71" i="23" s="1"/>
  <c r="R71" i="23" s="1"/>
  <c r="K71" i="23" s="1"/>
  <c r="J71" i="23" s="1"/>
  <c r="E71" i="23" s="1"/>
  <c r="H71" i="23" s="1"/>
  <c r="AY75" i="23"/>
  <c r="BM29" i="23"/>
  <c r="AW56" i="23"/>
  <c r="AV56" i="23" s="1"/>
  <c r="BK56" i="23"/>
  <c r="BJ56" i="23" s="1"/>
  <c r="BD56" i="23" s="1"/>
  <c r="BC56" i="23" s="1"/>
  <c r="BK46" i="23"/>
  <c r="BJ46" i="23" s="1"/>
  <c r="BD46" i="23" s="1"/>
  <c r="BC46" i="23" s="1"/>
  <c r="AW46" i="23"/>
  <c r="AV46" i="23" s="1"/>
  <c r="AK46" i="23" s="1"/>
  <c r="AJ46" i="23" s="1"/>
  <c r="AD46" i="23" s="1"/>
  <c r="AC46" i="23" s="1"/>
  <c r="S46" i="23" s="1"/>
  <c r="BK67" i="23"/>
  <c r="BJ67" i="23" s="1"/>
  <c r="BD67" i="23" s="1"/>
  <c r="BC67" i="23" s="1"/>
  <c r="AW67" i="23"/>
  <c r="AV67" i="23" s="1"/>
  <c r="AY58" i="23"/>
  <c r="BK17" i="23"/>
  <c r="BJ17" i="23" s="1"/>
  <c r="BD17" i="23" s="1"/>
  <c r="BC17" i="23" s="1"/>
  <c r="AW17" i="23"/>
  <c r="AV17" i="23" s="1"/>
  <c r="AK17" i="23" s="1"/>
  <c r="BH27" i="23"/>
  <c r="BM27" i="23"/>
  <c r="BK35" i="23"/>
  <c r="BJ35" i="23" s="1"/>
  <c r="BD35" i="23" s="1"/>
  <c r="BC35" i="23" s="1"/>
  <c r="AW35" i="23"/>
  <c r="AV35" i="23" s="1"/>
  <c r="AK35" i="23" s="1"/>
  <c r="BK48" i="23"/>
  <c r="BJ48" i="23" s="1"/>
  <c r="BD48" i="23" s="1"/>
  <c r="BC48" i="23" s="1"/>
  <c r="AW48" i="23"/>
  <c r="AV48" i="23" s="1"/>
  <c r="AK48" i="23" s="1"/>
  <c r="AW69" i="23"/>
  <c r="AV69" i="23" s="1"/>
  <c r="AK69" i="23" s="1"/>
  <c r="BK69" i="23"/>
  <c r="BJ69" i="23" s="1"/>
  <c r="BD69" i="23" s="1"/>
  <c r="BC69" i="23" s="1"/>
  <c r="AW72" i="23"/>
  <c r="AV72" i="23" s="1"/>
  <c r="BK72" i="23"/>
  <c r="BJ72" i="23" s="1"/>
  <c r="BD72" i="23" s="1"/>
  <c r="BC72" i="23" s="1"/>
  <c r="AF32" i="23"/>
  <c r="AM32" i="23" s="1"/>
  <c r="BK15" i="23"/>
  <c r="BJ15" i="23" s="1"/>
  <c r="BD15" i="23" s="1"/>
  <c r="BC15" i="23" s="1"/>
  <c r="AW15" i="23"/>
  <c r="BF20" i="23"/>
  <c r="AF7" i="23"/>
  <c r="BA27" i="23"/>
  <c r="BH23" i="23"/>
  <c r="BM23" i="23"/>
  <c r="AY4" i="23"/>
  <c r="AO4" i="23"/>
  <c r="AF56" i="23"/>
  <c r="AM56" i="23" s="1"/>
  <c r="AF49" i="23"/>
  <c r="W49" i="23"/>
  <c r="AF62" i="23"/>
  <c r="BA57" i="23"/>
  <c r="BK51" i="23"/>
  <c r="BJ51" i="23" s="1"/>
  <c r="BD51" i="23" s="1"/>
  <c r="BC51" i="23" s="1"/>
  <c r="AW51" i="23"/>
  <c r="AV51" i="23" s="1"/>
  <c r="AK51" i="23" s="1"/>
  <c r="AJ51" i="23" s="1"/>
  <c r="AD51" i="23" s="1"/>
  <c r="AC51" i="23" s="1"/>
  <c r="S51" i="23" s="1"/>
  <c r="R51" i="23" s="1"/>
  <c r="K51" i="23" s="1"/>
  <c r="J51" i="23" s="1"/>
  <c r="E51" i="23" s="1"/>
  <c r="H51" i="23" s="1"/>
  <c r="AW50" i="23"/>
  <c r="AV50" i="23" s="1"/>
  <c r="AK50" i="23" s="1"/>
  <c r="BK50" i="23"/>
  <c r="BJ50" i="23" s="1"/>
  <c r="BD50" i="23" s="1"/>
  <c r="BC50" i="23" s="1"/>
  <c r="BK70" i="23"/>
  <c r="BJ70" i="23" s="1"/>
  <c r="BD70" i="23" s="1"/>
  <c r="BC70" i="23" s="1"/>
  <c r="AW70" i="23"/>
  <c r="AV70" i="23" s="1"/>
  <c r="AK70" i="23" s="1"/>
  <c r="AJ70" i="23" s="1"/>
  <c r="AD70" i="23" s="1"/>
  <c r="AC70" i="23" s="1"/>
  <c r="S70" i="23" s="1"/>
  <c r="R70" i="23" s="1"/>
  <c r="K70" i="23" s="1"/>
  <c r="J70" i="23" s="1"/>
  <c r="E70" i="23" s="1"/>
  <c r="H70" i="23" s="1"/>
  <c r="BK78" i="23"/>
  <c r="BJ78" i="23" s="1"/>
  <c r="BD78" i="23" s="1"/>
  <c r="BC78" i="23" s="1"/>
  <c r="AW78" i="23"/>
  <c r="AV78" i="23" s="1"/>
  <c r="BK74" i="23"/>
  <c r="BJ74" i="23" s="1"/>
  <c r="BD74" i="23" s="1"/>
  <c r="BC74" i="23" s="1"/>
  <c r="AW74" i="23"/>
  <c r="AV74" i="23" s="1"/>
  <c r="BK28" i="23"/>
  <c r="BJ28" i="23" s="1"/>
  <c r="BD28" i="23" s="1"/>
  <c r="BC28" i="23" s="1"/>
  <c r="AW28" i="23"/>
  <c r="AV28" i="23" s="1"/>
  <c r="AK28" i="23" s="1"/>
  <c r="AJ28" i="23" s="1"/>
  <c r="AD28" i="23" s="1"/>
  <c r="AC28" i="23" s="1"/>
  <c r="S28" i="23" s="1"/>
  <c r="R28" i="23" s="1"/>
  <c r="K28" i="23" s="1"/>
  <c r="J28" i="23" s="1"/>
  <c r="E28" i="23" s="1"/>
  <c r="H28" i="23" s="1"/>
  <c r="BK13" i="23"/>
  <c r="BJ13" i="23" s="1"/>
  <c r="BD13" i="23" s="1"/>
  <c r="BC13" i="23" s="1"/>
  <c r="AW13" i="23"/>
  <c r="AV13" i="23" s="1"/>
  <c r="AK13" i="23" s="1"/>
  <c r="AJ13" i="23" s="1"/>
  <c r="AD13" i="23" s="1"/>
  <c r="AC13" i="23" s="1"/>
  <c r="S13" i="23" s="1"/>
  <c r="O47" i="23"/>
  <c r="BF42" i="23"/>
  <c r="AF45" i="23"/>
  <c r="W45" i="23"/>
  <c r="AF71" i="23"/>
  <c r="AF79" i="23"/>
  <c r="AM79" i="23" s="1"/>
  <c r="BF17" i="23"/>
  <c r="AY38" i="23"/>
  <c r="AF14" i="23"/>
  <c r="W14" i="23"/>
  <c r="AY16" i="23"/>
  <c r="BA23" i="23"/>
  <c r="AO5" i="23"/>
  <c r="AY5" i="23"/>
  <c r="AW33" i="23"/>
  <c r="AV33" i="23" s="1"/>
  <c r="BK33" i="23"/>
  <c r="BJ33" i="23" s="1"/>
  <c r="BD33" i="23" s="1"/>
  <c r="BC33" i="23" s="1"/>
  <c r="BK58" i="23"/>
  <c r="BJ58" i="23" s="1"/>
  <c r="BD58" i="23" s="1"/>
  <c r="BC58" i="23" s="1"/>
  <c r="AW58" i="23"/>
  <c r="AV58" i="23" s="1"/>
  <c r="BF44" i="23"/>
  <c r="BK73" i="23"/>
  <c r="BJ73" i="23" s="1"/>
  <c r="BD73" i="23" s="1"/>
  <c r="BC73" i="23" s="1"/>
  <c r="AW73" i="23"/>
  <c r="AV73" i="23" s="1"/>
  <c r="AK73" i="23" s="1"/>
  <c r="AJ73" i="23" s="1"/>
  <c r="AD73" i="23" s="1"/>
  <c r="AC73" i="23" s="1"/>
  <c r="S73" i="23" s="1"/>
  <c r="R73" i="23" s="1"/>
  <c r="K73" i="23" s="1"/>
  <c r="J73" i="23" s="1"/>
  <c r="E73" i="23" s="1"/>
  <c r="BM57" i="23"/>
  <c r="BH57" i="23"/>
  <c r="BK55" i="23"/>
  <c r="BJ55" i="23" s="1"/>
  <c r="BD55" i="23" s="1"/>
  <c r="BC55" i="23" s="1"/>
  <c r="AW55" i="23"/>
  <c r="AV55" i="23" s="1"/>
  <c r="AK55" i="23" s="1"/>
  <c r="BK38" i="23"/>
  <c r="BJ38" i="23" s="1"/>
  <c r="BD38" i="23" s="1"/>
  <c r="BC38" i="23" s="1"/>
  <c r="AW38" i="23"/>
  <c r="AV38" i="23" s="1"/>
  <c r="AK38" i="23" s="1"/>
  <c r="AJ38" i="23" s="1"/>
  <c r="AD38" i="23" s="1"/>
  <c r="AC38" i="23" s="1"/>
  <c r="S38" i="23" s="1"/>
  <c r="R38" i="23" s="1"/>
  <c r="K38" i="23" s="1"/>
  <c r="J38" i="23" s="1"/>
  <c r="E38" i="23" s="1"/>
  <c r="H38" i="23" s="1"/>
  <c r="BK52" i="23"/>
  <c r="BJ52" i="23" s="1"/>
  <c r="BD52" i="23" s="1"/>
  <c r="BC52" i="23" s="1"/>
  <c r="AW52" i="23"/>
  <c r="AV52" i="23" s="1"/>
  <c r="AW59" i="23"/>
  <c r="AV59" i="23" s="1"/>
  <c r="BK59" i="23"/>
  <c r="BJ59" i="23" s="1"/>
  <c r="BD59" i="23" s="1"/>
  <c r="BC59" i="23" s="1"/>
  <c r="BK80" i="23"/>
  <c r="BJ80" i="23" s="1"/>
  <c r="BD80" i="23" s="1"/>
  <c r="BC80" i="23" s="1"/>
  <c r="AW80" i="23"/>
  <c r="AV80" i="23" s="1"/>
  <c r="AW76" i="23"/>
  <c r="BK76" i="23"/>
  <c r="BJ76" i="23" s="1"/>
  <c r="BD76" i="23" s="1"/>
  <c r="BC76" i="23" s="1"/>
  <c r="BK26" i="23"/>
  <c r="BJ26" i="23" s="1"/>
  <c r="BD26" i="23" s="1"/>
  <c r="BC26" i="23" s="1"/>
  <c r="AW26" i="23"/>
  <c r="AV26" i="23" s="1"/>
  <c r="AK26" i="23" s="1"/>
  <c r="AJ26" i="23" s="1"/>
  <c r="AD26" i="23" s="1"/>
  <c r="AC26" i="23" s="1"/>
  <c r="S26" i="23" s="1"/>
  <c r="R26" i="23" s="1"/>
  <c r="K26" i="23" s="1"/>
  <c r="BK11" i="23"/>
  <c r="BJ11" i="23" s="1"/>
  <c r="BD11" i="23" s="1"/>
  <c r="AW11" i="23"/>
  <c r="W47" i="23"/>
  <c r="AF47" i="23"/>
  <c r="AW39" i="23"/>
  <c r="AV39" i="23" s="1"/>
  <c r="AK39" i="23" s="1"/>
  <c r="AJ39" i="23" s="1"/>
  <c r="AD39" i="23" s="1"/>
  <c r="AC39" i="23" s="1"/>
  <c r="S39" i="23" s="1"/>
  <c r="R39" i="23" s="1"/>
  <c r="K39" i="23" s="1"/>
  <c r="J39" i="23" s="1"/>
  <c r="E39" i="23" s="1"/>
  <c r="H39" i="23" s="1"/>
  <c r="BK39" i="23"/>
  <c r="BJ39" i="23" s="1"/>
  <c r="BD39" i="23" s="1"/>
  <c r="BC39" i="23" s="1"/>
  <c r="AF53" i="23"/>
  <c r="AM53" i="23" s="1"/>
  <c r="AY60" i="23"/>
  <c r="AM13" i="23"/>
  <c r="AY9" i="23"/>
  <c r="BK31" i="23"/>
  <c r="BJ31" i="23" s="1"/>
  <c r="BD31" i="23" s="1"/>
  <c r="BC31" i="23" s="1"/>
  <c r="AW31" i="23"/>
  <c r="AV31" i="23" s="1"/>
  <c r="AY74" i="23"/>
  <c r="BK61" i="23"/>
  <c r="BJ61" i="23" s="1"/>
  <c r="BD61" i="23" s="1"/>
  <c r="BC61" i="23" s="1"/>
  <c r="AW61" i="23"/>
  <c r="AV61" i="23" s="1"/>
  <c r="AK61" i="23" s="1"/>
  <c r="AJ61" i="23" s="1"/>
  <c r="AD61" i="23" s="1"/>
  <c r="AC61" i="23" s="1"/>
  <c r="S61" i="23" s="1"/>
  <c r="R61" i="23" s="1"/>
  <c r="K61" i="23" s="1"/>
  <c r="J61" i="23" s="1"/>
  <c r="E61" i="23" s="1"/>
  <c r="H61" i="23" s="1"/>
  <c r="BF55" i="23"/>
  <c r="BK9" i="23"/>
  <c r="BJ9" i="23" s="1"/>
  <c r="BD9" i="23" s="1"/>
  <c r="BC9" i="23" s="1"/>
  <c r="AW9" i="23"/>
  <c r="AV9" i="23" s="1"/>
  <c r="AK9" i="23" s="1"/>
  <c r="AJ9" i="23" s="1"/>
  <c r="AD9" i="23" s="1"/>
  <c r="AC9" i="23" s="1"/>
  <c r="S9" i="23" s="1"/>
  <c r="R9" i="23" s="1"/>
  <c r="K9" i="23" s="1"/>
  <c r="O9" i="23" s="1"/>
  <c r="O37" i="23"/>
  <c r="BF35" i="23"/>
  <c r="BH21" i="23"/>
  <c r="BM21" i="23"/>
  <c r="AY61" i="23"/>
  <c r="BK65" i="23"/>
  <c r="BJ65" i="23" s="1"/>
  <c r="BD65" i="23" s="1"/>
  <c r="BC65" i="23" s="1"/>
  <c r="AW65" i="23"/>
  <c r="AF30" i="23"/>
  <c r="AM30" i="23" s="1"/>
  <c r="BK40" i="23"/>
  <c r="BJ40" i="23" s="1"/>
  <c r="BD40" i="23" s="1"/>
  <c r="BC40" i="23" s="1"/>
  <c r="AW40" i="23"/>
  <c r="AV40" i="23" s="1"/>
  <c r="AW60" i="23"/>
  <c r="AV60" i="23" s="1"/>
  <c r="BK60" i="23"/>
  <c r="BJ60" i="23" s="1"/>
  <c r="BD60" i="23" s="1"/>
  <c r="BC60" i="23" s="1"/>
  <c r="BK24" i="23"/>
  <c r="BJ24" i="23" s="1"/>
  <c r="BD24" i="23" s="1"/>
  <c r="BC24" i="23" s="1"/>
  <c r="AW24" i="23"/>
  <c r="AV24" i="23" s="1"/>
  <c r="AK24" i="23" s="1"/>
  <c r="AJ24" i="23" s="1"/>
  <c r="AD24" i="23" s="1"/>
  <c r="AC24" i="23" s="1"/>
  <c r="S24" i="23" s="1"/>
  <c r="R24" i="23" s="1"/>
  <c r="K24" i="23" s="1"/>
  <c r="O41" i="23"/>
  <c r="AF51" i="23"/>
  <c r="BM65" i="23"/>
  <c r="BH19" i="23"/>
  <c r="BM19" i="23"/>
  <c r="AF12" i="23"/>
  <c r="W12" i="23"/>
  <c r="BF54" i="23"/>
  <c r="AW68" i="23"/>
  <c r="AV68" i="23" s="1"/>
  <c r="AK68" i="23" s="1"/>
  <c r="AJ68" i="23" s="1"/>
  <c r="AD68" i="23" s="1"/>
  <c r="AC68" i="23" s="1"/>
  <c r="S68" i="23" s="1"/>
  <c r="R68" i="23" s="1"/>
  <c r="K68" i="23" s="1"/>
  <c r="J68" i="23" s="1"/>
  <c r="E68" i="23" s="1"/>
  <c r="H68" i="23" s="1"/>
  <c r="BK68" i="23"/>
  <c r="BJ68" i="23" s="1"/>
  <c r="BD68" i="23" s="1"/>
  <c r="BC68" i="23" s="1"/>
  <c r="BK42" i="23"/>
  <c r="BJ42" i="23" s="1"/>
  <c r="BD42" i="23" s="1"/>
  <c r="BC42" i="23" s="1"/>
  <c r="AW42" i="23"/>
  <c r="AV42" i="23" s="1"/>
  <c r="AK42" i="23" s="1"/>
  <c r="BK75" i="23"/>
  <c r="BJ75" i="23" s="1"/>
  <c r="BD75" i="23" s="1"/>
  <c r="BC75" i="23" s="1"/>
  <c r="AW75" i="23"/>
  <c r="AV75" i="23" s="1"/>
  <c r="BK63" i="23"/>
  <c r="BJ63" i="23" s="1"/>
  <c r="BD63" i="23" s="1"/>
  <c r="BC63" i="23" s="1"/>
  <c r="AW63" i="23"/>
  <c r="AV63" i="23" s="1"/>
  <c r="BK62" i="23"/>
  <c r="BJ62" i="23" s="1"/>
  <c r="BD62" i="23" s="1"/>
  <c r="BC62" i="23" s="1"/>
  <c r="AW62" i="23"/>
  <c r="AV62" i="23" s="1"/>
  <c r="AK62" i="23" s="1"/>
  <c r="AJ62" i="23" s="1"/>
  <c r="AD62" i="23" s="1"/>
  <c r="AC62" i="23" s="1"/>
  <c r="S62" i="23" s="1"/>
  <c r="R62" i="23" s="1"/>
  <c r="K62" i="23" s="1"/>
  <c r="J62" i="23" s="1"/>
  <c r="E62" i="23" s="1"/>
  <c r="H62" i="23" s="1"/>
  <c r="AW79" i="23"/>
  <c r="AV79" i="23" s="1"/>
  <c r="BK79" i="23"/>
  <c r="BJ79" i="23" s="1"/>
  <c r="BD79" i="23" s="1"/>
  <c r="BC79" i="23" s="1"/>
  <c r="BK22" i="23"/>
  <c r="BJ22" i="23" s="1"/>
  <c r="BD22" i="23" s="1"/>
  <c r="BC22" i="23" s="1"/>
  <c r="AW22" i="23"/>
  <c r="AV22" i="23" s="1"/>
  <c r="AK22" i="23" s="1"/>
  <c r="AJ22" i="23" s="1"/>
  <c r="AD22" i="23" s="1"/>
  <c r="AC22" i="23" s="1"/>
  <c r="S22" i="23" s="1"/>
  <c r="R22" i="23" s="1"/>
  <c r="K22" i="23" s="1"/>
  <c r="J22" i="23" s="1"/>
  <c r="E22" i="23" s="1"/>
  <c r="H22" i="23" s="1"/>
  <c r="BK7" i="23"/>
  <c r="BJ7" i="23" s="1"/>
  <c r="BD7" i="23" s="1"/>
  <c r="BC7" i="23" s="1"/>
  <c r="AW7" i="23"/>
  <c r="AV7" i="23" s="1"/>
  <c r="AK7" i="23" s="1"/>
  <c r="AJ7" i="23" s="1"/>
  <c r="AD7" i="23" s="1"/>
  <c r="AC7" i="23" s="1"/>
  <c r="S7" i="23" s="1"/>
  <c r="R7" i="23" s="1"/>
  <c r="K7" i="23" s="1"/>
  <c r="J7" i="23" s="1"/>
  <c r="E7" i="23" s="1"/>
  <c r="H7" i="23" s="1"/>
  <c r="W41" i="23"/>
  <c r="AF41" i="23"/>
  <c r="AF37" i="23"/>
  <c r="W37" i="23"/>
  <c r="BF28" i="23"/>
  <c r="AF11" i="23"/>
  <c r="BA21" i="23"/>
  <c r="BA19" i="23"/>
  <c r="AF43" i="23"/>
  <c r="W43" i="23"/>
  <c r="AW66" i="23"/>
  <c r="AV66" i="23" s="1"/>
  <c r="BK66" i="23"/>
  <c r="BJ66" i="23" s="1"/>
  <c r="BD66" i="23" s="1"/>
  <c r="BC66" i="23" s="1"/>
  <c r="AW34" i="23"/>
  <c r="AV34" i="23" s="1"/>
  <c r="BK34" i="23"/>
  <c r="BJ34" i="23" s="1"/>
  <c r="BD34" i="23" s="1"/>
  <c r="BC34" i="23" s="1"/>
  <c r="AF68" i="23"/>
  <c r="AF70" i="23"/>
  <c r="AF66" i="23"/>
  <c r="AM66" i="23" s="1"/>
  <c r="AW29" i="23"/>
  <c r="BK29" i="23"/>
  <c r="BJ29" i="23" s="1"/>
  <c r="BD29" i="23" s="1"/>
  <c r="BC29" i="23" s="1"/>
  <c r="AW54" i="23"/>
  <c r="AV54" i="23" s="1"/>
  <c r="AK54" i="23" s="1"/>
  <c r="BK54" i="23"/>
  <c r="BJ54" i="23" s="1"/>
  <c r="BD54" i="23" s="1"/>
  <c r="BC54" i="23" s="1"/>
  <c r="AW64" i="23"/>
  <c r="AV64" i="23" s="1"/>
  <c r="BK64" i="23"/>
  <c r="BJ64" i="23" s="1"/>
  <c r="BD64" i="23" s="1"/>
  <c r="BC64" i="23" s="1"/>
  <c r="AF36" i="23"/>
  <c r="AM36" i="23" s="1"/>
  <c r="AF39" i="23"/>
  <c r="BK20" i="23"/>
  <c r="BJ20" i="23" s="1"/>
  <c r="BD20" i="23" s="1"/>
  <c r="BC20" i="23" s="1"/>
  <c r="AW20" i="23"/>
  <c r="AV20" i="23" s="1"/>
  <c r="AK20" i="23" s="1"/>
  <c r="AJ20" i="23" s="1"/>
  <c r="AD20" i="23" s="1"/>
  <c r="AC20" i="23" s="1"/>
  <c r="S20" i="23" s="1"/>
  <c r="R20" i="23" s="1"/>
  <c r="K20" i="23" s="1"/>
  <c r="J20" i="23" s="1"/>
  <c r="E20" i="23" s="1"/>
  <c r="H20" i="23" s="1"/>
  <c r="BF48" i="23"/>
  <c r="AH61" i="23"/>
  <c r="AF34" i="23"/>
  <c r="AM34" i="23" s="1"/>
  <c r="AF76" i="23"/>
  <c r="J5" i="23"/>
  <c r="E5" i="23" s="1"/>
  <c r="H5" i="23" s="1"/>
  <c r="O5" i="23"/>
  <c r="BH25" i="23"/>
  <c r="BM25" i="23"/>
  <c r="W5" i="23"/>
  <c r="AW12" i="11"/>
  <c r="AV12" i="11" s="1"/>
  <c r="AK12" i="11" s="1"/>
  <c r="AJ12" i="11" s="1"/>
  <c r="AD12" i="11" s="1"/>
  <c r="AC12" i="11" s="1"/>
  <c r="S12" i="11" s="1"/>
  <c r="R12" i="11" s="1"/>
  <c r="K12" i="11" s="1"/>
  <c r="O12" i="11" s="1"/>
  <c r="AH35" i="11"/>
  <c r="AH27" i="11"/>
  <c r="AH19" i="11"/>
  <c r="AW28" i="11"/>
  <c r="AV28" i="11" s="1"/>
  <c r="AK28" i="11" s="1"/>
  <c r="AJ28" i="11" s="1"/>
  <c r="AD28" i="11" s="1"/>
  <c r="AC28" i="11" s="1"/>
  <c r="S28" i="11" s="1"/>
  <c r="W28" i="11" s="1"/>
  <c r="BQ45" i="11"/>
  <c r="BK20" i="11"/>
  <c r="AW39" i="11"/>
  <c r="AV39" i="11" s="1"/>
  <c r="AK39" i="11" s="1"/>
  <c r="AJ39" i="11" s="1"/>
  <c r="AD39" i="11" s="1"/>
  <c r="AC39" i="11" s="1"/>
  <c r="S39" i="11" s="1"/>
  <c r="W39" i="11" s="1"/>
  <c r="BK11" i="11"/>
  <c r="BV11" i="11"/>
  <c r="BJ10" i="11"/>
  <c r="BD10" i="11" s="1"/>
  <c r="BC10" i="11" s="1"/>
  <c r="BO10" i="11"/>
  <c r="R9" i="11"/>
  <c r="K9" i="11" s="1"/>
  <c r="W9" i="11"/>
  <c r="BK9" i="11"/>
  <c r="BV9" i="11"/>
  <c r="AH9" i="11"/>
  <c r="BJ8" i="11"/>
  <c r="BD8" i="11" s="1"/>
  <c r="BC8" i="11" s="1"/>
  <c r="BO8" i="11"/>
  <c r="BV8" i="11"/>
  <c r="BK7" i="11"/>
  <c r="BV7" i="11"/>
  <c r="BJ6" i="11"/>
  <c r="BD6" i="11" s="1"/>
  <c r="BC6" i="11" s="1"/>
  <c r="BO6" i="11"/>
  <c r="BK5" i="11"/>
  <c r="BV4" i="11"/>
  <c r="R6" i="11"/>
  <c r="K6" i="11" s="1"/>
  <c r="W6" i="11"/>
  <c r="AH6" i="11"/>
  <c r="R7" i="11"/>
  <c r="K7" i="11" s="1"/>
  <c r="W7" i="11"/>
  <c r="AH7" i="11"/>
  <c r="R8" i="11"/>
  <c r="K8" i="11" s="1"/>
  <c r="O8" i="11" s="1"/>
  <c r="W8" i="11"/>
  <c r="AH8" i="11"/>
  <c r="R11" i="11"/>
  <c r="K11" i="11" s="1"/>
  <c r="W11" i="11"/>
  <c r="AH11" i="11"/>
  <c r="R10" i="11"/>
  <c r="K10" i="11" s="1"/>
  <c r="W10" i="11"/>
  <c r="AH10" i="11"/>
  <c r="BK66" i="11"/>
  <c r="BJ66" i="11" s="1"/>
  <c r="BD66" i="11" s="1"/>
  <c r="BC66" i="11" s="1"/>
  <c r="BK54" i="11"/>
  <c r="BJ54" i="11" s="1"/>
  <c r="BD54" i="11" s="1"/>
  <c r="BC54" i="11" s="1"/>
  <c r="AH38" i="11"/>
  <c r="AW16" i="11"/>
  <c r="AV16" i="11" s="1"/>
  <c r="AK16" i="11" s="1"/>
  <c r="AJ16" i="11" s="1"/>
  <c r="AD16" i="11" s="1"/>
  <c r="AC16" i="11" s="1"/>
  <c r="S16" i="11" s="1"/>
  <c r="W16" i="11" s="1"/>
  <c r="BK32" i="11"/>
  <c r="R50" i="11"/>
  <c r="K50" i="11" s="1"/>
  <c r="J50" i="11" s="1"/>
  <c r="E50" i="11" s="1"/>
  <c r="H50" i="11" s="1"/>
  <c r="W50" i="11"/>
  <c r="R66" i="11"/>
  <c r="K66" i="11" s="1"/>
  <c r="W66" i="11"/>
  <c r="AH54" i="11"/>
  <c r="AH50" i="11"/>
  <c r="AH42" i="11"/>
  <c r="AH34" i="11"/>
  <c r="BK62" i="11"/>
  <c r="BJ62" i="11" s="1"/>
  <c r="BD62" i="11" s="1"/>
  <c r="BC62" i="11" s="1"/>
  <c r="BK50" i="11"/>
  <c r="BJ50" i="11" s="1"/>
  <c r="BD50" i="11" s="1"/>
  <c r="BC50" i="11" s="1"/>
  <c r="BK38" i="11"/>
  <c r="BK19" i="11"/>
  <c r="AW36" i="11"/>
  <c r="AV36" i="11" s="1"/>
  <c r="AK36" i="11" s="1"/>
  <c r="AJ36" i="11" s="1"/>
  <c r="AD36" i="11" s="1"/>
  <c r="AC36" i="11" s="1"/>
  <c r="S36" i="11" s="1"/>
  <c r="W36" i="11" s="1"/>
  <c r="AW24" i="11"/>
  <c r="AV24" i="11" s="1"/>
  <c r="AK24" i="11" s="1"/>
  <c r="AJ24" i="11" s="1"/>
  <c r="AD24" i="11" s="1"/>
  <c r="AC24" i="11" s="1"/>
  <c r="S24" i="11" s="1"/>
  <c r="R24" i="11" s="1"/>
  <c r="K24" i="11" s="1"/>
  <c r="O24" i="11" s="1"/>
  <c r="AW15" i="11"/>
  <c r="AV15" i="11" s="1"/>
  <c r="AK15" i="11" s="1"/>
  <c r="AJ15" i="11" s="1"/>
  <c r="AD15" i="11" s="1"/>
  <c r="AC15" i="11" s="1"/>
  <c r="S15" i="11" s="1"/>
  <c r="R15" i="11" s="1"/>
  <c r="K15" i="11" s="1"/>
  <c r="AH43" i="11"/>
  <c r="AW52" i="11"/>
  <c r="AV52" i="11" s="1"/>
  <c r="AK52" i="11" s="1"/>
  <c r="AJ52" i="11" s="1"/>
  <c r="AD52" i="11" s="1"/>
  <c r="AC52" i="11" s="1"/>
  <c r="S52" i="11" s="1"/>
  <c r="R52" i="11" s="1"/>
  <c r="K52" i="11" s="1"/>
  <c r="AH66" i="11"/>
  <c r="AH62" i="11"/>
  <c r="AH46" i="11"/>
  <c r="BK60" i="11"/>
  <c r="BJ60" i="11" s="1"/>
  <c r="BD60" i="11" s="1"/>
  <c r="BC60" i="11" s="1"/>
  <c r="BK46" i="11"/>
  <c r="BK27" i="11"/>
  <c r="AW58" i="11"/>
  <c r="AV58" i="11" s="1"/>
  <c r="AK58" i="11" s="1"/>
  <c r="AJ58" i="11" s="1"/>
  <c r="AD58" i="11" s="1"/>
  <c r="AC58" i="11" s="1"/>
  <c r="S58" i="11" s="1"/>
  <c r="R58" i="11" s="1"/>
  <c r="K58" i="11" s="1"/>
  <c r="AW23" i="11"/>
  <c r="AV23" i="11" s="1"/>
  <c r="AK23" i="11" s="1"/>
  <c r="AJ23" i="11" s="1"/>
  <c r="AD23" i="11" s="1"/>
  <c r="AC23" i="11" s="1"/>
  <c r="S23" i="11" s="1"/>
  <c r="R23" i="11" s="1"/>
  <c r="K23" i="11" s="1"/>
  <c r="BK43" i="11"/>
  <c r="BK34" i="11"/>
  <c r="AW31" i="11"/>
  <c r="AV31" i="11" s="1"/>
  <c r="AK31" i="11" s="1"/>
  <c r="AJ31" i="11" s="1"/>
  <c r="AD31" i="11" s="1"/>
  <c r="AC31" i="11" s="1"/>
  <c r="S31" i="11" s="1"/>
  <c r="R31" i="11" s="1"/>
  <c r="K31" i="11" s="1"/>
  <c r="R60" i="11"/>
  <c r="K60" i="11" s="1"/>
  <c r="O60" i="11" s="1"/>
  <c r="W60" i="11"/>
  <c r="W52" i="11"/>
  <c r="R55" i="11"/>
  <c r="K55" i="11" s="1"/>
  <c r="W55" i="11"/>
  <c r="R44" i="11"/>
  <c r="K44" i="11" s="1"/>
  <c r="O44" i="11" s="1"/>
  <c r="W44" i="11"/>
  <c r="R32" i="11"/>
  <c r="K32" i="11" s="1"/>
  <c r="O32" i="11" s="1"/>
  <c r="W32" i="11"/>
  <c r="R70" i="11"/>
  <c r="K70" i="11" s="1"/>
  <c r="W70" i="11"/>
  <c r="BK67" i="11"/>
  <c r="BJ67" i="11" s="1"/>
  <c r="BD67" i="11" s="1"/>
  <c r="BC67" i="11" s="1"/>
  <c r="AW67" i="11"/>
  <c r="AV67" i="11" s="1"/>
  <c r="AK67" i="11" s="1"/>
  <c r="AJ67" i="11" s="1"/>
  <c r="AD67" i="11" s="1"/>
  <c r="AC67" i="11" s="1"/>
  <c r="S67" i="11" s="1"/>
  <c r="R59" i="11"/>
  <c r="K59" i="11" s="1"/>
  <c r="W59" i="11"/>
  <c r="AW29" i="11"/>
  <c r="AV29" i="11" s="1"/>
  <c r="AK29" i="11" s="1"/>
  <c r="AJ29" i="11" s="1"/>
  <c r="AD29" i="11" s="1"/>
  <c r="AC29" i="11" s="1"/>
  <c r="S29" i="11" s="1"/>
  <c r="BK29" i="11"/>
  <c r="AW21" i="11"/>
  <c r="AV21" i="11" s="1"/>
  <c r="AK21" i="11" s="1"/>
  <c r="AJ21" i="11" s="1"/>
  <c r="AD21" i="11" s="1"/>
  <c r="AC21" i="11" s="1"/>
  <c r="S21" i="11" s="1"/>
  <c r="BK21" i="11"/>
  <c r="AW13" i="11"/>
  <c r="AV13" i="11" s="1"/>
  <c r="AK13" i="11" s="1"/>
  <c r="AJ13" i="11" s="1"/>
  <c r="AD13" i="11" s="1"/>
  <c r="AC13" i="11" s="1"/>
  <c r="S13" i="11" s="1"/>
  <c r="BK13" i="11"/>
  <c r="BK70" i="11"/>
  <c r="BJ70" i="11" s="1"/>
  <c r="BD70" i="11" s="1"/>
  <c r="BC70" i="11" s="1"/>
  <c r="BK44" i="11"/>
  <c r="R64" i="11"/>
  <c r="K64" i="11" s="1"/>
  <c r="O64" i="11" s="1"/>
  <c r="W64" i="11"/>
  <c r="R71" i="11"/>
  <c r="K71" i="11" s="1"/>
  <c r="W71" i="11"/>
  <c r="BK59" i="11"/>
  <c r="BJ59" i="11" s="1"/>
  <c r="BD59" i="11" s="1"/>
  <c r="BC59" i="11" s="1"/>
  <c r="AW40" i="11"/>
  <c r="AV40" i="11" s="1"/>
  <c r="AK40" i="11" s="1"/>
  <c r="AJ40" i="11" s="1"/>
  <c r="AD40" i="11" s="1"/>
  <c r="AC40" i="11" s="1"/>
  <c r="S40" i="11" s="1"/>
  <c r="R48" i="11"/>
  <c r="K48" i="11" s="1"/>
  <c r="O48" i="11" s="1"/>
  <c r="W48" i="11"/>
  <c r="R35" i="11"/>
  <c r="K35" i="11" s="1"/>
  <c r="W35" i="11"/>
  <c r="R27" i="11"/>
  <c r="K27" i="11" s="1"/>
  <c r="W27" i="11"/>
  <c r="R19" i="11"/>
  <c r="K19" i="11" s="1"/>
  <c r="W19" i="11"/>
  <c r="BK64" i="11"/>
  <c r="BJ64" i="11" s="1"/>
  <c r="BD64" i="11" s="1"/>
  <c r="BC64" i="11" s="1"/>
  <c r="BK48" i="11"/>
  <c r="BJ48" i="11" s="1"/>
  <c r="BD48" i="11" s="1"/>
  <c r="BC48" i="11" s="1"/>
  <c r="AW68" i="11"/>
  <c r="AV68" i="11" s="1"/>
  <c r="AK68" i="11" s="1"/>
  <c r="AJ68" i="11" s="1"/>
  <c r="AD68" i="11" s="1"/>
  <c r="AC68" i="11" s="1"/>
  <c r="S68" i="11" s="1"/>
  <c r="AW47" i="11"/>
  <c r="AV47" i="11" s="1"/>
  <c r="AK47" i="11" s="1"/>
  <c r="AJ47" i="11" s="1"/>
  <c r="AD47" i="11" s="1"/>
  <c r="AC47" i="11" s="1"/>
  <c r="S47" i="11" s="1"/>
  <c r="R42" i="11"/>
  <c r="K42" i="11" s="1"/>
  <c r="W42" i="11"/>
  <c r="W34" i="11"/>
  <c r="BK51" i="11"/>
  <c r="BJ51" i="11" s="1"/>
  <c r="BD51" i="11" s="1"/>
  <c r="BC51" i="11" s="1"/>
  <c r="AW51" i="11"/>
  <c r="AV51" i="11" s="1"/>
  <c r="AK51" i="11" s="1"/>
  <c r="AJ51" i="11" s="1"/>
  <c r="AD51" i="11" s="1"/>
  <c r="AC51" i="11" s="1"/>
  <c r="S51" i="11" s="1"/>
  <c r="AW37" i="11"/>
  <c r="AV37" i="11" s="1"/>
  <c r="AK37" i="11" s="1"/>
  <c r="AJ37" i="11" s="1"/>
  <c r="AD37" i="11" s="1"/>
  <c r="AC37" i="11" s="1"/>
  <c r="S37" i="11" s="1"/>
  <c r="BK37" i="11"/>
  <c r="AW33" i="11"/>
  <c r="AV33" i="11" s="1"/>
  <c r="AK33" i="11" s="1"/>
  <c r="AJ33" i="11" s="1"/>
  <c r="AD33" i="11" s="1"/>
  <c r="AC33" i="11" s="1"/>
  <c r="S33" i="11" s="1"/>
  <c r="BK33" i="11"/>
  <c r="AW25" i="11"/>
  <c r="AV25" i="11" s="1"/>
  <c r="AK25" i="11" s="1"/>
  <c r="AJ25" i="11" s="1"/>
  <c r="AD25" i="11" s="1"/>
  <c r="AC25" i="11" s="1"/>
  <c r="S25" i="11" s="1"/>
  <c r="BK25" i="11"/>
  <c r="AW17" i="11"/>
  <c r="AV17" i="11" s="1"/>
  <c r="AK17" i="11" s="1"/>
  <c r="AJ17" i="11" s="1"/>
  <c r="AD17" i="11" s="1"/>
  <c r="AC17" i="11" s="1"/>
  <c r="S17" i="11" s="1"/>
  <c r="BK17" i="11"/>
  <c r="AW63" i="11"/>
  <c r="AV63" i="11" s="1"/>
  <c r="AK63" i="11" s="1"/>
  <c r="AJ63" i="11" s="1"/>
  <c r="AD63" i="11" s="1"/>
  <c r="AC63" i="11" s="1"/>
  <c r="S63" i="11" s="1"/>
  <c r="AH59" i="11"/>
  <c r="AH55" i="11"/>
  <c r="AH47" i="11"/>
  <c r="BK56" i="11"/>
  <c r="BJ56" i="11" s="1"/>
  <c r="BD56" i="11" s="1"/>
  <c r="BC56" i="11" s="1"/>
  <c r="AW56" i="11"/>
  <c r="AV56" i="11" s="1"/>
  <c r="AK56" i="11" s="1"/>
  <c r="AJ56" i="11" s="1"/>
  <c r="AD56" i="11" s="1"/>
  <c r="AC56" i="11" s="1"/>
  <c r="S56" i="11" s="1"/>
  <c r="AW45" i="11"/>
  <c r="AV45" i="11" s="1"/>
  <c r="AK45" i="11" s="1"/>
  <c r="AJ45" i="11" s="1"/>
  <c r="AD45" i="11" s="1"/>
  <c r="AC45" i="11" s="1"/>
  <c r="S45" i="11" s="1"/>
  <c r="BK45" i="11"/>
  <c r="AW41" i="11"/>
  <c r="AV41" i="11" s="1"/>
  <c r="AK41" i="11" s="1"/>
  <c r="AJ41" i="11" s="1"/>
  <c r="AD41" i="11" s="1"/>
  <c r="AC41" i="11" s="1"/>
  <c r="S41" i="11" s="1"/>
  <c r="BK41" i="11"/>
  <c r="J34" i="11"/>
  <c r="E34" i="11" s="1"/>
  <c r="H34" i="11" s="1"/>
  <c r="O34" i="11"/>
  <c r="AW30" i="11"/>
  <c r="AV30" i="11" s="1"/>
  <c r="AK30" i="11" s="1"/>
  <c r="AJ30" i="11" s="1"/>
  <c r="AD30" i="11" s="1"/>
  <c r="AC30" i="11" s="1"/>
  <c r="S30" i="11" s="1"/>
  <c r="BK30" i="11"/>
  <c r="AW26" i="11"/>
  <c r="AV26" i="11" s="1"/>
  <c r="AK26" i="11" s="1"/>
  <c r="AJ26" i="11" s="1"/>
  <c r="AD26" i="11" s="1"/>
  <c r="AC26" i="11" s="1"/>
  <c r="S26" i="11" s="1"/>
  <c r="BK26" i="11"/>
  <c r="AW22" i="11"/>
  <c r="AV22" i="11" s="1"/>
  <c r="AK22" i="11" s="1"/>
  <c r="AJ22" i="11" s="1"/>
  <c r="AD22" i="11" s="1"/>
  <c r="AC22" i="11" s="1"/>
  <c r="S22" i="11" s="1"/>
  <c r="BK22" i="11"/>
  <c r="BK18" i="11"/>
  <c r="AW18" i="11"/>
  <c r="AV18" i="11" s="1"/>
  <c r="AK18" i="11" s="1"/>
  <c r="AJ18" i="11" s="1"/>
  <c r="AD18" i="11" s="1"/>
  <c r="AC18" i="11" s="1"/>
  <c r="S18" i="11" s="1"/>
  <c r="AW14" i="11"/>
  <c r="AV14" i="11" s="1"/>
  <c r="AK14" i="11" s="1"/>
  <c r="AJ14" i="11" s="1"/>
  <c r="AD14" i="11" s="1"/>
  <c r="AC14" i="11" s="1"/>
  <c r="S14" i="11" s="1"/>
  <c r="BK14" i="11"/>
  <c r="BK71" i="11"/>
  <c r="BJ71" i="11" s="1"/>
  <c r="BD71" i="11" s="1"/>
  <c r="BC71" i="11" s="1"/>
  <c r="BK55" i="11"/>
  <c r="BJ55" i="11" s="1"/>
  <c r="BD55" i="11" s="1"/>
  <c r="BC55" i="11" s="1"/>
  <c r="R36" i="11"/>
  <c r="K36" i="11" s="1"/>
  <c r="O36" i="11" s="1"/>
  <c r="J43" i="11"/>
  <c r="E43" i="11" s="1"/>
  <c r="H43" i="11" s="1"/>
  <c r="O43" i="11"/>
  <c r="R46" i="11"/>
  <c r="K46" i="11" s="1"/>
  <c r="W46" i="11"/>
  <c r="R20" i="11"/>
  <c r="K20" i="11" s="1"/>
  <c r="O20" i="11" s="1"/>
  <c r="W20" i="11"/>
  <c r="W43" i="11"/>
  <c r="BK42" i="11"/>
  <c r="R62" i="11"/>
  <c r="K62" i="11" s="1"/>
  <c r="W62" i="11"/>
  <c r="AH64" i="11"/>
  <c r="AH60" i="11"/>
  <c r="AH52" i="11"/>
  <c r="AH48" i="11"/>
  <c r="AH44" i="11"/>
  <c r="AH36" i="11"/>
  <c r="AH32" i="11"/>
  <c r="AH20" i="11"/>
  <c r="AW69" i="11"/>
  <c r="AV69" i="11" s="1"/>
  <c r="AK69" i="11" s="1"/>
  <c r="AJ69" i="11" s="1"/>
  <c r="AD69" i="11" s="1"/>
  <c r="AC69" i="11" s="1"/>
  <c r="S69" i="11" s="1"/>
  <c r="BK69" i="11"/>
  <c r="BJ69" i="11" s="1"/>
  <c r="BD69" i="11" s="1"/>
  <c r="BC69" i="11" s="1"/>
  <c r="AW65" i="11"/>
  <c r="AV65" i="11" s="1"/>
  <c r="AK65" i="11" s="1"/>
  <c r="AJ65" i="11" s="1"/>
  <c r="AD65" i="11" s="1"/>
  <c r="AC65" i="11" s="1"/>
  <c r="S65" i="11" s="1"/>
  <c r="BK65" i="11"/>
  <c r="BJ65" i="11" s="1"/>
  <c r="BD65" i="11" s="1"/>
  <c r="BC65" i="11" s="1"/>
  <c r="AW61" i="11"/>
  <c r="AV61" i="11" s="1"/>
  <c r="AK61" i="11" s="1"/>
  <c r="AJ61" i="11" s="1"/>
  <c r="AD61" i="11" s="1"/>
  <c r="AC61" i="11" s="1"/>
  <c r="S61" i="11" s="1"/>
  <c r="BK61" i="11"/>
  <c r="BJ61" i="11" s="1"/>
  <c r="BD61" i="11" s="1"/>
  <c r="BC61" i="11" s="1"/>
  <c r="AW57" i="11"/>
  <c r="AV57" i="11" s="1"/>
  <c r="AK57" i="11" s="1"/>
  <c r="AJ57" i="11" s="1"/>
  <c r="AD57" i="11" s="1"/>
  <c r="AC57" i="11" s="1"/>
  <c r="S57" i="11" s="1"/>
  <c r="BK57" i="11"/>
  <c r="BJ57" i="11" s="1"/>
  <c r="BD57" i="11" s="1"/>
  <c r="BC57" i="11" s="1"/>
  <c r="AW53" i="11"/>
  <c r="AV53" i="11" s="1"/>
  <c r="AK53" i="11" s="1"/>
  <c r="AJ53" i="11" s="1"/>
  <c r="AD53" i="11" s="1"/>
  <c r="AC53" i="11" s="1"/>
  <c r="S53" i="11" s="1"/>
  <c r="BK53" i="11"/>
  <c r="BJ53" i="11" s="1"/>
  <c r="BD53" i="11" s="1"/>
  <c r="BC53" i="11" s="1"/>
  <c r="AW49" i="11"/>
  <c r="AV49" i="11" s="1"/>
  <c r="AK49" i="11" s="1"/>
  <c r="AJ49" i="11" s="1"/>
  <c r="AD49" i="11" s="1"/>
  <c r="AC49" i="11" s="1"/>
  <c r="S49" i="11" s="1"/>
  <c r="BK49" i="11"/>
  <c r="BJ49" i="11" s="1"/>
  <c r="BD49" i="11" s="1"/>
  <c r="BC49" i="11" s="1"/>
  <c r="R38" i="11"/>
  <c r="K38" i="11" s="1"/>
  <c r="W38" i="11"/>
  <c r="BK35" i="11"/>
  <c r="R54" i="11"/>
  <c r="K54" i="11" s="1"/>
  <c r="W54" i="11"/>
  <c r="J66" i="11"/>
  <c r="E66" i="11" s="1"/>
  <c r="H66" i="11" s="1"/>
  <c r="O66" i="11"/>
  <c r="W12" i="11"/>
  <c r="AH12" i="11"/>
  <c r="J64" i="11"/>
  <c r="E64" i="11" s="1"/>
  <c r="H64" i="11" s="1"/>
  <c r="AM71" i="11"/>
  <c r="AO71" i="11" s="1"/>
  <c r="AM67" i="11"/>
  <c r="AM63" i="11"/>
  <c r="AO63" i="11" s="1"/>
  <c r="AM59" i="11"/>
  <c r="AO59" i="11" s="1"/>
  <c r="AM55" i="11"/>
  <c r="AO55" i="11" s="1"/>
  <c r="AM51" i="11"/>
  <c r="AM47" i="11"/>
  <c r="AY47" i="11" s="1"/>
  <c r="AM43" i="11"/>
  <c r="AO43" i="11" s="1"/>
  <c r="AM39" i="11"/>
  <c r="AY39" i="11" s="1"/>
  <c r="AM35" i="11"/>
  <c r="AO35" i="11" s="1"/>
  <c r="AM31" i="11"/>
  <c r="AY31" i="11" s="1"/>
  <c r="AM27" i="11"/>
  <c r="AO27" i="11" s="1"/>
  <c r="AM23" i="11"/>
  <c r="AM19" i="11"/>
  <c r="AO19" i="11" s="1"/>
  <c r="AM15" i="11"/>
  <c r="AY15" i="11" s="1"/>
  <c r="AM11" i="11"/>
  <c r="AO11" i="11" s="1"/>
  <c r="AM7" i="11"/>
  <c r="AO7" i="11" s="1"/>
  <c r="AM70" i="11"/>
  <c r="AO70" i="11" s="1"/>
  <c r="AM66" i="11"/>
  <c r="AO66" i="11" s="1"/>
  <c r="AM62" i="11"/>
  <c r="AO62" i="11" s="1"/>
  <c r="AM58" i="11"/>
  <c r="AM54" i="11"/>
  <c r="AO54" i="11" s="1"/>
  <c r="AM50" i="11"/>
  <c r="AO50" i="11" s="1"/>
  <c r="AM46" i="11"/>
  <c r="AO46" i="11" s="1"/>
  <c r="AM42" i="11"/>
  <c r="AO42" i="11" s="1"/>
  <c r="AM38" i="11"/>
  <c r="AO38" i="11" s="1"/>
  <c r="AM34" i="11"/>
  <c r="AO34" i="11" s="1"/>
  <c r="AM30" i="11"/>
  <c r="AM26" i="11"/>
  <c r="AY26" i="11" s="1"/>
  <c r="AM22" i="11"/>
  <c r="AY22" i="11" s="1"/>
  <c r="AM18" i="11"/>
  <c r="AM14" i="11"/>
  <c r="AM10" i="11"/>
  <c r="AO10" i="11" s="1"/>
  <c r="AM6" i="11"/>
  <c r="AO6" i="11" s="1"/>
  <c r="AM69" i="11"/>
  <c r="AM65" i="11"/>
  <c r="AM61" i="11"/>
  <c r="AY61" i="11" s="1"/>
  <c r="AM57" i="11"/>
  <c r="AO57" i="11" s="1"/>
  <c r="AM53" i="11"/>
  <c r="AY53" i="11" s="1"/>
  <c r="AM49" i="11"/>
  <c r="AO49" i="11" s="1"/>
  <c r="AM45" i="11"/>
  <c r="AY45" i="11" s="1"/>
  <c r="AM41" i="11"/>
  <c r="AM37" i="11"/>
  <c r="AY37" i="11" s="1"/>
  <c r="AM33" i="11"/>
  <c r="AY33" i="11" s="1"/>
  <c r="AM29" i="11"/>
  <c r="AY29" i="11" s="1"/>
  <c r="AM25" i="11"/>
  <c r="AO25" i="11" s="1"/>
  <c r="AM21" i="11"/>
  <c r="AM17" i="11"/>
  <c r="AY17" i="11" s="1"/>
  <c r="BF17" i="11" s="1"/>
  <c r="AM13" i="11"/>
  <c r="AM9" i="11"/>
  <c r="AO9" i="11" s="1"/>
  <c r="AM68" i="11"/>
  <c r="AM64" i="11"/>
  <c r="AO64" i="11" s="1"/>
  <c r="AM60" i="11"/>
  <c r="AO60" i="11" s="1"/>
  <c r="AM56" i="11"/>
  <c r="AY56" i="11" s="1"/>
  <c r="BF56" i="11" s="1"/>
  <c r="AM52" i="11"/>
  <c r="AO52" i="11" s="1"/>
  <c r="AM48" i="11"/>
  <c r="AO48" i="11" s="1"/>
  <c r="AM44" i="11"/>
  <c r="AO44" i="11" s="1"/>
  <c r="AM40" i="11"/>
  <c r="AY40" i="11" s="1"/>
  <c r="BF40" i="11" s="1"/>
  <c r="BH40" i="11" s="1"/>
  <c r="AM36" i="11"/>
  <c r="AO36" i="11" s="1"/>
  <c r="AM32" i="11"/>
  <c r="AO32" i="11" s="1"/>
  <c r="AM28" i="11"/>
  <c r="AY28" i="11" s="1"/>
  <c r="AM24" i="11"/>
  <c r="AY24" i="11" s="1"/>
  <c r="BA24" i="11" s="1"/>
  <c r="AM20" i="11"/>
  <c r="AO20" i="11" s="1"/>
  <c r="AM16" i="11"/>
  <c r="AM12" i="11"/>
  <c r="AO12" i="11" s="1"/>
  <c r="AM8" i="11"/>
  <c r="AO8" i="11" s="1"/>
  <c r="AM5" i="11"/>
  <c r="AY5" i="11" s="1"/>
  <c r="BF5" i="11" s="1"/>
  <c r="BF33" i="11"/>
  <c r="BM33" i="11" s="1"/>
  <c r="BT33" i="11" s="1"/>
  <c r="BY33" i="11" s="1"/>
  <c r="AY57" i="11"/>
  <c r="AY41" i="11"/>
  <c r="AY9" i="11"/>
  <c r="AY64" i="11"/>
  <c r="AY8" i="11"/>
  <c r="AY69" i="11"/>
  <c r="AY21" i="11"/>
  <c r="AY13" i="11"/>
  <c r="AY68" i="11"/>
  <c r="AY60" i="11"/>
  <c r="AY52" i="11"/>
  <c r="AY36" i="11"/>
  <c r="AY71" i="11"/>
  <c r="AY67" i="11"/>
  <c r="AY51" i="11"/>
  <c r="AY23" i="11"/>
  <c r="AY7" i="11"/>
  <c r="AY70" i="11"/>
  <c r="AY66" i="11"/>
  <c r="AY58" i="11"/>
  <c r="AY54" i="11"/>
  <c r="AY50" i="11"/>
  <c r="AY18" i="11"/>
  <c r="AY10" i="11"/>
  <c r="AY6" i="11"/>
  <c r="AJ5" i="11"/>
  <c r="AD5" i="11" s="1"/>
  <c r="AC5" i="11" s="1"/>
  <c r="S5" i="11" s="1"/>
  <c r="BY4" i="11"/>
  <c r="BQ4" i="11"/>
  <c r="BK4" i="11" s="1"/>
  <c r="BY92" i="24" l="1"/>
  <c r="W85" i="24"/>
  <c r="O85" i="24"/>
  <c r="AH85" i="24"/>
  <c r="R104" i="24"/>
  <c r="K104" i="24" s="1"/>
  <c r="W104" i="24"/>
  <c r="R102" i="24"/>
  <c r="K102" i="24" s="1"/>
  <c r="W102" i="24"/>
  <c r="AJ47" i="24"/>
  <c r="AD47" i="24" s="1"/>
  <c r="AC47" i="24" s="1"/>
  <c r="S47" i="24" s="1"/>
  <c r="J36" i="24"/>
  <c r="E36" i="24" s="1"/>
  <c r="H36" i="24" s="1"/>
  <c r="O36" i="24"/>
  <c r="R41" i="24"/>
  <c r="K41" i="24" s="1"/>
  <c r="W41" i="24"/>
  <c r="BA51" i="24"/>
  <c r="AV51" i="24"/>
  <c r="AK51" i="24" s="1"/>
  <c r="R93" i="24"/>
  <c r="K93" i="24" s="1"/>
  <c r="W93" i="24"/>
  <c r="R37" i="24"/>
  <c r="K37" i="24" s="1"/>
  <c r="W37" i="24"/>
  <c r="BA47" i="24"/>
  <c r="AC103" i="24"/>
  <c r="S103" i="24" s="1"/>
  <c r="AH103" i="24"/>
  <c r="AC97" i="24"/>
  <c r="S97" i="24" s="1"/>
  <c r="AH97" i="24"/>
  <c r="W92" i="24"/>
  <c r="R92" i="24"/>
  <c r="K92" i="24" s="1"/>
  <c r="AM110" i="24"/>
  <c r="AH110" i="24"/>
  <c r="AH123" i="24"/>
  <c r="AM123" i="24"/>
  <c r="AF119" i="24"/>
  <c r="W119" i="24"/>
  <c r="AO113" i="24"/>
  <c r="AY113" i="24"/>
  <c r="BF120" i="24"/>
  <c r="BA120" i="24"/>
  <c r="BA111" i="24"/>
  <c r="BF111" i="24"/>
  <c r="J109" i="24"/>
  <c r="E109" i="24" s="1"/>
  <c r="H109" i="24" s="1"/>
  <c r="O109" i="24"/>
  <c r="AY114" i="24"/>
  <c r="AO114" i="24"/>
  <c r="AH108" i="24"/>
  <c r="AM108" i="24"/>
  <c r="AO112" i="24"/>
  <c r="AY112" i="24"/>
  <c r="BA109" i="24"/>
  <c r="BF109" i="24"/>
  <c r="AM118" i="24"/>
  <c r="AH118" i="24"/>
  <c r="J111" i="24"/>
  <c r="E111" i="24" s="1"/>
  <c r="H111" i="24" s="1"/>
  <c r="O111" i="24"/>
  <c r="AO107" i="24"/>
  <c r="AY107" i="24"/>
  <c r="J18" i="24"/>
  <c r="E18" i="24" s="1"/>
  <c r="H18" i="24" s="1"/>
  <c r="O18" i="24"/>
  <c r="J34" i="24"/>
  <c r="E34" i="24" s="1"/>
  <c r="H34" i="24" s="1"/>
  <c r="O34" i="24"/>
  <c r="R56" i="24"/>
  <c r="K56" i="24" s="1"/>
  <c r="W56" i="24"/>
  <c r="BC46" i="24"/>
  <c r="AW46" i="24" s="1"/>
  <c r="BH46" i="24"/>
  <c r="J76" i="24"/>
  <c r="E76" i="24" s="1"/>
  <c r="H76" i="24" s="1"/>
  <c r="O76" i="24"/>
  <c r="AM24" i="24"/>
  <c r="AH24" i="24"/>
  <c r="BA41" i="24"/>
  <c r="BF41" i="24"/>
  <c r="AO50" i="24"/>
  <c r="AY50" i="24"/>
  <c r="J49" i="24"/>
  <c r="E49" i="24" s="1"/>
  <c r="H49" i="24" s="1"/>
  <c r="O49" i="24"/>
  <c r="AM60" i="24"/>
  <c r="AH60" i="24"/>
  <c r="AY84" i="24"/>
  <c r="AO84" i="24"/>
  <c r="BA37" i="24"/>
  <c r="BF37" i="24"/>
  <c r="AM43" i="24"/>
  <c r="AH43" i="24"/>
  <c r="BM96" i="24"/>
  <c r="BH96" i="24"/>
  <c r="AY52" i="24"/>
  <c r="AO52" i="24"/>
  <c r="BA79" i="24"/>
  <c r="BF79" i="24"/>
  <c r="AY82" i="24"/>
  <c r="AO82" i="24"/>
  <c r="O96" i="24"/>
  <c r="J96" i="24"/>
  <c r="E96" i="24" s="1"/>
  <c r="H96" i="24" s="1"/>
  <c r="BH78" i="24"/>
  <c r="BM78" i="24"/>
  <c r="AM88" i="24"/>
  <c r="AH88" i="24"/>
  <c r="BO74" i="24"/>
  <c r="BT74" i="24"/>
  <c r="AY20" i="24"/>
  <c r="AO20" i="24"/>
  <c r="AM16" i="24"/>
  <c r="AH16" i="24"/>
  <c r="AO53" i="24"/>
  <c r="AY53" i="24"/>
  <c r="BM87" i="24"/>
  <c r="BH87" i="24"/>
  <c r="AH57" i="24"/>
  <c r="AM57" i="24"/>
  <c r="AO75" i="24"/>
  <c r="AY75" i="24"/>
  <c r="AO15" i="24"/>
  <c r="AY15" i="24"/>
  <c r="AM48" i="24"/>
  <c r="AH48" i="24"/>
  <c r="AM81" i="24"/>
  <c r="AH81" i="24"/>
  <c r="AO83" i="24"/>
  <c r="AY83" i="24"/>
  <c r="BA93" i="24"/>
  <c r="BF93" i="24"/>
  <c r="AY86" i="24"/>
  <c r="AO86" i="24"/>
  <c r="AY42" i="24"/>
  <c r="AO42" i="24"/>
  <c r="AO28" i="24"/>
  <c r="AY28" i="24"/>
  <c r="BH85" i="24"/>
  <c r="BM85" i="24"/>
  <c r="AY77" i="24"/>
  <c r="AO77" i="24"/>
  <c r="AM61" i="24"/>
  <c r="AH61" i="24"/>
  <c r="AM89" i="24"/>
  <c r="AH89" i="24"/>
  <c r="BA17" i="24"/>
  <c r="BF17" i="24"/>
  <c r="BA76" i="24"/>
  <c r="BF76" i="24"/>
  <c r="AH39" i="24"/>
  <c r="AC39" i="24"/>
  <c r="S39" i="24" s="1"/>
  <c r="BO103" i="24"/>
  <c r="BT103" i="24"/>
  <c r="AH54" i="24"/>
  <c r="AM54" i="24"/>
  <c r="AH22" i="24"/>
  <c r="AC22" i="24"/>
  <c r="S22" i="24" s="1"/>
  <c r="AH98" i="24"/>
  <c r="AM98" i="24"/>
  <c r="AY33" i="24"/>
  <c r="AO33" i="24"/>
  <c r="BF104" i="24"/>
  <c r="BA104" i="24"/>
  <c r="AH100" i="24"/>
  <c r="AM100" i="24"/>
  <c r="BT34" i="24"/>
  <c r="BO34" i="24"/>
  <c r="O105" i="24"/>
  <c r="U105" i="24"/>
  <c r="BY39" i="24"/>
  <c r="BV39" i="24"/>
  <c r="AM80" i="24"/>
  <c r="AH80" i="24"/>
  <c r="AY91" i="24"/>
  <c r="AO91" i="24"/>
  <c r="BH56" i="24"/>
  <c r="BM56" i="24"/>
  <c r="BF29" i="24"/>
  <c r="BA29" i="24"/>
  <c r="BY22" i="24"/>
  <c r="BV22" i="24"/>
  <c r="AM30" i="24"/>
  <c r="AH30" i="24"/>
  <c r="AY95" i="24"/>
  <c r="AO95" i="24"/>
  <c r="BF102" i="24"/>
  <c r="BA102" i="24"/>
  <c r="BA49" i="24"/>
  <c r="BF49" i="24"/>
  <c r="AO106" i="24"/>
  <c r="AY106" i="24"/>
  <c r="BF21" i="24"/>
  <c r="BA21" i="24"/>
  <c r="AO38" i="24"/>
  <c r="AY38" i="24"/>
  <c r="W99" i="24"/>
  <c r="AF99" i="24"/>
  <c r="AM35" i="24"/>
  <c r="AH35" i="24"/>
  <c r="AH90" i="24"/>
  <c r="AY101" i="24"/>
  <c r="AO101" i="24"/>
  <c r="BF94" i="24"/>
  <c r="BA94" i="24"/>
  <c r="J94" i="24"/>
  <c r="E94" i="24" s="1"/>
  <c r="H94" i="24" s="1"/>
  <c r="O94" i="24"/>
  <c r="AM40" i="24"/>
  <c r="AH40" i="24"/>
  <c r="AY55" i="24"/>
  <c r="AO55" i="24"/>
  <c r="AO23" i="24"/>
  <c r="AY23" i="24"/>
  <c r="BY18" i="24"/>
  <c r="BV18" i="24"/>
  <c r="AY36" i="24"/>
  <c r="AO36" i="24"/>
  <c r="AO31" i="24"/>
  <c r="AY31" i="24"/>
  <c r="AY27" i="24"/>
  <c r="AO27" i="24"/>
  <c r="AH45" i="24"/>
  <c r="AM45" i="24"/>
  <c r="BO44" i="24"/>
  <c r="BT44" i="24"/>
  <c r="AH32" i="24"/>
  <c r="AM32" i="24"/>
  <c r="O79" i="24"/>
  <c r="J79" i="24"/>
  <c r="E79" i="24" s="1"/>
  <c r="H79" i="24" s="1"/>
  <c r="O61" i="23"/>
  <c r="W73" i="23"/>
  <c r="AO61" i="23"/>
  <c r="W9" i="23"/>
  <c r="AH28" i="23"/>
  <c r="AF73" i="23"/>
  <c r="AH73" i="23" s="1"/>
  <c r="AO57" i="23"/>
  <c r="W61" i="23"/>
  <c r="AC57" i="23"/>
  <c r="S57" i="23" s="1"/>
  <c r="R57" i="23" s="1"/>
  <c r="K57" i="23" s="1"/>
  <c r="AH57" i="23"/>
  <c r="W68" i="23"/>
  <c r="AH24" i="23"/>
  <c r="W39" i="23"/>
  <c r="O73" i="23"/>
  <c r="W62" i="23"/>
  <c r="O62" i="23"/>
  <c r="W7" i="23"/>
  <c r="O38" i="23"/>
  <c r="BA18" i="23"/>
  <c r="BH18" i="23"/>
  <c r="AH9" i="23"/>
  <c r="O71" i="23"/>
  <c r="W26" i="23"/>
  <c r="W23" i="23"/>
  <c r="O7" i="23"/>
  <c r="AM77" i="23"/>
  <c r="AO77" i="23" s="1"/>
  <c r="F78" i="23"/>
  <c r="M72" i="23"/>
  <c r="U72" i="23" s="1"/>
  <c r="AF72" i="23" s="1"/>
  <c r="AM72" i="23" s="1"/>
  <c r="J9" i="23"/>
  <c r="E9" i="23" s="1"/>
  <c r="H9" i="23" s="1"/>
  <c r="H73" i="23"/>
  <c r="O22" i="23"/>
  <c r="W77" i="23"/>
  <c r="O39" i="23"/>
  <c r="AY24" i="23"/>
  <c r="BF24" i="23" s="1"/>
  <c r="BH24" i="23" s="1"/>
  <c r="W38" i="23"/>
  <c r="W71" i="23"/>
  <c r="R53" i="23"/>
  <c r="K53" i="23" s="1"/>
  <c r="W53" i="23"/>
  <c r="R32" i="23"/>
  <c r="K32" i="23" s="1"/>
  <c r="W32" i="23"/>
  <c r="AC16" i="23"/>
  <c r="S16" i="23" s="1"/>
  <c r="AH16" i="23"/>
  <c r="R36" i="23"/>
  <c r="K36" i="23" s="1"/>
  <c r="W36" i="23"/>
  <c r="AH62" i="23"/>
  <c r="AM62" i="23"/>
  <c r="AO44" i="23"/>
  <c r="AJ44" i="23"/>
  <c r="AD44" i="23" s="1"/>
  <c r="W30" i="23"/>
  <c r="O30" i="23"/>
  <c r="AH37" i="23"/>
  <c r="AM37" i="23"/>
  <c r="J26" i="23"/>
  <c r="E26" i="23" s="1"/>
  <c r="H26" i="23" s="1"/>
  <c r="O26" i="23"/>
  <c r="AH39" i="23"/>
  <c r="AM39" i="23"/>
  <c r="AH68" i="23"/>
  <c r="AM68" i="23"/>
  <c r="J24" i="23"/>
  <c r="E24" i="23" s="1"/>
  <c r="H24" i="23" s="1"/>
  <c r="O24" i="23"/>
  <c r="AK31" i="23"/>
  <c r="AJ31" i="23" s="1"/>
  <c r="AD31" i="23" s="1"/>
  <c r="AH12" i="23"/>
  <c r="AM12" i="23"/>
  <c r="AO16" i="23"/>
  <c r="AK74" i="23"/>
  <c r="AO74" i="23" s="1"/>
  <c r="AK67" i="23"/>
  <c r="AJ67" i="23" s="1"/>
  <c r="AD67" i="23" s="1"/>
  <c r="O20" i="23"/>
  <c r="AH20" i="23"/>
  <c r="O23" i="23"/>
  <c r="AK64" i="23"/>
  <c r="AJ64" i="23" s="1"/>
  <c r="AD64" i="23" s="1"/>
  <c r="W70" i="23"/>
  <c r="O51" i="23"/>
  <c r="AH71" i="23"/>
  <c r="AM71" i="23"/>
  <c r="AJ69" i="23"/>
  <c r="AD69" i="23" s="1"/>
  <c r="AO69" i="23"/>
  <c r="O70" i="23"/>
  <c r="O28" i="23"/>
  <c r="AO46" i="23"/>
  <c r="AK75" i="23"/>
  <c r="AO75" i="23" s="1"/>
  <c r="AK56" i="23"/>
  <c r="AJ56" i="23" s="1"/>
  <c r="AD56" i="23" s="1"/>
  <c r="AC56" i="23" s="1"/>
  <c r="S56" i="23" s="1"/>
  <c r="R56" i="23" s="1"/>
  <c r="K56" i="23" s="1"/>
  <c r="AM76" i="23"/>
  <c r="AH41" i="23"/>
  <c r="AM41" i="23"/>
  <c r="AH49" i="23"/>
  <c r="AM49" i="23"/>
  <c r="AK79" i="23"/>
  <c r="AJ79" i="23" s="1"/>
  <c r="AD79" i="23" s="1"/>
  <c r="AC79" i="23" s="1"/>
  <c r="S79" i="23" s="1"/>
  <c r="R79" i="23" s="1"/>
  <c r="K79" i="23" s="1"/>
  <c r="J79" i="23" s="1"/>
  <c r="E79" i="23" s="1"/>
  <c r="H79" i="23" s="1"/>
  <c r="AK34" i="23"/>
  <c r="AJ34" i="23" s="1"/>
  <c r="AD34" i="23" s="1"/>
  <c r="AH51" i="23"/>
  <c r="AM51" i="23"/>
  <c r="AK60" i="23"/>
  <c r="AO60" i="23" s="1"/>
  <c r="AH47" i="23"/>
  <c r="AM47" i="23"/>
  <c r="AH14" i="23"/>
  <c r="AM14" i="23"/>
  <c r="AK78" i="23"/>
  <c r="AJ78" i="23" s="1"/>
  <c r="AD78" i="23" s="1"/>
  <c r="AO48" i="23"/>
  <c r="AJ48" i="23"/>
  <c r="AD48" i="23" s="1"/>
  <c r="R46" i="23"/>
  <c r="K46" i="23" s="1"/>
  <c r="W46" i="23"/>
  <c r="AH38" i="23"/>
  <c r="O68" i="23"/>
  <c r="W28" i="23"/>
  <c r="AO28" i="23"/>
  <c r="AO26" i="23"/>
  <c r="AH46" i="23"/>
  <c r="AK66" i="23"/>
  <c r="AJ66" i="23" s="1"/>
  <c r="AD66" i="23" s="1"/>
  <c r="AJ35" i="23"/>
  <c r="AD35" i="23" s="1"/>
  <c r="AO35" i="23"/>
  <c r="AH45" i="23"/>
  <c r="AM45" i="23"/>
  <c r="AJ17" i="23"/>
  <c r="AD17" i="23" s="1"/>
  <c r="AO17" i="23"/>
  <c r="AH43" i="23"/>
  <c r="AM43" i="23"/>
  <c r="AK59" i="23"/>
  <c r="AJ59" i="23" s="1"/>
  <c r="AD59" i="23" s="1"/>
  <c r="W20" i="23"/>
  <c r="AO42" i="23"/>
  <c r="AJ42" i="23"/>
  <c r="AD42" i="23" s="1"/>
  <c r="AK52" i="23"/>
  <c r="AJ52" i="23" s="1"/>
  <c r="AD52" i="23" s="1"/>
  <c r="AK72" i="23"/>
  <c r="AJ72" i="23" s="1"/>
  <c r="AD72" i="23" s="1"/>
  <c r="AO20" i="23"/>
  <c r="AH70" i="23"/>
  <c r="AM70" i="23"/>
  <c r="AK58" i="23"/>
  <c r="AO58" i="23" s="1"/>
  <c r="AM11" i="23"/>
  <c r="AK63" i="23"/>
  <c r="AJ63" i="23" s="1"/>
  <c r="AD63" i="23" s="1"/>
  <c r="AC63" i="23" s="1"/>
  <c r="S63" i="23" s="1"/>
  <c r="R63" i="23" s="1"/>
  <c r="K63" i="23" s="1"/>
  <c r="O63" i="23" s="1"/>
  <c r="W51" i="23"/>
  <c r="AK40" i="23"/>
  <c r="AJ40" i="23" s="1"/>
  <c r="AD40" i="23" s="1"/>
  <c r="AO9" i="23"/>
  <c r="AK80" i="23"/>
  <c r="AK33" i="23"/>
  <c r="AJ33" i="23" s="1"/>
  <c r="AD33" i="23" s="1"/>
  <c r="AC33" i="23" s="1"/>
  <c r="S33" i="23" s="1"/>
  <c r="R33" i="23" s="1"/>
  <c r="K33" i="23" s="1"/>
  <c r="AO38" i="23"/>
  <c r="AH7" i="23"/>
  <c r="AM7" i="23"/>
  <c r="AH22" i="23"/>
  <c r="AM22" i="23"/>
  <c r="W24" i="23"/>
  <c r="AO18" i="23"/>
  <c r="AH23" i="23"/>
  <c r="W22" i="23"/>
  <c r="AH26" i="23"/>
  <c r="J77" i="23"/>
  <c r="E77" i="23" s="1"/>
  <c r="H77" i="23" s="1"/>
  <c r="O77" i="23"/>
  <c r="AJ50" i="23"/>
  <c r="AD50" i="23" s="1"/>
  <c r="BF6" i="23"/>
  <c r="BH6" i="23" s="1"/>
  <c r="BA35" i="23"/>
  <c r="BA28" i="23"/>
  <c r="BA44" i="23"/>
  <c r="BA48" i="23"/>
  <c r="BA26" i="23"/>
  <c r="BA17" i="23"/>
  <c r="AY59" i="23"/>
  <c r="BO18" i="23"/>
  <c r="BT18" i="23"/>
  <c r="BF61" i="23"/>
  <c r="BA61" i="23"/>
  <c r="BC11" i="23"/>
  <c r="BM17" i="23"/>
  <c r="BH17" i="23"/>
  <c r="BH69" i="23"/>
  <c r="BM69" i="23"/>
  <c r="BF60" i="23"/>
  <c r="BA60" i="23"/>
  <c r="AV29" i="23"/>
  <c r="AK29" i="23" s="1"/>
  <c r="BA29" i="23"/>
  <c r="BM55" i="23"/>
  <c r="BH55" i="23"/>
  <c r="BH26" i="23"/>
  <c r="BM26" i="23"/>
  <c r="BO21" i="23"/>
  <c r="BT21" i="23"/>
  <c r="BA55" i="23"/>
  <c r="BF16" i="23"/>
  <c r="BA16" i="23"/>
  <c r="BA69" i="23"/>
  <c r="BA20" i="23"/>
  <c r="AY40" i="23"/>
  <c r="BH29" i="23"/>
  <c r="BA75" i="23"/>
  <c r="BF75" i="23"/>
  <c r="BO25" i="23"/>
  <c r="BT25" i="23"/>
  <c r="BM48" i="23"/>
  <c r="BH48" i="23"/>
  <c r="AH36" i="23"/>
  <c r="BA46" i="23"/>
  <c r="BF9" i="23"/>
  <c r="BA9" i="23"/>
  <c r="R13" i="23"/>
  <c r="K13" i="23" s="1"/>
  <c r="W13" i="23"/>
  <c r="AY67" i="23"/>
  <c r="BH20" i="23"/>
  <c r="BM20" i="23"/>
  <c r="BT29" i="23"/>
  <c r="BO29" i="23"/>
  <c r="BM46" i="23"/>
  <c r="BH46" i="23"/>
  <c r="BO19" i="23"/>
  <c r="BT19" i="23"/>
  <c r="AH13" i="23"/>
  <c r="AH53" i="23"/>
  <c r="BA4" i="23"/>
  <c r="BF4" i="23"/>
  <c r="BH15" i="23"/>
  <c r="AV15" i="23"/>
  <c r="AK15" i="23" s="1"/>
  <c r="BA15" i="23"/>
  <c r="BF5" i="23"/>
  <c r="BA5" i="23"/>
  <c r="BA42" i="23"/>
  <c r="BO23" i="23"/>
  <c r="BT23" i="23"/>
  <c r="BO15" i="23"/>
  <c r="BT15" i="23"/>
  <c r="AY31" i="23"/>
  <c r="BF58" i="23"/>
  <c r="BA58" i="23"/>
  <c r="AY64" i="23"/>
  <c r="AV11" i="23"/>
  <c r="AK11" i="23" s="1"/>
  <c r="AJ11" i="23" s="1"/>
  <c r="AD11" i="23" s="1"/>
  <c r="AC11" i="23" s="1"/>
  <c r="S11" i="23" s="1"/>
  <c r="BM44" i="23"/>
  <c r="BH44" i="23"/>
  <c r="AJ54" i="23"/>
  <c r="AD54" i="23" s="1"/>
  <c r="AO54" i="23"/>
  <c r="BA54" i="23"/>
  <c r="BT65" i="23"/>
  <c r="BO65" i="23"/>
  <c r="AH30" i="23"/>
  <c r="BM35" i="23"/>
  <c r="BH35" i="23"/>
  <c r="AY13" i="23"/>
  <c r="AO13" i="23"/>
  <c r="AY33" i="23"/>
  <c r="BH28" i="23"/>
  <c r="BM28" i="23"/>
  <c r="BM54" i="23"/>
  <c r="BH54" i="23"/>
  <c r="BH65" i="23"/>
  <c r="AV65" i="23"/>
  <c r="AK65" i="23" s="1"/>
  <c r="BA65" i="23"/>
  <c r="AV76" i="23"/>
  <c r="AK76" i="23" s="1"/>
  <c r="AJ76" i="23" s="1"/>
  <c r="AD76" i="23" s="1"/>
  <c r="AC76" i="23" s="1"/>
  <c r="S76" i="23" s="1"/>
  <c r="BT57" i="23"/>
  <c r="BO57" i="23"/>
  <c r="BM42" i="23"/>
  <c r="BH42" i="23"/>
  <c r="BO27" i="23"/>
  <c r="BT27" i="23"/>
  <c r="AY52" i="23"/>
  <c r="AY50" i="23"/>
  <c r="AO50" i="23"/>
  <c r="BA74" i="23"/>
  <c r="BF74" i="23"/>
  <c r="AJ55" i="23"/>
  <c r="AD55" i="23" s="1"/>
  <c r="AO55" i="23"/>
  <c r="BF38" i="23"/>
  <c r="BA38" i="23"/>
  <c r="AH32" i="23"/>
  <c r="AY38" i="11"/>
  <c r="BA38" i="11" s="1"/>
  <c r="AY12" i="11"/>
  <c r="BF12" i="11" s="1"/>
  <c r="AY35" i="11"/>
  <c r="BA35" i="11" s="1"/>
  <c r="AY25" i="11"/>
  <c r="W23" i="11"/>
  <c r="AY20" i="11"/>
  <c r="BA20" i="11" s="1"/>
  <c r="AY34" i="11"/>
  <c r="BF34" i="11" s="1"/>
  <c r="R39" i="11"/>
  <c r="K39" i="11" s="1"/>
  <c r="AH68" i="11"/>
  <c r="W24" i="11"/>
  <c r="AO24" i="11"/>
  <c r="AH24" i="11"/>
  <c r="AH23" i="11"/>
  <c r="AO23" i="11"/>
  <c r="AO22" i="11"/>
  <c r="AY44" i="11"/>
  <c r="AY42" i="11"/>
  <c r="BA42" i="11" s="1"/>
  <c r="AY19" i="11"/>
  <c r="BF19" i="11" s="1"/>
  <c r="R16" i="11"/>
  <c r="K16" i="11" s="1"/>
  <c r="O16" i="11" s="1"/>
  <c r="AY55" i="11"/>
  <c r="R28" i="11"/>
  <c r="K28" i="11" s="1"/>
  <c r="O28" i="11" s="1"/>
  <c r="AH37" i="11"/>
  <c r="AO41" i="11"/>
  <c r="J60" i="11"/>
  <c r="E60" i="11" s="1"/>
  <c r="H60" i="11" s="1"/>
  <c r="AH57" i="11"/>
  <c r="AO68" i="11"/>
  <c r="AO58" i="11"/>
  <c r="W58" i="11"/>
  <c r="BH56" i="11"/>
  <c r="BM56" i="11"/>
  <c r="BM40" i="11"/>
  <c r="AO28" i="11"/>
  <c r="BV33" i="11"/>
  <c r="BF24" i="11"/>
  <c r="AH25" i="11"/>
  <c r="AH28" i="11"/>
  <c r="J24" i="11"/>
  <c r="E24" i="11" s="1"/>
  <c r="H24" i="11" s="1"/>
  <c r="AH16" i="11"/>
  <c r="W15" i="11"/>
  <c r="AO37" i="11"/>
  <c r="AO39" i="11"/>
  <c r="BJ33" i="11"/>
  <c r="BD33" i="11" s="1"/>
  <c r="BC33" i="11" s="1"/>
  <c r="BO33" i="11"/>
  <c r="BJ19" i="11"/>
  <c r="BD19" i="11" s="1"/>
  <c r="BC19" i="11" s="1"/>
  <c r="AO29" i="11"/>
  <c r="BJ35" i="11"/>
  <c r="BD35" i="11" s="1"/>
  <c r="BC35" i="11" s="1"/>
  <c r="BJ14" i="11"/>
  <c r="BD14" i="11" s="1"/>
  <c r="BC14" i="11" s="1"/>
  <c r="BJ22" i="11"/>
  <c r="BD22" i="11" s="1"/>
  <c r="BC22" i="11" s="1"/>
  <c r="BJ30" i="11"/>
  <c r="BD30" i="11" s="1"/>
  <c r="BC30" i="11" s="1"/>
  <c r="BJ41" i="11"/>
  <c r="BD41" i="11" s="1"/>
  <c r="BC41" i="11" s="1"/>
  <c r="BJ44" i="11"/>
  <c r="BD44" i="11" s="1"/>
  <c r="BC44" i="11" s="1"/>
  <c r="BJ21" i="11"/>
  <c r="BD21" i="11" s="1"/>
  <c r="BC21" i="11" s="1"/>
  <c r="BJ34" i="11"/>
  <c r="BD34" i="11" s="1"/>
  <c r="BC34" i="11" s="1"/>
  <c r="BJ27" i="11"/>
  <c r="BD27" i="11" s="1"/>
  <c r="BC27" i="11" s="1"/>
  <c r="BJ38" i="11"/>
  <c r="BD38" i="11" s="1"/>
  <c r="BC38" i="11" s="1"/>
  <c r="BJ32" i="11"/>
  <c r="BD32" i="11" s="1"/>
  <c r="BC32" i="11" s="1"/>
  <c r="BJ20" i="11"/>
  <c r="BD20" i="11" s="1"/>
  <c r="BC20" i="11" s="1"/>
  <c r="AH29" i="11"/>
  <c r="BJ42" i="11"/>
  <c r="BD42" i="11" s="1"/>
  <c r="BC42" i="11" s="1"/>
  <c r="BJ25" i="11"/>
  <c r="BD25" i="11" s="1"/>
  <c r="BC25" i="11" s="1"/>
  <c r="BJ37" i="11"/>
  <c r="BD37" i="11" s="1"/>
  <c r="BC37" i="11" s="1"/>
  <c r="BJ43" i="11"/>
  <c r="BD43" i="11" s="1"/>
  <c r="BC43" i="11" s="1"/>
  <c r="BJ46" i="11"/>
  <c r="BD46" i="11" s="1"/>
  <c r="BC46" i="11" s="1"/>
  <c r="BJ18" i="11"/>
  <c r="BD18" i="11" s="1"/>
  <c r="BC18" i="11" s="1"/>
  <c r="BJ17" i="11"/>
  <c r="BD17" i="11" s="1"/>
  <c r="BC17" i="11" s="1"/>
  <c r="J32" i="11"/>
  <c r="E32" i="11" s="1"/>
  <c r="H32" i="11" s="1"/>
  <c r="BJ26" i="11"/>
  <c r="BD26" i="11" s="1"/>
  <c r="BC26" i="11" s="1"/>
  <c r="BJ45" i="11"/>
  <c r="BD45" i="11" s="1"/>
  <c r="BC45" i="11" s="1"/>
  <c r="BJ29" i="11"/>
  <c r="BD29" i="11" s="1"/>
  <c r="BC29" i="11" s="1"/>
  <c r="AH39" i="11"/>
  <c r="BJ13" i="11"/>
  <c r="BD13" i="11" s="1"/>
  <c r="BC13" i="11" s="1"/>
  <c r="BJ11" i="11"/>
  <c r="BD11" i="11" s="1"/>
  <c r="BC11" i="11" s="1"/>
  <c r="BO11" i="11"/>
  <c r="BJ9" i="11"/>
  <c r="BD9" i="11" s="1"/>
  <c r="BC9" i="11" s="1"/>
  <c r="BO9" i="11"/>
  <c r="J9" i="11"/>
  <c r="E9" i="11" s="1"/>
  <c r="H9" i="11" s="1"/>
  <c r="O9" i="11"/>
  <c r="BJ7" i="11"/>
  <c r="BD7" i="11" s="1"/>
  <c r="BC7" i="11" s="1"/>
  <c r="BO7" i="11"/>
  <c r="BJ5" i="11"/>
  <c r="BD5" i="11" s="1"/>
  <c r="BC5" i="11" s="1"/>
  <c r="BO5" i="11"/>
  <c r="BO4" i="11"/>
  <c r="BJ4" i="11"/>
  <c r="BD4" i="11" s="1"/>
  <c r="R5" i="11"/>
  <c r="K5" i="11" s="1"/>
  <c r="W5" i="11"/>
  <c r="AH5" i="11"/>
  <c r="J6" i="11"/>
  <c r="E6" i="11" s="1"/>
  <c r="H6" i="11" s="1"/>
  <c r="O6" i="11"/>
  <c r="J7" i="11"/>
  <c r="E7" i="11" s="1"/>
  <c r="H7" i="11" s="1"/>
  <c r="O7" i="11"/>
  <c r="J8" i="11"/>
  <c r="E8" i="11" s="1"/>
  <c r="H8" i="11" s="1"/>
  <c r="J11" i="11"/>
  <c r="E11" i="11" s="1"/>
  <c r="H11" i="11" s="1"/>
  <c r="O11" i="11"/>
  <c r="J10" i="11"/>
  <c r="E10" i="11" s="1"/>
  <c r="H10" i="11" s="1"/>
  <c r="O10" i="11"/>
  <c r="AY63" i="11"/>
  <c r="J48" i="11"/>
  <c r="E48" i="11" s="1"/>
  <c r="H48" i="11" s="1"/>
  <c r="AY49" i="11"/>
  <c r="O52" i="11"/>
  <c r="J52" i="11"/>
  <c r="E52" i="11" s="1"/>
  <c r="H52" i="11" s="1"/>
  <c r="AO69" i="11"/>
  <c r="AH67" i="11"/>
  <c r="AH65" i="11"/>
  <c r="AO65" i="11"/>
  <c r="O50" i="11"/>
  <c r="AO16" i="11"/>
  <c r="AO14" i="11"/>
  <c r="AO30" i="11"/>
  <c r="J36" i="11"/>
  <c r="E36" i="11" s="1"/>
  <c r="H36" i="11" s="1"/>
  <c r="AH31" i="11"/>
  <c r="AH22" i="11"/>
  <c r="W31" i="11"/>
  <c r="AH41" i="11"/>
  <c r="BA40" i="11"/>
  <c r="AO21" i="11"/>
  <c r="AO18" i="11"/>
  <c r="AO15" i="11"/>
  <c r="AO31" i="11"/>
  <c r="AO13" i="11"/>
  <c r="AH13" i="11"/>
  <c r="AO56" i="11"/>
  <c r="AO53" i="11"/>
  <c r="AO47" i="11"/>
  <c r="AH49" i="11"/>
  <c r="BA56" i="11"/>
  <c r="AO67" i="11"/>
  <c r="AH63" i="11"/>
  <c r="AH58" i="11"/>
  <c r="AH15" i="11"/>
  <c r="R61" i="11"/>
  <c r="K61" i="11" s="1"/>
  <c r="W61" i="11"/>
  <c r="R26" i="11"/>
  <c r="K26" i="11" s="1"/>
  <c r="W26" i="11"/>
  <c r="R21" i="11"/>
  <c r="K21" i="11" s="1"/>
  <c r="W21" i="11"/>
  <c r="J59" i="11"/>
  <c r="E59" i="11" s="1"/>
  <c r="H59" i="11" s="1"/>
  <c r="O59" i="11"/>
  <c r="R53" i="11"/>
  <c r="K53" i="11" s="1"/>
  <c r="W53" i="11"/>
  <c r="J62" i="11"/>
  <c r="E62" i="11" s="1"/>
  <c r="H62" i="11" s="1"/>
  <c r="O62" i="11"/>
  <c r="AH45" i="11"/>
  <c r="AH61" i="11"/>
  <c r="R56" i="11"/>
  <c r="K56" i="11" s="1"/>
  <c r="W56" i="11"/>
  <c r="R17" i="11"/>
  <c r="K17" i="11" s="1"/>
  <c r="W17" i="11"/>
  <c r="J42" i="11"/>
  <c r="E42" i="11" s="1"/>
  <c r="H42" i="11" s="1"/>
  <c r="O42" i="11"/>
  <c r="J23" i="11"/>
  <c r="E23" i="11" s="1"/>
  <c r="H23" i="11" s="1"/>
  <c r="O23" i="11"/>
  <c r="AO45" i="11"/>
  <c r="AO61" i="11"/>
  <c r="AO26" i="11"/>
  <c r="AH17" i="11"/>
  <c r="AH33" i="11"/>
  <c r="R49" i="11"/>
  <c r="K49" i="11" s="1"/>
  <c r="W49" i="11"/>
  <c r="R57" i="11"/>
  <c r="K57" i="11" s="1"/>
  <c r="W57" i="11"/>
  <c r="R65" i="11"/>
  <c r="K65" i="11" s="1"/>
  <c r="W65" i="11"/>
  <c r="J46" i="11"/>
  <c r="E46" i="11" s="1"/>
  <c r="H46" i="11" s="1"/>
  <c r="O46" i="11"/>
  <c r="R14" i="11"/>
  <c r="K14" i="11" s="1"/>
  <c r="W14" i="11"/>
  <c r="R22" i="11"/>
  <c r="K22" i="11" s="1"/>
  <c r="W22" i="11"/>
  <c r="R30" i="11"/>
  <c r="K30" i="11" s="1"/>
  <c r="W30" i="11"/>
  <c r="R41" i="11"/>
  <c r="K41" i="11" s="1"/>
  <c r="W41" i="11"/>
  <c r="AH51" i="11"/>
  <c r="AH14" i="11"/>
  <c r="AH30" i="11"/>
  <c r="R47" i="11"/>
  <c r="K47" i="11" s="1"/>
  <c r="W47" i="11"/>
  <c r="R67" i="11"/>
  <c r="K67" i="11" s="1"/>
  <c r="W67" i="11"/>
  <c r="J38" i="11"/>
  <c r="E38" i="11" s="1"/>
  <c r="H38" i="11" s="1"/>
  <c r="O38" i="11"/>
  <c r="R69" i="11"/>
  <c r="K69" i="11" s="1"/>
  <c r="W69" i="11"/>
  <c r="J15" i="11"/>
  <c r="E15" i="11" s="1"/>
  <c r="H15" i="11" s="1"/>
  <c r="O15" i="11"/>
  <c r="R45" i="11"/>
  <c r="K45" i="11" s="1"/>
  <c r="W45" i="11"/>
  <c r="R51" i="11"/>
  <c r="K51" i="11" s="1"/>
  <c r="W51" i="11"/>
  <c r="R40" i="11"/>
  <c r="K40" i="11" s="1"/>
  <c r="W40" i="11"/>
  <c r="AO51" i="11"/>
  <c r="J20" i="11"/>
  <c r="E20" i="11" s="1"/>
  <c r="H20" i="11" s="1"/>
  <c r="J54" i="11"/>
  <c r="E54" i="11" s="1"/>
  <c r="H54" i="11" s="1"/>
  <c r="O54" i="11"/>
  <c r="R33" i="11"/>
  <c r="K33" i="11" s="1"/>
  <c r="W33" i="11"/>
  <c r="AH26" i="11"/>
  <c r="J27" i="11"/>
  <c r="E27" i="11" s="1"/>
  <c r="H27" i="11" s="1"/>
  <c r="O27" i="11"/>
  <c r="J58" i="11"/>
  <c r="E58" i="11" s="1"/>
  <c r="H58" i="11" s="1"/>
  <c r="O58" i="11"/>
  <c r="J70" i="11"/>
  <c r="E70" i="11" s="1"/>
  <c r="H70" i="11" s="1"/>
  <c r="O70" i="11"/>
  <c r="AO40" i="11"/>
  <c r="BA33" i="11"/>
  <c r="J44" i="11"/>
  <c r="E44" i="11" s="1"/>
  <c r="H44" i="11" s="1"/>
  <c r="AH21" i="11"/>
  <c r="AH53" i="11"/>
  <c r="AH69" i="11"/>
  <c r="AH40" i="11"/>
  <c r="AH56" i="11"/>
  <c r="R18" i="11"/>
  <c r="K18" i="11" s="1"/>
  <c r="W18" i="11"/>
  <c r="R63" i="11"/>
  <c r="K63" i="11" s="1"/>
  <c r="W63" i="11"/>
  <c r="R25" i="11"/>
  <c r="K25" i="11" s="1"/>
  <c r="W25" i="11"/>
  <c r="R37" i="11"/>
  <c r="K37" i="11" s="1"/>
  <c r="W37" i="11"/>
  <c r="AH18" i="11"/>
  <c r="R68" i="11"/>
  <c r="K68" i="11" s="1"/>
  <c r="W68" i="11"/>
  <c r="J19" i="11"/>
  <c r="E19" i="11" s="1"/>
  <c r="H19" i="11" s="1"/>
  <c r="O19" i="11"/>
  <c r="J35" i="11"/>
  <c r="E35" i="11" s="1"/>
  <c r="H35" i="11" s="1"/>
  <c r="O35" i="11"/>
  <c r="J31" i="11"/>
  <c r="E31" i="11" s="1"/>
  <c r="H31" i="11" s="1"/>
  <c r="O31" i="11"/>
  <c r="J71" i="11"/>
  <c r="E71" i="11" s="1"/>
  <c r="H71" i="11" s="1"/>
  <c r="O71" i="11"/>
  <c r="R13" i="11"/>
  <c r="K13" i="11" s="1"/>
  <c r="W13" i="11"/>
  <c r="R29" i="11"/>
  <c r="K29" i="11" s="1"/>
  <c r="W29" i="11"/>
  <c r="J39" i="11"/>
  <c r="E39" i="11" s="1"/>
  <c r="H39" i="11" s="1"/>
  <c r="O39" i="11"/>
  <c r="J55" i="11"/>
  <c r="E55" i="11" s="1"/>
  <c r="H55" i="11" s="1"/>
  <c r="O55" i="11"/>
  <c r="J12" i="11"/>
  <c r="E12" i="11" s="1"/>
  <c r="H12" i="11" s="1"/>
  <c r="BM17" i="11"/>
  <c r="BT17" i="11" s="1"/>
  <c r="BH17" i="11"/>
  <c r="AY65" i="11"/>
  <c r="AO17" i="11"/>
  <c r="BA17" i="11"/>
  <c r="AY32" i="11"/>
  <c r="BF32" i="11" s="1"/>
  <c r="AO33" i="11"/>
  <c r="BH33" i="11"/>
  <c r="AY14" i="11"/>
  <c r="BA14" i="11" s="1"/>
  <c r="AY30" i="11"/>
  <c r="BA30" i="11" s="1"/>
  <c r="AY46" i="11"/>
  <c r="BF46" i="11" s="1"/>
  <c r="AY62" i="11"/>
  <c r="BF62" i="11" s="1"/>
  <c r="AY11" i="11"/>
  <c r="BF11" i="11" s="1"/>
  <c r="AY27" i="11"/>
  <c r="BA27" i="11" s="1"/>
  <c r="AY43" i="11"/>
  <c r="BF43" i="11" s="1"/>
  <c r="AY59" i="11"/>
  <c r="BA59" i="11" s="1"/>
  <c r="AY16" i="11"/>
  <c r="BF16" i="11" s="1"/>
  <c r="AY48" i="11"/>
  <c r="BF48" i="11" s="1"/>
  <c r="AO5" i="11"/>
  <c r="BA5" i="11"/>
  <c r="BM5" i="11"/>
  <c r="BT5" i="11" s="1"/>
  <c r="BY5" i="11" s="1"/>
  <c r="BH5" i="11"/>
  <c r="BF67" i="11"/>
  <c r="BA67" i="11"/>
  <c r="BF6" i="11"/>
  <c r="BA6" i="11"/>
  <c r="BF38" i="11"/>
  <c r="BF70" i="11"/>
  <c r="BA70" i="11"/>
  <c r="BF35" i="11"/>
  <c r="BF28" i="11"/>
  <c r="BA28" i="11"/>
  <c r="BF65" i="11"/>
  <c r="BA65" i="11"/>
  <c r="BF37" i="11"/>
  <c r="BA37" i="11"/>
  <c r="BF8" i="11"/>
  <c r="BA8" i="11"/>
  <c r="BF41" i="11"/>
  <c r="BA41" i="11"/>
  <c r="BF22" i="11"/>
  <c r="BA22" i="11"/>
  <c r="BF54" i="11"/>
  <c r="BA54" i="11"/>
  <c r="BA19" i="11"/>
  <c r="BF51" i="11"/>
  <c r="BA51" i="11"/>
  <c r="BF60" i="11"/>
  <c r="BA60" i="11"/>
  <c r="BF69" i="11"/>
  <c r="BA69" i="11"/>
  <c r="BF10" i="11"/>
  <c r="BA10" i="11"/>
  <c r="BF26" i="11"/>
  <c r="BA26" i="11"/>
  <c r="BF42" i="11"/>
  <c r="BF58" i="11"/>
  <c r="BA58" i="11"/>
  <c r="BF7" i="11"/>
  <c r="BA7" i="11"/>
  <c r="BF23" i="11"/>
  <c r="BA23" i="11"/>
  <c r="BF39" i="11"/>
  <c r="BA39" i="11"/>
  <c r="BF55" i="11"/>
  <c r="BA55" i="11"/>
  <c r="BF71" i="11"/>
  <c r="BA71" i="11"/>
  <c r="BF36" i="11"/>
  <c r="BA36" i="11"/>
  <c r="BF68" i="11"/>
  <c r="BA68" i="11"/>
  <c r="BF13" i="11"/>
  <c r="BA13" i="11"/>
  <c r="BF45" i="11"/>
  <c r="BA45" i="11"/>
  <c r="BA32" i="11"/>
  <c r="BF57" i="11"/>
  <c r="BA57" i="11"/>
  <c r="BF30" i="11"/>
  <c r="BA46" i="11"/>
  <c r="BA11" i="11"/>
  <c r="BA12" i="11"/>
  <c r="BF44" i="11"/>
  <c r="BA44" i="11"/>
  <c r="BF21" i="11"/>
  <c r="BA21" i="11"/>
  <c r="BF53" i="11"/>
  <c r="BA53" i="11"/>
  <c r="BF9" i="11"/>
  <c r="BA9" i="11"/>
  <c r="BF18" i="11"/>
  <c r="BA18" i="11"/>
  <c r="BF50" i="11"/>
  <c r="BA50" i="11"/>
  <c r="BF66" i="11"/>
  <c r="BA66" i="11"/>
  <c r="BF15" i="11"/>
  <c r="BA15" i="11"/>
  <c r="BF31" i="11"/>
  <c r="BA31" i="11"/>
  <c r="BF47" i="11"/>
  <c r="BA47" i="11"/>
  <c r="BF63" i="11"/>
  <c r="BA63" i="11"/>
  <c r="BF20" i="11"/>
  <c r="BF52" i="11"/>
  <c r="BA52" i="11"/>
  <c r="BF49" i="11"/>
  <c r="BA49" i="11"/>
  <c r="BF29" i="11"/>
  <c r="BA29" i="11"/>
  <c r="BF61" i="11"/>
  <c r="BA61" i="11"/>
  <c r="BF64" i="11"/>
  <c r="BA64" i="11"/>
  <c r="BF25" i="11"/>
  <c r="BA25" i="11"/>
  <c r="AW4" i="11"/>
  <c r="BA4" i="11" s="1"/>
  <c r="AH47" i="24" l="1"/>
  <c r="O104" i="24"/>
  <c r="J104" i="24"/>
  <c r="E104" i="24" s="1"/>
  <c r="H104" i="24" s="1"/>
  <c r="J37" i="24"/>
  <c r="E37" i="24" s="1"/>
  <c r="H37" i="24" s="1"/>
  <c r="O37" i="24"/>
  <c r="J41" i="24"/>
  <c r="E41" i="24" s="1"/>
  <c r="H41" i="24" s="1"/>
  <c r="O41" i="24"/>
  <c r="J93" i="24"/>
  <c r="E93" i="24" s="1"/>
  <c r="H93" i="24" s="1"/>
  <c r="O93" i="24"/>
  <c r="R103" i="24"/>
  <c r="K103" i="24" s="1"/>
  <c r="W103" i="24"/>
  <c r="AV46" i="24"/>
  <c r="AK46" i="24" s="1"/>
  <c r="BA46" i="24"/>
  <c r="R97" i="24"/>
  <c r="K97" i="24" s="1"/>
  <c r="W97" i="24"/>
  <c r="AJ51" i="24"/>
  <c r="AD51" i="24" s="1"/>
  <c r="AO51" i="24"/>
  <c r="O102" i="24"/>
  <c r="J102" i="24"/>
  <c r="E102" i="24" s="1"/>
  <c r="H102" i="24" s="1"/>
  <c r="J92" i="24"/>
  <c r="E92" i="24" s="1"/>
  <c r="H92" i="24" s="1"/>
  <c r="O92" i="24"/>
  <c r="BF112" i="24"/>
  <c r="BA112" i="24"/>
  <c r="BM109" i="24"/>
  <c r="BH109" i="24"/>
  <c r="BF113" i="24"/>
  <c r="BA113" i="24"/>
  <c r="AO108" i="24"/>
  <c r="AY108" i="24"/>
  <c r="BM111" i="24"/>
  <c r="BH111" i="24"/>
  <c r="AY123" i="24"/>
  <c r="AO123" i="24"/>
  <c r="AH119" i="24"/>
  <c r="AM119" i="24"/>
  <c r="BF107" i="24"/>
  <c r="BA107" i="24"/>
  <c r="AO118" i="24"/>
  <c r="AY118" i="24"/>
  <c r="BA114" i="24"/>
  <c r="BF114" i="24"/>
  <c r="BH120" i="24"/>
  <c r="BM120" i="24"/>
  <c r="AO110" i="24"/>
  <c r="AY110" i="24"/>
  <c r="J56" i="24"/>
  <c r="E56" i="24" s="1"/>
  <c r="H56" i="24" s="1"/>
  <c r="O56" i="24"/>
  <c r="BY44" i="24"/>
  <c r="BV44" i="24"/>
  <c r="AO54" i="24"/>
  <c r="AY54" i="24"/>
  <c r="BT85" i="24"/>
  <c r="BO85" i="24"/>
  <c r="BA53" i="24"/>
  <c r="BF53" i="24"/>
  <c r="BH37" i="24"/>
  <c r="BM37" i="24"/>
  <c r="BA101" i="24"/>
  <c r="BF101" i="24"/>
  <c r="BH29" i="24"/>
  <c r="BM29" i="24"/>
  <c r="BT56" i="24"/>
  <c r="BO56" i="24"/>
  <c r="BF75" i="24"/>
  <c r="BA75" i="24"/>
  <c r="BH41" i="24"/>
  <c r="BM41" i="24"/>
  <c r="BH21" i="24"/>
  <c r="BM21" i="24"/>
  <c r="AO89" i="24"/>
  <c r="AY89" i="24"/>
  <c r="BA84" i="24"/>
  <c r="BF84" i="24"/>
  <c r="BA106" i="24"/>
  <c r="BF106" i="24"/>
  <c r="AY98" i="24"/>
  <c r="AO98" i="24"/>
  <c r="W39" i="24"/>
  <c r="R39" i="24"/>
  <c r="K39" i="24" s="1"/>
  <c r="AY57" i="24"/>
  <c r="AO57" i="24"/>
  <c r="BF15" i="24"/>
  <c r="BA15" i="24"/>
  <c r="BA50" i="24"/>
  <c r="BF50" i="24"/>
  <c r="BA36" i="24"/>
  <c r="BF36" i="24"/>
  <c r="AO88" i="24"/>
  <c r="AY88" i="24"/>
  <c r="AF105" i="24"/>
  <c r="W105" i="24"/>
  <c r="BY103" i="24"/>
  <c r="BV103" i="24"/>
  <c r="BF83" i="24"/>
  <c r="BA83" i="24"/>
  <c r="BT78" i="24"/>
  <c r="BO78" i="24"/>
  <c r="AY90" i="24"/>
  <c r="AO90" i="24"/>
  <c r="BA52" i="24"/>
  <c r="BF52" i="24"/>
  <c r="BA27" i="24"/>
  <c r="BF27" i="24"/>
  <c r="AO35" i="24"/>
  <c r="AY35" i="24"/>
  <c r="AO30" i="24"/>
  <c r="AY30" i="24"/>
  <c r="BA91" i="24"/>
  <c r="BF91" i="24"/>
  <c r="BY34" i="24"/>
  <c r="BV34" i="24"/>
  <c r="AY61" i="24"/>
  <c r="AO61" i="24"/>
  <c r="BA42" i="24"/>
  <c r="BF42" i="24"/>
  <c r="AY81" i="24"/>
  <c r="AO81" i="24"/>
  <c r="BA20" i="24"/>
  <c r="BF20" i="24"/>
  <c r="BO96" i="24"/>
  <c r="BT96" i="24"/>
  <c r="AO60" i="24"/>
  <c r="AY60" i="24"/>
  <c r="R47" i="24"/>
  <c r="K47" i="24" s="1"/>
  <c r="W47" i="24"/>
  <c r="BF38" i="24"/>
  <c r="BA38" i="24"/>
  <c r="BM17" i="24"/>
  <c r="BH17" i="24"/>
  <c r="BH93" i="24"/>
  <c r="BM93" i="24"/>
  <c r="BM79" i="24"/>
  <c r="BH79" i="24"/>
  <c r="BA55" i="24"/>
  <c r="BF55" i="24"/>
  <c r="BM102" i="24"/>
  <c r="BH102" i="24"/>
  <c r="AO45" i="24"/>
  <c r="AY45" i="24"/>
  <c r="BA28" i="24"/>
  <c r="BF28" i="24"/>
  <c r="AO40" i="24"/>
  <c r="AY40" i="24"/>
  <c r="BF95" i="24"/>
  <c r="BA95" i="24"/>
  <c r="BA33" i="24"/>
  <c r="BF33" i="24"/>
  <c r="AY16" i="24"/>
  <c r="AO16" i="24"/>
  <c r="AY32" i="24"/>
  <c r="AO32" i="24"/>
  <c r="BF31" i="24"/>
  <c r="BA31" i="24"/>
  <c r="BF23" i="24"/>
  <c r="BA23" i="24"/>
  <c r="AM99" i="24"/>
  <c r="AH99" i="24"/>
  <c r="BH49" i="24"/>
  <c r="BM49" i="24"/>
  <c r="AY100" i="24"/>
  <c r="AO100" i="24"/>
  <c r="R22" i="24"/>
  <c r="K22" i="24" s="1"/>
  <c r="W22" i="24"/>
  <c r="BM76" i="24"/>
  <c r="BH76" i="24"/>
  <c r="BY74" i="24"/>
  <c r="BV74" i="24"/>
  <c r="BH104" i="24"/>
  <c r="BM104" i="24"/>
  <c r="BH94" i="24"/>
  <c r="BM94" i="24"/>
  <c r="AO80" i="24"/>
  <c r="AY80" i="24"/>
  <c r="BF77" i="24"/>
  <c r="BA77" i="24"/>
  <c r="BA86" i="24"/>
  <c r="BF86" i="24"/>
  <c r="AO48" i="24"/>
  <c r="AY48" i="24"/>
  <c r="BT87" i="24"/>
  <c r="BO87" i="24"/>
  <c r="BA82" i="24"/>
  <c r="BF82" i="24"/>
  <c r="AO43" i="24"/>
  <c r="AY43" i="24"/>
  <c r="AO24" i="24"/>
  <c r="AY24" i="24"/>
  <c r="AM73" i="23"/>
  <c r="AY73" i="23" s="1"/>
  <c r="BM24" i="23"/>
  <c r="W57" i="23"/>
  <c r="AO40" i="23"/>
  <c r="J56" i="23"/>
  <c r="E56" i="23" s="1"/>
  <c r="H56" i="23" s="1"/>
  <c r="O56" i="23"/>
  <c r="AO33" i="23"/>
  <c r="AY77" i="23"/>
  <c r="BF77" i="23" s="1"/>
  <c r="BA24" i="23"/>
  <c r="F80" i="23"/>
  <c r="M80" i="23" s="1"/>
  <c r="U80" i="23" s="1"/>
  <c r="AF80" i="23" s="1"/>
  <c r="AM80" i="23" s="1"/>
  <c r="AY80" i="23" s="1"/>
  <c r="BA80" i="23" s="1"/>
  <c r="M78" i="23"/>
  <c r="U78" i="23" s="1"/>
  <c r="AF78" i="23" s="1"/>
  <c r="AM78" i="23" s="1"/>
  <c r="AY78" i="23" s="1"/>
  <c r="BA78" i="23" s="1"/>
  <c r="AO52" i="23"/>
  <c r="AC31" i="23"/>
  <c r="S31" i="23" s="1"/>
  <c r="AH31" i="23"/>
  <c r="AC78" i="23"/>
  <c r="S78" i="23" s="1"/>
  <c r="AC34" i="23"/>
  <c r="S34" i="23" s="1"/>
  <c r="AH34" i="23"/>
  <c r="AC67" i="23"/>
  <c r="S67" i="23" s="1"/>
  <c r="AH67" i="23"/>
  <c r="AC72" i="23"/>
  <c r="S72" i="23" s="1"/>
  <c r="AH72" i="23"/>
  <c r="AC52" i="23"/>
  <c r="S52" i="23" s="1"/>
  <c r="AH52" i="23"/>
  <c r="AC59" i="23"/>
  <c r="S59" i="23" s="1"/>
  <c r="AH59" i="23"/>
  <c r="AC64" i="23"/>
  <c r="S64" i="23" s="1"/>
  <c r="AH64" i="23"/>
  <c r="AC40" i="23"/>
  <c r="S40" i="23" s="1"/>
  <c r="AH40" i="23"/>
  <c r="AC66" i="23"/>
  <c r="S66" i="23" s="1"/>
  <c r="AH66" i="23"/>
  <c r="W33" i="23"/>
  <c r="AY11" i="23"/>
  <c r="AO11" i="23"/>
  <c r="AY49" i="23"/>
  <c r="AO49" i="23"/>
  <c r="J36" i="23"/>
  <c r="E36" i="23" s="1"/>
  <c r="H36" i="23" s="1"/>
  <c r="O36" i="23"/>
  <c r="J63" i="23"/>
  <c r="E63" i="23" s="1"/>
  <c r="H63" i="23" s="1"/>
  <c r="AJ80" i="23"/>
  <c r="AD80" i="23" s="1"/>
  <c r="AC35" i="23"/>
  <c r="S35" i="23" s="1"/>
  <c r="AH35" i="23"/>
  <c r="AJ60" i="23"/>
  <c r="AD60" i="23" s="1"/>
  <c r="AJ15" i="23"/>
  <c r="AD15" i="23" s="1"/>
  <c r="AO15" i="23"/>
  <c r="AY43" i="23"/>
  <c r="AO43" i="23"/>
  <c r="AY51" i="23"/>
  <c r="AO51" i="23"/>
  <c r="O79" i="23"/>
  <c r="AJ74" i="23"/>
  <c r="AD74" i="23" s="1"/>
  <c r="BM6" i="23"/>
  <c r="BO6" i="23" s="1"/>
  <c r="AO64" i="23"/>
  <c r="AO59" i="23"/>
  <c r="W79" i="23"/>
  <c r="AO70" i="23"/>
  <c r="AY70" i="23"/>
  <c r="AY14" i="23"/>
  <c r="AO14" i="23"/>
  <c r="AO76" i="23"/>
  <c r="AY76" i="23"/>
  <c r="J32" i="23"/>
  <c r="E32" i="23" s="1"/>
  <c r="H32" i="23" s="1"/>
  <c r="O32" i="23"/>
  <c r="J46" i="23"/>
  <c r="E46" i="23" s="1"/>
  <c r="H46" i="23" s="1"/>
  <c r="O46" i="23"/>
  <c r="AY71" i="23"/>
  <c r="AO71" i="23"/>
  <c r="AO22" i="23"/>
  <c r="AY22" i="23"/>
  <c r="AJ75" i="23"/>
  <c r="AD75" i="23" s="1"/>
  <c r="AY37" i="23"/>
  <c r="AO37" i="23"/>
  <c r="AC42" i="23"/>
  <c r="S42" i="23" s="1"/>
  <c r="AH42" i="23"/>
  <c r="AH63" i="23"/>
  <c r="W63" i="23"/>
  <c r="AO67" i="23"/>
  <c r="AO29" i="23"/>
  <c r="AJ29" i="23"/>
  <c r="AD29" i="23" s="1"/>
  <c r="AH33" i="23"/>
  <c r="AC17" i="23"/>
  <c r="S17" i="23" s="1"/>
  <c r="AH17" i="23"/>
  <c r="AH76" i="23"/>
  <c r="AY12" i="23"/>
  <c r="AO12" i="23"/>
  <c r="AY39" i="23"/>
  <c r="AO39" i="23"/>
  <c r="R76" i="23"/>
  <c r="K76" i="23" s="1"/>
  <c r="W76" i="23"/>
  <c r="AO31" i="23"/>
  <c r="AC48" i="23"/>
  <c r="S48" i="23" s="1"/>
  <c r="AH48" i="23"/>
  <c r="R11" i="23"/>
  <c r="K11" i="23" s="1"/>
  <c r="W11" i="23"/>
  <c r="AH11" i="23"/>
  <c r="AC44" i="23"/>
  <c r="S44" i="23" s="1"/>
  <c r="AH44" i="23"/>
  <c r="AO41" i="23"/>
  <c r="AY41" i="23"/>
  <c r="R16" i="23"/>
  <c r="K16" i="23" s="1"/>
  <c r="W16" i="23"/>
  <c r="AH56" i="23"/>
  <c r="AY7" i="23"/>
  <c r="AO7" i="23"/>
  <c r="AJ58" i="23"/>
  <c r="AD58" i="23" s="1"/>
  <c r="AO68" i="23"/>
  <c r="AY68" i="23"/>
  <c r="AY62" i="23"/>
  <c r="AO62" i="23"/>
  <c r="AH79" i="23"/>
  <c r="W56" i="23"/>
  <c r="AY45" i="23"/>
  <c r="AO45" i="23"/>
  <c r="AO47" i="23"/>
  <c r="AY47" i="23"/>
  <c r="AC69" i="23"/>
  <c r="S69" i="23" s="1"/>
  <c r="AH69" i="23"/>
  <c r="J53" i="23"/>
  <c r="E53" i="23" s="1"/>
  <c r="H53" i="23" s="1"/>
  <c r="O53" i="23"/>
  <c r="AC50" i="23"/>
  <c r="S50" i="23" s="1"/>
  <c r="AH50" i="23"/>
  <c r="BO35" i="23"/>
  <c r="BT35" i="23"/>
  <c r="BY19" i="23"/>
  <c r="BV19" i="23"/>
  <c r="AJ65" i="23"/>
  <c r="AD65" i="23" s="1"/>
  <c r="AO65" i="23"/>
  <c r="AO30" i="23"/>
  <c r="AY30" i="23"/>
  <c r="BF31" i="23"/>
  <c r="BA31" i="23"/>
  <c r="BH75" i="23"/>
  <c r="BM75" i="23"/>
  <c r="BH16" i="23"/>
  <c r="BM16" i="23"/>
  <c r="BT17" i="23"/>
  <c r="BO17" i="23"/>
  <c r="BF59" i="23"/>
  <c r="BA59" i="23"/>
  <c r="AH55" i="23"/>
  <c r="AC55" i="23"/>
  <c r="S55" i="23" s="1"/>
  <c r="BO42" i="23"/>
  <c r="BT42" i="23"/>
  <c r="BY15" i="23"/>
  <c r="BV15" i="23"/>
  <c r="AY36" i="23"/>
  <c r="AO36" i="23"/>
  <c r="BO55" i="23"/>
  <c r="BT55" i="23"/>
  <c r="BH74" i="23"/>
  <c r="BM74" i="23"/>
  <c r="BY57" i="23"/>
  <c r="BV57" i="23"/>
  <c r="BA67" i="23"/>
  <c r="BF67" i="23"/>
  <c r="BM61" i="23"/>
  <c r="BH61" i="23"/>
  <c r="BA50" i="23"/>
  <c r="BF50" i="23"/>
  <c r="BY27" i="23"/>
  <c r="BV27" i="23"/>
  <c r="BF64" i="23"/>
  <c r="BA64" i="23"/>
  <c r="J33" i="23"/>
  <c r="E33" i="23" s="1"/>
  <c r="H33" i="23" s="1"/>
  <c r="O33" i="23"/>
  <c r="BT46" i="23"/>
  <c r="BO46" i="23"/>
  <c r="J13" i="23"/>
  <c r="E13" i="23" s="1"/>
  <c r="H13" i="23" s="1"/>
  <c r="O13" i="23"/>
  <c r="BM9" i="23"/>
  <c r="BH9" i="23"/>
  <c r="BY21" i="23"/>
  <c r="BV21" i="23"/>
  <c r="AY56" i="23"/>
  <c r="AO56" i="23"/>
  <c r="BV65" i="23"/>
  <c r="BY65" i="23"/>
  <c r="BY23" i="23"/>
  <c r="BV23" i="23"/>
  <c r="BM4" i="23"/>
  <c r="BH4" i="23"/>
  <c r="BM60" i="23"/>
  <c r="BH60" i="23"/>
  <c r="BY18" i="23"/>
  <c r="BV18" i="23"/>
  <c r="BF52" i="23"/>
  <c r="BA52" i="23"/>
  <c r="BT28" i="23"/>
  <c r="BO28" i="23"/>
  <c r="BT44" i="23"/>
  <c r="BO44" i="23"/>
  <c r="AY53" i="23"/>
  <c r="AO53" i="23"/>
  <c r="AO63" i="23"/>
  <c r="AY63" i="23"/>
  <c r="BT54" i="23"/>
  <c r="BO54" i="23"/>
  <c r="BO69" i="23"/>
  <c r="BT69" i="23"/>
  <c r="AO32" i="23"/>
  <c r="AY32" i="23"/>
  <c r="BF13" i="23"/>
  <c r="BA13" i="23"/>
  <c r="BH58" i="23"/>
  <c r="BM58" i="23"/>
  <c r="BT24" i="23"/>
  <c r="BO24" i="23"/>
  <c r="AO66" i="23"/>
  <c r="AY66" i="23"/>
  <c r="AO72" i="23"/>
  <c r="AY72" i="23"/>
  <c r="BA33" i="23"/>
  <c r="BF33" i="23"/>
  <c r="BT20" i="23"/>
  <c r="BO20" i="23"/>
  <c r="BO48" i="23"/>
  <c r="BT48" i="23"/>
  <c r="BM38" i="23"/>
  <c r="BH38" i="23"/>
  <c r="AY34" i="23"/>
  <c r="AO34" i="23"/>
  <c r="BH5" i="23"/>
  <c r="BM5" i="23"/>
  <c r="BV29" i="23"/>
  <c r="BY29" i="23"/>
  <c r="BY25" i="23"/>
  <c r="BV25" i="23"/>
  <c r="BF40" i="23"/>
  <c r="BA40" i="23"/>
  <c r="AO79" i="23"/>
  <c r="AY79" i="23"/>
  <c r="BT26" i="23"/>
  <c r="BO26" i="23"/>
  <c r="J57" i="23"/>
  <c r="E57" i="23" s="1"/>
  <c r="H57" i="23" s="1"/>
  <c r="O57" i="23"/>
  <c r="AC54" i="23"/>
  <c r="S54" i="23" s="1"/>
  <c r="AH54" i="23"/>
  <c r="BA34" i="11"/>
  <c r="J16" i="11"/>
  <c r="E16" i="11" s="1"/>
  <c r="H16" i="11" s="1"/>
  <c r="BA43" i="11"/>
  <c r="J28" i="11"/>
  <c r="E28" i="11" s="1"/>
  <c r="H28" i="11" s="1"/>
  <c r="BF14" i="11"/>
  <c r="BM14" i="11" s="1"/>
  <c r="BF27" i="11"/>
  <c r="BM27" i="11" s="1"/>
  <c r="BF59" i="11"/>
  <c r="BA62" i="11"/>
  <c r="BT56" i="11"/>
  <c r="BO56" i="11"/>
  <c r="BM24" i="11"/>
  <c r="BH24" i="11"/>
  <c r="BA16" i="11"/>
  <c r="BO17" i="11"/>
  <c r="BY17" i="11"/>
  <c r="BV17" i="11"/>
  <c r="BT40" i="11"/>
  <c r="BO40" i="11"/>
  <c r="BH4" i="11"/>
  <c r="BC4" i="11"/>
  <c r="J5" i="11"/>
  <c r="E5" i="11" s="1"/>
  <c r="H5" i="11" s="1"/>
  <c r="O5" i="11"/>
  <c r="BA48" i="11"/>
  <c r="J13" i="11"/>
  <c r="E13" i="11" s="1"/>
  <c r="H13" i="11" s="1"/>
  <c r="O13" i="11"/>
  <c r="J30" i="11"/>
  <c r="E30" i="11" s="1"/>
  <c r="H30" i="11" s="1"/>
  <c r="O30" i="11"/>
  <c r="J65" i="11"/>
  <c r="E65" i="11" s="1"/>
  <c r="H65" i="11" s="1"/>
  <c r="O65" i="11"/>
  <c r="J63" i="11"/>
  <c r="E63" i="11" s="1"/>
  <c r="H63" i="11" s="1"/>
  <c r="O63" i="11"/>
  <c r="J33" i="11"/>
  <c r="E33" i="11" s="1"/>
  <c r="H33" i="11" s="1"/>
  <c r="O33" i="11"/>
  <c r="J47" i="11"/>
  <c r="E47" i="11" s="1"/>
  <c r="H47" i="11" s="1"/>
  <c r="O47" i="11"/>
  <c r="O56" i="11"/>
  <c r="J56" i="11"/>
  <c r="E56" i="11" s="1"/>
  <c r="H56" i="11" s="1"/>
  <c r="J26" i="11"/>
  <c r="E26" i="11" s="1"/>
  <c r="H26" i="11" s="1"/>
  <c r="O26" i="11"/>
  <c r="J29" i="11"/>
  <c r="E29" i="11" s="1"/>
  <c r="H29" i="11" s="1"/>
  <c r="O29" i="11"/>
  <c r="O68" i="11"/>
  <c r="J68" i="11"/>
  <c r="E68" i="11" s="1"/>
  <c r="H68" i="11" s="1"/>
  <c r="J41" i="11"/>
  <c r="E41" i="11" s="1"/>
  <c r="H41" i="11" s="1"/>
  <c r="O41" i="11"/>
  <c r="J22" i="11"/>
  <c r="E22" i="11" s="1"/>
  <c r="H22" i="11" s="1"/>
  <c r="O22" i="11"/>
  <c r="J57" i="11"/>
  <c r="E57" i="11" s="1"/>
  <c r="H57" i="11" s="1"/>
  <c r="O57" i="11"/>
  <c r="J14" i="11"/>
  <c r="E14" i="11" s="1"/>
  <c r="H14" i="11" s="1"/>
  <c r="O14" i="11"/>
  <c r="J49" i="11"/>
  <c r="E49" i="11" s="1"/>
  <c r="H49" i="11" s="1"/>
  <c r="O49" i="11"/>
  <c r="J37" i="11"/>
  <c r="E37" i="11" s="1"/>
  <c r="H37" i="11" s="1"/>
  <c r="O37" i="11"/>
  <c r="J51" i="11"/>
  <c r="E51" i="11" s="1"/>
  <c r="H51" i="11" s="1"/>
  <c r="O51" i="11"/>
  <c r="J25" i="11"/>
  <c r="E25" i="11" s="1"/>
  <c r="H25" i="11" s="1"/>
  <c r="O25" i="11"/>
  <c r="J18" i="11"/>
  <c r="E18" i="11" s="1"/>
  <c r="H18" i="11" s="1"/>
  <c r="O18" i="11"/>
  <c r="O40" i="11"/>
  <c r="J40" i="11"/>
  <c r="E40" i="11" s="1"/>
  <c r="H40" i="11" s="1"/>
  <c r="J45" i="11"/>
  <c r="E45" i="11" s="1"/>
  <c r="H45" i="11" s="1"/>
  <c r="O45" i="11"/>
  <c r="J69" i="11"/>
  <c r="E69" i="11" s="1"/>
  <c r="H69" i="11" s="1"/>
  <c r="O69" i="11"/>
  <c r="J67" i="11"/>
  <c r="E67" i="11" s="1"/>
  <c r="H67" i="11" s="1"/>
  <c r="O67" i="11"/>
  <c r="J17" i="11"/>
  <c r="E17" i="11" s="1"/>
  <c r="H17" i="11" s="1"/>
  <c r="O17" i="11"/>
  <c r="J53" i="11"/>
  <c r="E53" i="11" s="1"/>
  <c r="H53" i="11" s="1"/>
  <c r="O53" i="11"/>
  <c r="J21" i="11"/>
  <c r="E21" i="11" s="1"/>
  <c r="H21" i="11" s="1"/>
  <c r="O21" i="11"/>
  <c r="J61" i="11"/>
  <c r="E61" i="11" s="1"/>
  <c r="H61" i="11" s="1"/>
  <c r="O61" i="11"/>
  <c r="BH64" i="11"/>
  <c r="BM64" i="11"/>
  <c r="BM52" i="11"/>
  <c r="BT52" i="11" s="1"/>
  <c r="BY52" i="11" s="1"/>
  <c r="BH52" i="11"/>
  <c r="BH31" i="11"/>
  <c r="BM31" i="11"/>
  <c r="BH34" i="11"/>
  <c r="BM34" i="11"/>
  <c r="BH53" i="11"/>
  <c r="BM53" i="11"/>
  <c r="BM12" i="11"/>
  <c r="BH12" i="11"/>
  <c r="BM11" i="11"/>
  <c r="BT11" i="11" s="1"/>
  <c r="BY11" i="11" s="1"/>
  <c r="BH11" i="11"/>
  <c r="BH32" i="11"/>
  <c r="BM32" i="11"/>
  <c r="BM36" i="11"/>
  <c r="BH36" i="11"/>
  <c r="BH55" i="11"/>
  <c r="BM55" i="11"/>
  <c r="BH23" i="11"/>
  <c r="BM23" i="11"/>
  <c r="BH58" i="11"/>
  <c r="BM58" i="11"/>
  <c r="BH69" i="11"/>
  <c r="BM69" i="11"/>
  <c r="BT69" i="11" s="1"/>
  <c r="BY69" i="11" s="1"/>
  <c r="BH51" i="11"/>
  <c r="BM51" i="11"/>
  <c r="BM54" i="11"/>
  <c r="BH54" i="11"/>
  <c r="BM41" i="11"/>
  <c r="BH41" i="11"/>
  <c r="BH37" i="11"/>
  <c r="BM37" i="11"/>
  <c r="BM28" i="11"/>
  <c r="BH28" i="11"/>
  <c r="BM70" i="11"/>
  <c r="BT70" i="11" s="1"/>
  <c r="BY70" i="11" s="1"/>
  <c r="BH70" i="11"/>
  <c r="BM6" i="11"/>
  <c r="BT6" i="11" s="1"/>
  <c r="BY6" i="11" s="1"/>
  <c r="BH6" i="11"/>
  <c r="BH29" i="11"/>
  <c r="BM29" i="11"/>
  <c r="BH63" i="11"/>
  <c r="BM63" i="11"/>
  <c r="BT63" i="11" s="1"/>
  <c r="BY63" i="11" s="1"/>
  <c r="BH66" i="11"/>
  <c r="BM66" i="11"/>
  <c r="BM9" i="11"/>
  <c r="BT9" i="11" s="1"/>
  <c r="BY9" i="11" s="1"/>
  <c r="BH9" i="11"/>
  <c r="BH16" i="11"/>
  <c r="BM16" i="11"/>
  <c r="BM43" i="11"/>
  <c r="BH43" i="11"/>
  <c r="BM46" i="11"/>
  <c r="BH46" i="11"/>
  <c r="BH13" i="11"/>
  <c r="BM13" i="11"/>
  <c r="BH26" i="11"/>
  <c r="BM26" i="11"/>
  <c r="BM25" i="11"/>
  <c r="BH25" i="11"/>
  <c r="BH61" i="11"/>
  <c r="BM61" i="11"/>
  <c r="BM49" i="11"/>
  <c r="BT49" i="11" s="1"/>
  <c r="BY49" i="11" s="1"/>
  <c r="BH49" i="11"/>
  <c r="BM20" i="11"/>
  <c r="BH20" i="11"/>
  <c r="BM47" i="11"/>
  <c r="BH47" i="11"/>
  <c r="BH15" i="11"/>
  <c r="BM15" i="11"/>
  <c r="BH50" i="11"/>
  <c r="BM50" i="11"/>
  <c r="BT50" i="11" s="1"/>
  <c r="BY50" i="11" s="1"/>
  <c r="BH18" i="11"/>
  <c r="BM18" i="11"/>
  <c r="BH48" i="11"/>
  <c r="BM48" i="11"/>
  <c r="BH21" i="11"/>
  <c r="BM21" i="11"/>
  <c r="BM44" i="11"/>
  <c r="BH44" i="11"/>
  <c r="BM59" i="11"/>
  <c r="BH59" i="11"/>
  <c r="BH27" i="11"/>
  <c r="BM62" i="11"/>
  <c r="BH62" i="11"/>
  <c r="BM30" i="11"/>
  <c r="BH30" i="11"/>
  <c r="BM57" i="11"/>
  <c r="BH57" i="11"/>
  <c r="BH45" i="11"/>
  <c r="BM45" i="11"/>
  <c r="BM68" i="11"/>
  <c r="BH68" i="11"/>
  <c r="BH71" i="11"/>
  <c r="BM71" i="11"/>
  <c r="BT71" i="11" s="1"/>
  <c r="BY71" i="11" s="1"/>
  <c r="BH39" i="11"/>
  <c r="BM39" i="11"/>
  <c r="BH7" i="11"/>
  <c r="BM7" i="11"/>
  <c r="BT7" i="11" s="1"/>
  <c r="BY7" i="11" s="1"/>
  <c r="BH42" i="11"/>
  <c r="BM42" i="11"/>
  <c r="BH10" i="11"/>
  <c r="BM10" i="11"/>
  <c r="BT10" i="11" s="1"/>
  <c r="BY10" i="11" s="1"/>
  <c r="BM60" i="11"/>
  <c r="BH60" i="11"/>
  <c r="BM19" i="11"/>
  <c r="BH19" i="11"/>
  <c r="BM22" i="11"/>
  <c r="BH22" i="11"/>
  <c r="BH8" i="11"/>
  <c r="BM8" i="11"/>
  <c r="BT8" i="11" s="1"/>
  <c r="BY8" i="11" s="1"/>
  <c r="BM65" i="11"/>
  <c r="BT65" i="11" s="1"/>
  <c r="BY65" i="11" s="1"/>
  <c r="BH65" i="11"/>
  <c r="BM35" i="11"/>
  <c r="BH35" i="11"/>
  <c r="BM38" i="11"/>
  <c r="BH38" i="11"/>
  <c r="BM67" i="11"/>
  <c r="BT67" i="11" s="1"/>
  <c r="BY67" i="11" s="1"/>
  <c r="BH67" i="11"/>
  <c r="AV4" i="11"/>
  <c r="AK4" i="11" s="1"/>
  <c r="J103" i="24" l="1"/>
  <c r="E103" i="24" s="1"/>
  <c r="H103" i="24" s="1"/>
  <c r="O103" i="24"/>
  <c r="AC51" i="24"/>
  <c r="S51" i="24" s="1"/>
  <c r="AH51" i="24"/>
  <c r="J97" i="24"/>
  <c r="E97" i="24" s="1"/>
  <c r="H97" i="24" s="1"/>
  <c r="O97" i="24"/>
  <c r="AJ46" i="24"/>
  <c r="AD46" i="24" s="1"/>
  <c r="AO46" i="24"/>
  <c r="BM114" i="24"/>
  <c r="BH114" i="24"/>
  <c r="BT120" i="24"/>
  <c r="BO120" i="24"/>
  <c r="BA108" i="24"/>
  <c r="BF108" i="24"/>
  <c r="AY119" i="24"/>
  <c r="AO119" i="24"/>
  <c r="BF118" i="24"/>
  <c r="BA118" i="24"/>
  <c r="BA123" i="24"/>
  <c r="BF123" i="24"/>
  <c r="BH113" i="24"/>
  <c r="BM113" i="24"/>
  <c r="BO109" i="24"/>
  <c r="BT109" i="24"/>
  <c r="BF110" i="24"/>
  <c r="BA110" i="24"/>
  <c r="BH107" i="24"/>
  <c r="BM107" i="24"/>
  <c r="BO111" i="24"/>
  <c r="BT111" i="24"/>
  <c r="BH112" i="24"/>
  <c r="BM112" i="24"/>
  <c r="BF80" i="24"/>
  <c r="BA80" i="24"/>
  <c r="BM91" i="24"/>
  <c r="BH91" i="24"/>
  <c r="BM36" i="24"/>
  <c r="BH36" i="24"/>
  <c r="BH53" i="24"/>
  <c r="BM53" i="24"/>
  <c r="BO76" i="24"/>
  <c r="BT76" i="24"/>
  <c r="BF81" i="24"/>
  <c r="BA81" i="24"/>
  <c r="BV56" i="24"/>
  <c r="BY56" i="24"/>
  <c r="BF24" i="24"/>
  <c r="BA24" i="24"/>
  <c r="BM33" i="24"/>
  <c r="BH33" i="24"/>
  <c r="BF60" i="24"/>
  <c r="BA60" i="24"/>
  <c r="BM52" i="24"/>
  <c r="BH52" i="24"/>
  <c r="BM50" i="24"/>
  <c r="BH50" i="24"/>
  <c r="BT29" i="24"/>
  <c r="BO29" i="24"/>
  <c r="BH23" i="24"/>
  <c r="BM23" i="24"/>
  <c r="BA98" i="24"/>
  <c r="BF98" i="24"/>
  <c r="BY85" i="24"/>
  <c r="BV85" i="24"/>
  <c r="BF43" i="24"/>
  <c r="BA43" i="24"/>
  <c r="BM86" i="24"/>
  <c r="BH86" i="24"/>
  <c r="BT104" i="24"/>
  <c r="BO104" i="24"/>
  <c r="BY96" i="24"/>
  <c r="BV96" i="24"/>
  <c r="BF35" i="24"/>
  <c r="BA35" i="24"/>
  <c r="BH106" i="24"/>
  <c r="BM106" i="24"/>
  <c r="BO41" i="24"/>
  <c r="BT41" i="24"/>
  <c r="BM101" i="24"/>
  <c r="BH101" i="24"/>
  <c r="BA54" i="24"/>
  <c r="BF54" i="24"/>
  <c r="BH28" i="24"/>
  <c r="BM28" i="24"/>
  <c r="BM27" i="24"/>
  <c r="BH27" i="24"/>
  <c r="O39" i="24"/>
  <c r="J39" i="24"/>
  <c r="E39" i="24" s="1"/>
  <c r="H39" i="24" s="1"/>
  <c r="BF16" i="24"/>
  <c r="BA16" i="24"/>
  <c r="O47" i="24"/>
  <c r="J47" i="24"/>
  <c r="E47" i="24" s="1"/>
  <c r="H47" i="24" s="1"/>
  <c r="BM83" i="24"/>
  <c r="BH83" i="24"/>
  <c r="BO94" i="24"/>
  <c r="BT94" i="24"/>
  <c r="BO93" i="24"/>
  <c r="BT93" i="24"/>
  <c r="BM42" i="24"/>
  <c r="BH42" i="24"/>
  <c r="BT21" i="24"/>
  <c r="BO21" i="24"/>
  <c r="O22" i="24"/>
  <c r="J22" i="24"/>
  <c r="E22" i="24" s="1"/>
  <c r="H22" i="24" s="1"/>
  <c r="BA100" i="24"/>
  <c r="BF100" i="24"/>
  <c r="BM31" i="24"/>
  <c r="BH31" i="24"/>
  <c r="BH95" i="24"/>
  <c r="BM95" i="24"/>
  <c r="BT102" i="24"/>
  <c r="BO102" i="24"/>
  <c r="BO17" i="24"/>
  <c r="BT17" i="24"/>
  <c r="BF61" i="24"/>
  <c r="BA61" i="24"/>
  <c r="BF90" i="24"/>
  <c r="BA90" i="24"/>
  <c r="AH105" i="24"/>
  <c r="AM105" i="24"/>
  <c r="BH15" i="24"/>
  <c r="BM15" i="24"/>
  <c r="BM82" i="24"/>
  <c r="BH82" i="24"/>
  <c r="BO49" i="24"/>
  <c r="BT49" i="24"/>
  <c r="BF40" i="24"/>
  <c r="BA40" i="24"/>
  <c r="BM55" i="24"/>
  <c r="BH55" i="24"/>
  <c r="BM20" i="24"/>
  <c r="BH20" i="24"/>
  <c r="BA88" i="24"/>
  <c r="BF88" i="24"/>
  <c r="BM84" i="24"/>
  <c r="BH84" i="24"/>
  <c r="BO37" i="24"/>
  <c r="BT37" i="24"/>
  <c r="BF89" i="24"/>
  <c r="BA89" i="24"/>
  <c r="BY87" i="24"/>
  <c r="BV87" i="24"/>
  <c r="AO99" i="24"/>
  <c r="AY99" i="24"/>
  <c r="BO79" i="24"/>
  <c r="BT79" i="24"/>
  <c r="BF48" i="24"/>
  <c r="BA48" i="24"/>
  <c r="BA45" i="24"/>
  <c r="BF45" i="24"/>
  <c r="BF30" i="24"/>
  <c r="BA30" i="24"/>
  <c r="BM77" i="24"/>
  <c r="BH77" i="24"/>
  <c r="BA32" i="24"/>
  <c r="BF32" i="24"/>
  <c r="BH38" i="24"/>
  <c r="BM38" i="24"/>
  <c r="BV78" i="24"/>
  <c r="BY78" i="24"/>
  <c r="BA57" i="24"/>
  <c r="BF57" i="24"/>
  <c r="BH75" i="24"/>
  <c r="BM75" i="24"/>
  <c r="AO73" i="23"/>
  <c r="BF78" i="23"/>
  <c r="BF80" i="23"/>
  <c r="BM80" i="23" s="1"/>
  <c r="BA77" i="23"/>
  <c r="AH78" i="23"/>
  <c r="AO78" i="23"/>
  <c r="AO80" i="23"/>
  <c r="BT6" i="23"/>
  <c r="BY6" i="23" s="1"/>
  <c r="BF7" i="23"/>
  <c r="BA7" i="23"/>
  <c r="AC60" i="23"/>
  <c r="S60" i="23" s="1"/>
  <c r="AH60" i="23"/>
  <c r="BF14" i="23"/>
  <c r="BA14" i="23"/>
  <c r="R34" i="23"/>
  <c r="K34" i="23" s="1"/>
  <c r="W34" i="23"/>
  <c r="J11" i="23"/>
  <c r="E11" i="23" s="1"/>
  <c r="H11" i="23" s="1"/>
  <c r="O11" i="23"/>
  <c r="BF70" i="23"/>
  <c r="BA70" i="23"/>
  <c r="BH77" i="23"/>
  <c r="BM77" i="23"/>
  <c r="BF62" i="23"/>
  <c r="BA62" i="23"/>
  <c r="BF51" i="23"/>
  <c r="BA51" i="23"/>
  <c r="W78" i="23"/>
  <c r="R78" i="23"/>
  <c r="K78" i="23" s="1"/>
  <c r="BA68" i="23"/>
  <c r="BF68" i="23"/>
  <c r="BF41" i="23"/>
  <c r="BA41" i="23"/>
  <c r="BF22" i="23"/>
  <c r="BA22" i="23"/>
  <c r="BF11" i="23"/>
  <c r="BA11" i="23"/>
  <c r="BF73" i="23"/>
  <c r="BA73" i="23"/>
  <c r="BF43" i="23"/>
  <c r="BA43" i="23"/>
  <c r="R64" i="23"/>
  <c r="K64" i="23" s="1"/>
  <c r="W64" i="23"/>
  <c r="R72" i="23"/>
  <c r="K72" i="23" s="1"/>
  <c r="W72" i="23"/>
  <c r="R31" i="23"/>
  <c r="K31" i="23" s="1"/>
  <c r="W31" i="23"/>
  <c r="BF49" i="23"/>
  <c r="BA49" i="23"/>
  <c r="R59" i="23"/>
  <c r="K59" i="23" s="1"/>
  <c r="W59" i="23"/>
  <c r="BF37" i="23"/>
  <c r="BA37" i="23"/>
  <c r="R35" i="23"/>
  <c r="K35" i="23" s="1"/>
  <c r="W35" i="23"/>
  <c r="R69" i="23"/>
  <c r="K69" i="23" s="1"/>
  <c r="W69" i="23"/>
  <c r="BF12" i="23"/>
  <c r="BA12" i="23"/>
  <c r="R52" i="23"/>
  <c r="K52" i="23" s="1"/>
  <c r="W52" i="23"/>
  <c r="R48" i="23"/>
  <c r="K48" i="23" s="1"/>
  <c r="W48" i="23"/>
  <c r="AC58" i="23"/>
  <c r="S58" i="23" s="1"/>
  <c r="AH58" i="23"/>
  <c r="R17" i="23"/>
  <c r="K17" i="23" s="1"/>
  <c r="W17" i="23"/>
  <c r="R42" i="23"/>
  <c r="K42" i="23" s="1"/>
  <c r="W42" i="23"/>
  <c r="BF76" i="23"/>
  <c r="BA76" i="23"/>
  <c r="AC29" i="23"/>
  <c r="S29" i="23" s="1"/>
  <c r="AH29" i="23"/>
  <c r="AC74" i="23"/>
  <c r="S74" i="23" s="1"/>
  <c r="AH74" i="23"/>
  <c r="BF39" i="23"/>
  <c r="BA39" i="23"/>
  <c r="R40" i="23"/>
  <c r="K40" i="23" s="1"/>
  <c r="W40" i="23"/>
  <c r="O16" i="23"/>
  <c r="J16" i="23"/>
  <c r="E16" i="23" s="1"/>
  <c r="H16" i="23" s="1"/>
  <c r="AC75" i="23"/>
  <c r="S75" i="23" s="1"/>
  <c r="AH75" i="23"/>
  <c r="AC80" i="23"/>
  <c r="S80" i="23" s="1"/>
  <c r="AH80" i="23"/>
  <c r="BF47" i="23"/>
  <c r="BA47" i="23"/>
  <c r="BF45" i="23"/>
  <c r="BA45" i="23"/>
  <c r="R44" i="23"/>
  <c r="K44" i="23" s="1"/>
  <c r="W44" i="23"/>
  <c r="J76" i="23"/>
  <c r="E76" i="23" s="1"/>
  <c r="H76" i="23" s="1"/>
  <c r="O76" i="23"/>
  <c r="BA71" i="23"/>
  <c r="BF71" i="23"/>
  <c r="AC15" i="23"/>
  <c r="S15" i="23" s="1"/>
  <c r="AH15" i="23"/>
  <c r="R66" i="23"/>
  <c r="K66" i="23" s="1"/>
  <c r="W66" i="23"/>
  <c r="W67" i="23"/>
  <c r="R67" i="23"/>
  <c r="K67" i="23" s="1"/>
  <c r="R50" i="23"/>
  <c r="K50" i="23" s="1"/>
  <c r="W50" i="23"/>
  <c r="BF56" i="23"/>
  <c r="BA56" i="23"/>
  <c r="BH13" i="23"/>
  <c r="BM13" i="23"/>
  <c r="BV44" i="23"/>
  <c r="BY44" i="23"/>
  <c r="BO4" i="23"/>
  <c r="BT4" i="23"/>
  <c r="BT9" i="23"/>
  <c r="BO9" i="23"/>
  <c r="BT61" i="23"/>
  <c r="BO61" i="23"/>
  <c r="BM59" i="23"/>
  <c r="BH59" i="23"/>
  <c r="BO74" i="23"/>
  <c r="BT74" i="23"/>
  <c r="BV42" i="23"/>
  <c r="BY42" i="23"/>
  <c r="BY26" i="23"/>
  <c r="BV26" i="23"/>
  <c r="BF34" i="23"/>
  <c r="BA34" i="23"/>
  <c r="BV54" i="23"/>
  <c r="BY54" i="23"/>
  <c r="BY28" i="23"/>
  <c r="BV28" i="23"/>
  <c r="BM52" i="23"/>
  <c r="BH52" i="23"/>
  <c r="BT60" i="23"/>
  <c r="BO60" i="23"/>
  <c r="BF36" i="23"/>
  <c r="BA36" i="23"/>
  <c r="BY17" i="23"/>
  <c r="BV17" i="23"/>
  <c r="BM31" i="23"/>
  <c r="BH31" i="23"/>
  <c r="BF79" i="23"/>
  <c r="BA79" i="23"/>
  <c r="BM33" i="23"/>
  <c r="BH33" i="23"/>
  <c r="BA66" i="23"/>
  <c r="BF66" i="23"/>
  <c r="BF32" i="23"/>
  <c r="BA32" i="23"/>
  <c r="BF63" i="23"/>
  <c r="BA63" i="23"/>
  <c r="BM50" i="23"/>
  <c r="BH50" i="23"/>
  <c r="BO16" i="23"/>
  <c r="BT16" i="23"/>
  <c r="BA30" i="23"/>
  <c r="BF30" i="23"/>
  <c r="BY24" i="23"/>
  <c r="BV24" i="23"/>
  <c r="BV46" i="23"/>
  <c r="BY46" i="23"/>
  <c r="BV48" i="23"/>
  <c r="BY48" i="23"/>
  <c r="BY20" i="23"/>
  <c r="BV20" i="23"/>
  <c r="R54" i="23"/>
  <c r="K54" i="23" s="1"/>
  <c r="W54" i="23"/>
  <c r="BO38" i="23"/>
  <c r="BT38" i="23"/>
  <c r="BF53" i="23"/>
  <c r="BA53" i="23"/>
  <c r="BH64" i="23"/>
  <c r="BM64" i="23"/>
  <c r="BT5" i="23"/>
  <c r="BO5" i="23"/>
  <c r="BM78" i="23"/>
  <c r="BH78" i="23"/>
  <c r="BA72" i="23"/>
  <c r="BF72" i="23"/>
  <c r="BT58" i="23"/>
  <c r="BO58" i="23"/>
  <c r="BV69" i="23"/>
  <c r="BY69" i="23"/>
  <c r="BH80" i="23"/>
  <c r="BH67" i="23"/>
  <c r="BM67" i="23"/>
  <c r="BY55" i="23"/>
  <c r="BV55" i="23"/>
  <c r="R55" i="23"/>
  <c r="K55" i="23" s="1"/>
  <c r="W55" i="23"/>
  <c r="BO75" i="23"/>
  <c r="BT75" i="23"/>
  <c r="BV35" i="23"/>
  <c r="BY35" i="23"/>
  <c r="BM40" i="23"/>
  <c r="BH40" i="23"/>
  <c r="AC65" i="23"/>
  <c r="S65" i="23" s="1"/>
  <c r="AH65" i="23"/>
  <c r="BH14" i="11"/>
  <c r="BT47" i="11"/>
  <c r="BO47" i="11"/>
  <c r="BT46" i="11"/>
  <c r="BO46" i="11"/>
  <c r="BT68" i="11"/>
  <c r="BO68" i="11"/>
  <c r="BT66" i="11"/>
  <c r="BO66" i="11"/>
  <c r="BT64" i="11"/>
  <c r="BO64" i="11"/>
  <c r="BT62" i="11"/>
  <c r="BO62" i="11"/>
  <c r="BT61" i="11"/>
  <c r="BO61" i="11"/>
  <c r="BT60" i="11"/>
  <c r="BO60" i="11"/>
  <c r="BT59" i="11"/>
  <c r="BO59" i="11"/>
  <c r="BT58" i="11"/>
  <c r="BO58" i="11"/>
  <c r="BT57" i="11"/>
  <c r="BO57" i="11"/>
  <c r="BY56" i="11"/>
  <c r="BV56" i="11"/>
  <c r="BT55" i="11"/>
  <c r="BO55" i="11"/>
  <c r="BT54" i="11"/>
  <c r="BO54" i="11"/>
  <c r="BT53" i="11"/>
  <c r="BO53" i="11"/>
  <c r="BT51" i="11"/>
  <c r="BO51" i="11"/>
  <c r="BT48" i="11"/>
  <c r="BO48" i="11"/>
  <c r="BT45" i="11"/>
  <c r="BO45" i="11"/>
  <c r="BT44" i="11"/>
  <c r="BO44" i="11"/>
  <c r="BT43" i="11"/>
  <c r="BO43" i="11"/>
  <c r="BT42" i="11"/>
  <c r="BO42" i="11"/>
  <c r="BT19" i="11"/>
  <c r="BO19" i="11"/>
  <c r="BT30" i="11"/>
  <c r="BO30" i="11"/>
  <c r="BT25" i="11"/>
  <c r="BO25" i="11"/>
  <c r="BT36" i="11"/>
  <c r="BO36" i="11"/>
  <c r="BT39" i="11"/>
  <c r="BO39" i="11"/>
  <c r="BT21" i="11"/>
  <c r="BO21" i="11"/>
  <c r="BT18" i="11"/>
  <c r="BO18" i="11"/>
  <c r="BT15" i="11"/>
  <c r="BO15" i="11"/>
  <c r="BT26" i="11"/>
  <c r="BO26" i="11"/>
  <c r="BT32" i="11"/>
  <c r="BO32" i="11"/>
  <c r="BT34" i="11"/>
  <c r="BO34" i="11"/>
  <c r="BY40" i="11"/>
  <c r="BV40" i="11"/>
  <c r="BT27" i="11"/>
  <c r="BO27" i="11"/>
  <c r="BT38" i="11"/>
  <c r="BO38" i="11"/>
  <c r="BT28" i="11"/>
  <c r="BO28" i="11"/>
  <c r="BT35" i="11"/>
  <c r="BO35" i="11"/>
  <c r="BT22" i="11"/>
  <c r="BO22" i="11"/>
  <c r="BT20" i="11"/>
  <c r="BO20" i="11"/>
  <c r="BT14" i="11"/>
  <c r="BO14" i="11"/>
  <c r="BT41" i="11"/>
  <c r="BO41" i="11"/>
  <c r="BT16" i="11"/>
  <c r="BO16" i="11"/>
  <c r="BT29" i="11"/>
  <c r="BO29" i="11"/>
  <c r="BT37" i="11"/>
  <c r="BO37" i="11"/>
  <c r="BT23" i="11"/>
  <c r="BO23" i="11"/>
  <c r="BT31" i="11"/>
  <c r="BO31" i="11"/>
  <c r="BT24" i="11"/>
  <c r="BO24" i="11"/>
  <c r="BT13" i="11"/>
  <c r="BO13" i="11"/>
  <c r="BT12" i="11"/>
  <c r="BO12" i="11"/>
  <c r="AJ4" i="11"/>
  <c r="AD4" i="11" s="1"/>
  <c r="AO4" i="11"/>
  <c r="R51" i="24" l="1"/>
  <c r="K51" i="24" s="1"/>
  <c r="W51" i="24"/>
  <c r="AH46" i="24"/>
  <c r="AC46" i="24"/>
  <c r="S46" i="24" s="1"/>
  <c r="BT107" i="24"/>
  <c r="BO107" i="24"/>
  <c r="BY111" i="24"/>
  <c r="BV111" i="24"/>
  <c r="BY109" i="24"/>
  <c r="BV109" i="24"/>
  <c r="BM123" i="24"/>
  <c r="BH123" i="24"/>
  <c r="BH108" i="24"/>
  <c r="BM108" i="24"/>
  <c r="BH118" i="24"/>
  <c r="BM118" i="24"/>
  <c r="BA119" i="24"/>
  <c r="BF119" i="24"/>
  <c r="BV120" i="24"/>
  <c r="BY120" i="24"/>
  <c r="BT113" i="24"/>
  <c r="BO113" i="24"/>
  <c r="BT112" i="24"/>
  <c r="BO112" i="24"/>
  <c r="BH110" i="24"/>
  <c r="BM110" i="24"/>
  <c r="BO114" i="24"/>
  <c r="BT114" i="24"/>
  <c r="AY105" i="24"/>
  <c r="AO105" i="24"/>
  <c r="BM24" i="24"/>
  <c r="BH24" i="24"/>
  <c r="BM32" i="24"/>
  <c r="BH32" i="24"/>
  <c r="BH48" i="24"/>
  <c r="BM48" i="24"/>
  <c r="BV21" i="24"/>
  <c r="BY21" i="24"/>
  <c r="BO27" i="24"/>
  <c r="BT27" i="24"/>
  <c r="BM57" i="24"/>
  <c r="BH57" i="24"/>
  <c r="BY79" i="24"/>
  <c r="BV79" i="24"/>
  <c r="BY37" i="24"/>
  <c r="BV37" i="24"/>
  <c r="BT28" i="24"/>
  <c r="BO28" i="24"/>
  <c r="BT106" i="24"/>
  <c r="BO106" i="24"/>
  <c r="BT23" i="24"/>
  <c r="BO23" i="24"/>
  <c r="BH45" i="24"/>
  <c r="BM45" i="24"/>
  <c r="BT53" i="24"/>
  <c r="BO53" i="24"/>
  <c r="BH40" i="24"/>
  <c r="BM40" i="24"/>
  <c r="BT101" i="24"/>
  <c r="BO101" i="24"/>
  <c r="BT50" i="24"/>
  <c r="BO50" i="24"/>
  <c r="BT75" i="24"/>
  <c r="BO75" i="24"/>
  <c r="BT95" i="24"/>
  <c r="BO95" i="24"/>
  <c r="BY41" i="24"/>
  <c r="BV41" i="24"/>
  <c r="BT83" i="24"/>
  <c r="BO83" i="24"/>
  <c r="BV104" i="24"/>
  <c r="BY104" i="24"/>
  <c r="BO36" i="24"/>
  <c r="BT36" i="24"/>
  <c r="BO77" i="24"/>
  <c r="BT77" i="24"/>
  <c r="BT20" i="24"/>
  <c r="BO20" i="24"/>
  <c r="BO82" i="24"/>
  <c r="BT82" i="24"/>
  <c r="BM61" i="24"/>
  <c r="BH61" i="24"/>
  <c r="BT31" i="24"/>
  <c r="BO31" i="24"/>
  <c r="BT42" i="24"/>
  <c r="BO42" i="24"/>
  <c r="BO86" i="24"/>
  <c r="BT86" i="24"/>
  <c r="BH60" i="24"/>
  <c r="BM60" i="24"/>
  <c r="BH81" i="24"/>
  <c r="BM81" i="24"/>
  <c r="BO91" i="24"/>
  <c r="BT91" i="24"/>
  <c r="BT38" i="24"/>
  <c r="BO38" i="24"/>
  <c r="BH88" i="24"/>
  <c r="BM88" i="24"/>
  <c r="BY94" i="24"/>
  <c r="BV94" i="24"/>
  <c r="BY102" i="24"/>
  <c r="BV102" i="24"/>
  <c r="BY49" i="24"/>
  <c r="BV49" i="24"/>
  <c r="BM90" i="24"/>
  <c r="BH90" i="24"/>
  <c r="BO52" i="24"/>
  <c r="BT52" i="24"/>
  <c r="BF99" i="24"/>
  <c r="BA99" i="24"/>
  <c r="BT15" i="24"/>
  <c r="BO15" i="24"/>
  <c r="BY17" i="24"/>
  <c r="BV17" i="24"/>
  <c r="BH100" i="24"/>
  <c r="BM100" i="24"/>
  <c r="BY93" i="24"/>
  <c r="BV93" i="24"/>
  <c r="BM54" i="24"/>
  <c r="BH54" i="24"/>
  <c r="BV76" i="24"/>
  <c r="BY76" i="24"/>
  <c r="BM98" i="24"/>
  <c r="BH98" i="24"/>
  <c r="BM89" i="24"/>
  <c r="BH89" i="24"/>
  <c r="BH30" i="24"/>
  <c r="BM30" i="24"/>
  <c r="BO84" i="24"/>
  <c r="BT84" i="24"/>
  <c r="BT55" i="24"/>
  <c r="BO55" i="24"/>
  <c r="BH16" i="24"/>
  <c r="BM16" i="24"/>
  <c r="BM35" i="24"/>
  <c r="BH35" i="24"/>
  <c r="BM43" i="24"/>
  <c r="BH43" i="24"/>
  <c r="BY29" i="24"/>
  <c r="BV29" i="24"/>
  <c r="BO33" i="24"/>
  <c r="BT33" i="24"/>
  <c r="BH80" i="24"/>
  <c r="BM80" i="24"/>
  <c r="BV6" i="23"/>
  <c r="J67" i="23"/>
  <c r="E67" i="23" s="1"/>
  <c r="H67" i="23" s="1"/>
  <c r="O67" i="23"/>
  <c r="R29" i="23"/>
  <c r="K29" i="23" s="1"/>
  <c r="W29" i="23"/>
  <c r="BH43" i="23"/>
  <c r="BM43" i="23"/>
  <c r="J34" i="23"/>
  <c r="E34" i="23" s="1"/>
  <c r="H34" i="23" s="1"/>
  <c r="O34" i="23"/>
  <c r="O40" i="23"/>
  <c r="J40" i="23"/>
  <c r="E40" i="23" s="1"/>
  <c r="H40" i="23" s="1"/>
  <c r="J35" i="23"/>
  <c r="E35" i="23" s="1"/>
  <c r="H35" i="23" s="1"/>
  <c r="O35" i="23"/>
  <c r="BM14" i="23"/>
  <c r="BH14" i="23"/>
  <c r="J78" i="23"/>
  <c r="E78" i="23" s="1"/>
  <c r="H78" i="23" s="1"/>
  <c r="O78" i="23"/>
  <c r="J66" i="23"/>
  <c r="E66" i="23" s="1"/>
  <c r="H66" i="23" s="1"/>
  <c r="O66" i="23"/>
  <c r="O44" i="23"/>
  <c r="J44" i="23"/>
  <c r="E44" i="23" s="1"/>
  <c r="H44" i="23" s="1"/>
  <c r="R80" i="23"/>
  <c r="K80" i="23" s="1"/>
  <c r="W80" i="23"/>
  <c r="BH39" i="23"/>
  <c r="BM39" i="23"/>
  <c r="J42" i="23"/>
  <c r="E42" i="23" s="1"/>
  <c r="H42" i="23" s="1"/>
  <c r="O42" i="23"/>
  <c r="J52" i="23"/>
  <c r="E52" i="23" s="1"/>
  <c r="H52" i="23" s="1"/>
  <c r="O52" i="23"/>
  <c r="BM37" i="23"/>
  <c r="BH37" i="23"/>
  <c r="J72" i="23"/>
  <c r="E72" i="23" s="1"/>
  <c r="H72" i="23" s="1"/>
  <c r="O72" i="23"/>
  <c r="BM11" i="23"/>
  <c r="BH11" i="23"/>
  <c r="BM70" i="23"/>
  <c r="BH70" i="23"/>
  <c r="R60" i="23"/>
  <c r="K60" i="23" s="1"/>
  <c r="W60" i="23"/>
  <c r="BM71" i="23"/>
  <c r="BH71" i="23"/>
  <c r="J69" i="23"/>
  <c r="E69" i="23" s="1"/>
  <c r="H69" i="23" s="1"/>
  <c r="O69" i="23"/>
  <c r="BM62" i="23"/>
  <c r="BH62" i="23"/>
  <c r="BT77" i="23"/>
  <c r="BO77" i="23"/>
  <c r="BM76" i="23"/>
  <c r="BH76" i="23"/>
  <c r="J31" i="23"/>
  <c r="E31" i="23" s="1"/>
  <c r="H31" i="23" s="1"/>
  <c r="O31" i="23"/>
  <c r="BM47" i="23"/>
  <c r="BH47" i="23"/>
  <c r="R58" i="23"/>
  <c r="K58" i="23" s="1"/>
  <c r="W58" i="23"/>
  <c r="BH49" i="23"/>
  <c r="BM49" i="23"/>
  <c r="BH41" i="23"/>
  <c r="BM41" i="23"/>
  <c r="BM68" i="23"/>
  <c r="BH68" i="23"/>
  <c r="O48" i="23"/>
  <c r="J48" i="23"/>
  <c r="E48" i="23" s="1"/>
  <c r="H48" i="23" s="1"/>
  <c r="BH73" i="23"/>
  <c r="BM73" i="23"/>
  <c r="R15" i="23"/>
  <c r="K15" i="23" s="1"/>
  <c r="W15" i="23"/>
  <c r="BH45" i="23"/>
  <c r="BM45" i="23"/>
  <c r="R75" i="23"/>
  <c r="K75" i="23" s="1"/>
  <c r="W75" i="23"/>
  <c r="W74" i="23"/>
  <c r="R74" i="23"/>
  <c r="K74" i="23" s="1"/>
  <c r="J17" i="23"/>
  <c r="E17" i="23" s="1"/>
  <c r="H17" i="23" s="1"/>
  <c r="O17" i="23"/>
  <c r="BH12" i="23"/>
  <c r="BM12" i="23"/>
  <c r="J59" i="23"/>
  <c r="E59" i="23" s="1"/>
  <c r="H59" i="23" s="1"/>
  <c r="O59" i="23"/>
  <c r="J64" i="23"/>
  <c r="E64" i="23" s="1"/>
  <c r="H64" i="23" s="1"/>
  <c r="O64" i="23"/>
  <c r="BM22" i="23"/>
  <c r="BH22" i="23"/>
  <c r="BH51" i="23"/>
  <c r="BM51" i="23"/>
  <c r="BH7" i="23"/>
  <c r="BM7" i="23"/>
  <c r="O50" i="23"/>
  <c r="J50" i="23"/>
  <c r="E50" i="23" s="1"/>
  <c r="H50" i="23" s="1"/>
  <c r="BO80" i="23"/>
  <c r="BT80" i="23"/>
  <c r="BT59" i="23"/>
  <c r="BO59" i="23"/>
  <c r="BY16" i="23"/>
  <c r="BV16" i="23"/>
  <c r="O55" i="23"/>
  <c r="J55" i="23"/>
  <c r="E55" i="23" s="1"/>
  <c r="H55" i="23" s="1"/>
  <c r="BH63" i="23"/>
  <c r="BM63" i="23"/>
  <c r="BT33" i="23"/>
  <c r="BO33" i="23"/>
  <c r="BM36" i="23"/>
  <c r="BH36" i="23"/>
  <c r="BM34" i="23"/>
  <c r="BH34" i="23"/>
  <c r="BV38" i="23"/>
  <c r="BY38" i="23"/>
  <c r="R65" i="23"/>
  <c r="K65" i="23" s="1"/>
  <c r="W65" i="23"/>
  <c r="BT40" i="23"/>
  <c r="BO40" i="23"/>
  <c r="BO78" i="23"/>
  <c r="BT78" i="23"/>
  <c r="BM32" i="23"/>
  <c r="BH32" i="23"/>
  <c r="BH79" i="23"/>
  <c r="BM79" i="23"/>
  <c r="BY61" i="23"/>
  <c r="BV61" i="23"/>
  <c r="BV4" i="23"/>
  <c r="BY4" i="23"/>
  <c r="BO67" i="23"/>
  <c r="BT67" i="23"/>
  <c r="BV74" i="23"/>
  <c r="BY74" i="23"/>
  <c r="BM53" i="23"/>
  <c r="BH53" i="23"/>
  <c r="BT52" i="23"/>
  <c r="BO52" i="23"/>
  <c r="BY9" i="23"/>
  <c r="BV9" i="23"/>
  <c r="BM56" i="23"/>
  <c r="BH56" i="23"/>
  <c r="BO64" i="23"/>
  <c r="BT64" i="23"/>
  <c r="BO13" i="23"/>
  <c r="BT13" i="23"/>
  <c r="BY58" i="23"/>
  <c r="BV58" i="23"/>
  <c r="BV5" i="23"/>
  <c r="BY5" i="23"/>
  <c r="J54" i="23"/>
  <c r="E54" i="23" s="1"/>
  <c r="H54" i="23" s="1"/>
  <c r="O54" i="23"/>
  <c r="BT50" i="23"/>
  <c r="BO50" i="23"/>
  <c r="BO31" i="23"/>
  <c r="BT31" i="23"/>
  <c r="BY60" i="23"/>
  <c r="BV60" i="23"/>
  <c r="BY75" i="23"/>
  <c r="BV75" i="23"/>
  <c r="BH72" i="23"/>
  <c r="BM72" i="23"/>
  <c r="BM30" i="23"/>
  <c r="BH30" i="23"/>
  <c r="BM66" i="23"/>
  <c r="BH66" i="23"/>
  <c r="BY47" i="11"/>
  <c r="BV47" i="11"/>
  <c r="BY46" i="11"/>
  <c r="BV46" i="11"/>
  <c r="BY68" i="11"/>
  <c r="BV68" i="11"/>
  <c r="BY66" i="11"/>
  <c r="BV66" i="11"/>
  <c r="BY64" i="11"/>
  <c r="BV64" i="11"/>
  <c r="BY62" i="11"/>
  <c r="BV62" i="11"/>
  <c r="BY61" i="11"/>
  <c r="BV61" i="11"/>
  <c r="BY60" i="11"/>
  <c r="BV60" i="11"/>
  <c r="BY59" i="11"/>
  <c r="BV59" i="11"/>
  <c r="BY58" i="11"/>
  <c r="BV58" i="11"/>
  <c r="BY57" i="11"/>
  <c r="BV57" i="11"/>
  <c r="BY55" i="11"/>
  <c r="BV55" i="11"/>
  <c r="BY54" i="11"/>
  <c r="BV54" i="11"/>
  <c r="BY53" i="11"/>
  <c r="BV53" i="11"/>
  <c r="BY51" i="11"/>
  <c r="BV51" i="11"/>
  <c r="BY48" i="11"/>
  <c r="BV48" i="11"/>
  <c r="BY45" i="11"/>
  <c r="BV45" i="11"/>
  <c r="BY44" i="11"/>
  <c r="BV44" i="11"/>
  <c r="BY43" i="11"/>
  <c r="BV43" i="11"/>
  <c r="BY42" i="11"/>
  <c r="BV42" i="11"/>
  <c r="BY31" i="11"/>
  <c r="BV31" i="11"/>
  <c r="BY16" i="11"/>
  <c r="BV16" i="11"/>
  <c r="BY22" i="11"/>
  <c r="BV22" i="11"/>
  <c r="BY27" i="11"/>
  <c r="BV27" i="11"/>
  <c r="BY26" i="11"/>
  <c r="BV26" i="11"/>
  <c r="BY39" i="11"/>
  <c r="BV39" i="11"/>
  <c r="BY19" i="11"/>
  <c r="BV19" i="11"/>
  <c r="BY24" i="11"/>
  <c r="BV24" i="11"/>
  <c r="BY23" i="11"/>
  <c r="BV23" i="11"/>
  <c r="BY29" i="11"/>
  <c r="BV29" i="11"/>
  <c r="BY41" i="11"/>
  <c r="BV41" i="11"/>
  <c r="BY20" i="11"/>
  <c r="BV20" i="11"/>
  <c r="BY35" i="11"/>
  <c r="BV35" i="11"/>
  <c r="BY38" i="11"/>
  <c r="BV38" i="11"/>
  <c r="BY32" i="11"/>
  <c r="BV32" i="11"/>
  <c r="BY15" i="11"/>
  <c r="BV15" i="11"/>
  <c r="BY21" i="11"/>
  <c r="BV21" i="11"/>
  <c r="BY36" i="11"/>
  <c r="BV36" i="11"/>
  <c r="BY30" i="11"/>
  <c r="BV30" i="11"/>
  <c r="BY37" i="11"/>
  <c r="BV37" i="11"/>
  <c r="BY14" i="11"/>
  <c r="BV14" i="11"/>
  <c r="BY28" i="11"/>
  <c r="BV28" i="11"/>
  <c r="BY34" i="11"/>
  <c r="BV34" i="11"/>
  <c r="BY18" i="11"/>
  <c r="BV18" i="11"/>
  <c r="BY25" i="11"/>
  <c r="BV25" i="11"/>
  <c r="BY13" i="11"/>
  <c r="BV13" i="11"/>
  <c r="BY12" i="11"/>
  <c r="BV12" i="11"/>
  <c r="AC4" i="11"/>
  <c r="S4" i="11" s="1"/>
  <c r="AH4" i="11"/>
  <c r="W46" i="24" l="1"/>
  <c r="R46" i="24"/>
  <c r="K46" i="24" s="1"/>
  <c r="O51" i="24"/>
  <c r="J51" i="24"/>
  <c r="E51" i="24" s="1"/>
  <c r="H51" i="24" s="1"/>
  <c r="BV114" i="24"/>
  <c r="BY114" i="24"/>
  <c r="BT110" i="24"/>
  <c r="BO110" i="24"/>
  <c r="BT118" i="24"/>
  <c r="BO118" i="24"/>
  <c r="BO108" i="24"/>
  <c r="BT108" i="24"/>
  <c r="BV113" i="24"/>
  <c r="BY113" i="24"/>
  <c r="BM119" i="24"/>
  <c r="BH119" i="24"/>
  <c r="BO123" i="24"/>
  <c r="BT123" i="24"/>
  <c r="BV112" i="24"/>
  <c r="BY112" i="24"/>
  <c r="BV107" i="24"/>
  <c r="BY107" i="24"/>
  <c r="BY84" i="24"/>
  <c r="BV84" i="24"/>
  <c r="BT61" i="24"/>
  <c r="BO61" i="24"/>
  <c r="BT30" i="24"/>
  <c r="BO30" i="24"/>
  <c r="BY86" i="24"/>
  <c r="BV86" i="24"/>
  <c r="BT35" i="24"/>
  <c r="BO35" i="24"/>
  <c r="BO54" i="24"/>
  <c r="BT54" i="24"/>
  <c r="BY38" i="24"/>
  <c r="BV38" i="24"/>
  <c r="BY106" i="24"/>
  <c r="BV106" i="24"/>
  <c r="BO57" i="24"/>
  <c r="BT57" i="24"/>
  <c r="BO32" i="24"/>
  <c r="BT32" i="24"/>
  <c r="BY33" i="24"/>
  <c r="BV33" i="24"/>
  <c r="BT16" i="24"/>
  <c r="BO16" i="24"/>
  <c r="BY91" i="24"/>
  <c r="BV91" i="24"/>
  <c r="BY27" i="24"/>
  <c r="BV27" i="24"/>
  <c r="BY101" i="24"/>
  <c r="BV101" i="24"/>
  <c r="BH99" i="24"/>
  <c r="BM99" i="24"/>
  <c r="BY42" i="24"/>
  <c r="BV42" i="24"/>
  <c r="BY20" i="24"/>
  <c r="BV20" i="24"/>
  <c r="BY83" i="24"/>
  <c r="BV83" i="24"/>
  <c r="BY75" i="24"/>
  <c r="BV75" i="24"/>
  <c r="BY53" i="24"/>
  <c r="BV53" i="24"/>
  <c r="BV28" i="24"/>
  <c r="BY28" i="24"/>
  <c r="BT24" i="24"/>
  <c r="BO24" i="24"/>
  <c r="BT60" i="24"/>
  <c r="BO60" i="24"/>
  <c r="BT48" i="24"/>
  <c r="BO48" i="24"/>
  <c r="BT43" i="24"/>
  <c r="BO43" i="24"/>
  <c r="BO90" i="24"/>
  <c r="BT90" i="24"/>
  <c r="BY95" i="24"/>
  <c r="BV95" i="24"/>
  <c r="BT40" i="24"/>
  <c r="BO40" i="24"/>
  <c r="BV15" i="24"/>
  <c r="BY15" i="24"/>
  <c r="BT89" i="24"/>
  <c r="BO89" i="24"/>
  <c r="BO100" i="24"/>
  <c r="BT100" i="24"/>
  <c r="BY52" i="24"/>
  <c r="BV52" i="24"/>
  <c r="BT81" i="24"/>
  <c r="BO81" i="24"/>
  <c r="BY77" i="24"/>
  <c r="BV77" i="24"/>
  <c r="BO45" i="24"/>
  <c r="BT45" i="24"/>
  <c r="BO88" i="24"/>
  <c r="BT88" i="24"/>
  <c r="BY36" i="24"/>
  <c r="BV36" i="24"/>
  <c r="BV23" i="24"/>
  <c r="BY23" i="24"/>
  <c r="BT80" i="24"/>
  <c r="BO80" i="24"/>
  <c r="BY82" i="24"/>
  <c r="BV82" i="24"/>
  <c r="BV55" i="24"/>
  <c r="BY55" i="24"/>
  <c r="BO98" i="24"/>
  <c r="BT98" i="24"/>
  <c r="BY31" i="24"/>
  <c r="BV31" i="24"/>
  <c r="BY50" i="24"/>
  <c r="BV50" i="24"/>
  <c r="BA105" i="24"/>
  <c r="BF105" i="24"/>
  <c r="BO37" i="23"/>
  <c r="BT37" i="23"/>
  <c r="J74" i="23"/>
  <c r="E74" i="23" s="1"/>
  <c r="H74" i="23" s="1"/>
  <c r="O74" i="23"/>
  <c r="BT73" i="23"/>
  <c r="BO73" i="23"/>
  <c r="BT76" i="23"/>
  <c r="BO76" i="23"/>
  <c r="BO62" i="23"/>
  <c r="BT62" i="23"/>
  <c r="BO70" i="23"/>
  <c r="BT70" i="23"/>
  <c r="J29" i="23"/>
  <c r="E29" i="23" s="1"/>
  <c r="H29" i="23" s="1"/>
  <c r="O29" i="23"/>
  <c r="BO51" i="23"/>
  <c r="BT51" i="23"/>
  <c r="BO12" i="23"/>
  <c r="BT12" i="23"/>
  <c r="BO45" i="23"/>
  <c r="BT45" i="23"/>
  <c r="BT39" i="23"/>
  <c r="BO39" i="23"/>
  <c r="BT68" i="23"/>
  <c r="BO68" i="23"/>
  <c r="BY77" i="23"/>
  <c r="BV77" i="23"/>
  <c r="BT22" i="23"/>
  <c r="BO22" i="23"/>
  <c r="O15" i="23"/>
  <c r="J15" i="23"/>
  <c r="E15" i="23" s="1"/>
  <c r="H15" i="23" s="1"/>
  <c r="J80" i="23"/>
  <c r="E80" i="23" s="1"/>
  <c r="H80" i="23" s="1"/>
  <c r="O80" i="23"/>
  <c r="BO7" i="23"/>
  <c r="BT7" i="23"/>
  <c r="BO47" i="23"/>
  <c r="BT47" i="23"/>
  <c r="BO71" i="23"/>
  <c r="BT71" i="23"/>
  <c r="BO41" i="23"/>
  <c r="BT41" i="23"/>
  <c r="BT43" i="23"/>
  <c r="BO43" i="23"/>
  <c r="J60" i="23"/>
  <c r="E60" i="23" s="1"/>
  <c r="H60" i="23" s="1"/>
  <c r="O60" i="23"/>
  <c r="BO14" i="23"/>
  <c r="BT14" i="23"/>
  <c r="BT49" i="23"/>
  <c r="BO49" i="23"/>
  <c r="J75" i="23"/>
  <c r="E75" i="23" s="1"/>
  <c r="H75" i="23" s="1"/>
  <c r="O75" i="23"/>
  <c r="J58" i="23"/>
  <c r="E58" i="23" s="1"/>
  <c r="H58" i="23" s="1"/>
  <c r="O58" i="23"/>
  <c r="BT11" i="23"/>
  <c r="BO11" i="23"/>
  <c r="BT36" i="23"/>
  <c r="BO36" i="23"/>
  <c r="BT79" i="23"/>
  <c r="BO79" i="23"/>
  <c r="BT66" i="23"/>
  <c r="BO66" i="23"/>
  <c r="BV52" i="23"/>
  <c r="BY52" i="23"/>
  <c r="BV40" i="23"/>
  <c r="BY40" i="23"/>
  <c r="BV33" i="23"/>
  <c r="BY33" i="23"/>
  <c r="BT30" i="23"/>
  <c r="BO30" i="23"/>
  <c r="BV50" i="23"/>
  <c r="BY50" i="23"/>
  <c r="BT56" i="23"/>
  <c r="BO56" i="23"/>
  <c r="BT53" i="23"/>
  <c r="BO53" i="23"/>
  <c r="BT32" i="23"/>
  <c r="BO32" i="23"/>
  <c r="J65" i="23"/>
  <c r="E65" i="23" s="1"/>
  <c r="H65" i="23" s="1"/>
  <c r="O65" i="23"/>
  <c r="BV31" i="23"/>
  <c r="BY31" i="23"/>
  <c r="BV67" i="23"/>
  <c r="BY67" i="23"/>
  <c r="BO63" i="23"/>
  <c r="BT63" i="23"/>
  <c r="BO72" i="23"/>
  <c r="BT72" i="23"/>
  <c r="BY13" i="23"/>
  <c r="BV13" i="23"/>
  <c r="BY80" i="23"/>
  <c r="BV80" i="23"/>
  <c r="BT34" i="23"/>
  <c r="BO34" i="23"/>
  <c r="BV59" i="23"/>
  <c r="BY59" i="23"/>
  <c r="BY64" i="23"/>
  <c r="BV64" i="23"/>
  <c r="BY78" i="23"/>
  <c r="BV78" i="23"/>
  <c r="W4" i="11"/>
  <c r="R4" i="11"/>
  <c r="K4" i="11" s="1"/>
  <c r="J46" i="24" l="1"/>
  <c r="E46" i="24" s="1"/>
  <c r="H46" i="24" s="1"/>
  <c r="O46" i="24"/>
  <c r="BV108" i="24"/>
  <c r="BY108" i="24"/>
  <c r="BO119" i="24"/>
  <c r="BT119" i="24"/>
  <c r="BY123" i="24"/>
  <c r="BV123" i="24"/>
  <c r="BV118" i="24"/>
  <c r="BY118" i="24"/>
  <c r="BV110" i="24"/>
  <c r="BY110" i="24"/>
  <c r="BY89" i="24"/>
  <c r="BV89" i="24"/>
  <c r="BY88" i="24"/>
  <c r="BV88" i="24"/>
  <c r="BY57" i="24"/>
  <c r="BV57" i="24"/>
  <c r="BY98" i="24"/>
  <c r="BV98" i="24"/>
  <c r="BY30" i="24"/>
  <c r="BV30" i="24"/>
  <c r="BV40" i="24"/>
  <c r="BY40" i="24"/>
  <c r="BV48" i="24"/>
  <c r="BY48" i="24"/>
  <c r="BY35" i="24"/>
  <c r="BV35" i="24"/>
  <c r="BY61" i="24"/>
  <c r="BV61" i="24"/>
  <c r="BM105" i="24"/>
  <c r="BH105" i="24"/>
  <c r="BV54" i="24"/>
  <c r="BY54" i="24"/>
  <c r="BY81" i="24"/>
  <c r="BV81" i="24"/>
  <c r="BY100" i="24"/>
  <c r="BV100" i="24"/>
  <c r="BO99" i="24"/>
  <c r="BT99" i="24"/>
  <c r="BY90" i="24"/>
  <c r="BV90" i="24"/>
  <c r="BV24" i="24"/>
  <c r="BY24" i="24"/>
  <c r="BV32" i="24"/>
  <c r="BY32" i="24"/>
  <c r="BV43" i="24"/>
  <c r="BY43" i="24"/>
  <c r="BY45" i="24"/>
  <c r="BV45" i="24"/>
  <c r="BY80" i="24"/>
  <c r="BV80" i="24"/>
  <c r="BY60" i="24"/>
  <c r="BV60" i="24"/>
  <c r="BY16" i="24"/>
  <c r="BV16" i="24"/>
  <c r="BY73" i="23"/>
  <c r="BV73" i="23"/>
  <c r="BV22" i="23"/>
  <c r="BY22" i="23"/>
  <c r="BY41" i="23"/>
  <c r="BV41" i="23"/>
  <c r="BY51" i="23"/>
  <c r="BV51" i="23"/>
  <c r="BV49" i="23"/>
  <c r="BY49" i="23"/>
  <c r="BY68" i="23"/>
  <c r="BV68" i="23"/>
  <c r="BV76" i="23"/>
  <c r="BY76" i="23"/>
  <c r="BY14" i="23"/>
  <c r="BV14" i="23"/>
  <c r="BV71" i="23"/>
  <c r="BY71" i="23"/>
  <c r="BY11" i="23"/>
  <c r="BV11" i="23"/>
  <c r="BY39" i="23"/>
  <c r="BV39" i="23"/>
  <c r="BY47" i="23"/>
  <c r="BV47" i="23"/>
  <c r="BV45" i="23"/>
  <c r="BY45" i="23"/>
  <c r="BV70" i="23"/>
  <c r="BY70" i="23"/>
  <c r="BY7" i="23"/>
  <c r="BV7" i="23"/>
  <c r="BY12" i="23"/>
  <c r="BV12" i="23"/>
  <c r="BY62" i="23"/>
  <c r="BV62" i="23"/>
  <c r="BY37" i="23"/>
  <c r="BV37" i="23"/>
  <c r="BV43" i="23"/>
  <c r="BY43" i="23"/>
  <c r="BV32" i="23"/>
  <c r="BY32" i="23"/>
  <c r="BV36" i="23"/>
  <c r="BY36" i="23"/>
  <c r="BY53" i="23"/>
  <c r="BV53" i="23"/>
  <c r="BV56" i="23"/>
  <c r="BY56" i="23"/>
  <c r="BV79" i="23"/>
  <c r="BY79" i="23"/>
  <c r="BY30" i="23"/>
  <c r="BV30" i="23"/>
  <c r="BV72" i="23"/>
  <c r="BY72" i="23"/>
  <c r="BY34" i="23"/>
  <c r="BV34" i="23"/>
  <c r="BY63" i="23"/>
  <c r="BV63" i="23"/>
  <c r="BY66" i="23"/>
  <c r="BV66" i="23"/>
  <c r="O4" i="11"/>
  <c r="J4" i="11"/>
  <c r="E4" i="11" s="1"/>
  <c r="H4" i="11" s="1"/>
  <c r="BV119" i="24" l="1"/>
  <c r="BY119" i="24"/>
  <c r="BY99" i="24"/>
  <c r="BV99" i="24"/>
  <c r="BO105" i="24"/>
  <c r="BT105" i="24"/>
  <c r="BY105" i="24" l="1"/>
  <c r="BV105" i="24"/>
  <c r="F19" i="35" l="1"/>
  <c r="E19" i="35"/>
  <c r="F23" i="29"/>
  <c r="E11" i="30"/>
  <c r="I31" i="28"/>
  <c r="E10" i="30"/>
  <c r="F20" i="35"/>
  <c r="E20" i="35"/>
  <c r="F24" i="29"/>
  <c r="I30" i="28"/>
  <c r="O13" i="28"/>
  <c r="F3" i="35"/>
  <c r="E3" i="35"/>
  <c r="F7" i="29"/>
  <c r="I13" i="28"/>
  <c r="O24" i="28"/>
  <c r="F13" i="35"/>
  <c r="E13" i="35"/>
  <c r="F17" i="29"/>
  <c r="E28" i="30"/>
  <c r="I24" i="28"/>
  <c r="F9" i="35"/>
  <c r="E9" i="35"/>
  <c r="F13" i="29"/>
  <c r="I19" i="28"/>
  <c r="F5" i="35"/>
  <c r="E5" i="35"/>
  <c r="F9" i="29"/>
  <c r="I15" i="28"/>
  <c r="O28" i="28"/>
  <c r="F16" i="35"/>
  <c r="E16" i="35"/>
  <c r="F20" i="29"/>
  <c r="I28" i="28"/>
  <c r="O22" i="28"/>
  <c r="F11" i="35"/>
  <c r="E11" i="35"/>
  <c r="F15" i="29"/>
  <c r="I22" i="28"/>
  <c r="F17" i="35"/>
  <c r="E17" i="35"/>
  <c r="F21" i="29"/>
  <c r="I29" i="28"/>
  <c r="O27" i="28"/>
  <c r="F15" i="35"/>
  <c r="E15" i="35"/>
  <c r="F19" i="29"/>
  <c r="I27" i="28"/>
  <c r="O26" i="28"/>
  <c r="F14" i="35"/>
  <c r="E14" i="35"/>
  <c r="F18" i="29"/>
  <c r="I26" i="28"/>
  <c r="I17" i="28"/>
  <c r="F21" i="35"/>
  <c r="E21" i="35"/>
  <c r="F25" i="29"/>
  <c r="E12" i="30"/>
  <c r="I32" i="28"/>
  <c r="F10" i="35"/>
  <c r="E10" i="35"/>
  <c r="F14" i="29"/>
  <c r="I20" i="28"/>
  <c r="F12" i="35"/>
  <c r="E12" i="35"/>
  <c r="F16" i="29"/>
  <c r="I23" i="28"/>
  <c r="O18" i="28"/>
  <c r="F8" i="35"/>
  <c r="E8" i="35"/>
  <c r="F12" i="29"/>
  <c r="I18" i="28"/>
  <c r="O16" i="28"/>
  <c r="F6" i="35"/>
  <c r="E6" i="35"/>
  <c r="F10" i="29"/>
  <c r="I16" i="28"/>
  <c r="F4" i="35"/>
  <c r="E4" i="35"/>
  <c r="F8" i="29"/>
  <c r="I14" i="28"/>
  <c r="Q18" i="28" l="1"/>
  <c r="W18" i="28"/>
  <c r="I23" i="40" s="1"/>
  <c r="W27" i="28"/>
  <c r="I30" i="40" s="1"/>
  <c r="Q27" i="28"/>
  <c r="W15" i="28"/>
  <c r="I20" i="40" s="1"/>
  <c r="Q15" i="28"/>
  <c r="W16" i="28"/>
  <c r="I21" i="40" s="1"/>
  <c r="Q16" i="28"/>
  <c r="W26" i="28"/>
  <c r="I29" i="40" s="1"/>
  <c r="Q26" i="28"/>
  <c r="W28" i="28"/>
  <c r="I31" i="40" s="1"/>
  <c r="Q28" i="28"/>
  <c r="W13" i="28"/>
  <c r="I18" i="40" s="1"/>
  <c r="Q13" i="28"/>
  <c r="W14" i="28"/>
  <c r="I19" i="40" s="1"/>
  <c r="Q14" i="28"/>
  <c r="W20" i="28"/>
  <c r="I25" i="40" s="1"/>
  <c r="Q20" i="28"/>
  <c r="W22" i="28"/>
  <c r="I26" i="40" s="1"/>
  <c r="Q22" i="28"/>
  <c r="W24" i="28"/>
  <c r="I28" i="40" s="1"/>
  <c r="Q24" i="28"/>
  <c r="W23" i="28"/>
  <c r="I27" i="40" s="1"/>
  <c r="Q23" i="28"/>
  <c r="W29" i="28"/>
  <c r="I32" i="40" s="1"/>
  <c r="Q29" i="28"/>
  <c r="I12" i="35" l="1"/>
  <c r="H12" i="35"/>
  <c r="AH23" i="28"/>
  <c r="I16" i="29"/>
  <c r="Y23" i="28"/>
  <c r="I4" i="35"/>
  <c r="H4" i="35"/>
  <c r="I8" i="29"/>
  <c r="Y14" i="28"/>
  <c r="AH14" i="28"/>
  <c r="I6" i="35"/>
  <c r="H6" i="35"/>
  <c r="I10" i="29"/>
  <c r="AH16" i="28"/>
  <c r="Y16" i="28"/>
  <c r="H13" i="35"/>
  <c r="I13" i="35"/>
  <c r="I17" i="29"/>
  <c r="AH24" i="28"/>
  <c r="Y24" i="28"/>
  <c r="H3" i="35"/>
  <c r="I3" i="35"/>
  <c r="Y13" i="28"/>
  <c r="I7" i="29"/>
  <c r="AH13" i="28"/>
  <c r="H5" i="35"/>
  <c r="Y15" i="28"/>
  <c r="I5" i="35"/>
  <c r="I9" i="29"/>
  <c r="AH15" i="28"/>
  <c r="H11" i="35"/>
  <c r="AH22" i="28"/>
  <c r="I15" i="29"/>
  <c r="Y22" i="28"/>
  <c r="I11" i="35"/>
  <c r="Y28" i="28"/>
  <c r="H16" i="35"/>
  <c r="AH28" i="28"/>
  <c r="I16" i="35"/>
  <c r="I20" i="29"/>
  <c r="H15" i="35"/>
  <c r="I15" i="35"/>
  <c r="AH27" i="28"/>
  <c r="Y27" i="28"/>
  <c r="I19" i="29"/>
  <c r="I8" i="35"/>
  <c r="H8" i="35"/>
  <c r="Y18" i="28"/>
  <c r="AH18" i="28"/>
  <c r="I12" i="29"/>
  <c r="AH29" i="28"/>
  <c r="I21" i="29"/>
  <c r="H17" i="35"/>
  <c r="I17" i="35"/>
  <c r="Y29" i="28"/>
  <c r="Y20" i="28"/>
  <c r="AH20" i="28"/>
  <c r="I10" i="35"/>
  <c r="H10" i="35"/>
  <c r="I14" i="29"/>
  <c r="I18" i="29"/>
  <c r="AH26" i="28"/>
  <c r="I14" i="35"/>
  <c r="H14" i="35"/>
  <c r="Y26" i="28"/>
  <c r="AP24" i="28" l="1"/>
  <c r="M28" i="40" s="1"/>
  <c r="AJ24" i="28"/>
  <c r="AJ20" i="28"/>
  <c r="AP20" i="28"/>
  <c r="M25" i="40" s="1"/>
  <c r="AP29" i="28"/>
  <c r="M32" i="40" s="1"/>
  <c r="AJ29" i="28"/>
  <c r="AP28" i="28"/>
  <c r="M31" i="40" s="1"/>
  <c r="AJ28" i="28"/>
  <c r="AP22" i="28"/>
  <c r="M26" i="40" s="1"/>
  <c r="AJ22" i="28"/>
  <c r="AP13" i="28"/>
  <c r="M18" i="40" s="1"/>
  <c r="AJ13" i="28"/>
  <c r="AJ26" i="28"/>
  <c r="AP26" i="28"/>
  <c r="M29" i="40" s="1"/>
  <c r="AP15" i="28"/>
  <c r="M20" i="40" s="1"/>
  <c r="AJ15" i="28"/>
  <c r="AJ14" i="28"/>
  <c r="AP14" i="28"/>
  <c r="M19" i="40" s="1"/>
  <c r="AP23" i="28"/>
  <c r="M27" i="40" s="1"/>
  <c r="AJ23" i="28"/>
  <c r="AJ18" i="28"/>
  <c r="AP18" i="28"/>
  <c r="M23" i="40" s="1"/>
  <c r="AP27" i="28"/>
  <c r="M30" i="40" s="1"/>
  <c r="AJ27" i="28"/>
  <c r="AJ16" i="28"/>
  <c r="AP16" i="28"/>
  <c r="M21" i="40" s="1"/>
  <c r="X31" i="38" l="1"/>
  <c r="AB31" i="38"/>
  <c r="X36" i="38"/>
  <c r="AB36" i="38"/>
  <c r="X35" i="38"/>
  <c r="AB35" i="38"/>
  <c r="X34" i="38"/>
  <c r="AB34" i="38"/>
  <c r="X23" i="38"/>
  <c r="AB23" i="38"/>
  <c r="X37" i="38"/>
  <c r="AB37" i="38"/>
  <c r="X28" i="38"/>
  <c r="AB28" i="38"/>
  <c r="X26" i="38"/>
  <c r="AB26" i="38"/>
  <c r="X21" i="38"/>
  <c r="AB21" i="38"/>
  <c r="X24" i="38"/>
  <c r="AB24" i="38"/>
  <c r="X22" i="38"/>
  <c r="AB22" i="38"/>
  <c r="X30" i="38"/>
  <c r="AB30" i="38"/>
  <c r="X32" i="38"/>
  <c r="AB32" i="38"/>
  <c r="L16" i="35"/>
  <c r="M16" i="35"/>
  <c r="AR28" i="28"/>
  <c r="M20" i="29"/>
  <c r="BB28" i="28"/>
  <c r="M18" i="29"/>
  <c r="AR26" i="28"/>
  <c r="BB26" i="28"/>
  <c r="L14" i="35"/>
  <c r="M14" i="35"/>
  <c r="L3" i="35"/>
  <c r="AR13" i="28"/>
  <c r="M3" i="35"/>
  <c r="BB13" i="28"/>
  <c r="M7" i="29"/>
  <c r="AR27" i="28"/>
  <c r="L15" i="35"/>
  <c r="M15" i="35"/>
  <c r="BB27" i="28"/>
  <c r="M19" i="29"/>
  <c r="BB15" i="28"/>
  <c r="AR15" i="28"/>
  <c r="M9" i="29"/>
  <c r="M5" i="35"/>
  <c r="L5" i="35"/>
  <c r="AR18" i="28"/>
  <c r="BB18" i="28"/>
  <c r="M8" i="35"/>
  <c r="L8" i="35"/>
  <c r="M12" i="29"/>
  <c r="BB29" i="28"/>
  <c r="M21" i="29"/>
  <c r="AR29" i="28"/>
  <c r="M17" i="35"/>
  <c r="L17" i="35"/>
  <c r="M10" i="35"/>
  <c r="AR20" i="28"/>
  <c r="L10" i="35"/>
  <c r="M14" i="29"/>
  <c r="BB20" i="28"/>
  <c r="M12" i="35"/>
  <c r="BB23" i="28"/>
  <c r="L12" i="35"/>
  <c r="M16" i="29"/>
  <c r="AR23" i="28"/>
  <c r="M6" i="35"/>
  <c r="L6" i="35"/>
  <c r="AR16" i="28"/>
  <c r="BB16" i="28"/>
  <c r="M10" i="29"/>
  <c r="L4" i="35"/>
  <c r="M4" i="35"/>
  <c r="M8" i="29"/>
  <c r="AR14" i="28"/>
  <c r="BB14" i="28"/>
  <c r="M11" i="35"/>
  <c r="L11" i="35"/>
  <c r="M15" i="29"/>
  <c r="AR22" i="28"/>
  <c r="BB22" i="28"/>
  <c r="BB24" i="28"/>
  <c r="M17" i="29"/>
  <c r="AR24" i="28"/>
  <c r="L13" i="35"/>
  <c r="M13" i="35"/>
  <c r="BI22" i="28" l="1"/>
  <c r="BD22" i="28"/>
  <c r="BD18" i="28"/>
  <c r="BI18" i="28"/>
  <c r="BI29" i="28"/>
  <c r="BD29" i="28"/>
  <c r="BI27" i="28"/>
  <c r="BD27" i="28"/>
  <c r="BD28" i="28"/>
  <c r="BI28" i="28"/>
  <c r="BI16" i="28"/>
  <c r="BD16" i="28"/>
  <c r="BD23" i="28"/>
  <c r="BI23" i="28"/>
  <c r="BI14" i="28"/>
  <c r="BD14" i="28"/>
  <c r="BD24" i="28"/>
  <c r="BI24" i="28"/>
  <c r="BI15" i="28"/>
  <c r="BD15" i="28"/>
  <c r="BD20" i="28"/>
  <c r="BI20" i="28"/>
  <c r="BI13" i="28"/>
  <c r="BD13" i="28"/>
  <c r="BI26" i="28"/>
  <c r="BD26" i="28"/>
  <c r="BP27" i="28" l="1"/>
  <c r="BK27" i="28"/>
  <c r="BP23" i="28"/>
  <c r="BK23" i="28"/>
  <c r="BK16" i="28"/>
  <c r="BP16" i="28"/>
  <c r="BK13" i="28"/>
  <c r="BP13" i="28"/>
  <c r="BK18" i="28"/>
  <c r="BP18" i="28"/>
  <c r="BP24" i="28"/>
  <c r="BK24" i="28"/>
  <c r="BP28" i="28"/>
  <c r="BK28" i="28"/>
  <c r="BK14" i="28"/>
  <c r="BP14" i="28"/>
  <c r="BK20" i="28"/>
  <c r="BP20" i="28"/>
  <c r="BK29" i="28"/>
  <c r="BP29" i="28"/>
  <c r="BK15" i="28"/>
  <c r="BP15" i="28"/>
  <c r="BK26" i="28"/>
  <c r="BP26" i="28"/>
  <c r="BK22" i="28"/>
  <c r="BP22" i="28"/>
  <c r="BW13" i="28" l="1"/>
  <c r="V18" i="40" s="1"/>
  <c r="P18" i="40" s="1"/>
  <c r="BR13" i="28"/>
  <c r="BW26" i="28"/>
  <c r="V29" i="40" s="1"/>
  <c r="P29" i="40" s="1"/>
  <c r="BR26" i="28"/>
  <c r="BR16" i="28"/>
  <c r="BW16" i="28"/>
  <c r="V21" i="40" s="1"/>
  <c r="P21" i="40" s="1"/>
  <c r="BW14" i="28"/>
  <c r="V19" i="40" s="1"/>
  <c r="P19" i="40" s="1"/>
  <c r="BR14" i="28"/>
  <c r="BR15" i="28"/>
  <c r="BW15" i="28"/>
  <c r="V20" i="40" s="1"/>
  <c r="P20" i="40" s="1"/>
  <c r="BW28" i="28"/>
  <c r="V31" i="40" s="1"/>
  <c r="P31" i="40" s="1"/>
  <c r="BR28" i="28"/>
  <c r="BW23" i="28"/>
  <c r="V27" i="40" s="1"/>
  <c r="P27" i="40" s="1"/>
  <c r="BR23" i="28"/>
  <c r="BW22" i="28"/>
  <c r="V26" i="40" s="1"/>
  <c r="P26" i="40" s="1"/>
  <c r="BR22" i="28"/>
  <c r="BR20" i="28"/>
  <c r="BW20" i="28"/>
  <c r="V25" i="40" s="1"/>
  <c r="P25" i="40" s="1"/>
  <c r="R25" i="40" s="1"/>
  <c r="BW18" i="28"/>
  <c r="V23" i="40" s="1"/>
  <c r="P23" i="40" s="1"/>
  <c r="BR18" i="28"/>
  <c r="BW29" i="28"/>
  <c r="V32" i="40" s="1"/>
  <c r="P32" i="40" s="1"/>
  <c r="BR29" i="28"/>
  <c r="BW24" i="28"/>
  <c r="V28" i="40" s="1"/>
  <c r="P28" i="40" s="1"/>
  <c r="BR24" i="28"/>
  <c r="BR27" i="28"/>
  <c r="BW27" i="28"/>
  <c r="V30" i="40" s="1"/>
  <c r="P30" i="40" s="1"/>
  <c r="BY24" i="28" l="1"/>
  <c r="CB24" i="28"/>
  <c r="W32" i="38"/>
  <c r="V17" i="29"/>
  <c r="P17" i="29" s="1"/>
  <c r="BY28" i="28"/>
  <c r="CB28" i="28"/>
  <c r="V20" i="29"/>
  <c r="P20" i="29" s="1"/>
  <c r="W36" i="38"/>
  <c r="V8" i="29"/>
  <c r="P8" i="29" s="1"/>
  <c r="CB14" i="28"/>
  <c r="BY14" i="28"/>
  <c r="W22" i="38"/>
  <c r="W37" i="38"/>
  <c r="CB29" i="28"/>
  <c r="BY29" i="28"/>
  <c r="V21" i="29"/>
  <c r="P21" i="29" s="1"/>
  <c r="W23" i="38"/>
  <c r="V9" i="29"/>
  <c r="P9" i="29" s="1"/>
  <c r="CB15" i="28"/>
  <c r="BY15" i="28"/>
  <c r="W30" i="38"/>
  <c r="V15" i="29"/>
  <c r="P15" i="29" s="1"/>
  <c r="CB22" i="28"/>
  <c r="BY22" i="28"/>
  <c r="W24" i="38"/>
  <c r="V10" i="29"/>
  <c r="P10" i="29" s="1"/>
  <c r="BY16" i="28"/>
  <c r="CB16" i="28"/>
  <c r="V16" i="29"/>
  <c r="P16" i="29" s="1"/>
  <c r="CB23" i="28"/>
  <c r="BY23" i="28"/>
  <c r="W31" i="38"/>
  <c r="W26" i="38"/>
  <c r="BY18" i="28"/>
  <c r="CB18" i="28"/>
  <c r="V12" i="29"/>
  <c r="P12" i="29" s="1"/>
  <c r="V18" i="29"/>
  <c r="P18" i="29" s="1"/>
  <c r="CB26" i="28"/>
  <c r="BY26" i="28"/>
  <c r="W34" i="38"/>
  <c r="V19" i="29"/>
  <c r="P19" i="29" s="1"/>
  <c r="CB27" i="28"/>
  <c r="BY27" i="28"/>
  <c r="W35" i="38"/>
  <c r="W28" i="38"/>
  <c r="V14" i="29"/>
  <c r="P14" i="29" s="1"/>
  <c r="R14" i="29" s="1"/>
  <c r="BY20" i="28"/>
  <c r="CB20" i="28"/>
  <c r="W21" i="38"/>
  <c r="BY13" i="28"/>
  <c r="CB13" i="28"/>
  <c r="V7" i="29"/>
  <c r="P7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SLOVACEK, FRANCISCO</author>
  </authors>
  <commentList>
    <comment ref="AY4" authorId="0" shapeId="0" xr:uid="{3E213378-F2FF-4BBD-B236-7FEECCA1A92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tc={2E4816BC-5E6B-4780-A900-F3AF717A0BF1}</author>
    <author>SLOVACEK, FRANCISCO</author>
    <author>tc={4ACDDBD0-FD5A-4DA2-AA16-384721AFBBCA}</author>
    <author>tc={EA10A7C0-F8FF-4977-B188-FA141DD6D94C}</author>
    <author>tc={A2F85513-21E0-4F2C-8EC1-DC72D3D96BFC}</author>
    <author>tc={A085361C-DEEA-4D24-B8FD-13D4E990567D}</author>
    <author>tc={EF60715B-7051-4886-AC5F-15E2AD283AAC}</author>
    <author>tc={81DFE349-94F1-4DB4-B707-8E28F0671CA5}</author>
    <author>tc={49EFB69D-95B6-4560-870C-9AF875763882}</author>
    <author>tc={9AED04AF-193A-410A-90E4-4AF2A4AFEDAA}</author>
    <author>tc={814D0461-BC8D-44D2-92F9-3351095F23C1}</author>
    <author>tc={CC951A70-A8E2-4504-9D54-67D8B32CEDE5}</author>
    <author>tc={A9FB343C-0D7F-4D37-B161-299179AEE246}</author>
    <author>tc={7AB89B67-61C7-493F-902B-06D35233E909}</author>
    <author>tc={8F204B72-674D-4D22-BFE6-0401044A0722}</author>
    <author>tc={61983B04-14FE-4424-BCDA-CEFFAF24168C}</author>
    <author>tc={8888293E-F0F3-459D-BEC1-66933CD48AEA}</author>
    <author>tc={59103F47-8DFE-4EE2-A301-C1C3549B4F63}</author>
    <author>tc={CC428EDA-D61A-44D7-83A9-6C94B2987858}</author>
    <author>tc={036D5B3C-DDD2-4EC0-982D-39AF8D2D0E9D}</author>
    <author>tc={4116DDF0-C135-4029-AAB5-9C4FF58B5DEF}</author>
    <author>tc={D7D3E107-26C6-49C5-AE42-0801DABA28DF}</author>
    <author>tc={106437CB-BC9D-46BE-BCF5-7629DAB67249}</author>
    <author>tc={04731C98-30C4-4D04-AFCA-1C8F6A75280C}</author>
    <author>tc={127C25FD-5393-4851-8137-7AE5359306D6}</author>
    <author>tc={189569AC-8328-4941-A6CC-742029556FE6}</author>
    <author>tc={E89A58A9-A83A-49C5-B0F5-176469162C01}</author>
    <author>tc={D33C5355-B662-47AF-B3E5-1897825CEA58}</author>
    <author>tc={19F43310-7685-44FB-9DBA-E9F8DC46DA65}</author>
    <author>tc={0F26A9AE-BA03-47E3-88F4-633163899EC9}</author>
    <author>tc={DE596EAD-D553-4E12-903B-DCF217AC3448}</author>
    <author>tc={B488797F-7A5F-4CEA-9EC1-9FDFDD87ED31}</author>
    <author>tc={BE8FC4F7-6454-4714-8D1D-343ED1BCE23B}</author>
    <author>tc={FC4D87BD-C67E-4834-82FC-E45F5C010C84}</author>
    <author>tc={DBDA3718-B5CA-4D6A-AC5F-081B5AD9AA94}</author>
    <author>tc={958A04C6-919E-4B31-9D67-70C5EE856223}</author>
    <author>tc={01D97947-7014-4C65-8966-2AECB9B8348B}</author>
    <author>tc={3B88FA65-0279-4CED-83D9-AADC548A85AC}</author>
    <author>tc={5DB79368-7F4C-40E8-BE07-DA19C8036A6F}</author>
    <author>tc={CB86D9D0-FC0C-49A4-B719-B5D57AC710FE}</author>
    <author>tc={94D70C6E-B8C3-49B4-A695-24BBA470B2BC}</author>
    <author>tc={4EDD5E94-6EE6-4D75-9CA5-282B3DA52B91}</author>
    <author>tc={08E44C55-F188-441D-AB23-21787A73C797}</author>
    <author>tc={0BEC76CC-8BAB-4D67-8749-37859AE95640}</author>
    <author>tc={2B0A7E16-A286-4DA7-8DDD-4C7E7BB90876}</author>
    <author>tc={A99D7C4C-94A7-453F-912A-7DB3DDFDDA27}</author>
    <author>tc={7D638A25-5A30-42E8-9DB5-E8781BB979CE}</author>
  </authors>
  <commentList>
    <comment ref="AK4" authorId="0" shapeId="0" xr:uid="{2E4816BC-5E6B-4780-A900-F3AF717A0BF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966BF20C-0FBB-4A70-B16B-724D4DE96B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4ACDDBD0-FD5A-4DA2-AA16-384721AFBBC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" authorId="3" shapeId="0" xr:uid="{EA10A7C0-F8FF-4977-B188-FA141DD6D94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" authorId="4" shapeId="0" xr:uid="{A2F85513-21E0-4F2C-8EC1-DC72D3D96B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" authorId="5" shapeId="0" xr:uid="{A085361C-DEEA-4D24-B8FD-13D4E99056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" authorId="6" shapeId="0" xr:uid="{EF60715B-7051-4886-AC5F-15E2AD283A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0" authorId="7" shapeId="0" xr:uid="{81DFE349-94F1-4DB4-B707-8E28F0671C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" authorId="8" shapeId="0" xr:uid="{49EFB69D-95B6-4560-870C-9AF8757638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2" authorId="9" shapeId="0" xr:uid="{9AED04AF-193A-410A-90E4-4AF2A4AFED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4" authorId="10" shapeId="0" xr:uid="{814D0461-BC8D-44D2-92F9-3351095F23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5" authorId="11" shapeId="0" xr:uid="{CC951A70-A8E2-4504-9D54-67D8B32CED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7" authorId="12" shapeId="0" xr:uid="{A9FB343C-0D7F-4D37-B161-299179AEE2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3" shapeId="0" xr:uid="{7AB89B67-61C7-493F-902B-06D35233E9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4" shapeId="0" xr:uid="{8F204B72-674D-4D22-BFE6-0401044A07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5" shapeId="0" xr:uid="{61983B04-14FE-4424-BCDA-CEFFAF2416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6" shapeId="0" xr:uid="{8888293E-F0F3-459D-BEC1-66933CD48A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17" shapeId="0" xr:uid="{59103F47-8DFE-4EE2-A301-C1C3549B4F6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18" shapeId="0" xr:uid="{CC428EDA-D61A-44D7-83A9-6C94B29878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4" authorId="19" shapeId="0" xr:uid="{036D5B3C-DDD2-4EC0-982D-39AF8D2D0E9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0" shapeId="0" xr:uid="{4116DDF0-C135-4029-AAB5-9C4FF58B5D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1" shapeId="0" xr:uid="{D7D3E107-26C6-49C5-AE42-0801DABA28D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2" shapeId="0" xr:uid="{106437CB-BC9D-46BE-BCF5-7629DAB672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3" shapeId="0" xr:uid="{04731C98-30C4-4D04-AFCA-1C8F6A7528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9" authorId="24" shapeId="0" xr:uid="{127C25FD-5393-4851-8137-7AE5359306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25" shapeId="0" xr:uid="{189569AC-8328-4941-A6CC-742029556F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26" shapeId="0" xr:uid="{E89A58A9-A83A-49C5-B0F5-176469162C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27" shapeId="0" xr:uid="{D33C5355-B662-47AF-B3E5-1897825CEA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28" shapeId="0" xr:uid="{19F43310-7685-44FB-9DBA-E9F8DC46DA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29" shapeId="0" xr:uid="{0F26A9AE-BA03-47E3-88F4-633163899EC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0" shapeId="0" xr:uid="{DE596EAD-D553-4E12-903B-DCF217AC34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3" authorId="31" shapeId="0" xr:uid="{B488797F-7A5F-4CEA-9EC1-9FDFDD87ED3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4" authorId="32" shapeId="0" xr:uid="{BE8FC4F7-6454-4714-8D1D-343ED1BCE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5" authorId="33" shapeId="0" xr:uid="{FC4D87BD-C67E-4834-82FC-E45F5C010C8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6" authorId="34" shapeId="0" xr:uid="{DBDA3718-B5CA-4D6A-AC5F-081B5AD9AA9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7" authorId="35" shapeId="0" xr:uid="{958A04C6-919E-4B31-9D67-70C5EE8562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6" shapeId="0" xr:uid="{01D97947-7014-4C65-8966-2AECB9B834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9" authorId="37" shapeId="0" xr:uid="{3B88FA65-0279-4CED-83D9-AADC548A85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38" shapeId="0" xr:uid="{5DB79368-7F4C-40E8-BE07-DA19C8036A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39" shapeId="0" xr:uid="{CB86D9D0-FC0C-49A4-B719-B5D57AC710F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2" authorId="40" shapeId="0" xr:uid="{94D70C6E-B8C3-49B4-A695-24BBA470B2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8" authorId="41" shapeId="0" xr:uid="{4EDD5E94-6EE6-4D75-9CA5-282B3DA52B9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42" shapeId="0" xr:uid="{08E44C55-F188-441D-AB23-21787A73C7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43" shapeId="0" xr:uid="{0BEC76CC-8BAB-4D67-8749-37859AE9564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1" authorId="44" shapeId="0" xr:uid="{2B0A7E16-A286-4DA7-8DDD-4C7E7BB908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3" authorId="45" shapeId="0" xr:uid="{A99D7C4C-94A7-453F-912A-7DB3DDFDDA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6" authorId="46" shapeId="0" xr:uid="{7D638A25-5A30-42E8-9DB5-E8781BB979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ZIZZUTTI, ANDRES LUIS</author>
  </authors>
  <commentList>
    <comment ref="I6" authorId="0" shapeId="0" xr:uid="{A2A6F852-7415-4D3D-B9F0-65E1D4F14511}">
      <text>
        <r>
          <rPr>
            <b/>
            <sz val="9"/>
            <color indexed="81"/>
            <rFont val="Tahoma"/>
            <family val="2"/>
          </rPr>
          <t>INDICAR "SI" o "NO"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tc={BAC6D29E-F6EF-4459-A75D-CFFE8D34FB46}</author>
    <author>SLOVACEK, FRANCISCO</author>
    <author>tc={79ADE65C-1BE1-4A5E-A0E6-A20F13ECFB32}</author>
    <author>tc={E26D6BFB-7974-4AED-95E6-4C6E49FA9152}</author>
    <author>tc={B089575F-2048-4E6B-AD24-9EFE72E449F8}</author>
    <author>tc={7B78DD32-FDD1-40E9-86E4-DB9E1C43809E}</author>
    <author>tc={04129EA1-A086-4FA4-94E0-E11F8C52612A}</author>
    <author>tc={FC02968A-9CD9-4B19-993A-A29E941FDC4A}</author>
    <author>tc={15276B7F-683E-475A-8452-B1DBD83B42F4}</author>
    <author>tc={C77A8ABF-1C69-47C6-ACC3-4FAF000C911B}</author>
    <author>tc={1F84799D-50C4-499C-981E-ACCFE104D6CD}</author>
    <author>tc={ABDADF9F-0B48-4C3F-9A93-2B1EA9CA9E21}</author>
    <author>tc={62ECF2F0-19C6-4475-BFF2-4BE1ECCB11BA}</author>
    <author>tc={1F5E89F0-D84E-4011-9287-5CEA4A8520EC}</author>
    <author>tc={41107659-7A2B-4AFC-9028-5FF939E1B4C6}</author>
    <author>tc={2F4A6E46-31D2-4F70-9BD8-AA9C14C0EAFC}</author>
    <author>tc={0C356A6C-104E-4D73-AD5E-48D7AC5538DB}</author>
    <author>tc={7CFB1631-7C03-4A94-80D2-FDF2139F009E}</author>
    <author>tc={D18A3FF8-0E6A-4468-BDFE-9FF87CECA7F6}</author>
    <author>tc={F6E52FB1-D716-4558-B6C7-FF9CF55970E5}</author>
    <author>tc={27B861AD-20A9-40DF-A48D-0B35E45B6B98}</author>
    <author>tc={B9C16A1D-0757-4EA3-B0B4-18D245BDE9B8}</author>
    <author>tc={BB5405A1-57F7-48D8-9963-E3C9428D15B5}</author>
    <author>tc={AD763330-43AA-4A0F-923A-AC80E0DBC582}</author>
    <author>tc={23EC7F42-BF83-4D67-A5B3-19D4BC21097D}</author>
    <author>tc={046FFB2C-3407-4CE0-B367-669824DA5418}</author>
    <author>tc={61FA04FF-C8DA-4ED4-A46A-AEE90F47925B}</author>
    <author>tc={80790D15-3238-4CC7-B737-355DCD14C685}</author>
    <author>tc={AF18E693-32C0-4A20-AB54-F9763709235A}</author>
    <author>tc={27E2A29F-55C2-46A4-9673-31A9CC10F49E}</author>
    <author>tc={0C5FDFBA-19A6-4AED-8A4A-DA46B905ACC0}</author>
    <author>tc={588BB503-A2A3-45EA-9DC8-44D9B5535B3F}</author>
    <author>tc={26F9D709-D270-4CD7-B40D-32F46BB96574}</author>
    <author>tc={60B51760-DAC8-4E88-984B-80689091CD81}</author>
    <author>tc={883EA0B0-4C89-46C5-99C1-2CEB9D6FEFB1}</author>
    <author>tc={7364BFF5-3E80-499C-8A67-BD1C8E91E132}</author>
    <author>tc={61478EB9-276B-42F7-BDA0-D388EEE3C629}</author>
    <author>tc={C2D03ED0-0A89-4535-AAF7-641BA587A94A}</author>
    <author>tc={A564CA39-07C8-4EAD-85B9-00896AD27E4E}</author>
    <author>tc={AD6046DC-8802-4860-B4DC-46547572E8A5}</author>
    <author>tc={D882C833-EA6F-4F1D-A2FB-AEC1A5EE5886}</author>
    <author>tc={6C9E0114-3CE6-4838-AA38-98540D163582}</author>
    <author>tc={4C9A75D3-B043-4E36-ACAD-59F5B27D58CC}</author>
    <author>tc={7087FC64-B3F7-4845-A4A5-223E1968A2B6}</author>
    <author>tc={887E1EA0-FB88-4E71-A044-C04965FFF870}</author>
    <author>tc={F3B29D8A-2305-4C86-9620-4F3E688B6024}</author>
    <author>tc={AE6BC387-F346-4872-92F4-7DF74613730F}</author>
    <author>tc={84398638-CE75-4EAE-9E2E-5E6DF3045D3A}</author>
    <author>tc={E73ED4F4-9727-4408-AE91-ABCF2451D28C}</author>
    <author>tc={E6A2CAED-6728-45D7-B3C6-BC758A52EE97}</author>
    <author>tc={77F22586-6CA9-4DFE-8FEA-600BB93E6BC1}</author>
    <author>tc={CFC8FB0F-5DE0-4684-9DD6-ACA822417C1E}</author>
    <author>tc={D23B023D-C1C1-49E0-8CE2-4C79F2D2E5AA}</author>
    <author>tc={9677B3A8-5F55-4E12-9312-91966A8FF219}</author>
    <author>tc={5FB967A5-26A9-4AEE-8336-F1CC88C25AD0}</author>
    <author>tc={9FB15CD5-D4E6-4995-A805-4089C34D0C66}</author>
    <author>tc={27120241-357E-4968-8802-3EC736E22E1A}</author>
    <author>tc={98C35783-B440-41DC-901E-FF80DFE47D9C}</author>
    <author>tc={FBCCA25F-44B3-4B0A-8FA5-383A9B7D2FA1}</author>
    <author>tc={F6FF7C89-366B-4997-B456-0FA12FBF9E39}</author>
    <author>tc={10D8087F-74BA-4FEF-A3E9-E588CE1FC23B}</author>
    <author>tc={BA4448A7-A209-44EE-9E6F-64421ACB0BDD}</author>
    <author>tc={D713C5A4-89EA-41ED-BA40-381564D6A0EA}</author>
    <author>tc={FA5F20BD-C6F4-4EDE-BC00-75E7F9872F48}</author>
    <author>tc={34C7C5F7-EA4A-4D5D-9F9B-12683E8ED90F}</author>
    <author>tc={F64A95E5-A0C8-4E50-AD2D-10CBF3AD1CE1}</author>
    <author>tc={822970F3-2275-4A34-96CC-DE938388FEB0}</author>
    <author>tc={EC3CBEC9-EC79-4FB7-BAE0-EF8567DDE1EA}</author>
    <author>tc={C43FEAEF-1C9A-40FE-B40F-127AB48A1BF7}</author>
    <author>tc={C27A3B10-5D2A-4DE0-ADB3-EE896D91DFB7}</author>
    <author>tc={F2080BAA-A9F4-4C19-9986-EF843FE950F2}</author>
    <author>tc={42211870-4513-4723-904D-94867D4B2898}</author>
    <author>tc={ABC5CCF5-32BC-46EC-AAC6-8563F607BE2D}</author>
    <author>tc={43F9D698-4F63-4871-9BC1-44A5EC1D81AA}</author>
    <author>tc={017A865D-D89D-4C98-908A-B71A4EF3C1AC}</author>
    <author>tc={084C6E8F-A4C7-4B1D-8DA7-07BDE3D96A3E}</author>
    <author>tc={6B494611-6298-4949-90BB-881902ED06B1}</author>
    <author>tc={12DC2B14-8E26-4450-BA23-D40051FCC812}</author>
    <author>tc={442D91BB-FDAF-4A8C-989E-92D4BCC6A949}</author>
    <author>tc={2A187AB6-1B96-49F9-A984-F9B36AAE6C21}</author>
  </authors>
  <commentList>
    <comment ref="AK4" authorId="0" shapeId="0" xr:uid="{BAC6D29E-F6EF-4459-A75D-CFFE8D34FB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8DAE3A40-D0C7-4D52-BA79-B31C443497E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79ADE65C-1BE1-4A5E-A0E6-A20F13ECFB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5" authorId="1" shapeId="0" xr:uid="{4E545554-EA2F-4D91-BAD8-035E755819E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6" authorId="3" shapeId="0" xr:uid="{E26D6BFB-7974-4AED-95E6-4C6E49FA915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6" authorId="1" shapeId="0" xr:uid="{E9464D52-70F9-4F6E-ACF8-E6C438531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7" authorId="4" shapeId="0" xr:uid="{B089575F-2048-4E6B-AD24-9EFE72E449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7" authorId="1" shapeId="0" xr:uid="{07E2807D-8CDC-40A0-8CCF-DE3BA1CB36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8" authorId="5" shapeId="0" xr:uid="{7B78DD32-FDD1-40E9-86E4-DB9E1C438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8" authorId="1" shapeId="0" xr:uid="{DA0C5EF7-18E1-4091-AB4F-31417377A25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9" authorId="6" shapeId="0" xr:uid="{04129EA1-A086-4FA4-94E0-E11F8C52612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9" authorId="1" shapeId="0" xr:uid="{26E512CE-FEB7-4F06-B7A9-9B72ADD4084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0" authorId="7" shapeId="0" xr:uid="{FC02968A-9CD9-4B19-993A-A29E941FDC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0" authorId="1" shapeId="0" xr:uid="{756180A1-38AD-4B3B-8A4E-2B60CFBF9C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1" authorId="8" shapeId="0" xr:uid="{15276B7F-683E-475A-8452-B1DBD83B42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1" authorId="1" shapeId="0" xr:uid="{8EF7F875-C706-4621-976C-784C7A63B8A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2" authorId="9" shapeId="0" xr:uid="{C77A8ABF-1C69-47C6-ACC3-4FAF000C91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2" authorId="1" shapeId="0" xr:uid="{8369FD11-B586-47F3-8B8F-5B2BFF71949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3" authorId="10" shapeId="0" xr:uid="{1F84799D-50C4-499C-981E-ACCFE104D6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3" authorId="1" shapeId="0" xr:uid="{F1C7DE4E-F9D1-42F0-984A-22A36FF5EBF8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4" authorId="11" shapeId="0" xr:uid="{ABDADF9F-0B48-4C3F-9A93-2B1EA9CA9E2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4" authorId="1" shapeId="0" xr:uid="{73B19FD7-C731-4C3C-BA1A-10DD751B1227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5" authorId="12" shapeId="0" xr:uid="{62ECF2F0-19C6-4475-BFF2-4BE1ECCB11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5" authorId="1" shapeId="0" xr:uid="{BDE7C4D8-2007-4F26-81BB-3553BC1513EA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6" authorId="13" shapeId="0" xr:uid="{1F5E89F0-D84E-4011-9287-5CEA4A8520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X16" authorId="14" shapeId="0" xr:uid="{41107659-7A2B-4AFC-9028-5FF939E1B4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tensión y potencia</t>
      </text>
    </comment>
    <comment ref="AK17" authorId="15" shapeId="0" xr:uid="{2F4A6E46-31D2-4F70-9BD8-AA9C14C0EA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6" shapeId="0" xr:uid="{0C356A6C-104E-4D73-AD5E-48D7AC5538D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7" shapeId="0" xr:uid="{7CFB1631-7C03-4A94-80D2-FDF2139F0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8" shapeId="0" xr:uid="{D18A3FF8-0E6A-4468-BDFE-9FF87CECA7F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9" shapeId="0" xr:uid="{F6E52FB1-D716-4558-B6C7-FF9CF55970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20" shapeId="0" xr:uid="{27B861AD-20A9-40DF-A48D-0B35E45B6B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21" shapeId="0" xr:uid="{B9C16A1D-0757-4EA3-B0B4-18D245BDE9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2" shapeId="0" xr:uid="{BB5405A1-57F7-48D8-9963-E3C9428D15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3" shapeId="0" xr:uid="{AD763330-43AA-4A0F-923A-AC80E0DBC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4" shapeId="0" xr:uid="{23EC7F42-BF83-4D67-A5B3-19D4BC2109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5" shapeId="0" xr:uid="{046FFB2C-3407-4CE0-B367-669824DA54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0" authorId="26" shapeId="0" xr:uid="{61FA04FF-C8DA-4ED4-A46A-AEE90F47925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1" authorId="27" shapeId="0" xr:uid="{80790D15-3238-4CC7-B737-355DCD14C6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2" authorId="28" shapeId="0" xr:uid="{AF18E693-32C0-4A20-AB54-F976370923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3" authorId="29" shapeId="0" xr:uid="{27E2A29F-55C2-46A4-9673-31A9CC10F4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4" authorId="30" shapeId="0" xr:uid="{0C5FDFBA-19A6-4AED-8A4A-DA46B905ACC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31" shapeId="0" xr:uid="{588BB503-A2A3-45EA-9DC8-44D9B5535B3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6" authorId="32" shapeId="0" xr:uid="{26F9D709-D270-4CD7-B40D-32F46BB965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33" shapeId="0" xr:uid="{60B51760-DAC8-4E88-984B-80689091CD8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34" shapeId="0" xr:uid="{883EA0B0-4C89-46C5-99C1-2CEB9D6FEF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35" shapeId="0" xr:uid="{7364BFF5-3E80-499C-8A67-BD1C8E91E1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0" authorId="36" shapeId="0" xr:uid="{61478EB9-276B-42F7-BDA0-D388EEE3C6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37" shapeId="0" xr:uid="{C2D03ED0-0A89-4535-AAF7-641BA587A9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8" shapeId="0" xr:uid="{A564CA39-07C8-4EAD-85B9-00896AD27E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9" shapeId="0" xr:uid="{AD6046DC-8802-4860-B4DC-46547572E8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0" authorId="40" shapeId="0" xr:uid="{D882C833-EA6F-4F1D-A2FB-AEC1A5EE58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41" shapeId="0" xr:uid="{6C9E0114-3CE6-4838-AA38-98540D163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2" authorId="42" shapeId="0" xr:uid="{4C9A75D3-B043-4E36-ACAD-59F5B27D58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4" authorId="43" shapeId="0" xr:uid="{7087FC64-B3F7-4845-A4A5-223E1968A2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5" authorId="44" shapeId="0" xr:uid="{887E1EA0-FB88-4E71-A044-C04965FFF8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6" authorId="45" shapeId="0" xr:uid="{F3B29D8A-2305-4C86-9620-4F3E688B602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7" authorId="46" shapeId="0" xr:uid="{AE6BC387-F346-4872-92F4-7DF746137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8" authorId="47" shapeId="0" xr:uid="{84398638-CE75-4EAE-9E2E-5E6DF3045D3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9" authorId="48" shapeId="0" xr:uid="{E73ED4F4-9727-4408-AE91-ABCF2451D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0" authorId="49" shapeId="0" xr:uid="{E6A2CAED-6728-45D7-B3C6-BC758A52EE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50" shapeId="0" xr:uid="{77F22586-6CA9-4DFE-8FEA-600BB93E6B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2" authorId="51" shapeId="0" xr:uid="{CFC8FB0F-5DE0-4684-9DD6-ACA822417C1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3" authorId="52" shapeId="0" xr:uid="{D23B023D-C1C1-49E0-8CE2-4C79F2D2E5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4" authorId="53" shapeId="0" xr:uid="{9677B3A8-5F55-4E12-9312-91966A8FF21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6" authorId="54" shapeId="0" xr:uid="{5FB967A5-26A9-4AEE-8336-F1CC88C25AD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8" authorId="55" shapeId="0" xr:uid="{9FB15CD5-D4E6-4995-A805-4089C34D0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56" shapeId="0" xr:uid="{27120241-357E-4968-8802-3EC736E22E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57" shapeId="0" xr:uid="{98C35783-B440-41DC-901E-FF80DFE47D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2" authorId="58" shapeId="0" xr:uid="{FBCCA25F-44B3-4B0A-8FA5-383A9B7D2F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4" authorId="59" shapeId="0" xr:uid="{F6FF7C89-366B-4997-B456-0FA12FBF9E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5" authorId="60" shapeId="0" xr:uid="{10D8087F-74BA-4FEF-A3E9-E588CE1FC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6" authorId="61" shapeId="0" xr:uid="{BA4448A7-A209-44EE-9E6F-64421ACB0BD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8" authorId="62" shapeId="0" xr:uid="{D713C5A4-89EA-41ED-BA40-381564D6A0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8" authorId="63" shapeId="0" xr:uid="{FA5F20BD-C6F4-4EDE-BC00-75E7F9872F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89" authorId="64" shapeId="0" xr:uid="{34C7C5F7-EA4A-4D5D-9F9B-12683E8ED9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5" authorId="65" shapeId="0" xr:uid="{F64A95E5-A0C8-4E50-AD2D-10CBF3AD1C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6" authorId="66" shapeId="0" xr:uid="{822970F3-2275-4A34-96CC-DE938388FE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7" authorId="67" shapeId="0" xr:uid="{EC3CBEC9-EC79-4FB7-BAE0-EF8567DDE1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8" authorId="68" shapeId="0" xr:uid="{C43FEAEF-1C9A-40FE-B40F-127AB48A1B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0" authorId="69" shapeId="0" xr:uid="{C27A3B10-5D2A-4DE0-ADB3-EE896D91DF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3" authorId="70" shapeId="0" xr:uid="{F2080BAA-A9F4-4C19-9986-EF843FE950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1" authorId="71" shapeId="0" xr:uid="{42211870-4513-4723-904D-94867D4B28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2" authorId="72" shapeId="0" xr:uid="{ABC5CCF5-32BC-46EC-AAC6-8563F607BE2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3" authorId="73" shapeId="0" xr:uid="{43F9D698-4F63-4871-9BC1-44A5EC1D81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4" authorId="74" shapeId="0" xr:uid="{017A865D-D89D-4C98-908A-B71A4EF3C1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5" authorId="75" shapeId="0" xr:uid="{084C6E8F-A4C7-4B1D-8DA7-07BDE3D96A3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6" authorId="76" shapeId="0" xr:uid="{6B494611-6298-4949-90BB-881902ED06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7" authorId="77" shapeId="0" xr:uid="{12DC2B14-8E26-4450-BA23-D40051FCC81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9" authorId="78" shapeId="0" xr:uid="{442D91BB-FDAF-4A8C-989E-92D4BCC6A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X121" authorId="79" shapeId="0" xr:uid="{2A187AB6-1B96-49F9-A984-F9B36AAE6C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tc={BDD3C64E-D992-41D4-8D3F-13B9F881249B}</author>
    <author>SLOVACEK, FRANCISCO</author>
    <author>tc={9BC1058C-CDBA-40CA-92C8-9AE214E0E4E6}</author>
    <author>tc={13EF9AFE-7C83-42D3-83D1-4DC4FF6B8B1F}</author>
    <author>tc={AA73F8F1-0687-4AB9-9A88-006E4698388C}</author>
    <author>tc={A8A6789E-CC2E-404A-9786-7DF03DF4E13C}</author>
    <author>tc={DAEF7A1C-B5A5-4066-8A64-FFB630AF67FD}</author>
    <author>tc={39E9D9C5-4887-485F-9C67-CCC97636008A}</author>
    <author>tc={5CD21833-9977-409E-A010-BB692D426F05}</author>
    <author>tc={9429B7D9-833F-4A72-8B79-AEAF60EA3D9A}</author>
    <author>tc={3532BA73-32F5-4B81-AA10-3DD20B2C747D}</author>
    <author>tc={E3188477-10FE-4A3F-967B-6DE47B3EDBB7}</author>
    <author>tc={3E0D5ED4-AC6B-4353-83DF-E2EDACA66F2F}</author>
    <author>tc={A11C00EB-0633-4D5B-BAB5-BFAC05ED4D4A}</author>
    <author>tc={54361CDF-12FF-498C-81DA-C42650EAE220}</author>
    <author>tc={D883863B-87E8-40A6-A271-AA729E1754AB}</author>
    <author>tc={A8D62669-0654-4527-91E7-A65728DA8949}</author>
    <author>tc={453EB1E0-F200-4540-92FF-6D04CB2AACF8}</author>
    <author>tc={B20978AA-8DD1-48E1-AB31-42F5DC27E799}</author>
    <author>tc={2FFB1209-AD6F-44D1-90AD-DE8D18968E8E}</author>
    <author>tc={139F3537-1C7D-4A1A-B31F-C6A27EC5130F}</author>
    <author>tc={523B18C9-1B77-4F97-923F-F703F2B5A564}</author>
    <author>tc={8C09BCB5-5D8A-45F2-9D37-9D189EF07D28}</author>
    <author>tc={1F486077-B83A-4768-809B-868B53C88F26}</author>
    <author>tc={59BB9B56-339B-43F5-88D0-587EDF3ADAAD}</author>
    <author>tc={E2918FC3-1D89-4D81-AFAA-CA369968882D}</author>
    <author>tc={BF3457C3-FAD5-464F-A00F-E61EAE737B8F}</author>
    <author>tc={F31E98A9-94B3-40AB-A8F6-968F4632EA67}</author>
    <author>tc={B7BE9083-529B-497F-B677-1291B01FC8D5}</author>
    <author>tc={37068F5B-7C69-4602-96EA-7E2A876C49C4}</author>
    <author>tc={9ED3A7C3-9453-43DE-950E-CF39EEAF5B4F}</author>
    <author>tc={03D2A7C7-C04D-4538-A323-C27DD702700E}</author>
    <author>tc={82FD9607-C8EA-48EC-B4F4-F3F7060C6B62}</author>
    <author>tc={3E0B24D8-20DF-4008-A505-FFD75ECE73E4}</author>
    <author>tc={455665B3-696C-4DA6-B38D-E26943499470}</author>
    <author>tc={02E7E7AF-2A61-4810-ABDF-094F560F9C13}</author>
    <author>tc={7EE078C7-D7AE-461A-B827-4CD50D40EDC8}</author>
    <author>tc={72E36C2D-FE17-4428-BAE0-50956EA4610C}</author>
    <author>tc={C6427BBB-DCA3-45D6-9F05-AC99EE9B7F44}</author>
    <author>tc={1F768138-D520-4567-90FB-C5A405ECA14E}</author>
    <author>tc={82CC5776-10DA-44F0-AAD7-E34758B6528C}</author>
    <author>tc={4C8F777F-1D15-42B0-8583-5F8E8E2D5250}</author>
    <author>tc={7D99A337-09A2-4D59-BE6B-A8F16E988AD6}</author>
    <author>tc={506B1066-1CDE-49D8-8A86-24FE90C2F5E9}</author>
    <author>tc={FFBF54A5-D17B-4739-99F5-2DE3A757C5BA}</author>
    <author>tc={D564F6C3-7296-4D01-BF51-F04B657A790D}</author>
    <author>tc={00C7F6EF-1A41-42CD-AA07-F717B4C00434}</author>
    <author>tc={7B89FA53-4952-4B77-8B5F-C59FEB9B4C66}</author>
    <author>tc={50C6E6A1-A024-4C19-819E-377414DDA63D}</author>
    <author>tc={B9AE6354-86B5-428C-AA37-BE1265DC2D15}</author>
    <author>tc={279B108F-55C5-4137-A804-F8066B820E14}</author>
    <author>tc={AA6E77AD-A595-4B0A-B5B1-2355D1BF3556}</author>
    <author>tc={0C254DF5-75F9-463E-AF3E-30E7464CF354}</author>
    <author>tc={E8006174-EB82-4263-AE91-B8B16C420F39}</author>
    <author>tc={15112D5F-A8C6-4926-97AA-7FAC2B001E74}</author>
    <author>tc={514F7E8A-9A4C-4DC4-8ADC-C1FF9FE143D6}</author>
    <author>tc={D0CDA4D7-58BB-4F82-96DA-112AD2D9381C}</author>
    <author>tc={26A06953-8A07-4E7D-A436-EB506564E2E1}</author>
    <author>tc={85AD3C05-BF20-44A8-9D71-844A8BB37296}</author>
    <author>tc={C073CB12-0A77-45FA-9AF7-1B86749CE67C}</author>
    <author>tc={6C639141-DA80-46BB-BCE8-632E047EF3B9}</author>
    <author>tc={21C33B43-53C9-4133-A4D6-2E052946C222}</author>
    <author>tc={EE52CECD-CD28-4B2A-9C8C-96F4AC3D082E}</author>
    <author>tc={F17A0FE0-E249-4381-99E8-20D23B05C4BA}</author>
    <author>tc={E7AF4AFB-8809-4860-8916-4FFFF969B7CC}</author>
    <author>tc={103F623A-C7EF-48F1-82EE-7ED33A5685EB}</author>
    <author>tc={06C7F181-3228-450A-9B85-7B6232BF5464}</author>
    <author>tc={4B6FADE0-3075-4C39-916B-7421EBEED699}</author>
    <author>tc={F5831FA4-0EA2-4300-830A-3D05B4D600F7}</author>
    <author>tc={E4387E8E-00C7-4692-BF2B-69091B90C196}</author>
    <author>tc={619EB5C3-591A-44F1-A94E-893718A7D8A7}</author>
    <author>tc={F544099E-3A55-4DDB-B5C2-F8C307F69B4D}</author>
    <author>tc={C7ADF10B-E805-4E70-A119-CAAF4C047EBC}</author>
    <author>tc={AF96EA73-ACAB-4ADB-B386-CDBF6288C66B}</author>
    <author>tc={C57FDEC4-43DF-46A8-B718-460695D9788E}</author>
    <author>tc={B6FFCD44-69FE-4A06-86FA-FB6FA0B24865}</author>
    <author>tc={3C742897-099F-4248-BE27-D68EE6170998}</author>
    <author>tc={4682413F-B98B-4995-97A8-0881419557F0}</author>
    <author>tc={48F68622-FBE7-4F44-88A0-989D2E10C735}</author>
    <author>tc={EB08E8A2-E867-4357-AA97-DB448B36AD8F}</author>
    <author>tc={8F37AACC-B65A-4D1B-8003-2AA9CCBFF8E1}</author>
    <author>tc={61D132C9-4772-4C70-AE1E-05C1288DE923}</author>
    <author>tc={131FB602-9402-4E65-A41F-0CD2DFC8BEB5}</author>
    <author>tc={E9BBB94E-65FE-472E-924D-138057A44720}</author>
    <author>tc={4932030D-4CC2-40EB-A6B8-928203024318}</author>
    <author>tc={2984DBDE-7C3C-42DC-8ABA-54DAD9E7A7CD}</author>
    <author>tc={353D86FE-1564-4698-AB57-B1AADB63DBE8}</author>
    <author>tc={7E580BA4-335E-4CA8-B82E-B6FAC4C782F5}</author>
    <author>tc={93CBE0C8-7898-4334-85DB-55A80F6C3DBB}</author>
    <author>tc={87A128F3-9B85-422C-8705-E4DD7FB6D10C}</author>
    <author>tc={0EFA2638-2845-47B8-AB12-0FD6A4506581}</author>
  </authors>
  <commentList>
    <comment ref="AN4" authorId="0" shapeId="0" xr:uid="{BDD3C64E-D992-41D4-8D3F-13B9F881249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4" authorId="1" shapeId="0" xr:uid="{FF2B693F-A57E-4FA3-A056-9CDECC7C741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5" authorId="2" shapeId="0" xr:uid="{9BC1058C-CDBA-40CA-92C8-9AE214E0E4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5" authorId="1" shapeId="0" xr:uid="{4D41D903-5057-445D-AB9B-FD557AF94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6" authorId="3" shapeId="0" xr:uid="{13EF9AFE-7C83-42D3-83D1-4DC4FF6B8B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6" authorId="1" shapeId="0" xr:uid="{7D948ADE-43F2-4ABB-A984-A2B305B74FB4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7" authorId="4" shapeId="0" xr:uid="{AA73F8F1-0687-4AB9-9A88-006E469838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7" authorId="1" shapeId="0" xr:uid="{ADB38E55-3513-4631-9318-316C2C2C673F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8" authorId="5" shapeId="0" xr:uid="{A8A6789E-CC2E-404A-9786-7DF03DF4E13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8" authorId="1" shapeId="0" xr:uid="{D4D9A3F0-3EB1-4E2C-A4FE-2873B916B56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9" authorId="6" shapeId="0" xr:uid="{DAEF7A1C-B5A5-4066-8A64-FFB630AF67F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9" authorId="1" shapeId="0" xr:uid="{34D60C62-7432-454C-8A76-BAE9163D8E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0" authorId="7" shapeId="0" xr:uid="{39E9D9C5-4887-485F-9C67-CCC9763600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0" authorId="1" shapeId="0" xr:uid="{B37814E1-5965-49A0-824E-A2C8A9304AC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1" authorId="8" shapeId="0" xr:uid="{5CD21833-9977-409E-A010-BB692D426F0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1" authorId="1" shapeId="0" xr:uid="{12D0DC19-A54C-4973-9034-B0ED5B1FADE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2" authorId="9" shapeId="0" xr:uid="{9429B7D9-833F-4A72-8B79-AEAF60EA3D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2" authorId="1" shapeId="0" xr:uid="{AB06650F-4DAB-44AF-9028-B34DA2B8588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3" authorId="10" shapeId="0" xr:uid="{3532BA73-32F5-4B81-AA10-3DD20B2C74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3" authorId="1" shapeId="0" xr:uid="{F20F7918-645D-4BDB-A711-8B1BE221AAB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4" authorId="11" shapeId="0" xr:uid="{E3188477-10FE-4A3F-967B-6DE47B3EDB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5" authorId="12" shapeId="0" xr:uid="{3E0D5ED4-AC6B-4353-83DF-E2EDACA66F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6" authorId="13" shapeId="0" xr:uid="{A11C00EB-0633-4D5B-BAB5-BFAC05ED4D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7" authorId="14" shapeId="0" xr:uid="{54361CDF-12FF-498C-81DA-C42650EAE2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8" authorId="15" shapeId="0" xr:uid="{D883863B-87E8-40A6-A271-AA729E1754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9" authorId="16" shapeId="0" xr:uid="{A8D62669-0654-4527-91E7-A65728DA8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0" authorId="17" shapeId="0" xr:uid="{453EB1E0-F200-4540-92FF-6D04CB2AAC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1" authorId="18" shapeId="0" xr:uid="{B20978AA-8DD1-48E1-AB31-42F5DC27E7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2" authorId="19" shapeId="0" xr:uid="{2FFB1209-AD6F-44D1-90AD-DE8D18968E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4" authorId="20" shapeId="0" xr:uid="{139F3537-1C7D-4A1A-B31F-C6A27EC51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5" authorId="21" shapeId="0" xr:uid="{523B18C9-1B77-4F97-923F-F703F2B5A5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6" authorId="22" shapeId="0" xr:uid="{8C09BCB5-5D8A-45F2-9D37-9D189EF07D2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8" authorId="23" shapeId="0" xr:uid="{1F486077-B83A-4768-809B-868B53C88F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9" authorId="24" shapeId="0" xr:uid="{59BB9B56-339B-43F5-88D0-587EDF3ADA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0" authorId="25" shapeId="0" xr:uid="{E2918FC3-1D89-4D81-AFAA-CA36996888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0" authorId="26" shapeId="0" xr:uid="{BF3457C3-FAD5-464F-A00F-E61EAE737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0" authorId="27" shapeId="0" xr:uid="{F31E98A9-94B3-40AB-A8F6-968F4632EA6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1" authorId="28" shapeId="0" xr:uid="{B7BE9083-529B-497F-B677-1291B01FC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1" authorId="29" shapeId="0" xr:uid="{37068F5B-7C69-4602-96EA-7E2A876C49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1" authorId="30" shapeId="0" xr:uid="{9ED3A7C3-9453-43DE-950E-CF39EEAF5B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2" authorId="31" shapeId="0" xr:uid="{03D2A7C7-C04D-4538-A323-C27DD70270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2" authorId="32" shapeId="0" xr:uid="{82FD9607-C8EA-48EC-B4F4-F3F7060C6B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2" authorId="33" shapeId="0" xr:uid="{3E0B24D8-20DF-4008-A505-FFD75ECE73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3" authorId="34" shapeId="0" xr:uid="{455665B3-696C-4DA6-B38D-E269434994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4" authorId="35" shapeId="0" xr:uid="{02E7E7AF-2A61-4810-ABDF-094F560F9C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5" authorId="36" shapeId="0" xr:uid="{7EE078C7-D7AE-461A-B827-4CD50D40EDC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6" authorId="37" shapeId="0" xr:uid="{72E36C2D-FE17-4428-BAE0-50956EA461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7" authorId="38" shapeId="0" xr:uid="{C6427BBB-DCA3-45D6-9F05-AC99EE9B7F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8" authorId="39" shapeId="0" xr:uid="{1F768138-D520-4567-90FB-C5A405ECA1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9" authorId="40" shapeId="0" xr:uid="{82CC5776-10DA-44F0-AAD7-E34758B65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0" authorId="41" shapeId="0" xr:uid="{4C8F777F-1D15-42B0-8583-5F8E8E2D525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7" authorId="42" shapeId="0" xr:uid="{7D99A337-09A2-4D59-BE6B-A8F16E988A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8" authorId="43" shapeId="0" xr:uid="{506B1066-1CDE-49D8-8A86-24FE90C2F5E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9" authorId="44" shapeId="0" xr:uid="{FFBF54A5-D17B-4739-99F5-2DE3A757C5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1" authorId="45" shapeId="0" xr:uid="{D564F6C3-7296-4D01-BF51-F04B657A79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2" authorId="46" shapeId="0" xr:uid="{00C7F6EF-1A41-42CD-AA07-F717B4C0043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3" authorId="47" shapeId="0" xr:uid="{7B89FA53-4952-4B77-8B5F-C59FEB9B4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4" authorId="48" shapeId="0" xr:uid="{50C6E6A1-A024-4C19-819E-377414DDA63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5" authorId="49" shapeId="0" xr:uid="{B9AE6354-86B5-428C-AA37-BE1265DC2D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6" authorId="50" shapeId="0" xr:uid="{279B108F-55C5-4137-A804-F8066B820E1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7" authorId="51" shapeId="0" xr:uid="{AA6E77AD-A595-4B0A-B5B1-2355D1BF35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8" authorId="52" shapeId="0" xr:uid="{0C254DF5-75F9-463E-AF3E-30E7464CF35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9" authorId="53" shapeId="0" xr:uid="{E8006174-EB82-4263-AE91-B8B16C420F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1" authorId="54" shapeId="0" xr:uid="{15112D5F-A8C6-4926-97AA-7FAC2B001E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3" authorId="55" shapeId="0" xr:uid="{514F7E8A-9A4C-4DC4-8ADC-C1FF9FE143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4" authorId="56" shapeId="0" xr:uid="{D0CDA4D7-58BB-4F82-96DA-112AD2D938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5" authorId="57" shapeId="0" xr:uid="{26A06953-8A07-4E7D-A436-EB506564E2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7" authorId="58" shapeId="0" xr:uid="{85AD3C05-BF20-44A8-9D71-844A8BB372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8" authorId="59" shapeId="0" xr:uid="{C073CB12-0A77-45FA-9AF7-1B86749CE67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9" authorId="60" shapeId="0" xr:uid="{6C639141-DA80-46BB-BCE8-632E047EF3B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1" authorId="61" shapeId="0" xr:uid="{21C33B43-53C9-4133-A4D6-2E052946C2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5" authorId="62" shapeId="0" xr:uid="{EE52CECD-CD28-4B2A-9C8C-96F4AC3D08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7" authorId="63" shapeId="0" xr:uid="{F17A0FE0-E249-4381-99E8-20D23B05C4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0" authorId="64" shapeId="0" xr:uid="{E7AF4AFB-8809-4860-8916-4FFFF969B7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1" authorId="65" shapeId="0" xr:uid="{103F623A-C7EF-48F1-82EE-7ED33A5685E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92" authorId="66" shapeId="0" xr:uid="{06C7F181-3228-450A-9B85-7B6232BF54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3" authorId="67" shapeId="0" xr:uid="{4B6FADE0-3075-4C39-916B-7421EBEED6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4" authorId="68" shapeId="0" xr:uid="{F5831FA4-0EA2-4300-830A-3D05B4D600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5" authorId="69" shapeId="0" xr:uid="{E4387E8E-00C7-4692-BF2B-69091B90C1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0" authorId="70" shapeId="0" xr:uid="{619EB5C3-591A-44F1-A94E-893718A7D8A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01" authorId="71" shapeId="0" xr:uid="{F544099E-3A55-4DDB-B5C2-F8C307F69B4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2" authorId="72" shapeId="0" xr:uid="{C7ADF10B-E805-4E70-A119-CAAF4C047E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CA102" authorId="73" shapeId="0" xr:uid="{AF96EA73-ACAB-4ADB-B386-CDBF6288C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diferida para cada tanque. Final mayo-27</t>
      </text>
    </comment>
    <comment ref="AN105" authorId="74" shapeId="0" xr:uid="{C57FDEC4-43DF-46A8-B718-460695D978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1" authorId="75" shapeId="0" xr:uid="{B6FFCD44-69FE-4A06-86FA-FB6FA0B248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2" authorId="76" shapeId="0" xr:uid="{3C742897-099F-4248-BE27-D68EE61709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3" authorId="77" shapeId="0" xr:uid="{4682413F-B98B-4995-97A8-0881419557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4" authorId="78" shapeId="0" xr:uid="{48F68622-FBE7-4F44-88A0-989D2E10C7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5" authorId="79" shapeId="0" xr:uid="{EB08E8A2-E867-4357-AA97-DB448B36AD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6" authorId="80" shapeId="0" xr:uid="{8F37AACC-B65A-4D1B-8003-2AA9CCBFF8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7" authorId="81" shapeId="0" xr:uid="{61D132C9-4772-4C70-AE1E-05C1288DE9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8" authorId="82" shapeId="0" xr:uid="{131FB602-9402-4E65-A41F-0CD2DFC8BE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9" authorId="83" shapeId="0" xr:uid="{E9BBB94E-65FE-472E-924D-138057A447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0" authorId="84" shapeId="0" xr:uid="{4932030D-4CC2-40EB-A6B8-9282030243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1" authorId="85" shapeId="0" xr:uid="{2984DBDE-7C3C-42DC-8ABA-54DAD9E7A7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2" authorId="86" shapeId="0" xr:uid="{353D86FE-1564-4698-AB57-B1AADB63DBE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4" authorId="87" shapeId="0" xr:uid="{7E580BA4-335E-4CA8-B82E-B6FAC4C782F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BA125" authorId="88" shapeId="0" xr:uid="{93CBE0C8-7898-4334-85DB-55A80F6C3D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26" authorId="89" shapeId="0" xr:uid="{87A128F3-9B85-422C-8705-E4DD7FB6D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27" authorId="90" shapeId="0" xr:uid="{0EFA2638-2845-47B8-AB12-0FD6A45065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tc={AC92FC7A-70B0-4367-AF69-2B6DE24D23C5}</author>
    <author>tc={67AD26FB-11F2-4B6E-9591-5031E802E9AB}</author>
    <author>tc={055D441E-78D6-4C73-B3FD-2D9271C69F1D}</author>
  </authors>
  <commentList>
    <comment ref="H1" authorId="0" shapeId="0" xr:uid="{AC92FC7A-70B0-4367-AF69-2B6DE24D2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7AD26FB-11F2-4B6E-9591-5031E802E9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103" authorId="2" shapeId="0" xr:uid="{055D441E-78D6-4C73-B3FD-2D9271C69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tc={AC9436CC-E33E-4B87-8544-E25490841B44}</author>
    <author>tc={37C904DC-54AA-4C35-81E1-BB484C6C71A8}</author>
    <author>tc={D16CE213-BF56-42D8-AE50-A674123587AF}</author>
  </authors>
  <commentList>
    <comment ref="H1" authorId="0" shapeId="0" xr:uid="{AC9436CC-E33E-4B87-8544-E25490841B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37C904DC-54AA-4C35-81E1-BB484C6C71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8" authorId="2" shapeId="0" xr:uid="{D16CE213-BF56-42D8-AE50-A674123587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tc={6ED45659-5BF3-432C-BBF4-70BD32AA258A}</author>
  </authors>
  <commentList>
    <comment ref="E2" authorId="0" shapeId="0" xr:uid="{6ED45659-5BF3-432C-BBF4-70BD32AA25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tc={28C31FA2-2D86-4093-B9AC-22942DEB1478}</author>
    <author>tc={9FC333F7-46B2-4F55-A91D-3ED7518B7BE9}</author>
  </authors>
  <commentList>
    <comment ref="H1" authorId="0" shapeId="0" xr:uid="{28C31FA2-2D86-4093-B9AC-22942DEB1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9FC333F7-46B2-4F55-A91D-3ED7518B7B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tc={091E9668-A1B1-4789-AE5B-C47D8519F5C8}</author>
    <author>tc={6E56CB5E-7401-478E-8B11-86B0E50F989F}</author>
    <author>tc={C44665CF-9A33-4E37-BD33-08621C045588}</author>
    <author>tc={32B07D11-EED9-4A8C-8416-B639EE38E959}</author>
  </authors>
  <commentList>
    <comment ref="H1" authorId="0" shapeId="0" xr:uid="{091E9668-A1B1-4789-AE5B-C47D8519F5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E56CB5E-7401-478E-8B11-86B0E50F98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5" authorId="2" shapeId="0" xr:uid="{C44665CF-9A33-4E37-BD33-08621C0455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FDM1090</t>
      </text>
    </comment>
    <comment ref="T104" authorId="3" shapeId="0" xr:uid="{32B07D11-EED9-4A8C-8416-B639EE38E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sharedStrings.xml><?xml version="1.0" encoding="utf-8"?>
<sst xmlns="http://schemas.openxmlformats.org/spreadsheetml/2006/main" count="16345" uniqueCount="5342">
  <si>
    <t>SUMINISTROS PROYECTO XX</t>
  </si>
  <si>
    <t>TAG</t>
  </si>
  <si>
    <t xml:space="preserve">RI </t>
  </si>
  <si>
    <t>Emisión y liberación de Solped</t>
  </si>
  <si>
    <t>Recepción de ofertas</t>
  </si>
  <si>
    <t>AT REV A</t>
  </si>
  <si>
    <t>AT REV 0</t>
  </si>
  <si>
    <t>Emisión OC</t>
  </si>
  <si>
    <t>Fabricación</t>
  </si>
  <si>
    <t>Transporte Internacional (incluida gestión comex+transporte)</t>
  </si>
  <si>
    <t>Nacionalización (tiempo Comex para nacionalizar)</t>
  </si>
  <si>
    <t>Transporte Local</t>
  </si>
  <si>
    <t>Necesidad Construcciónes</t>
  </si>
  <si>
    <t>Impacto Costrucciones</t>
  </si>
  <si>
    <t>ESP</t>
  </si>
  <si>
    <t>Requisición N°</t>
  </si>
  <si>
    <t xml:space="preserve">DESCRIPCION </t>
  </si>
  <si>
    <t>N°</t>
  </si>
  <si>
    <t>Final Prog</t>
  </si>
  <si>
    <t>Forecast</t>
  </si>
  <si>
    <t>Real</t>
  </si>
  <si>
    <t>Desvío</t>
  </si>
  <si>
    <t>Inicio Prog</t>
  </si>
  <si>
    <t>Duración</t>
  </si>
  <si>
    <t>Desvío Acum</t>
  </si>
  <si>
    <t>N° Cesta/Solped</t>
  </si>
  <si>
    <t>N° OC</t>
  </si>
  <si>
    <t>Pos</t>
  </si>
  <si>
    <t>Proveedor</t>
  </si>
  <si>
    <t>Fecha de Entrega</t>
  </si>
  <si>
    <t>Lugar de entrega</t>
  </si>
  <si>
    <t>CI-Civil</t>
  </si>
  <si>
    <t>RI Ignifugado</t>
  </si>
  <si>
    <t>-</t>
  </si>
  <si>
    <t>RI Tinglado de compresores</t>
  </si>
  <si>
    <t>RI Shelter remotas</t>
  </si>
  <si>
    <t>RI Estructuras metalicas</t>
  </si>
  <si>
    <t>RI Estructuras de hormigon premoldeado</t>
  </si>
  <si>
    <t>RI Misceláneos (membranas, anclajes 2da etapa, etc)</t>
  </si>
  <si>
    <t>RI Relevamiento topgorafico</t>
  </si>
  <si>
    <t>RI Detección de Interferencias enterradas (georadar)</t>
  </si>
  <si>
    <t>IN-Instrumentación y Control</t>
  </si>
  <si>
    <t>Requisición de Ingeniería Transmisor de Presión</t>
  </si>
  <si>
    <t>Requisición de Ingeniería Transmisor de Presión Diferencial</t>
  </si>
  <si>
    <t>Requisición de Ingeniería Transmisor de Caudal Multivariable</t>
  </si>
  <si>
    <t>Requisición de Ingeniería Transmisor de Caudal Coriolis</t>
  </si>
  <si>
    <t>Requisición de Ingeniería Transmisor de Caudal Presión Diferencial</t>
  </si>
  <si>
    <t xml:space="preserve">Requisición de Ingeniería Transmisor de Nivel Dp Cell </t>
  </si>
  <si>
    <t>Requisición de Ingeniería Transmisor de Nivel Radar</t>
  </si>
  <si>
    <t xml:space="preserve">Requisición de Ingeniería Transmisor de Nivel </t>
  </si>
  <si>
    <t>Requisición de Ingeniería Transmisor de Temperatura</t>
  </si>
  <si>
    <t>Requisición de Ingeniería Interruptor de Presion</t>
  </si>
  <si>
    <t>Requisición de Ingeniería Interruptor de Nivel</t>
  </si>
  <si>
    <t>Requisición de Ingeniería Interruptor de Vibración</t>
  </si>
  <si>
    <t>Requisición de Ingeniería Manómetros y Manómetros Difrenciales</t>
  </si>
  <si>
    <t>Requisición de Ingeniería Indicador de Nivel</t>
  </si>
  <si>
    <t>Requisición de Ingeniería Rotámetro</t>
  </si>
  <si>
    <t>Requisición de Ingeniería Termómetro</t>
  </si>
  <si>
    <t>Requisición de Ingeniería Cupón de Corrosión</t>
  </si>
  <si>
    <t>Requisición de Ingeniería Plcas Orificio y Orificios de Restricción</t>
  </si>
  <si>
    <t>Requisición de Ingeniería Analizador</t>
  </si>
  <si>
    <t>Requisición de Ingeniería Detector de Fugas</t>
  </si>
  <si>
    <t>Requisición de Ingeniería Detector de Mecla Explosiva</t>
  </si>
  <si>
    <t>Requisición de Ingeniería Pulsador de Emergencia</t>
  </si>
  <si>
    <t>Requisición de Ingeniería Indicador de Paso de Scrapper</t>
  </si>
  <si>
    <t>Requisición de Ingeniería Detector de Llama</t>
  </si>
  <si>
    <t>Requisición de Ingeniería Válvulas de Control</t>
  </si>
  <si>
    <t>Requisición de Ingeniería Válvulas Autorreguladoras</t>
  </si>
  <si>
    <t>Requisición de Ingeniería Válvulas de Seguridad</t>
  </si>
  <si>
    <t>Requisición de Ingeniería Válvulas BlowDown</t>
  </si>
  <si>
    <t>Requisición de Ingeniería Válvulas ShutDown</t>
  </si>
  <si>
    <t>Requisición de Ingeniería Válvulas Diluvio</t>
  </si>
  <si>
    <t>Requisición de Ingeniería Cables de Instrumentos</t>
  </si>
  <si>
    <t>Requisición de Ingeniería Cajas de Conexionado</t>
  </si>
  <si>
    <t>Requisición de Ingeniería Requerimiento para Sistema de Comunicaciones</t>
  </si>
  <si>
    <t>Requisición de Ingeniería - CCTV</t>
  </si>
  <si>
    <t>Requisición de Ingeniería Materiales Mecánicos</t>
  </si>
  <si>
    <t>Requisición de Ingeniería Materiales Eléctricos</t>
  </si>
  <si>
    <t>PI-Cañerías</t>
  </si>
  <si>
    <t>Cañerías y accesorios</t>
  </si>
  <si>
    <t>Elementos miscelaneos</t>
  </si>
  <si>
    <t>Soportes</t>
  </si>
  <si>
    <t>Válvulas manuales</t>
  </si>
  <si>
    <t>Aislación Térmica</t>
  </si>
  <si>
    <t>Compra Temprana</t>
  </si>
  <si>
    <t>EM-Mecánica</t>
  </si>
  <si>
    <t>REQUISICIÓN DE INGENIERÍA - TANQUES UL-142</t>
  </si>
  <si>
    <t>REQUISICIÓN DE INGENIERÍA - RECIPIENTES DOBLE PARED ASME</t>
  </si>
  <si>
    <t>REQUISICIÓN DE INGENIERÍA - RECIPIENTES ASME VIII</t>
  </si>
  <si>
    <t>REQUISICIÓN DE INGENIERÍA - RECIPIENTES PRFV</t>
  </si>
  <si>
    <t>REQUISICIÓN DE INGENIERÍA - FILTROS CANASTO</t>
  </si>
  <si>
    <t>REQUISICIÓN DE INGENIERÍA - FILTROS CARTUCHO</t>
  </si>
  <si>
    <t>REQUISICIÓN DE INGENIERÍA - BOMBAS CENTRÍFUGAS</t>
  </si>
  <si>
    <t>REQUISICIÓN DE INGENIERÍA - BOMBAS NEUMÁTICAS</t>
  </si>
  <si>
    <t>REQUISICIÓN DE INGENIERÍA - PUENTE GRÚA</t>
  </si>
  <si>
    <t>EL-Electricidad</t>
  </si>
  <si>
    <t>Puesta a tierra y SPCDA</t>
  </si>
  <si>
    <t>Cables - Baja y media tensión</t>
  </si>
  <si>
    <t>Canalizaciones y montaje (conduits y accesorios)</t>
  </si>
  <si>
    <t>Iluminación - Columnas y artefactos de iluminación</t>
  </si>
  <si>
    <t>Cables - Prensacables</t>
  </si>
  <si>
    <t>Cajas de conexionado</t>
  </si>
  <si>
    <t>Tracing eléctrico</t>
  </si>
  <si>
    <t>Protección catódica</t>
  </si>
  <si>
    <t>Materiales Misceláneos</t>
  </si>
  <si>
    <t>LAS PLANIFICADAS P/ COMPRA EN FUNCIÓN DE ESTRATEGIA SUMINISTROS/PROYECTO</t>
  </si>
  <si>
    <t>VA A DEPENDER DE CADA ESTRATEGIA DE PROYECTO</t>
  </si>
  <si>
    <t>SE PUEDE ABRIR LOS TIEMPOS DE VENDORS/INSPECCIÓN, ETC</t>
  </si>
  <si>
    <t>DEPENDE DE LA ESTRATEGIA DEL SUMINISTRO/PROYECTO</t>
  </si>
  <si>
    <t>SI HAY DESAGREACIÓN EN CANNING SE PUEDE PLANIFICAR TAMBIÉN</t>
  </si>
  <si>
    <t>INTERNO SUMINISTROS PARA PREVEER IMPACTOS, ALERTAR Y ARTICULAR CON CONSTRUCCIONES</t>
  </si>
  <si>
    <t>TIEMPO PLANIFICADO DE INGENERIA</t>
  </si>
  <si>
    <t>TIEMPO PLANIFICADO PARA ADMINISTRACIÓN DE MATERIALES</t>
  </si>
  <si>
    <t>TIEMPO PLANIFICADO PARA COMPRAS</t>
  </si>
  <si>
    <t>TIEMPO PLANIFICADO INGENIERÍA</t>
  </si>
  <si>
    <t>TIEMPO PLANIFICADO COMPRAS</t>
  </si>
  <si>
    <t>TIEMPO PLANIFICADO INGENIERÍA/ACTIVACIÓN/INSPECCIÓN</t>
  </si>
  <si>
    <t>TIEMPO PLANIFICADO COMEX</t>
  </si>
  <si>
    <t>TIEMPO PLANIFICADO LOGISTICA Y ALMACES</t>
  </si>
  <si>
    <t>Calentador eléctrico</t>
  </si>
  <si>
    <t>Fecha de equipos estáticos y paquetes crono 4/11/24</t>
  </si>
  <si>
    <t>Intercambiador gas-gas</t>
  </si>
  <si>
    <t>Separador de gas combustible</t>
  </si>
  <si>
    <t>Filtro de gas combustible</t>
  </si>
  <si>
    <t>Compresor/Secador de aire</t>
  </si>
  <si>
    <t>Filtro de aire</t>
  </si>
  <si>
    <t>Enfriador de aire</t>
  </si>
  <si>
    <t>Skid generación de nitrógeno</t>
  </si>
  <si>
    <t>Calentador de gas combustible AP</t>
  </si>
  <si>
    <t>Skid de inyección de químicos (tanque + bombas)</t>
  </si>
  <si>
    <t>Separador de condensados de EPF</t>
  </si>
  <si>
    <t>Tanque de almacenamiento de agua de inyección</t>
  </si>
  <si>
    <t>Filtro para bombas</t>
  </si>
  <si>
    <t>Bomba de desarenado</t>
  </si>
  <si>
    <t>Fecha de entrega de bombas crono 4/11/24</t>
  </si>
  <si>
    <t>Desgasificador presurizado/atmosférico</t>
  </si>
  <si>
    <t>Tanque Skimmer</t>
  </si>
  <si>
    <t>Fecha de montaje de tanques crono 4/11/24</t>
  </si>
  <si>
    <t>Bomba de transferencia</t>
  </si>
  <si>
    <t>Bomba de agua tratada a tanques</t>
  </si>
  <si>
    <t>Tanque de almacenamiento de condensado</t>
  </si>
  <si>
    <t>Bomba de reproceso de condensado</t>
  </si>
  <si>
    <t>Tanque cónico de efluentes</t>
  </si>
  <si>
    <t>Bomba de tanques de efluentes</t>
  </si>
  <si>
    <t>Bomba de skimmeado</t>
  </si>
  <si>
    <t>Tanque de recuperación de flotados</t>
  </si>
  <si>
    <t>Bomba de tanque de flotados</t>
  </si>
  <si>
    <t>Tanque de aceite para motores/Compresores</t>
  </si>
  <si>
    <t>Calentador eléctrico tanque aceite</t>
  </si>
  <si>
    <t>Bomba aceite para motores</t>
  </si>
  <si>
    <t>Pulmón de aire</t>
  </si>
  <si>
    <t>Pulmón de nitrógeno</t>
  </si>
  <si>
    <t>Tanque sumidero de Hot Oil</t>
  </si>
  <si>
    <t>Bomba de tanque sumidero de Hot Oil</t>
  </si>
  <si>
    <t>Filtro de bomba Hot Oil</t>
  </si>
  <si>
    <t>KOD</t>
  </si>
  <si>
    <t>Calentador Eléctrico</t>
  </si>
  <si>
    <t>Bomba de KOD</t>
  </si>
  <si>
    <t>Sumidero de drenajes</t>
  </si>
  <si>
    <t>Bomba de sumideros</t>
  </si>
  <si>
    <t>Tanque Slop</t>
  </si>
  <si>
    <t>Bombas tanque Slop</t>
  </si>
  <si>
    <t>Tanque de Glicol</t>
  </si>
  <si>
    <t>Bomba de carga de Glicol</t>
  </si>
  <si>
    <t>Tanque de drenaje de Glicol</t>
  </si>
  <si>
    <t>Bomba de tanque de drenaje de Glicol</t>
  </si>
  <si>
    <t>Bomba de agua</t>
  </si>
  <si>
    <t>Tanque de transferencia de glicol</t>
  </si>
  <si>
    <t>Tanque de espuma</t>
  </si>
  <si>
    <t>Puente grúa</t>
  </si>
  <si>
    <t>IN-Instrumentación</t>
  </si>
  <si>
    <t>Válvulas de control, shutdown, motorizadas</t>
  </si>
  <si>
    <t>Considero FE válvulas de control crono 4.11</t>
  </si>
  <si>
    <t>Válvulas de seguridad</t>
  </si>
  <si>
    <t>Instrumentos comunes</t>
  </si>
  <si>
    <t>Considero FE transmisores crono 4.11</t>
  </si>
  <si>
    <t>Transmisores</t>
  </si>
  <si>
    <t>Medidores de caudal</t>
  </si>
  <si>
    <t>Considero FE transmisores de caudal crono 4.11</t>
  </si>
  <si>
    <t>Analizadores</t>
  </si>
  <si>
    <t>Tomamuestras</t>
  </si>
  <si>
    <t>Materiales para montaje de instrumentos</t>
  </si>
  <si>
    <t>Considero FE materiales de montaje crono 4.11</t>
  </si>
  <si>
    <t>Cajas</t>
  </si>
  <si>
    <t>Considero Fecha inicio montaje 26/2/2026</t>
  </si>
  <si>
    <t>Bandejas</t>
  </si>
  <si>
    <t>Cables de instrumentación Rev. 0 - Ingeniería inicial</t>
  </si>
  <si>
    <t>Considero fecha inicio tendido de cables instrumentación</t>
  </si>
  <si>
    <t>Cables de instrumentación Rev. 1 - Ingeniería 80%</t>
  </si>
  <si>
    <t>Considero fin de entrega de cables de acuerdo a crono 4.11</t>
  </si>
  <si>
    <t>Sistema de control, hardware y software</t>
  </si>
  <si>
    <t>Sistema fire &amp; gas</t>
  </si>
  <si>
    <t>Sistema contra incendio</t>
  </si>
  <si>
    <t>Shelter y banco de carga</t>
  </si>
  <si>
    <t>Considero fecha de entrega de acuerdo a crono 4.11</t>
  </si>
  <si>
    <t>Tableros y celdas MT</t>
  </si>
  <si>
    <t>Tableros BT y CCM</t>
  </si>
  <si>
    <t>Canalizaciones eléctricas</t>
  </si>
  <si>
    <t>Cables Rev. 0 - Ingeniería inicial</t>
  </si>
  <si>
    <t>Cables Rev. 1 - Ingeniería 80%</t>
  </si>
  <si>
    <t>Considero fecha de inicio de tendido de cables crono 4.11</t>
  </si>
  <si>
    <t>Materiales para PAT</t>
  </si>
  <si>
    <t>Sistema UPS y rectificadores</t>
  </si>
  <si>
    <t>Tracing</t>
  </si>
  <si>
    <t>Ducto de barras</t>
  </si>
  <si>
    <t>Considero fecha de entrega de CCM y Tablero BT de acuerdo a crono 4.11</t>
  </si>
  <si>
    <t>PI-Piping</t>
  </si>
  <si>
    <t>Cañerías y accesorios - Rev. 0 - OC a 150 días Hito  2</t>
  </si>
  <si>
    <t>Considero fecha de entrega de suministro temprano de piping de crono A8910</t>
  </si>
  <si>
    <t>Cañerías y accesorios - Rev. 1 - Ingeniería 80%</t>
  </si>
  <si>
    <t>Considero fecha de fin de entrega piping de crono 4.11 - Coincide con inicio de prefa</t>
  </si>
  <si>
    <t>Válvulas manuales - Rev. 0 - Ingeniería inicial</t>
  </si>
  <si>
    <t>Considero fecha de fin de entrega piping de crono 4.11</t>
  </si>
  <si>
    <t>Válvulas manuales - Rev. 1 - Ingeniería 80%</t>
  </si>
  <si>
    <t>Fecha asumida inicio</t>
  </si>
  <si>
    <t>Fecha RFSU</t>
  </si>
  <si>
    <t>Hito ingeniería 80%</t>
  </si>
  <si>
    <t>TITULO:</t>
  </si>
  <si>
    <t>DOCUMENTO Nº:</t>
  </si>
  <si>
    <t>REVISION:</t>
  </si>
  <si>
    <t>0</t>
  </si>
  <si>
    <t>Pag:</t>
  </si>
  <si>
    <t>DISC</t>
  </si>
  <si>
    <t>CÓDIGO PLUSPETROL</t>
  </si>
  <si>
    <t>CÓDIGO AESA</t>
  </si>
  <si>
    <t>DESCRIPCION</t>
  </si>
  <si>
    <t>APR</t>
  </si>
  <si>
    <t>DISEÑO</t>
  </si>
  <si>
    <t>REQ APR CLIENTE?</t>
  </si>
  <si>
    <t>CAO</t>
  </si>
  <si>
    <t>COMENTARIOS</t>
  </si>
  <si>
    <t>GENERAL</t>
  </si>
  <si>
    <t>XXX-ACAL-102-LD-X-300</t>
  </si>
  <si>
    <t>5155-00-0000-IG-CO-LD-001</t>
  </si>
  <si>
    <t>LISTADO  DE DOCUMENTOS</t>
  </si>
  <si>
    <t>SI</t>
  </si>
  <si>
    <t>NO</t>
  </si>
  <si>
    <t>XXX-ACAL-102-ET-X-300</t>
  </si>
  <si>
    <t>5155-00-0000-IG-CO-BD-001</t>
  </si>
  <si>
    <t>BASES DE DISEÑO</t>
  </si>
  <si>
    <t>XXX-ACAL-102-SC-X-300</t>
  </si>
  <si>
    <t>5155-00-0000-IG-CO-PG-001</t>
  </si>
  <si>
    <t>CRONOGRAMA DE INGENIERÍA</t>
  </si>
  <si>
    <t>PLAN DE RELEVAMIENTO</t>
  </si>
  <si>
    <t>INFORME DE RELEVAMIENTO</t>
  </si>
  <si>
    <t>INFORME DE ANÁLISIS DE CONSISTENCIA</t>
  </si>
  <si>
    <t>ELECTRICIDAD</t>
  </si>
  <si>
    <t>5155-00-2300-IG-EL-EE-XXX</t>
  </si>
  <si>
    <t>DIAGRAMA UNIFILAR ELÉCTRICO GENERAL</t>
  </si>
  <si>
    <t>5155-00-2000-IG-EL-EE-XXX</t>
  </si>
  <si>
    <t>DIAGRAMA UNIFILAR  - AMPLIACIÓN  AREA ANTENA</t>
  </si>
  <si>
    <t>DIAGRAMA UNIFILAR  - TABLERO 13,2 kV 102-TGMT-001 - SALA ELÉCTRICA 3</t>
  </si>
  <si>
    <t>DIAGRAMA UNIFILAR  - TABLERO 6,6 kV 102-TGMT-003 - SALA ELÉCTRICA 4</t>
  </si>
  <si>
    <t>DIAGRAMA UNIFILAR  - 102-CCM-001 - SALA ELÉCTRICA 4</t>
  </si>
  <si>
    <t>DIAGRAMA UNIFILAR  - 102-CCM-002 - SALA ELÉCTRICA 3</t>
  </si>
  <si>
    <t>DIAGRAMA UNIFILAR  - 102-CCM-003 - SALA ELÉCTRICA 3</t>
  </si>
  <si>
    <t>DIAGRAMA UNIFILAR  - TABLERO DE UPS - SALA ELÉCTRICA 3</t>
  </si>
  <si>
    <t>DIAGRAMA UNIFILAR  - TABLERO DE UPS - SALA ELÉCTRICA 4</t>
  </si>
  <si>
    <t>DIAGRAMA UNIFILAR  - TABLERO DE CORRIENTE DIRECTA 110 VCC  - SALA ELÉCTRICA 3</t>
  </si>
  <si>
    <t>DIAGRAMA UNIFILAR  - TABLERO DE CORRIENTE DIRECTA 110 VCC  - SALA ELÉCTRICA 4</t>
  </si>
  <si>
    <t>5155-00-2400-IG-EL-EE-XXX</t>
  </si>
  <si>
    <t>DIAGRAMA UNIFILAR  - TABLERO DE CORRIENTE DIRECTA 110 VCC  -  SALAS REMOTAS INS007/INS008</t>
  </si>
  <si>
    <t>DIAGRAMA UNIFILAR  - TABLERO SERVICIOS AUXILIARES - SALA ELECTRICA 3</t>
  </si>
  <si>
    <t>DIAGRAMA UNIFILAR  - TABLERO SERVICIOS AUXILIARES - SALA ELECTRICA 4</t>
  </si>
  <si>
    <t>DIAGRAMA UNIFILAR  - TABLERO SERVICIOS AUXILIARES - SALAS REMOTAS INS007/INS008</t>
  </si>
  <si>
    <t>DIAGRAMA UNIFILAR  - TABLEROS ILUMINACIÓN Y TOMAS</t>
  </si>
  <si>
    <t>DIAGRAMA UNIFILAR  - TABLEROS TRACING</t>
  </si>
  <si>
    <t>5155-00-2300-IG-EL-EF-XXX</t>
  </si>
  <si>
    <t>ESQUEMA FUNCIONAL  - AMPLIACIÓN AREA ANTENA</t>
  </si>
  <si>
    <t>ESQUEMA FUNCIONAL  - TABLERO 13,2 kV 102-TGMT-001 - SALA ELÉCTRICA 3</t>
  </si>
  <si>
    <t>ESQUEMA FUNCIONAL  - TABLERO 6,6 kV 102-TGMT-003 - SALA ELÉCTRICA 4</t>
  </si>
  <si>
    <t>ESQUEMA FUNCIONAL  - 102-CCM-001 - SALA ELÉCTRICA 4</t>
  </si>
  <si>
    <t>ESQUEMA FUNCIONAL  - 102-CCM-002 - SALA ELÉCTRICA 3</t>
  </si>
  <si>
    <t>ESQUEMA FUNCIONAL  - 102-CCM-003 - SALA ELÉCTRICA 3</t>
  </si>
  <si>
    <t>5155-00-2000-IG-EL-DC-XXX</t>
  </si>
  <si>
    <t>DIAGRAMA CONEXIONADO - AMPLIACIÓN AREA ANTENA</t>
  </si>
  <si>
    <t>5155-00-2300-IG-EL-DC-XXX</t>
  </si>
  <si>
    <t>DIAGRAMA CONEXIONADO - TABLERO 13,2 kV 102-TGMT-001 - SALA ELÉCTRICA 3</t>
  </si>
  <si>
    <t>DIAGRAMA CONEXIONADO - TABLEROS 13,2 kV 102-TGMT-002A/102-TGMT-002B - SALA ELÉCTRICA 4</t>
  </si>
  <si>
    <t>DIAGRAMA CONEXIONADO - TABLERO 6,6 kV 102-TGMT-003 - SALA ELÉCTRICA 4</t>
  </si>
  <si>
    <t>DIAGRAMA CONEXIONADO - 102-CCM-001 - SALA ELÉCTRICA 4</t>
  </si>
  <si>
    <t>DIAGRAMA CONEXIONADO - 102-CCM-002 - SALA ELÉCTRICA 3</t>
  </si>
  <si>
    <t>DIAGRAMA CONEXIONADO  - 102-CCM-003 - SALA ELÉCTRICA 3</t>
  </si>
  <si>
    <t>DIAGRAMA CONEXIONADO - TABLERO DE UPS - SALA ELÉCTRICA 3</t>
  </si>
  <si>
    <t>DIAGRAMA CONEXIONADO - TABLERO DE UPS - SALA ELÉCTRICA 4</t>
  </si>
  <si>
    <t>DIAGRAMA CONEXIONADO - TABLERO DE CORRIENTE DIRECTA 110 VCC  - SALA ELÉCTRICA 3</t>
  </si>
  <si>
    <t>DIAGRAMA CONEXIONADO - TABLERO DE CORRIENTE DIRECTA 110 VCC  - SALA ELÉCTRICA 4</t>
  </si>
  <si>
    <t>5155-00-2400-IG-EL-DC-XXX</t>
  </si>
  <si>
    <t>DIAGRAMA CONEXIONADO - TABLERO DE CORRIENTE DIRECTA 110 VCC  -  SALAS REMOTAS INS007/INS008</t>
  </si>
  <si>
    <t>DIAGRAMA CONEXIONADO - TABLERO SERVICIOS AUXILIARES - SALA ELECTRICA 3</t>
  </si>
  <si>
    <t>DIAGRAMA CONEXIONADO - TABLERO SERVICIOS AUXILIARES - SALA ELECTRICA 4</t>
  </si>
  <si>
    <t>DIAGRAMA CONEXIONADO - TABLERO SERVICIOS AUXILIARES - SALAS REMOTAS INS007/INS008</t>
  </si>
  <si>
    <t>DIAGRAMA CONEXIONADO - TABLEROS ILUMINACIÓN Y TOMAS CPF2</t>
  </si>
  <si>
    <t>DIAGRAMA CONEXIONADO - TABLEROS TRACING CPF2</t>
  </si>
  <si>
    <t>5155-00-0000-IG-EL-BD-XXX</t>
  </si>
  <si>
    <t>5155-00-0000-IG-EL-MC-XXX</t>
  </si>
  <si>
    <t>BALANCE DE CARGAS ELÉCTRICAS</t>
  </si>
  <si>
    <t>MEMORIA DE CÁLCULO DE CABLES</t>
  </si>
  <si>
    <t>BALANCE DE CARGAS - GENERACIÓN</t>
  </si>
  <si>
    <t>MEMORIA DE CÁLCULO - ILUMINACIÓN GENERAL</t>
  </si>
  <si>
    <t>MEMORIA DE CÁLCULO - SPCDA</t>
  </si>
  <si>
    <t>MEMORIA DE CÁLCULO - OCUPACIÓN DE CANALIZACIONES ELÉCTRICAS</t>
  </si>
  <si>
    <t>MEMORIA DE CÁLCULO - PUESTA A TIERRA</t>
  </si>
  <si>
    <t>5155-00-0000-IG-EL-ES-XXX</t>
  </si>
  <si>
    <t>ESTUDIO DE CORTOCIRCUITO Y FLUJO DE CARGAS</t>
  </si>
  <si>
    <t>ESTUDIO DE SELECTIVIDAD DE PROTECCIONES</t>
  </si>
  <si>
    <t xml:space="preserve">ESTUDIO DE ARRANQUE DE MOTORES </t>
  </si>
  <si>
    <t>ESTUDIO DE COMPONENTES ARMÓNICAS</t>
  </si>
  <si>
    <t>5155-00-0000-IG-EL-MD-XXX</t>
  </si>
  <si>
    <t>MEMORIA DESCRIPTIVA DE LA INSTALACIÓN ELÉCTRICA/ SCADA Y PMS</t>
  </si>
  <si>
    <t>5155-00-2300-IG-EL-ET-XXX</t>
  </si>
  <si>
    <t>ESPECIFICACIÓN TÉCNICA SALAS ELÉCTRICAS</t>
  </si>
  <si>
    <t>ESPECIFICACIÓN TÉCNICA - SISTEMA DE TRANSFERENCIA AUTOMÁTICA</t>
  </si>
  <si>
    <t>5155-00-2300-IG-EL-HD-XXX</t>
  </si>
  <si>
    <t>HOJA DE DATOS CCM</t>
  </si>
  <si>
    <t>HOJA DE DATOS VFD BT</t>
  </si>
  <si>
    <t>HOJA DE DATOS VFD MT</t>
  </si>
  <si>
    <t>HOJA DE DATOS CELDAS DE MT 13,2 kV</t>
  </si>
  <si>
    <t>HOJA DE DATOS CELDAS DE MT 6,6 kV</t>
  </si>
  <si>
    <t>5155-00-2000-IG-EL-HD-XXX</t>
  </si>
  <si>
    <t>HOJA DE DATOS TRANSFORMADORES EN ACEITE</t>
  </si>
  <si>
    <t>HOJA DE DATOS TRANSFORMADORES SECOS</t>
  </si>
  <si>
    <t>5155-00-0000-IG-EL-HD-XXX</t>
  </si>
  <si>
    <t>HOJA DE DATOS MECANIZADO DE CAJAS</t>
  </si>
  <si>
    <t>HOJA DE DATOS UPS SE#3 Y SE#4 BT</t>
  </si>
  <si>
    <t>HOJA DE DATOS SAI CC SE#3 Y SE#4 BT</t>
  </si>
  <si>
    <t>HOJA DE DATOS DUCTO DE BARRAS BT SE#3 Y SE#4 BT</t>
  </si>
  <si>
    <t>HOJA DE DATOS GENERADOR DE EMERGENCIA</t>
  </si>
  <si>
    <t>HOJA DE DATOS EQUIPAMIENTO DE MANIOBRA DE MT INTEMPERIE</t>
  </si>
  <si>
    <t>HOJA DE DATOS - CABLES DE BT</t>
  </si>
  <si>
    <t>HOJA DE DATOS - CABLES DE MT</t>
  </si>
  <si>
    <t>5155-00-0000-IG-EL-LP-XXX</t>
  </si>
  <si>
    <t>LISTADO DE CARGAS A DESLASTRAR POR PMS</t>
  </si>
  <si>
    <t>LISTA DE EQUIPOS ELÉCTRICOS</t>
  </si>
  <si>
    <t>5155-00-2000-IG-EL-LP-XXX</t>
  </si>
  <si>
    <t>LISTA DE EQUIPOS GENERACIÓN</t>
  </si>
  <si>
    <t>5155-00-0000-IG-EL-LC-XXX</t>
  </si>
  <si>
    <t>LISTADO DE CABLES</t>
  </si>
  <si>
    <t>LISTADO DE APROVECHAMIENTO DE CABLES EN BOBINA</t>
  </si>
  <si>
    <t>LISTADO DE PRENSACABLES</t>
  </si>
  <si>
    <t>5155-00-0090-IG-EL-LM-XXX</t>
  </si>
  <si>
    <t xml:space="preserve">LISTADO DE MATERIALES - PUESTA A TIERRA Y SPCDA - UNDERGROUND </t>
  </si>
  <si>
    <t>5155-00-0100-IG-EL-LM-XXX</t>
  </si>
  <si>
    <t>LISTADO DE MATERIALES - PUESTA A TIERRA Y SPCDA - PARRAL E-O</t>
  </si>
  <si>
    <t>5155-00-0200-IG-EL-LM-XXX</t>
  </si>
  <si>
    <t>LISTADO DE MATERIALES - PUESTA A TIERRA Y SPCDA - PARRAL N-S 1</t>
  </si>
  <si>
    <t>5155-00-0300-IG-EL-LM-XXX</t>
  </si>
  <si>
    <t>LISTADO DE MATERIALES - PUESTA A TIERRA Y SPCDA - PARRAL N-S 2</t>
  </si>
  <si>
    <t>5155-00-0400-IG-EL-LM-XXX</t>
  </si>
  <si>
    <t>LISTADO DE MATERIALES - PUESTA A TIERRA Y SPCDA - PARRAL ZONA HOT OIL</t>
  </si>
  <si>
    <t>5155-00-0500-IG-EL-LM-XXX</t>
  </si>
  <si>
    <t>LISTADO DE MATERIALES - PUESTA A TIERRA Y SPCDA - SENDA NORTE</t>
  </si>
  <si>
    <t>5155-00-0600-IG-EL-LM-XXX</t>
  </si>
  <si>
    <t>LISTADO DE MATERIALES - PUESTA A TIERRA Y SPCDA - PARRAL NORTE (ALIVIO)</t>
  </si>
  <si>
    <t>5155-00-0700-IG-EL-LM-XXX</t>
  </si>
  <si>
    <t>LISTADO DE MATERIALES - PUESTA A TIERRA Y SPCDA - ZONA SLUG CATCHER</t>
  </si>
  <si>
    <t>5155-00-0800-IG-EL-LM-XXX</t>
  </si>
  <si>
    <t>LISTADO DE MATERIALES - PUESTA A TIERRA Y SPCDA - SERVICIOS</t>
  </si>
  <si>
    <t>5155-00-0900-IG-EL-LM-XXX</t>
  </si>
  <si>
    <t>LISTADO DE MATERIALES - PUESTA A TIERRA Y SPCDA - INTERCONEXIONES</t>
  </si>
  <si>
    <t>5155-00-1000-IG-EL-LM-XXX</t>
  </si>
  <si>
    <t>LISTADO DE MATERIALES - PUESTA A TIERRA Y SPCDA - UNIDAD DE PROCESAMIENTO DE CONDENSADO</t>
  </si>
  <si>
    <t>5155-00-1100-IG-EL-LM-XXX</t>
  </si>
  <si>
    <t>LISTADO DE MATERIALES - PUESTA A TIERRA Y SPCDA - TANQUES Y BOMBAS DE EFLUENTES</t>
  </si>
  <si>
    <t>5155-00-1300-IG-EL-LM-XXX</t>
  </si>
  <si>
    <t>LISTADO DE MATERIALES - PUESTA A TIERRA Y SPCDA - SKID DE GAS COMBUSTIBLE</t>
  </si>
  <si>
    <t>5155-00-1400-IG-EL-LM-XXX</t>
  </si>
  <si>
    <t>LISTADO DE MATERIALES - PUESTA A TIERRA Y SPCDA - UNIDAD DE PROCESAMIENTO DE GAS</t>
  </si>
  <si>
    <t>5155-00-1500-IG-EL-LM-XXX</t>
  </si>
  <si>
    <t>LISTADO DE MATERIALES - PUESTA A TIERRA Y SPCDA - SERVICIOS DE COMPRESORES</t>
  </si>
  <si>
    <t>5155-00-1600-IG-EL-LM-XXX</t>
  </si>
  <si>
    <t>LISTADO DE MATERIALES - PUESTA A TIERRA Y SPCDA - COMPRESORES</t>
  </si>
  <si>
    <t>5155-00-1700-IG-EL-LM-XXX</t>
  </si>
  <si>
    <t>LISTADO DE MATERIALES - PUESTA A TIERRA Y SPCDA - ALMACENAMIENTO DE CONDENSADO CPF2</t>
  </si>
  <si>
    <t>5155-00-1800-IG-EL-LM-XXX</t>
  </si>
  <si>
    <t>LISTADO DE MATERIALES - PUESTA A TIERRA Y SPCDA - PLANTA DE TRATAMIENTO DE AGUA</t>
  </si>
  <si>
    <t>5155-00-2000-IG-EL-LM-XXX</t>
  </si>
  <si>
    <t>LISTADO DE MATERIALES - PUESTA A TIERRA Y SPCDA - GENERACIÓN</t>
  </si>
  <si>
    <t>5155-00-2100-IG-EL-LM-XXX</t>
  </si>
  <si>
    <t>LISTADO DE MATERIALES - PUESTA A TIERRA Y SPCDA - HOT OIL</t>
  </si>
  <si>
    <t>5155-00-2200-IG-EL-LM-XXX</t>
  </si>
  <si>
    <t>LISTADO DE MATERIALES - PUESTA A TIERRA Y SPCDA - SUMIDERO</t>
  </si>
  <si>
    <t>5155-00-2300-IG-EL-LM-XXX</t>
  </si>
  <si>
    <t>LISTADO DE MATERIALES - PUESTA A TIERRA Y SPCDA - SALA ELECTRICA</t>
  </si>
  <si>
    <t>5155-00-2400-IG-EL-LM-XXX</t>
  </si>
  <si>
    <t>LISTADO DE MATERIALES - PUESTA A TIERRA Y SPCDA - SHELTERS DE INSTRUMENTOS</t>
  </si>
  <si>
    <t xml:space="preserve">LISTADO DE MATERIALES - CANALIZACIONES - UNDERGROUND </t>
  </si>
  <si>
    <t>LISTADO DE MATERIALES - CANALIZACIONES - PARRAL E-O</t>
  </si>
  <si>
    <t>LISTADO DE MATERIALES - CANALIZACIONES - PARRAL N-S 1</t>
  </si>
  <si>
    <t>LISTADO DE MATERIALES - CANALIZACIONES - PARRAL N-S 2</t>
  </si>
  <si>
    <t>LISTADO DE MATERIALES - CANALIZACIONES - PARRAL ZONA HOT OIL</t>
  </si>
  <si>
    <t>LISTADO DE MATERIALES - CANALIZACIONES - SENDA NORTE</t>
  </si>
  <si>
    <t>LISTADO DE MATERIALES - CANALIZACIONES - PARRAL NORTE (ALIVIO)</t>
  </si>
  <si>
    <t>LISTADO DE MATERIALES - CANALIZACIONES - ZONA SLUG CATCHER</t>
  </si>
  <si>
    <t>LISTADO DE MATERIALES - CANALIZACIONES - SERVICIOS</t>
  </si>
  <si>
    <t>LISTADO DE MATERIALES - CANALIZACIONES - INTERCONEXIONES</t>
  </si>
  <si>
    <t>LISTADO DE MATERIALES - CANALIZACIONES - UNIDAD DE PROCESAMIENTO DE CONDENSADO</t>
  </si>
  <si>
    <t>LISTADO DE MATERIALES - CANALIZACIONES - TANQUES Y BOMBAS DE EFLUENTES</t>
  </si>
  <si>
    <t>LISTADO DE MATERIALES - CANALIZACIONES - SKID DE GAS COMBUSTIBLE</t>
  </si>
  <si>
    <t>LISTADO DE MATERIALES - CANALIZACIONES - UNIDAD DE PROCESAMIENTO DE GAS</t>
  </si>
  <si>
    <t>LISTADO DE MATERIALES - CANALIZACIONES - SERVICIOS DE COMPRESORES</t>
  </si>
  <si>
    <t>LISTADO DE MATERIALES - CANALIZACIONES - COMPRESORES</t>
  </si>
  <si>
    <t>LISTADO DE MATERIALES - CANALIZACIONES - ALMACENAMIENTO DE CONDENSADO CPF2</t>
  </si>
  <si>
    <t>LISTADO DE MATERIALES - CANALIZACIONES - PLANTA DE TRATAMIENTO DE AGUA</t>
  </si>
  <si>
    <t>LISTADO DE MATERIALES - CANALIZACIONES - GENERACIÓN</t>
  </si>
  <si>
    <t>LISTADO DE MATERIALES - CANALIZACIONES - HOT OIL</t>
  </si>
  <si>
    <t>LISTADO DE MATERIALES - CANALIZACIONES - SUMIDERO</t>
  </si>
  <si>
    <t>LISTADO DE MATERIALES - CANALIZACIONES - SALA ELECTRICA</t>
  </si>
  <si>
    <t>LISTADO DE MATERIALES - CANALIZACIONES - SHELTERS DE INSTRUMENTOS</t>
  </si>
  <si>
    <t>LISTADO DE MATERIALES - ILUMINACIÓN Y TOMAS - PARRAL E-O</t>
  </si>
  <si>
    <t>LISTADO DE MATERIALES - ILUMINACIÓN Y TOMAS - PARRAL N-S 1</t>
  </si>
  <si>
    <t>LISTADO DE MATERIALES - ILUMINACIÓN Y TOMAS - PARRAL N-S 2</t>
  </si>
  <si>
    <t>LISTADO DE MATERIALES - ILUMINACIÓN Y TOMAS - PARRAL ZONA HOT OIL</t>
  </si>
  <si>
    <t>LISTADO DE MATERIALES - ILUMINACIÓN Y TOMAS - SENDA NORTE</t>
  </si>
  <si>
    <t>LISTADO DE MATERIALES - ILUMINACIÓN Y TOMAS - PARRAL NORTE (ALIVIO)</t>
  </si>
  <si>
    <t>LISTADO DE MATERIALES - ILUMINACIÓN Y TOMAS - ZONA SLUG CATCHER</t>
  </si>
  <si>
    <t>LISTADO DE MATERIALES - ILUMINACIÓN Y TOMAS - SERVICIOS</t>
  </si>
  <si>
    <t>LISTADO DE MATERIALES - ILUMINACIÓN Y TOMAS - INTERCONEXIONES</t>
  </si>
  <si>
    <t>LISTADO DE MATERIALES - ILUMINACIÓN Y TOMAS - UNIDAD DE PROCESAMIENTO DE CONDENSADO</t>
  </si>
  <si>
    <t>LISTADO DE MATERIALES - ILUMINACIÓN Y TOMAS - TANQUES Y BOMBAS DE EFLUENTES</t>
  </si>
  <si>
    <t>LISTADO DE MATERIALES - ILUMINACIÓN Y TOMAS - SKID DE GAS COMBUSTIBLE</t>
  </si>
  <si>
    <t>LISTADO DE MATERIALES - ILUMINACIÓN Y TOMAS - UNIDAD DE PROCESAMIENTO DE GAS</t>
  </si>
  <si>
    <t>LISTADO DE MATERIALES - ILUMINACIÓN Y TOMAS - SERVICIOS DE COMPRESORES</t>
  </si>
  <si>
    <t>LISTADO DE MATERIALES - ILUMINACIÓN Y TOMAS - COMPRESORES</t>
  </si>
  <si>
    <t>LISTADO DE MATERIALES - ILUMINACIÓN Y TOMAS - ALMACENAMIENTO DE CONDENSADO CPF2</t>
  </si>
  <si>
    <t>LISTADO DE MATERIALES - ILUMINACIÓN Y TOMAS - PLANTA DE TRATAMIENTO DE AGUA</t>
  </si>
  <si>
    <t>LISTADO DE MATERIALES - ILUMINACIÓN Y TOMAS - GENERACIÓN</t>
  </si>
  <si>
    <t>LISTADO DE MATERIALES - ILUMINACIÓN Y TOMAS - HOT OIL</t>
  </si>
  <si>
    <t>LISTADO DE MATERIALES - ILUMINACIÓN Y TOMAS - SUMIDERO</t>
  </si>
  <si>
    <t>LISTADO DE MATERIALES - ILUMINACIÓN Y TOMAS - SALA ELECTRICA</t>
  </si>
  <si>
    <t>LISTADO DE MATERIALES - ILUMINACIÓN Y TOMAS - SHELTERS DE INSTRUMENTOS</t>
  </si>
  <si>
    <t>5155-00-0000-IG-EL-LM-XXX</t>
  </si>
  <si>
    <t>LISTADO DE MATERIALES - CABLES</t>
  </si>
  <si>
    <t xml:space="preserve">LISTADO DE MATERIALES - MISCELANEOS - UNDERGROUND </t>
  </si>
  <si>
    <t>LISTADO DE MATERIALES - MISCELANEOS - PARRAL E-O</t>
  </si>
  <si>
    <t>LISTADO DE MATERIALES - MISCELANEOS - PARRAL N-S 1</t>
  </si>
  <si>
    <t>LISTADO DE MATERIALES - MISCELANEOS - PARRAL N-S 2</t>
  </si>
  <si>
    <t>LISTADO DE MATERIALES - MISCELANEOS - PARRAL ZONA HOT OIL</t>
  </si>
  <si>
    <t>LISTADO DE MATERIALES - MISCELANEOS - SENDA NORTE</t>
  </si>
  <si>
    <t>LISTADO DE MATERIALES - MISCELANEOS - PARRAL NORTE (ALIVIO)</t>
  </si>
  <si>
    <t>LISTADO DE MATERIALES - MISCELANEOS - ZONA SLUG CATCHER</t>
  </si>
  <si>
    <t>LISTADO DE MATERIALES - MISCELANEOS - SERVICIOS</t>
  </si>
  <si>
    <t>LISTADO DE MATERIALES - MISCELANEOS - INTERCONEXIONES</t>
  </si>
  <si>
    <t>LISTADO DE MATERIALES - MISCELANEOS - UNIDAD DE PROCESAMIENTO DE CONDENSADO</t>
  </si>
  <si>
    <t>LISTADO DE MATERIALES - MISCELANEOS - TANQUES Y BOMBAS DE EFLUENTES</t>
  </si>
  <si>
    <t>LISTADO DE MATERIALES - MISCELANEOS - SKID DE GAS COMBUSTIBLE</t>
  </si>
  <si>
    <t>LISTADO DE MATERIALES - MISCELANEOS - UNIDAD DE PROCESAMIENTO DE GAS</t>
  </si>
  <si>
    <t>LISTADO DE MATERIALES - MISCELANEOS - SERVICIOS DE COMPRESORES</t>
  </si>
  <si>
    <t>LISTADO DE MATERIALES - MISCELANEOS - COMPRESORES</t>
  </si>
  <si>
    <t>LISTADO DE MATERIALES - MISCELANEOS - ALMACENAMIENTO DE CONDENSADO CPF2</t>
  </si>
  <si>
    <t>LISTADO DE MATERIALES - MISCELANEOS - PLANTA DE TRATAMIENTO DE AGUA</t>
  </si>
  <si>
    <t>LISTADO DE MATERIALES - MISCELANEOS - GENERACIÓN</t>
  </si>
  <si>
    <t>LISTADO DE MATERIALES - MISCELANEOS - HOT OIL</t>
  </si>
  <si>
    <t>LISTADO DE MATERIALES - MISCELANEOS - SUMIDERO</t>
  </si>
  <si>
    <t>LISTADO DE MATERIALES - MISCELANEOS - SALA ELECTRICA</t>
  </si>
  <si>
    <t>LISTADO DE MATERIALES - MISCELANEOS - SHELTERS DE INSTRUMENTOS</t>
  </si>
  <si>
    <t>5155-00-0090-IG-EL-PL-XXX</t>
  </si>
  <si>
    <t xml:space="preserve">PLANO DE CANALIZACIONES ELÉCTRICAS - UNDERGROUND </t>
  </si>
  <si>
    <t>5155-00-0100-IG-EL-PL-XXX</t>
  </si>
  <si>
    <t>PLANO DE CANALIZACIONES ELÉCTRICAS - PARRAL E-O</t>
  </si>
  <si>
    <t>5155-00-0200-IG-EL-PL-XXX</t>
  </si>
  <si>
    <t>PLANO DE CANALIZACIONES ELÉCTRICAS - PARRAL N-S 1</t>
  </si>
  <si>
    <t>5155-00-0300-IG-EL-PL-XXX</t>
  </si>
  <si>
    <t>PLANO DE CANALIZACIONES ELÉCTRICAS - PARRAL N-S 2</t>
  </si>
  <si>
    <t>5155-00-0400-IG-EL-PL-XXX</t>
  </si>
  <si>
    <t>PLANO DE CANALIZACIONES ELÉCTRICAS - PARRAL ZONA HOT OIL</t>
  </si>
  <si>
    <t>5155-00-0500-IG-EL-PL-XXX</t>
  </si>
  <si>
    <t>PLANO DE CANALIZACIONES ELÉCTRICAS - SENDA NORTE</t>
  </si>
  <si>
    <t>5155-00-0600-IG-EL-PL-XXX</t>
  </si>
  <si>
    <t>PLANO DE CANALIZACIONES ELÉCTRICAS - PARRAL NORTE (ALIVIO)</t>
  </si>
  <si>
    <t>5155-00-0700-IG-EL-PL-XXX</t>
  </si>
  <si>
    <t>PLANO DE CANALIZACIONES ELÉCTRICAS - ZONA SLUG CATCHER</t>
  </si>
  <si>
    <t>5155-00-0800-IG-EL-PL-XXX</t>
  </si>
  <si>
    <t>PLANO DE CANALIZACIONES ELÉCTRICAS - SERVICIOS</t>
  </si>
  <si>
    <t>5155-00-0900-IG-EL-PL-XXX</t>
  </si>
  <si>
    <t>PLANO DE CANALIZACIONES ELÉCTRICAS - INTERCONEXIONES</t>
  </si>
  <si>
    <t>5155-00-1000-IG-EL-PL-XXX</t>
  </si>
  <si>
    <t>PLANO DE CANALIZACIONES ELÉCTRICAS - UNIDAD DE PROCESAMIENTO DE CONDENSADO</t>
  </si>
  <si>
    <t>5155-00-1100-IG-EL-PL-XXX</t>
  </si>
  <si>
    <t>PLANO DE CANALIZACIONES ELÉCTRICAS - TANQUES Y BOMBAS DE EFLUENTES</t>
  </si>
  <si>
    <t>5155-00-1300-IG-EL-PL-XXX</t>
  </si>
  <si>
    <t>PLANO DE CANALIZACIONES ELÉCTRICAS - SKID DE GAS COMBUSTIBLE</t>
  </si>
  <si>
    <t>5155-00-1400-IG-EL-PL-XXX</t>
  </si>
  <si>
    <t>PLANO DE CANALIZACIONES ELÉCTRICAS - UNIDAD DE PROCESAMIENTO DE GAS</t>
  </si>
  <si>
    <t>5155-00-1500-IG-EL-PL-XXX</t>
  </si>
  <si>
    <t>PLANO DE CANALIZACIONES ELÉCTRICAS - SERVICIOS DE COMPRESORES</t>
  </si>
  <si>
    <t>5155-00-1600-IG-EL-PL-XXX</t>
  </si>
  <si>
    <t>PLANO DE CANALIZACIONES ELÉCTRICAS - COMPRESORES</t>
  </si>
  <si>
    <t>5155-00-1700-IG-EL-PL-XXX</t>
  </si>
  <si>
    <t>PLANO DE CANALIZACIONES ELÉCTRICAS - ALMACENAMIENTO DE CONDENSADO CPF2</t>
  </si>
  <si>
    <t>5155-00-1800-IG-EL-PL-XXX</t>
  </si>
  <si>
    <t>PLANO DE CANALIZACIONES ELÉCTRICAS - PLANTA DE TRATAMIENTO DE AGUA</t>
  </si>
  <si>
    <t>5155-00-2000-IG-EL-PL-XXX</t>
  </si>
  <si>
    <t>PLANO DE CANALIZACIONES ELÉCTRICAS - GENERACIÓN</t>
  </si>
  <si>
    <t>5155-00-2100-IG-EL-PL-XXX</t>
  </si>
  <si>
    <t>PLANO DE CANALIZACIONES ELÉCTRICAS - HOT OIL</t>
  </si>
  <si>
    <t>5155-00-2200-IG-EL-PL-XXX</t>
  </si>
  <si>
    <t>PLANO DE CANALIZACIONES ELÉCTRICAS - SUMIDERO</t>
  </si>
  <si>
    <t>5155-00-2300-IG-EL-PL-XXX</t>
  </si>
  <si>
    <t>PLANO DE CANALIZACIONES ELÉCTRICAS - SALA ELECTRICA</t>
  </si>
  <si>
    <t>5155-00-2400-IG-EL-PL-XXX</t>
  </si>
  <si>
    <t>PLANO DE CANALIZACIONES ELÉCTRICAS - SHELTERS DE INSTRUMENTOS</t>
  </si>
  <si>
    <t xml:space="preserve">PLANO DE PUESTA A TIERRA - UNDERGROUND </t>
  </si>
  <si>
    <t>PLANO DE PUESTA A TIERRA - PARRAL E-O</t>
  </si>
  <si>
    <t>PLANO DE PUESTA A TIERRA - PARRAL N-S 1</t>
  </si>
  <si>
    <t>PLANO DE PUESTA A TIERRA - PARRAL N-S 2</t>
  </si>
  <si>
    <t>PLANO DE PUESTA A TIERRA - PARRAL ZONA HOT OIL</t>
  </si>
  <si>
    <t>PLANO DE PUESTA A TIERRA - SENDA NORTE</t>
  </si>
  <si>
    <t>PLANO DE PUESTA A TIERRA - PARRAL NORTE (ALIVIO)</t>
  </si>
  <si>
    <t>PLANO DE PUESTA A TIERRA - ZONA SLUG CATCHER</t>
  </si>
  <si>
    <t>PLANO DE PUESTA A TIERRA - SERVICIOS</t>
  </si>
  <si>
    <t>PLANO DE PUESTA A TIERRA - INTERCONEXIONES</t>
  </si>
  <si>
    <t>PLANO DE PUESTA A TIERRA - UNIDAD DE PROCESAMIENTO DE CONDENSADO</t>
  </si>
  <si>
    <t>PLANO DE PUESTA A TIERRA - TANQUES Y BOMBAS DE EFLUENTES</t>
  </si>
  <si>
    <t>PLANO DE PUESTA A TIERRA - SKID DE GAS COMBUSTIBLE</t>
  </si>
  <si>
    <t>PLANO DE PUESTA A TIERRA - UNIDAD DE PROCESAMIENTO DE GAS</t>
  </si>
  <si>
    <t>PLANO DE PUESTA A TIERRA - SERVICIOS DE COMPRESORES</t>
  </si>
  <si>
    <t>PLANO DE PUESTA A TIERRA - COMPRESORES</t>
  </si>
  <si>
    <t>PLANO DE PUESTA A TIERRA - ALMACENAMIENTO DE CONDENSADO CPF2</t>
  </si>
  <si>
    <t>PLANO DE PUESTA A TIERRA - PLANTA DE TRATAMIENTO DE AGUA</t>
  </si>
  <si>
    <t>PLANO DE PUESTA A TIERRA - GENERACIÓN</t>
  </si>
  <si>
    <t>PLANO DE PUESTA A TIERRA - HOT OIL</t>
  </si>
  <si>
    <t>PLANO DE PUESTA A TIERRA - SUMIDERO</t>
  </si>
  <si>
    <t>PLANO DE PUESTA A TIERRA - SALA ELECTRICA</t>
  </si>
  <si>
    <t>PLANO DE PUESTA A TIERRA - SHELTERS DE INSTRUMENTOS</t>
  </si>
  <si>
    <t>PLANO DE ILUMINACIÓN GENERAL - PARRAL E-O</t>
  </si>
  <si>
    <t>PLANO DE ILUMINACIÓN GENERAL - PARRAL N-S 1</t>
  </si>
  <si>
    <t>PLANO DE ILUMINACIÓN GENERAL - PARRAL N-S 2</t>
  </si>
  <si>
    <t>PLANO DE ILUMINACIÓN GENERAL - PARRAL ZONA HOT OIL</t>
  </si>
  <si>
    <t>PLANO DE ILUMINACIÓN GENERAL - SENDA NORTE</t>
  </si>
  <si>
    <t>PLANO DE ILUMINACIÓN GENERAL - PARRAL NORTE (ALIVIO)</t>
  </si>
  <si>
    <t>PLANO DE ILUMINACIÓN GENERAL - ZONA SLUG CATCHER</t>
  </si>
  <si>
    <t>PLANO DE ILUMINACIÓN GENERAL - SERVICIOS</t>
  </si>
  <si>
    <t>PLANO DE ILUMINACIÓN GENERAL - INTERCONEXIONES</t>
  </si>
  <si>
    <t>PLANO DE ILUMINACIÓN GENERAL - UNIDAD DE PROCESAMIENTO DE CONDENSADO</t>
  </si>
  <si>
    <t>PLANO DE ILUMINACIÓN GENERAL - TANQUES Y BOMBAS DE EFLUENTES</t>
  </si>
  <si>
    <t>PLANO DE ILUMINACIÓN GENERAL - SKID DE GAS COMBUSTIBLE</t>
  </si>
  <si>
    <t>PLANO DE ILUMINACIÓN GENERAL - UNIDAD DE PROCESAMIENTO DE GAS</t>
  </si>
  <si>
    <t>PLANO DE ILUMINACIÓN GENERAL - SERVICIOS DE COMPRESORES</t>
  </si>
  <si>
    <t>PLANO DE ILUMINACIÓN GENERAL - COMPRESORES</t>
  </si>
  <si>
    <t>PLANO DE ILUMINACIÓN GENERAL - ALMACENAMIENTO DE CONDENSADO CPF2</t>
  </si>
  <si>
    <t>PLANO DE ILUMINACIÓN GENERAL - PLANTA DE TRATAMIENTO DE AGUA</t>
  </si>
  <si>
    <t>PLANO DE ILUMINACIÓN GENERAL - GENERACIÓN</t>
  </si>
  <si>
    <t>PLANO DE ILUMINACIÓN GENERAL - HOT OIL</t>
  </si>
  <si>
    <t>PLANO DE ILUMINACIÓN GENERAL - SUMIDERO</t>
  </si>
  <si>
    <t>PLANO DE ILUMINACIÓN GENERAL - SALA ELECTRICA</t>
  </si>
  <si>
    <t>PLANO DE ILUMINACIÓN GENERAL - SHELTERS DE INSTRUMENTOS</t>
  </si>
  <si>
    <t>PLANO DE ILUMINACIÓN LOCALIZADA - PARRAL E-O</t>
  </si>
  <si>
    <t>PLANO DE ILUMINACIÓN LOCALIZADA - PARRAL N-S 1</t>
  </si>
  <si>
    <t>PLANO DE ILUMINACIÓN LOCALIZADA - PARRAL N-S 2</t>
  </si>
  <si>
    <t>PLANO DE ILUMINACIÓN LOCALIZADA - PARRAL ZONA HOT OIL</t>
  </si>
  <si>
    <t>PLANO DE ILUMINACIÓN LOCALIZADA - SENDA NORTE</t>
  </si>
  <si>
    <t>PLANO DE ILUMINACIÓN LOCALIZADA - PARRAL NORTE (ALIVIO)</t>
  </si>
  <si>
    <t>PLANO DE ILUMINACIÓN LOCALIZADA - ZONA SLUG CATCHER</t>
  </si>
  <si>
    <t>PLANO DE ILUMINACIÓN LOCALIZADA - SERVICIOS</t>
  </si>
  <si>
    <t>PLANO DE ILUMINACIÓN LOCALIZADA - INTERCONEXIONES</t>
  </si>
  <si>
    <t>PLANO DE ILUMINACIÓN LOCALIZADA - UNIDAD DE PROCESAMIENTO DE CONDENSADO</t>
  </si>
  <si>
    <t>PLANO DE ILUMINACIÓN LOCALIZADA - TANQUES Y BOMBAS DE EFLUENTES</t>
  </si>
  <si>
    <t>PLANO DE ILUMINACIÓN LOCALIZADA - SKID DE GAS COMBUSTIBLE</t>
  </si>
  <si>
    <t>PLANO DE ILUMINACIÓN LOCALIZADA - UNIDAD DE PROCESAMIENTO DE GAS</t>
  </si>
  <si>
    <t>PLANO DE ILUMINACIÓN LOCALIZADA - SERVICIOS DE COMPRESORES</t>
  </si>
  <si>
    <t>PLANO DE ILUMINACIÓN LOCALIZADA - COMPRESORES</t>
  </si>
  <si>
    <t>PLANO DE ILUMINACIÓN LOCALIZADA - ALMACENAMIENTO DE CONDENSADO CPF2</t>
  </si>
  <si>
    <t>PLANO DE ILUMINACIÓN LOCALIZADA - PLANTA DE TRATAMIENTO DE AGUA</t>
  </si>
  <si>
    <t>PLANO DE ILUMINACIÓN LOCALIZADA - GENERACIÓN</t>
  </si>
  <si>
    <t>PLANO DE ILUMINACIÓN LOCALIZADA - HOT OIL</t>
  </si>
  <si>
    <t>PLANO DE ILUMINACIÓN LOCALIZADA - SUMIDERO</t>
  </si>
  <si>
    <t>PLANO DE ILUMINACIÓN LOCALIZADA - SALA ELECTRICA</t>
  </si>
  <si>
    <t>PLANO DE ILUMINACIÓN LOCALIZADA - SHELTERS DE INSTRUMENTOS</t>
  </si>
  <si>
    <t>PLANO DE DESCARGAS ATMOSFÉRICAS - PARRAL E-O</t>
  </si>
  <si>
    <t>PLANO DE DESCARGAS ATMOSFÉRICAS - PARRAL N-S 1</t>
  </si>
  <si>
    <t>PLANO DE DESCARGAS ATMOSFÉRICAS - PARRAL N-S 2</t>
  </si>
  <si>
    <t>PLANO DE DESCARGAS ATMOSFÉRICAS - PARRAL ZONA HOT OIL</t>
  </si>
  <si>
    <t>PLANO DE DESCARGAS ATMOSFÉRICAS - SENDA NORTE</t>
  </si>
  <si>
    <t>PLANO DE DESCARGAS ATMOSFÉRICAS - PARRAL NORTE (ALIVIO)</t>
  </si>
  <si>
    <t>PLANO DE DESCARGAS ATMOSFÉRICAS - ZONA SLUG CATCHER</t>
  </si>
  <si>
    <t>PLANO DE DESCARGAS ATMOSFÉRICAS - SERVICIOS</t>
  </si>
  <si>
    <t>PLANO DE DESCARGAS ATMOSFÉRICAS - INTERCONEXIONES</t>
  </si>
  <si>
    <t>PLANO DE DESCARGAS ATMOSFÉRICAS - UNIDAD DE PROCESAMIENTO DE CONDENSADO</t>
  </si>
  <si>
    <t>PLANO DE DESCARGAS ATMOSFÉRICAS - TANQUES Y BOMBAS DE EFLUENTES</t>
  </si>
  <si>
    <t>PLANO DE DESCARGAS ATMOSFÉRICAS - SKID DE GAS COMBUSTIBLE</t>
  </si>
  <si>
    <t>PLANO DE DESCARGAS ATMOSFÉRICAS - UNIDAD DE PROCESAMIENTO DE GAS</t>
  </si>
  <si>
    <t>PLANO DE DESCARGAS ATMOSFÉRICAS - SERVICIOS DE COMPRESORES</t>
  </si>
  <si>
    <t>PLANO DE DESCARGAS ATMOSFÉRICAS - COMPRESORES</t>
  </si>
  <si>
    <t>PLANO DE DESCARGAS ATMOSFÉRICAS - ALMACENAMIENTO DE CONDENSADO CPF2</t>
  </si>
  <si>
    <t>PLANO DE DESCARGAS ATMOSFÉRICAS - PLANTA DE TRATAMIENTO DE AGUA</t>
  </si>
  <si>
    <t>PLANO DE DESCARGAS ATMOSFÉRICAS - GENERACIÓN</t>
  </si>
  <si>
    <t>PLANO DE DESCARGAS ATMOSFÉRICAS - HOT OIL</t>
  </si>
  <si>
    <t>PLANO DE DESCARGAS ATMOSFÉRICAS - SUMIDERO</t>
  </si>
  <si>
    <t>PLANO DE DESCARGAS ATMOSFÉRICAS - SALA ELECTRICA</t>
  </si>
  <si>
    <t>PLANO DE DESCARGAS ATMOSFÉRICAS - SHELTERS DE INSTRUMENTOS</t>
  </si>
  <si>
    <t>PLANO DE TRACING ELÉCTRICO - PARRAL E-O</t>
  </si>
  <si>
    <t>PLANO DE TRACING ELÉCTRICO - PARRAL N-S 1</t>
  </si>
  <si>
    <t>PLANO DE TRACING ELÉCTRICO - PARRAL N-S 2</t>
  </si>
  <si>
    <t>PLANO DE TRACING ELÉCTRICO - PARRAL ZONA HOT OIL</t>
  </si>
  <si>
    <t>PLANO DE TRACING ELÉCTRICO - SENDA NORTE</t>
  </si>
  <si>
    <t>PLANO DE TRACING ELÉCTRICO - PARRAL NORTE (ALIVIO)</t>
  </si>
  <si>
    <t>PLANO DE TRACING ELÉCTRICO - ZONA SLUG CATCHER</t>
  </si>
  <si>
    <t>PLANO DE TRACING ELÉCTRICO - SERVICIOS</t>
  </si>
  <si>
    <t>PLANO DE TRACING ELÉCTRICO - INTERCONEXIONES</t>
  </si>
  <si>
    <t>PLANO DE TRACING ELÉCTRICO - UNIDAD DE PROCESAMIENTO DE CONDENSADO</t>
  </si>
  <si>
    <t>PLANO DE TRACING ELÉCTRICO - TANQUES Y BOMBAS DE EFLUENTES</t>
  </si>
  <si>
    <t>PLANO DE TRACING ELÉCTRICO - SKID DE GAS COMBUSTIBLE</t>
  </si>
  <si>
    <t>PLANO DE TRACING ELÉCTRICO - UNIDAD DE PROCESAMIENTO DE GAS</t>
  </si>
  <si>
    <t>PLANO DE TRACING ELÉCTRICO - SERVICIOS DE COMPRESORES</t>
  </si>
  <si>
    <t>PLANO DE TRACING ELÉCTRICO - COMPRESORES</t>
  </si>
  <si>
    <t>PLANO DE TRACING ELÉCTRICO - ALMACENAMIENTO DE CONDENSADO CPF2</t>
  </si>
  <si>
    <t>PLANO DE TRACING ELÉCTRICO - PLANTA DE TRATAMIENTO DE AGUA</t>
  </si>
  <si>
    <t>PLANO DE TRACING ELÉCTRICO - GENERACIÓN</t>
  </si>
  <si>
    <t>PLANO DE TRACING ELÉCTRICO - HOT OIL</t>
  </si>
  <si>
    <t>PLANO DE TRACING ELÉCTRICO - SUMIDERO</t>
  </si>
  <si>
    <t>PLANO DE TRACING ELÉCTRICO - SALA ELECTRICA</t>
  </si>
  <si>
    <t>PLANO DE TRACING ELÉCTRICO - SHELTERS DE INSTRUMENTOS</t>
  </si>
  <si>
    <t>5155-00-2300-IG-EL-LY-XXX</t>
  </si>
  <si>
    <t>LAYOUT SHELTER ELECTRICO SE#4 MT</t>
  </si>
  <si>
    <t>LAYOUT SHELTER ELECTRICO SE#3 Y SE#4 BT</t>
  </si>
  <si>
    <t>5155-00-0000-IG-EL-TM-XXX</t>
  </si>
  <si>
    <t>TÍPICOS DE MONTAJE DE ILUMINACIÓN</t>
  </si>
  <si>
    <t>TÍPICOS DE MONTAJE DE PAT Y SPDA</t>
  </si>
  <si>
    <t>TÍPICOS DE MONTAJE DE CANALIZACIONES Y FUERZA MOTRIZ</t>
  </si>
  <si>
    <t>5155-00-2000-IG-EL-RI-XXX</t>
  </si>
  <si>
    <t>RI-REQUISICIÓN DE INGENIERÍA - AMPLIACIÓN ANTENA EXISTENTE</t>
  </si>
  <si>
    <t>RI-REQUISICIÓN DE INGENIERÍA - TRANSFORMADORES EN ACEITE</t>
  </si>
  <si>
    <t>5155-00-2300-IG-EL-RI-XXX</t>
  </si>
  <si>
    <t>RI-REQUISICIÓN DE INGENIERÍA - TRANSFORMADORES SECOS</t>
  </si>
  <si>
    <t>5155-00-0000-IG-EL-RI-XXX</t>
  </si>
  <si>
    <t>RI-REQUISICIÓN DE INGENIERÍA - CAJAS DE CONEXIONADO</t>
  </si>
  <si>
    <t>RI-REQUISICIÓN DE INGENIERÍA - DUCTO DE BARRAS BT</t>
  </si>
  <si>
    <t>RI-REQUISICIÓN DE INGENIERÍA - GENERADOR DE EMERGENCIA</t>
  </si>
  <si>
    <t>RI-REQUISICIÓN DE INGENIERÍA - MATERIALES DE PAT Y SPCDA</t>
  </si>
  <si>
    <t>RI-REQUISICIÓN DE INGENIERÍA - MATERIALES DE ILUMINACIÓN Y TOMAS</t>
  </si>
  <si>
    <t>RI-REQUISICIÓN DE INGENIERÍA - TRACING</t>
  </si>
  <si>
    <t>RI-REQUISICIÓN DE INGENIERÍA - PROTECCIÓN CATÓDICA</t>
  </si>
  <si>
    <t>RI-REQUISICIÓN DE INGENIERÍA - CABLES ELÉCTRICOS</t>
  </si>
  <si>
    <t>RI-REQUISICIÓN DE INGENIERÍA - CANALIZACIONES ELÉCTRICAS</t>
  </si>
  <si>
    <t>RI-REQUISICIÓN DE INGENIERÍA - PRENSACABLES</t>
  </si>
  <si>
    <t>RI-REQUISICIÓN DE INGENIERÍA - MISCELÁNEOS</t>
  </si>
  <si>
    <t>RI-REQUISICIÓN DE INGENIERÍA - EQUIPAMIENTO DE MANIOBRA DE MT INTEMPERIE</t>
  </si>
  <si>
    <t>RI-REQUISICIÓN DE INGENIERÍA - SHELTER ELECTRICO SE#4 MT CON EQUIPAMIENTO</t>
  </si>
  <si>
    <t>RI-REQUISICIÓN DE INGENIERÍA - SHELTER ELECTRICO SE#3 Y SE#4 BT CON EQUIPAMIENTO</t>
  </si>
  <si>
    <t xml:space="preserve">INSTRUMENTOS </t>
  </si>
  <si>
    <t>5155-00-0000-IG-IN-DC-XXX</t>
  </si>
  <si>
    <t>DIAGRAMA DE CONEXIONADO DE CAMPO</t>
  </si>
  <si>
    <t>DIAGRAMA DE CONEXIONADO DE SISTEMA (MARSHALLING)</t>
  </si>
  <si>
    <t>5155-00-2200-IG-IN-DC-XXX</t>
  </si>
  <si>
    <t>5155-00-0000-IG-IN-DF-XXX</t>
  </si>
  <si>
    <t>DIAGRAMA EN BLOQUES COMUNICACIONES</t>
  </si>
  <si>
    <t>Actualización de documento existente 226-ACAL-100-PL-K-305</t>
  </si>
  <si>
    <t>5155-00-0000-IG-IN-DL-XXX</t>
  </si>
  <si>
    <t>DIAGRAMA DE LAZOS</t>
  </si>
  <si>
    <t>5155-00-2200-IG-IN-DL-XXX</t>
  </si>
  <si>
    <t>5155-00-0000-IG-IN-HD-XXX</t>
  </si>
  <si>
    <t>HOJA DE DATOS VÁLVULAS DE CONTROL Y AUTORREGULADORAS</t>
  </si>
  <si>
    <t>HOJA DE DATOS VÁLVULAS DE SEGURIDAD</t>
  </si>
  <si>
    <t>HOJA DE DATOS INSTRUMENTOS F&amp;G (DETECTORES GAS/FUEGO)</t>
  </si>
  <si>
    <t>HOJA DE DATOS VÁLVULAS BLOWDOWN Y SHUTDOWN</t>
  </si>
  <si>
    <t>HOJA DE DATOS PLACA ORIFICIO Y ORIFICIO DE RESTRICCIÓN</t>
  </si>
  <si>
    <t>HOJA DE DATOS TRANSMISOR DE PRESIÓN</t>
  </si>
  <si>
    <t>HOJA DE DATOS TRANSMISOR DE PRESIÓN DIFERENCIAL</t>
  </si>
  <si>
    <t>HOJA DE DATOS CAUDALÍMETROS ROTÁMETROS</t>
  </si>
  <si>
    <t xml:space="preserve">HOJA DE DATOS TRANSMISOR DE NIVEL DP CELL </t>
  </si>
  <si>
    <t>HOJA DE DATOS TRANSMISOR DE NIVEL RADAR</t>
  </si>
  <si>
    <t>HOJA DE DATOS INDICADOR DE NIVEL MAGNÉTICO</t>
  </si>
  <si>
    <t>HOJA DE DATOS TRANSMISOR DE TEMPERATURA</t>
  </si>
  <si>
    <t>HOJA DE DATOS MANÓMETROS Y MANÓMETROS DIFRENCIALES</t>
  </si>
  <si>
    <t>HOJA DE DATOS INDICADOR DE NIVEL VIDRIO</t>
  </si>
  <si>
    <t>HOJA DE DATOS TERMÓMETROS</t>
  </si>
  <si>
    <t>HOJA DE DATOS VÁLVULAS DILUVIO</t>
  </si>
  <si>
    <t>HOJA DE DATOS CUPÓN DE CORROSIÓN</t>
  </si>
  <si>
    <t>HOJA DE DATOS TOMAMUESTRAS MANUAL</t>
  </si>
  <si>
    <t>HOJA DE DATOS DETECTOR DE FUGAS</t>
  </si>
  <si>
    <t>HOJA DE DATOS PULSADOR DE EMERGENCIA, SIRENA Y BALIZA</t>
  </si>
  <si>
    <t>HOJA DE DATOS VÁLVULAS SOLENOIDES</t>
  </si>
  <si>
    <t>HOJA DE DATOS CABLES DE INSTRUMENTOS</t>
  </si>
  <si>
    <t>HOJA DE DATOS CAJAS DE CONEXIONADO</t>
  </si>
  <si>
    <t>5155-00-2000-IG-IN-HD-XXX</t>
  </si>
  <si>
    <t>HOJA DE DATOS MANÓMETROS</t>
  </si>
  <si>
    <t>5155-00-0000-IG-IN-LC-XXX</t>
  </si>
  <si>
    <t>LISTA DE CABLES</t>
  </si>
  <si>
    <t>5155-00-2000-IG-IN-LC-XXX</t>
  </si>
  <si>
    <t>5155-00-0000-IG-IN-LI-XXX</t>
  </si>
  <si>
    <t>LISTA DE INSTRUMENTOS</t>
  </si>
  <si>
    <t>5155-00-2000-IG-IN-LI-XXX</t>
  </si>
  <si>
    <t>5155-00-0000-IG-IN-LM-XXX</t>
  </si>
  <si>
    <t>CÓMPUTO DE MATERIALES. MATERIAL BULK PARA MONTAJE MECÁNICO DE INSTRUMENTOS</t>
  </si>
  <si>
    <t>CÓMPUTO DE MATERIALES. MATERIAL BULK PARA MONTAJE ELÉCTRICO DE INSTRUMENTOS</t>
  </si>
  <si>
    <t>CÓMPUTO DE MATERIALES. CABLES PARA INSTRUMENTOS - FO Y ACCESORIOS.</t>
  </si>
  <si>
    <t>CÓMPUTO DE MATERIALES, GABINTES DE INSTRUMENTOS Y CAJAS DE UNIÓN (JBS)</t>
  </si>
  <si>
    <t>5155-00-0000-IG-IN-LP-XXX</t>
  </si>
  <si>
    <t>LISTA DE CARGAS INSTRUMENTACIÓN</t>
  </si>
  <si>
    <t>5155-00-0000-IG-IN-LS-XXX</t>
  </si>
  <si>
    <t>LISTA DE ENTRADAS / SALIDAS (I/O)</t>
  </si>
  <si>
    <t>5155-00-2000-IG-IN-LS-XXX</t>
  </si>
  <si>
    <t>5155-00-2400-IG-IN-LY-XXX</t>
  </si>
  <si>
    <t>LAYOUT NUEVO SHELTER REMOTAS DEL SISTEMA</t>
  </si>
  <si>
    <t>5155-00-0000-IG-IN-MC-XXX</t>
  </si>
  <si>
    <t>MEMORIA DE CÁLCULO VÁLVULAS DE CONTROL CPF</t>
  </si>
  <si>
    <t>MEMORIA DE CÁLCULO PLACAS ORIFICIO Y ORIFICIO DE RESTRICCIÓN</t>
  </si>
  <si>
    <t>5155-00-2000-IG-IN-MC-XXX</t>
  </si>
  <si>
    <t>MEMORIA DE CÁLCULO PLACA ORIFICIO Y ORIFICIO DE RESTRICCIÓN</t>
  </si>
  <si>
    <t>5155-00-0100-IG-IN-PL-XXX</t>
  </si>
  <si>
    <t>CANALIZACIONES DE INSTRUMENTOS GENERAL - PARRAL E-O</t>
  </si>
  <si>
    <t>5155-00-0200-IG-IN-PL-XXX</t>
  </si>
  <si>
    <t>CANALIZACIONES DE INSTRUMENTOS GENERAL - PARRAL N-S 1</t>
  </si>
  <si>
    <t>5155-00-0300-IG-IN-PL-XXX</t>
  </si>
  <si>
    <t>CANALIZACIONES DE INSTRUMENTOS GENERAL - PARRAL N-S 2</t>
  </si>
  <si>
    <t>5155-00-0400-IG-IN-PL-XXX</t>
  </si>
  <si>
    <t>CANALIZACIONES DE INSTRUMENTOS GENERAL - PARRAL ZONA HOT OIL</t>
  </si>
  <si>
    <t>5155-00-0500-IG-IN-PL-XXX</t>
  </si>
  <si>
    <t>CANALIZACIONES DE INSTRUMENTOS GENERAL - SENDA NORTE</t>
  </si>
  <si>
    <t>CANALIZACIONES DE INSTRUMENTOS GENERAL - PARRAL NORTE</t>
  </si>
  <si>
    <t>5155-00-0600-IG-IN-PL-XXX</t>
  </si>
  <si>
    <t>CANALIZACIONES DE INSTRUMENTOS DETALLES - KOD / ANTORCHA</t>
  </si>
  <si>
    <t>5155-00-0700-IG-IN-PL-XXX</t>
  </si>
  <si>
    <t>CANALIZACIONES DE INSTRUMENTOS DETALLES - SLUG CATCHER</t>
  </si>
  <si>
    <t>5155-00-0800-IG-IN-PL-XXX</t>
  </si>
  <si>
    <t>CANALIZACIONES DE INSTRUMENTOS DETALLES - SERVICIOS</t>
  </si>
  <si>
    <t>5155-00-0900-IG-IN-PL-XXX</t>
  </si>
  <si>
    <t>CANALIZACIONES DE INSTRUMENTOS DETALLES - INTERCONEXIONES</t>
  </si>
  <si>
    <t>5155-00-1000-IG-IN-PL-XXX</t>
  </si>
  <si>
    <t>CANALIZACIONES DE INSTRUMENTOS DETALLES - PROCESAMIENTO DE CONDENSADO</t>
  </si>
  <si>
    <t>5155-00-1100-IG-IN-PL-XXX</t>
  </si>
  <si>
    <t>CANALIZACIONES DE INSTRUMENTOS DETALLES - EFLUENTES</t>
  </si>
  <si>
    <t>5155-00-1300-IG-IN-PL-XXX</t>
  </si>
  <si>
    <t>CANALIZACIONES DE INSTRUMENTOS DETALLES - SKID DE GAS COMBUSTIBLE</t>
  </si>
  <si>
    <t>5155-00-1400-IG-IN-PL-XXX</t>
  </si>
  <si>
    <t>CANALIZACIONES DE INSTRUMENTOS DETALLES - PROCESAMIENTO DE GAS</t>
  </si>
  <si>
    <t>5155-00-1500-IG-IN-PL-XXX</t>
  </si>
  <si>
    <t>CANALIZACIONES DE INSTRUMENTOS DETALLES - COMPRESORES</t>
  </si>
  <si>
    <t>5155-00-1600-IG-IN-PL-XXX</t>
  </si>
  <si>
    <t>CANALIZACIONES DE INSTRUMENTOS DETALLES - SERVICIOS COMPRESORES</t>
  </si>
  <si>
    <t>5155-00-1700-IG-IN-PL-XXX</t>
  </si>
  <si>
    <t>CANALIZACIONES DE INSTRUMENTOS DETALLES - ALIMENTACIÓN DE CONDENSADO</t>
  </si>
  <si>
    <t>5155-00-1800-IG-IN-PL-XXX</t>
  </si>
  <si>
    <t>CANALIZACIONES DE INSTRUMENTOS DETALLES - PTA</t>
  </si>
  <si>
    <t>5155-00-2100-IG-IN-PL-XXX</t>
  </si>
  <si>
    <t>CANALIZACIONES DE INSTRUMENTOS DETALLES - HOT OIL</t>
  </si>
  <si>
    <t>5155-00-2200-IG-IN-PL-XXX</t>
  </si>
  <si>
    <t>CANALIZACIONES DE INSTRUMENTOS DETALLES - SUMIDERO</t>
  </si>
  <si>
    <t>5155-00-2000-IG-IN-PL-XXX</t>
  </si>
  <si>
    <t>CANALIZACIONES DE INSTRUMENTOS DETALLES - GENERACIÓN</t>
  </si>
  <si>
    <t>5155-00-2400-IG-IN-PL-XXX</t>
  </si>
  <si>
    <t>CANALIZACIONES DE INSTRUMENTOS SHELTERS #7 Y /#8</t>
  </si>
  <si>
    <t>5155-00-0000-IG-IN-RI-XXX</t>
  </si>
  <si>
    <t>REQUISICIÓN DE INGENIERÍA VÁLVULAS DE CONTROL Y AUTORREGULADORAS</t>
  </si>
  <si>
    <t>REQUISICIÓN DE INGENIERÍA VÁLVULAS DE SEGURIDAD</t>
  </si>
  <si>
    <t>5155-00-2000-IG-IN-RI-XXX</t>
  </si>
  <si>
    <t>REQUISICIÓN DE INGENIERÍA INSTRUMENTOS F&amp;G (DETECTORES GAS/FUEGO)</t>
  </si>
  <si>
    <t>REQUISICIÓN DE INGENIERÍA VÁLVULAS BLOWDOWN Y SHUTDOWN</t>
  </si>
  <si>
    <t>REQUISICIÓN DE INGENIERÍA PLACA ORIFICIO Y ORIFICIO DE RESTRICCIÓN</t>
  </si>
  <si>
    <t>REQUISICIÓN DE INGENIERÍA TRANSMISOR DE PRESIÓN</t>
  </si>
  <si>
    <t>REQUISICIÓN DE INGENIERÍA TRANSMISOR DE PRESIÓN DIFERENCIAL</t>
  </si>
  <si>
    <t>REQUISICIÓN DE INGENIERÍA CAUDALÍMETROS ROTÁMETROS</t>
  </si>
  <si>
    <t xml:space="preserve">REQUISICIÓN DE INGENIERÍA TRANSMISOR DE NIVEL DP CELL </t>
  </si>
  <si>
    <t>REQUISICIÓN DE INGENIERÍA TRANSMISOR DE NIVEL RADAR</t>
  </si>
  <si>
    <t>REQUISICIÓN DE INGENIERÍA INDICADOR DE NIVEL MAGNÉTICO</t>
  </si>
  <si>
    <t>REQUISICIÓN DE INGENIERÍA TRANSMISOR DE TEMPERATURA</t>
  </si>
  <si>
    <t>REQUISICIÓN DE INGENIERÍA MANÓMETROS Y MANÓMETROS DIFRENCIALES</t>
  </si>
  <si>
    <t>REQUISICIÓN DE INGENIERÍA INDICADOR DE NIVEL VIDRIO</t>
  </si>
  <si>
    <t>REQUISICIÓN DE INGENIERÍA ROTÁMETRO</t>
  </si>
  <si>
    <t>REQUISICIÓN DE INGENIERÍA VÁLVULAS DILUVIO</t>
  </si>
  <si>
    <t>REQUISICIÓN DE INGENIERÍA CUPÓN DE CORROSIÓN</t>
  </si>
  <si>
    <t>REQUISICIÓN DE INGENIERÍA TOMAMUESTRAS MANUAL</t>
  </si>
  <si>
    <t>REQUISICIÓN DE INGENIERÍA DETECTOR DE FUGAS</t>
  </si>
  <si>
    <t>REQUISICIÓN DE INGENIERÍA PULSADOR DE EMERGENCIA, SIRENA Y BALIZA</t>
  </si>
  <si>
    <t>REQUISICIÓN DE INGENIERÍA VÁLVULAS SOLENOIDES</t>
  </si>
  <si>
    <t>REQUISICIÓN DE INGENIERÍA TERMÓMETROS</t>
  </si>
  <si>
    <t>REQUISICIÓN DE INGENIERÍA MATERIALES PARA MONTAJE MECÁNICO</t>
  </si>
  <si>
    <t>REQUISICIÓN DE INGENIERÍA MATERIALES PARA MONTAJE ELÉCTRICO</t>
  </si>
  <si>
    <t>REQUISICIÓN DE INGENIERÍA CABLES</t>
  </si>
  <si>
    <t>REQUISICIÓN DE INGENIERÍA CAJAS</t>
  </si>
  <si>
    <t>REQUISICIÓN DE INGENIERÍA MANÓMETROS</t>
  </si>
  <si>
    <t>REQUISICIÓN DE INGENIERÍA ROTÁMETROS</t>
  </si>
  <si>
    <t>5155-00-0000-IG-IN-AT-XXX</t>
  </si>
  <si>
    <t>ANÁLISIS TÉCNICO VÁLVULAS DE CONTROL Y AUTORREGULADORAS</t>
  </si>
  <si>
    <t>ANÁLISIS TÉCNICO VÁLVULAS DE SEGURIDAD</t>
  </si>
  <si>
    <t>5155-00-2000-IG-IN-AT-XXX</t>
  </si>
  <si>
    <t>ANÁLISIS TÉCNICO INSTRUMENTOS F&amp;G (DETECTORES GAS/FUEGO)</t>
  </si>
  <si>
    <t>ANÁLISIS TÉCNICO VÁLVULAS BLOWDOWN Y SHUTDOWN</t>
  </si>
  <si>
    <t>ANÁLISIS TÉCNICO PLACA ORIFICIO Y ORIFICIO DE RESTRICCIÓN</t>
  </si>
  <si>
    <t>ANÁLISIS TÉCNICO TRANSMISOR DE PRESIÓN</t>
  </si>
  <si>
    <t>ANÁLISIS TÉCNICO TRANSMISOR DE PRESIÓN DIFERENCIAL</t>
  </si>
  <si>
    <t>ANÁLISIS TÉCNICO CAUDALÍMETROS ROTÁMETROS</t>
  </si>
  <si>
    <t xml:space="preserve">ANÁLISIS TÉCNICO TRANSMISOR DE NIVEL DP CELL </t>
  </si>
  <si>
    <t>ANÁLISIS TÉCNICO TRANSMISOR DE NIVEL RADAR</t>
  </si>
  <si>
    <t>ANÁLISIS TÉCNICO INDICADOR DE NIVEL MAGNÉTICO</t>
  </si>
  <si>
    <t>ANÁLISIS TÉCNICO TRANSMISOR DE TEMPERATURA</t>
  </si>
  <si>
    <t>ANÁLISIS TÉCNICO MANÓMETROS Y MANÓMETROS DIFRENCIALES</t>
  </si>
  <si>
    <t>ANÁLISIS TÉCNICO INDICADOR DE NIVEL VIDRIO</t>
  </si>
  <si>
    <t>ANÁLISIS TÉCNICO ROTÁMETRO</t>
  </si>
  <si>
    <t>ANÁLISIS TÉCNICO VÁLVULAS DILUVIO</t>
  </si>
  <si>
    <t>ANÁLISIS TÉCNICO CUPÓN DE CORROSIÓN</t>
  </si>
  <si>
    <t>ANÁLISIS TÉCNICO TOMAMUESTRAS MANUAL</t>
  </si>
  <si>
    <t>ANÁLISIS TÉCNICO DETECTOR DE FUGAS</t>
  </si>
  <si>
    <t>ANÁLISIS TÉCNICO PULSADOR DE EMERGENCIA, SIRENA Y BALIZA</t>
  </si>
  <si>
    <t>ANÁLISIS TÉCNICO VÁLVULAS SOLENOIDES</t>
  </si>
  <si>
    <t>ANÁLISIS TÉCNICO TERMÓMETROS</t>
  </si>
  <si>
    <t>ANÁLISIS TÉCNICO CABLES</t>
  </si>
  <si>
    <t>ANÁLISIS TÉCNICO CAJAS</t>
  </si>
  <si>
    <t>ANÁLISIS TÉCNICO MANÓMETROS</t>
  </si>
  <si>
    <t>ANÁLISIS TÉCNICO ROTÁMETROS</t>
  </si>
  <si>
    <t>5155-00-0000-IG-IN-TM-XXX</t>
  </si>
  <si>
    <t>TÍPICO DE MONTAJE MECÁNICO</t>
  </si>
  <si>
    <t>TÍPICO DE MONTAJE ELÉCTRICO</t>
  </si>
  <si>
    <t xml:space="preserve">CIVIL </t>
  </si>
  <si>
    <t>5155-00-0000-IG-CI-RI-xxx</t>
  </si>
  <si>
    <t>Estudio de suelos - Requisición de Ingeniería</t>
  </si>
  <si>
    <t>Estudio Georadar - Requisición de Ingeniería</t>
  </si>
  <si>
    <t>Estudio topografico - Requisición de Ingeniería</t>
  </si>
  <si>
    <t>5155-00-0000-IG-CI-AT-xxx</t>
  </si>
  <si>
    <t>Estudio de suelos - Análisis técnico</t>
  </si>
  <si>
    <t>Estudio Georadar - Análisis técnico</t>
  </si>
  <si>
    <t>Estudio topografico - Análisis técnico</t>
  </si>
  <si>
    <t>5155-00-0000-IG-CI-IN-xxx</t>
  </si>
  <si>
    <t>Estudio de suelos - Informes</t>
  </si>
  <si>
    <t>Estudio Georadar - Informes</t>
  </si>
  <si>
    <t>Estudio topografico - Informes</t>
  </si>
  <si>
    <t>ESTRUCTURAS</t>
  </si>
  <si>
    <t>5155-00-0000-IG-ES-ET-xxx</t>
  </si>
  <si>
    <t>Estructuras metálicas - Especificación Técnica</t>
  </si>
  <si>
    <t>PREMOLDEADOS - Especificación Técnica</t>
  </si>
  <si>
    <t>5155-00-0000-IG-ES-RI-xxx</t>
  </si>
  <si>
    <t>Estructuras metálicas - Requisición de Ingeniería</t>
  </si>
  <si>
    <t>5155-00-0000-IG-ES-AT-xxx</t>
  </si>
  <si>
    <t>Estructuras metálicas - Análisis técnico</t>
  </si>
  <si>
    <t>PREMOLDEADOS - Requisición de Ingeniería</t>
  </si>
  <si>
    <t>PREMOLDEADOS - Análisis técnico</t>
  </si>
  <si>
    <t>5155-00-0000-IG-CI-PL-xxx</t>
  </si>
  <si>
    <t>Fundaciones - Lay out general</t>
  </si>
  <si>
    <t>5155-00-0000-IG-ES-PL-xxx</t>
  </si>
  <si>
    <t>Estructuras implantación - Lay out general</t>
  </si>
  <si>
    <t>MOVIMIENTO DE SUELOS NORTE PTA - LINEA Y AREA FLARE - Planos</t>
  </si>
  <si>
    <t>CALLES - Drenajes pluviales - Lay out general</t>
  </si>
  <si>
    <t>CALLES - Drenajes pluviales - Planos</t>
  </si>
  <si>
    <t>5155-00-0000-IG-CI-TM-xxx</t>
  </si>
  <si>
    <t>Cerco perimetral, puerta y portón - Típicos</t>
  </si>
  <si>
    <t>Anclajes y empalmes - Típicos</t>
  </si>
  <si>
    <t>Bulones de anclaje - Típicos</t>
  </si>
  <si>
    <t>Notas Generales - Típicos</t>
  </si>
  <si>
    <t>5155-00-0000-IG-ES-TM-xxx</t>
  </si>
  <si>
    <t>Estructuras metálicas - Barandas, escaleras y plataformas - Típicos</t>
  </si>
  <si>
    <t>5155-00-0000-IG-CI-MC-xxx</t>
  </si>
  <si>
    <t>DRENAJES ABIERTOS - Memoria de Cálculo</t>
  </si>
  <si>
    <t>CAMARAS DE DRENAJES/VÁLVULAS/SUMIDEROS - Planos</t>
  </si>
  <si>
    <t>5155-00-1400-IG-CI-PL-xxx</t>
  </si>
  <si>
    <t>BATEA UNIDAD DE PROCESAMIENTO DE GAS #1 - Planos</t>
  </si>
  <si>
    <t>5155-00-1000-IG-CI-PL-xxx</t>
  </si>
  <si>
    <t>BATEA TDB #1  - Planos</t>
  </si>
  <si>
    <t>BATEA TDB #2 - Planos</t>
  </si>
  <si>
    <t>5155-00-1000-IG-ES-MC-xxx</t>
  </si>
  <si>
    <t>ESTRUCTURA EBC-26010/27010 - Memoria de Cálculo</t>
  </si>
  <si>
    <t>5155-00-1000-IG-ES-PL-xxx</t>
  </si>
  <si>
    <t>ESTRUCTURA EBC-26010/27010 - Planos</t>
  </si>
  <si>
    <t>ESTRUCTURA EAL-26011/27011 - Memoria de Cálculo</t>
  </si>
  <si>
    <t>ESTRUCTURA EAL-26011/27011 - Planos</t>
  </si>
  <si>
    <t>5155-00-1700-IG-CI-MC-xxx</t>
  </si>
  <si>
    <t>FUNDACIÓN - TKAY-23110A - TANQUE DE ALM DE CONDENSADO - Memoria de Cálculo</t>
  </si>
  <si>
    <t>5155-00-1700-IG-CI-PL-xxx</t>
  </si>
  <si>
    <t>FUNDACIÓN - TKAY-23110A - TANQUE DE ALM DE CONDENSADO - Planos</t>
  </si>
  <si>
    <t>5155-00-1700-IG-CI-DH-xxx</t>
  </si>
  <si>
    <t>FUNDACIÓN - TKAY-23110A - TANQUE DE ALM DE CONDENSADO - DH</t>
  </si>
  <si>
    <t>5155-00-1800-IG-CI-MC-xxx</t>
  </si>
  <si>
    <t>FUNDACIÓN - TKAZ-24220A - TANQUE AGUA DE INY - Memoria de Cálculo</t>
  </si>
  <si>
    <t>5155-00-1800-IG-CI-PL-xxx</t>
  </si>
  <si>
    <t>FUNDACIÓN - TKAZ-24220A - TANQUE AGUA DE INY - Planos</t>
  </si>
  <si>
    <t>5155-00-1800-IG-CI-DH-xxx</t>
  </si>
  <si>
    <t>FUNDACIÓN - TKAZ-24220A - TANQUE AGUA DE INY - DH</t>
  </si>
  <si>
    <t>FUNDACIÓN - TKAZ-24350 -TANQUE SKKIMER - Memoria de Cálculo</t>
  </si>
  <si>
    <t>FUNDACIÓN - TKAZ-24350 -TANQUE SKKIMER - Planos</t>
  </si>
  <si>
    <t>FUNDACIÓN - TKAZ-24350 -TANQUE SKKIMER - DH</t>
  </si>
  <si>
    <t>FUNDACIÓN - TKAZ-24330 -TANQUE PULMON DE AGUA - Memoria de Cálculo</t>
  </si>
  <si>
    <t>FUNDACIÓN - TKAZ-24330 -TANQUE PULMON DE AGUA - Planos</t>
  </si>
  <si>
    <t>5155-00-0000-IG-CI-DH-xxx</t>
  </si>
  <si>
    <t>FUNDACIÓN - TKAZ-24330 -TANQUE PULMON DE AGUA - DH</t>
  </si>
  <si>
    <t>FUNDACIÓN - TKZZ-24440 - TANQUE RECUPERACION FLOTADOS - Memoria de Cálculo</t>
  </si>
  <si>
    <t>FUNDACIÓN - TKZZ-24440 - TANQUE RECUPERACION FLOTADOS - Planos</t>
  </si>
  <si>
    <t>FUNDACIÓN - TKZZ-24440 - TANQUE RECUPERACION FLOTADOS - DH</t>
  </si>
  <si>
    <t>FUNDACIÓN - TKBA-97140 - TANQUE SLOP - Memoria de Cálculo</t>
  </si>
  <si>
    <t>FUNDACIÓN - TKBA-97140 - TANQUE SLOP - Planos</t>
  </si>
  <si>
    <t>FUNDACIÓN - TKBA-97140 - TANQUE SLOP - DH</t>
  </si>
  <si>
    <t>5155-00-1101-IG-CI-MC-xxx</t>
  </si>
  <si>
    <t>FUNDACIÓN - TKBA-24410 A/B - TANQUE CONICO DE EFLUENTES - Memoria de Cálculo</t>
  </si>
  <si>
    <t>5155-00-1101-IG-CI-PL-xxx</t>
  </si>
  <si>
    <t>FUNDACIÓN - TKBA-24410 A/B - TANQUE CONICO DE EFLUENTES - Planos</t>
  </si>
  <si>
    <t>5155-00-1101-IG-CI-DH-xxx</t>
  </si>
  <si>
    <t>FUNDACIÓN - TKBA-24410 A/B - TANQUE CONICO DE EFLUENTES - DH</t>
  </si>
  <si>
    <t>FUNDACIÓN - TKAY-23110A - TANQUE DE ALM DE CONDENSADO - RECINTO - Memoria de Cálculo</t>
  </si>
  <si>
    <t>FUNDACIÓN - TKAY-23110A - TANQUE DE ALM DE CONDENSADO - RECINTO - Planos</t>
  </si>
  <si>
    <t>FUNDACIÓN - TKAY-23110A - TANQUE DE ALM DE CONDENSADO - RECINTO - DH</t>
  </si>
  <si>
    <t>FUNDACIÓN - TKAZ-24220A/B - TANQUE AGUA DE INY - RECINTO - Memoria de Cálculo</t>
  </si>
  <si>
    <t>FUNDACIÓN - TKAZ-24220A/B - TANQUE AGUA DE INY - RECINTO - Planos</t>
  </si>
  <si>
    <t>FUNDACIÓN - TKAZ-24220A/B - TANQUE AGUA DE INY - RECINTO - DH</t>
  </si>
  <si>
    <t>FUNDACIÓN - TKAZ-24350 / 24330 -TANQUE PULMON DE AGUA Y SKIMER - RECINTO - Memoria de Cálculo</t>
  </si>
  <si>
    <t>FUNDACIÓN - TKAZ-24350 / 24330 -TANQUE PULMON DE AGUA Y SKIMER - RECINTO - Planos</t>
  </si>
  <si>
    <t>FUNDACIÓN - TKAZ-24350 / 24330 -TANQUE PULMON DE AGUA Y SKIMER - RECINTO - DH</t>
  </si>
  <si>
    <t>FUNDACIÓN - TKBA-24410 A/B - TANQUE CONICO DE EFLUENTES - RECINTO - Memoria de Cálculo</t>
  </si>
  <si>
    <t>FUNDACIÓN - TKBA-24410 A/B - TANQUE CONICO DE EFLUENTES - RECINTO - Planos</t>
  </si>
  <si>
    <t>FUNDACIÓN - TKBA-24410 A/B - TANQUE CONICO DE EFLUENTES - RECINTO - DH</t>
  </si>
  <si>
    <t>FUNDACIÓN - TKZZ-24440 - TANQUE RECUPERACION FLOTADOS - RECINTO - Memoria de Cálculo</t>
  </si>
  <si>
    <t>FUNDACIÓN - TKZZ-24440 - TANQUE RECUPERACION FLOTADOS - RECINTO - Planos</t>
  </si>
  <si>
    <t>FUNDACIÓN - TKZZ-24440 - TANQUE RECUPERACION FLOTADOS - RECINTO - DH</t>
  </si>
  <si>
    <t>FUNDACIÓN - TKBA-97140 - TANQUE SLOP - RECINTO - Memoria de Cálculo</t>
  </si>
  <si>
    <t>FUNDACIÓN - TKBA-97140 - TANQUE SLOP - RECINTO - Planos</t>
  </si>
  <si>
    <t>FUNDACIÓN - TKBA-97140 - TANQUE SLOP - RECINTO - DH</t>
  </si>
  <si>
    <t>5155-00-2000-IG-CI-MC-xxx</t>
  </si>
  <si>
    <t>FUNDACIÓN - SKZZ-67040 - SKID DE GAS COMBUSTIBLE - Memoria de Cálculo</t>
  </si>
  <si>
    <t>5155-00-2000-IG-CI-PL-xxx</t>
  </si>
  <si>
    <t>ESTRUCTURA METÁLICASKZZ-67040 - SKID DE GAS COMBUSTIBLE - Planos</t>
  </si>
  <si>
    <t>5155-00-2000-IG-CI-DH-xxx</t>
  </si>
  <si>
    <t>SKZZ-67040 - SKID DE GAS COMBUSTIBLE - DH</t>
  </si>
  <si>
    <t>5155-00-2100-IG-CI-MC-xxx</t>
  </si>
  <si>
    <t>FUNDACIÓN - EAL- 94270 AEROENFRIADOR - Memoria de Cálculo</t>
  </si>
  <si>
    <t>5155-00-2100-IG-CI-PL-xxx</t>
  </si>
  <si>
    <t>FUNDACIÓN - EAL- 94270 AEROENFRIADOR - Planos</t>
  </si>
  <si>
    <t>5155-00-2100-IG-CI-DH-xxx</t>
  </si>
  <si>
    <t>FUNDACIÓN - EAL- 94270 AEROENFRIADOR - DH</t>
  </si>
  <si>
    <t>FUNDACIÓN - MAZ - 24360 / PAZ - 24390 / SKZZ 24301 y 02 - UNI. TRAT. SECUN. - Memoria de Cálculo</t>
  </si>
  <si>
    <t>FUNDACIÓN - MAZ - 24360 / PAZ - 24390 / SKZZ 24301 y 02 - UNI. TRAT. SECUN. - Planos</t>
  </si>
  <si>
    <t>FUNDACIÓN - MAZ - 24360 / PAZ - 24390 / SKZZ 24301 y 02 - UNI. TRAT. SECUN. - DH</t>
  </si>
  <si>
    <t>DBM-24310 DESGASIFICADOR PRESURIZADO - Memoria de Cálculo</t>
  </si>
  <si>
    <t>DBM-24310 DESGASIFICADOR PRESURIZADO - Planos</t>
  </si>
  <si>
    <t>DBM-24310 DESGASIFICADOR PRESURIZADO - DH</t>
  </si>
  <si>
    <t>FUNDACIÓN - PAZ - 24210 A/B/C/D BOMBAS DE INYECCION DE AGUA - Memoria de Cálculo</t>
  </si>
  <si>
    <t>FUNDACIÓN - PAZ - 24210 A/B/C/D BOMBAS DE INYECCION DE AGUA - Planos</t>
  </si>
  <si>
    <t>FUNDACIÓN - PAZ - 24210 A/B/C/D BOMBAS DE INYECCION DE AGUA - DH</t>
  </si>
  <si>
    <t>FUNDACIÓN - PAZ - 24240 A/B  BOMBAS DE DESARENADO - Memoria de Cálculo</t>
  </si>
  <si>
    <t>FUNDACIÓN - PAZ - 24240 A/B  BOMBAS DE DESARENADO - Planos</t>
  </si>
  <si>
    <t>FUNDACIÓN - PAZ - 24240 A/B  BOMBAS DE DESARENADO - DH</t>
  </si>
  <si>
    <t>FUNDACIÓN - PAZ - 24430 A/B BOMBAS DE TK CONICO - Memoria de Cálculo</t>
  </si>
  <si>
    <t>FUNDACIÓN - PAZ - 24430 A/B BOMBAS DE TK CONICO - Planos</t>
  </si>
  <si>
    <t>FUNDACIÓN - PAZ - 24430 A/B BOMBAS DE TK CONICO - DH</t>
  </si>
  <si>
    <t>FUNDACIÓN - PAY-23120 A/B REPROCESO DE CONDENSADO - Memoria de Cálculo</t>
  </si>
  <si>
    <t>FUNDACIÓN - PAY-23120 A/B REPROCESO DE CONDENSADO - Planos</t>
  </si>
  <si>
    <t>FUNDACIÓN - PAY-23120 A/B REPROCESO DE CONDENSADO - DH</t>
  </si>
  <si>
    <t>FUNDACIÓN - PAY - 23310 A/B/C/D/E BOMBAS CONDENSADO (CONFIRMAR TAG CON PIPING) - Memoria de Cálculo</t>
  </si>
  <si>
    <t>FUNDACIÓN - PAY - 23310 A/B/C/D/E BOMBAS CONDENSADO (CONFIRMAR TAG CON PIPING) - Planos</t>
  </si>
  <si>
    <t>FUNDACIÓN - PAY - 23310 A/B/C/D/E BOMBAS CONDENSADO (CONFIRMAR TAG CON PIPING) - DH</t>
  </si>
  <si>
    <t>FUNDACIÓN - PAY - 23140 A/B/C BOMBA PRINCIPAL DE CONDENSADO - Memoria de Cálculo</t>
  </si>
  <si>
    <t>FUNDACIÓN - PAY - 23140 A/B/C BOMBA PRINCIPAL DE CONDENSADO - Planos</t>
  </si>
  <si>
    <t>FUNDACIÓN - PAY - 23140 A/B/C BOMBA PRINCIPAL DE CONDENSADO - DH</t>
  </si>
  <si>
    <t>5155-00-0600-IG-CI-MC-xxx</t>
  </si>
  <si>
    <t>FUNDACIÓN - PAY - 95140 A/B BOMBAS KOD - Memoria de Cálculo</t>
  </si>
  <si>
    <t>5155-00-0600-IG-CI-PL-xxx</t>
  </si>
  <si>
    <t>FUNDACIÓN - PAY - 95140 A/B BOMBAS KOD - Planos</t>
  </si>
  <si>
    <t>5155-00-0600-IG-CI-DH-xxx</t>
  </si>
  <si>
    <t>FUNDACIÓN - PAY - 95140 A/B BOMBAS KOD - DH</t>
  </si>
  <si>
    <t>5155-00-2200-IG-CI-MC-xxx</t>
  </si>
  <si>
    <t>FUNDACIÓN - PAY - 97320 A/B BOMBAS DRENAJES CERRADOS - Memoria de Cálculo</t>
  </si>
  <si>
    <t>5155-00-2200-IG-CI-PL-xxx</t>
  </si>
  <si>
    <t>FUNDACIÓN - PAY - 97320 A/B BOMBAS DRENAJES CERRADOS - Planos</t>
  </si>
  <si>
    <t>5155-00-2200-IG-CI-DH-xxx</t>
  </si>
  <si>
    <t>FUNDACIÓN - PAY - 97320 A/B BOMBAS DRENAJES CERRADOS - DH</t>
  </si>
  <si>
    <t>FUNDACIÓN - PBA - 24420 A/B BOMBAS SKIMEADO - Memoria de Cálculo</t>
  </si>
  <si>
    <t>FUNDACIÓN - PBA - 24420 A/B BOMBAS SKIMEADO - Planos</t>
  </si>
  <si>
    <t>FUNDACIÓN - PBA - 24420 A/B BOMBAS SKIMEADO - DH</t>
  </si>
  <si>
    <t>FUNDACIÓN - PBA - 97150 A/B BOMBAS AGUA y 97160 A/B BOMBAS CONDENSADO DE TK SLOP - Memoria de Cálculo</t>
  </si>
  <si>
    <t>FUNDACIÓN - PBA - 97150 A/B BOMBAS AGUA y 97160 A/B BOMBAS CONDENSADO DE TK SLOP - Planos</t>
  </si>
  <si>
    <t>FUNDACIÓN - PBA - 97150 A/B BOMBAS AGUA y 97160 A/B BOMBAS CONDENSADO DE TK SLOP - DH</t>
  </si>
  <si>
    <t>5155-00-1500-IG-CI-MC-xxx</t>
  </si>
  <si>
    <t>FUNDACIÓN - PBE - 90460 BOMBA DE ACEITE COMPRESORES - Memoria de Cálculo</t>
  </si>
  <si>
    <t>5155-00-1500-IG-CI-PL-xxx</t>
  </si>
  <si>
    <t>FUNDACIÓN - PBE - 90460 BOMBA DE ACEITE COMPRESORES - Planos</t>
  </si>
  <si>
    <t>5155-00-1500-IG-CI-DH-xxx</t>
  </si>
  <si>
    <t>FUNDACIÓN - PBE - 90460 BOMBA DE ACEITE COMPRESORES - DH</t>
  </si>
  <si>
    <t>FUNDACIÓN - PBE - 90430 BOMBA ACEITE PARA MOTORES - Memoria de Cálculo</t>
  </si>
  <si>
    <t>FUNDACIÓN - PBE - 90430 BOMBA ACEITE PARA MOTORES - Planos</t>
  </si>
  <si>
    <t>FUNDACIÓN - PBE - 90430 BOMBA ACEITE PARA MOTORES - DH</t>
  </si>
  <si>
    <t>FUNDACIÓN - VBH - 94250 TK SUMIDERO HOT OIL - Memoria de Cálculo</t>
  </si>
  <si>
    <t>FUNDACIÓN - VBH - 94250 TK SUMIDERO HOT OIL - Planos</t>
  </si>
  <si>
    <t>FUNDACIÓN - VBH - 94250 TK SUMIDERO HOT OIL - DH</t>
  </si>
  <si>
    <t>FUNDACIÓN - PBE - 98120 BOMBA CARGA DE GLICOL - Memoria de Cálculo</t>
  </si>
  <si>
    <t>FUNDACIÓN - PBE - 98120 BOMBA CARGA DE GLICOL - Planos</t>
  </si>
  <si>
    <t>FUNDACIÓN - PBE - 98120 BOMBA CARGA DE GLICOL - DH</t>
  </si>
  <si>
    <t>5155-00-1400-IG-CI-MC-xxx</t>
  </si>
  <si>
    <t>FUNDACIÓN - TKBH - 98130 BOMBA TANQUE DE DRENAJE GLICOL - SOBRE TKBH 98130 - Memoria de Cálculo</t>
  </si>
  <si>
    <t>FUNDACIÓN - TKBH - 98130 BOMBA TANQUE DE DRENAJE GLICOL - SOBRE TKBH 98130 - Planos</t>
  </si>
  <si>
    <t>5155-00-1400-IG-CI-DH-xxx</t>
  </si>
  <si>
    <t>FUNDACIÓN - TKBH - 98130 BOMBA TANQUE DE DRENAJE GLICOL - SOBRE TKBH 98130 - DH</t>
  </si>
  <si>
    <t>FUNDACIÓN - PBM - 24340 A/B BOMBAS TRANSFERENCIA - Memoria de Cálculo</t>
  </si>
  <si>
    <t>FUNDACIÓN - PBM - 24340 A/B BOMBAS TRANSFERENCIA - Planos</t>
  </si>
  <si>
    <t>FUNDACIÓN - PBM - 24340 A/B BOMBAS TRANSFERENCIA - DH</t>
  </si>
  <si>
    <t>FUNDACIÓN - PZZ - 24450 A/B BOMBAS DE TK FLOTADOS - Memoria de Cálculo</t>
  </si>
  <si>
    <t>FUNDACIÓN - PZZ - 24450 A/B BOMBAS DE TK FLOTADOS - Planos</t>
  </si>
  <si>
    <t>FUNDACIÓN - PZZ - 24450 A/B BOMBAS DE TK FLOTADOS - DH</t>
  </si>
  <si>
    <t>5155-00-0800-IG-CI-MC-xxx</t>
  </si>
  <si>
    <t>FUNDACIÓN - PZZ - 99140 BOMBA DE AGUA CRUDA - Memoria de Cálculo</t>
  </si>
  <si>
    <t>5155-00-0800-IG-CI-PL-xxx</t>
  </si>
  <si>
    <t>FUNDACIÓN - PZZ - 99140 BOMBA DE AGUA CRUDA - Planos</t>
  </si>
  <si>
    <t>5155-00-0800-IG-CI-DH-xxx</t>
  </si>
  <si>
    <t>FUNDACIÓN - PZZ - 99140 BOMBA DE AGUA CRUDA - DH</t>
  </si>
  <si>
    <t>FUNDACIÓN - PZZ - 99230  BOMBAS DE AGUA DE LAVADO  - Memoria de Cálculo</t>
  </si>
  <si>
    <t>FUNDACIÓN - PZZ - 99230  BOMBAS DE AGUA DE LAVADO  - Planos</t>
  </si>
  <si>
    <t>FUNDACIÓN - PZZ - 99230  BOMBAS DE AGUA DE LAVADO  - DH</t>
  </si>
  <si>
    <t>FUNDACIÓN - PZZ - 99240 A/B BOMBAS DE RETROLAVADO - Memoria de Cálculo</t>
  </si>
  <si>
    <t>FUNDACIÓN - PZZ - 99240 A/B BOMBAS DE RETROLAVADO - Planos</t>
  </si>
  <si>
    <t>FUNDACIÓN - PZZ - 99240 A/B BOMBAS DE RETROLAVADO - DH</t>
  </si>
  <si>
    <t>FUNDACIÓN - SKZZ - 91040 / 91050 SKIDS DE COMPRESION DE AIRE - Memoria de Cálculo</t>
  </si>
  <si>
    <t>FUNDACIÓN - SKZZ - 91040 / 91050 SKIDS DE COMPRESION DE AIRE - Planos</t>
  </si>
  <si>
    <t>FUNDACIÓN - SKZZ - 91040 / 91050 SKIDS DE COMPRESION DE AIRE - DH</t>
  </si>
  <si>
    <t>FUNDACIÓN - MBE - 92020 / 92030 SKIDS DE GENERACION NITROGENO - Memoria de Cálculo</t>
  </si>
  <si>
    <t>FUNDACIÓN - MBE - 92020 / 92030 SKIDS DE GENERACION NITROGENO - Planos</t>
  </si>
  <si>
    <t>FUNDACIÓN - MBE - 92020 / 92030 SKIDS DE GENERACION NITROGENO - DH</t>
  </si>
  <si>
    <t>FUNDACIÓN - TRAFOS KBE-600 J/K/L GENERADORES - Memoria de Cálculo</t>
  </si>
  <si>
    <t>FUNDACIÓN - TRAFOS KBE-600 J/K/L GENERADORES - Planos</t>
  </si>
  <si>
    <t>FUNDACIÓN - TRAFOS KBE-600 J/K/L GENERADORES - DH</t>
  </si>
  <si>
    <t>FUNDACIÓN - UIQ Base skids Quimicos 1 / 2 / 3 TANQUES - Planos</t>
  </si>
  <si>
    <t>5155-00-1600-IG-CI-MC-xxx</t>
  </si>
  <si>
    <t>FUNDACIÓN - UNIDAD DE COMPRESION  01 / 02 / 03  - EAL-29112 - Memoria de Cálculo</t>
  </si>
  <si>
    <t>5155-00-1600-IG-CI-PL-xxx</t>
  </si>
  <si>
    <t>FUNDACIÓN - UNIDAD DE COMPRESION  01 / 02 / 03  - EAL-29112 - Planos</t>
  </si>
  <si>
    <t>5155-00-1600-IG-CI-DH-xxx</t>
  </si>
  <si>
    <t>FUNDACIÓN - UNIDAD DE COMPRESION  01 / 02 / 03  - EAL-29112 - DH</t>
  </si>
  <si>
    <t>FUNDACIÓN - UNIDAD DE COMPRESION  01 / 02 / 03  - EAP - Memoria de Cálculo</t>
  </si>
  <si>
    <t>FUNDACIÓN - UNIDAD DE COMPRESION  01 / 02 / 03  - EAP - Planos</t>
  </si>
  <si>
    <t>FUNDACIÓN - UNIDAD DE COMPRESION  01 / 02 / 03  - EAP - DH</t>
  </si>
  <si>
    <t>FUNDACIÓN - UNIDAD DE COMPRESION  01 /02 /03  - SILENCIADOR - Memoria de Cálculo</t>
  </si>
  <si>
    <t>FUNDACIÓN - UNIDAD DE COMPRESION  01 /02 /03  - SILENCIADOR - Planos</t>
  </si>
  <si>
    <t>FUNDACIÓN - UNIDAD DE COMPRESION  01 /02 /03  - SILENCIADOR - DH</t>
  </si>
  <si>
    <t>FUNDACIÓN - UNIDAD DE COMPRESION 01 / 02 / 03- ESTRUCTURA TKS ACEITE T-29170 / T-29270 / T-29370 - Memoria de Cálculo</t>
  </si>
  <si>
    <t>FUNDACIÓN - UNIDAD DE COMPRESION 01 / 02 / 03- ESTRUCTURA TKS ACEITE T-29170 / T-29270 / T-29370 - Planos</t>
  </si>
  <si>
    <t>FUNDACIÓN - UNIDAD DE COMPRESION 01 / 02 / 03- ESTRUCTURA TKS ACEITE T-29170 / T-29270 / T-29370 - DH</t>
  </si>
  <si>
    <t>FUNDACIÓN - UNIDAD DE GAS #1 -TKBH - 98130   - Memoria de Cálculo</t>
  </si>
  <si>
    <t>FUNDACIÓN - UNIDAD DE GAS #1 -TKBH - 98130   - Planos</t>
  </si>
  <si>
    <t>FUNDACIÓN - UNIDAD DE GAS #1 -TKBH - 98130   - DH</t>
  </si>
  <si>
    <t>FUNDACIÓN - VBH - 97110 / PAY 97110 A/B - DRENAJES ABIERTOS - Planos</t>
  </si>
  <si>
    <t>FUNDACIÓN - VBH - 97110 / PAY 97110 A/B - DRENAJES ABIERTOS - DH</t>
  </si>
  <si>
    <t>FUNDACIÓN - VBH - 97130 / PAY 97130 A/B - DRENAJES ABIERTOS - Planos</t>
  </si>
  <si>
    <t>FUNDACIÓN - VBH - 97130 / PAY 97130 A/B - DRENAJES ABIERTOS - DH</t>
  </si>
  <si>
    <t>FUNDACIÓN - VBH - 97112/PAY 97120 A/B - DRENAJES ABIERTOS - Planos</t>
  </si>
  <si>
    <t>FUNDACIÓN - VBH - 97112/PAY 97120 A/B - DRENAJES ABIERTOS - DH</t>
  </si>
  <si>
    <t>FUNDACIÓN - VBH - 97310 - DRENAJES CERRADOS - Planos</t>
  </si>
  <si>
    <t>FUNDACIÓN - VBH - 97310 - DRENAJES CERRADOS - DH</t>
  </si>
  <si>
    <t>5155-00-0900-IG-CI-MC-xxx</t>
  </si>
  <si>
    <t>FUNDACIÓN - SKZZ-10220 SKID DESARENADOR/ACUMULADOR - Memoria de Cálculo</t>
  </si>
  <si>
    <t>5155-00-0900-IG-CI-PL-xxx</t>
  </si>
  <si>
    <t>FUNDACIÓN - SKZZ-10220 SKID DESARENADOR/ACUMULADOR - Planos</t>
  </si>
  <si>
    <t>5155-00-0900-IG-CI-DH-xxx</t>
  </si>
  <si>
    <t>FUNDACIÓN - SKZZ-10220 SKID DESARENADOR/ACUMULADOR - DH</t>
  </si>
  <si>
    <t>FUNDACIÓN - VDB - 10240 -SCRUBBER COMP DE VENTA - Memoria de Cálculo</t>
  </si>
  <si>
    <t>FUNDACIÓN - VDB - 10240 -SCRUBBER COMP DE VENTA - Planos</t>
  </si>
  <si>
    <t>FUNDACIÓN - VDB - 10240 -SCRUBBER COMP DE VENTA - DH</t>
  </si>
  <si>
    <t>FUNDACIÓN - TKZZ-98110 - TANQUE TEG - Memoria de Cálculo</t>
  </si>
  <si>
    <t>FUNDACIÓN - TKZZ-98110 - TANQUE TEG - Planos</t>
  </si>
  <si>
    <t>FUNDACIÓN - TKZZ-98110 - TANQUE TEG - DH</t>
  </si>
  <si>
    <t>FUNDACIÓN - MZZ-99160  - Memoria de Cálculo</t>
  </si>
  <si>
    <t>FUNDACIÓN - MZZ-99160  - Planos</t>
  </si>
  <si>
    <t>FUNDACIÓN - MZZ-99160  - DH</t>
  </si>
  <si>
    <t>FUNDACIÓN - MZZ-99110 - Memoria de Cálculo</t>
  </si>
  <si>
    <t>FUNDACIÓN - MZZ-99110 - Planos Encofrado y Armadura con DH</t>
  </si>
  <si>
    <t>FUNDACIÓN - CALENTADOR DE HOT OIL 1 - EAP-94201A/B Y RECINTO - Memoria de Cálculo</t>
  </si>
  <si>
    <t>FUNDACIÓN - CALENTADOR DE HOT OIL 1 - EAP-94201A/B Y RECINTO - Planos</t>
  </si>
  <si>
    <t>FUNDACIÓN - CALENTADOR DE HOT OIL 1 - EAP-94201A/B Y RECINTO - DH</t>
  </si>
  <si>
    <t>FUNDACIÓN - KBE - 600 J/K/L GENERADOR - Memoria de Cálculo</t>
  </si>
  <si>
    <t>FUNDACIÓN - KBE - 600 J/K/L GENERADOR - Planos</t>
  </si>
  <si>
    <t>FUNDACIÓN - KBE - 600 J/K/L GENERADOR - DH</t>
  </si>
  <si>
    <t>FUNDACIÓN - DBM - 24320 -DESGASIFICADOR - Memoria de Cálculo</t>
  </si>
  <si>
    <t>FUNDACIÓN - DBM - 24320 -DESGASIFICADOR - Planos</t>
  </si>
  <si>
    <t>FUNDACIÓN - DBM - 24320 -DESGASIFICADOR - DH</t>
  </si>
  <si>
    <t>5155-00-1800-IG-ES-MC-xxx</t>
  </si>
  <si>
    <t>ESTRUCTURA METÁLICA - DBM - 24320 -DESGASIFICADOR - Memoria de Cálculo</t>
  </si>
  <si>
    <t>5155-00-1800-IG-ES-PL-xxx</t>
  </si>
  <si>
    <t>ESTRUCTURA METÁLICA - DBM - 24320 -DESGASIFICADOR - Planos</t>
  </si>
  <si>
    <t>FUNDACIÓN - FAJ - 24230 A/B FILTROS BBAS DESARENADO - Memoria de Cálculo</t>
  </si>
  <si>
    <t>FUNDACIÓN - FAJ - 24230 A/B FILTROS BBAS DESARENADO - Planos</t>
  </si>
  <si>
    <t>FUNDACIÓN - FAJ - 24230 A/B FILTROS BBAS DESARENADO - DH</t>
  </si>
  <si>
    <t>FUNDACIÓN - FAJ - 94260 FILTRO BBA HOTOIL - Memoria de Cálculo</t>
  </si>
  <si>
    <t>FUNDACIÓN - FAJ - 94260 FILTRO BBA HOTOIL - Planos</t>
  </si>
  <si>
    <t>FUNDACIÓN - FAJ - 94260 FILTRO BBA HOTOIL - DH</t>
  </si>
  <si>
    <t>FUNDACIÓN - SKID-942 - Memoria de Cálculo</t>
  </si>
  <si>
    <t>FUNDACIÓN - SKID-942 - Planos</t>
  </si>
  <si>
    <t>FUNDACIÓN - SKID-942 - DH</t>
  </si>
  <si>
    <t>FUNDACIÓN - VBD-94202 - Memoria de Cálculo</t>
  </si>
  <si>
    <t>FUNDACIÓN - VBD-94202 - Planos</t>
  </si>
  <si>
    <t>FUNDACIÓN - VBD-94202 - DH</t>
  </si>
  <si>
    <t>FUNDACIÓN - RECINTO EAL-94270/SKID-942/VBD-94202 - Planos</t>
  </si>
  <si>
    <t>FUNDACIÓN - LZZ-95101 FLARE Y TRES MUERTOS DE ANCLAJE - DH</t>
  </si>
  <si>
    <t>FUNDACIÓN - LZZ-95101 FLARE Y TRES MUERTOS DE ANCLAJE - Planos</t>
  </si>
  <si>
    <t>5155-00-0500-IG-CI-MC-xxx</t>
  </si>
  <si>
    <t>FUNDACIÓN - MZZ-97210 - POZO DE BOMBEO PTA - Memoria de Cálculo</t>
  </si>
  <si>
    <t>5155-00-0500-IG-CI-PL-xxx</t>
  </si>
  <si>
    <t>FUNDACIÓN - MZZ-97210 - POZO DE BOMBEO PTA - Planos</t>
  </si>
  <si>
    <t>5155-00-0500-IG-CI-DH-xxx</t>
  </si>
  <si>
    <t>FUNDACIÓN - MZZ-97210 - POZO DE BOMBEO PTA - DH</t>
  </si>
  <si>
    <t>FUNDACIÓN - MZZ-99150 -NUEVA FOSA DE LODOS - Memoria de Cálculo</t>
  </si>
  <si>
    <t>FUNDACIÓN - MZZ-99150 -NUEVA FOSA DE LODOS - Planos</t>
  </si>
  <si>
    <t>FUNDACIÓN - MZZ-99150 -NUEVA FOSA DE LODOS - DH</t>
  </si>
  <si>
    <t>FUNDACIÓN - POZO DE BOMBEO ZONA PTA - Memoria de Cálculo</t>
  </si>
  <si>
    <t>FUNDACIÓN - POZO DE BOMBEO ZONA PTA - Planos</t>
  </si>
  <si>
    <t>FUNDACIÓN - POZO DE BOMBEO ZONA PTA - DH</t>
  </si>
  <si>
    <t>FUNDACIÓN - TKBE-90410 / 90440 TANQUES ACEITE COMPRESORES / MOTORES - Memoria de Cálculo</t>
  </si>
  <si>
    <t>FUNDACIÓN - TKBE-90410 / 90440 TANQUES ACEITE COMPRESORES / MOTORES - Planos</t>
  </si>
  <si>
    <t>FUNDACIÓN - TKBE-90410 / 90440 TANQUES ACEITE COMPRESORES / MOTORES - DH</t>
  </si>
  <si>
    <t>FUNDACIÓN - UNIDAD DE COMPRESION  01/02/03  - PASARELAS - Memoria de Cálculo</t>
  </si>
  <si>
    <t>FUNDACIÓN - UNIDAD DE COMPRESION  01/02/03  - PASARELAS - Planos</t>
  </si>
  <si>
    <t>FUNDACIÓN - UNIDAD DE COMPRESION  01/02/03  - PASARELAS - DH</t>
  </si>
  <si>
    <t>5155-00-1600-IG-ES-PL-xxx</t>
  </si>
  <si>
    <t>FUNDACIÓN - UNIDAD DE COMPRESION  01/02/03  - EAL-29132/29232/29332 - Memoria de Cálculo</t>
  </si>
  <si>
    <t>FUNDACIÓN - UNIDAD DE COMPRESION  01/02/03  - EAL-29132/29232/29332 - Planos</t>
  </si>
  <si>
    <t>FUNDACIÓN - UNIDAD DE COMPRESION  01/02/03  - EAL-29132/29232/29332 - DH</t>
  </si>
  <si>
    <t>FUNDACIÓN - UNIDAD DE COMPRESION  01/02/03 - EAL-29185/86 - 29285/86 - 29385/86 - Memoria de Cálculo</t>
  </si>
  <si>
    <t>FUNDACIÓN - UNIDAD DE COMPRESION  01/02/03 - EAL-29185/86 - 29285/86 - 29385/86 - Planos</t>
  </si>
  <si>
    <t>FUNDACIÓN - UNIDAD DE COMPRESION  01/02/03 - EAL-29185/86 - 29285/86 - 29385/86 - DH</t>
  </si>
  <si>
    <t>FUNDACIÓN - VBE - 92010 PULMON AIRE DE NITROGENO - Memoria de Cálculo</t>
  </si>
  <si>
    <t>FUNDACIÓN - VBE - 92010 PULMON AIRE DE NITROGENO - Planos</t>
  </si>
  <si>
    <t>FUNDACIÓN - VBE - 92010 PULMON AIRE DE NITROGENO - DH</t>
  </si>
  <si>
    <t>FUNDACIÓN - VBE - 91020 PULMON AIRE DE INSTRUIMENTOS - Memoria de Cálculo</t>
  </si>
  <si>
    <t>FUNDACIÓN - VBE - 91020 PULMON AIRE DE INSTRUIMENTOS - Planos</t>
  </si>
  <si>
    <t>FUNDACIÓN - VBE - 91020 PULMON AIRE DE INSTRUIMENTOS - DH</t>
  </si>
  <si>
    <t>FUNDACIÓN - VBE-91030 PULMON DE AIRE DE ARRANQUE - Memoria de Cálculo</t>
  </si>
  <si>
    <t>FUNDACIÓN - VBE-91030 PULMON DE AIRE DE ARRANQUE - Planos</t>
  </si>
  <si>
    <t>FUNDACIÓN - VBE-91030 PULMON DE AIRE DE ARRANQUE - DH</t>
  </si>
  <si>
    <t>FUNDACIÓN - VBE - 95120 KOD - Memoria de Cálculo</t>
  </si>
  <si>
    <t>FUNDACIÓN - VBE - 95120 KOD - Planos</t>
  </si>
  <si>
    <t>FUNDACIÓN - VBE - 95120 KOD - DH</t>
  </si>
  <si>
    <t>5155-00-2300-IG-CI-PL-xxx</t>
  </si>
  <si>
    <t>SALAS ELECTRICAS 3, 4 y 4 MT - Planos Arquitectura</t>
  </si>
  <si>
    <t>5155-00-2300-IG-CI-MC-xxx</t>
  </si>
  <si>
    <t>FUNDACIÓN - SALA ELECTRICA 4 MT - Memoria de Cálculo</t>
  </si>
  <si>
    <t>FUNDACIÓN - SALA ELECTRICA 4 MT - Planos Encofrado y Armadura con DH</t>
  </si>
  <si>
    <t>5155-00-2300-IG-ES-MC-xxx</t>
  </si>
  <si>
    <t>ESTRUCTURA METÁLICA - SALA ELECTRICA 4 MT 2 - Memoria de Cálculo</t>
  </si>
  <si>
    <t>5155-00-2300-IG-ES-PL-xxx</t>
  </si>
  <si>
    <t>ESTRUCTURA METÁLICA - SALA ELECTRICA 4 MT 2 - Planos</t>
  </si>
  <si>
    <t>FUNDACIÓN - SALA ELECTRICA 3 - Memoria de Cálculo</t>
  </si>
  <si>
    <t>FUNDACIÓN - SALA ELECTRICA 3 - Planos</t>
  </si>
  <si>
    <t>5155-00-2300-IG-CI-DH-xxx</t>
  </si>
  <si>
    <t>FUNDACIÓN - SALA ELECTRICA 3 - DH</t>
  </si>
  <si>
    <t>ESTRUCTURA METÁLICA - SALA ELECTRICA 3 - Memoria de Cálculo</t>
  </si>
  <si>
    <t>ESTRUCTURA METÁLICA - SALA ELECTRICA 3 - Planos</t>
  </si>
  <si>
    <t>FUNDACIÓN - SALA ELECTRICA 4 - Memoria de Cálculo</t>
  </si>
  <si>
    <t>FUNDACIÓN - SALA ELECTRICA 4 - Planos</t>
  </si>
  <si>
    <t>FUNDACIÓN - SALA ELECTRICA 4 - DH</t>
  </si>
  <si>
    <t>ESTRUCTURA METÁLICA - SALA ELECTRICA 4 - EEMM  - Memoria de Cálculo</t>
  </si>
  <si>
    <t>ESTRUCTURA METÁLICA - SALA ELECTRICA 4 - Planos</t>
  </si>
  <si>
    <t>SALAS INSTRUMENTACION REMOTA  07 Y 08 - Planos Arquitectura</t>
  </si>
  <si>
    <t>5155-00-2400-IG-CI-MC-xxx</t>
  </si>
  <si>
    <t>FUNDACIÓN - SALA INSTRUMENTACION REMOTA INS 007y 08 - Memoria de Cálculo</t>
  </si>
  <si>
    <t>5155-00-2400-IG-CI-PL-xxx</t>
  </si>
  <si>
    <t>FUNDACIÓN - SALA INSTRUMENTACION REMOTA INS 007 y 08 - Planos Encofrado y Armadura con DH</t>
  </si>
  <si>
    <t>5155-00-2400-IG-ES-MC-xxx</t>
  </si>
  <si>
    <t>ESTRUCTURA METÁLICA - SALA INSTRUMENTACION REMOTA INS 007/08 - Memoria de Cálculo</t>
  </si>
  <si>
    <t>5155-00-2400-IG-ES-PL-xxx</t>
  </si>
  <si>
    <t>ESTRUCTURA METÁLICA - SALA INSTRUMENTACION REMOTA INS 007/08 - Planos</t>
  </si>
  <si>
    <t>FUNDACIÓN - TINGLADO UNIDAD DE COMPRESION DE AIRE - Memoria de Cálculo</t>
  </si>
  <si>
    <t>FUNDACIÓN - TINGLADO UNIDAD DE COMPRESION DE AIRE - Planos</t>
  </si>
  <si>
    <t>FUNDACIÓN - TINGLADO UNIDAD DE COMPRESION DE AIRE - DH</t>
  </si>
  <si>
    <t>5155-00-0800-IG-ES-MC-xxx</t>
  </si>
  <si>
    <t>ESTRUCTURA METÁLICA - TINGLADO UNIDAD DE COMPRESION DE AIRE - Memoria de Cálculo</t>
  </si>
  <si>
    <t>5155-00-0800-IG-ES-PL-xxx</t>
  </si>
  <si>
    <t>ESTRUCTURA METÁLICA - TINGLADO UNIDAD DE COMPRESION DE AIRE - Planos</t>
  </si>
  <si>
    <t>FUNDACIÓN - TINGLADO UNIDAD DE COMPRESORES - PAVIMENTO - Planos</t>
  </si>
  <si>
    <t>FUNDACIÓN - TINGLADO UNIDAD DE COMPRESORES - PAVIMENTO - DH</t>
  </si>
  <si>
    <t>5155-00-0200-IG-CI-MC-xxx</t>
  </si>
  <si>
    <t>FUNDACIÓN - PARRAL N-S 001 Y PUENTE SOBRE CALLE D - Memoria de Cálculo</t>
  </si>
  <si>
    <t>5155-00-0200-IG-CI-PL-xxx</t>
  </si>
  <si>
    <t>FUNDACIÓN - PARRAL N-S 001 Y PUENTE SOBRE CALLE D - Planos</t>
  </si>
  <si>
    <t>5155-00-0200-IG-CI-DH-xxx</t>
  </si>
  <si>
    <t>FUNDACIÓN - PARRAL N-S 001 Y PUENTE SOBRE CALLE D - DH</t>
  </si>
  <si>
    <t>5155-00-0200-IG-ES-MC-xxx</t>
  </si>
  <si>
    <t>ESTRUCTURA METÁLICA - PARRAL N-S 001 - Memoria de Cálculo</t>
  </si>
  <si>
    <t>5155-00-0200-IG-ES-PL-xxx</t>
  </si>
  <si>
    <t>ESTRUCTURA METÁLICA - PARRAL N-S 001 - Planos</t>
  </si>
  <si>
    <t>5155-00-0300-IG-CI-MC-xxx</t>
  </si>
  <si>
    <t>FUNDACIÓN - PARRAL N-S 002 Y PUENTE SOBRE CALLE 3 - Memoria de Cálculo</t>
  </si>
  <si>
    <t>5155-00-0300-IG-CI-PL-xxx</t>
  </si>
  <si>
    <t>FUNDACIÓN - PARRAL N-S 002 Y PUENTE SOBRE CALLE 3 - Planos</t>
  </si>
  <si>
    <t>5155-00-0300-IG-CI-DH-xxx</t>
  </si>
  <si>
    <t>FUNDACIÓN - PARRAL N-S 002 Y PUENTE SOBRE CALLE 3 - DH</t>
  </si>
  <si>
    <t>5155-00-0300-IG-ES-MC-xxx</t>
  </si>
  <si>
    <t>ESTRUCTURA METÁLICA - PARRAL N-S 002 Y PUENTE SOBRE CALLE 3 - Memoria de Cálculo</t>
  </si>
  <si>
    <t>5155-00-0300-IG-ES-PL-xxx</t>
  </si>
  <si>
    <t>ESTRUCTURA METÁLICA - PARRAL N-S 002 Y PUENTE SOBRE CALLE 3 - Planos</t>
  </si>
  <si>
    <t>5155-00-0100-IG-CI-MC-xxx</t>
  </si>
  <si>
    <t>FUNDACIÓN - PARRAL E-O - PUENTE SOBRE CALLE C y 2 Lado OESTE - PUENTE SOBRE CALLE 3 - Memoria de Cálculo</t>
  </si>
  <si>
    <t>5155-00-0100-IG-CI-PL-xxx</t>
  </si>
  <si>
    <t>FUNDACIÓN - PARRAL E-O - PUENTE SOBRE CALLE C y 2 Lado OESTE - PUENTE SOBRE CALLE 3 - Planos</t>
  </si>
  <si>
    <t>5155-00-0100-IG-CI-DH-xxx</t>
  </si>
  <si>
    <t>FUNDACIÓN - PARRAL E-O - PUENTE SOBRE CALLE C y 2 Lado OESTE - PUENTE SOBRE CALLE 3 - DH</t>
  </si>
  <si>
    <t>5155-00-0100-IG-ES-MC-xxx</t>
  </si>
  <si>
    <t>ESTRUCTURA METÁLICA - PARRAL E-O - PUENTE SOBRE CALLE C y 2 Lado OESTE - PUENTE SOBRE CALLE 3 - Memoria de Cálculo</t>
  </si>
  <si>
    <t>5155-00-0100-IG-ES-PL-xxx</t>
  </si>
  <si>
    <t>ESTRUCTURA METÁLICA - PARRAL E-O Y PUENTE SOBRE CALLE 3 - Planos</t>
  </si>
  <si>
    <t>FUNDACIÓN - PLATAFORMA SUR DE SKZZ-10220 - Memoria de Cálculo</t>
  </si>
  <si>
    <t>FUNDACIÓN - PLATAFORMA SUR DE SKZZ-10220 - Planos Encofrado y Armadura con DH</t>
  </si>
  <si>
    <t>5155-00-0900-IG-ES-MC-xxx</t>
  </si>
  <si>
    <t>ESTRUCTURA METÁLICA - PLATAFORMA SUR DE SKZZ-10220 - Memoria de Cálculo</t>
  </si>
  <si>
    <t>5155-00-0900-IG-ES-PL-xxx</t>
  </si>
  <si>
    <t>ESTRUCTURA METÁLICA - PLATAFORMA SUR DE SKZZ-10220 - Planos</t>
  </si>
  <si>
    <t>FUNDACIÓN - PARRAL E-O - Lado ESTE y PUENTE SOBRE CALLE C - Memoria de Cálculo</t>
  </si>
  <si>
    <t>FUNDACIÓN - PARRAL E-O - Lado ESTE y PUENTE SOBRE CALLE C - Planos</t>
  </si>
  <si>
    <t>FUNDACIÓN - PARRAL E-O - Lado ESTE y PUENTE SOBRE CALLE C - DH</t>
  </si>
  <si>
    <t>ESTRUCTURA METÁLICA - PARRAL E-O - Lado ESTE y PUENTE SOBRE CALLE C - Memoria de Cálculo</t>
  </si>
  <si>
    <t>ESTRUCTURA METÁLICA - PARRAL E-O - Lado ESTE y PUENTE SOBRE CALLE C - Planos</t>
  </si>
  <si>
    <t>ESTRUCTURA METÁLICA - PARRAL E-O - PUENTE SOBRE CALLE C y 2 Lado OESTE - Planos</t>
  </si>
  <si>
    <t>FUNDACIÓN - PUENTE SOBRE CALLE  2 (15,00 m - Altura: 6,00 m) Flare - Memoria de Cálculo</t>
  </si>
  <si>
    <t>FUNDACIÓN - PUENTE SOBRE CALLE  2 (15,00 m - Altura: 6,00 m) Flare - Planos</t>
  </si>
  <si>
    <t>FUNDACIÓN - PUENTE SOBRE CALLE  2 (15,00 m - Altura: 6,00 m) Flare - DH</t>
  </si>
  <si>
    <t>5155-00-0600-IG-ES-MC-xxx</t>
  </si>
  <si>
    <t>ESTRUCTURA METÁLICA - PUENTE SOBRE CALLE  2 (15,00 m - Altura: 6,00 m) Flare - Memoria de Cálculo</t>
  </si>
  <si>
    <t>5155-00-0600-IG-ES-PL-xxx</t>
  </si>
  <si>
    <t>ESTRUCTURA METÁLICA - PUENTE SOBRE CALLE  2 (15,00 m - Altura: 6,00 m) Flare - Planos</t>
  </si>
  <si>
    <t>ESTRUCTURA METÁLICA - PARRAL N-S 001 - PUENTE SOBRE CALLE D (12,50 m - Altura: 6,00 m) - Planos</t>
  </si>
  <si>
    <t>FUNDACIÓN - PUENTE SOBRE CALLE E (12,50 m - Altura: 6,00 m) - Para Senda NORTE - Memoria de Cálculo</t>
  </si>
  <si>
    <t>FUNDACIÓN - PUENTE SOBRE CALLE E (12,50 m - Altura: 6,00 m) - Para Senda NORTE - Planos</t>
  </si>
  <si>
    <t>FUNDACIÓN - PUENTE SOBRE CALLE E (12,50 m - Altura: 6,00 m) - Para Senda NORTE - DH</t>
  </si>
  <si>
    <t>5155-00-0500-IG-ES-MC-xxx</t>
  </si>
  <si>
    <t>ESTRUCTURA METÁLICA - PUENTE SOBRE CALLE E (12,50 m - Altura: 6,00 m) - Para Senda NORTE - Memoria de Cálculo</t>
  </si>
  <si>
    <t>5155-00-0500-IG-ES-PL-xxx</t>
  </si>
  <si>
    <t>ESTRUCTURA METÁLICA - PUENTE SOBRE CALLE E (12,50 m - Altura: 6,00 m) - Para Senda NORTE - Planos</t>
  </si>
  <si>
    <t>FUNDACIÓN - PUENTE SOBRE CALLE F (12,50 m - Altura: 6,00 m) - Para Senda NORTE - Memoria de Cálculo</t>
  </si>
  <si>
    <t>FUNDACIÓN - PUENTE SOBRE CALLE F (12,50 m - Altura: 6,00 m) - Para Senda NORTE - Planos</t>
  </si>
  <si>
    <t>FUNDACIÓN - PUENTE SOBRE CALLE F (12,50 m - Altura: 6,00 m) - Para Senda NORTE - DH</t>
  </si>
  <si>
    <t>ESTRUCTURA METÁLICA - PUENTE SOBRE CALLE F (12,50 m - Altura: 6,00 m) - Para Senda NORTE - Memoria de Cálculo</t>
  </si>
  <si>
    <t>ESTRUCTURA METÁLICA - PUENTE SOBRE CALLE F (12,50 m - Altura: 6,00 m) - Para Senda NORTE - Planos</t>
  </si>
  <si>
    <t>ESTRUCTURA METÁLICA - PARRAL N-S 002 - PUENTE SOBRE CALLE 3 - 001 (12,50 m - Altura: 6,00 m) - Planos</t>
  </si>
  <si>
    <t>ESTRUCTURA METÁLICA - PARRAL E-O - Lado OESTE extensión Parral Existente - Memoria de Cálculo</t>
  </si>
  <si>
    <t>ESTRUCTURA METÁLICA - PARRAL E-O - Lado OESTE extensión Parral Existente - Planos</t>
  </si>
  <si>
    <t>FUNDACIÓN - PUENTE SOBRE CALLE 3 (12,50 m - Altura: 6,00 m) - Para Senda NORTE - Memoria de Cálculo</t>
  </si>
  <si>
    <t>FUNDACIÓN - PUENTE SOBRE CALLE 3 (12,50 m - Altura: 6,00 m) - Para Senda NORTE - Planos</t>
  </si>
  <si>
    <t>FUNDACIÓN - PUENTE SOBRE CALLE 3 (12,50 m - Altura: 6,00 m) - Para Senda NORTE - DH</t>
  </si>
  <si>
    <t>ESTRUCTURA METÁLICA - PUENTE SOBRE CALLE 3 (12,50 m - Altura: 6,00 m) - Para Senda NORTE - Memoria de Cálculo</t>
  </si>
  <si>
    <t>ESTRUCTURA METÁLICA - PUENTE SOBRE CALLE 3 (12,50 m - Altura: 6,00 m) - Para Senda NORTE - Planos</t>
  </si>
  <si>
    <t>FUNDACIÓN - PUENTE SOBRE CALLE 4 (15,00 m - Altura: 6,00 m) - Para Senda NORTE - Memoria de Cálculo</t>
  </si>
  <si>
    <t>FUNDACIÓN - PUENTE SOBRE CALLE 4 (15,00 m - Altura: 6,00 m) - Para Senda NORTE - Planos</t>
  </si>
  <si>
    <t>FUNDACIÓN - PUENTE SOBRE CALLE 4 (15,00 m - Altura: 6,00 m) - Para Senda NORTE - DH</t>
  </si>
  <si>
    <t>ESTRUCTURA METÁLICA - PUENTE SOBRE CALLE 4 (15,00 m - Altura: 6,00 m) - Para Senda NORTE - Memoria de Cálculo</t>
  </si>
  <si>
    <t>ESTRUCTURA METÁLICA - PUENTE SOBRE CALLE 4 (15,00 m - Altura: 6,00 m) - Para Senda NORTE - Planos</t>
  </si>
  <si>
    <t>FUNDACIÓN - PUENTE SOBRE CALLE E (15,00 m - Altura: 6,00 m) Flare - Memoria de Cálculo</t>
  </si>
  <si>
    <t>FUNDACIÓN - PUENTE SOBRE CALLE E (15,00 m - Altura: 6,00 m) Flare - Planos</t>
  </si>
  <si>
    <t>FUNDACIÓN - PUENTE SOBRE CALLE E (15,00 m - Altura: 6,00 m) Flare - DH</t>
  </si>
  <si>
    <t>ESTRUCTURA METÁLICA - PUENTE SOBRE CALLE E (15,00 m - Altura: 6,00 m) Flare - Memoria de Cálculo</t>
  </si>
  <si>
    <t>ESTRUCTURA METÁLICA - PUENTE SOBRE CALLE E (15,00 m - Altura: 6,00 m) Flare - Planos</t>
  </si>
  <si>
    <t>FUNDACIÓN - PipeRack zona compresores - SOPORTES ESPECIALES - Memoria de Cálculo</t>
  </si>
  <si>
    <t>FUNDACIÓN - PipeRack zona compresores - SOPORTES ESPECIALES - Planos</t>
  </si>
  <si>
    <t>FUNDACIÓN - PipeRack zona compresores - SOPORTES ESPECIALES - DH</t>
  </si>
  <si>
    <t>5155-00-1600-IG-ES-MC-xxx</t>
  </si>
  <si>
    <t>ESTRUCTURA METÁLICA - PipeRack zona compresores - SOPORTES ESPECIALES - Memoria de Cálculo</t>
  </si>
  <si>
    <t>ESTRUCTURA METÁLICA - PipeRack zona compresores - SOPORTES ESPECIALES - Planos</t>
  </si>
  <si>
    <t>FUNDACIÓN - PipeRack zona compresores - Memoria de Cálculo</t>
  </si>
  <si>
    <t>FUNDACIÓN - PipeRack zona compresores - Planos</t>
  </si>
  <si>
    <t>FUNDACIÓN - PipeRack zona compresores - DH</t>
  </si>
  <si>
    <t>ESTRUCTURA METÁLICA - PipeRack zona compresores - Memoria de Cálculo</t>
  </si>
  <si>
    <t>ESTRUCTURA METÁLICA - PipeRack zona compresores - Planos</t>
  </si>
  <si>
    <t>FUNDACIÓN - SOPORTES ZONA AIRE DE INTRUMENTOS - Memoria de Cálculo</t>
  </si>
  <si>
    <t>FUNDACIÓN - SOPORTES ZONA AIRE DE INTRUMENTOS - Planos</t>
  </si>
  <si>
    <t>FUNDACIÓN - SOPORTES ZONA AIRE DE INTRUMENTOS - DH</t>
  </si>
  <si>
    <t>ESTRUCTURA METÁLICA - SOPORTES ZONA AIRE DE INTRUMENTOS - Memoria de Cálculo</t>
  </si>
  <si>
    <t>ESTRUCTURA METÁLICA - SOPORTES ZONA AIRE DE INTRUMENTOS - Planos</t>
  </si>
  <si>
    <t>FUNDACIÓN - SOPORTES ZONA PZZ-99240 /230 - Memoria de Cálculo</t>
  </si>
  <si>
    <t>FUNDACIÓN - SOPORTES ZONA PZZ-99240 /230 - Planos</t>
  </si>
  <si>
    <t>FUNDACIÓN - SOPORTES ZONA PZZ-99240 /230 - DH</t>
  </si>
  <si>
    <t>ESTRUCTURA METÁLICA - SOPORTES ZONA PZZ-99240 /230 - Memoria de Cálculo</t>
  </si>
  <si>
    <t>ESTRUCTURA METÁLICA - SOPORTES ZONA PZZ-99240 /230 - Planos</t>
  </si>
  <si>
    <t>FUNDACIÓN - SOPORTES LINEA DE FLARES (VER DETALLE) - Memoria de Cálculo</t>
  </si>
  <si>
    <t>FUNDACIÓN - SOPORTES LINEA DE FLARES (VER DETALLE) - Planos</t>
  </si>
  <si>
    <t>FUNDACIÓN - SOPORTES LINEA DE FLARES (VER DETALLE) - DH</t>
  </si>
  <si>
    <t>ESTRUCTURA METÁLICA - SOPORTES LINEA DE FLARES (VER DETALLE) - Memoria de Cálculo</t>
  </si>
  <si>
    <t>ESTRUCTURA METÁLICA - SOPORTES LINEA DE FLARES (VER DETALLE) - Planos</t>
  </si>
  <si>
    <t>FUNDACIÓN - 3 PUENTES LINEA DE FLARES (12,50 m - Altura: 7:00 m) - Memoria de Cálculo</t>
  </si>
  <si>
    <t>FUNDACIÓN - 3 PUENTES LINEA DE FLARES (12,50 m - Altura: 7:00 m) - Planos</t>
  </si>
  <si>
    <t>FUNDACIÓN - 3 PUENTES LINEA DE FLARES (12,50 m - Altura: 7:00 m) - DH</t>
  </si>
  <si>
    <t>ESTRUCTURA METÁLICA - 3 PUENTES LINEA DE FLARES (12,50 m - Altura: 7:00 m) - Memoria de Cálculo</t>
  </si>
  <si>
    <t>ESTRUCTURA METÁLICA - 3 PUENTES LINEA DE FLARES (12,50 m - Altura: 7:00 m) - Planos</t>
  </si>
  <si>
    <t>SLEEPERS (01) - Planos</t>
  </si>
  <si>
    <t>FUNDACIÓN - Columna / Torre de Iluminación General - Memoria de Cálculo</t>
  </si>
  <si>
    <t>FUNDACIÓN - COLUMNAS Y TORRES DE ILUMINACION - Planos Encofrado y Armadura con DH</t>
  </si>
  <si>
    <t>CAMARAS  KBE-600O J/K/L GENERADORES - Planos</t>
  </si>
  <si>
    <t>TRINCHERA GENERADORES - Planos</t>
  </si>
  <si>
    <t>CAMARAS DE ELECTRICIDAD Y CAMARAS DE INSTRUMENTOS - Planos</t>
  </si>
  <si>
    <t>CAMARAS DE VALVULAS DE INCENDIO - Planos</t>
  </si>
  <si>
    <t>MONITORES E HIDRANTES - Planos Encofrado y Armadura con DH</t>
  </si>
  <si>
    <t>MUROS TK ESPUMIGENOS Y PUESTOS DE CONTROL- Planos Encofrado y Armadura con DH</t>
  </si>
  <si>
    <t>5155-00-0000-IG-CI-LM-xxx</t>
  </si>
  <si>
    <t>BULONES - Lista de Materiales</t>
  </si>
  <si>
    <t>INSERTOS METALICOS - Lista de Materiales</t>
  </si>
  <si>
    <t>5155-00-1705-IG-CI-MC-xxx</t>
  </si>
  <si>
    <t>MURO CORTAFUEGO - PAY-23040 A/B/C REPROCESO DE CONDENSADO - Memoria de Cálculo</t>
  </si>
  <si>
    <t>5155-00-1705-IG-CI-PL-xxx</t>
  </si>
  <si>
    <t>MURO CORTAFUEGO - PAY-23040 A/B/C REPROCESO DE CONDENSADO - Planos</t>
  </si>
  <si>
    <t>5155-00-1705-IG-CI-DH-xxx</t>
  </si>
  <si>
    <t>MURO CORTAFUEGO - PAY-23040 A/B/C REPROCESO DE CONDENSADO - DH</t>
  </si>
  <si>
    <t>Fundaciones Menores y Especiales - MC-Memoria de Cálculo - Memoria de Cálculo</t>
  </si>
  <si>
    <t>Fundaciones Menores y Especiales - PL-Planos - Planos</t>
  </si>
  <si>
    <t>5155-00-0700-IG-CI-MC-xxx</t>
  </si>
  <si>
    <t>FUNDACIÓN - PARRAL OESTE SLUG CATCHER - Memoria de Cálculo</t>
  </si>
  <si>
    <t>5155-00-0700-IG-CI-PL-xxx</t>
  </si>
  <si>
    <t>FUNDACIÓN - PARRAL OESTE SLUG CATCHER - Planos</t>
  </si>
  <si>
    <t>5155-00-0700-IG-CI-DH-xxx</t>
  </si>
  <si>
    <t>FUNDACIÓN - PARRAL OESTE SLUG CATCHER - DH</t>
  </si>
  <si>
    <t>5155-00-0700-IG-ES-MC-xxx</t>
  </si>
  <si>
    <t>ESTRUCTURA METÁLICA - PARRAL OESTE SLUG CATCHER - Memoria de Cálculo</t>
  </si>
  <si>
    <t>5155-00-0700-IG-ES-PL-xxx</t>
  </si>
  <si>
    <t>ESTRUCTURA METÁLICA - PARRAL OESTE SLUG CATCHER - Planos</t>
  </si>
  <si>
    <t>VERIFICACIÓN DE PARRAL EXISTENTE CPF-1. ZONA SLUG CATCHER - Planos</t>
  </si>
  <si>
    <t>5155-00-1300-IG-CI-MC-xxx</t>
  </si>
  <si>
    <t>FUNDACIÓN - SKZZ-93110 SKID DE GAS COMBUSTIBLE - Memoria de Cálculo</t>
  </si>
  <si>
    <t>5155-00-1300-IG-CI-PL-xxx</t>
  </si>
  <si>
    <t>FUNDACIÓN - SKZZ-93110 SKID DE GAS COMBUSTIBLE - Planos</t>
  </si>
  <si>
    <t>5155-00-1300-IG-CI-DH-xxx</t>
  </si>
  <si>
    <t>FUNDACIÓN - SKZZ-93110 SKID DE GAS COMBUSTIBLE - DH</t>
  </si>
  <si>
    <t>FUNDACIÓN - SKID-290 SCRUBBER GENERAL DE COMPRESOR DE RECICLO - Memoria de Cálculo</t>
  </si>
  <si>
    <t>FUNDACIÓN - SKID-290 SCRUBBER GENERAL DE COMPRESOR DE RECICLO - Planos</t>
  </si>
  <si>
    <t>FUNDACIÓN - SKID-290 SCRUBBER GENERAL DE COMPRESOR DE RECICLO - DH</t>
  </si>
  <si>
    <t>FUNDACIÓN - PAY-23040 A/B/C REPROCESO DE CONDENSADO - Memoria de Cálculo</t>
  </si>
  <si>
    <t>FUNDACIÓN - PAY-23040 A/B/C REPROCESO DE CONDENSADO - Planos</t>
  </si>
  <si>
    <t>FUNDACIÓN - PAY-23040 A/B/C REPROCESO DE CONDENSADO - DH</t>
  </si>
  <si>
    <t>SLEEPERS (01), (02) y (03) - Memoria de Cálculo</t>
  </si>
  <si>
    <t>SLEEPERS (01) TKS TKAZ 24350 / 24330 - Planos Encofrado y Armadura con DH</t>
  </si>
  <si>
    <t>SLEEPERS (02) TKS TKAZ 24220 / 24313 - Planos Encofrado y Armadura con DH</t>
  </si>
  <si>
    <t>SLEEPERS (03) TKBA-24410 A/B - Planos Encofrado y Armadura con DH</t>
  </si>
  <si>
    <t>SLEEPERS SENDA PARRAL 1 - Memoria de Cálculo</t>
  </si>
  <si>
    <t>SLEEPERS SENDA PARRAL 1 - Planos Encofrado y Armadura con DH</t>
  </si>
  <si>
    <t> </t>
  </si>
  <si>
    <t>PROCESOS</t>
  </si>
  <si>
    <t>XXX-ACAL-102-MD-Y-XXX</t>
  </si>
  <si>
    <t>5155-00-0000-IG-PR-MD-001</t>
  </si>
  <si>
    <t xml:space="preserve">MEMORIA DESCRIPTIVA </t>
  </si>
  <si>
    <t>XXX-ACAL-100-PL-Y-312</t>
  </si>
  <si>
    <t>5155-00-0000-IG-PR-PI-001</t>
  </si>
  <si>
    <t>P&amp;ID. CPF. SLUG CATCHER ALTA PRESIÓN</t>
  </si>
  <si>
    <t>XXX-ACAL-102-PL-Y-302</t>
  </si>
  <si>
    <t>5155-00-0000-IG-PR-PI-003</t>
  </si>
  <si>
    <t>P&amp;ID CPF2 INTERCONEXIONES ZONA PROCESOS</t>
  </si>
  <si>
    <t>XXX-ACAL-100-PL-Y-314</t>
  </si>
  <si>
    <t>5155-00-0000-IG-PR-PI-004</t>
  </si>
  <si>
    <t>P&amp;ID. CPF. MANIFOLD DE ENTRADA</t>
  </si>
  <si>
    <t>XXX-ACAL-100-PL-Y-316</t>
  </si>
  <si>
    <t>5155-00-0000-IG-PR-PI-006</t>
  </si>
  <si>
    <t>P&amp;ID. CPF. DESARENADOR DE ENTRADA CPF</t>
  </si>
  <si>
    <t>XXX-ACAL-102-PL-Y-305</t>
  </si>
  <si>
    <t>5155-00-0000-IG-PR-PI-007</t>
  </si>
  <si>
    <t>P&amp;ID. CPF2. DESARENADOR DE ENTRADA</t>
  </si>
  <si>
    <t>XXX-ACAL-190-PL-Y-614</t>
  </si>
  <si>
    <t>5155-00-0000-IG-PR-PI-010</t>
  </si>
  <si>
    <t>P&amp;ID CPF2 PUENTE DE MEDICIÓN Y SALIDA DE PLANTA (NUEVO)</t>
  </si>
  <si>
    <t>XXX-ACAL-300-PL-Y-050</t>
  </si>
  <si>
    <t>5155-00-0000-IG-PR-PI-011</t>
  </si>
  <si>
    <t>P&amp;ID CPF SALIDA DE PLANTA - TRAMPAS LANZADORAS</t>
  </si>
  <si>
    <t>XXX-ACAL-230-PL-Y-301</t>
  </si>
  <si>
    <t>5155-00-0000-IG-PR-PI-012</t>
  </si>
  <si>
    <t>P&amp;ID. CPF ALMACENAMIENTO Y DESPACHO DE CONDENSADO</t>
  </si>
  <si>
    <t>XXX-ACAL-231-PL-Y-301</t>
  </si>
  <si>
    <t>5155-00-0000-IG-PR-PI-013</t>
  </si>
  <si>
    <t>P&amp;ID. CPF2. ALMACENAMIENTO Y DESPACHO DE CONDENSADO</t>
  </si>
  <si>
    <t>XXX-ACAL-243-PL-Y-301</t>
  </si>
  <si>
    <t>5155-00-0000-IG-PR-PI-014</t>
  </si>
  <si>
    <t>P&amp;ID. CPF2. SISTEMA DE TRATAMIENTO DE AGUA</t>
  </si>
  <si>
    <t>XXX-ACAL-242-PL-Y-302</t>
  </si>
  <si>
    <t>5155-00-0000-IG-PR-PI-015</t>
  </si>
  <si>
    <t>P&amp;ID. CPF2. DESPACHO DE AGUA</t>
  </si>
  <si>
    <t>XXX-ACAL-240-PL-Y-302</t>
  </si>
  <si>
    <t>5155-00-0000-IG-PR-PI-016</t>
  </si>
  <si>
    <t>P&amp;ID. CPF. DESPACHO DE AGUA</t>
  </si>
  <si>
    <t>XXX-ACAL-670-PL-Y-012</t>
  </si>
  <si>
    <t>5155-00-0000-IG-PR-PI-017</t>
  </si>
  <si>
    <t>P&amp;ID ACONDICIONAMIENTO DE GAS COMBUSTIBLE - GENERACIÓN ELÉCTRICA</t>
  </si>
  <si>
    <t>XXX-ACAL-670-PL-Y-013</t>
  </si>
  <si>
    <t>5155-00-0000-IG-PR-PI-018</t>
  </si>
  <si>
    <t>P&amp;ID - GENERACIÓN ELÉCTRICA - GENERACIÓN</t>
  </si>
  <si>
    <t>XXX-ACAL-670-PL-Y-015</t>
  </si>
  <si>
    <t>5155-00-0000-IG-PR-PI-019</t>
  </si>
  <si>
    <t>P&amp;ID - GENERACIÓN ELÉCTRICA - AIRE DE INSTRUMENTOS</t>
  </si>
  <si>
    <t>XXX-ACAL-670-PL-Y-017</t>
  </si>
  <si>
    <t>5155-00-0000-IG-PR-PI-020</t>
  </si>
  <si>
    <t>P&amp;ID - GENERACIÓN ELÉCTRICA - SISTEMA DE DRENAJES</t>
  </si>
  <si>
    <t>XXX-ACAL-904-PL-Y-301</t>
  </si>
  <si>
    <t>5155-00-0000-IG-PR-PI-021</t>
  </si>
  <si>
    <t>P&amp;ID. CPF2. SISTEMA DE ACEITE LUBRICANTE</t>
  </si>
  <si>
    <t>XXX-ACAL-904-PL-Y-302</t>
  </si>
  <si>
    <t>5155-00-0000-IG-PR-PI-022</t>
  </si>
  <si>
    <t>P&amp;ID CPF2 SISTEMA DE INYECCIÓN DE QUÍMICOS</t>
  </si>
  <si>
    <t>XXX-ACAL-910-PL-Y-301</t>
  </si>
  <si>
    <t>5155-00-0000-IG-PR-PI-023</t>
  </si>
  <si>
    <t>P&amp;ID AIRE DE INSTRUMENTOS</t>
  </si>
  <si>
    <t>XXX-ACAL-920-PL-Y-301</t>
  </si>
  <si>
    <t>5155-00-0000-IG-PR-PI-024</t>
  </si>
  <si>
    <t>P&amp;ID. CPF. GENERACIÓN DE NITRÓGENO</t>
  </si>
  <si>
    <t>XXX-ACAL-931-PL-Y-301</t>
  </si>
  <si>
    <t>5155-00-0000-IG-PR-PI-025</t>
  </si>
  <si>
    <t>P&amp;ID CPF2 TRATAMIENTO DE GAS COMBUSTIBLE</t>
  </si>
  <si>
    <t>XXX-ACAL-931-PL-Y-302</t>
  </si>
  <si>
    <t>5155-00-0000-IG-PR-PI-026</t>
  </si>
  <si>
    <t>P&amp;ID CPF2 DISTRIBUCIÓN GAS COMBUSTIBLE</t>
  </si>
  <si>
    <t>XXX-ACAL-942-PL-Y-301</t>
  </si>
  <si>
    <t>5155-00-0000-IG-PR-PI-027</t>
  </si>
  <si>
    <t>P&amp;ID. CPF2. SISTEMA DE HOT OIL</t>
  </si>
  <si>
    <t>XXX-ACAL-951-PL-Y-301</t>
  </si>
  <si>
    <t>5155-00-0000-IG-PR-PI-028</t>
  </si>
  <si>
    <t>P&amp;ID. CPF2. SISTEMA DE VENTEOS, KOD Y ANTORCHA</t>
  </si>
  <si>
    <t>XXX-ACAL-971-PL-Y-301</t>
  </si>
  <si>
    <t>5155-00-0000-IG-PR-PI-029</t>
  </si>
  <si>
    <t>P&amp;ID. CPF 2. SISTEMA DE DRENAJES ABIERTOS</t>
  </si>
  <si>
    <t>XXX-ACAL-971-PL-Y-302</t>
  </si>
  <si>
    <t>5155-00-0000-IG-PR-PI-030</t>
  </si>
  <si>
    <t>P&amp;ID. CPF 2. SISTEMA DE DRENAJES PRESURIZADOS</t>
  </si>
  <si>
    <t>XXX-ACAL-971-PL-Y-303</t>
  </si>
  <si>
    <t>5155-00-0000-IG-PR-PI-031</t>
  </si>
  <si>
    <t>P&amp;ID. CPF2. TANQUE SLOP</t>
  </si>
  <si>
    <t>XXX-ACAL-970-PL-Y-304</t>
  </si>
  <si>
    <t>5155-00-0000-IG-PR-PI-032</t>
  </si>
  <si>
    <t>P&amp;ID. CPF. PILETA API</t>
  </si>
  <si>
    <t>XXX-ACAL-981-PL-Y-301</t>
  </si>
  <si>
    <t>5155-00-0000-IG-PR-PI-034</t>
  </si>
  <si>
    <t>P&amp;ID CPF2 SISTEMA DE DRENAJE Y REPOSICIÓN DE TEG</t>
  </si>
  <si>
    <t>XXX-ACAL-990-PL-Y-301</t>
  </si>
  <si>
    <t>5155-00-0000-IG-PR-PI-035</t>
  </si>
  <si>
    <t>P&amp;ID. CPF. AGUA DE SERVICIOS</t>
  </si>
  <si>
    <t>XXX-ACAL-100-PL-Y-313</t>
  </si>
  <si>
    <t>5155-00-0000-IG-PR-PI-036</t>
  </si>
  <si>
    <t>P&amp;ID CPF INTERCONEXIONES ZONA PROCESOS</t>
  </si>
  <si>
    <t>XXX-ACAL-200-PL-Y-011</t>
  </si>
  <si>
    <t>5155-00-0000-IG-PR-PI-037</t>
  </si>
  <si>
    <t>P&amp;ID EPF SEPARADORES DE ALTA PRESIÓN</t>
  </si>
  <si>
    <t>XXX-ACAL-200-PL-Y-012</t>
  </si>
  <si>
    <t>5155-00-0000-IG-PR-PI-038</t>
  </si>
  <si>
    <t>P&amp;ID EPF SEPARADOR DE MEDIA PRESIÓN</t>
  </si>
  <si>
    <t>XXX-ACAL-200-PL-Y-015</t>
  </si>
  <si>
    <t>5155-00-0000-IG-PR-PI-039</t>
  </si>
  <si>
    <t>P&amp;ID - PUENTE DE MEDICIÓN Y SALIDA DE GAS (ÁREA 200)</t>
  </si>
  <si>
    <t>XXX-ACAL-102-PL-Y-304</t>
  </si>
  <si>
    <t>5155-00-0000-IG-PR-PI-040</t>
  </si>
  <si>
    <t>P&amp;ID. CPF2. SEPARADOR GAS EPF</t>
  </si>
  <si>
    <t>XXX-ACAL-190-PL-Y-302</t>
  </si>
  <si>
    <t>5155-00-0000-IG-PR-PI-041</t>
  </si>
  <si>
    <t>P&amp;ID CPF PUENTE DE MEDICIÓN Y SALIDA DE PLANTA</t>
  </si>
  <si>
    <t>XXX-ACAL-970-PL-Y-303</t>
  </si>
  <si>
    <t>5155-00-0000-IG-PR-PI-042</t>
  </si>
  <si>
    <t>P&amp;ID. CPF TANQUE SLOP</t>
  </si>
  <si>
    <t>XXX-ACAL-800-PL-Y-101</t>
  </si>
  <si>
    <t>5155-00-0000-IG-PR-PI-043</t>
  </si>
  <si>
    <t>P&amp;ID. CPF COMPRESORES BOOSTER</t>
  </si>
  <si>
    <t>XXX-ACAL-244-PL-Y-301</t>
  </si>
  <si>
    <t>5155-00-0000-IG-PR-PI-044</t>
  </si>
  <si>
    <t>P&amp;ID. CPF2. SISTEMA DE TRATAMIENTO DE AGUA - EFLUENTES Y FLOTADOS</t>
  </si>
  <si>
    <t>XXX-ACAL-190-PL-Y-613</t>
  </si>
  <si>
    <t>5155-00-0000-IG-PR-PI-046</t>
  </si>
  <si>
    <t xml:space="preserve">P&amp;ID. CPF Filtro de gas de salida </t>
  </si>
  <si>
    <t>XXX-ACAL-102-LE-Y-XXX</t>
  </si>
  <si>
    <t>5155-00-0000-IG-PR-LQ-001</t>
  </si>
  <si>
    <t>LISTA DE EQUIPOS Y MÓDULOS DE PROCESO</t>
  </si>
  <si>
    <t>XXX-ACAL-102-LL-Y-XXX</t>
  </si>
  <si>
    <t>5155-00-0000-IG-PR-LL-001</t>
  </si>
  <si>
    <t>LISTADO DE LINEAS PRINCIPALES DE PROCESOS</t>
  </si>
  <si>
    <t>XXX-ACAL-102-LI-Y-XXX</t>
  </si>
  <si>
    <t>5155-00-0000-IG-PR-LP-001</t>
  </si>
  <si>
    <t>LISTA DE TIE‐INS</t>
  </si>
  <si>
    <t>XXX-ACAL-102-XX-Y-XXX</t>
  </si>
  <si>
    <t>5155-00-0000-IG-PR-LP-002</t>
  </si>
  <si>
    <t>Sumario de Efluentes (líquidos, gaseosos o sólidos) y residuos</t>
  </si>
  <si>
    <t>XXX-ACAL-100-ET-Y-303</t>
  </si>
  <si>
    <t>5155-00-0000-IG-PR-MZ-001</t>
  </si>
  <si>
    <t>MATRIZ CAUSA EFECTO CPF</t>
  </si>
  <si>
    <t>XXX-ACAL-670-ET-Y-011</t>
  </si>
  <si>
    <t>5155-00-0000-IG-PR-MZ-003</t>
  </si>
  <si>
    <t>MATRIZ CAUSA EFECTO DE GENERACIÓN.</t>
  </si>
  <si>
    <t>XXX-ACAL-100-ET-Y-XXX</t>
  </si>
  <si>
    <t>5155-00-0000-IG-PR-IN-001</t>
  </si>
  <si>
    <t>FILOSOFÍA DE OPERACIÓN Y CONTROL CPF1</t>
  </si>
  <si>
    <t>XXX-ACAL-102-ET-Y-XXX</t>
  </si>
  <si>
    <t>5155-00-0000-IG-PR-IN-002</t>
  </si>
  <si>
    <t>FILOSOFÍA DE OPERACIÓN Y CONTROL CPF2</t>
  </si>
  <si>
    <t>XXX-ACAL-100-ET-Y-653</t>
  </si>
  <si>
    <t>5155-00-0000-IG-PR-IN-003</t>
  </si>
  <si>
    <t>FILOSOFÍA DE SEGURIDAD CPF1</t>
  </si>
  <si>
    <t>5155-00-0000-IG-PR-IN-004</t>
  </si>
  <si>
    <t>FILOSOFÍA DE SEGURIDAD CPF2</t>
  </si>
  <si>
    <t>XXX-ACAL-102-MC-Y-XXX</t>
  </si>
  <si>
    <t>5155-00-0000-IG-PR-MC-001</t>
  </si>
  <si>
    <t>MEMORIA DE CÁLCULO LÍNEAS DE PROCESOS</t>
  </si>
  <si>
    <t>5155-00-0000-IG-PR-MC-002</t>
  </si>
  <si>
    <t>MEMORIA DE CÁLCULO LÍNEAS DE SERVICIOS</t>
  </si>
  <si>
    <t>5155-00-0000-IG-PR-MC-003</t>
  </si>
  <si>
    <t>MEMORIA DE CÁLCULO ANPA DE BOMBAS</t>
  </si>
  <si>
    <t>5155-00-0000-IG-PR-MC-004</t>
  </si>
  <si>
    <t>MEMORIA DE CÁLCULO DE SERVICIOS AUXILIARES  PLANTA (N2, AIRE, ACEITE, GLICOL)</t>
  </si>
  <si>
    <t>5155-00-0000-IG-PR-MC-005</t>
  </si>
  <si>
    <t>MEMORIA DE CÁLCULO DE SERVICIOS AUXILIARE GAS COMBUSTIBLE</t>
  </si>
  <si>
    <t>5155-00-0000-IG-PR-MC-006</t>
  </si>
  <si>
    <t>MEMORIA DE CÁLCULO SUMIDEROS Y BOMBAS</t>
  </si>
  <si>
    <t>5155-00-0000-IG-PR-MC-007</t>
  </si>
  <si>
    <t xml:space="preserve">MEMORIA DE CÁLCULO HOT OIL </t>
  </si>
  <si>
    <t>5155-00-0000-IG-PR-MC-008</t>
  </si>
  <si>
    <t>MEMORIA DE CÁLCULO AUTONOMÍA DE TANQUES</t>
  </si>
  <si>
    <t>5155-00-0000-IG-PR-MC-009</t>
  </si>
  <si>
    <t>MEMORIA DE CÁLCULO PVSV Y PSE TANQUES</t>
  </si>
  <si>
    <t>5155-00-0000-IG-PR-MC-010</t>
  </si>
  <si>
    <t>MEMORÍA DE CÁLCULO -  PSVs Y LÍNEAS ASOCIADAS</t>
  </si>
  <si>
    <t>5155-00-0000-IG-PR-MC-011</t>
  </si>
  <si>
    <t xml:space="preserve">MEMORIA DE CÁLCULO SEPARADOR DE CONDENSADOS </t>
  </si>
  <si>
    <t>5155-00-0000-IG-PR-MC-012</t>
  </si>
  <si>
    <t>MEMORIAS DE CÁLCULO PST Y MART</t>
  </si>
  <si>
    <t>XXX-ACAL-951-MC-Y-XXX</t>
  </si>
  <si>
    <t>5155-00-0000-IG-PR-MC-013</t>
  </si>
  <si>
    <t>MEMORIA DE CÁLCULO SISTEMAS DE VENTEOS Y BLOW DOWN</t>
  </si>
  <si>
    <t>5155-00-0000-IG-PR-MC-014</t>
  </si>
  <si>
    <t>MEMORIA DE CÁLCULO KOD</t>
  </si>
  <si>
    <t>XXX-ACAL-670-MC-Y-XXX</t>
  </si>
  <si>
    <t>5155-00-0000-IG-PR-MC-015</t>
  </si>
  <si>
    <t>MEMORIA DE CÁLCULO DE SERVICIOS AUXILIARES - GENERACIÓN</t>
  </si>
  <si>
    <t>XXX-ACAL-991-MC-Y-XXX</t>
  </si>
  <si>
    <t>5155-00-0000-IG-PR-MC-016</t>
  </si>
  <si>
    <t>MEMORIA DE CÁLCULO AGUA DE SERVICIO</t>
  </si>
  <si>
    <t>XXX-ACAL-972-MC-Y-XXX</t>
  </si>
  <si>
    <t>5155-00-0000-IG-PR-MC-017</t>
  </si>
  <si>
    <t>MEMORIA DE CÁLCULO PILETA API</t>
  </si>
  <si>
    <t>XXX-ACAL-100-PL-Y-303</t>
  </si>
  <si>
    <t>5155-00-0000-IG-PR-DF-001</t>
  </si>
  <si>
    <t>PFD SLUG CATCHER ALTA PRESIÓN PROCESAMIENTO DE GAS PROCESAMIENTO DE CONDENSADO CPF 1</t>
  </si>
  <si>
    <t>XXX-ACAL-100-PL-Y-304</t>
  </si>
  <si>
    <t>5155-00-0000-IG-PR-DF-002</t>
  </si>
  <si>
    <t xml:space="preserve">PFD SALIDA DE GAS CPF 1 </t>
  </si>
  <si>
    <t>XXX-ACAL-100-PL-Y-308</t>
  </si>
  <si>
    <t>5155-00-0000-IG-PR-DF-003</t>
  </si>
  <si>
    <t>PFD DRENAJES Y ANTORCHA CPF 1</t>
  </si>
  <si>
    <t>XXX-ACAL-100-PL-Y-311</t>
  </si>
  <si>
    <t>5155-00-0000-IG-PR-DF-004</t>
  </si>
  <si>
    <t>PFD SISTEMA CONTRA INCENDIO. DRENAJE ABIERTO CONTAMINADO</t>
  </si>
  <si>
    <t>XXX-ACAL-102-PL-Y-102</t>
  </si>
  <si>
    <t>5155-00-0000-IG-PR-DF-005</t>
  </si>
  <si>
    <t>PFD SLUG CATCHER ALTA PRESIÓN PROCESAMIENTO DE GAS PROCESAMIENTO DE CONDENSADO CPF 2</t>
  </si>
  <si>
    <t>XXX-ACAL-102-PL-Y-103</t>
  </si>
  <si>
    <t>5155-00-0000-IG-PR-DF-006</t>
  </si>
  <si>
    <t>PFD COMPRESIÓN Y SALIDA DE GAS CPF2</t>
  </si>
  <si>
    <t>XXX-ACAL-102-PL-Y-104</t>
  </si>
  <si>
    <t>5155-00-0000-IG-PR-DF-007</t>
  </si>
  <si>
    <t>PFD COMPRESIÓN GAS DE RECICLO CPF2</t>
  </si>
  <si>
    <t>XXX-ACAL-102-PL-Y-105</t>
  </si>
  <si>
    <t>5155-00-0000-IG-PR-DF-008</t>
  </si>
  <si>
    <t>PFD TRATAMIENTO DE AGUA DE PRODUCCIÓN CPF2</t>
  </si>
  <si>
    <t>XXX-ACAL-102-PL-Y-106</t>
  </si>
  <si>
    <t>5155-00-0000-IG-PR-DF-009</t>
  </si>
  <si>
    <t>PFD ALMACENAMIENTO DE CONDENSADO CPF2</t>
  </si>
  <si>
    <t>XXX-ACAL-102-PL-Y-107</t>
  </si>
  <si>
    <t>5155-00-0000-IG-PR-DF-010</t>
  </si>
  <si>
    <t>PFD DRENAJES Y ANTORCHA CPF2</t>
  </si>
  <si>
    <t>XXX-ACAL-102-PL-Y-108</t>
  </si>
  <si>
    <t>5155-00-0000-IG-PR-DF-011</t>
  </si>
  <si>
    <t>PFD GAS COMBUSTIBLE CPF2</t>
  </si>
  <si>
    <t>XXX-ACAL-100-PL-Y-309</t>
  </si>
  <si>
    <t>5155-00-0000-IG-PR-DF-012</t>
  </si>
  <si>
    <t>PFD NITRÓGENO, GAS COMBUSTIBLE Y AIRE DE INSTRUMENTOS</t>
  </si>
  <si>
    <t>XXX-ACAL-102-PL-Y-109</t>
  </si>
  <si>
    <t>5155-00-0000-IG-PR-DF-013</t>
  </si>
  <si>
    <t>PFD REPOSICIÓN DE TEG Y HOT OIL CPF2</t>
  </si>
  <si>
    <t>XXX-ACAL-100-PL-Y-315</t>
  </si>
  <si>
    <t>5155-00-0000-IG-PR-DF-014</t>
  </si>
  <si>
    <t>PFD AGUA DE SERVICIOS</t>
  </si>
  <si>
    <t>XXX-ACAL-200-PL-Y-002</t>
  </si>
  <si>
    <t>5155-00-0000-IG-PR-DF-015</t>
  </si>
  <si>
    <t>PFD SEPARADORES DE PLANTA EPF LA CALERA</t>
  </si>
  <si>
    <t>XXX-ACAL-670-PL-Y-010</t>
  </si>
  <si>
    <t>5155-00-0000-IG-PR-DF-016</t>
  </si>
  <si>
    <t>PFD GENERACIÓN ELÉCTRICA / SISTEMA GAS COMBUSTIBLE</t>
  </si>
  <si>
    <t>XXX-ACAL-670-PL-Y-011</t>
  </si>
  <si>
    <t>5155-00-0000-IG-PR-DF-017</t>
  </si>
  <si>
    <t>PFD GENERACIÓN ELÉCTRICA / SERVICIOS AUXILIARES</t>
  </si>
  <si>
    <t>XXX-ACAL-100-PL-Y-306</t>
  </si>
  <si>
    <t>5155-00-0000-IG-PR-DF-018</t>
  </si>
  <si>
    <t>PFD TRATAMIENTO DE AGUA DE PRODUCCIÓN</t>
  </si>
  <si>
    <t>XXX-ACAL-100-PL-Y-307</t>
  </si>
  <si>
    <t>5155-00-0000-IG-PR-DF-019</t>
  </si>
  <si>
    <t>PFD ALMACENAMIENTO DE CONDENSADO</t>
  </si>
  <si>
    <t>XXX-ACAL-100-PL-Y-328</t>
  </si>
  <si>
    <t>5155-00-0000-IG-PR-DF-020</t>
  </si>
  <si>
    <t>DIAGRAMA DE BLOQUES</t>
  </si>
  <si>
    <t>XXX-ACAL-102-PL-Y-XXX</t>
  </si>
  <si>
    <t>5155-00-0000-IG-PR-DF-021</t>
  </si>
  <si>
    <t>DIAGRAMA DE MATERIALES</t>
  </si>
  <si>
    <t>5155-00-0000-IG-PR-BM-001</t>
  </si>
  <si>
    <t>BALANCE DE MASA Y ENERGÍA</t>
  </si>
  <si>
    <t>XXX-ACAL-102-IT-Y-XXX</t>
  </si>
  <si>
    <t>5155-00-0000-IG-PR-IN-005</t>
  </si>
  <si>
    <t>REPORTE DE RACIONALIZACION DE ALARMAS</t>
  </si>
  <si>
    <t>XXX-ACAL-100-ET-Y-651</t>
  </si>
  <si>
    <t>5155-00-0000-IG-PR-MO-001</t>
  </si>
  <si>
    <t>Manual de Puesta en Marcha y Operación CPF1</t>
  </si>
  <si>
    <t>5155-00-0000-IG-PR-MO-002</t>
  </si>
  <si>
    <t>Manual de Puesta en Marcha y Operación CPF2</t>
  </si>
  <si>
    <t>SED</t>
  </si>
  <si>
    <t>XXX-ACAL-102-RT-H-300</t>
  </si>
  <si>
    <t>5155-00-0000-IG-SD-RI-001</t>
  </si>
  <si>
    <t>RI - ESTUDIO HAZOP/LOPA</t>
  </si>
  <si>
    <t>XXX-ACAL-102-RT-H-301</t>
  </si>
  <si>
    <t>5155-00-0000-IG-SD-RI-002</t>
  </si>
  <si>
    <t>RI - ESTUDIO RADIACIÓN/DISPERSIÓN</t>
  </si>
  <si>
    <t>XXX-ACAL-102-RT-H-302</t>
  </si>
  <si>
    <t>5155-00-0000-IG-SD-RI-003</t>
  </si>
  <si>
    <t>RI - ELEMENTOS SISTEMA CONTRA INCENDIO</t>
  </si>
  <si>
    <t>XXX-ACAL-102-IT-H-300</t>
  </si>
  <si>
    <t>5155-00-0000-IG-SD-IN-001</t>
  </si>
  <si>
    <t>INFORME - HAZOP/LOPA</t>
  </si>
  <si>
    <t>XXX-ACAL-102-IT-H-301</t>
  </si>
  <si>
    <t>5155-00-0000-IG-SD-IN-003</t>
  </si>
  <si>
    <t>INFORME - ESTUDIO RADIACIÓN/DISPERSIÓN</t>
  </si>
  <si>
    <t>XXX-ACAL-102-IT-H-302</t>
  </si>
  <si>
    <t>5155-00-0000-IG-SD-IN-004</t>
  </si>
  <si>
    <t>INFORME - SEGUIMIENTO DE RECOMENDACIONES HAZOP/LOPA</t>
  </si>
  <si>
    <t>XXX-ACAL-102-IT-E-300</t>
  </si>
  <si>
    <t>5155-00-0000-IG-SD-IN-005</t>
  </si>
  <si>
    <t>INFORME - CLASIFICACIÓN DE ÁREAS</t>
  </si>
  <si>
    <t>XXX-ACAL-102-PL-E-300</t>
  </si>
  <si>
    <t>5155-00-0000-IG-SD-PL-001</t>
  </si>
  <si>
    <t>PLANO - CLASIFICACIÓN DE ÁREAS</t>
  </si>
  <si>
    <t>XXX-ACAL-102-MC-Y-300</t>
  </si>
  <si>
    <t>5155-00-0000-IG-SD-MC-001</t>
  </si>
  <si>
    <t>MEMORIA DE CÁLCULO - SISTEMA CONTRA INCENDIO</t>
  </si>
  <si>
    <t>XXX-ACAL-102-MD-Y-300</t>
  </si>
  <si>
    <t>5155-00-0000-IG-SD-MD-001</t>
  </si>
  <si>
    <t>MEMORIA DESCRIPTIVA - SISTEMA CONTRA INCENDIO</t>
  </si>
  <si>
    <t>XXX-ACAL-102-PL-Y-300</t>
  </si>
  <si>
    <t>5155-00-0000-IG-SD-PL-002</t>
  </si>
  <si>
    <t>PLANO - ÁREAS POTENCIALES DE INCENDIO</t>
  </si>
  <si>
    <t>XXX-ACAL-102-PL-Y-301</t>
  </si>
  <si>
    <t>5155-00-0000-IG-SD-PI-001</t>
  </si>
  <si>
    <t>P&amp;ID - SISTEMA CONTRA INCENDIO</t>
  </si>
  <si>
    <t>5155-00-0000-IG-SD-PL-003</t>
  </si>
  <si>
    <t>LAYOUT GENERAL - ELEMENTOS SISTEMA CONTRA INCENDIO</t>
  </si>
  <si>
    <t>XXX-ACAL-102-PL-Y-303</t>
  </si>
  <si>
    <t>5155-00-1000-IG-SD-PL-001</t>
  </si>
  <si>
    <t>LAYOUT ELEMENTOS SCI - PROCESAMIENTO DE CONDENSADO</t>
  </si>
  <si>
    <t>5155-00-1400-IG-SD-PL-001</t>
  </si>
  <si>
    <t>LAYOUT ELEMENTOS SCI - PROCESAMIENTO DE GAS</t>
  </si>
  <si>
    <t>5155-00-1600-IG-SD-PL-001</t>
  </si>
  <si>
    <t>LAYOUT ELEMENTOS SCI - COMPRESORES</t>
  </si>
  <si>
    <t>XXX-ACAL-102-PL-Y-306</t>
  </si>
  <si>
    <t>5155-00-1700-IG-SD-PL-001</t>
  </si>
  <si>
    <t>LAYOUT ELEMENTOS SCI - ALMACENAMIENTO DE CONDENSADO CPF2</t>
  </si>
  <si>
    <t>5155-00-1705-IG-SD-PL-001</t>
  </si>
  <si>
    <t>LAYOUT ELEMENTOS SCI - ALMACENAMIENTO DE CONDENSADO CPF1</t>
  </si>
  <si>
    <t>XXX-ACAL-102-PL-Y-307</t>
  </si>
  <si>
    <t>5155-00-1800-IG-SD-PL-001</t>
  </si>
  <si>
    <t>LAYOUT ELEMENTOS SCI - PTA</t>
  </si>
  <si>
    <t>XXX-ACAL-102-PL-Y-308</t>
  </si>
  <si>
    <t>5155-00-2100-IG-SD-PL-001</t>
  </si>
  <si>
    <t>LAYOUT ELEMENTOS SCI - HOT OIL</t>
  </si>
  <si>
    <t>XXX-ACAL-102-PL-Y-309</t>
  </si>
  <si>
    <t>5155-00-0000-IG-SD-PL-004</t>
  </si>
  <si>
    <t>LAYOUT GENERAL - ELEMENTOS DEL SISTEMA F&amp;G</t>
  </si>
  <si>
    <t>XXX-ACAL-102-PL-Y-310</t>
  </si>
  <si>
    <t>5155-00-0600-IG-SD-PL-001</t>
  </si>
  <si>
    <t>LAYOUT ELEMENTOS F&amp;G - KOD</t>
  </si>
  <si>
    <t>XXX-ACAL-102-PL-Y-311</t>
  </si>
  <si>
    <t>5155-00-0700-IG-SD-PL-001</t>
  </si>
  <si>
    <t>LAYOUT ELEMENTOS F&amp;G - SLUG CATCHER</t>
  </si>
  <si>
    <t>XXX-ACAL-102-PL-Y-312</t>
  </si>
  <si>
    <t>LAYOUT ELEMENTOS F&amp;G - PROCESAMIENTO DE CONDENSADO</t>
  </si>
  <si>
    <t>XXX-ACAL-102-PL-Y-313</t>
  </si>
  <si>
    <t>5155-00-1100-IG-SD-PL-001</t>
  </si>
  <si>
    <t>LAYOUT ELEMENTOS F&amp;G - TANQUES Y BOMBAS DE EFLUENTES</t>
  </si>
  <si>
    <t>XXX-ACAL-102-PL-Y-314</t>
  </si>
  <si>
    <t>5155-00-1300-IG-SD-PL-001</t>
  </si>
  <si>
    <t>LAYOUT ELEMENTOS F&amp;G - SKID GAS COMBUSTIBLE</t>
  </si>
  <si>
    <t>XXX-ACAL-102-PL-Y-315</t>
  </si>
  <si>
    <t>LAYOUT ELEMENTOS F&amp;G - PROCESAMIENTO DE GAS</t>
  </si>
  <si>
    <t>XXX-ACAL-102-PL-Y-316</t>
  </si>
  <si>
    <t>5155-00-1500-IG-SD-PL-001</t>
  </si>
  <si>
    <t>LAYOUT ELEMENTOS F&amp;G - SERVICIOS COMPRESORES</t>
  </si>
  <si>
    <t>XXX-ACAL-102-PL-Y-317</t>
  </si>
  <si>
    <t>LAYOUT ELEMENTOS F&amp;G - COMPRESORES</t>
  </si>
  <si>
    <t>XXX-ACAL-102-PL-Y-318</t>
  </si>
  <si>
    <t>LAYOUT ELEMENTOS F&amp;G - ALMACENAMIENTO DE CONDENSADO CPF2</t>
  </si>
  <si>
    <t>XXX-ACAL-102-PL-Y-319</t>
  </si>
  <si>
    <t>LAYOUT ELEMENTOS F&amp;G - ALMACENAMIENTO DE CONDENSADO CPF1</t>
  </si>
  <si>
    <t>XXX-ACAL-102-PL-Y-320</t>
  </si>
  <si>
    <t>LAYOUT ELEMENTOS F&amp;G - PTA</t>
  </si>
  <si>
    <t>XXX-ACAL-102-PL-Y-321</t>
  </si>
  <si>
    <t>5155-00-2000-IG-SD-PL-001</t>
  </si>
  <si>
    <t>LAYOUT ELEMENTOS F&amp;G - GENERACIÓN</t>
  </si>
  <si>
    <t>XXX-ACAL-102-PL-Y-322</t>
  </si>
  <si>
    <t>LAYOUT ELEMENTOS F&amp;G - HOT OIL</t>
  </si>
  <si>
    <t>XXX-ACAL-102-PL-Y-323</t>
  </si>
  <si>
    <t>5155-00-2200-IG-SD-PL-001</t>
  </si>
  <si>
    <t>LAYOUT ELEMENTOS F&amp;G - SUMIDERO</t>
  </si>
  <si>
    <t>XXX-ACAL-102-LM-Y-300</t>
  </si>
  <si>
    <t>5155-00-0000-IG-SD-LP-001</t>
  </si>
  <si>
    <t>LISTA DE ELEMENTOS - SISTEMA CONTRA INCENDIO</t>
  </si>
  <si>
    <t>XXX-ACAL-102-HD-Y-300</t>
  </si>
  <si>
    <t>5155-00-0000-IG-SD-HD-001</t>
  </si>
  <si>
    <t>HOJA DE DATOS - ELEMENTOS SISTEMA CONTRA INCENDIO</t>
  </si>
  <si>
    <t xml:space="preserve">MECANICA </t>
  </si>
  <si>
    <t>5155-00-1500-IG-EM-HD-001</t>
  </si>
  <si>
    <t>HOJA DE DATOS- VBD-10240 - SEPARADOR GAS EPF</t>
  </si>
  <si>
    <t>5155-00-1800-IG-EM-HD-001</t>
  </si>
  <si>
    <t>HOJA DE DATOS- DBM-24310-DESGASIFICADOR PRESURIZADO</t>
  </si>
  <si>
    <t>5155-00-1800-IG-EM-HD-002</t>
  </si>
  <si>
    <t>HOJA DE DATOS- DBM-24320-DESGASIFICADOR ATMOSFÉRICO</t>
  </si>
  <si>
    <t>5155-00-0600-IG-EM-HD-001</t>
  </si>
  <si>
    <t>HOJA DE DATOS- VBE-95120 -KNOCK OUT DRUM</t>
  </si>
  <si>
    <t>5155-00-0800-IG-EM-HD-001</t>
  </si>
  <si>
    <t>HOJA DE DATOS- VBE-91020 -PULMÓN DE AIRE DE INSTRUMENTOS</t>
  </si>
  <si>
    <t>5155-00-1500-IG-EM-HD-002</t>
  </si>
  <si>
    <t>HOJA DE DATOS- VBE-91030 -PULMÓN DE AIRE DE ARRANQUE</t>
  </si>
  <si>
    <t>5155-00-0800-IG-EM-HD-002</t>
  </si>
  <si>
    <t>HOJA DE DATOS- VBE-92010 - PULMÓN DE NITRÓGENO</t>
  </si>
  <si>
    <t>5155-00-1400-IG-EM-HD-001</t>
  </si>
  <si>
    <t>HOJA DE DATOS- TKBH-98130 -TANQUE DE DRENAJE DE GLICOL</t>
  </si>
  <si>
    <t>5155-00-2100-IG-EM-HD-001</t>
  </si>
  <si>
    <t>HOJA DE DATOS- VBH-94250 -TANQUE SUMIDERO DE HOT OIL</t>
  </si>
  <si>
    <t>5155-00-1000-IG-EM-HD-001</t>
  </si>
  <si>
    <t>HOJA DE DATOS- VBH-97110 -SUMIDERO DE DRENAJES ABIERTOS CALIENTES</t>
  </si>
  <si>
    <t>5155-00-2200-IG-EM-HD-001</t>
  </si>
  <si>
    <t>HOJA DE DATOS- VBH-97310 -SUMIDERO DE DRENAJES CERRADOS</t>
  </si>
  <si>
    <t>5155-00-1700-IG-EM-HD-001</t>
  </si>
  <si>
    <t>HOJA DE DATOS- VBH-97120 -SUMIDEROS DE DRENAJES ABIERTOS FRIOS</t>
  </si>
  <si>
    <t>5155-00-1800-IG-EM-HD-003</t>
  </si>
  <si>
    <t>HOJA DE DATOS- VBH-97130 -SUMIDEROS DE DRENAJES ABIERTOS FRIOS</t>
  </si>
  <si>
    <t>5155-00-2100-IG-EM-HD-002</t>
  </si>
  <si>
    <t>HOJA DE DATOS- EAL-94270 -AEROENFRIADOR DE HOT OIL (TRIM COOLER)</t>
  </si>
  <si>
    <t>5155-00-1500-IG-EM-HD-003</t>
  </si>
  <si>
    <t>HOJA DE DATOS- EAP-90435 CALENTADOR ÉLECTRICO PARA TANQUE ACEITE PARA MOTORES TKBE-90410</t>
  </si>
  <si>
    <t>5155-00-1500-IG-EM-HD-004</t>
  </si>
  <si>
    <t>HOJA DE DATOS- EAP-90436 CALENTADOR ÉLECTRICO PARA TANQUE ACEITE PARA COMPRESORES TKBE-90440</t>
  </si>
  <si>
    <t>5155-00-0600-IG-EM-HD-002</t>
  </si>
  <si>
    <t>HOJA DE DATOS- EAP-95130 A/B  -CALENTADOR ELÉCTRICO DE VBE-95120</t>
  </si>
  <si>
    <t>5155-00-1800-IG-EM-HD-004</t>
  </si>
  <si>
    <t>HOJA DE DATOS- FAJ-24230  A/B - FILTRO DE SUCCIÓN DE BOMBA DE DESARENADO</t>
  </si>
  <si>
    <t>5155-00-1800-IG-EM-HD-005</t>
  </si>
  <si>
    <t>HOJA DE DATOS- FAJ-24250 - FILTRO DE DESCARGA DE BOMBA DE DESARENADO</t>
  </si>
  <si>
    <t>5155-00-2100-IG-EM-HD-003</t>
  </si>
  <si>
    <t>HOJA DE DATOS- FAJ-94260 - FILTRO DE BOMBA DE HOT OIL</t>
  </si>
  <si>
    <t>5155-00-1700-IG-EM-HD-002</t>
  </si>
  <si>
    <t>HOJA DE DATOS- TKAY-23110A -TANQUE DE ALMACENAMIENTO DE CONDENSADO</t>
  </si>
  <si>
    <t>5155-00-1800-IG-EM-HD-006</t>
  </si>
  <si>
    <t>HOJA DE DATOS- TKAZ-24330 -TANQUE PULMÓN DE AGUA (INTERNOS SKIMMER)</t>
  </si>
  <si>
    <t>5155-00-1800-IG-EM-HD-007</t>
  </si>
  <si>
    <t>HOJA DE DATOS- TKAZ-24350 -TANQUE SKIMMER</t>
  </si>
  <si>
    <t>5155-00-1800-IG-EM-HD-008</t>
  </si>
  <si>
    <t>HOJA DE DATOS- TKAZ-24220 A -TANQUE DE ALMACENAMIENTO DE AGUA DE INYECCIÓN</t>
  </si>
  <si>
    <t>5155-00-1101-IG-EM-HD-001</t>
  </si>
  <si>
    <t>HOJA DE DATOS- TKBA-24410 A/B-TANQUE CÓNICO DE EFLUENTES</t>
  </si>
  <si>
    <t>5155-00-1800-IG-EM-HD-009</t>
  </si>
  <si>
    <t>HOJA DE DATOS-TKBA-97140 -TANQUE SLOP</t>
  </si>
  <si>
    <t>5155-00-1800-IG-EM-HD-010</t>
  </si>
  <si>
    <t>HOJA DE DATOS- TKZZ-24440-TANQUE DE RECUPERACIÓN DE FLOTADOS</t>
  </si>
  <si>
    <t>5155-00-1500-IG-EM-HD-005</t>
  </si>
  <si>
    <t>HOJA DE DATOS- TKZZ-98110-TANQUE DE GLICOL</t>
  </si>
  <si>
    <t>5155-00-1500-IG-EM-HD-006</t>
  </si>
  <si>
    <t>HOJA DE DATOS- TKBE-90410-TANQUE ACEITE PARA MOTORES</t>
  </si>
  <si>
    <t>5155-00-1500-IG-EM-HD-007</t>
  </si>
  <si>
    <t>HOJA DE DATOS- TKBE-90440-TANQUE ACEITE PARA COMPRESORES</t>
  </si>
  <si>
    <t>5155-00-1600-IG-EM-HD-001</t>
  </si>
  <si>
    <t>HOJA DE DATOS- TANQUE DE TRANSFERENCIA GLICOL T-29181/29281/29381</t>
  </si>
  <si>
    <t>5155-00-0000-IG-EM-HD-001</t>
  </si>
  <si>
    <t>HOJA DE DATOS-TKZZ-102001/02-TANQUES DE ESPUMA DE SCI</t>
  </si>
  <si>
    <t>5155-00-1700-IG-EM-HD-003</t>
  </si>
  <si>
    <t>HOJA DE DATOS- PAY-23120 A/B-BOMBAS DE REPROCESO DE CONDENSADO</t>
  </si>
  <si>
    <t>5155-00-2000-IG-EM-HD-001</t>
  </si>
  <si>
    <t>HOJA DE DATOS- PAY-97320 A/B-BOMBAS DE SUMIDERO DRENAJES CERRADOS</t>
  </si>
  <si>
    <t>5155-00-0600-IG-EM-HD-003</t>
  </si>
  <si>
    <t>HOJA DE DATOS- PAY-95140 A/B-BOMBA KOD</t>
  </si>
  <si>
    <t>5155-00-1101-IG-EM-HD-002</t>
  </si>
  <si>
    <t>HOJA DE DATOS- PAZ-24430 A/B-BOMBAS DE TANQUE DE EFLUENTES</t>
  </si>
  <si>
    <t>5155-00-1800-IG-EM-HD-011</t>
  </si>
  <si>
    <t>HOJA DE DATOS- PAZ-24240 A/B-BOMBAS DE DESARENADO</t>
  </si>
  <si>
    <t>5155-00-1800-IG-EM-HD-012</t>
  </si>
  <si>
    <t>HOJA DE DATOS- PBA-24420 A/B-BOMBA DE SKIMMEADO</t>
  </si>
  <si>
    <t>5155-00-1800-IG-EM-HD-013</t>
  </si>
  <si>
    <t>HOJA DE DATOS- PBA-97160 A/B-BOMBAS DE CONDENSADO DE TANQUE SLOP</t>
  </si>
  <si>
    <t>5155-00-1800-IG-EM-HD-014</t>
  </si>
  <si>
    <t>HOJA DE DATOS- PBA-97150 A/B-BOMBAS DE AGUA DE TANQUE SLOP</t>
  </si>
  <si>
    <t>5155-00-1800-IG-EM-HD-015</t>
  </si>
  <si>
    <t>HOJA DE DATOS- PBM-24340 A/B-BOMBA DE TRANSFERENCIA</t>
  </si>
  <si>
    <t>5155-00-1800-IG-EM-HD-016</t>
  </si>
  <si>
    <t>HOJA DE DATOS- PZZ-24450 A/B-BOMBA DE TANQUE DE FLOTADOS</t>
  </si>
  <si>
    <t>5155-00-0800-IG-EM-HD-003</t>
  </si>
  <si>
    <t>HOJA DE DATOS- PZZ-99230 - BOMBA DE AGUA DE LAVADO</t>
  </si>
  <si>
    <t>5155-00-1000-IG-EM-HD-002</t>
  </si>
  <si>
    <t>HOJA DE DATOS- PAY-97110 A/B-BBAS SUMIDERO DE DRENAJES ABIERTOS VBH-97110</t>
  </si>
  <si>
    <t>5155-00-1700-IG-EM-HD-004</t>
  </si>
  <si>
    <t>HOJA DE DATOS- PAY-97120 A/B-BBAS SUMIDERO DE DRENAJES ABIERTOS VBH-97120</t>
  </si>
  <si>
    <t>5155-00-1800-IG-EM-HD-017</t>
  </si>
  <si>
    <t>HOJA DE DATOS- PAY-97130 A/B-BBAS SUMIDERO DE DRENAJES ABIERTOS VBH-97130</t>
  </si>
  <si>
    <t>5155-00-1500-IG-EM-HD-008</t>
  </si>
  <si>
    <t>HOJA DE DATOS- PBE-98120 -BOMBA DE CARGA DE GLICOL</t>
  </si>
  <si>
    <t>5155-00-1500-IG-EM-HD-009</t>
  </si>
  <si>
    <t>HOJA DE DATOS- PBE-90430-BOMBA ACEITE PARA MOTORES</t>
  </si>
  <si>
    <t>5155-00-1500-IG-EM-HD-010</t>
  </si>
  <si>
    <t>HOJA DE DATOS- PBE-90460-BOMBA ACEITE PARA COMPRESORES</t>
  </si>
  <si>
    <t>5155-00-2100-IG-EM-HD-004</t>
  </si>
  <si>
    <t>HOJA DE DATOS- PBE-94250-BOMBA DE TANQUE SUMIDERO DE HOT OIL</t>
  </si>
  <si>
    <t>5155-00-1400-IG-EM-HD-002</t>
  </si>
  <si>
    <t>HOJA DE DATOS- PBE-98130 -BOMBA DE TANQUE DE DRENAJE DE GLICOL</t>
  </si>
  <si>
    <t>5155-00-0500-IG-EM-HD-001</t>
  </si>
  <si>
    <t>HOJA DE DATOS- PZZ-97220 A/B - BOMBA DE DESAGOTE DE EMERGENCIA</t>
  </si>
  <si>
    <t>5155-00-0500-IG-EM-HD-002</t>
  </si>
  <si>
    <t>HOJA DE DATOS- PZZ-97230 A/B - BOMBA DE AGUA DRENAJE A TRATAMIENTO</t>
  </si>
  <si>
    <t>5155-00-0800-IG-EM-HD-004</t>
  </si>
  <si>
    <t>HOJA DE DATOS- PZZ-99140 - BOMBA DE AGUA CRUDA</t>
  </si>
  <si>
    <t>5155-00-1800-IG-EM-HD-018</t>
  </si>
  <si>
    <t>HOJA DE DATOS -PAZ-24020 A/B - BOMBA DE TRASVASE DE AGUA</t>
  </si>
  <si>
    <t>5155-00-1800-IG-EM-HD-019</t>
  </si>
  <si>
    <t>HOJA DE DATOS- PAZ-24390 A/B/C- BOMBA DE AGUA TRATADA A TANQUES</t>
  </si>
  <si>
    <t>5155-00-1300-IG-EM-HD-001</t>
  </si>
  <si>
    <t>HOJA DE DATOS- SKZZ-93110 - SKID DE GAS COMBUSTIBLE CPF2</t>
  </si>
  <si>
    <t>5155-00-2000-IG-EM-HD-002</t>
  </si>
  <si>
    <t>HOJA DE DATOS- SKZZ-67040-SKID DE GAS COMBUSTIBLE GENERACIÓN</t>
  </si>
  <si>
    <t>5155-00-1800-IG-EM-HD-020</t>
  </si>
  <si>
    <t>HOJA DE DATOS- SKZZ-90200A/B/C-SKID DE QUIMICO INHIBIDOR DE CORROSION</t>
  </si>
  <si>
    <t>5155-00-1800-IG-EM-HD-021</t>
  </si>
  <si>
    <t>HOJA DE DATOS- SKZZ-90201-SKID DE QUIMICO SECUESTRANTE DE OXÍGENO</t>
  </si>
  <si>
    <t>5155-00-1800-IG-EM-HD-022</t>
  </si>
  <si>
    <t>HOJA DE DATOS- SKZZ-90202A/B/C/D-SKID DE QUIMICO BIOCIDA</t>
  </si>
  <si>
    <t>5155-00-1800-IG-EM-HD-023</t>
  </si>
  <si>
    <t>HOJA DE DATOS- SKZZ-90203A/B/C/D-SKID DE QUIMICO INHIBIDOR DE INCRUSTACIONES</t>
  </si>
  <si>
    <t>5155-00-1000-IG-EM-HD-003</t>
  </si>
  <si>
    <t>HOJA DE DATOS- SKZZ-90206A/B-SKID DE QUIMICO DESEMULSIONANTE</t>
  </si>
  <si>
    <t>5155-00-1000-IG-EM-HD-004</t>
  </si>
  <si>
    <t>HOJA DE DATOS- SKZZ-90207A/B-SKID DE QUIMICO INHIBIDOR DE INCRUSTACIONES</t>
  </si>
  <si>
    <t>5155-00-1000-IG-EM-HD-005</t>
  </si>
  <si>
    <t>HOJA DE DATOS- SKZZ-90208A/B-SKID DE QUÍMICO INHIBIDOR DE CORROSION</t>
  </si>
  <si>
    <t>5155-00-1000-IG-EM-HD-006</t>
  </si>
  <si>
    <t>HOJA DE DATOS- SKZZ-90209A/B-SKID DE QUIMICO INHIBIDOR DE HALITA</t>
  </si>
  <si>
    <t>5155-00-1300-IG-EM-HD-002</t>
  </si>
  <si>
    <t>HOJA DE DATOS- SKZZ-90210A/B-SKID DE QUIMICO INHIBIDOR DE HALITA</t>
  </si>
  <si>
    <t>5155-00-1300-IG-EM-HD-003</t>
  </si>
  <si>
    <t>HOJA DE DATOS- SKZZ-90211A/B-SKID DE QUIMICO SECUESTRANTE DE SULFURO DE HIDRÓGENO (H2S)</t>
  </si>
  <si>
    <t>5155-00-0000-IG-EM-HD-002</t>
  </si>
  <si>
    <t>HOJA DE DATOS-  SKZZ-90212A &amp; SKZZ-90215-SKID DE QUIMICO INHIBIDOR DE HIDRATOS</t>
  </si>
  <si>
    <t>5155-00-0700-IG-EM-HD-001</t>
  </si>
  <si>
    <t>HOJA DE DATOS- SKZZ-90213-SKID DE QUIMICO SECUESTRANTE DE SULFURO DE HIDRÓGENO (H2S)</t>
  </si>
  <si>
    <t>5155-00-0700-IG-EM-HD-002</t>
  </si>
  <si>
    <t>HOJA DE DATOS- SKZZ-90214-SKID DE QUIMICO INHIBIDOR DE HIDRATOS</t>
  </si>
  <si>
    <t>5155-00-0800-IG-EM-HD-005</t>
  </si>
  <si>
    <t>HOJA DE DATOS- SKZZ-91040/91050-SKID DE COMPRESIÓN Y SECADO DE AIRE</t>
  </si>
  <si>
    <t>5155-00-0800-IG-EM-HD-006</t>
  </si>
  <si>
    <t>HOJA DE DATOS- SKZZ-92020/SKZZ-92030 - UNIDAD DE GENERACIÓN DE NITRÓGENO</t>
  </si>
  <si>
    <t>5155-00-1500-IG-EM-RI-001</t>
  </si>
  <si>
    <t>RI - RECIPIENTE SEPARADOR EPF</t>
  </si>
  <si>
    <t>5155-00-1800-IG-EM-RI-001</t>
  </si>
  <si>
    <t>RI - RECIPIENTES DESGASIFICADORES</t>
  </si>
  <si>
    <t>5155-00-0000-IG-EM-RI-001</t>
  </si>
  <si>
    <t xml:space="preserve">RI - RECIPIENTES </t>
  </si>
  <si>
    <t>5155-00-0000-IG-EM-RI-002</t>
  </si>
  <si>
    <t>RI - RECIPIENTES ENTERRADOS</t>
  </si>
  <si>
    <t>5155-00-0000-IG-EM-RI-003</t>
  </si>
  <si>
    <t>RI - SUMIDEROS PRFV</t>
  </si>
  <si>
    <t>5155-00-2100-IG-EM-RI-001</t>
  </si>
  <si>
    <t>RI - AEROENFRIADORES</t>
  </si>
  <si>
    <t>5155-00-1500-IG-EM-RI-002</t>
  </si>
  <si>
    <t>RI - CALENTADORES STD.</t>
  </si>
  <si>
    <t>5155-00-0600-IG-EM-RI-001</t>
  </si>
  <si>
    <t>RI - CALENTADORES KOD</t>
  </si>
  <si>
    <t>5155-00-0000-IG-EM-RI-004</t>
  </si>
  <si>
    <t>RI - FILTROS</t>
  </si>
  <si>
    <t>5155-00-0000-IG-EM-RI-005</t>
  </si>
  <si>
    <t>RI - TANQUES MAYORES API 650</t>
  </si>
  <si>
    <t>5155-00-0000-IG-EM-RI-006</t>
  </si>
  <si>
    <t>RI - TANQUES API 620</t>
  </si>
  <si>
    <t>5155-00-0000-IG-EM-RI-007</t>
  </si>
  <si>
    <t>RI - TANQUES MENORES API 12F</t>
  </si>
  <si>
    <t>5155-00-1500-IG-EM-RI-003</t>
  </si>
  <si>
    <t>RI - TANQUES DE ACEITE</t>
  </si>
  <si>
    <t>5155-00-1600-IG-EM-RI-001</t>
  </si>
  <si>
    <t>RI - TANQUES DE TRANSFERENCIA DE GLICOL</t>
  </si>
  <si>
    <t>5155-00-1500-IG-EM-RI-004</t>
  </si>
  <si>
    <t>RI - TANQUES DE ESPUMA SCI</t>
  </si>
  <si>
    <t>5155-00-1700-IG-EM-RI-001</t>
  </si>
  <si>
    <t>RI - BOMBAS CENTRIFUGAS API</t>
  </si>
  <si>
    <t>5155-00-0000-IG-EM-RI-008</t>
  </si>
  <si>
    <t>RI - BOMBAS DE CAVIDAD PROGRESIVA</t>
  </si>
  <si>
    <t>5155-00-0000-IG-EM-RI-009</t>
  </si>
  <si>
    <t>RI - BOMBAS CENTRIFUGAS VERTICALES</t>
  </si>
  <si>
    <t>5155-00-0000-IG-EM-RI-010</t>
  </si>
  <si>
    <t>RI - BOMBAS DE ENGRANAJES</t>
  </si>
  <si>
    <t>5155-00-0000-IG-EM-RI-011</t>
  </si>
  <si>
    <t>RI - BOMBAS NEUMATICAS</t>
  </si>
  <si>
    <t>5155-00-0000-IG-EM-RI-012</t>
  </si>
  <si>
    <t>RI - BOMBAS CENTRIFUGAS HORIZONTALES</t>
  </si>
  <si>
    <t>5155-00-0000-IG-EM-RI-013</t>
  </si>
  <si>
    <t>RI - SKIDS DE COMBUSTIBLE</t>
  </si>
  <si>
    <t>5155-00-0000-IG-EM-RI-014</t>
  </si>
  <si>
    <t xml:space="preserve">RI - SKIDS DE QUIMICOS </t>
  </si>
  <si>
    <t>5155-00-0800-IG-EM-RI-001</t>
  </si>
  <si>
    <t>RI - SKIDS DE AIRE DE INSTRUMENTOS</t>
  </si>
  <si>
    <t>5155-00-0800-IG-EM-RI-002</t>
  </si>
  <si>
    <t>RI - SKIDS DE NITROGENO</t>
  </si>
  <si>
    <t>5155-00-1500-IG-EM-AT-001</t>
  </si>
  <si>
    <t>ANALISIS TECNICO - VBD-10240 - SEPARADOR GAS EPF</t>
  </si>
  <si>
    <t>5155-00-1800-IG-EM-AT-001</t>
  </si>
  <si>
    <t>ANALISIS TECNICO - DBM-24310-DESGASIFICADOR PRESURIZADO</t>
  </si>
  <si>
    <t>5155-00-1800-IG-EM-AT-002</t>
  </si>
  <si>
    <t>ANALISIS TECNICO - DBM-24320-DESGASIFICADOR ATMOSFÉRICO</t>
  </si>
  <si>
    <t>5155-00-0600-IG-EM-AT-001</t>
  </si>
  <si>
    <t>ANALISIS TECNICO - VBE-95120 -KNOCK OUT DRUM</t>
  </si>
  <si>
    <t>5155-00-0800-IG-EM-AT-001</t>
  </si>
  <si>
    <t>ANALISIS TECNICO - VBE-91020 -PULMÓN DE AIRE DE INSTRUMENTOS</t>
  </si>
  <si>
    <t>5155-00-1500-IG-EM-AT-002</t>
  </si>
  <si>
    <t>ANALISIS TECNICO - VBE-91030 -PULMÓN DE AIRE DE ARRANQUE</t>
  </si>
  <si>
    <t>5155-00-0800-IG-EM-AT-002</t>
  </si>
  <si>
    <t>ANALISIS TECNICO - VBE-92010 - PULMÓN DE NITRÓGENO</t>
  </si>
  <si>
    <t>5155-00-1400-IG-EM-AT-001</t>
  </si>
  <si>
    <t>ANALISIS TECNICO - TKBH-98130 -TANQUE DE DRENAJE DE GLICOL</t>
  </si>
  <si>
    <t>5155-00-2100-IG-EM-AT-001</t>
  </si>
  <si>
    <t>ANALISIS TECNICO - VBH-94250 -TANQUE SUMIDERO DE HOT OIL</t>
  </si>
  <si>
    <t>5155-00-1000-IG-EM-AT-001</t>
  </si>
  <si>
    <t>ANALISIS TECNICO - VBH-97110 -SUMIDERO DE DRENAJES ABIERTOS CALIENTES</t>
  </si>
  <si>
    <t>5155-00-2200-IG-EM-AT-001</t>
  </si>
  <si>
    <t>ANALISIS TECNICO - VBH-97310 -SUMIDERO DE DRENAJES CERRADOS</t>
  </si>
  <si>
    <t>5155-00-1700-IG-EM-AT-001</t>
  </si>
  <si>
    <t>ANALISIS TECNICO - VBH-97120 -SUMIDEROS DE DRENAJES ABIERTOS FRIOS</t>
  </si>
  <si>
    <t>5155-00-1800-IG-EM-AT-003</t>
  </si>
  <si>
    <t>ANALISIS TECNICO - VBH-97130 -SUMIDEROS DE DRENAJES ABIERTOS FRIOS</t>
  </si>
  <si>
    <t>5155-00-2100-IG-EM-AT-002</t>
  </si>
  <si>
    <t>ANALISIS TECNICO - EAL-94270 -AEROENFRIADOR DE HOT OIL (TRIM COOLER)</t>
  </si>
  <si>
    <t>5155-00-1500-IG-EM-AT-003</t>
  </si>
  <si>
    <t>ANALISIS TECNICO - EAP-90435 CALENTADOR ÉLECTRICO PARA TANQUE ACEITE PARA MOTORES TKBE-90410</t>
  </si>
  <si>
    <t>5155-00-1500-IG-EM-AT-004</t>
  </si>
  <si>
    <t>ANALISIS TECNICO - EAP-90436 CALENTADOR ÉLECTRICO PARA TANQUE ACEITE PARA COMPRESORES TKBE-90440</t>
  </si>
  <si>
    <t>5155-00-0600-IG-EM-AT-002</t>
  </si>
  <si>
    <t>ANALISIS TECNICO - EAP-95130 A/B  -CALENTADOR ELÉCTRICO DE VBE-95120</t>
  </si>
  <si>
    <t>5155-00-1800-IG-EM-AT-004</t>
  </si>
  <si>
    <t>ANALISIS TECNICO - FAJ-24230  A/B - FILTRO DE SUCCIÓN DE BOMBA DE DESARENADO</t>
  </si>
  <si>
    <t>5155-00-1800-IG-EM-AT-005</t>
  </si>
  <si>
    <t>ANALISIS TECNICO - FAJ-24250- FILTRO DE DESCARGA DE BOMBA DE DESARENADO</t>
  </si>
  <si>
    <t>5155-00-2100-IG-EM-AT-003</t>
  </si>
  <si>
    <t>ANALISIS TECNICO - FAJ-94260 - FILTRO DE BOMBA DE HOT OIL</t>
  </si>
  <si>
    <t>5155-00-1700-IG-EM-AT-002</t>
  </si>
  <si>
    <t>ANALISIS TECNICO - TKAY-23110A -TANQUE DE ALMACENAMIENTO DE CONDENSADO</t>
  </si>
  <si>
    <t>5155-00-1800-IG-EM-AT-006</t>
  </si>
  <si>
    <t>ANALISIS TECNICO - TKAZ-24330 -TANQUE PULMÓN DE AGUA (INTERNOS SKIMMER)</t>
  </si>
  <si>
    <t>5155-00-1800-IG-EM-AT-007</t>
  </si>
  <si>
    <t>ANALISIS TECNICO - TKAZ-24350 -TANQUE SKIMMER</t>
  </si>
  <si>
    <t>5155-00-1800-IG-EM-AT-008</t>
  </si>
  <si>
    <t>ANALISIS TECNICO - TKAZ-24220 A -TANQUE DE ALMACENAMIENTO DE AGUA DE INYECCIÓN</t>
  </si>
  <si>
    <t>5155-00-1101-IG-EM-AT-001</t>
  </si>
  <si>
    <t>ANALISIS TECNICO - TKBA-24410 A/B-TANQUE CÓNICO DE EFLUENTES</t>
  </si>
  <si>
    <t>5155-00-1800-IG-EM-AT-009</t>
  </si>
  <si>
    <t>ANALISIS TECNICO -TKBA-97140 -TANQUE SLOP</t>
  </si>
  <si>
    <t>5155-00-1800-IG-EM-AT-010</t>
  </si>
  <si>
    <t>ANALISIS TECNICO - TKZZ-24440-TANQUE DE RECUPERACIÓN DE FLOTADOS</t>
  </si>
  <si>
    <t>5155-00-1500-IG-EM-AT-005</t>
  </si>
  <si>
    <t>ANALISIS TECNICO - TKZZ-98110-TANQUE DE GLICOL</t>
  </si>
  <si>
    <t>5155-00-1500-IG-EM-AT-006</t>
  </si>
  <si>
    <t>ANALISIS TECNICO - TKBE-90410-TANQUE ACEITE PARA MOTORES</t>
  </si>
  <si>
    <t>5155-00-1500-IG-EM-AT-007</t>
  </si>
  <si>
    <t>ANALISIS TECNICO - TKBE-90440-TANQUE ACEITE PARA COMPRESORES</t>
  </si>
  <si>
    <t>5155-00-1600-IG-EM-AT-001</t>
  </si>
  <si>
    <t>ANALISIS TECNICO - TANQUE DE TRANSFERENCIA GLICOL T-29181/29281/29381</t>
  </si>
  <si>
    <t>5155-00-0000-IG-EM-AT-001</t>
  </si>
  <si>
    <t>ANALISIS TECNICO -TKZZ-102001/02-TANQUES DE ESPUMA DE SCI</t>
  </si>
  <si>
    <t>5155-00-1700-IG-EM-AT-003</t>
  </si>
  <si>
    <t>ANALISIS TECNICO - PAY-23120 A/B-BOMBAS DE REPROCESO DE CONDENSADO</t>
  </si>
  <si>
    <t>5155-00-2000-IG-EM-AT-001</t>
  </si>
  <si>
    <t>ANALISIS TECNICO - PAY-97320 A/B-BOMBAS DE SUMIDERO DRENAJES CERRADOS</t>
  </si>
  <si>
    <t>5155-00-0600-IG-EM-AT-003</t>
  </si>
  <si>
    <t>ANALISIS TECNICO - PAY-95140 A/B-BOMBA KOD</t>
  </si>
  <si>
    <t>5155-00-1101-IG-EM-AT-002</t>
  </si>
  <si>
    <t>ANALISIS TECNICO - PAZ-24430 A/B-BOMBAS DE TANQUE DE EFLUENTES</t>
  </si>
  <si>
    <t>5155-00-1800-IG-EM-AT-011</t>
  </si>
  <si>
    <t>ANALISIS TECNICO - PAZ-24240 A/B-BOMBAS DE DESARENADO</t>
  </si>
  <si>
    <t>5155-18-1800-IG-EM-AT-001</t>
  </si>
  <si>
    <t>ANALISIS TECNICO - PBA-24420 A/B-BOMBA DE SKIMMEADO</t>
  </si>
  <si>
    <t>5155-00-1800-IG-EM-AT-012</t>
  </si>
  <si>
    <t>ANALISIS TECNICO - PBA-97160 A/B-BOMBAS DE CONDENSADO DE TANQUE SLOP</t>
  </si>
  <si>
    <t>5155-00-1800-IG-EM-AT-013</t>
  </si>
  <si>
    <t>ANALISIS TECNICO - PBA-97150 A/B-BOMBAS DE AGUA DE TANQUE SLOP</t>
  </si>
  <si>
    <t>5155-00-1800-IG-EM-AT-014</t>
  </si>
  <si>
    <t>ANALISIS TECNICO - PBM-24340 A/B-BOMBA DE TRANSFERENCIA</t>
  </si>
  <si>
    <t>5155-00-1800-IG-EM-AT-015</t>
  </si>
  <si>
    <t>ANALISIS TECNICO - PZZ-24450 A/B-BOMBA DE TANQUE DE FLOTADOS</t>
  </si>
  <si>
    <t>5155-00-0800-IG-EM-AT-003</t>
  </si>
  <si>
    <t>ANALISIS TECNICO - PZZ-99230 - BOMBA DE AGUA DE LAVADO</t>
  </si>
  <si>
    <t>5155-00-1000-IG-EM-AT-002</t>
  </si>
  <si>
    <t>ANALISIS TECNICO - PAY-97110 A/B-BBAS SUMIDERO DE DRENAJES ABIERTOS VBH-97110</t>
  </si>
  <si>
    <t>5155-00-1700-IG-EM-AT-004</t>
  </si>
  <si>
    <t>ANALISIS TECNICO - PAY-97120 A/B-BBAS SUMIDERO DE DRENAJES ABIERTOS VBH-97120</t>
  </si>
  <si>
    <t>5155-00-1800-IG-EM-AT-016</t>
  </si>
  <si>
    <t>ANALISIS TECNICO - PAY-97130 A/B-BBAS SUMIDERO DE DRENAJES ABIERTOS VBH-97130</t>
  </si>
  <si>
    <t>5155-00-1500-IG-EM-AT-008</t>
  </si>
  <si>
    <t>ANALISIS TECNICO - PBE-98120 -BOMBA DE CARGA DE GLICOL</t>
  </si>
  <si>
    <t>5155-00-1500-IG-EM-AT-009</t>
  </si>
  <si>
    <t>ANALISIS TECNICO - PBE-90430-BOMBA ACEITE PARA MOTORES</t>
  </si>
  <si>
    <t>5155-00-1500-IG-EM-AT-010</t>
  </si>
  <si>
    <t>ANALISIS TECNICO - PBE-90460-BOMBA ACEITE PARA COMPRESORES</t>
  </si>
  <si>
    <t>5155-00-2100-IG-EM-AT-004</t>
  </si>
  <si>
    <t>ANALISIS TECNICO - PBE-94250-BOMBA DE TANQUE SUMIDERO DE HOT OIL</t>
  </si>
  <si>
    <t>5155-00-1400-IG-EM-AT-002</t>
  </si>
  <si>
    <t>ANALISIS TECNICO - PBE-98130 -BOMBA DE TANQUE DE DRENAJE DE GLICOL</t>
  </si>
  <si>
    <t>5155-00-0500-IG-EM-AT-001</t>
  </si>
  <si>
    <t>ANALISIS TECNICO - PZZ-97220 A/B-BOMBA DE DESAGOTE DE EMERGENCIA</t>
  </si>
  <si>
    <t>5155-00-0500-IG-EM-AT-002</t>
  </si>
  <si>
    <t>ANALISIS TECNICO - PZZ-97230 A/B BOMBA DE AGUA DRENAJE A TRATAMIENTO</t>
  </si>
  <si>
    <t>5155-00-0800-IG-EM-AT-004</t>
  </si>
  <si>
    <t>ANALISIS TECNICO - PZZ-99140 - BOMBA DE AGUA CRUDA</t>
  </si>
  <si>
    <t>5155-00-1800-IG-EM-AT-017</t>
  </si>
  <si>
    <t>ANALISIS TECNICO - PAZ-24020 A/B - BOMBA DE TRASVASE DE AGUA</t>
  </si>
  <si>
    <t>5155-00-1800-IG-EM-AT-018</t>
  </si>
  <si>
    <t>ANALISIS TECNICO - PAZ-24390 A/B/C- BOMBA DE AGUA TRATADA A TANQUES</t>
  </si>
  <si>
    <t>5155-00-1300-IG-EM-AT-001</t>
  </si>
  <si>
    <t>ANALISIS TECNICO - SKZZ-93110 - SKID DE GAS COMBUSTIBLE CPF2</t>
  </si>
  <si>
    <t>5155-00-2000-IG-EM-AT-002</t>
  </si>
  <si>
    <t>ANALISIS TECNICO - SKZZ-67040-SKID DE GAS COMBUSTIBLE GENERACIÓN</t>
  </si>
  <si>
    <t>5155-00-1800-IG-EM-AT-019</t>
  </si>
  <si>
    <t>ANALISIS TECNICO - SKZZ-90200A/B/C-SKID DE QUIMICO INHIBIDOR DE CORROSION</t>
  </si>
  <si>
    <t>5155-00-1800-IG-EM-AT-020</t>
  </si>
  <si>
    <t>ANALISIS TECNICO - SKZZ-90201-SKID DE QUIMICO SECUESTRANTE DE OXÍGENO</t>
  </si>
  <si>
    <t>5155-00-1800-IG-EM-AT-021</t>
  </si>
  <si>
    <t>ANALISIS TECNICO - SKZZ-90202A/B/C/D-SKID DE QUIMICO BIOCIDA</t>
  </si>
  <si>
    <t>5155-00-1800-IG-EM-AT-022</t>
  </si>
  <si>
    <t>ANALISIS TECNICO - SKZZ-90203A/B/C/D-SKID DE QUIMICO INHIBIDOR DE INCRUSTACIONES</t>
  </si>
  <si>
    <t>5155-00-1000-IG-EM-AT-003</t>
  </si>
  <si>
    <t>ANALISIS TECNICO - SKZZ-90206A/B-SKID DE QUIMICO DESEMULSIONANTE</t>
  </si>
  <si>
    <t>5155-00-1000-IG-EM-AT-004</t>
  </si>
  <si>
    <t>ANALISIS TECNICO - SKZZ-90207A/B-SKID DE QUIMICO INHIBIDOR DE INCRUSTACIONES</t>
  </si>
  <si>
    <t>5155-00-1000-IG-EM-AT-005</t>
  </si>
  <si>
    <t>ANALISIS TECNICO - SKZZ-90208A/B-SKID DE QUÍMICO INHIBIDOR DE CORROSION</t>
  </si>
  <si>
    <t>5155-00-1000-IG-EM-AT-006</t>
  </si>
  <si>
    <t>ANALISIS TECNICO - SKZZ-90209A/B-SKID DE QUIMICO INHIBIDOR DE HALITA</t>
  </si>
  <si>
    <t>5155-00-1300-IG-EM-AT-002</t>
  </si>
  <si>
    <t>ANALISIS TECNICO - SKZZ-90210A/B-SKID DE QUIMICO INHIBIDOR DE HALITA</t>
  </si>
  <si>
    <t>5155-00-1300-IG-EM-AT-003</t>
  </si>
  <si>
    <t>ANALISIS TECNICO - SKZZ-90211A/B-SKID DE QUIMICO SECUESTRANTE DE SULFURO DE HIDRÓGENO (H2S)</t>
  </si>
  <si>
    <t>5155-00-0000-IG-EM-AT-002</t>
  </si>
  <si>
    <t>ANALISIS TECNICO -  SKZZ-90212A &amp; SKZZ-90215-SKID DE QUIMICO INHIBIDOR DE HIDRATOS</t>
  </si>
  <si>
    <t>5155-00-0700-IG-EM-AT-001</t>
  </si>
  <si>
    <t>ANALISIS TECNICO - SKZZ-90213-SKID DE QUIMICO SECUESTRANTE DE SULFURO DE HIDRÓGENO (H2S)</t>
  </si>
  <si>
    <t>5155-00-0700-IG-EM-AT-002</t>
  </si>
  <si>
    <t>ANALISIS TECNICO - SKZZ-90214-SKID DE QUIMICO INHIBIDOR DE HIDRATOS</t>
  </si>
  <si>
    <t>5155-00-0800-IG-EM-AT-005</t>
  </si>
  <si>
    <t>ANALISIS TECNICO - SKZZ-91040/91050-SKID DE COMPRESIÓN Y SECADO DE AIRE</t>
  </si>
  <si>
    <t>5155-00-0800-IG-EM-AT-006</t>
  </si>
  <si>
    <t>ANALISIS TECNICO - SKZZ-92020/SKZZ-92030 - UNIDAD DE GENERACIÓN DE NITRÓGENO</t>
  </si>
  <si>
    <t>5155-00-0000-IG-EM-LP-001</t>
  </si>
  <si>
    <t>LISTADO DE REPUESTOS EQUIPOS MECÁNICOS CONSOLIDADO</t>
  </si>
  <si>
    <t xml:space="preserve">CAÑERÍAS </t>
  </si>
  <si>
    <t>5155-00-0000-IG-PI-MC-001</t>
  </si>
  <si>
    <t>ANÁLISIS DE FLEXIBILIDAD BOMBAS DE KOD</t>
  </si>
  <si>
    <t xml:space="preserve">NO </t>
  </si>
  <si>
    <t>5155-00-0000-IG-PI-MC-002</t>
  </si>
  <si>
    <t>ANÁLISIS DE FLEXIBILIDAD BOMBAS DE TRATAMIENTO DE AGUA</t>
  </si>
  <si>
    <t>5155-00-0000-IG-PI-MC-003</t>
  </si>
  <si>
    <t>ANÁLISIS DE FLEXIBILIDAD BOMBEO DE CONDENSADO</t>
  </si>
  <si>
    <t>5155-00-0000-IG-PI-MC-004</t>
  </si>
  <si>
    <t xml:space="preserve">ANÁLISIS DE FLEXIBILIDAD DE TRATAMIENTO DE GAS </t>
  </si>
  <si>
    <t>5155-00-0000-IG-PI-MC-005</t>
  </si>
  <si>
    <t xml:space="preserve">ANÁLISIS DE FLEXIBILIDAD HOT OIL </t>
  </si>
  <si>
    <t>5155-00-0000-IG-PI-MC-006</t>
  </si>
  <si>
    <t xml:space="preserve">ANÁLISIS DE FLEXIBILIDAD SALIDA GAS DE PLANTA </t>
  </si>
  <si>
    <t>5155-00-0000-IG-PI-MC-007</t>
  </si>
  <si>
    <t>ANÁLISIS DE FLEXIBILIDAD SISTEMA COMPRESORES</t>
  </si>
  <si>
    <t>5155-00-0000-IG-PI-MC-008</t>
  </si>
  <si>
    <t>ANÁLISIS DE FLEXIBILIDAD SISTEMA DE ALIVIO</t>
  </si>
  <si>
    <t>5155-00-0000-IG-PI-MC-009</t>
  </si>
  <si>
    <t xml:space="preserve">ANÁLISIS DE FLEXIBILIDAD SISTEMA SLUG CATCHER - ENTRADA DE PLANTA </t>
  </si>
  <si>
    <t>5155-00-0000-IG-PI-MC-010</t>
  </si>
  <si>
    <t>ANÁLISIS DE FLEXIBILIDAD SISTEMA SLUG CATCHER SALIDA DE GAS</t>
  </si>
  <si>
    <t>5155-00-0000-IG-PI-MC-011</t>
  </si>
  <si>
    <t>ANÁLISIS DE FLEXIBILIDAD SISTEMA SLUG CATCHER SALIDA DE LÍQUIDO</t>
  </si>
  <si>
    <t>5155-00-0000-IG-PI-MC-012</t>
  </si>
  <si>
    <t xml:space="preserve">ANALISIS DE FLEXIBILIDAD  - SISTEMA DE AGUA DE SERVICIO </t>
  </si>
  <si>
    <t>5155-00-0000-IG-PI-MC-013</t>
  </si>
  <si>
    <t xml:space="preserve">ANÁLISIS DE FLEXIBILIDAD -  BOMBAS SISTEMA POZO DE BOMBEO </t>
  </si>
  <si>
    <t>5155-00-0000-IG-PI-AT-030</t>
  </si>
  <si>
    <t xml:space="preserve">ANÁLISIS TECNICO -  TRAMPAS  DE VAPOR, FILTROS, ELEMENTOS MISCELÁNEOS </t>
  </si>
  <si>
    <t>5155-00-0000-IG-PI-AT-031</t>
  </si>
  <si>
    <t xml:space="preserve">ANÁLISIS TECNICO -  VÁLVULAS  VÁLVULAS EXCLUSA, GLOBO Y RETENCIÓN </t>
  </si>
  <si>
    <t>5155-00-0000-IG-PI-AT-032</t>
  </si>
  <si>
    <t>ANÁLISIS TECNICO -  VÁLVULAS  VÁLVULAS MARIPOSA</t>
  </si>
  <si>
    <t>5155-00-0000-IG-PI-AT-033</t>
  </si>
  <si>
    <t xml:space="preserve"> ANÁLISIS TECNICO - VÁLVULAS  VÁLVULAS ESFÉRICAS </t>
  </si>
  <si>
    <t>5155-00-0000-IG-PI-CF-050</t>
  </si>
  <si>
    <t xml:space="preserve">COMPUTOS FÍSICOS </t>
  </si>
  <si>
    <t>5155-00-0100-IG-PI-IS-100</t>
  </si>
  <si>
    <t>CUADERNILLO DE ISOMETRÍAS  - PARRAL E-O</t>
  </si>
  <si>
    <t>5155-00-0200-IG-PI-IS-101</t>
  </si>
  <si>
    <t>CUADERNILLO DE ISOMETRÍAS  - PARRAL N-S1</t>
  </si>
  <si>
    <t>5155-00-0300-IG-PI-IS-102</t>
  </si>
  <si>
    <t>CUADERNILLO DE ISOMETRÍAS  - PARRAL N-S2</t>
  </si>
  <si>
    <t>5155-00-0400-IG-PI-IS-103</t>
  </si>
  <si>
    <t xml:space="preserve">CUADERNILLO DE ISOMETRÍAS  - SENDA PARRAL HOT OIL </t>
  </si>
  <si>
    <t>5155-00-0500-IG-PI-IS-104</t>
  </si>
  <si>
    <t>CUADERNILLO DE ISOMETRÍAS  - SENDA NORTE</t>
  </si>
  <si>
    <t>5155-00-0600-IG-PI-IS-105</t>
  </si>
  <si>
    <t xml:space="preserve">CUADERNILLO DE ISOMETRÍAS  - PARRAL NORTE (ALIVIO) </t>
  </si>
  <si>
    <t>5155-00-0700-IG-PI-IS-106</t>
  </si>
  <si>
    <t xml:space="preserve">CUADERNILLO DE ISOMETRÍAS  - ZONA SLUG CATCHER </t>
  </si>
  <si>
    <t>5155-00-0800-IG-PI-IS-107</t>
  </si>
  <si>
    <t xml:space="preserve">CUADERNILLO DE ISOMETRÍAS  - SERVICIOS </t>
  </si>
  <si>
    <t>5155-00-0900-IG-PI-IS-108</t>
  </si>
  <si>
    <t xml:space="preserve">CUADERNILLO DE ISOMETRÍAS - INTERCONEXIONES </t>
  </si>
  <si>
    <t>5155-00-1000-IG-PI-IS-109</t>
  </si>
  <si>
    <t xml:space="preserve">CUADERNILLO DE ISOMETRÍAS  - UNID. TRAT DE CONDENSADO </t>
  </si>
  <si>
    <t>5155-00-1100-IG-PI-IS-110</t>
  </si>
  <si>
    <t xml:space="preserve">CUADERNILLO DE ISOMETRÍAS  - EFLUENTES </t>
  </si>
  <si>
    <t>5155-00-1300-IG-PI-IS-111</t>
  </si>
  <si>
    <t>CUADERNILLO DE ISOMETRÍAS  -  SKID DE GAS COMBUSTIBLE</t>
  </si>
  <si>
    <t>5155-00-1400-IG-PI-IS-112</t>
  </si>
  <si>
    <t xml:space="preserve">CUADERNILLO DE ISOMETRÍAS  - TRAT. DE GAS </t>
  </si>
  <si>
    <t>5155-00-1500-IG-PI-IS-113</t>
  </si>
  <si>
    <t>CUADERNILLO DE ISOMETRÍAS  - SERVICIOS COMPRESORES</t>
  </si>
  <si>
    <t>5155-00-1600-IG-PI-IS-114</t>
  </si>
  <si>
    <t xml:space="preserve">CUADERNILLO DE ISOMETRÍAS  - COMPRESIÓN DE GAS </t>
  </si>
  <si>
    <t>5155-00-1700-IG-PI-IS-115</t>
  </si>
  <si>
    <t>CUADERNILLO DE ISOMETRÍAS  -  ALMACENAMIENTO  DE CONDENSADO CPF1/2</t>
  </si>
  <si>
    <t>5155-00-1800-IG-PI-IS-116</t>
  </si>
  <si>
    <t>CUADERNILLO DE ISOMETRÍAS  -  PTA</t>
  </si>
  <si>
    <t>5155-00-2000-IG-PI-IS-117</t>
  </si>
  <si>
    <t xml:space="preserve">CUADERNILLO DE ISOMETRÍAS  - GENERACIÓN </t>
  </si>
  <si>
    <t>5155-00-2100-IG-PI-IS-118</t>
  </si>
  <si>
    <t xml:space="preserve">CUADERNILLO DE ISOMETRÍAS - ZONA HOT OIL </t>
  </si>
  <si>
    <t>5155-00-2200-IG-PI-IS-119</t>
  </si>
  <si>
    <t xml:space="preserve">CUADERNILLO DE ISOMETRÍAS  - SUMIDERO PRESURIZADO </t>
  </si>
  <si>
    <t>5155-00-0092-IG-PI-IS-200</t>
  </si>
  <si>
    <t xml:space="preserve">CUADERNILLO DE ISOMETRÍAS - DRENAJE NO PRESURIZADO </t>
  </si>
  <si>
    <t>5155-00-0024-IG-PI-IS-201</t>
  </si>
  <si>
    <t xml:space="preserve">CUADERNILLO DE ISOMETRÍAS - PROPAK </t>
  </si>
  <si>
    <t>5155-00-0080-IG-PI-IS-202</t>
  </si>
  <si>
    <t xml:space="preserve">CUADERNILLO DE  TIE INS </t>
  </si>
  <si>
    <t>5155-00-0091-IG-PI-IS-203</t>
  </si>
  <si>
    <t xml:space="preserve">CUADERNILLO DE ISOMETRÍAS - SCI </t>
  </si>
  <si>
    <t>5155-00-0000-IG-PI-IS-250</t>
  </si>
  <si>
    <t xml:space="preserve">CUADERNILLO TÍPICO DE SOPORTES DE CAÑERÍAS </t>
  </si>
  <si>
    <t>5155-00-0000-IG-PI-IS-251</t>
  </si>
  <si>
    <t xml:space="preserve">CUADERNILLO DE SOPORTES ESPECIALES </t>
  </si>
  <si>
    <t>5155-00-0000-IG-PI-ET-370</t>
  </si>
  <si>
    <t xml:space="preserve">ESPECIFICACIÓN TÉCNICA DE TIE INS </t>
  </si>
  <si>
    <t>5155-00-0000-IG-PI-IN-381</t>
  </si>
  <si>
    <t>INFORME OCUPACIÓN DE PARRAL E-O</t>
  </si>
  <si>
    <t>5155-00-0000-IG-PI-IN-382</t>
  </si>
  <si>
    <t xml:space="preserve">INFORME OCUPACIÓN DE PARRAL  N-S1   </t>
  </si>
  <si>
    <t>5155-00-0000-IG-PI-IN-383</t>
  </si>
  <si>
    <t>INFORME OCUPACIÓN DE PARRAL  N-S2</t>
  </si>
  <si>
    <t>5155-00-0000-IG-PI-IN-384</t>
  </si>
  <si>
    <t xml:space="preserve">INFORME OCUPACIÓN DE PARRAL -SENDA HOT OIL  </t>
  </si>
  <si>
    <t>5155-00-0000-IG-PI-IN-385</t>
  </si>
  <si>
    <t xml:space="preserve">INFORME OCUPACIÓN DE PARRAL  SENDA NORTE </t>
  </si>
  <si>
    <t>5155-00-0000-IG-PI-IN-386</t>
  </si>
  <si>
    <t xml:space="preserve"> INFORME DE REVISIÓN DE MODELO 3D 30% </t>
  </si>
  <si>
    <t>5155-00-0000-IG-PI-IN-387</t>
  </si>
  <si>
    <t xml:space="preserve"> INFORME DE REVISIÓN DE MODELO 3D 60% </t>
  </si>
  <si>
    <t>5155-00-0000-IG-PI-IN-388</t>
  </si>
  <si>
    <t xml:space="preserve"> INFORME DE REVISIÓN DE MODELO 3D 90% </t>
  </si>
  <si>
    <t>5155-00-0000-IG-PI-PL-389</t>
  </si>
  <si>
    <t xml:space="preserve">KEY PLAN </t>
  </si>
  <si>
    <t xml:space="preserve">SI </t>
  </si>
  <si>
    <t>5155-00-0000-IG-PI-LY-390</t>
  </si>
  <si>
    <t>LAYOUT DE IMPLANTACIÓN DE EQUIPOS</t>
  </si>
  <si>
    <t>5155-00-0000-IG-PI-LM-400</t>
  </si>
  <si>
    <t>LISTA DE MATERIALES. CAÑERÍAS Y ACCESORIOS - GENERAL</t>
  </si>
  <si>
    <t>5155-00-0000-IG-PI-LM-401</t>
  </si>
  <si>
    <t xml:space="preserve">LISTA DE MATERIALES. VÁLVULAS MANUALES - GENERAL </t>
  </si>
  <si>
    <t>5155-00-0000-IG-PI-LM-402</t>
  </si>
  <si>
    <t xml:space="preserve">LISTA DE MATERIALES. ELEMENTOS MISCELANEOS - GENERAL </t>
  </si>
  <si>
    <t>5155-00-0000-IG-PI-LM-403</t>
  </si>
  <si>
    <t xml:space="preserve">LISTA DE MATERIALES. SOPORTES  - GENERAL </t>
  </si>
  <si>
    <t>5155-00-0000-IG-PI-LM-404</t>
  </si>
  <si>
    <t xml:space="preserve">LISTA DE MATERIALES. AISLACIÓN - GENERAL </t>
  </si>
  <si>
    <t>5155-00-0024-IG-PI-LM-405</t>
  </si>
  <si>
    <t xml:space="preserve">LISTA DE MATERIALES. CAÑERÍAS Y ACCESORIOS - PROPAK </t>
  </si>
  <si>
    <t>5155-00-0024-IG-PI-LM-406</t>
  </si>
  <si>
    <t xml:space="preserve">LISTA DE MATERIALES. VÁLVULAS MANUALES - PROPAK </t>
  </si>
  <si>
    <t>5155-00-0024-IG-PI-LM-407</t>
  </si>
  <si>
    <t xml:space="preserve">LISTA DE MATERIALES. SOPORTES  - PROPAK </t>
  </si>
  <si>
    <t>5155-00-0024-IG-PI-LM-408</t>
  </si>
  <si>
    <t xml:space="preserve">LISTA DE MATERIALES. AISLACIÓN  - PROPAK </t>
  </si>
  <si>
    <t>5155-00-0070-IG-PI-LM-409</t>
  </si>
  <si>
    <t xml:space="preserve">LISTA DE MATERIALES. CAÑERÍAS Y ACCESORIOS - AG - SCI </t>
  </si>
  <si>
    <t>5155-00-0070-IG-PI-LM-410</t>
  </si>
  <si>
    <t xml:space="preserve">LISTA DE MATERIALES. VÁLVULAS MANUALES - AG - SCI </t>
  </si>
  <si>
    <t>5155-00-0070-IG-PI-LM-411</t>
  </si>
  <si>
    <t xml:space="preserve">LISTA DE MATERIALES. SOPORTES  - AG - SCI </t>
  </si>
  <si>
    <t>5155-00-0080-IG-PI-LM-412</t>
  </si>
  <si>
    <t xml:space="preserve">LISTA DE MATERIALES. CAÑERÍAS Y ACCESORIOS - TIE INS </t>
  </si>
  <si>
    <t>5155-00-0080-IG-PI-LM-413</t>
  </si>
  <si>
    <t xml:space="preserve">LISTA DE MATERIALES. VÁLVULAS MANUALES - TIE INS </t>
  </si>
  <si>
    <t>5155-00-0080-IG-PI-LM-414</t>
  </si>
  <si>
    <t xml:space="preserve">LISTA DE MATERIALES. SOPORTES  - TIE INS </t>
  </si>
  <si>
    <t>5155-00-0091-IG-PI-LM-415</t>
  </si>
  <si>
    <t xml:space="preserve">LISTA DE MATERIALES. CAÑERÍAS Y ACCESORIOS - UG SCI </t>
  </si>
  <si>
    <t>5155-00-0091-IG-PI-LM-416</t>
  </si>
  <si>
    <t xml:space="preserve">LISTA DE MATERIALES. VÁLVULAS MANUALES - UG -SCI </t>
  </si>
  <si>
    <t>5155-00-0091-IG-PI-LM-417</t>
  </si>
  <si>
    <t xml:space="preserve">LISTA DE MATERIALES. SOPORTES  - UG- SCI </t>
  </si>
  <si>
    <t>5155-00-0092-IG-PI-LM-418</t>
  </si>
  <si>
    <t xml:space="preserve">LISTA DE MATERIALES. CAÑERÍAS Y ACCESORIOS - UG- DN </t>
  </si>
  <si>
    <t>5155-00-0092-IG-PI-LM-419</t>
  </si>
  <si>
    <t xml:space="preserve">LISTA DE MATERIALES. VÁLVULAS MANUALES - UG - DN </t>
  </si>
  <si>
    <t>5155-00-0094-IG-PI-LM-420</t>
  </si>
  <si>
    <t xml:space="preserve">LISTA DE MATERIALES. CAÑERÍAS Y ACCESORIOS -  UG - PEX </t>
  </si>
  <si>
    <t>5155-00-0094-IG-PI-LM-421</t>
  </si>
  <si>
    <t xml:space="preserve">LISTA DE MATERIALES. VÁLVULAS MANUALES - UG - PEX </t>
  </si>
  <si>
    <t>5155-00-0100-IG-PI-LM-430</t>
  </si>
  <si>
    <t xml:space="preserve">LISTA DE MATERIALES. CAÑERÍAS Y ACCESORIOS -  PARRAL E-O </t>
  </si>
  <si>
    <t>5155-00-0100-IG-PI-LM-431</t>
  </si>
  <si>
    <t xml:space="preserve">LISTA DE MATERIALES. VÁLVULAS MANUALES - PARRAL E-O </t>
  </si>
  <si>
    <t>5155-00-0100-IG-PI-LM-432</t>
  </si>
  <si>
    <t>LISTA DE MATERIALES. SOPORTES  - PARRAL E-O</t>
  </si>
  <si>
    <t>5155-00-0200-IG-PI-LM-433</t>
  </si>
  <si>
    <t>LISTA DE MATERIALES. CAÑERÍAS Y ACCESORIOS - PARRAL N-S1</t>
  </si>
  <si>
    <t>5155-00-0200-IG-PI-LM-434</t>
  </si>
  <si>
    <t>LISTA DE MATERIALES. VÁLVULAS MANUALES - PARRAL N-S1</t>
  </si>
  <si>
    <t>5155-00-0200-IG-PI-LM-435</t>
  </si>
  <si>
    <t>LISTA DE MATERIALES. SOPORTES  - PARRAL N-S1</t>
  </si>
  <si>
    <t>5155-00-0300-IG-PI-LM-436</t>
  </si>
  <si>
    <t>LISTA DE MATERIALES. CAÑERÍAS Y ACCESORIOS - PARRAL N-S2</t>
  </si>
  <si>
    <t>5155-00-0300-IG-PI-LM-437</t>
  </si>
  <si>
    <t>LISTA DE MATERIALES. VÁLVULAS MANUALES - PARRAL N-S2</t>
  </si>
  <si>
    <t>5155-00-0300-IG-PI-LM-438</t>
  </si>
  <si>
    <t>LISTA DE MATERIALES. SOPORTES  N-S2</t>
  </si>
  <si>
    <t>5155-00-0400-IG-PI-LM-439</t>
  </si>
  <si>
    <t>LISTA DE MATERIALES. CAÑERÍAS Y ACCESORIOS -  PARRAL - SENDA ZONA HOT OIL</t>
  </si>
  <si>
    <t>5155-00-0400-IG-PI-LM-440</t>
  </si>
  <si>
    <t>LISTA DE MATERIALES. VÁLVULAS MANUALES -  PARRAL - SENDA ZONA HOT OIL</t>
  </si>
  <si>
    <t>5155-00-0400-IG-PI-LM-441</t>
  </si>
  <si>
    <t>LISTA DE MATERIALES. SOPORTES  --  PARRAL - SENDA ZONA HOT OIL</t>
  </si>
  <si>
    <t>5155-00-0500-IG-PI-LM-442</t>
  </si>
  <si>
    <t>LISTA DE MATERIALES. CAÑERÍAS Y ACCESORIOS - SENDA NORTE</t>
  </si>
  <si>
    <t>5155-00-0500-IG-PI-LM-443</t>
  </si>
  <si>
    <t>LISTA DE MATERIALES. VÁLVULAS MANUALES - SENDA NORTE</t>
  </si>
  <si>
    <t>5155-00-0500-IG-PI-LM-444</t>
  </si>
  <si>
    <t>LISTA DE MATERIALES. SOPORTES  -  SENDA NORTE</t>
  </si>
  <si>
    <t>5155-00-0600-IG-PI-LM-445</t>
  </si>
  <si>
    <t xml:space="preserve">LISTA DE MATERIALES. CAÑERÍAS Y ACCESORIOS -  PARRAL NORTE (ALIVIO) </t>
  </si>
  <si>
    <t>5155-00-0600-IG-PI-LM-446</t>
  </si>
  <si>
    <t xml:space="preserve">LISTA DE MATERIALES. VÁLVULAS MANUALES --  PARRAL NORTE (ALIVIO) </t>
  </si>
  <si>
    <t>5155-00-0600-IG-PI-LM-447</t>
  </si>
  <si>
    <t xml:space="preserve">LISTA DE MATERIALES. SOPORTES -   PARRAL NORTE (ALIVIO)  </t>
  </si>
  <si>
    <t>5155-00-0700-IG-PI-LM-448</t>
  </si>
  <si>
    <t>LISTA DE MATERIALES. CAÑERÍAS Y ACCESORIOS  -  ZONA SLUG CATCHER</t>
  </si>
  <si>
    <t>5155-00-0700-IG-PI-LM-449</t>
  </si>
  <si>
    <t>LISTA DE MATERIALES. VÁLVULAS MANUALES --  ZONA SLUG CATCHER</t>
  </si>
  <si>
    <t>5155-00-0700-IG-PI-LM-450</t>
  </si>
  <si>
    <t>LISTA DE MATERIALES. SOPORTES  --  ZONA SLUG CATCHER</t>
  </si>
  <si>
    <t>5155-00-0800-IG-PI-LM-451</t>
  </si>
  <si>
    <t>LISTA DE MATERIALES. CAÑERÍAS Y ACCESORIOS - ZONA SERVICIOS</t>
  </si>
  <si>
    <t>5155-00-0800-IG-PI-LM-452</t>
  </si>
  <si>
    <t>LISTA DE MATERIALES. VÁLVULAS MANUALES- ZONA SERVICIOS</t>
  </si>
  <si>
    <t>5155-00-0800-IG-PI-LM-453</t>
  </si>
  <si>
    <t>LISTA DE MATERIALES. SOPORTES - ZONA SERVICIOS</t>
  </si>
  <si>
    <t>5155-00-0900-IG-PI-LM-454</t>
  </si>
  <si>
    <t>LISTA DE MATERIALES. CAÑERÍAS Y ACCESORIOS - INTERCONEXIONES</t>
  </si>
  <si>
    <t>5155-00-0900-IG-PI-LM-455</t>
  </si>
  <si>
    <t>LISTA DE MATERIALES. VÁLVULAS MANUALES - INTERCONEXIONES</t>
  </si>
  <si>
    <t>5155-00-0900-IG-PI-LM-456</t>
  </si>
  <si>
    <t xml:space="preserve">LISTA DE MATERIALES. SOPORTES - INTERCONEXIONES </t>
  </si>
  <si>
    <t>5155-00-1000-IG-PI-LM-457</t>
  </si>
  <si>
    <t>LISTA DE MATERIALES. CAÑERÍAS Y ACCESORIOS - UNIDADES DE TRAT. DE CONDENSADO</t>
  </si>
  <si>
    <t>5155-00-1000-IG-PI-LM-458</t>
  </si>
  <si>
    <t>LISTA DE MATERIALES. VÁLVULAS MANUALES - UNIDADES DE TRAT. DE CONDENSADO</t>
  </si>
  <si>
    <t>5155-00-1000-IG-PI-LM-459</t>
  </si>
  <si>
    <t>LISTA DE MATERIALES. SOPORTES  - UNIDADES DE TRAT. DE CONDENSADO</t>
  </si>
  <si>
    <t>5155-00-1100-IG-PI-LM-460</t>
  </si>
  <si>
    <t xml:space="preserve">LISTA DE MATERIALES. CAÑERÍAS Y ACCESORIOS - EFLUENTES </t>
  </si>
  <si>
    <t>5155-00-1100-IG-PI-LM-461</t>
  </si>
  <si>
    <t xml:space="preserve">LISTA DE MATERIALES. VÁLVULAS MANUALES - - EFLUENTES </t>
  </si>
  <si>
    <t>5155-00-1100-IG-PI-LM-462</t>
  </si>
  <si>
    <t xml:space="preserve">LISTA DE MATERIALES. SOPORTES  - - EFLUENTES </t>
  </si>
  <si>
    <t>5155-00-1300-IG-PI-LM-463</t>
  </si>
  <si>
    <t xml:space="preserve">LISTA DE MATERIALES. CAÑERÍAS Y ACCESORIOS - SKID GAS COMBUSTIBLE </t>
  </si>
  <si>
    <t>5155-00-1300-IG-PI-LM-464</t>
  </si>
  <si>
    <t xml:space="preserve">LISTA DE MATERIALES. VÁLVULAS MANUALES - SKID GAS COMBUSTIBLE </t>
  </si>
  <si>
    <t>5155-00-1300-IG-PI-LM-465</t>
  </si>
  <si>
    <t xml:space="preserve">LISTA DE MATERIALES. SOPORTES  - SKID GAS COMBUSTIBLE </t>
  </si>
  <si>
    <t>5155-00-1400-IG-PI-LM-469</t>
  </si>
  <si>
    <t>LISTA DE MATERIALES. CAÑERÍAS Y ACCESORIOS - UNIDAD DE PROCESAMIENTO DE GAS</t>
  </si>
  <si>
    <t>5155-00-1400-IG-PI-LM-470</t>
  </si>
  <si>
    <t>LISTA DE MATERIALES. VÁLVULAS MANUALES - UNIDAD DE PROCESAMIENTO DE GAS</t>
  </si>
  <si>
    <t>5155-00-1400-IG-PI-LM-471</t>
  </si>
  <si>
    <t>LISTA DE MATERIALES. SOPORTES  - UNIDAD DE PROCESAMIENTO DE GAS</t>
  </si>
  <si>
    <t>5155-00-1500-IG-PI-LM-472</t>
  </si>
  <si>
    <t>LISTA DE MATERIALES. CAÑERÍAS Y ACCESORIOS - SERVICIOS COMPRESORES</t>
  </si>
  <si>
    <t>5155-00-1500-IG-PI-LM-473</t>
  </si>
  <si>
    <t>LISTA DE MATERIALES. VÁLVULAS MANUALES -  SERVICIOS COMPRESORES</t>
  </si>
  <si>
    <t>5155-00-1500-IG-PI-LM-474</t>
  </si>
  <si>
    <t>LISTA DE MATERIALES. SOPORTES  -  SERVICIOS COMPRESORES</t>
  </si>
  <si>
    <t>5155-00-1600-IG-PI-LM-475</t>
  </si>
  <si>
    <t>LISTA DE MATERIALES. CAÑERÍAS Y ACCESORIOS - COMPRESIÓN DE GAS</t>
  </si>
  <si>
    <t>5155-00-1600-IG-PI-LM-476</t>
  </si>
  <si>
    <t>LISTA DE MATERIALES. VÁLVULAS MANUALES - COMPRESIÓN DE GAS</t>
  </si>
  <si>
    <t>5155-00-1600-IG-PI-LM-477</t>
  </si>
  <si>
    <t>LISTA DE MATERIALES. SOPORTES  - COMPRESIÓN DE GAS</t>
  </si>
  <si>
    <t>5155-00-1700-IG-PI-LM-478</t>
  </si>
  <si>
    <t xml:space="preserve">LISTA DE MATERIALES. CAÑERÍAS Y ACCESORIOS - ALMACENAMIENTO  DE CONDENSADO </t>
  </si>
  <si>
    <t>5155-00-1700-IG-PI-LM-479</t>
  </si>
  <si>
    <t xml:space="preserve">LISTA DE MATERIALES. VÁLVULAS MANUALES - ALMACENAMIENTO  DE CONDENSADO </t>
  </si>
  <si>
    <t>5155-00-1700-IG-PI-LM-480</t>
  </si>
  <si>
    <t xml:space="preserve">LISTA DE MATERIALES. SOPORTES  - ALMACENAMIENTO  DE CONDENSADO </t>
  </si>
  <si>
    <t>5155-00-1800-IG-PI-LM-481</t>
  </si>
  <si>
    <t xml:space="preserve">LISTA DE MATERIALES. CAÑERÍAS Y ACCESORIOS - PTA </t>
  </si>
  <si>
    <t>5155-00-1800-IG-PI-LM-482</t>
  </si>
  <si>
    <t xml:space="preserve">LISTA DE MATERIALES. VÁLVULAS MANUALES - PTA </t>
  </si>
  <si>
    <t>5155-00-1800-IG-PI-LM-483</t>
  </si>
  <si>
    <t xml:space="preserve">LISTA DE MATERIALES. SOPORTES  - PTA </t>
  </si>
  <si>
    <t>5155-00-2000-IG-PI-LM-484</t>
  </si>
  <si>
    <t xml:space="preserve">LISTA DE MATERIALES. CAÑERÍAS Y ACCESORIOS - GENERACIÓN </t>
  </si>
  <si>
    <t>5155-00-2000-IG-PI-LM-485</t>
  </si>
  <si>
    <t xml:space="preserve">LISTA DE MATERIALES. VÁLVULAS MANUALES - GENERACIÓN </t>
  </si>
  <si>
    <t>5155-00-2000-IG-PI-LM-486</t>
  </si>
  <si>
    <t>LISTA DE MATERIALES. SOPORTES  - GENERACIÓN</t>
  </si>
  <si>
    <t>5155-00-2100-IG-PI-LM-487</t>
  </si>
  <si>
    <t>LISTA DE MATERIALES. CAÑERÍAS Y ACCESORIOS -  ZONA HOT OIL</t>
  </si>
  <si>
    <t>5155-00-2100-IG-PI-LM-488</t>
  </si>
  <si>
    <t>LISTA DE MATERIALES. VÁLVULAS MANUALES  -  ZONA HOT OIL</t>
  </si>
  <si>
    <t>5155-00-2100-IG-PI-LM-489</t>
  </si>
  <si>
    <t>LISTA DE MATERIALES. SOPORTES  -  ZONA HOT OIL</t>
  </si>
  <si>
    <t>5155-00-2200-IG-PI-LM-490</t>
  </si>
  <si>
    <t xml:space="preserve">LISTA DE MATERIALES. CAÑERÍAS Y ACCESORIOS - SUMIDERO PRESURIZADO </t>
  </si>
  <si>
    <t>5155-00-2200-IG-PI-LM-491</t>
  </si>
  <si>
    <t xml:space="preserve">LISTA DE MATERIALES. VÁLVULAS MANUALES - SUMIDERO PRESURIZADO </t>
  </si>
  <si>
    <t>5155-00-2200-IG-PI-LM-492</t>
  </si>
  <si>
    <t xml:space="preserve">LISTA DE MATERIALES. SOPORTES  - SUMIDERO PRESURIZADO </t>
  </si>
  <si>
    <t>5155-00-0000-IG-PI-LP-500</t>
  </si>
  <si>
    <t>LISTADO DE LÍNEAS CRÍTICAS</t>
  </si>
  <si>
    <t>5155-00-000-IG-PI-LP-501</t>
  </si>
  <si>
    <t>LISTADO DE PARTES ESPECIALES</t>
  </si>
  <si>
    <t>5155-00-0000-IG-PI-MC-502</t>
  </si>
  <si>
    <t xml:space="preserve">MC DE CÁLCULO DE ESPESORES </t>
  </si>
  <si>
    <t>5155-00-0000-IG-PI-MQ-510</t>
  </si>
  <si>
    <t xml:space="preserve">MODELO 3D - 30 % </t>
  </si>
  <si>
    <t>5155-00-0000-IG-PI-MQ-511</t>
  </si>
  <si>
    <t xml:space="preserve">MODELO 3D - 60 % </t>
  </si>
  <si>
    <t>5155-00-0000-IG-PI-MQ-512</t>
  </si>
  <si>
    <t xml:space="preserve">MODELO 3D - 90 % </t>
  </si>
  <si>
    <t>5155-00-0100-IG-PI-PL-600</t>
  </si>
  <si>
    <t xml:space="preserve">PLANO DE CAÑERIAS - PARRAL E-O - PLANTA  </t>
  </si>
  <si>
    <t>5155-00-0100-IG-PI-PL-603</t>
  </si>
  <si>
    <t xml:space="preserve">PLANO DE CAÑERIAS - PARRAL E-O   - CORTES Y DETALLES </t>
  </si>
  <si>
    <t>5155-00-0200-IG-PI-PL-604</t>
  </si>
  <si>
    <t xml:space="preserve">PLANO DE CAÑERIAS - PARRAL N-S1 - PLANTA  </t>
  </si>
  <si>
    <t>5155-00-0200-IG-PI-PL-605</t>
  </si>
  <si>
    <t xml:space="preserve">PLANO DE CAÑERIAS - PARRAL N-S1 - CORTES Y DETALLES </t>
  </si>
  <si>
    <t>5155-00-0300-IG-PI-PL-606</t>
  </si>
  <si>
    <t xml:space="preserve">PLANO DE CAÑERIAS - PARRAL N-S2 norte-sur - PLANTA  </t>
  </si>
  <si>
    <t>5155-00-0300-IG-PI-PL-607</t>
  </si>
  <si>
    <t xml:space="preserve">PLANO DE CAÑERIAS - PARRAL N-S2 vinculación N-S1 - PLANTA  </t>
  </si>
  <si>
    <t>5155-00-0300-IG-PI-PL-608</t>
  </si>
  <si>
    <t xml:space="preserve">PLANO DE CAÑERIAS - PARRAL N-S2  - CORTES Y DETALLES </t>
  </si>
  <si>
    <t>5155-00-0400-IG-PI-PL-609</t>
  </si>
  <si>
    <t xml:space="preserve">PLANO DE CAÑERIAS - PARRAL-SENDA HOT OIL - PLANTA  </t>
  </si>
  <si>
    <t>5155-00-0400-IG-PI-PL-610</t>
  </si>
  <si>
    <t xml:space="preserve">PLANO DE CAÑERIAS - PARRAL-SENDA HOT OIL - CORTES Y DETALLES </t>
  </si>
  <si>
    <t>5155-00-0500-IG-PI-PL-611</t>
  </si>
  <si>
    <t xml:space="preserve">PLANO DE CAÑERIAS - PARRAL-SENDA NORTE - PLANTA  </t>
  </si>
  <si>
    <t>5155-00-0500-IG-PI-PL-612</t>
  </si>
  <si>
    <t xml:space="preserve">PLANO DE CAÑERIAS - PARRAL-SENDA NORTE - CORTES Y DETALLES </t>
  </si>
  <si>
    <t>5155-00-0600-IG-PI-PL-613</t>
  </si>
  <si>
    <t xml:space="preserve">PLANO DE CAÑERIAS - PARRAL NORTE  (ALIVIO) - Antorcha -PLANTA </t>
  </si>
  <si>
    <t>5155-00-0600-IG-PI-PL-614</t>
  </si>
  <si>
    <t xml:space="preserve">PLANO DE CAÑERIAS - PARRAL NORTE  (ALIVIO)  - KOD -PLANTA </t>
  </si>
  <si>
    <t xml:space="preserve">PLANO DE CAÑERIAS - PARRAL NORTE  (ALIVIO)  - vinculación sur -PLANTA </t>
  </si>
  <si>
    <t>5155-00-0600-IG-PI-PL-615</t>
  </si>
  <si>
    <t xml:space="preserve">PLANO DE CAÑERIAS - PARRAL-NORTE (ALIVIO)  - CORTES Y DETALLES </t>
  </si>
  <si>
    <t>5155-00-0700-IG-PI-PL-616</t>
  </si>
  <si>
    <t xml:space="preserve">PLANO DE CAÑERIAS - MANIFOLD DE ENTRADA Y SLUG CATCHER - entrada   - PLANTA </t>
  </si>
  <si>
    <t>5155-00-0700-IG-PI-PL-618</t>
  </si>
  <si>
    <t xml:space="preserve">PLANO DE CAÑERIAS - MANIFOLD DE ENTRADA Y SLUG CATCHER  -  parral - PLANTA </t>
  </si>
  <si>
    <t>5155-00-0700-IG-PI-PL-619</t>
  </si>
  <si>
    <t xml:space="preserve">PLANO DE CAÑERIAS - MANIFOLD DE ENTRADA Y SLUG CATCHER  - CORTES Y DETALLES </t>
  </si>
  <si>
    <t>5155-00-0800-IG-PI-PL-620</t>
  </si>
  <si>
    <t>PLANO DE CAÑERIAS - AREA SERVICIOS -PLANTA</t>
  </si>
  <si>
    <t>5155-00-0800-IG-PI-PL-621</t>
  </si>
  <si>
    <t xml:space="preserve">PLANO DE CAÑERIAS - AREA SERVICIOS -CORTES Y DETALLES </t>
  </si>
  <si>
    <t>5155-00-0900-IG-PI-PL-622</t>
  </si>
  <si>
    <t xml:space="preserve">PLANO DE CAÑERIAS - INTERCONEXIONES  -   centro - PLANTA </t>
  </si>
  <si>
    <t>5155-00-0900-IG-PI-PL-623</t>
  </si>
  <si>
    <t xml:space="preserve">PLANO DE CAÑERIAS - INTERCONEXIONES   norte-sur - PLANTA </t>
  </si>
  <si>
    <t>5155-00-0900-IG-PI-PL-624</t>
  </si>
  <si>
    <t xml:space="preserve">PLANO DE CAÑERIAS - INTERCONEXIONES sur  - PLANTA </t>
  </si>
  <si>
    <t>5155-00-0900-IG-PI-PL-625</t>
  </si>
  <si>
    <t xml:space="preserve">PLANO DE CAÑERIAS - INTERCONEXIONES oleoducto  - PLANTA </t>
  </si>
  <si>
    <t>5155-00-0900-IG-PI-PL-626</t>
  </si>
  <si>
    <t xml:space="preserve">PLANO DE CAÑERIAS - INTERCONEXIONES   - CORTES Y DETALLES </t>
  </si>
  <si>
    <t>5155-00-1000-IG-PI-PL-627</t>
  </si>
  <si>
    <t>PLANO  DE CAÑERIAS - EFLUENTES Y TRATAMIENTO DE CONDENSADO  260 - PLANTA</t>
  </si>
  <si>
    <t>5155-00-1000-IG-PI-PL-xxx</t>
  </si>
  <si>
    <t>PLANO  DE CAÑERIAS - EFLUENTES Y TRATAMIENTO DE CONDENSADO  270 - PLANTA</t>
  </si>
  <si>
    <t>5155-00-1000-IG-PI-PL-628</t>
  </si>
  <si>
    <t xml:space="preserve">PLANO  DE CAÑERIAS - EFLUENTES Y TRATAMIENTO DE CONDENSADO - CORTES Y DETALLES </t>
  </si>
  <si>
    <t>5155-00-1400-IG-PI-PL-629</t>
  </si>
  <si>
    <t xml:space="preserve">PLANO DE CAÑERIAS - TRATAMIENTO DE GAS - PLANTA </t>
  </si>
  <si>
    <t>5155-00-1400-IG-PI-PL-630</t>
  </si>
  <si>
    <t xml:space="preserve">PLANO DE CAÑERIAS - TRATAMIENTO DE GAS - CORTES Y DETALLES </t>
  </si>
  <si>
    <t>5155-00-1600-IG-PI-PL-631</t>
  </si>
  <si>
    <t xml:space="preserve">PLANO DE CAÑERIAS - COMPRESION DE GAS - PLANTA </t>
  </si>
  <si>
    <t>5155-00-1600-IG-PI-PL-632</t>
  </si>
  <si>
    <t xml:space="preserve">PLANO DE CAÑERIAS - COMPRESION DE GAS - CORTES Y DETALLES </t>
  </si>
  <si>
    <t>5155-00-1700-IG-PI-PL-633</t>
  </si>
  <si>
    <t xml:space="preserve">PLANO DE CAÑERIAS - ALMACENAMIENTO DE CONDENSADO CPF2 - BOMBAS  - PLANTA </t>
  </si>
  <si>
    <t>5155-00-1700-IG-PI-PL-634</t>
  </si>
  <si>
    <t xml:space="preserve">PLANO DE CAÑERIAS - ALMACENAMIENTO DE CONDENSADO CPF2 - TKS  - PLANTA </t>
  </si>
  <si>
    <t>5155-00-1700-IG-PI-PL-635</t>
  </si>
  <si>
    <t xml:space="preserve">PLANO DE CAÑERIAS - ALMACENAMIENTO DE CONDENSADO CPF2  - SENDA - PLANTA </t>
  </si>
  <si>
    <t>5155-00-1700-IG-PI-PL-636</t>
  </si>
  <si>
    <t xml:space="preserve">PLANO DE CAÑERIAS - ALMACENAMIENTO DE CONDENSADO CPF2 - CORTES Y DETALLES </t>
  </si>
  <si>
    <t>5155-00-1700-IG-PI-PL-637</t>
  </si>
  <si>
    <t xml:space="preserve">PLANO DE CAÑERIAS - ALMACENAMIENTO DE CONDENSADO CPF1  - BOMBAS BOOSTER - PLANTA </t>
  </si>
  <si>
    <t>5155-00-1700-IG-PI-PL-638</t>
  </si>
  <si>
    <t xml:space="preserve">PLANO DE CAÑERIAS - ALMACENAMIENTO DE CONDENSADO CPF1 - TKS  - PLANTA </t>
  </si>
  <si>
    <t>5155-00-1700-IG-PI-PL-639</t>
  </si>
  <si>
    <t xml:space="preserve">PLANO DE CAÑERIAS - ALMACENAMIENTO DE CONDENSADO CPF1 SENDA - PLANTA </t>
  </si>
  <si>
    <t>5155-00-1700-IG-PI-PL-640</t>
  </si>
  <si>
    <t xml:space="preserve">PLANO DE CAÑERIAS - ALMACENAMIENTO DE CONDENSADO CPF1 - CORTES Y DETALLES </t>
  </si>
  <si>
    <t>5155-00-1800-IG-PI-PL-641</t>
  </si>
  <si>
    <t>PLANO DE CAÑERIAS - PLANTA DE TRATAMIENTO DE AGUA  BOMBAS - PLANTA</t>
  </si>
  <si>
    <t>5155-00-1800-IG-PI-PL-642</t>
  </si>
  <si>
    <t>PLANO DE CAÑERIAS - PLANTA DE TRATAMIENTO DE AGUA  - TKS - PLANTA</t>
  </si>
  <si>
    <t>5155-00-1800-IG-PI-PL-643</t>
  </si>
  <si>
    <t>PLANO DE CAÑERIAS - PLANTA DE TRATAMIENTO DE AGUA  SENDA - PLANTA</t>
  </si>
  <si>
    <t>5155-00-1800-IG-PI-PL-644</t>
  </si>
  <si>
    <t xml:space="preserve">PLANO DE CAÑERIAS - PLANTA DE TRATAMIENTO DE AGUA - CORTES Y DETALLES </t>
  </si>
  <si>
    <t>5155-00-2000-IG-PI-PL-645</t>
  </si>
  <si>
    <t xml:space="preserve">PLANO DE CAÑERIAS - GENERACION - generadores -  PLANTA </t>
  </si>
  <si>
    <t>5155-00-2000-IG-PI-PL-646</t>
  </si>
  <si>
    <t xml:space="preserve">PLANO DE CAÑERIAS - GENERACION -  - senda - PLANTA </t>
  </si>
  <si>
    <t>5155-00-2000-IG-PI-PL-647</t>
  </si>
  <si>
    <t>PLANO DE CAÑERIAS - GENERACION - CORTES Y DETALLES</t>
  </si>
  <si>
    <t>5155-00-2100-IG-PI-PL-648</t>
  </si>
  <si>
    <t xml:space="preserve">PLANO DE CAÑERIAS - HOT OIL Y SALA ELECTRICA - PLANTA </t>
  </si>
  <si>
    <t>5155-00-2100-IG-PI-PL-649</t>
  </si>
  <si>
    <t xml:space="preserve">PLANO DE CAÑERIAS - HOT OIL Y SALA ELECTRICA - CORTES Y DETALLES </t>
  </si>
  <si>
    <t>5155-00-0094-IG-PI-PL-650</t>
  </si>
  <si>
    <t xml:space="preserve">PLANO DE CAÑERÍAS - PEX  - PLANTA </t>
  </si>
  <si>
    <t>5155-00-0094-IG-PI-PL-651</t>
  </si>
  <si>
    <t xml:space="preserve">PLANO DE CAÑERÍAS - PEX  - CORTES Y DETALLES - </t>
  </si>
  <si>
    <t>5155-00-0091-IG-PI-PL-652</t>
  </si>
  <si>
    <t xml:space="preserve">PLANO DE CAÑERIAS - CAÑERIAS ENTERRADAS (SCI) - PLANTA </t>
  </si>
  <si>
    <t>5155-00-0091-IG-PI-PL-653</t>
  </si>
  <si>
    <t xml:space="preserve">PLANO DE CAÑERIAS - CAÑERIAS ENTERRADAS (SCI) - CORTES Y DETALLES </t>
  </si>
  <si>
    <t>5155-00-0000-IG-PI-PL-654</t>
  </si>
  <si>
    <t xml:space="preserve">PLANOS DE DESMONTAJE </t>
  </si>
  <si>
    <t>5155-00-0000-IG-PI-RI-700</t>
  </si>
  <si>
    <t>REQUERIMIENTO  DE MATERIALES. CAÑERÍAS Y ACCESORIOS</t>
  </si>
  <si>
    <t>5155-00-0000-IG-PI-RI-701</t>
  </si>
  <si>
    <t xml:space="preserve">REQUERIMIENTO DE MATERIALES. AISLACIÓN </t>
  </si>
  <si>
    <t>5155-00-0000-IG-PI-RI-702</t>
  </si>
  <si>
    <t>REQUERIMIENTO DE MATERIALES. ELEMENTOS MISCELANEOS</t>
  </si>
  <si>
    <t>5155-00-0000-IG-PI-RI-703</t>
  </si>
  <si>
    <t xml:space="preserve">REQUERIMIENTO DE MATERIALES. SOPORTES </t>
  </si>
  <si>
    <t>5155-00-0000-IG-PI-RI-704</t>
  </si>
  <si>
    <t>REQUERIMIENTO DE MATERIALES. VÁLVULAS MANUALES</t>
  </si>
  <si>
    <t>RI emitidas por mes</t>
  </si>
  <si>
    <t>Total</t>
  </si>
  <si>
    <t>INSTRUMENTACIÓN</t>
  </si>
  <si>
    <t>MECÁNICA</t>
  </si>
  <si>
    <t>RI adjudicadas por mes</t>
  </si>
  <si>
    <t>Recursos compras por mes</t>
  </si>
  <si>
    <t>Jefe de compras</t>
  </si>
  <si>
    <t>Comprador</t>
  </si>
  <si>
    <t>Las 3 RI a adjudicar en abril-26 corresponden a la provisión completa de ABB. Estamos intentando colocar la OC en marzo, pero difícilmente se llegue.</t>
  </si>
  <si>
    <t>En junio-26, dos de las Ris de instrumentación corresponden a equipos</t>
  </si>
  <si>
    <t>Para referencia, LAS tiene 40 RIs de equipos mecánicas y más de 100 equipos. Lo asociado a material bulk estimo que tendrá una carga de trabajo similar (quizás un poco menor al tratarse LCII de una única planta y pueden haber menos revisiones).</t>
  </si>
  <si>
    <t>Cantidad equipos de envergadura LCII</t>
  </si>
  <si>
    <t>Electricidad</t>
  </si>
  <si>
    <t>Instrumentación</t>
  </si>
  <si>
    <t>Mecánicos</t>
  </si>
  <si>
    <t>(no incluye skids de químicos)</t>
  </si>
  <si>
    <t>Fecha de necesidad de acuerdo a cronogra</t>
  </si>
  <si>
    <t>Instrumentos</t>
  </si>
  <si>
    <t>mayoritariamente abril-27 y algunos mayo-junio-27</t>
  </si>
  <si>
    <t>ABB en mayo-27, resto de materiales hasta mayo-27 (excepto ajustes finales de cables o materiales menores que pueden llegar hasta fin de 2027 por nuevas revisiones de Ris)</t>
  </si>
  <si>
    <t>Mecánica</t>
  </si>
  <si>
    <t>Entre mayo y junio-27</t>
  </si>
  <si>
    <t>Especialidad</t>
  </si>
  <si>
    <t>Cant RI</t>
  </si>
  <si>
    <t>Emitidas</t>
  </si>
  <si>
    <t>Gestión de compra</t>
  </si>
  <si>
    <t>En proceso de solped</t>
  </si>
  <si>
    <t>En petición de ofertas</t>
  </si>
  <si>
    <t>En AT</t>
  </si>
  <si>
    <t>OC</t>
  </si>
  <si>
    <t>Cañerías</t>
  </si>
  <si>
    <t>Civil</t>
  </si>
  <si>
    <t>Seguridad diseño</t>
  </si>
  <si>
    <t>Servicios principales</t>
  </si>
  <si>
    <t>SUMINISTROS LA CALERA II</t>
  </si>
  <si>
    <t>Necesidad Construcciones</t>
  </si>
  <si>
    <t>Necesidad RI/Pliego</t>
  </si>
  <si>
    <t>Tarea de cronograma para referencia</t>
  </si>
  <si>
    <t>Fecha de necesidad de construcciones</t>
  </si>
  <si>
    <t>Impacto</t>
  </si>
  <si>
    <t>Comentarios</t>
  </si>
  <si>
    <t>SERVICIOS</t>
  </si>
  <si>
    <t>CONTRATACIÓN OBRA CIVIL</t>
  </si>
  <si>
    <t>GCC1000</t>
  </si>
  <si>
    <t>Fecha de necesidad de contratación de Obra Civil</t>
  </si>
  <si>
    <t>CONTRATACIÓN MOVIMIENTO DE SUELOS</t>
  </si>
  <si>
    <t>CONTRATACIÓN TRANSPORTES</t>
  </si>
  <si>
    <t>CONTRATACIÓN CAMPAMENTO</t>
  </si>
  <si>
    <t>CONTRATACIÓN VIANDAS</t>
  </si>
  <si>
    <t>CONTRATACIÓN PREFABRICADOS</t>
  </si>
  <si>
    <t>FDP1040</t>
  </si>
  <si>
    <t>Fecha de necesidad de inicio de prefa</t>
  </si>
  <si>
    <t>CONTRATACIÓN PINTURA</t>
  </si>
  <si>
    <t>CONTRATACIÓN ESTRUCTURA LIVIANA-SOPORTES</t>
  </si>
  <si>
    <t>GCS1000</t>
  </si>
  <si>
    <t>Contratación de EEMM de acuerdo a Crono</t>
  </si>
  <si>
    <t>CONTRATACIÓN AISLACIÓN (a confirmar)</t>
  </si>
  <si>
    <t>CONTRATACIÓN ANDAMIOS (a confirmar)</t>
  </si>
  <si>
    <t>CONTRATACIÓN MANO DE OBRA ESPECIALIZADA</t>
  </si>
  <si>
    <t>FDE1140</t>
  </si>
  <si>
    <t>FN entrega de trafos</t>
  </si>
  <si>
    <t>FDE1010</t>
  </si>
  <si>
    <t>FN entrega de canalizaciones</t>
  </si>
  <si>
    <t>FDE1103</t>
  </si>
  <si>
    <t>FN entrega de shelter según cronograma</t>
  </si>
  <si>
    <t>CM015021</t>
  </si>
  <si>
    <t>No tiene ítem el crono. Se toma inicio de montaje de generadores de Pluspetrol</t>
  </si>
  <si>
    <t>RI-REQUISICIÓN DE INGENIERÍA - MATERIALES DE PAT Y SPCDA - Compra inicial</t>
  </si>
  <si>
    <t>CDE1055</t>
  </si>
  <si>
    <t>FN inicio de trabajos PAT</t>
  </si>
  <si>
    <t>FDE1090</t>
  </si>
  <si>
    <t>FN entrega de acuerdo a crono</t>
  </si>
  <si>
    <t>CDE1160</t>
  </si>
  <si>
    <t>FN inicio de trabajos de tracing</t>
  </si>
  <si>
    <t>FN entrega de columnas de acuerod a cronograma</t>
  </si>
  <si>
    <t>RI-REQUISICIÓN DE INGENIERÍA - CABLES ELÉCTRICOS- Ing al 30% - Incluye cables MT</t>
  </si>
  <si>
    <t>CDE1127</t>
  </si>
  <si>
    <t>FN inicio de trabajos de tendido</t>
  </si>
  <si>
    <t>RI-REQUISICIÓN DE INGENIERÍA - CABLES ELÉCTRICOS- Ing al 60% - Cables BT</t>
  </si>
  <si>
    <t>FN 150 días antes de fin de tendido</t>
  </si>
  <si>
    <t>RI-REQUISICIÓN DE INGENIERÍA - CABLES ELÉCTRICOS- Ing al 90% - Cables BT</t>
  </si>
  <si>
    <t>FN 60 días antes de fin de tendido</t>
  </si>
  <si>
    <t>Asumo misma FN que los shelters</t>
  </si>
  <si>
    <t>FN entrega según cronograma</t>
  </si>
  <si>
    <t>FDE1104</t>
  </si>
  <si>
    <t>FDI1060</t>
  </si>
  <si>
    <t>FDI1040</t>
  </si>
  <si>
    <t>REQUISICIÓN DE INGENIERÍA CABLES - Ing al 30%</t>
  </si>
  <si>
    <t>CDI1160</t>
  </si>
  <si>
    <t>FN inicio de tendido de cable</t>
  </si>
  <si>
    <t>REQUISICIÓN DE INGENIERÍA CABLES - Ing al 60%</t>
  </si>
  <si>
    <t>FN 120 días antes de fin de tendido</t>
  </si>
  <si>
    <t>REQUISICIÓN DE INGENIERÍA CABLES - Ing al 90%</t>
  </si>
  <si>
    <t>REQUISICIÓN DE INGENIERÍA VÁLVULAS DE PRESIÓN Y VACÍO</t>
  </si>
  <si>
    <t>REQUISICIÓN DE INGENIERÍA DE TAPAS DE EMERGENCIA</t>
  </si>
  <si>
    <t>REQUISICIÓN DE INGENIERÍA SKID DE GAS DE BLANKETING</t>
  </si>
  <si>
    <t>REQUISICIÓN DE INGENIERÍA TRANSMISOR DE CAUDAL MAGNÉTICO</t>
  </si>
  <si>
    <t>REQUISICIÓN DE INGENIERÍA TRANSMISOR DE CAUDAL CORIOLIS</t>
  </si>
  <si>
    <t>REQUISICIÓN DE INGENIERÍA TRANSMISOR DE CAUDAL ULTRASÓNICO</t>
  </si>
  <si>
    <t>REQUISICIÓN DE INGENIERÍA TRANSMISOR DE CAUDAL MULTIVARIABLE</t>
  </si>
  <si>
    <t>REQUISICIÓN DE INGENIERÍA SISTEMA DE CCTV Y WIFI</t>
  </si>
  <si>
    <t>REQUISICIÓN DE INGENIERÍA SISTEMA DE CONTROL PCS</t>
  </si>
  <si>
    <t>REQUISICIÓN DE INGENIERÍA SISTEMA DE SEGURIDAD SIS</t>
  </si>
  <si>
    <t>REQUISICIÓN DE INGENIERÍA INFORME DE VERIFICACIÓN SIL</t>
  </si>
  <si>
    <t>REQUISICIÓN DE INGENIERÍA INFORME DE REQUERIMIENTO DE SEGURIDAD SRS</t>
  </si>
  <si>
    <t>GCC1020</t>
  </si>
  <si>
    <t>Contratación de premoldeados de acuerdo a Crono</t>
  </si>
  <si>
    <t>Se toma Fecha de Nececidad de acuerdo a datos del KOM</t>
  </si>
  <si>
    <t>Asumo 4 meses antes de la primera PEM</t>
  </si>
  <si>
    <t>FDM1410</t>
  </si>
  <si>
    <t>FDM1420</t>
  </si>
  <si>
    <t>FDM1450</t>
  </si>
  <si>
    <t>FDM1490</t>
  </si>
  <si>
    <t>FDM1460</t>
  </si>
  <si>
    <t>FN del Trim Cooler</t>
  </si>
  <si>
    <t>FDM1430</t>
  </si>
  <si>
    <t>FDM1310</t>
  </si>
  <si>
    <t>CDM01000</t>
  </si>
  <si>
    <t>Fecha de fin de montaje de tanques</t>
  </si>
  <si>
    <t xml:space="preserve">RI - TANQUES API 620 - Se asumen 250 días de fabricación + 30 de transporte. </t>
  </si>
  <si>
    <t>FDM1060</t>
  </si>
  <si>
    <t>RI - TANQUES MENORES API 12F - Idem API menores 620</t>
  </si>
  <si>
    <t>FDM1090</t>
  </si>
  <si>
    <t>FDM1150</t>
  </si>
  <si>
    <t>FDM1400</t>
  </si>
  <si>
    <t>FDM1440</t>
  </si>
  <si>
    <t>REQUERIMIENTO  DE MATERIALES. CAÑERÍAS Y ACCESORIOS - Compra inicial</t>
  </si>
  <si>
    <t>FN inicio de prefa optimista</t>
  </si>
  <si>
    <t>5155-00-0000-IG-PI-RI-700-X1</t>
  </si>
  <si>
    <t>REQUERIMIENTO  DE MATERIALES. CAÑERÍAS Y ACCESORIOS - Compra Ing 30%</t>
  </si>
  <si>
    <t>FN 120 días antes de fin de prefa</t>
  </si>
  <si>
    <t>5155-00-0000-IG-PI-RI-700-X2</t>
  </si>
  <si>
    <t>REQUERIMIENTO  DE MATERIALES. CAÑERÍAS Y ACCESORIOS - Compra Ing 60%</t>
  </si>
  <si>
    <t>FN 60 días antes de fin de prefa</t>
  </si>
  <si>
    <t>5155-00-0000-IG-PI-RI-700-X3</t>
  </si>
  <si>
    <t>REQUERIMIENTO  DE MATERIALES. CAÑERÍAS Y ACCESORIOS - Compra Ing 90%</t>
  </si>
  <si>
    <t>CP010020</t>
  </si>
  <si>
    <t>FN 120 días antes de fin de montaje piping en obra</t>
  </si>
  <si>
    <t>REQUERIMIENTO DE MATERIALES. VÁLVULAS MANUALES - Compra temprana - China marítimo</t>
  </si>
  <si>
    <t>FDP1030</t>
  </si>
  <si>
    <t>FN fin de entrega de válvulas de acuerdo a crono. El montaje de piping no arranca hasta el 28/8/26</t>
  </si>
  <si>
    <t>5155-00-0000-IG-PI-RI-704-X1</t>
  </si>
  <si>
    <t>REQUERIMIENTO DE MATERIALES. VÁLVULAS MANUALES - Compra Ing 30%  - China marítimo</t>
  </si>
  <si>
    <t>FN 180 días antes de fin de montaje piping en obra</t>
  </si>
  <si>
    <t>5155-00-0000-IG-PI-RI-704-X2</t>
  </si>
  <si>
    <t>REQUERIMIENTO DE MATERIALES. VÁLVULAS MANUALES - Compra Ing 60% - China aéreo o local</t>
  </si>
  <si>
    <t>FN 90 días antes de fin de montaje piping en obra</t>
  </si>
  <si>
    <t>P0 (miles de USD)</t>
  </si>
  <si>
    <t>TF</t>
  </si>
  <si>
    <t>SERVICIOS-LCII</t>
  </si>
  <si>
    <t>LCII - Obra Civil</t>
  </si>
  <si>
    <t>LCII - Prefabricados</t>
  </si>
  <si>
    <t>LCII - Premoldeados</t>
  </si>
  <si>
    <t>CONTRATACIÓN PREMOLDEADOS</t>
  </si>
  <si>
    <t>5155-00-2000-IG-EL-RI-001</t>
  </si>
  <si>
    <t>5155-00-2300-IG-EL-RI-001</t>
  </si>
  <si>
    <t>5155-00-2300-IG-EL-RI-008</t>
  </si>
  <si>
    <t>5155-00-0000-IG-EL-RI-001</t>
  </si>
  <si>
    <t>5155-00-0000-IG-EL-RI-010</t>
  </si>
  <si>
    <t>RI-REQUISICIÓN DE INGENIERÍA - MATERIALES DE PROTECCIÓN CATÓDICA</t>
  </si>
  <si>
    <t>23229116
23229117
23229218</t>
  </si>
  <si>
    <t>5155-00-2300-IG-EL-RI-003</t>
  </si>
  <si>
    <t>5155-00-0000-IG-EL-RI-002</t>
  </si>
  <si>
    <t>FDE1030</t>
  </si>
  <si>
    <t>5155-00-0000-IG-EL-RI-003</t>
  </si>
  <si>
    <t>5155-00-0000-IG-EL-RI-004</t>
  </si>
  <si>
    <t>5155-00-0000-IG-EL-RI-005</t>
  </si>
  <si>
    <t>CDE1170</t>
  </si>
  <si>
    <t>5155-00-0000-IG-EL-RI-006</t>
  </si>
  <si>
    <t>FDE1050</t>
  </si>
  <si>
    <t>5155-00-0000-IG-EL-RI-007</t>
  </si>
  <si>
    <t>5155-00-0000-IG-EL-RI-008</t>
  </si>
  <si>
    <t>5155-00-0000-IG-EL-RI-009</t>
  </si>
  <si>
    <t>5155-00-2000-IG-EL-RI-002</t>
  </si>
  <si>
    <t>5155-00-2300-IG-EL-RI-006</t>
  </si>
  <si>
    <t>RI-REQUISICIÓN DE INGENIERÍA - SHELTER ELECTRICO SE#4 CON EQUIPAMIENTO</t>
  </si>
  <si>
    <t>5155-00-2300-IG-EL-RI-005</t>
  </si>
  <si>
    <t>RI-REQUISICIÓN DE INGENIERÍA - SHELTER ELECTRICO  SE#3 CON EQUIPAMIENTO</t>
  </si>
  <si>
    <t>5155-00-2300-IG-EL-RI-007</t>
  </si>
  <si>
    <t>RI-REQUISICIÓN DE INGENIERÍA - SISTEMA PMS</t>
  </si>
  <si>
    <t>FDE1114</t>
  </si>
  <si>
    <t>5155-00-0000-IG-IN-RI-001</t>
  </si>
  <si>
    <t>5155-00-0000-IG-IN-RI-002</t>
  </si>
  <si>
    <t>5155-00-0000-IG-IN-RI-017</t>
  </si>
  <si>
    <t>5155-00-0000-IG-IN-RI-003</t>
  </si>
  <si>
    <t>5155-00-0000-IG-IN-RI-004</t>
  </si>
  <si>
    <t>5155-00-0000-IG-IN-RI-005</t>
  </si>
  <si>
    <t>5155-00-0000-IG-IN-RI-006</t>
  </si>
  <si>
    <t>5155-00-0000-IG-IN-RI-007</t>
  </si>
  <si>
    <t>5155-00-0000-IG-IN-RI-008</t>
  </si>
  <si>
    <t>5155-00-0000-IG-IN-RI-009</t>
  </si>
  <si>
    <t>5155-00-0000-IG-IN-RI-010</t>
  </si>
  <si>
    <t>5155-00-0000-IG-IN-RI-011</t>
  </si>
  <si>
    <t>5155-00-0000-IG-IN-RI-012</t>
  </si>
  <si>
    <t>REQUISICIÓN DE INGENIERÍA MEDIDOR TIPO CUÑA</t>
  </si>
  <si>
    <t>5155-00-0000-IG-IN-RI-013</t>
  </si>
  <si>
    <t>5155-00-0000-IG-IN-RI-014</t>
  </si>
  <si>
    <t>5155-00-0000-IG-IN-RI-015</t>
  </si>
  <si>
    <t>5155-00-0000-IG-IN-RI-016</t>
  </si>
  <si>
    <t>5155-00-0000-IG-IN-RI-018</t>
  </si>
  <si>
    <t>5155-00-0000-IG-IN-RI-019</t>
  </si>
  <si>
    <t>5155-00-0000-IG-IN-RI-020</t>
  </si>
  <si>
    <t>5155-00-0000-IG-IN-RI-039</t>
  </si>
  <si>
    <t>5155-00-0000-IG-IN-RI-040</t>
  </si>
  <si>
    <t>5155-00-0000-IG-IN-RI-032</t>
  </si>
  <si>
    <t>REQUISICIÓN DE INGENIERÍA CABLES DE INSTRUMENTOS</t>
  </si>
  <si>
    <t>FDI1020</t>
  </si>
  <si>
    <t>5155-00-0000-IG-IN-RI-033</t>
  </si>
  <si>
    <t>REQUISICIÓN DE INGENIERÍA CAJAS DE CONEXIONADO</t>
  </si>
  <si>
    <t>5155-00-0000-IG-IN-RI-021</t>
  </si>
  <si>
    <t>REQUISICIÓN DE INGENIERÍA TRANSMISOR DE CAUDAL VORTEX</t>
  </si>
  <si>
    <t>5155-00-0000-IG-IN-RI-023</t>
  </si>
  <si>
    <t>5155-00-0000-IG-IN-RI-024</t>
  </si>
  <si>
    <t>5155-00-0000-IG-IN-RI-025</t>
  </si>
  <si>
    <t>5155-00-0000-IG-IN-RI-026</t>
  </si>
  <si>
    <t>5155-00-0000-IG-IN-RI-027</t>
  </si>
  <si>
    <t>5155-00-0000-IG-IN-RI-028</t>
  </si>
  <si>
    <t>REQUISICIÓN DE INGENIERÍA ANALIZADOR DE PRESIÓN DE VAPOR RVP</t>
  </si>
  <si>
    <t>5155-00-0000-IG-IN-RI-029</t>
  </si>
  <si>
    <t>REQUISICIÓN DE INGENIERÍA ANALIZADOR DE CORTE DE AGUA</t>
  </si>
  <si>
    <t>5155-00-0000-IG-IN-RI-030</t>
  </si>
  <si>
    <t>REQUISICIÓN DE INGENIERÍA INTERRUPTORES DE NIVEL</t>
  </si>
  <si>
    <t>5155-00-0000-IG-IN-RI-031</t>
  </si>
  <si>
    <t>REQUISICIÓN DE INGENIERÍA DETECTOR TÉRMICO LINEAL</t>
  </si>
  <si>
    <t>5155-00-0000-IG-IN-RI-034</t>
  </si>
  <si>
    <t>5155-00-0000-IG-IN-RI-035</t>
  </si>
  <si>
    <t>REQUISICIÓN DE INGENIERÍA SISTEMA DE CONTROL PCS (Inauco)</t>
  </si>
  <si>
    <t>FDI1080</t>
  </si>
  <si>
    <t>5155-00-0000-IG-IN-RI-036</t>
  </si>
  <si>
    <t>REQUISICIÓN DE INGENIERÍA SISTEMA DE SEGURIDAD SIS (HIMA)</t>
  </si>
  <si>
    <t>FDI1070</t>
  </si>
  <si>
    <t>5155-00-0000-IG-IN-RI-037</t>
  </si>
  <si>
    <t>5155-00-0000-IG-IN-RI-038</t>
  </si>
  <si>
    <t>5155-00-0000-IG-IN-RI-041</t>
  </si>
  <si>
    <t>REQUISICIÓN DE INGENIERÍA INFORME DE PRUEBAS PERIÓDICAS DEL SIS</t>
  </si>
  <si>
    <t>5155-00-2000-IG-IN-RI-001</t>
  </si>
  <si>
    <t>REQUISICIÓN DE INGENIERÍA VÁLVULAS AUTORREGULADORAS - GENERACIÓN</t>
  </si>
  <si>
    <t>5155-00-2000-IG-IN-RI-002</t>
  </si>
  <si>
    <t>REQUISICIÓN DE INGENIERÍA TRANSMISOR DE TEMPERATURA - GENERACIÓN</t>
  </si>
  <si>
    <t>5155-00-2000-IG-IN-RI-003</t>
  </si>
  <si>
    <t>REQUISICIÓN DE INGENIERÍA MANÓMETROS - GENERACIÓN</t>
  </si>
  <si>
    <t>5155-00-2000-IG-IN-RI-004</t>
  </si>
  <si>
    <t>REQUISICIÓN DE INGENIERÍA CAUDALÍMETROS ROTÁMETROS - GENERACIÓN</t>
  </si>
  <si>
    <t>5155-00-2000-IG-IN-RI-005</t>
  </si>
  <si>
    <t>REQUISICIÓN DE INGENIERÍA TOMAMUESTRAS MANUAL - GENERACIÓN</t>
  </si>
  <si>
    <t>5155-00-2000-IG-IN-RI-006</t>
  </si>
  <si>
    <t>REQUISICIÓN DE INGENIERÍA TRANSMISOR DE PRESIÓN DIFERENCIAL - GENERACIÓN</t>
  </si>
  <si>
    <t>5155-00-2000-IG-IN-RI-007</t>
  </si>
  <si>
    <t>REQUISICIÓN DE INGENIERÍA VÁLVULAS BLOWDOWN Y SHUTDOWN - GENERACIÓN</t>
  </si>
  <si>
    <t>5155-00-2000-IG-IN-RI-008</t>
  </si>
  <si>
    <t>REQUISICIÓN DE INGENIERÍA PLACA ORIFICIO Y ORIFICIO DE RESTRICCIÓN - GENERACIÓN</t>
  </si>
  <si>
    <t>5155-00-2000-IG-IN-RI-009</t>
  </si>
  <si>
    <t>REQUISICIÓN DE INGENIERÍA CABLES DE INSTRUMENTOS - GENERACIÓN</t>
  </si>
  <si>
    <t>5155-00-2000-IG-IN-RI-010</t>
  </si>
  <si>
    <t>REQUISICIÓN DE INGENIERÍA INSTRUMENTOS F&amp;G (DETECTORES GAS/FUEGO) - GENERACIÓN</t>
  </si>
  <si>
    <t>5155-00-2000-IG-IN-RI-011</t>
  </si>
  <si>
    <t>REQUISICIÓN DE INGENIERÍA CAJAS DE CONEXIONADO - GENERACIÓN</t>
  </si>
  <si>
    <t>5155-00-0000-IG-CI-RI-001</t>
  </si>
  <si>
    <t>5155-00-0000-IG-CI-RI-002</t>
  </si>
  <si>
    <t>CIVIL</t>
  </si>
  <si>
    <t>BULONES DE ANCLAJES</t>
  </si>
  <si>
    <t>5155-00-2400-IG-CI-RI-001</t>
  </si>
  <si>
    <t>SALA INSTRUMENTOS - REQUISICIÓN DE INGENIERÍA</t>
  </si>
  <si>
    <t>LCII - EEMM</t>
  </si>
  <si>
    <t>5155-00-0000-IG-CI-RI-008</t>
  </si>
  <si>
    <t>Anclajes químicos - Requisición de ingeniería</t>
  </si>
  <si>
    <t>5155-00-0000-IG-CI-RI-009</t>
  </si>
  <si>
    <t>Grout - Requisición de ingeniería</t>
  </si>
  <si>
    <t>RI - ESTUDIO DE DISPERSIÓN</t>
  </si>
  <si>
    <t>Asumo 6 meses antes de la primera PEM</t>
  </si>
  <si>
    <t>5155-00-0000-IG-SD-RI-004</t>
  </si>
  <si>
    <t>RI - ESTUDIO DE ALCANCE DE CONSECUENCIAS</t>
  </si>
  <si>
    <t xml:space="preserve">VBD-10240 </t>
  </si>
  <si>
    <t>Achico 2 meses la FN para generar holgura</t>
  </si>
  <si>
    <t>DMB-24310 - Desgasificador presurizado
DBM-24320 - Desgasificador atmosférico</t>
  </si>
  <si>
    <t>VBE-95120 -KNOCK OUT DRUM
VBE-91020 -PULMÓN DE AIRE DE INSTRUMENTOS
VBE-91030 -PULMÓN DE AIRE DE ARRANQUE
VBE-92010 - PULMÓN DE NITRÓGENO
VBH-97310 -SUMIDERO DE DRENAJES CERRADOS</t>
  </si>
  <si>
    <t>TKBH-98130 -TANQUE DE DRENAJE DE GLICOL
VBH-94250 -TANQUE SUMIDERO DE HOT OIL
VBH-97110 -SUMIDERO DE DRENAJES ABIERTOS CALIENTES</t>
  </si>
  <si>
    <t>EAL-94270 - Aeroenfriador de hot oil (trim cooler)</t>
  </si>
  <si>
    <t>EAP-95130 A/B - Calentador eléctrico de VBE-95120</t>
  </si>
  <si>
    <t>FAJ-94260 - FILTRO DE BOMBA DE HOT OIL</t>
  </si>
  <si>
    <t>RI - TANQUES MAYORES API 650 (pliego)</t>
  </si>
  <si>
    <t>TKAZ-24330 Tanque pulmón de agua
TKAZ-24350 Tanque Skimmer
TKAZ-97140 Tanque Slop</t>
  </si>
  <si>
    <t>CM018022</t>
  </si>
  <si>
    <t>Primer tanque nov-26, último mayo-27</t>
  </si>
  <si>
    <t xml:space="preserve">TKBA-24410 A/B - Tanque cónico de efluentes
</t>
  </si>
  <si>
    <t>FDM1040</t>
  </si>
  <si>
    <t>T-29181/29281/29381</t>
  </si>
  <si>
    <t>5155-00-1800-IG-EM-RI-002</t>
  </si>
  <si>
    <t>TKZZ-102002</t>
  </si>
  <si>
    <t>CM018380</t>
  </si>
  <si>
    <t>PAY-97320 A/B-BOMBAS DE SUMIDERO DRENAJES CERRADOS
PAY-95140 A/B-BOMBA KOD
PAZ-24430 A/B-BOMBAS DE TANQUE DE EFLUENTES
PBA-24420 A/B-BOMBA DE SKIMMEADO
PBA-97160 A/B-BOMBAS DE CONDENSADO DE TANQUE SLOP
PBA-97150 A/B-BOMBAS DE AGUA DE TANQUE SLOP</t>
  </si>
  <si>
    <t>FDM1220</t>
  </si>
  <si>
    <t>PAY-97110 A/B-BBAS SUMIDERO DE DRENAJES ABIERTOS VBH-97110</t>
  </si>
  <si>
    <t>FDM1280</t>
  </si>
  <si>
    <t>PBE-94250-BOMBA DE TANQUE SUMIDERO DE HOT OIL
PBE-98130 -BOMBA DE TANQUE DE DRENAJE DE GLICOL</t>
  </si>
  <si>
    <t>FDM1210</t>
  </si>
  <si>
    <t>Adelanto la FN 4 meses respecto al crono contractual</t>
  </si>
  <si>
    <t>PBM-24340 A/B-BOMBA DE TRANSFERENCIA
PAZ-24390 A/B/C- BOMBA DE AGUA TRATADA A TANQUES</t>
  </si>
  <si>
    <t>SKZZ-93110 - SKID DE GAS COMBUSTIBLE CPF2
SKZZ-67040-SKID DE GAS COMBUSTIBLE GENERACIÓN</t>
  </si>
  <si>
    <t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t>
  </si>
  <si>
    <t>SKZZ-91040/91050-SKID DE COMPRESIÓN Y SECADO DE AIRE</t>
  </si>
  <si>
    <t>SKZZ-92020/SKZZ-92030 - UNIDAD DE GENERACIÓN DE NITRÓGENO</t>
  </si>
  <si>
    <t>FDM1380</t>
  </si>
  <si>
    <t>5155-00-0000-IG-PI-RI-006</t>
  </si>
  <si>
    <t>REQUERIMIENTO DE MATERIALES. CAÑERÍAS Y ACCESORIOS AEREOS - Compra inicial</t>
  </si>
  <si>
    <t>FDP1000</t>
  </si>
  <si>
    <t>5155-00-0000-IG-PI-RI-006-1</t>
  </si>
  <si>
    <t>5155-00-0000-IG-PI-RI-006-X1</t>
  </si>
  <si>
    <t>FDP1001</t>
  </si>
  <si>
    <t>5155-00-0000-IG-PI-RI-006-X2</t>
  </si>
  <si>
    <t>REQUERIMIENTO DE MATERIALES. CAÑERÍAS Y ACCESORIOS AEREOS - Compra Ing 60%</t>
  </si>
  <si>
    <t>FDP1010</t>
  </si>
  <si>
    <t>5155-00-0000-IG-PI-RI-006-X3</t>
  </si>
  <si>
    <t>REQUERIMIENTO DE MATERIALES. CAÑERÍAS Y ACCESORIOS AEREOS - Compra Ing 90%</t>
  </si>
  <si>
    <t>FDP1011</t>
  </si>
  <si>
    <t>5155-00-0000-IG-PI-RI-007</t>
  </si>
  <si>
    <t>REQUERIMIENTO DE MATERIALES. CAÑERÍAS Y ACCESORIOS ENTERRADOS - Compra inicial</t>
  </si>
  <si>
    <t>5155-00-0000-IG-PI-RI-004</t>
  </si>
  <si>
    <t>CPI010020</t>
  </si>
  <si>
    <t>5155-00-0000-IG-PI-RI-005</t>
  </si>
  <si>
    <t>CP011010</t>
  </si>
  <si>
    <t>Tomar montaje del piping</t>
  </si>
  <si>
    <t>5155-00-0000-IG-PI-RI-003</t>
  </si>
  <si>
    <t>5155-00-0000-IG-PI-RI-002</t>
  </si>
  <si>
    <t>REQUERIMIENTO DE MATERIALES. VÁLVULAS MANUALES - Compra temprana</t>
  </si>
  <si>
    <t>5155-00-0000-IG-PI-RI-002-X1</t>
  </si>
  <si>
    <t>REQUERIMIENTO DE MATERIALES. VÁLVULAS MANUALES - Compra Ing 30%</t>
  </si>
  <si>
    <t>5155-00-0000-IG-PI-RI-002-X2</t>
  </si>
  <si>
    <t>REQUERIMIENTO DE MATERIALES. VÁLVULAS MANUALES - Compra Ing 60%</t>
  </si>
  <si>
    <t>Necesidad a suministrar</t>
  </si>
  <si>
    <t>Emisión de RI/Pliego</t>
  </si>
  <si>
    <t>Estado AT</t>
  </si>
  <si>
    <t>Adjudicación</t>
  </si>
  <si>
    <t>Entrega en sitio</t>
  </si>
  <si>
    <t>Tarea del cronograma</t>
  </si>
  <si>
    <t>Plan</t>
  </si>
  <si>
    <t>Tendencia</t>
  </si>
  <si>
    <t>Fecha de necesidad</t>
  </si>
  <si>
    <t>Holgura</t>
  </si>
  <si>
    <t>Tendencia entrega</t>
  </si>
  <si>
    <t>Fecha OC cronograma</t>
  </si>
  <si>
    <t>En curso</t>
  </si>
  <si>
    <t>La planificación de suministros llega hasta la adjudicación. 
Las fechas planificadas van en línea con el plan de adelantamiento, pero a los efectos contractuales se toma contra la LB de cotización.</t>
  </si>
  <si>
    <t>La compra inicial se toma con horizonte de entrega para enero-26</t>
  </si>
  <si>
    <t>Fecha de necesidad el inicio del tendido de tracing</t>
  </si>
  <si>
    <t>Inicio de tareas de montaje de shelter como fecha de necesidad</t>
  </si>
  <si>
    <t>Se toma como fecha de necesidad 4 meses antes de la PEM</t>
  </si>
  <si>
    <t>VBE-91020 - Pulmón de aire de instrumentos
VBE-91030 - Pulmón e aire de arranque</t>
  </si>
  <si>
    <t>FDM1090-98110</t>
  </si>
  <si>
    <t>TKBH-98130 - Tanque de drenaje de glicol</t>
  </si>
  <si>
    <t>VBH-94250 - Tanque sumidero de hot oil</t>
  </si>
  <si>
    <t>PAY-97320 A/B-BOMBAS DE SUMIDERO DRENAJES CERRADOS
PAY-95140 A/B-BOMBA KOD
PAZ-24430 A/B-BOMBAS DE TANQUE DE EFLUENTES</t>
  </si>
  <si>
    <t>Todas para el 29/12/26, excepto la PAZ24240A/B para el 17/2/27</t>
  </si>
  <si>
    <t>PBM-24340 A/B FE 29/12/26
PZZ-97220 A/B y PZZ-97230 A/B FE 22/27</t>
  </si>
  <si>
    <t>Fórmulas</t>
  </si>
  <si>
    <t>Planta</t>
  </si>
  <si>
    <t>Criticidad</t>
  </si>
  <si>
    <t>Espec.</t>
  </si>
  <si>
    <t>Suministro Crítico</t>
  </si>
  <si>
    <t>Solped</t>
  </si>
  <si>
    <t>Recepción
 ofertas</t>
  </si>
  <si>
    <t xml:space="preserve">CIERRE AT </t>
  </si>
  <si>
    <t>Necesidad OC</t>
  </si>
  <si>
    <t>Emisión 
Real OC</t>
  </si>
  <si>
    <t xml:space="preserve">Plazo de provisión (días) </t>
  </si>
  <si>
    <t>OC N°</t>
  </si>
  <si>
    <t>Fecha KOM</t>
  </si>
  <si>
    <t>% Ingeniería</t>
  </si>
  <si>
    <t>% Acopio</t>
  </si>
  <si>
    <t>% avance fabricación</t>
  </si>
  <si>
    <t>Fecha de entrega OC</t>
  </si>
  <si>
    <t>Fecha de necesidad de entrega en obra</t>
  </si>
  <si>
    <t>Estatus</t>
  </si>
  <si>
    <t>LCII</t>
  </si>
  <si>
    <t>C. CRÍTICO</t>
  </si>
  <si>
    <t>CI</t>
  </si>
  <si>
    <t>E</t>
  </si>
  <si>
    <t>MOVILIZACIÓN</t>
  </si>
  <si>
    <t>SERV</t>
  </si>
  <si>
    <t>MONTO</t>
  </si>
  <si>
    <t>MEDIA</t>
  </si>
  <si>
    <t>ESTRUCTURAS METÁLICAS</t>
  </si>
  <si>
    <t>HITO 2</t>
  </si>
  <si>
    <t>TANQUES MAYORES API 650</t>
  </si>
  <si>
    <t>LLI</t>
  </si>
  <si>
    <t>ME</t>
  </si>
  <si>
    <t>EL</t>
  </si>
  <si>
    <t>RI - SHELTER ELECTRICO SE#4 CON EQUIPAMIENTO</t>
  </si>
  <si>
    <t>RI - SHELTER ELECTRICO SE#3 CON EQUIPAMIENTO</t>
  </si>
  <si>
    <t>PI</t>
  </si>
  <si>
    <t>RI - CAÑERÍAS Y ACCESORIOS ENTERRADOS</t>
  </si>
  <si>
    <t>RI - VÁLVULAS MANUALES - Compra temprana</t>
  </si>
  <si>
    <t>IN</t>
  </si>
  <si>
    <t>RI - SISTEMA DE CONTROL PCS</t>
  </si>
  <si>
    <t>RI - SISTEMA DE SEGURIDAD SIS</t>
  </si>
  <si>
    <t>RI - VÁLVULAS DE CONTROL Y AUTORREGULADORAS</t>
  </si>
  <si>
    <t>RI - CABLES INSTRUMENTACIÓN</t>
  </si>
  <si>
    <t>RI - CABLES ELÉCTRICOS</t>
  </si>
  <si>
    <t>RI -SISTEMA PMS</t>
  </si>
  <si>
    <t>Hito</t>
  </si>
  <si>
    <t>Descripción suministro</t>
  </si>
  <si>
    <t>Fecha límite de adjudicación</t>
  </si>
  <si>
    <t>Comentario</t>
  </si>
  <si>
    <t>Hito 2</t>
  </si>
  <si>
    <t>Proveedor nominado</t>
  </si>
  <si>
    <t>TKAZ-24330 Tanque pulmón de agua</t>
  </si>
  <si>
    <t>TKAZ-24350 Tanque Skimmer</t>
  </si>
  <si>
    <t>TKAZ-97140 Tanque Slop</t>
  </si>
  <si>
    <t>Entregables suministros</t>
  </si>
  <si>
    <t>Entregable</t>
  </si>
  <si>
    <t>Frecuencia</t>
  </si>
  <si>
    <t>Responsable</t>
  </si>
  <si>
    <t>Balance de materiales</t>
  </si>
  <si>
    <t>Mensual</t>
  </si>
  <si>
    <t>Almacén</t>
  </si>
  <si>
    <t>Página 30 del contrato</t>
  </si>
  <si>
    <t>Informes de recepción de materiales</t>
  </si>
  <si>
    <t>Página 173 del contrato</t>
  </si>
  <si>
    <t>REM - Listado MTO´s</t>
  </si>
  <si>
    <t>Semanal</t>
  </si>
  <si>
    <t>Suministros</t>
  </si>
  <si>
    <t>Simil Plan de Suministros</t>
  </si>
  <si>
    <t>Emitido</t>
  </si>
  <si>
    <t>REM - Maestro de suministros</t>
  </si>
  <si>
    <t>Certificado</t>
  </si>
  <si>
    <t>Quincenal</t>
  </si>
  <si>
    <t>Hasta 3 mensuales. Contra HES y certificados de equipos</t>
  </si>
  <si>
    <t>CON-13 / Archivo para seguimiento</t>
  </si>
  <si>
    <t>PyCP</t>
  </si>
  <si>
    <t>Formato acordado con PP</t>
  </si>
  <si>
    <t>Service Level Agreement (SLA)</t>
  </si>
  <si>
    <t>?</t>
  </si>
  <si>
    <t>Consultar si no queda comprendido dentro del REM - Listado MTO´s</t>
  </si>
  <si>
    <t>Vendor List</t>
  </si>
  <si>
    <t>A demanda</t>
  </si>
  <si>
    <t>Compras</t>
  </si>
  <si>
    <t>Primera versión se presenta el 2/9/25</t>
  </si>
  <si>
    <t>Flujo de fondos</t>
  </si>
  <si>
    <t>CDG</t>
  </si>
  <si>
    <t>Ver si pueden presentarlo discriminando solo los reembolsables</t>
  </si>
  <si>
    <t>Facturas reembolsables</t>
  </si>
  <si>
    <t>Trimestral</t>
  </si>
  <si>
    <t>Consolidar las facturas de todo lo certificado cada 3 meses</t>
  </si>
  <si>
    <t>Informe semanal</t>
  </si>
  <si>
    <t>Plan de suministros</t>
  </si>
  <si>
    <t>PEP</t>
  </si>
  <si>
    <t>Único</t>
  </si>
  <si>
    <t>Reembolsable Posiblemente afectados en una ingeniería de valor</t>
  </si>
  <si>
    <t>#</t>
  </si>
  <si>
    <t>PIPING</t>
  </si>
  <si>
    <t>UD</t>
  </si>
  <si>
    <t>CANT</t>
  </si>
  <si>
    <t>1000 U$$</t>
  </si>
  <si>
    <t>1001 U$$</t>
  </si>
  <si>
    <t>5.1</t>
  </si>
  <si>
    <t>Válvulas manuales Ac. Carbono</t>
  </si>
  <si>
    <t>ton</t>
  </si>
  <si>
    <t>5.2</t>
  </si>
  <si>
    <t>Caños, incl.protección anticorrosiva, planta  Ac. Carbono</t>
  </si>
  <si>
    <t>5.4</t>
  </si>
  <si>
    <t>Accesorios,bridas,juntas y espárragos Ac. Carbono</t>
  </si>
  <si>
    <t>5.6</t>
  </si>
  <si>
    <t>Caños, incl.protección anticorrosiva, planta Ac. Galvanizado</t>
  </si>
  <si>
    <t>5.8</t>
  </si>
  <si>
    <t>Accesorios, bridas, juntas y espárragos Ac. Galvanizado</t>
  </si>
  <si>
    <t>5.9</t>
  </si>
  <si>
    <t>Válvulas manuales Ac. Inoxidable</t>
  </si>
  <si>
    <t>5.12</t>
  </si>
  <si>
    <t>Accesorios, bridas, juntas y espárragos Ac. Inoxidable</t>
  </si>
  <si>
    <t>5.13</t>
  </si>
  <si>
    <t>Válvulas manuales Ac. Aleado</t>
  </si>
  <si>
    <t>5.14</t>
  </si>
  <si>
    <t>Caños, incl.protección anticorrosiva, planta Ac. Aleado</t>
  </si>
  <si>
    <t>5.16</t>
  </si>
  <si>
    <t>Accesorios, bridas, juntas y espárragos Ac. Aleado</t>
  </si>
  <si>
    <t>5.17</t>
  </si>
  <si>
    <t>Soportes de cañerías</t>
  </si>
  <si>
    <t>5.19</t>
  </si>
  <si>
    <t>Caños PEAD - SCI</t>
  </si>
  <si>
    <t>m</t>
  </si>
  <si>
    <t>5.20</t>
  </si>
  <si>
    <t>Accesorios PEAD - SCI</t>
  </si>
  <si>
    <t>un</t>
  </si>
  <si>
    <t>14.21</t>
  </si>
  <si>
    <t>Soportes elásticos, montaje</t>
  </si>
  <si>
    <t>tn</t>
  </si>
  <si>
    <t>Electricidad e Instrumentos</t>
  </si>
  <si>
    <t>A</t>
  </si>
  <si>
    <t>Válvulas de control, shut-down,motorizadas</t>
  </si>
  <si>
    <t>u</t>
  </si>
  <si>
    <t>B</t>
  </si>
  <si>
    <t>C</t>
  </si>
  <si>
    <t>D</t>
  </si>
  <si>
    <t>Transmisores - incluye tambien los duales</t>
  </si>
  <si>
    <t>Medidores de caudal - elemento primario y cañeria - enderezador de vena</t>
  </si>
  <si>
    <t>F2</t>
  </si>
  <si>
    <t xml:space="preserve">Analizadores </t>
  </si>
  <si>
    <t>G</t>
  </si>
  <si>
    <t>Otros instrumentos especiales - tomamuestras - detectores</t>
  </si>
  <si>
    <t>I</t>
  </si>
  <si>
    <t>Materiales montaje de instrumentos (mecánico)</t>
  </si>
  <si>
    <t>gl</t>
  </si>
  <si>
    <t>J1</t>
  </si>
  <si>
    <t>J2</t>
  </si>
  <si>
    <t>Bandejas p/canalizacion</t>
  </si>
  <si>
    <t>J3</t>
  </si>
  <si>
    <t>Conduits</t>
  </si>
  <si>
    <t>J4</t>
  </si>
  <si>
    <t>Accesorios</t>
  </si>
  <si>
    <t>J5</t>
  </si>
  <si>
    <t>Conexionado</t>
  </si>
  <si>
    <t>K</t>
  </si>
  <si>
    <t>Provisión cables eléctricos</t>
  </si>
  <si>
    <t>L</t>
  </si>
  <si>
    <t xml:space="preserve">Provision soportes y material menor </t>
  </si>
  <si>
    <t>Kg</t>
  </si>
  <si>
    <t>7-1</t>
  </si>
  <si>
    <t>Equipos de Potencia y Salas Eléctricas (Trafos, GE, Shelters, Etc.)</t>
  </si>
  <si>
    <t>7-2</t>
  </si>
  <si>
    <t>Tableros, Celdas y otros equipos de MT</t>
  </si>
  <si>
    <t>7-3</t>
  </si>
  <si>
    <t>Tableros, Celdas y otros equipos de BT</t>
  </si>
  <si>
    <t>7-4</t>
  </si>
  <si>
    <t>Caños, Cajas y Accesorios p/Canaliz. Eléctricas</t>
  </si>
  <si>
    <t>7-5</t>
  </si>
  <si>
    <t>Cables Eléctricos</t>
  </si>
  <si>
    <t>7-6</t>
  </si>
  <si>
    <t>Material p/Iluminación y Tomas (excepto cables y caños)</t>
  </si>
  <si>
    <t>7-7</t>
  </si>
  <si>
    <t>Material para PAT, Prot. Catódica y Pararrayos (exc.cables y caños)</t>
  </si>
  <si>
    <t>7-8</t>
  </si>
  <si>
    <t>Sistema UPS, Rectificadores y Bco. de Baterías</t>
  </si>
  <si>
    <t>7-9</t>
  </si>
  <si>
    <t>Soportes y Material menor de Montaje</t>
  </si>
  <si>
    <t>kg</t>
  </si>
  <si>
    <t>7-10</t>
  </si>
  <si>
    <t>Equipos Intemperie</t>
  </si>
  <si>
    <t>7-11</t>
  </si>
  <si>
    <t xml:space="preserve">E </t>
  </si>
  <si>
    <t>Repuestos</t>
  </si>
  <si>
    <t>P</t>
  </si>
  <si>
    <t>Sistema Fire &amp; Gas,hardware y software</t>
  </si>
  <si>
    <t>X</t>
  </si>
  <si>
    <t>sistema Contra Incendio</t>
  </si>
  <si>
    <t>Repuestos instrumentos</t>
  </si>
  <si>
    <t>Edificios. Modulos. Shelters (estructura y cubiertas)</t>
  </si>
  <si>
    <t>m2</t>
  </si>
  <si>
    <t>Equipos</t>
  </si>
  <si>
    <t>Peso</t>
  </si>
  <si>
    <t>Peso2</t>
  </si>
  <si>
    <t>Cant.</t>
  </si>
  <si>
    <t>Reembolsable</t>
  </si>
  <si>
    <t>unitario</t>
  </si>
  <si>
    <t>total</t>
  </si>
  <si>
    <t>AESA</t>
  </si>
  <si>
    <t>[tn]</t>
  </si>
  <si>
    <t>1000 U$S</t>
  </si>
  <si>
    <t>SKZZ-67040</t>
  </si>
  <si>
    <t>MÓDULO 67040</t>
  </si>
  <si>
    <t>SKZZ-91040</t>
  </si>
  <si>
    <t>MÓDULO 91040</t>
  </si>
  <si>
    <t>SKZZ-91050</t>
  </si>
  <si>
    <t>MÓDULO 91050</t>
  </si>
  <si>
    <t>SKZZ-92020</t>
  </si>
  <si>
    <t>MÓDULO 92020</t>
  </si>
  <si>
    <t>SKZZ-92030</t>
  </si>
  <si>
    <t>MÓDULO 92030</t>
  </si>
  <si>
    <t>SKZZ-93110</t>
  </si>
  <si>
    <t>MÓDULO 93110</t>
  </si>
  <si>
    <t>SKZZ-90200 A</t>
  </si>
  <si>
    <t>MÓDULO 90200 A</t>
  </si>
  <si>
    <t>SKZZ-90200 B</t>
  </si>
  <si>
    <t>MÓDULO 90200 B</t>
  </si>
  <si>
    <t>SKZZ-90201</t>
  </si>
  <si>
    <t>MÓDULO 90201</t>
  </si>
  <si>
    <t>SKZZ-90202 B</t>
  </si>
  <si>
    <t>MÓDULO 90202 B</t>
  </si>
  <si>
    <t>SKZZ-90202 C</t>
  </si>
  <si>
    <t>MÓDULO 90202 C</t>
  </si>
  <si>
    <t>SKZZ-90203 B</t>
  </si>
  <si>
    <t>MÓDULO 90203 B</t>
  </si>
  <si>
    <t>SKZZ-90203 C</t>
  </si>
  <si>
    <t>MÓDULO 90203 C</t>
  </si>
  <si>
    <t>SKZZ-90206 A</t>
  </si>
  <si>
    <t>MÓDULO 90206 A</t>
  </si>
  <si>
    <t>SKZZ-90207 A</t>
  </si>
  <si>
    <t>MÓDULO 90207 A</t>
  </si>
  <si>
    <t>SKZZ-90208 A</t>
  </si>
  <si>
    <t>MÓDULO 90208 A</t>
  </si>
  <si>
    <t>SKZZ-90209 A</t>
  </si>
  <si>
    <t>MÓDULO 90209 A</t>
  </si>
  <si>
    <t>SKZZ-90210 A</t>
  </si>
  <si>
    <t>MÓDULO 90210 A</t>
  </si>
  <si>
    <t>SKZZ-90210 B</t>
  </si>
  <si>
    <t>MÓDULO 90210 B</t>
  </si>
  <si>
    <t>SKZZ-90211 A</t>
  </si>
  <si>
    <t>MÓDULO 90211 A</t>
  </si>
  <si>
    <t>SKZZ-90212 A</t>
  </si>
  <si>
    <t>MÓDULO 90212 A</t>
  </si>
  <si>
    <t>SKZZ-90213</t>
  </si>
  <si>
    <t>MÓDULO 90213</t>
  </si>
  <si>
    <t>SKZZ-90214</t>
  </si>
  <si>
    <t>MÓDULO 90214</t>
  </si>
  <si>
    <t>SKZZ-90215</t>
  </si>
  <si>
    <t>MÓDULO 90215</t>
  </si>
  <si>
    <t>VBD-10240</t>
  </si>
  <si>
    <t>SEPARADOR DE CONDENSADOS DE EPF</t>
  </si>
  <si>
    <t>DBM-24310</t>
  </si>
  <si>
    <t>DESGASIFICADOR PRESURIZADO</t>
  </si>
  <si>
    <t>DBM-24320</t>
  </si>
  <si>
    <t>DESGASIFICADOR ATMOSFÉRICO</t>
  </si>
  <si>
    <t>PBM-24340 A</t>
  </si>
  <si>
    <t>BOMBA DE TRANSFERENCIA</t>
  </si>
  <si>
    <t>PBM-24340 B</t>
  </si>
  <si>
    <t>PAZ-24390 A</t>
  </si>
  <si>
    <t>BOMBA DE AGUA TRATADA A TANQUES</t>
  </si>
  <si>
    <t>PAZ-24390 B</t>
  </si>
  <si>
    <t>PAZ-24390 C</t>
  </si>
  <si>
    <t>TKBA-24410 A</t>
  </si>
  <si>
    <t>TANQUE CÓNICO DE EFLUENTES</t>
  </si>
  <si>
    <t>TKBA-24410 B</t>
  </si>
  <si>
    <t>PAZ-24430 A</t>
  </si>
  <si>
    <t>BOMBA DE TANQUES DE EFLUENTES</t>
  </si>
  <si>
    <t>PAZ-24430 B</t>
  </si>
  <si>
    <t>PBA-24420 A</t>
  </si>
  <si>
    <t>BOMBA DE SKIMMEADO</t>
  </si>
  <si>
    <t>PBA-24420 B</t>
  </si>
  <si>
    <t>VBE-91020</t>
  </si>
  <si>
    <t>PULMÓN DE AIRE DE INSTRUMENTOS</t>
  </si>
  <si>
    <t>VBE-91030</t>
  </si>
  <si>
    <t>PULMÓN DE AIRE DE ARRANQUE</t>
  </si>
  <si>
    <t>VBE-92010</t>
  </si>
  <si>
    <t>PULMÓN DE NITRÓGENO</t>
  </si>
  <si>
    <t>VBH-94250</t>
  </si>
  <si>
    <t>TANQUE SUMIDERO DE HOT OIL</t>
  </si>
  <si>
    <t>PBE-94250</t>
  </si>
  <si>
    <t>BOMBA DE TANQUE SUMIDERO DE HOT OIL</t>
  </si>
  <si>
    <t>FAJ-94260</t>
  </si>
  <si>
    <t>FILTRO DE BOMBA DE HOT OIL</t>
  </si>
  <si>
    <t>EAL-94270</t>
  </si>
  <si>
    <t>TRIM COOLER</t>
  </si>
  <si>
    <t>VBE-95120</t>
  </si>
  <si>
    <t>EAP-95130 A/B</t>
  </si>
  <si>
    <t>CALENTADOR ELÉCTRICO</t>
  </si>
  <si>
    <t>PAY-95140 A/B</t>
  </si>
  <si>
    <t>BOMBA DE KOD</t>
  </si>
  <si>
    <t>VBH-97110</t>
  </si>
  <si>
    <t>SUMIDERO DE DRENAJES ABIERTOS CALIENTES</t>
  </si>
  <si>
    <t>PAY-97110 A</t>
  </si>
  <si>
    <t>BOMBA DE SUMIDERO DE DRENAJES ABIERTOS 
VBH-97110</t>
  </si>
  <si>
    <t>PAY-97110 B</t>
  </si>
  <si>
    <t>VBH-97310</t>
  </si>
  <si>
    <t>SUMIDERO DE DRENAJES CERRADOS</t>
  </si>
  <si>
    <t>PAY-97320 A</t>
  </si>
  <si>
    <t>BOMBA DE SUMIDERO DE DRENAJES CERRADOS</t>
  </si>
  <si>
    <t>PAY-97320 B</t>
  </si>
  <si>
    <t>PBA-97150 A</t>
  </si>
  <si>
    <t>BOMBA DE AGUA DE TANQUE SLOP</t>
  </si>
  <si>
    <t>PBA-97150 B</t>
  </si>
  <si>
    <t>PBA-97160 A</t>
  </si>
  <si>
    <t>BOMBA DE CONDENSADO DE TANQUE SLOP</t>
  </si>
  <si>
    <t>PBA-97160 B</t>
  </si>
  <si>
    <t>TKBH-98130</t>
  </si>
  <si>
    <t>TANQUE DE DRENAJE DE GLICOL</t>
  </si>
  <si>
    <t>PBE-98130</t>
  </si>
  <si>
    <t>BOMBA DE TANQUE DE DRENAJE DE GLICOL</t>
  </si>
  <si>
    <t>T-29181</t>
  </si>
  <si>
    <t>TANQUE DE TRANSFERENCIA DE GLICOL</t>
  </si>
  <si>
    <t>T-29281</t>
  </si>
  <si>
    <t>T-29381</t>
  </si>
  <si>
    <t>TANQUE DE ESPUMA</t>
  </si>
  <si>
    <t>REPUESTOS</t>
  </si>
  <si>
    <t>ASISTENCIAS VENDORS</t>
  </si>
  <si>
    <t>TOTAL</t>
  </si>
  <si>
    <t>Etiquetas de fila</t>
  </si>
  <si>
    <t>Suma de Total P0</t>
  </si>
  <si>
    <t xml:space="preserve">5155-00-0000-IG-IN-RI-020
</t>
  </si>
  <si>
    <t>5155-00-2300-IG-EL-RI-002</t>
  </si>
  <si>
    <t>5155-00-2300-IG-EL-RI-004</t>
  </si>
  <si>
    <t>SIN RI</t>
  </si>
  <si>
    <t>Total general</t>
  </si>
  <si>
    <t>RI</t>
  </si>
  <si>
    <t>Descripcion RI</t>
  </si>
  <si>
    <t>Tipo</t>
  </si>
  <si>
    <t>Tag</t>
  </si>
  <si>
    <t>Nombre</t>
  </si>
  <si>
    <t>Tipo Equipo</t>
  </si>
  <si>
    <t>Um</t>
  </si>
  <si>
    <t>Cantidad</t>
  </si>
  <si>
    <t>Precio</t>
  </si>
  <si>
    <t>Total P0</t>
  </si>
  <si>
    <t>Apertura P0</t>
  </si>
  <si>
    <t>Reembolsables</t>
  </si>
  <si>
    <t>Mecanica</t>
  </si>
  <si>
    <t>Separador De Condensados De Epf</t>
  </si>
  <si>
    <t>(02) Recipiente / Vessel</t>
  </si>
  <si>
    <t>si</t>
  </si>
  <si>
    <t>Desgasificador Presurizado</t>
  </si>
  <si>
    <t>Desgasificador Atmosférico</t>
  </si>
  <si>
    <t>Pulmón De Aire De Instrumentos</t>
  </si>
  <si>
    <t>Pulmón De Aire De Arranque</t>
  </si>
  <si>
    <t>Pulmón De Nitrógeno</t>
  </si>
  <si>
    <t>Tanque Sumidero De Hot Oil</t>
  </si>
  <si>
    <t>Trim Cooler</t>
  </si>
  <si>
    <t>Kod</t>
  </si>
  <si>
    <t>Sumidero De Drenajes Cerrados</t>
  </si>
  <si>
    <t>Tanque De Drenaje De Glicol</t>
  </si>
  <si>
    <t>PAZ-24240 A</t>
  </si>
  <si>
    <t>Bomba De Desarenado</t>
  </si>
  <si>
    <t>(04) Bombas</t>
  </si>
  <si>
    <t>PAZ-24240 B</t>
  </si>
  <si>
    <t>Bomba De Transferencia</t>
  </si>
  <si>
    <t>Bomba De Agua Tratada A Tanques</t>
  </si>
  <si>
    <t>PAY-23120 A</t>
  </si>
  <si>
    <t>Bomba De Reproceso De Condensado</t>
  </si>
  <si>
    <t>PAY-23120 B</t>
  </si>
  <si>
    <t>Bomba De Tanques De Efluentes</t>
  </si>
  <si>
    <t>Bomba De Skimmeado</t>
  </si>
  <si>
    <t>PZZ-24450 A</t>
  </si>
  <si>
    <t>Bomba De Tanque De Flotados</t>
  </si>
  <si>
    <t>PZZ-24450 B</t>
  </si>
  <si>
    <t>PBE-90430</t>
  </si>
  <si>
    <t>Bomba Aceite Para Motores</t>
  </si>
  <si>
    <t>PBE-90460</t>
  </si>
  <si>
    <t>Bomba Aceite Para Compresores</t>
  </si>
  <si>
    <t>Bomba De Tanque Sumidero De Hot Oil</t>
  </si>
  <si>
    <t>Bomba De Kod</t>
  </si>
  <si>
    <t>Bomba De Sumidero De Drenajes Abiertos 
Vbh-97110</t>
  </si>
  <si>
    <t>PAY-97120 A</t>
  </si>
  <si>
    <t>Bomba De Sumidero De Drenajes Abiertos 
Vbh-97120</t>
  </si>
  <si>
    <t>PAY-97120 B</t>
  </si>
  <si>
    <t>PAY-97130 A</t>
  </si>
  <si>
    <t>Bomba De Sumidero De Drenajes Abiertos 
Vbh-97130</t>
  </si>
  <si>
    <t>PAY-97130 B</t>
  </si>
  <si>
    <t>Bomba De Sumidero De Drenajes Cerrados</t>
  </si>
  <si>
    <t>Bomba De Agua De Tanque Slop</t>
  </si>
  <si>
    <t>Bomba De Condensado De Tanque Slop</t>
  </si>
  <si>
    <t>PZZ-97220 A</t>
  </si>
  <si>
    <t>Bomba De Desagote De Emergencia</t>
  </si>
  <si>
    <t>PZZ-97220 B</t>
  </si>
  <si>
    <t>PBE-98120</t>
  </si>
  <si>
    <t>Bomba De Carga De Glicol</t>
  </si>
  <si>
    <t>Bomba De Tanque De Drenaje De Glicol</t>
  </si>
  <si>
    <t>PZZ-99140</t>
  </si>
  <si>
    <t>Bomba De Agua Cruda</t>
  </si>
  <si>
    <t>PZZ-99230</t>
  </si>
  <si>
    <t>Bomba De Agua De Lavado</t>
  </si>
  <si>
    <t>PZZ-97230 A</t>
  </si>
  <si>
    <t xml:space="preserve">Bomba De Agua Drenaje A Tratamiento </t>
  </si>
  <si>
    <t>PZZ-97230 B</t>
  </si>
  <si>
    <t>PAZ-24020B</t>
  </si>
  <si>
    <t>Bomba De Trasvase De Agua</t>
  </si>
  <si>
    <t>FAJ-24230 A</t>
  </si>
  <si>
    <t>Filtro De Succión De Bomba De Desarenado</t>
  </si>
  <si>
    <t>(05) Filtros / Heaters / Calentadores</t>
  </si>
  <si>
    <t>FAJ-24230 B</t>
  </si>
  <si>
    <t>FAJ-24250</t>
  </si>
  <si>
    <t>Filtro De Descarga De Bomba De Desarenado</t>
  </si>
  <si>
    <t>EAP-90420</t>
  </si>
  <si>
    <t>Calentador Eléctrico Tanque Aceite 
Tkbe-90410</t>
  </si>
  <si>
    <t>EAP-90450</t>
  </si>
  <si>
    <t>Calentador Eléctrico Tanque Aceite 
Tkbe-90440</t>
  </si>
  <si>
    <t>Filtro De Bomba De Hot Oil</t>
  </si>
  <si>
    <t>Tanque Cónico De Efluentes</t>
  </si>
  <si>
    <t>(08) Tanques de Almacenamiento</t>
  </si>
  <si>
    <t>TKZZ-24440</t>
  </si>
  <si>
    <t>Tanque De Recuperación De Flotados</t>
  </si>
  <si>
    <t>TKBE-90410</t>
  </si>
  <si>
    <t>Tanque De Aceite Para Motores</t>
  </si>
  <si>
    <t>TKBE-90440</t>
  </si>
  <si>
    <t>Tanque De Aceite Para Compresores</t>
  </si>
  <si>
    <t>Sumidero De Drenajes Abiertos Calientes</t>
  </si>
  <si>
    <t>VBH-97120</t>
  </si>
  <si>
    <t>Sumidero De Drenajes Abiertos Frios</t>
  </si>
  <si>
    <t>VBH-97130</t>
  </si>
  <si>
    <t>Sumidero De Drenajes Abiertos</t>
  </si>
  <si>
    <t>TKZZ-98110</t>
  </si>
  <si>
    <t>Tanque De Glicol</t>
  </si>
  <si>
    <t>Tanque De Transferencia De Glicol</t>
  </si>
  <si>
    <t>TKZZ-102001</t>
  </si>
  <si>
    <t>Tanque De Espuma</t>
  </si>
  <si>
    <t>Módulo 67040</t>
  </si>
  <si>
    <t>(12) Equipos Paquete o Skid</t>
  </si>
  <si>
    <t>Módulo 91040</t>
  </si>
  <si>
    <t>Módulo 91050</t>
  </si>
  <si>
    <t>Módulo 92020</t>
  </si>
  <si>
    <t>Módulo 92030</t>
  </si>
  <si>
    <t>Módulo 93110</t>
  </si>
  <si>
    <t>Módulo 90200 A</t>
  </si>
  <si>
    <t>Módulo 90200 B</t>
  </si>
  <si>
    <t>SKZZ-90200 C</t>
  </si>
  <si>
    <t>Módulo 90200 C</t>
  </si>
  <si>
    <t>Módulo 90201</t>
  </si>
  <si>
    <t>SKZZ-90202 A</t>
  </si>
  <si>
    <t>Módulo 90202 A</t>
  </si>
  <si>
    <t>Módulo 90202 B</t>
  </si>
  <si>
    <t>Módulo 90202 C</t>
  </si>
  <si>
    <t>SKZZ-90202 D</t>
  </si>
  <si>
    <t>Módulo 90202 D</t>
  </si>
  <si>
    <t>SKZZ-90203 A</t>
  </si>
  <si>
    <t>Módulo 90203 A</t>
  </si>
  <si>
    <t>Módulo 90203 B</t>
  </si>
  <si>
    <t>Módulo 90203 C</t>
  </si>
  <si>
    <t>SKZZ-90203 D</t>
  </si>
  <si>
    <t>Módulo 90203 D</t>
  </si>
  <si>
    <t>Módulo 90206 A</t>
  </si>
  <si>
    <t>SKZZ-90206 B</t>
  </si>
  <si>
    <t>Módulo 90206 B</t>
  </si>
  <si>
    <t>Módulo 90207 A</t>
  </si>
  <si>
    <t>SKZZ-90207 B</t>
  </si>
  <si>
    <t>Módulo 90207 B</t>
  </si>
  <si>
    <t>Módulo 90208 A</t>
  </si>
  <si>
    <t>SKZZ-90208 B</t>
  </si>
  <si>
    <t>Módulo 90208 B</t>
  </si>
  <si>
    <t>Módulo 90209 A</t>
  </si>
  <si>
    <t>SKZZ-90209 B</t>
  </si>
  <si>
    <t>Módulo 90209 B</t>
  </si>
  <si>
    <t>Módulo 90210 A</t>
  </si>
  <si>
    <t>Módulo 90210 B</t>
  </si>
  <si>
    <t>Módulo 90211 A</t>
  </si>
  <si>
    <t>Módulo 90212 A</t>
  </si>
  <si>
    <t>Módulo 90213</t>
  </si>
  <si>
    <t>Módulo 90214</t>
  </si>
  <si>
    <t>Módulo 90215</t>
  </si>
  <si>
    <t>Piping</t>
  </si>
  <si>
    <t>Válvulas y Materiales de  Instal. de Cañerías de Argentina-ok</t>
  </si>
  <si>
    <t>válvulas manuales Ac. Carbono</t>
  </si>
  <si>
    <t>caños,incl.protección anticorrosiva, planta  Ac. Carbono</t>
  </si>
  <si>
    <t>accesorios,bridas,juntas y espárragos Ac. Carbono</t>
  </si>
  <si>
    <t>caños,incl.protección anticorrosiva, planta Ac. Galvanizado</t>
  </si>
  <si>
    <t>accesorios,bridas,juntas y espárragos Ac. Galvanizado</t>
  </si>
  <si>
    <t>válvulas manuales Ac. Inoxidable</t>
  </si>
  <si>
    <t>accesorios,bridas,juntas y espárragos Ac. Inoxidable</t>
  </si>
  <si>
    <t>válvulas manuales Ac. Aleado</t>
  </si>
  <si>
    <t>caños,incl.protección anticorrosiva, planta Ac. Aleado</t>
  </si>
  <si>
    <t>accesorios,bridas,juntas y espárragos Ac. Aleado</t>
  </si>
  <si>
    <t>REQUERIMIENTO DE MATERIALES. SOPORTES</t>
  </si>
  <si>
    <t>soportes de cañerías</t>
  </si>
  <si>
    <t>caños PEAD - SCI</t>
  </si>
  <si>
    <t>accesorios PEAD - SCI</t>
  </si>
  <si>
    <t>Instrumentos y Materiales de Instal. Instr. de Argentina-ok / válvulas de control,shut-down,motorizadas</t>
  </si>
  <si>
    <t xml:space="preserve"> válvulas de control,shut-down,motorizadas</t>
  </si>
  <si>
    <r>
      <t xml:space="preserve">(válvula de bloqueo, de control y autorreguladora de presión)
</t>
    </r>
    <r>
      <rPr>
        <sz val="11"/>
        <color rgb="FFFF0000"/>
        <rFont val="Calibri"/>
        <family val="2"/>
        <scheme val="minor"/>
      </rPr>
      <t>Quito un 15% para pasárselo a válvulas de blowdown y shutdown (RI-003) y otro 15% para válvulas de diluvio (RI-013), un 5% para solenoides, un 5% para shutdown-Generación y otro 5% para autorreguladores-Generación</t>
    </r>
  </si>
  <si>
    <t>Considero un 15% de lo que tenía la RI de válvulas de control (IN-RI-001)</t>
  </si>
  <si>
    <t>Considero un 5% de lo que tenía la RI de válvulas de control (IN-RI-001)-Solenoides</t>
  </si>
  <si>
    <t>Considero un 5% de lo que tenía la RI de válvulas de control (IN-RI-001)-Valv autorreguladoras Generación</t>
  </si>
  <si>
    <t>Considero un 5% de lo que tenía la RI de válvulas de control (IN-RI-001)-Valv blowdown y shutdown Generación</t>
  </si>
  <si>
    <t>Instrumentos y Materiales de Instal. Instr. de Argentina-ok / válvulas de seguridad</t>
  </si>
  <si>
    <t>Válvula de seguridad</t>
  </si>
  <si>
    <t>Valvula de alivio termico</t>
  </si>
  <si>
    <t>Venteo de emergencia</t>
  </si>
  <si>
    <t>Válvula de presión y vacío</t>
  </si>
  <si>
    <t>Instrumentos y Materiales de Instal. Instr. de Argentina-ok / instrumentos comunes</t>
  </si>
  <si>
    <t>Indicador de nivel</t>
  </si>
  <si>
    <r>
      <t xml:space="preserve">RI para indicadores de nivel existen dos. La 008 para indicadores magnéticos y la 009 para indicadores de vidrio
</t>
    </r>
    <r>
      <rPr>
        <sz val="11"/>
        <color rgb="FFFF0000"/>
        <rFont val="Calibri"/>
        <family val="2"/>
        <scheme val="minor"/>
      </rPr>
      <t>Considero 40% para radar, 40% para magnéticos y 20% para vidrio</t>
    </r>
  </si>
  <si>
    <t>RI para indicadores de nivel existen dos. La 008 para indicadores magnéticos y la 009 para indicadores de vidrio</t>
  </si>
  <si>
    <t>Considero un 20% del monto total de indicadores de nivel</t>
  </si>
  <si>
    <t>Indicador de presion</t>
  </si>
  <si>
    <t>Dos RI para manómetros. Una para el área de generación y otra para el área general</t>
  </si>
  <si>
    <t>Manómetro</t>
  </si>
  <si>
    <t>Quito un 10% para área de generación</t>
  </si>
  <si>
    <t>Considero un 10% para área de generación</t>
  </si>
  <si>
    <t>Manómetro de presión</t>
  </si>
  <si>
    <t>Orificio de restricción</t>
  </si>
  <si>
    <t>Sensor de temperatura</t>
  </si>
  <si>
    <t>La RI para termocuplas/RTD salen dentro de las RI de termómetros y transmisores de temperatura. Hay RI para Transmisores de temperatura en área general, en el área de generación y RI para termómetros</t>
  </si>
  <si>
    <t>Switch de nivel</t>
  </si>
  <si>
    <t>Switch de vibracion</t>
  </si>
  <si>
    <t>Definio el RI CDG</t>
  </si>
  <si>
    <t>Termoelemento - RTD</t>
  </si>
  <si>
    <t>Termometro</t>
  </si>
  <si>
    <t xml:space="preserve">Termovaina </t>
  </si>
  <si>
    <t>La RI para termovainas salen dentro de las RI de termómetros y transmisores de temperatura. Hay RI para Transmisores de temperatura en área general, en el área de generación y RI para termómetros</t>
  </si>
  <si>
    <t>Transmisores de vibracion</t>
  </si>
  <si>
    <t>Vibroswitch</t>
  </si>
  <si>
    <t>Instrumentos y Materiales de Instal. Instr. de Argentina-ok / transmisores - incluye tambien los duales</t>
  </si>
  <si>
    <t>Transmisor indicador de caudal</t>
  </si>
  <si>
    <t>Transmisor indicador de presión</t>
  </si>
  <si>
    <t>Quito un 50% para pasárselo a transmisores de presión diferencial</t>
  </si>
  <si>
    <t>Considero un 40% de lo que tenía la RI de transmisores de presión (IN-RI-005)</t>
  </si>
  <si>
    <t>Considero un 10% de lo que tenía la RI de transmisores de presión del área de Generación</t>
  </si>
  <si>
    <t>Transmisor indicador de temperatura</t>
  </si>
  <si>
    <t>Transmisor indicador de nivel</t>
  </si>
  <si>
    <t>Instrumentos y Materiales de Instal. Instr. de Argentina-ok / medidores de caudal - elemento primario y cañeria - enderezador de vena</t>
  </si>
  <si>
    <t>Elemento de caudal - medidor de cuña</t>
  </si>
  <si>
    <t>Eelemento de caudal - placa orificio</t>
  </si>
  <si>
    <t>Elemento de caudal - coriolis</t>
  </si>
  <si>
    <t>Elemento de caudal - medidor de caudal coriolis</t>
  </si>
  <si>
    <t>Elemento de caudal - medidor de caudal magnético</t>
  </si>
  <si>
    <t>Elemento de caudal - medidor de caudal ultrasónico</t>
  </si>
  <si>
    <t>Transmisor indicador de caudal - magnético</t>
  </si>
  <si>
    <t>Rotámetro</t>
  </si>
  <si>
    <t>Resto 15% para los del área de generación</t>
  </si>
  <si>
    <t>Quito 15% de los otros rotámetros</t>
  </si>
  <si>
    <t xml:space="preserve">Instrumentos y Materiales de Instal. Instr. de Argentina-ok / analizadores </t>
  </si>
  <si>
    <t>Sensor analizador de presión de vapor (RVP)</t>
  </si>
  <si>
    <t>Transmisor analizador de corte de agua</t>
  </si>
  <si>
    <t>Instrumentos y Materiales de Instal. Instr. de Argentina-ok / otros instrumentos especiales - tomamuestras - detectores</t>
  </si>
  <si>
    <t>Cupón de corrosión</t>
  </si>
  <si>
    <t>Toma muestra</t>
  </si>
  <si>
    <t>Quito un 20% para el tomamuestra del área de Generación</t>
  </si>
  <si>
    <t>Considero un 20% para el toma muestra del área de generación</t>
  </si>
  <si>
    <t>Detector de fugas</t>
  </si>
  <si>
    <t>Instrumentos y Materiales de Instal. Instr. de Argentina-ok</t>
  </si>
  <si>
    <t>provisión cables eléctricos</t>
  </si>
  <si>
    <t>Quito un 5% para el área de generación</t>
  </si>
  <si>
    <t>Considero un 5% de cables para el área de generación</t>
  </si>
  <si>
    <t>Equipos y Materiales Eléctricos de Argentina-ok / Equipos de Potencia y Salas Eléctricas (Trafos, GE, Shelters, Etc.)</t>
  </si>
  <si>
    <t>Sala electrica n°3 (transformadores + otros (shelters))</t>
  </si>
  <si>
    <t>Sala electrica n°4 bt(transformadores + otros (shelters))</t>
  </si>
  <si>
    <t>RI-REQUISICIÓN DE INGENIERÍA - SHELTER ELECTRICO SE#5 CON EQUIPAMIENTO</t>
  </si>
  <si>
    <t>Sala electrica n°5 mt (transformadores + otros (shelters))</t>
  </si>
  <si>
    <t>Transforamdor. ubicado en patio de generadores</t>
  </si>
  <si>
    <t>Divido mitad y mitad con los trafos en aceite</t>
  </si>
  <si>
    <t>Otros (generador de emergencia bt)</t>
  </si>
  <si>
    <t>Otros (scada)</t>
  </si>
  <si>
    <t>Equipos y Materiales Eléctricos de Argentina-ok</t>
  </si>
  <si>
    <t>De forma aproximada se puede considerar 50% en RI-004,  30% en RI-005 y 20% en RI-006</t>
  </si>
  <si>
    <t>Equipos y Materiales Eléctricos de Argentina-ok / Tableros, Celdas y otros equipos de BT</t>
  </si>
  <si>
    <t>Tableros auxiliares BT</t>
  </si>
  <si>
    <t>De forma aproximada se puede considerar 50% en cada RI</t>
  </si>
  <si>
    <t>CCM BT</t>
  </si>
  <si>
    <t>De forma aproximada se puede considerar 65% en RI-005 y 35% en RI-006</t>
  </si>
  <si>
    <t>Variadores de frecuencia - fuera del CCM</t>
  </si>
  <si>
    <t>Tablero de control y señales</t>
  </si>
  <si>
    <t>Ducto de barras BT</t>
  </si>
  <si>
    <t>Considero 40% del monto previsto para PAT y Prot catódica</t>
  </si>
  <si>
    <t>Considero 60% del monto previsto para PAT y Prot catódica</t>
  </si>
  <si>
    <t>Sistema de Control y Comunicaciones de Argentina-ok</t>
  </si>
  <si>
    <t>sistema Fire &amp; Gas,hardware y software</t>
  </si>
  <si>
    <t>Quito un 5% para los del área de generación</t>
  </si>
  <si>
    <t>Considero un 10% del monto del sistema de fire &amp; gas (IN-RI-017)</t>
  </si>
  <si>
    <t>Considero un 5% del monto para los detectores del área de generación</t>
  </si>
  <si>
    <t>Obra Civil-ok</t>
  </si>
  <si>
    <t>Edificios de Instrumentos Shelters</t>
  </si>
  <si>
    <t>Prefabricado</t>
  </si>
  <si>
    <t>radiografiado piping</t>
  </si>
  <si>
    <t>placa</t>
  </si>
  <si>
    <t>Precom</t>
  </si>
  <si>
    <t>Alistamiento y Puesta en Marcha-ok</t>
  </si>
  <si>
    <t>Fluidos y cargas iniciales</t>
  </si>
  <si>
    <t>Equipos mecánicos - Provisiones AESA</t>
  </si>
  <si>
    <t>Equipos eléctricos - Provisiones AESA</t>
  </si>
  <si>
    <t>Instrumentación y Control - Provisiones AESA</t>
  </si>
  <si>
    <t>Instrumentación y Control - Paros de Planta</t>
  </si>
  <si>
    <t>Capacitaciones técnicas - Provisiones AESA</t>
  </si>
  <si>
    <t>Equipos e Instrumentos de Medición</t>
  </si>
  <si>
    <t>No reembolsables</t>
  </si>
  <si>
    <t>TKAZ-24220 A</t>
  </si>
  <si>
    <t>Tanque De Almacenamiento De Agua De Inyección</t>
  </si>
  <si>
    <t>Tanques</t>
  </si>
  <si>
    <t>TKAZ-24220 B</t>
  </si>
  <si>
    <t>TKAZ-24330</t>
  </si>
  <si>
    <t>Tanque Pulmón De Agua (Nternos Skimmer)</t>
  </si>
  <si>
    <t>TKAZ-24350</t>
  </si>
  <si>
    <t>Tanque  Skimmer</t>
  </si>
  <si>
    <t>TKAY-23110 A</t>
  </si>
  <si>
    <t>Tanque De Almacenamiento De Condensado</t>
  </si>
  <si>
    <t>TKBA-97140</t>
  </si>
  <si>
    <t>Gaskets/Bolts</t>
  </si>
  <si>
    <t>No rebolsable usd</t>
  </si>
  <si>
    <t>materiales montaje de instrumentos (mecánico)</t>
  </si>
  <si>
    <t>RI para materiales de montajes mecánicos y materiales de montajes eléctricos</t>
  </si>
  <si>
    <t xml:space="preserve">provision soportes y material menor </t>
  </si>
  <si>
    <t>No reembolsable</t>
  </si>
  <si>
    <t>Quito un 20% para prensacables</t>
  </si>
  <si>
    <t>Considero un 20% para prensacables</t>
  </si>
  <si>
    <t>VBE-92010- Pulmón de nitrógeno
VBE-95120 - KOD</t>
  </si>
  <si>
    <t xml:space="preserve">
VBH-97110 - Sumidero de drenajes abiertos calientes
VBH-97310 - Sumidero de drenajes cerrados</t>
  </si>
  <si>
    <t>TKAY-23110A Almacenamiento de condensado</t>
  </si>
  <si>
    <t>TKAY-24220A Almacenamiento de agua de inyección</t>
  </si>
  <si>
    <t>TKAY-24220B Almacenamiento de agua de inyección</t>
  </si>
  <si>
    <t>PAY-97320 A/B-BOMBAS DE SUMIDERO DRENAJES CERRADOS
PAY-95140 A/B-BOMBA KOD
PAZ-24430 A/B-BOMBAS DE TANQUE DE EFLUENTES
PAZ-24240 A/B-BOMBAS DE DESARENADO
PBA-24420 A/B-BOMBA DE SKIMMEADO
PBA-97160 A/B-BOMBAS DE CONDENSADO DE TANQUE SLOP
PBA-97150 A/B-BOMBAS DE AGUA DE TANQUE SLOP
PBM-24340 A/B-BOMBA DE TRANSFERENCIA
PZZ-24450 A/B-BOMBA DE TANQUE DE FLOTADOS
PZZ-99230 - BOMBA DE AGUA DE LAVADO</t>
  </si>
  <si>
    <t>Activity ID</t>
  </si>
  <si>
    <t>TRADUCCIÓN PARA FÓRMULA BUSCAR X</t>
  </si>
  <si>
    <t>Activity Name</t>
  </si>
  <si>
    <t>Remaining 
Duration</t>
  </si>
  <si>
    <t>Start</t>
  </si>
  <si>
    <t>Finish</t>
  </si>
  <si>
    <t>BL Project Start</t>
  </si>
  <si>
    <t>BL Project Finish</t>
  </si>
  <si>
    <t>Total Float</t>
  </si>
  <si>
    <t>CPF2 - LA CALERA FASE 2 Rev. 1 (VT)</t>
  </si>
  <si>
    <t>30-Jun-25 A</t>
  </si>
  <si>
    <t>26-Jan-28</t>
  </si>
  <si>
    <t xml:space="preserve">  Hitos</t>
  </si>
  <si>
    <t xml:space="preserve">    Hitos generales</t>
  </si>
  <si>
    <t xml:space="preserve">      MG1000</t>
  </si>
  <si>
    <t>Firma Acta de Inicio de Obra - Fecha Efectiva</t>
  </si>
  <si>
    <t xml:space="preserve">      MI1000</t>
  </si>
  <si>
    <t>Entrega de documentación de partida por Pluspetrol</t>
  </si>
  <si>
    <t xml:space="preserve">      MI1005</t>
  </si>
  <si>
    <t>Entrega de Ingeniería de Vendors de provisiones por Pluspetrol</t>
  </si>
  <si>
    <t xml:space="preserve">      MG1010</t>
  </si>
  <si>
    <t>KOM - Reunión de inicio de Proyecto</t>
  </si>
  <si>
    <t>07-Aug-25</t>
  </si>
  <si>
    <t xml:space="preserve">      MG1030</t>
  </si>
  <si>
    <t>Definicion de Sistemas</t>
  </si>
  <si>
    <t xml:space="preserve">      MG1020</t>
  </si>
  <si>
    <t>Posesion patrimonial del area</t>
  </si>
  <si>
    <t xml:space="preserve">      MG1040</t>
  </si>
  <si>
    <t>Apertura de Sistemas en cronograma</t>
  </si>
  <si>
    <t>15-Dec-26</t>
  </si>
  <si>
    <t xml:space="preserve">      PARO001</t>
  </si>
  <si>
    <t>Inicio de Paro</t>
  </si>
  <si>
    <t xml:space="preserve">      PARO002</t>
  </si>
  <si>
    <t>PARO</t>
  </si>
  <si>
    <t xml:space="preserve">      PARO003</t>
  </si>
  <si>
    <t>Fin de Paro</t>
  </si>
  <si>
    <t xml:space="preserve">    Hitos del Proyecto</t>
  </si>
  <si>
    <t xml:space="preserve">      A10200</t>
  </si>
  <si>
    <t>Hito 3 - Emisión de OC de primer MTO de cañerías en revisión A</t>
  </si>
  <si>
    <t>29-Sep-25*</t>
  </si>
  <si>
    <t xml:space="preserve">      A10180</t>
  </si>
  <si>
    <t>Hito 1 - Fin de movilización temprana a sitio</t>
  </si>
  <si>
    <t>27-Nov-25*</t>
  </si>
  <si>
    <t xml:space="preserve">      A10190</t>
  </si>
  <si>
    <t>Hito 2 - Emisión de OC de equipos principales</t>
  </si>
  <si>
    <t>16-Jan-26*</t>
  </si>
  <si>
    <t xml:space="preserve">      A10210</t>
  </si>
  <si>
    <t>Hito 4 – Avance de la Ingeniería de Detalle al 75%</t>
  </si>
  <si>
    <t>05-Jun-26*</t>
  </si>
  <si>
    <t xml:space="preserve">      A10240</t>
  </si>
  <si>
    <t>Hito 7 - Piping: prefabricado de 40.000 pulg equivalentes</t>
  </si>
  <si>
    <t>08-Sep-26*</t>
  </si>
  <si>
    <t xml:space="preserve">      A10230</t>
  </si>
  <si>
    <t>Hito 6 – Realización Montaje de 200 tn de Estructuras Metálicas</t>
  </si>
  <si>
    <t>23-Sep-26*</t>
  </si>
  <si>
    <t xml:space="preserve">      A10220</t>
  </si>
  <si>
    <t>Hito 5 – Fundaciones civiles de parrales principales</t>
  </si>
  <si>
    <t>09-Oct-26*</t>
  </si>
  <si>
    <t xml:space="preserve">      A10270</t>
  </si>
  <si>
    <t>Hito 8 - RFC Planta Mínima</t>
  </si>
  <si>
    <t>04-Aug-27*</t>
  </si>
  <si>
    <t xml:space="preserve">      A10275</t>
  </si>
  <si>
    <t>Hito 9 - RFSU  Planta Mínima</t>
  </si>
  <si>
    <t>28-Aug-27*</t>
  </si>
  <si>
    <t xml:space="preserve">      A10280</t>
  </si>
  <si>
    <t>Hito 10 - RFC Planta Total</t>
  </si>
  <si>
    <t>04-Oct-27*</t>
  </si>
  <si>
    <t xml:space="preserve">      A10290</t>
  </si>
  <si>
    <t>Hito 11 - RFSU Planta Total</t>
  </si>
  <si>
    <t>28-Oct-27*</t>
  </si>
  <si>
    <t xml:space="preserve">  Ingenieria de Detalle</t>
  </si>
  <si>
    <t>22-Aug-25</t>
  </si>
  <si>
    <t xml:space="preserve">    A10310</t>
  </si>
  <si>
    <t>Calculo del Prog. 75% de Ingenieria (de acuerdo con archivo Plan de Ingeniería)</t>
  </si>
  <si>
    <t>01-Jun-26*</t>
  </si>
  <si>
    <t xml:space="preserve">    A10300</t>
  </si>
  <si>
    <t>Emision de Documentos Conforme a Obra (CAO´s)</t>
  </si>
  <si>
    <t xml:space="preserve">    TALLERES</t>
  </si>
  <si>
    <t xml:space="preserve">      TA1100</t>
  </si>
  <si>
    <t>Entrega de informe preliminar de aspectos de constructibilidad</t>
  </si>
  <si>
    <t>19-Sep-25*</t>
  </si>
  <si>
    <t xml:space="preserve">      TA1090</t>
  </si>
  <si>
    <t>Taller de SIMOPS</t>
  </si>
  <si>
    <t>31-Oct-25*</t>
  </si>
  <si>
    <t xml:space="preserve">      TA1060</t>
  </si>
  <si>
    <t>Taller de revision de TIE-INS</t>
  </si>
  <si>
    <t>03-Dec-25</t>
  </si>
  <si>
    <t>08-Dec-25</t>
  </si>
  <si>
    <t xml:space="preserve">      TA1110</t>
  </si>
  <si>
    <t>Taller HAZOP</t>
  </si>
  <si>
    <t>04-Dec-25</t>
  </si>
  <si>
    <t>23-Dec-25</t>
  </si>
  <si>
    <t xml:space="preserve">      TA1120</t>
  </si>
  <si>
    <t>Taller LOPA</t>
  </si>
  <si>
    <t>10-Dec-25</t>
  </si>
  <si>
    <t>22-Dec-25</t>
  </si>
  <si>
    <t xml:space="preserve">      TA1010</t>
  </si>
  <si>
    <t>Revision modelo 3D 30%</t>
  </si>
  <si>
    <t>11-Dec-25</t>
  </si>
  <si>
    <t xml:space="preserve">      TA1130</t>
  </si>
  <si>
    <t>Taller de revision de Matriz Causo Efecto</t>
  </si>
  <si>
    <t xml:space="preserve">      TA1020</t>
  </si>
  <si>
    <t>Revision modelo 3D 60%</t>
  </si>
  <si>
    <t xml:space="preserve">      TA1070</t>
  </si>
  <si>
    <t>Taller de racionalizacion de alarmas</t>
  </si>
  <si>
    <t xml:space="preserve">      TA1040</t>
  </si>
  <si>
    <t>Taller de revision SCADA</t>
  </si>
  <si>
    <t>24-Aug-26</t>
  </si>
  <si>
    <t>31-Aug-26</t>
  </si>
  <si>
    <t xml:space="preserve">      TA1030</t>
  </si>
  <si>
    <t>Revision modelo 3D 90%</t>
  </si>
  <si>
    <t xml:space="preserve">      TA1080</t>
  </si>
  <si>
    <t>Taller de pruebas periodicas del SIS</t>
  </si>
  <si>
    <t xml:space="preserve">      TA1041</t>
  </si>
  <si>
    <t>Taller de revision PCS-PSS-ESD</t>
  </si>
  <si>
    <t>17-Dec-26</t>
  </si>
  <si>
    <t xml:space="preserve">      TA1124</t>
  </si>
  <si>
    <t>Integracion Shelters y PMS (FAT)</t>
  </si>
  <si>
    <t xml:space="preserve">      TA1050</t>
  </si>
  <si>
    <t>I-FAT (PCS-PSS-ESD-SCADA)</t>
  </si>
  <si>
    <t xml:space="preserve">      TA1000</t>
  </si>
  <si>
    <t>Revision de seguridad previa a la puesta en marcha (PSSR)</t>
  </si>
  <si>
    <t xml:space="preserve">    Procesos</t>
  </si>
  <si>
    <t xml:space="preserve">      PQPRLY20</t>
  </si>
  <si>
    <t>PFDs</t>
  </si>
  <si>
    <t xml:space="preserve">      CONPROC01</t>
  </si>
  <si>
    <t>Analisis de Ingenieria de referencia (CONSIST - IBE) p/compras tempranas</t>
  </si>
  <si>
    <t xml:space="preserve">      PQPRLY60</t>
  </si>
  <si>
    <t>Manuales de operación y otros</t>
  </si>
  <si>
    <t>23-Jan-26</t>
  </si>
  <si>
    <t xml:space="preserve">      PQPRLY30</t>
  </si>
  <si>
    <t>Listados líneas, Tie In’s y equipos</t>
  </si>
  <si>
    <t>02-Dec-25</t>
  </si>
  <si>
    <t xml:space="preserve">      PQPRLY40</t>
  </si>
  <si>
    <t>Memoria de cálculo de proceso</t>
  </si>
  <si>
    <t xml:space="preserve">      PQPRLY00</t>
  </si>
  <si>
    <t>P&amp;IDs en Rev A</t>
  </si>
  <si>
    <t xml:space="preserve">      PQPRLY10</t>
  </si>
  <si>
    <t>P&amp;IDs en Rev 0</t>
  </si>
  <si>
    <t xml:space="preserve">      PQPRLY50</t>
  </si>
  <si>
    <t>Matriz Causa y Efecto</t>
  </si>
  <si>
    <t xml:space="preserve">    Seguridad en el diseño</t>
  </si>
  <si>
    <t xml:space="preserve">      CONSDD01</t>
  </si>
  <si>
    <t xml:space="preserve">      PQSDLY70</t>
  </si>
  <si>
    <t>HD, Requisiciones y AT´s</t>
  </si>
  <si>
    <t>29-Jan-26</t>
  </si>
  <si>
    <t xml:space="preserve">      PQSDLY30</t>
  </si>
  <si>
    <t>P&amp;IDs en Rev A (SCI)</t>
  </si>
  <si>
    <t xml:space="preserve">      PQSDLY10</t>
  </si>
  <si>
    <t>Docs Seguridad en el diseño (ELIMINAR PORQUE QUEDÓ VACÍO)</t>
  </si>
  <si>
    <t>14-Jan-26</t>
  </si>
  <si>
    <t xml:space="preserve">      PQSDLY60</t>
  </si>
  <si>
    <t>Layout/planos ubicación de sistema SCI y F&amp;G</t>
  </si>
  <si>
    <t xml:space="preserve">      PQSDLY50</t>
  </si>
  <si>
    <t>Plano clasif. Areas + MC de sistema contra incendio</t>
  </si>
  <si>
    <t xml:space="preserve">      PQSDLY40</t>
  </si>
  <si>
    <t>P&amp;IDs en Rev 0 (SCI)</t>
  </si>
  <si>
    <t>12-Dec-25</t>
  </si>
  <si>
    <t xml:space="preserve">    Mecánica</t>
  </si>
  <si>
    <t xml:space="preserve">      CONMEC01</t>
  </si>
  <si>
    <t xml:space="preserve">      RIM1050</t>
  </si>
  <si>
    <t>RI / HD - Tanques Mayores in Situ</t>
  </si>
  <si>
    <t xml:space="preserve">      RIM1090</t>
  </si>
  <si>
    <t>RI's/HD para tanques mayores (taller)</t>
  </si>
  <si>
    <t>15-Dec-25</t>
  </si>
  <si>
    <t xml:space="preserve">      RIM1070</t>
  </si>
  <si>
    <t>RI / HD - Tanques Mayores Taller (TKBA-24410 A/B)</t>
  </si>
  <si>
    <t xml:space="preserve">      RIM1010</t>
  </si>
  <si>
    <t>RI / HD - Equipos rotativos</t>
  </si>
  <si>
    <t xml:space="preserve">      RIM1020</t>
  </si>
  <si>
    <t>RI / HD - Equipos Estáticos / Plantas Paquete</t>
  </si>
  <si>
    <t>16-Dec-25</t>
  </si>
  <si>
    <t xml:space="preserve">      RIM1060</t>
  </si>
  <si>
    <t>RI / HD - Tanques Mayores Taller</t>
  </si>
  <si>
    <t xml:space="preserve">      RIM1100</t>
  </si>
  <si>
    <t>RI's/HD para filtros</t>
  </si>
  <si>
    <t>16-Apr-26</t>
  </si>
  <si>
    <t xml:space="preserve">      RIM1030</t>
  </si>
  <si>
    <t>RI / HD - Filtros</t>
  </si>
  <si>
    <t>17-Apr-26</t>
  </si>
  <si>
    <t xml:space="preserve">    Piping</t>
  </si>
  <si>
    <t xml:space="preserve">      CONPIP01</t>
  </si>
  <si>
    <t xml:space="preserve">      PQPILY95</t>
  </si>
  <si>
    <t>Emision temprana de docs Isometria y planos</t>
  </si>
  <si>
    <t>21-Aug-25</t>
  </si>
  <si>
    <t>13-Apr-26</t>
  </si>
  <si>
    <t xml:space="preserve">      RIP1000</t>
  </si>
  <si>
    <t>RI - Cañerías y accesorios _ 1° MTO</t>
  </si>
  <si>
    <t>22-Aug-25*</t>
  </si>
  <si>
    <t xml:space="preserve">      PQPILY120</t>
  </si>
  <si>
    <t>Analisis de Flexibilidad</t>
  </si>
  <si>
    <t>27-Aug-26</t>
  </si>
  <si>
    <t xml:space="preserve">      PQPILY130</t>
  </si>
  <si>
    <t>Planos de cañerías enterradas</t>
  </si>
  <si>
    <t xml:space="preserve">      PQPILY100</t>
  </si>
  <si>
    <t>Docs Piping - Key Plan y layout de implantación</t>
  </si>
  <si>
    <t xml:space="preserve">      RIP1030</t>
  </si>
  <si>
    <t>RI - Válvulas manuales</t>
  </si>
  <si>
    <t>17-Oct-25*</t>
  </si>
  <si>
    <t xml:space="preserve">      PQPILY105</t>
  </si>
  <si>
    <t>Modelo 3D al 30%</t>
  </si>
  <si>
    <t xml:space="preserve">      PQPILY106</t>
  </si>
  <si>
    <t>Informe Modelo 3D al 30%</t>
  </si>
  <si>
    <t xml:space="preserve">      RIP1005</t>
  </si>
  <si>
    <t>RI - Cañerías y accesorios al 30% definicion MAQ (anterior 2° MTO)</t>
  </si>
  <si>
    <t>15-Dec-25*</t>
  </si>
  <si>
    <t xml:space="preserve">      PQPILY00</t>
  </si>
  <si>
    <t>Isometria - Slug Cutcher</t>
  </si>
  <si>
    <t>23-Apr-26</t>
  </si>
  <si>
    <t xml:space="preserve">      PQPILY10</t>
  </si>
  <si>
    <t>Isometria - Compresion</t>
  </si>
  <si>
    <t xml:space="preserve">      PQPILY20</t>
  </si>
  <si>
    <t>Isometria - Fluido termico Hot Oil</t>
  </si>
  <si>
    <t xml:space="preserve">      PQPILY30</t>
  </si>
  <si>
    <t>Isometria - Ampliacion de Generacion</t>
  </si>
  <si>
    <t xml:space="preserve">      PQPILY40</t>
  </si>
  <si>
    <t>Isometria - Almacenamiento de Condensado</t>
  </si>
  <si>
    <t xml:space="preserve">      PQPILY50</t>
  </si>
  <si>
    <t>Isometria - Unidades de Condensado</t>
  </si>
  <si>
    <t xml:space="preserve">      PQPILY60</t>
  </si>
  <si>
    <t>Isometria - Flare + KOD</t>
  </si>
  <si>
    <t xml:space="preserve">      PQPILY70</t>
  </si>
  <si>
    <t>Isometria - Tratamiento de Agua</t>
  </si>
  <si>
    <t xml:space="preserve">      PQPILY90</t>
  </si>
  <si>
    <t>Isometria y planos - Unidades de proceso de Gas</t>
  </si>
  <si>
    <t xml:space="preserve">      PQPILY80</t>
  </si>
  <si>
    <t>Isometria - Salida de Planta</t>
  </si>
  <si>
    <t xml:space="preserve">      PQPILY125</t>
  </si>
  <si>
    <t>Cuadernillos de Tie Ins</t>
  </si>
  <si>
    <t>09-Jan-26</t>
  </si>
  <si>
    <t xml:space="preserve">      PQPILY110</t>
  </si>
  <si>
    <t>Modelo 3D al 60%</t>
  </si>
  <si>
    <t xml:space="preserve">      RIP1015</t>
  </si>
  <si>
    <t>RI - Cañerías y accesorios al 60% definicion MAQ</t>
  </si>
  <si>
    <t>15-May-26*</t>
  </si>
  <si>
    <t xml:space="preserve">      PQPILY111</t>
  </si>
  <si>
    <t>Informe Modelo 3D al 60%</t>
  </si>
  <si>
    <t xml:space="preserve">      PQPILY115</t>
  </si>
  <si>
    <t>Modelo 3D al 90%</t>
  </si>
  <si>
    <t xml:space="preserve">      RIP1025</t>
  </si>
  <si>
    <t>RI - Cañerías y accesorios al 90% definicion MAQ</t>
  </si>
  <si>
    <t>15-Sep-26*</t>
  </si>
  <si>
    <t xml:space="preserve">      PQPILY116</t>
  </si>
  <si>
    <t>Informe Modelo 3D al 90%</t>
  </si>
  <si>
    <t xml:space="preserve">    Civil</t>
  </si>
  <si>
    <t xml:space="preserve">      CONCIV01</t>
  </si>
  <si>
    <t xml:space="preserve">      EDC10110</t>
  </si>
  <si>
    <t>MD-Alcance de Subcontrato O.Civil</t>
  </si>
  <si>
    <t>15-Aug-25</t>
  </si>
  <si>
    <t xml:space="preserve">      PQCILY20</t>
  </si>
  <si>
    <t>Fundaciones Parrales - Unidades de proceso de Gas</t>
  </si>
  <si>
    <t xml:space="preserve">      PQCILY30</t>
  </si>
  <si>
    <t>Fundaciones Parrales - Unidades de Condensado</t>
  </si>
  <si>
    <t xml:space="preserve">      PQCILY82</t>
  </si>
  <si>
    <t>Underground</t>
  </si>
  <si>
    <t xml:space="preserve">      PQCILY31</t>
  </si>
  <si>
    <t>Estructura Metalica - Unidades de Condensado</t>
  </si>
  <si>
    <t xml:space="preserve">      PQCILY11</t>
  </si>
  <si>
    <t>Estructura Metalica - Ingreso a Planta - Slug Cutcher</t>
  </si>
  <si>
    <t>24-Apr-26</t>
  </si>
  <si>
    <t xml:space="preserve">      PQCILY21</t>
  </si>
  <si>
    <t>Estructura Metalica - Unidades de proceso de Gas</t>
  </si>
  <si>
    <t xml:space="preserve">      EDC10100</t>
  </si>
  <si>
    <t>RI - Estructura Metálica</t>
  </si>
  <si>
    <t xml:space="preserve">      PQCILY70</t>
  </si>
  <si>
    <t>Fundaciones - Flare + KOD</t>
  </si>
  <si>
    <t>13-Aug-26</t>
  </si>
  <si>
    <t xml:space="preserve">      PQCILY50</t>
  </si>
  <si>
    <t>Fundaciones - Almacenamiento de Condensado</t>
  </si>
  <si>
    <t xml:space="preserve">      PQCILY90</t>
  </si>
  <si>
    <t>Emision temprana de docs Civil</t>
  </si>
  <si>
    <t xml:space="preserve">      PQCILY15</t>
  </si>
  <si>
    <t>Fundaciones Compresores - Compresion</t>
  </si>
  <si>
    <t xml:space="preserve">      RIC1020</t>
  </si>
  <si>
    <t>RI - Hormigón premoldeado</t>
  </si>
  <si>
    <t xml:space="preserve">      PQCILY00</t>
  </si>
  <si>
    <t>Estudios y planos de Suelos, Calles y Veredas</t>
  </si>
  <si>
    <t>13-Jan-26</t>
  </si>
  <si>
    <t xml:space="preserve">      PQCILY60</t>
  </si>
  <si>
    <t>Fundaciones Tanques - Tratamiento de Agua</t>
  </si>
  <si>
    <t xml:space="preserve">      PQCILY10</t>
  </si>
  <si>
    <t>Fundaciones - Ingreso a Planta - Slug Cutcher</t>
  </si>
  <si>
    <t xml:space="preserve">      PQCILY80</t>
  </si>
  <si>
    <t>Fundaciones - Salida de Planta</t>
  </si>
  <si>
    <t xml:space="preserve">      EDC10150</t>
  </si>
  <si>
    <t>Planos de H°A° prefabricado (Cámaras-Soportes-Sleepers-otras fundaciones)</t>
  </si>
  <si>
    <t xml:space="preserve">      PQCILY62</t>
  </si>
  <si>
    <t>Fundaciones - Tratamiento de Agua</t>
  </si>
  <si>
    <t xml:space="preserve">      RIC1060</t>
  </si>
  <si>
    <t>RI - Ignifugado</t>
  </si>
  <si>
    <t>01-Dec-25</t>
  </si>
  <si>
    <t xml:space="preserve">      EDC10010</t>
  </si>
  <si>
    <t>Plano Lay Out de fundaciones - Tanques in situ</t>
  </si>
  <si>
    <t xml:space="preserve">      EDC10050</t>
  </si>
  <si>
    <t>Plano Movimiento de suelos</t>
  </si>
  <si>
    <t xml:space="preserve">      EDC10020</t>
  </si>
  <si>
    <t>Plano de Fundaciones - Tanques in situ</t>
  </si>
  <si>
    <t xml:space="preserve">      EDC10030</t>
  </si>
  <si>
    <t>Plano Lay Out de fundaciones - Parrales en áreas de Procesamiento de Gas y Condensado</t>
  </si>
  <si>
    <t>02-Jan-26</t>
  </si>
  <si>
    <t xml:space="preserve">      EDC10040</t>
  </si>
  <si>
    <t>Plano de Fundaciones - Parrales en áreas de Procesamiento de Gas y Condensado</t>
  </si>
  <si>
    <t xml:space="preserve">      PQCILY81</t>
  </si>
  <si>
    <t>Estructura Metalica - Salida de Planta</t>
  </si>
  <si>
    <t>07-Jan-26</t>
  </si>
  <si>
    <t xml:space="preserve">      PQCILY32</t>
  </si>
  <si>
    <t>Fundaciones Equipos y Salas - Unidades de Condensado</t>
  </si>
  <si>
    <t>26-Jan-26</t>
  </si>
  <si>
    <t xml:space="preserve">      PQCILY22</t>
  </si>
  <si>
    <t>Fundaciones Unidad Gas 1 - Unidades de proceso de Gas</t>
  </si>
  <si>
    <t xml:space="preserve">      PQCILY45</t>
  </si>
  <si>
    <t>Fundaciones - Ampliacion de Generacion</t>
  </si>
  <si>
    <t xml:space="preserve">      PQCILY61</t>
  </si>
  <si>
    <t>Estructura Metalica - Tratamiento de Agua</t>
  </si>
  <si>
    <t xml:space="preserve">      PQCILY41</t>
  </si>
  <si>
    <t>Estructura Metalica - Fluido termico Hot Oil</t>
  </si>
  <si>
    <t>14-Apr-26</t>
  </si>
  <si>
    <t>22-Apr-26</t>
  </si>
  <si>
    <t xml:space="preserve">      PQCILY40</t>
  </si>
  <si>
    <t>Fundaciones - Fluido termico Hot Oil</t>
  </si>
  <si>
    <t xml:space="preserve">      PQCILY16</t>
  </si>
  <si>
    <t>Fundaciones Equipos - Compresion</t>
  </si>
  <si>
    <t xml:space="preserve">      PQCILY71</t>
  </si>
  <si>
    <t>Estructura Metalica - Flare + KOD</t>
  </si>
  <si>
    <t xml:space="preserve">      PQCILY23</t>
  </si>
  <si>
    <t>Fundaciones Equipos - Unidades de proceso de Gas</t>
  </si>
  <si>
    <t>03-Aug-26</t>
  </si>
  <si>
    <t xml:space="preserve">    Electricidad</t>
  </si>
  <si>
    <t>21-Dec-26</t>
  </si>
  <si>
    <t xml:space="preserve">      CONELE01</t>
  </si>
  <si>
    <t xml:space="preserve">      PQELLY03</t>
  </si>
  <si>
    <t>Shelter y Salas - General</t>
  </si>
  <si>
    <t>29-Aug-25</t>
  </si>
  <si>
    <t xml:space="preserve">      RIE1042</t>
  </si>
  <si>
    <t>RI - Shelters Salas Eléctricas # 5 (Incl. Tableros MT)</t>
  </si>
  <si>
    <t xml:space="preserve">      PQELLY01</t>
  </si>
  <si>
    <t>Tracing - General</t>
  </si>
  <si>
    <t xml:space="preserve">      PQELLY04</t>
  </si>
  <si>
    <t>Diagramas Unifilares - General</t>
  </si>
  <si>
    <t xml:space="preserve">      PQELLY95</t>
  </si>
  <si>
    <t>Emision temprana de docs Electricidad</t>
  </si>
  <si>
    <t xml:space="preserve">      PQELLY11</t>
  </si>
  <si>
    <t>Puesta a tierra - Ingreso a Planta - Slug Cutcher</t>
  </si>
  <si>
    <t xml:space="preserve">      PQELLY21</t>
  </si>
  <si>
    <t>Puesta a tierra - Compresion</t>
  </si>
  <si>
    <t xml:space="preserve">      PQELLY31</t>
  </si>
  <si>
    <t>Puesta a tierra - Unidades de proceso de Gas</t>
  </si>
  <si>
    <t xml:space="preserve">      PQELLY41</t>
  </si>
  <si>
    <t>Puesta a tierra - Unidades de Condensado</t>
  </si>
  <si>
    <t xml:space="preserve">      PQELLY51</t>
  </si>
  <si>
    <t>Puesta a tierra - Fluido termico Hot Oil</t>
  </si>
  <si>
    <t xml:space="preserve">      PQELLY61</t>
  </si>
  <si>
    <t>Puesta a tierra - Ampliacion de Generacion</t>
  </si>
  <si>
    <t xml:space="preserve">      PQELLY71</t>
  </si>
  <si>
    <t>Puesta a tierra - Almacenamiento de Condensado</t>
  </si>
  <si>
    <t xml:space="preserve">      PQELLY81</t>
  </si>
  <si>
    <t>Puesta a tierra - Tratamiento de Agua</t>
  </si>
  <si>
    <t xml:space="preserve">      PQELLY86</t>
  </si>
  <si>
    <t>Puesta a tierra - Flare + KOD</t>
  </si>
  <si>
    <t xml:space="preserve">      PQELLY91</t>
  </si>
  <si>
    <t>Puesta a tierra - Salida de Planta</t>
  </si>
  <si>
    <t xml:space="preserve">      PQELLY12</t>
  </si>
  <si>
    <t>Listado de Cables + Memoria de Calculo</t>
  </si>
  <si>
    <t xml:space="preserve">      RIE1040</t>
  </si>
  <si>
    <t>RI - Shelters Salas Eléctricas #3 (Incl. Tableros BT)</t>
  </si>
  <si>
    <t xml:space="preserve">      RIE1060</t>
  </si>
  <si>
    <t>RI - Shelters Salas Eléctricas # 4 (Incl. Tableros BT)</t>
  </si>
  <si>
    <t xml:space="preserve">      RIE1041</t>
  </si>
  <si>
    <t>RI - Power Manager System (PMS)</t>
  </si>
  <si>
    <t xml:space="preserve">      RIE1050</t>
  </si>
  <si>
    <t>RI - Puesta a tierra y SPCDA</t>
  </si>
  <si>
    <t xml:space="preserve">      PQELLY00</t>
  </si>
  <si>
    <t>Iluminacion - General</t>
  </si>
  <si>
    <t xml:space="preserve">      RIE1000</t>
  </si>
  <si>
    <t>RI - Material para Canalizaciones (bandejas, conduits y accesorios)</t>
  </si>
  <si>
    <t xml:space="preserve">      RIE1090</t>
  </si>
  <si>
    <t>RI - Transformadores Salas Eléctricas #3 y #4</t>
  </si>
  <si>
    <t xml:space="preserve">      RIE1080</t>
  </si>
  <si>
    <t>RI - Iluminación - Columnas y artefactos de iluminación</t>
  </si>
  <si>
    <t xml:space="preserve">      RIE1020</t>
  </si>
  <si>
    <t>RI - Cables - electricidad (MT/BT)</t>
  </si>
  <si>
    <t xml:space="preserve">      PQELLY02</t>
  </si>
  <si>
    <t>Diagramas de Conexionado - General</t>
  </si>
  <si>
    <t xml:space="preserve">      PQELLY10</t>
  </si>
  <si>
    <t>Canalizaciones - Ingreso a Planta - Slug Cutcher</t>
  </si>
  <si>
    <t xml:space="preserve">      PQELLY20</t>
  </si>
  <si>
    <t>Canalizaciones - Compresion</t>
  </si>
  <si>
    <t>06-Aug-26</t>
  </si>
  <si>
    <t xml:space="preserve">      PQELLY30</t>
  </si>
  <si>
    <t>Canalizaciones - Unidades de proceso de Gas</t>
  </si>
  <si>
    <t xml:space="preserve">      PQELLY40</t>
  </si>
  <si>
    <t>Canalizaciones - Unidades de Condensado</t>
  </si>
  <si>
    <t xml:space="preserve">      PQELLY50</t>
  </si>
  <si>
    <t>Canalizaciones - Fluido termico Hot Oil</t>
  </si>
  <si>
    <t xml:space="preserve">      PQELLY60</t>
  </si>
  <si>
    <t>Canalizaciones - Ampliacion de Generacion</t>
  </si>
  <si>
    <t xml:space="preserve">      PQELLY70</t>
  </si>
  <si>
    <t>Canalizaciones - Almacenamiento de Condensado</t>
  </si>
  <si>
    <t xml:space="preserve">      PQELLY80</t>
  </si>
  <si>
    <t>Canalizaciones - Tratamiento de Agua</t>
  </si>
  <si>
    <t xml:space="preserve">      PQELLY85</t>
  </si>
  <si>
    <t>Canalizaciones - Flare + KOD</t>
  </si>
  <si>
    <t xml:space="preserve">      PQELLY90</t>
  </si>
  <si>
    <t>Canalizaciones - Salida de Planta</t>
  </si>
  <si>
    <t xml:space="preserve">    Instrumentación y control</t>
  </si>
  <si>
    <t>01-Apr-26</t>
  </si>
  <si>
    <t xml:space="preserve">      CONINS01</t>
  </si>
  <si>
    <t xml:space="preserve">      PQINLY110</t>
  </si>
  <si>
    <t>Lista de Cables y Señales</t>
  </si>
  <si>
    <t xml:space="preserve">      PQINLY100</t>
  </si>
  <si>
    <t>Lista de Instrumentos</t>
  </si>
  <si>
    <t xml:space="preserve">      RII1050</t>
  </si>
  <si>
    <t>RI - Sistemas de Seguridad (PSS/ESD)</t>
  </si>
  <si>
    <t xml:space="preserve">      RII1060</t>
  </si>
  <si>
    <t>RI - Plant Control System (PCS)</t>
  </si>
  <si>
    <t xml:space="preserve">      RII1030</t>
  </si>
  <si>
    <t>RI - Válvulas de Control</t>
  </si>
  <si>
    <t xml:space="preserve">      RII1040</t>
  </si>
  <si>
    <t>RI - Instrumentos / transmisores / medidores</t>
  </si>
  <si>
    <t xml:space="preserve">      RII1010</t>
  </si>
  <si>
    <t>RI - Cables de Instrumentos</t>
  </si>
  <si>
    <t xml:space="preserve">      PQINLY00</t>
  </si>
  <si>
    <t xml:space="preserve">      PQINLY01</t>
  </si>
  <si>
    <t>Shelter - General</t>
  </si>
  <si>
    <t xml:space="preserve">      PQINLY40</t>
  </si>
  <si>
    <t>11-Aug-26</t>
  </si>
  <si>
    <t xml:space="preserve">      PQINLY50</t>
  </si>
  <si>
    <t>18-Aug-26</t>
  </si>
  <si>
    <t xml:space="preserve">      PQINLY90</t>
  </si>
  <si>
    <t xml:space="preserve">      PQINLY20</t>
  </si>
  <si>
    <t xml:space="preserve">      PQINLY85</t>
  </si>
  <si>
    <t xml:space="preserve">      PQINLY30</t>
  </si>
  <si>
    <t xml:space="preserve">      PQINLY60</t>
  </si>
  <si>
    <t xml:space="preserve">      PQINLY70</t>
  </si>
  <si>
    <t xml:space="preserve">      PQINLY10</t>
  </si>
  <si>
    <t xml:space="preserve">      PQINLY80</t>
  </si>
  <si>
    <t xml:space="preserve">  Suministros</t>
  </si>
  <si>
    <t xml:space="preserve">    Suministros por Pluspetrol</t>
  </si>
  <si>
    <t xml:space="preserve">      Civil</t>
  </si>
  <si>
    <t>27-Apr-26</t>
  </si>
  <si>
    <t xml:space="preserve">        CC012001</t>
  </si>
  <si>
    <t>Fundaciones de Equipos &amp; SKID para Unidad de Procesamiento de Gas #1 - AREA 140 _ Entrega Pluspetrol</t>
  </si>
  <si>
    <t>31-Jul-25*</t>
  </si>
  <si>
    <t xml:space="preserve">        CC013001</t>
  </si>
  <si>
    <t>Fundaciones de Unidad de Procesamiento de Condensado #1 - ÁREA 260 _ Entrega Pluspetrol</t>
  </si>
  <si>
    <t xml:space="preserve">        CC013002</t>
  </si>
  <si>
    <t>Fundaciones de Unidad de Procesamiento de Condensado #2 - ÁREA 270 _ Entrega Pluspetrol</t>
  </si>
  <si>
    <t xml:space="preserve">      Mecánica</t>
  </si>
  <si>
    <t xml:space="preserve">        SP1020</t>
  </si>
  <si>
    <t>Provisión de pluspetrol: Separador de Entrada de HP (3.5 MMSCMD)</t>
  </si>
  <si>
    <t xml:space="preserve">        SP1030</t>
  </si>
  <si>
    <t>Provisión de pluspetrol: TEG (3.5 MMSCMD)</t>
  </si>
  <si>
    <t xml:space="preserve">        SP1040</t>
  </si>
  <si>
    <t>Provisión de pluspetrol: Tren de estabilización (2400 m3/d) #1-Área 260</t>
  </si>
  <si>
    <t xml:space="preserve">        SP1050</t>
  </si>
  <si>
    <t>Provisión de pluspetrol: Tren de estabilización (2400 m3/d) #2-Área 270</t>
  </si>
  <si>
    <t xml:space="preserve">        SP1060</t>
  </si>
  <si>
    <t>Provisión de pluspetrol: Unidad de Hot Oil</t>
  </si>
  <si>
    <t xml:space="preserve">        SP1090</t>
  </si>
  <si>
    <t>Provisión de pluspetrol: Scrubber general (Módulo 290)</t>
  </si>
  <si>
    <t xml:space="preserve">        SP1070</t>
  </si>
  <si>
    <t>Provisión de pluspetrol: Compresores multiservicio Áreas 291 / 292 / 293</t>
  </si>
  <si>
    <t xml:space="preserve">        SP1100</t>
  </si>
  <si>
    <t>Provisión de pluspetrol: Unidad de Tratamiento de agua de Producción (Módulos MAZ-24360)</t>
  </si>
  <si>
    <t>30-Sep-25*</t>
  </si>
  <si>
    <t>31-Aug-25</t>
  </si>
  <si>
    <t xml:space="preserve">        SP1110</t>
  </si>
  <si>
    <t>Provisión de pluspetrol: Flare - LZZ-95110</t>
  </si>
  <si>
    <t xml:space="preserve">        SP1000</t>
  </si>
  <si>
    <t>Provisión de pluspetrol: Bombas de Inyección de Agua PAZ-24210 A/B/C/D</t>
  </si>
  <si>
    <t>31-Dec-25*</t>
  </si>
  <si>
    <t>31-Dec-25</t>
  </si>
  <si>
    <t xml:space="preserve">        SP1130</t>
  </si>
  <si>
    <t>Provisión de pluspetrol: Sistema de seguridad (tableros CPF-ESD-SC-07/08 y CPF-PSS-SC-07/08)</t>
  </si>
  <si>
    <t>31-Mar-26*</t>
  </si>
  <si>
    <t xml:space="preserve">        SP1140</t>
  </si>
  <si>
    <t>Provisión de pluspetrol: Planta de Clarificación</t>
  </si>
  <si>
    <t xml:space="preserve">        SP1120</t>
  </si>
  <si>
    <t>Provisión de pluspetrol: Generadores Eléctricos a Gas (3 Unidades) - KBE-600 J/K/L</t>
  </si>
  <si>
    <t>30-Apr-26*</t>
  </si>
  <si>
    <t xml:space="preserve">        SP1150</t>
  </si>
  <si>
    <t>Provisión de pluspetrol: Desarenador para 10MMm3/d</t>
  </si>
  <si>
    <t>31-May-26*</t>
  </si>
  <si>
    <t xml:space="preserve">        SP1160</t>
  </si>
  <si>
    <t>Provisión de pluspetrol: Bombas de exportación de Despacho de Condensado (4 Unidades _ PAY-23310 A/B/C/D)</t>
  </si>
  <si>
    <t>30-Sep-26*</t>
  </si>
  <si>
    <t xml:space="preserve">        SP1170</t>
  </si>
  <si>
    <t>Provisión de pluspetrol: Bombas Booster de Condensado (6 Unidades)</t>
  </si>
  <si>
    <t xml:space="preserve">    Suministros por AESA</t>
  </si>
  <si>
    <t>18-Aug-25</t>
  </si>
  <si>
    <t>25-Aug-25</t>
  </si>
  <si>
    <t xml:space="preserve">      Gestión de compra</t>
  </si>
  <si>
    <t>20-Aug-26</t>
  </si>
  <si>
    <t xml:space="preserve">        Civil</t>
  </si>
  <si>
    <t xml:space="preserve">          GCC1000</t>
  </si>
  <si>
    <t>Gestión de contratación Obra Civil</t>
  </si>
  <si>
    <t>18-Aug-25*</t>
  </si>
  <si>
    <t xml:space="preserve">          GCC1020</t>
  </si>
  <si>
    <t>Gestión de compras - Hormigón premoldeado</t>
  </si>
  <si>
    <t xml:space="preserve">          GCC1050</t>
  </si>
  <si>
    <t>Gestión de compras - Ignifugado</t>
  </si>
  <si>
    <t xml:space="preserve">        Estructura metálica</t>
  </si>
  <si>
    <t xml:space="preserve">          GCS1000</t>
  </si>
  <si>
    <t>Gestión de compras / contratación - Estructuras Metálicas</t>
  </si>
  <si>
    <t xml:space="preserve">        Mecánica</t>
  </si>
  <si>
    <t>04-Aug-26</t>
  </si>
  <si>
    <t xml:space="preserve">          GCM1100</t>
  </si>
  <si>
    <t>Gestión de compras/contratación - Provisión y Montaje de Tanques Mayores in Situ</t>
  </si>
  <si>
    <t>19-Dec-25</t>
  </si>
  <si>
    <t xml:space="preserve">          GCM1110</t>
  </si>
  <si>
    <t>Gestión de compras - Tanque Mayores Taller (TKBA-24410 A/B)</t>
  </si>
  <si>
    <t xml:space="preserve">          GCM1270</t>
  </si>
  <si>
    <t>Gestión de compras - Bomba de agua tratada PAZ-24390 A/B/C</t>
  </si>
  <si>
    <t xml:space="preserve">          GCM1280</t>
  </si>
  <si>
    <t>Gestión de compras - Bomba de reproceso de condensado PAY-23120 A/B</t>
  </si>
  <si>
    <t xml:space="preserve">          GCM1190</t>
  </si>
  <si>
    <t>Gestión de compras - Skid generación de nitrógeno SKZZ-92020/30</t>
  </si>
  <si>
    <t>20-Apr-26</t>
  </si>
  <si>
    <t xml:space="preserve">          GCM1490</t>
  </si>
  <si>
    <t>Gestión de compras - Skids de inyección de químicos (tanque + bombas)</t>
  </si>
  <si>
    <t xml:space="preserve">          GCM1040</t>
  </si>
  <si>
    <t>Gestión de compras - Tanques Mayores Taller</t>
  </si>
  <si>
    <t>10-Apr-26</t>
  </si>
  <si>
    <t xml:space="preserve">          GCM1230</t>
  </si>
  <si>
    <t>Gestión de compras - Trim Cooler</t>
  </si>
  <si>
    <t xml:space="preserve">          GCM1400</t>
  </si>
  <si>
    <t>Gestión de compras - Sumideros PRFV</t>
  </si>
  <si>
    <t>09-Apr-26</t>
  </si>
  <si>
    <t xml:space="preserve">          GCM1450</t>
  </si>
  <si>
    <t>Gestión de compras - Pulmones de Aire de Arranque - VBE-91030 y de Instrumentos VBE-91020</t>
  </si>
  <si>
    <t xml:space="preserve">          GCM1460</t>
  </si>
  <si>
    <t>Gestión de compras - Pulmón de Nitrógeno VBE-92010</t>
  </si>
  <si>
    <t xml:space="preserve">          GCM1470</t>
  </si>
  <si>
    <t>Gestión de compras - Recipientes enterrados</t>
  </si>
  <si>
    <t xml:space="preserve">          GCM1250</t>
  </si>
  <si>
    <t>Gestión de compras - Bomba de desarenado - PAZ-24240 A/B</t>
  </si>
  <si>
    <t>16-Jan-26</t>
  </si>
  <si>
    <t xml:space="preserve">          GCM1480</t>
  </si>
  <si>
    <t>Gestión de compras - Bombas de Aceite Motores &amp; Compresores  PBE-90430 &amp; PBE-90460</t>
  </si>
  <si>
    <t xml:space="preserve">          GCM1320</t>
  </si>
  <si>
    <t>Gestión de compras - Bomba de tanque sumidero de Hot Oil PBE-94250</t>
  </si>
  <si>
    <t>06-Apr-26</t>
  </si>
  <si>
    <t xml:space="preserve">          GCM1330</t>
  </si>
  <si>
    <t>Gestión de compras - Bombas (Varias)</t>
  </si>
  <si>
    <t xml:space="preserve">          GCM1370</t>
  </si>
  <si>
    <t>Gestión de compras - Bomba de desagote de emergencia PZZ-97220 A/B</t>
  </si>
  <si>
    <t xml:space="preserve">          GCM1380</t>
  </si>
  <si>
    <t>Gestión de compras - Bomba de carga de Glicol PBE-98120</t>
  </si>
  <si>
    <t xml:space="preserve">          GCM1510</t>
  </si>
  <si>
    <t>Gestión de compras - Bombas de Agua de Drenaje a Tratamiento PZZ-97230 A/B</t>
  </si>
  <si>
    <t xml:space="preserve">          GCM1390</t>
  </si>
  <si>
    <t>Gestión de compras - Bombas de Drenajes PAY-97110 A/B, PAY-97120 A/B &amp; PAY-97130 A/B</t>
  </si>
  <si>
    <t>30-Apr-26</t>
  </si>
  <si>
    <t xml:space="preserve">          GCM1090</t>
  </si>
  <si>
    <t>Gestión de compras - Separador de condensados de EPF VBD-10240</t>
  </si>
  <si>
    <t>30-Jan-26</t>
  </si>
  <si>
    <t xml:space="preserve">          GCM1440</t>
  </si>
  <si>
    <t>Gestión de compras - Calentadores eléctricos EAP-95130 A/B &amp; EAP-90420/450</t>
  </si>
  <si>
    <t xml:space="preserve">          GCM1210</t>
  </si>
  <si>
    <t>Gestión de compras - Desgasificadores presurizado / atmosférico DBM-24310 / DBM-24320</t>
  </si>
  <si>
    <t xml:space="preserve">          GCM1220</t>
  </si>
  <si>
    <t>Gestión de compras - KOD</t>
  </si>
  <si>
    <t xml:space="preserve">          GCM1130</t>
  </si>
  <si>
    <t>Gestión de compras - Filtros FAJ-24250 &amp; FAJ-24230 A/B</t>
  </si>
  <si>
    <t xml:space="preserve">          GCM1140</t>
  </si>
  <si>
    <t>Gestión de compras - Filtro de bomba Hot Oil FAJ-94260</t>
  </si>
  <si>
    <t xml:space="preserve">          GCM1050</t>
  </si>
  <si>
    <t>Gestión de compras - Tanques de aceite para Motores &amp; Compresores (TKBE-90410 &amp; TKBE-90440)</t>
  </si>
  <si>
    <t xml:space="preserve">        Piping</t>
  </si>
  <si>
    <t xml:space="preserve">          GCP1000</t>
  </si>
  <si>
    <t>Gestión de compra Material de Cañerías y Accesorios  _ 1° MTO</t>
  </si>
  <si>
    <t xml:space="preserve">          GCP1030</t>
  </si>
  <si>
    <t>Gestión de compras - Válvulas manuales</t>
  </si>
  <si>
    <t>28-Jan-26</t>
  </si>
  <si>
    <t xml:space="preserve">          GCP1001</t>
  </si>
  <si>
    <t>Gestión de compra Material de Cañerías y Accesorios al 30% definicion MAQ (anterior 2° MTO)</t>
  </si>
  <si>
    <t xml:space="preserve">          GCP1021</t>
  </si>
  <si>
    <t>Gestión de compra Talleres Prefabricado</t>
  </si>
  <si>
    <t xml:space="preserve">          GCP1010</t>
  </si>
  <si>
    <t>Gestión de compra Material de Cañerías y Accesorios al 60% definicion MAQ</t>
  </si>
  <si>
    <t xml:space="preserve">          GCP1011</t>
  </si>
  <si>
    <t>Gestión de compra Material de Cañerías y Accesorios al 90% definicion MAQ</t>
  </si>
  <si>
    <t xml:space="preserve">        Electricidad</t>
  </si>
  <si>
    <t>12-Aug-26</t>
  </si>
  <si>
    <t xml:space="preserve">          GCE1070</t>
  </si>
  <si>
    <t>Gestión de compras - Power Manager System (PMS)</t>
  </si>
  <si>
    <t xml:space="preserve">          GCE1060</t>
  </si>
  <si>
    <t>Gestión de compras - Puesta a tierra y SPCDA</t>
  </si>
  <si>
    <t xml:space="preserve">          GCE1000</t>
  </si>
  <si>
    <t>Gestión de compras - Canalizaciones (Bandejas / Conduits / EM / soportes y accesorios)</t>
  </si>
  <si>
    <t xml:space="preserve">          GCE1140</t>
  </si>
  <si>
    <t>Gestión de compras - Transformadores Salas Eléctricas #3 y #4</t>
  </si>
  <si>
    <t xml:space="preserve">          GCE1110</t>
  </si>
  <si>
    <t>Gestión de compras - Iluminación - Columnas y artefactos de iluminación</t>
  </si>
  <si>
    <t xml:space="preserve">          GCE1040</t>
  </si>
  <si>
    <t>Gestión de compras - Cables - electricidad (MT/BT)</t>
  </si>
  <si>
    <t xml:space="preserve">          SHELTER # 3</t>
  </si>
  <si>
    <t xml:space="preserve">            GCE1100</t>
  </si>
  <si>
    <t>Gestión de compras - Shelters Sala Eléctrica # 3</t>
  </si>
  <si>
    <t xml:space="preserve">          SHELTER # 4 y # 5</t>
  </si>
  <si>
    <t xml:space="preserve">            GCE1102</t>
  </si>
  <si>
    <t>Gestión de compras - Shelter Sala Eléctrica # 5</t>
  </si>
  <si>
    <t xml:space="preserve">            GCE1112</t>
  </si>
  <si>
    <t>Gestión de compras - Shelter Sala Eléctrica # 4</t>
  </si>
  <si>
    <t xml:space="preserve">        Instrumentación y control</t>
  </si>
  <si>
    <t xml:space="preserve">          GCI1060</t>
  </si>
  <si>
    <t>Gestión de compras - Sistemas de Seguridad (PSS/ESD)</t>
  </si>
  <si>
    <t xml:space="preserve">          GCI1070</t>
  </si>
  <si>
    <t>Gestión de compras - Plant Control System (PCS)</t>
  </si>
  <si>
    <t xml:space="preserve">          GCI1040</t>
  </si>
  <si>
    <t>Gestión de compras - Válvulas de Control</t>
  </si>
  <si>
    <t xml:space="preserve">          GCI1050</t>
  </si>
  <si>
    <t>Gestión de compras - Instrumentos / transmisores / medidores</t>
  </si>
  <si>
    <t xml:space="preserve">          GCI1020</t>
  </si>
  <si>
    <t>Gestión de compras - Cables de Instrumentos</t>
  </si>
  <si>
    <t xml:space="preserve">      Fabricación y despacho</t>
  </si>
  <si>
    <t>17-Jan-26</t>
  </si>
  <si>
    <t xml:space="preserve">          FDC1020</t>
  </si>
  <si>
    <t>Provisión y despacho de Hormigón Premoldeado (Cámaras-Soportes-Sleepers-otras fundaciones)</t>
  </si>
  <si>
    <t xml:space="preserve">          FDC1050</t>
  </si>
  <si>
    <t>Fabricación y despacho - Ignifugado</t>
  </si>
  <si>
    <t xml:space="preserve">          HITALER500</t>
  </si>
  <si>
    <t>Inicio entregas Hormigon Premoldeados en COMPRESION</t>
  </si>
  <si>
    <t xml:space="preserve">          HITALER540</t>
  </si>
  <si>
    <t>Inicio entregas Hormigon Premoldeados en GENERACION</t>
  </si>
  <si>
    <t xml:space="preserve">          HITALER510</t>
  </si>
  <si>
    <t>Inicio entregas Hormigon Premoldeados en PROC. DE GAS</t>
  </si>
  <si>
    <t xml:space="preserve">          HITALER570</t>
  </si>
  <si>
    <t>Inicio entregas Hormigon Premoldeados en FLARE + KOD</t>
  </si>
  <si>
    <t xml:space="preserve">          HITALER530</t>
  </si>
  <si>
    <t>Inicio entregas Hormigon Premoldeados en HOT OIL</t>
  </si>
  <si>
    <t xml:space="preserve">          HITALER560</t>
  </si>
  <si>
    <t>Inicio entregas Hormigon Premoldeados en TRAT. AGUA</t>
  </si>
  <si>
    <t xml:space="preserve">          HITALER520</t>
  </si>
  <si>
    <t>Inicio entregas Hormigon Premoldeados en CONDENSADO</t>
  </si>
  <si>
    <t xml:space="preserve">          HITALER550</t>
  </si>
  <si>
    <t>Inicio entregas Hormigon Premoldeados en ALMAC. DE CONDENSADO</t>
  </si>
  <si>
    <t xml:space="preserve">          HITALER580</t>
  </si>
  <si>
    <t>Inicio entregas Hormigon Premoldeados en SALIDA DE PLANTA</t>
  </si>
  <si>
    <t>26-Jan-27</t>
  </si>
  <si>
    <t>08-Dec-26</t>
  </si>
  <si>
    <t xml:space="preserve">          FDS1000</t>
  </si>
  <si>
    <t>Ingeniería de taller, provisión material y fabricación y despacho de Estructuras Metálicas</t>
  </si>
  <si>
    <t>22-Dec-26</t>
  </si>
  <si>
    <t xml:space="preserve">          HITALER105</t>
  </si>
  <si>
    <t>Inicio entregas en el sector entre calles C, E y 3, 4.</t>
  </si>
  <si>
    <t>28-Apr-26</t>
  </si>
  <si>
    <t xml:space="preserve">          HITALER110</t>
  </si>
  <si>
    <t>Inicio entregas en el sector entre calles C, D y 3, 2.</t>
  </si>
  <si>
    <t xml:space="preserve">          HITALER100</t>
  </si>
  <si>
    <t>Inicio entregas en manifold de entrada y calle C</t>
  </si>
  <si>
    <t xml:space="preserve">          HITALER135</t>
  </si>
  <si>
    <t>Inicio entregas en sector entre calle 2 cercanía calle C hasta ERM-Salida de Planta</t>
  </si>
  <si>
    <t>19-Aug-26</t>
  </si>
  <si>
    <t xml:space="preserve">          HITALER155</t>
  </si>
  <si>
    <t>Inicio entregas en soportes línea a Flare (desde calle E hasta KOD)</t>
  </si>
  <si>
    <t xml:space="preserve">          HITALER145</t>
  </si>
  <si>
    <t>Inicio entregas en cruce entre calles E y F.</t>
  </si>
  <si>
    <t xml:space="preserve">          HITALER125</t>
  </si>
  <si>
    <t>Inicio entregas en puente de medicion/salida de planta (EMR)</t>
  </si>
  <si>
    <t xml:space="preserve">          HITALER150</t>
  </si>
  <si>
    <t>Inicio entregas en soportes línea a Flare (desde KOD a Flare)</t>
  </si>
  <si>
    <t xml:space="preserve">          HITALER115</t>
  </si>
  <si>
    <t>Inicio entregas en sala electrica # 3</t>
  </si>
  <si>
    <t xml:space="preserve">          HITALER130</t>
  </si>
  <si>
    <t>Inicio entregas para Tinglado y Módulos 91040/50 y 92020/30 (SKZZ-91040/50 y 92020/30)</t>
  </si>
  <si>
    <t>08-Jan-27</t>
  </si>
  <si>
    <t xml:space="preserve">          HITALER120</t>
  </si>
  <si>
    <t>Inicio entregas para soportes y plataformas</t>
  </si>
  <si>
    <t>09-Jan-27</t>
  </si>
  <si>
    <t xml:space="preserve">          HITALER140</t>
  </si>
  <si>
    <t>Inicio entregas en soportes y plataformas</t>
  </si>
  <si>
    <t xml:space="preserve">        Mecanica</t>
  </si>
  <si>
    <t>20-Dec-25</t>
  </si>
  <si>
    <t xml:space="preserve">          FDM1000</t>
  </si>
  <si>
    <t>Ing. Detalle p/montaje, provisión y mecanizado de chapas p/ Tanque* Agua de Inyección - TKAZ-24220 A</t>
  </si>
  <si>
    <t>18-Apr-26</t>
  </si>
  <si>
    <t xml:space="preserve">          FDM1020</t>
  </si>
  <si>
    <t>Ing. Detalle p/montaje, provisión y mecanizado de chapas p/ Tanque* Skimmer - TKAZ-24350</t>
  </si>
  <si>
    <t xml:space="preserve">          FDM1030</t>
  </si>
  <si>
    <t>Ing. Detalle p/montaje, provisión y mecanizado de chapas p/ Tanque* de Almacenamiento de Condensado TKAY-23110 A</t>
  </si>
  <si>
    <t xml:space="preserve">          FDM1040</t>
  </si>
  <si>
    <t>Ing. Detalle, fabricación y despacho de Tanque- Cónico de Efluentes - TKBA-24410 A</t>
  </si>
  <si>
    <t>11-Apr-26</t>
  </si>
  <si>
    <t xml:space="preserve">          FDM1042</t>
  </si>
  <si>
    <t>Ing. Detalle, fabricación y despacho de Tanque- Cónico de Efluentes - TKBA-24410 B</t>
  </si>
  <si>
    <t xml:space="preserve">          FDM1150</t>
  </si>
  <si>
    <t>Fabricación y despacho - Bomba de agua tratada PAZ-24390 A/B/C</t>
  </si>
  <si>
    <t>25-Dec-26</t>
  </si>
  <si>
    <t>26-Dec-26</t>
  </si>
  <si>
    <t xml:space="preserve">          FDM1160</t>
  </si>
  <si>
    <t>Fabricación y despacho - Bomba de reproceso de condensado PAY-23120 A/B</t>
  </si>
  <si>
    <t xml:space="preserve">          FDM1380</t>
  </si>
  <si>
    <t>Fabricación y despacho - Skid generación de nitrógeno SKZZ-92020/30</t>
  </si>
  <si>
    <t>18-Jan-27</t>
  </si>
  <si>
    <t xml:space="preserve">          FDM1400</t>
  </si>
  <si>
    <t>Fabricación y despacho - Skid de inyección de químicos (tanque + bombas)</t>
  </si>
  <si>
    <t xml:space="preserve">          FDM1460</t>
  </si>
  <si>
    <t>Fabricación y despacho - Trim Cooler</t>
  </si>
  <si>
    <t xml:space="preserve">          FDM1070</t>
  </si>
  <si>
    <t>Fabricación y despacho - Sumideros PRFV</t>
  </si>
  <si>
    <t>05-Dec-26</t>
  </si>
  <si>
    <t xml:space="preserve">          FDM1440</t>
  </si>
  <si>
    <t>Fabricación y despacho - Pulmones de Aire de Arranque - VBE-91030 y de Instrumentos VBE-91020</t>
  </si>
  <si>
    <t>04-Jan-27</t>
  </si>
  <si>
    <t>20-Dec-26</t>
  </si>
  <si>
    <t xml:space="preserve">          FDM1450</t>
  </si>
  <si>
    <t>Fabricación y despacho - Pulmón de Nitrógeno VBE-92010</t>
  </si>
  <si>
    <t xml:space="preserve">          FDM1490</t>
  </si>
  <si>
    <t>Fabricación y despacho - Recipientes enterrados</t>
  </si>
  <si>
    <t xml:space="preserve">          FDM1050</t>
  </si>
  <si>
    <t>Ing. Detalle, fabricación y despacho de Tanque- de Recuperacion de Flotados - TKZZ-24440</t>
  </si>
  <si>
    <t xml:space="preserve">          FDM1090</t>
  </si>
  <si>
    <t>Ing. Detalle, fabricación y despacho de Tanque- de Glicol - TKZZ-98110</t>
  </si>
  <si>
    <t xml:space="preserve">          FDM1022</t>
  </si>
  <si>
    <t>Ing. Detalle p/montaje, provisión y mecanizado de chapas p/ Tanque* Pulmón de Agua (Internos Skimmer) - TKAZ-24330</t>
  </si>
  <si>
    <t>19-Apr-26</t>
  </si>
  <si>
    <t xml:space="preserve">          FDM1080</t>
  </si>
  <si>
    <t>Ing. Detalle p/montaje, provisión y mecanizado de chapas p/ Tanque* de Slop - TKBA-97140</t>
  </si>
  <si>
    <t xml:space="preserve">          FDM1130</t>
  </si>
  <si>
    <t>Fabricación y despacho - Bombas de Desarenado - PAZ-24240 A/B</t>
  </si>
  <si>
    <t xml:space="preserve">          FDM1140</t>
  </si>
  <si>
    <t>Fabricación y despacho - Bombas Transferencia - PBM-24340 A/B</t>
  </si>
  <si>
    <t>29-Dec-26</t>
  </si>
  <si>
    <t>16-Jan-27</t>
  </si>
  <si>
    <t xml:space="preserve">          FDM1170</t>
  </si>
  <si>
    <t>Fabricación y despacho - Bomba de tanques de efluentes PAZ-24430 A/B</t>
  </si>
  <si>
    <t xml:space="preserve">          FDM1180</t>
  </si>
  <si>
    <t>Fabricación y despacho - Bomba de skimmeado PBA-24420 A/B</t>
  </si>
  <si>
    <t xml:space="preserve">          FDM1190</t>
  </si>
  <si>
    <t>Fabricación y despacho - Bomba de tanque de flotados PZZ-24450 A/B</t>
  </si>
  <si>
    <t xml:space="preserve">          FDM1200</t>
  </si>
  <si>
    <t>Fabricación y despacho - Bombas de Aceite Motores &amp; Compresores  PBE-90430 &amp; PBE-90460</t>
  </si>
  <si>
    <t>22-Jan-27</t>
  </si>
  <si>
    <t xml:space="preserve">          FDM1210</t>
  </si>
  <si>
    <t>Fabricación y despacho - Bomba de tanque sumidero de Hot Oil PBE-94250</t>
  </si>
  <si>
    <t xml:space="preserve">          FDM1220</t>
  </si>
  <si>
    <t>Fabricación y despacho - Bomba de KOD PAY-95140 A/B</t>
  </si>
  <si>
    <t xml:space="preserve">          FDM1230</t>
  </si>
  <si>
    <t>Fabricación y despacho - Bomba de sumideros PAY-97320 A/B</t>
  </si>
  <si>
    <t xml:space="preserve">          FDM1240</t>
  </si>
  <si>
    <t>Fabricación y despacho - Bombas de Agua de Tanque de Slop PBA-97150 A/B</t>
  </si>
  <si>
    <t xml:space="preserve">          FDM1250</t>
  </si>
  <si>
    <t>Fabricación y despacho - Bombas de Condensado de Tanque de Slop PBA-97160 A/B</t>
  </si>
  <si>
    <t xml:space="preserve">          FDM1260</t>
  </si>
  <si>
    <t>Fabricación y despacho - Bomba de desagote de emergencia PZZ-97220 A/B</t>
  </si>
  <si>
    <t xml:space="preserve">          FDM1270</t>
  </si>
  <si>
    <t>Fabricación y despacho - Bomba de carga de Glicol PBE-98120</t>
  </si>
  <si>
    <t>21-Aug-26</t>
  </si>
  <si>
    <t xml:space="preserve">          FDM1500</t>
  </si>
  <si>
    <t>Fabricación y despacho - Bomba de agua de lavado PZZ-99230</t>
  </si>
  <si>
    <t xml:space="preserve">          FDM1510</t>
  </si>
  <si>
    <t>Fabricación y despacho - Bombas de Agua de Drenaje a Tratamiento PZZ-97230 A/B</t>
  </si>
  <si>
    <t xml:space="preserve">          FDM1280</t>
  </si>
  <si>
    <t>Fabricación y despacho - Bombas de Drenajes PAY-97110 A/B, PAY-97120 A/B &amp; PAY-97130 A/B</t>
  </si>
  <si>
    <t xml:space="preserve">          FDM1410</t>
  </si>
  <si>
    <t>Fabricación y despacho - Separador de condensados de EPF VBD-10240</t>
  </si>
  <si>
    <t>30-Dec-26</t>
  </si>
  <si>
    <t xml:space="preserve">          FDM1430</t>
  </si>
  <si>
    <t>Fabricación y despacho - Calentadores eléctricos EAP-95130 A/B &amp; EAP-90420/450</t>
  </si>
  <si>
    <t xml:space="preserve">          FDM1420</t>
  </si>
  <si>
    <t>Fabricación y despacho - Desgasificadores presurizado / atmosférico DBM-24310 / DBM-24320</t>
  </si>
  <si>
    <t xml:space="preserve">          FDM1470</t>
  </si>
  <si>
    <t>Fabricación y despacho - KOD</t>
  </si>
  <si>
    <t xml:space="preserve">          FDM1002</t>
  </si>
  <si>
    <t>Ing. Detalle p/montaje, provisión y mecanizado de chapas p/ Tanque* Agua de Inyección - TKAZ-24220 B</t>
  </si>
  <si>
    <t xml:space="preserve">          FDM1310</t>
  </si>
  <si>
    <t>Fabricación y despacho - Filtros FAJ-24250 &amp; FAJ-24230 A/B</t>
  </si>
  <si>
    <t xml:space="preserve">          FDM1320</t>
  </si>
  <si>
    <t>Fabricación y despacho - Filtro de bomba Hot Oil FAJ-94260</t>
  </si>
  <si>
    <t xml:space="preserve">          FDM1060</t>
  </si>
  <si>
    <t>Fabricación y despacho - Tanques de aceite para Motores &amp; Compresores (TKBE-90410 &amp; TKBE-90440)</t>
  </si>
  <si>
    <t>05-Aug-26</t>
  </si>
  <si>
    <t>31-Jan-27</t>
  </si>
  <si>
    <t>25-Jan-27</t>
  </si>
  <si>
    <t xml:space="preserve">          FDP1000</t>
  </si>
  <si>
    <t>Fabricación y despacho - Material de Cañerías y Accesorios _ 1° MTO</t>
  </si>
  <si>
    <t xml:space="preserve">          FDP1030</t>
  </si>
  <si>
    <t>Fabricación y despacho - Válvulas manuales</t>
  </si>
  <si>
    <t xml:space="preserve">          FDP1001</t>
  </si>
  <si>
    <t>Fabricación y despacho - Material de Cañerías y Accesorios al 30% definicion MAQ (anterior 2° MTO)</t>
  </si>
  <si>
    <t>31-Jan-26</t>
  </si>
  <si>
    <t xml:space="preserve">          FDP1010</t>
  </si>
  <si>
    <t>Fabricación y despacho - Material de Cañerías y Accesorios al 60% definicion MAQ</t>
  </si>
  <si>
    <t xml:space="preserve">          FDP1011</t>
  </si>
  <si>
    <t>Fabricación y despacho - Material de Cañerías y Accesorios al 90% definicion MAQ</t>
  </si>
  <si>
    <t xml:space="preserve">          FDE1030</t>
  </si>
  <si>
    <t>Fabricación y despacho - Puesta a tierra y SPCDA</t>
  </si>
  <si>
    <t>25-Apr-26</t>
  </si>
  <si>
    <t>21-Apr-26</t>
  </si>
  <si>
    <t xml:space="preserve">          FDE1103</t>
  </si>
  <si>
    <t>Fabricación y despacho - Shelter Sala Eléctrica # 3</t>
  </si>
  <si>
    <t>11-Jan-27</t>
  </si>
  <si>
    <t xml:space="preserve">          FDE1104</t>
  </si>
  <si>
    <t>Fabricación y despacho - Shelter Sala Eléctrica # 5</t>
  </si>
  <si>
    <t xml:space="preserve">          FDE1113</t>
  </si>
  <si>
    <t>Fabricación y despacho - Shelter Sala Eléctrica # 4</t>
  </si>
  <si>
    <t xml:space="preserve">          FDE1114</t>
  </si>
  <si>
    <t>Fabricación y despacho - Power Manager System (PMS)</t>
  </si>
  <si>
    <t xml:space="preserve">          FDE1010</t>
  </si>
  <si>
    <t>Fabricación y despacho - Canalizaciones (Bandejas / Conduits / EM / soportes y accesorios)</t>
  </si>
  <si>
    <t xml:space="preserve">          FDE1140</t>
  </si>
  <si>
    <t>Fabricación y despacho - Transformadores Salas Eléctricas #3 y #4</t>
  </si>
  <si>
    <t xml:space="preserve">          FDE1090</t>
  </si>
  <si>
    <t>Fabricación y despacho - Iluminación - Columnas y artefactos de iluminación</t>
  </si>
  <si>
    <t xml:space="preserve">          FDE1050</t>
  </si>
  <si>
    <t>Fabricación y despacho - Cables - electricidad (MT/BT)</t>
  </si>
  <si>
    <t>27-Dec-26</t>
  </si>
  <si>
    <t>02-Apr-26</t>
  </si>
  <si>
    <t xml:space="preserve">          FDI1070</t>
  </si>
  <si>
    <t>Fabricación y despacho - Sistemas de Seguridad (PSS/ESD)</t>
  </si>
  <si>
    <t xml:space="preserve">          FDI1080</t>
  </si>
  <si>
    <t>Fabricación y despacho -Plant Control System (PCS)</t>
  </si>
  <si>
    <t xml:space="preserve">          FDI1060</t>
  </si>
  <si>
    <t>Fabricación y despacho - Válvulas de Control</t>
  </si>
  <si>
    <t xml:space="preserve">          FDI1040</t>
  </si>
  <si>
    <t>Fabricación y despacho - Instrumentos / transmisores / medidores</t>
  </si>
  <si>
    <t xml:space="preserve">          FDI1020</t>
  </si>
  <si>
    <t>Fabricación y despacho - Cables de Instrumentos</t>
  </si>
  <si>
    <t>17-Jan-27</t>
  </si>
  <si>
    <t xml:space="preserve">        Prefabricados</t>
  </si>
  <si>
    <t xml:space="preserve">          FDP1040</t>
  </si>
  <si>
    <t>Prefabricado de Cañerías en Taller</t>
  </si>
  <si>
    <t xml:space="preserve">          HITALER175</t>
  </si>
  <si>
    <t>Inicio de entregas spools para parral / sleepers - Un. Proceso de Gas (&amp; Compresión)</t>
  </si>
  <si>
    <t xml:space="preserve">          HITALER185</t>
  </si>
  <si>
    <t>Inicio de entregas spools para sobre parral / sleepers - Un. de Condensado</t>
  </si>
  <si>
    <t xml:space="preserve">          HITALER205</t>
  </si>
  <si>
    <t>Inicio de entregas spools para parral / sleepers - Generación y Sala Eléctrica</t>
  </si>
  <si>
    <t xml:space="preserve">          HITALER195</t>
  </si>
  <si>
    <t>Inicio de entregas spools para sobre parral / sleepers - Fluido Térmico</t>
  </si>
  <si>
    <t xml:space="preserve">          HITALER235</t>
  </si>
  <si>
    <t>Inicio de entregas spools para sobre parral / sleepers - Tratamiento de Agua</t>
  </si>
  <si>
    <t xml:space="preserve">          HITALER160</t>
  </si>
  <si>
    <t>Inicio de entregas spools para parral / sleepers - Slug Catcher</t>
  </si>
  <si>
    <t xml:space="preserve">          HITALER225</t>
  </si>
  <si>
    <t>Inicio de entregas spools para parral / sleepers - Salida de Planta</t>
  </si>
  <si>
    <t xml:space="preserve">          HITALER230</t>
  </si>
  <si>
    <t>Inicio de entregas spools para conexiones a equipos / skids / módulos - Salida de Planta</t>
  </si>
  <si>
    <t xml:space="preserve">          HITALER245</t>
  </si>
  <si>
    <t>Inicio de entregas spools para parral / sleepers - Flare + KOD</t>
  </si>
  <si>
    <t xml:space="preserve">          HITALER170</t>
  </si>
  <si>
    <t>Inicio de entregas spools para conexiones a equipos / skids / módulos - Compresión</t>
  </si>
  <si>
    <t xml:space="preserve">          HITALER215</t>
  </si>
  <si>
    <t>Inicio de entregas spools para sobre parral / sleepers - Almac. de Condensado</t>
  </si>
  <si>
    <t xml:space="preserve">          HITALER220</t>
  </si>
  <si>
    <t>Inicio de entregas spools para conexiones a equipos / skids / módulos - Almac. de Condensado</t>
  </si>
  <si>
    <t xml:space="preserve">          HITALER190</t>
  </si>
  <si>
    <t>Inicio de entregas spools para conexiones a equipos / skids / módulos - Un. de Condensado</t>
  </si>
  <si>
    <t xml:space="preserve">          HITALER210</t>
  </si>
  <si>
    <t>Inicio de entregas spools para conexiones a equipos / skids / módulos - Generación y Sala Eléctrica</t>
  </si>
  <si>
    <t xml:space="preserve">          HITALER180</t>
  </si>
  <si>
    <t>Inicio de entregas spools para conexiones a equipos / skids / módulos - Un. Proceso de Gas</t>
  </si>
  <si>
    <t xml:space="preserve">          HITALER200</t>
  </si>
  <si>
    <t>Inicio de entregas spools para conexiones a equipos / skids / módulos - Fluido Térmico</t>
  </si>
  <si>
    <t xml:space="preserve">          HITALER165</t>
  </si>
  <si>
    <t>Inicio de entregas spools para conexiones a equipos existentes - Slug Catcher / Manifold de Entrada</t>
  </si>
  <si>
    <t xml:space="preserve">          HITALER240</t>
  </si>
  <si>
    <t>Inicio de entregas spools para conexiones a equipos / skids / módulos - Tratamiento de Agua</t>
  </si>
  <si>
    <t>12-Dec-26</t>
  </si>
  <si>
    <t xml:space="preserve">          HITALER250</t>
  </si>
  <si>
    <t>Inicio de entregas spools para conexiones a equipos / skids / módulos - Flare + KOD</t>
  </si>
  <si>
    <t>15-Jan-27</t>
  </si>
  <si>
    <t xml:space="preserve">  Construcción</t>
  </si>
  <si>
    <t xml:space="preserve">    CG00010</t>
  </si>
  <si>
    <t>Movilización Primaria AESA (Gestión ingresos / movilización oficinas - comedor - baños/vestuarios primarios)</t>
  </si>
  <si>
    <t>04-Oct-25*</t>
  </si>
  <si>
    <t xml:space="preserve">    CG00020</t>
  </si>
  <si>
    <t>Movilización Subcontratista O.Civil (Gestión ingresos / movilización herramientas - materiales - equipos primarios)</t>
  </si>
  <si>
    <t xml:space="preserve">    CG00030</t>
  </si>
  <si>
    <t>Movilización Complementaria AESA (ampliación de capacidades, talleres/almacenes, equipos para montajes)</t>
  </si>
  <si>
    <t>05-Jan-26</t>
  </si>
  <si>
    <t xml:space="preserve">    CG00050</t>
  </si>
  <si>
    <t>Desmovilización</t>
  </si>
  <si>
    <t xml:space="preserve">    Underground</t>
  </si>
  <si>
    <t>14-Apr-27</t>
  </si>
  <si>
    <t>05-Apr-27</t>
  </si>
  <si>
    <t xml:space="preserve">      Underground Civil</t>
  </si>
  <si>
    <t xml:space="preserve">        CDU511</t>
  </si>
  <si>
    <t>Trabajos civiles para drenajes/RCI</t>
  </si>
  <si>
    <t xml:space="preserve">        CDU512</t>
  </si>
  <si>
    <t>Tendido de cañeria para drenajes y RCI (inc prefa piping Drenaje)</t>
  </si>
  <si>
    <t xml:space="preserve">        CC014030</t>
  </si>
  <si>
    <t>Fundaciones y Cisterna para Sumidero y Bomba de Hot Oil VBH-94250 &amp; PBE-94250</t>
  </si>
  <si>
    <t>03-Dec-26</t>
  </si>
  <si>
    <t xml:space="preserve">        CC016050</t>
  </si>
  <si>
    <t>Fundaciones y Cisterna para Sumidero y Bombas de Drenajes Abiertos Fríos VBH-97120 / PAY-97120 A/B</t>
  </si>
  <si>
    <t xml:space="preserve">        CC018390</t>
  </si>
  <si>
    <t>Fundaciones y Cisterna para Sumidero y Bombas de Drenajes Abiertos VBH-97130 &amp; PAY-97130 A/B</t>
  </si>
  <si>
    <t xml:space="preserve">        CM018390</t>
  </si>
  <si>
    <t>Montaje Tanque Sumidero VBH-97130</t>
  </si>
  <si>
    <t>07-Dec-26</t>
  </si>
  <si>
    <t>02-Dec-26</t>
  </si>
  <si>
    <t xml:space="preserve">        CM014030</t>
  </si>
  <si>
    <t>Montaje Tanque Sumidero de Hot Oil VBH-94250</t>
  </si>
  <si>
    <t xml:space="preserve">        CM016050</t>
  </si>
  <si>
    <t>Montaje Tanque Sumidero de Drenajes Abiertos Fríos VBH-97120</t>
  </si>
  <si>
    <t xml:space="preserve">        CM012040</t>
  </si>
  <si>
    <t>Montaje Tanque de Drenajes Cerrados (VBH-97310)</t>
  </si>
  <si>
    <t>14-Jan-27</t>
  </si>
  <si>
    <t xml:space="preserve">        CC013070</t>
  </si>
  <si>
    <t>Fundaciones y Cisterna para Sumidero y Bombas de Drenajes Abiertos Calientes VBH-97110 &amp; PAY-97110 A/B</t>
  </si>
  <si>
    <t>26-Aug-26</t>
  </si>
  <si>
    <t xml:space="preserve">        CM013070</t>
  </si>
  <si>
    <t>Montaje Tanque Sumidero de Drenajes Abiertos Calientes VBH-97110</t>
  </si>
  <si>
    <t xml:space="preserve">        CC012060</t>
  </si>
  <si>
    <t>Fundación de Tanque Drenaje de Glicol TKBH-98130</t>
  </si>
  <si>
    <t>08-Apr-27</t>
  </si>
  <si>
    <t xml:space="preserve">        CM012060</t>
  </si>
  <si>
    <t>Tanque Drenaje de Glicol TKBH-98130</t>
  </si>
  <si>
    <t>09-Apr-27</t>
  </si>
  <si>
    <t xml:space="preserve">      Underground Electricidad</t>
  </si>
  <si>
    <t>19-Jan-27</t>
  </si>
  <si>
    <t xml:space="preserve">        CDU514</t>
  </si>
  <si>
    <t>Trabajos civiles para puesta a tierra</t>
  </si>
  <si>
    <t xml:space="preserve">        CE018010</t>
  </si>
  <si>
    <t>Instalación de Puesta a Tierra (PAT-enterrada) de Tanques - Tratamiento de Agua</t>
  </si>
  <si>
    <t>07-Apr-26</t>
  </si>
  <si>
    <t xml:space="preserve">        CE011010</t>
  </si>
  <si>
    <t>Instalación de Puesta a Tierra (PAT-enterrada) - Ingreso a Planta &amp; Slug Cutcher</t>
  </si>
  <si>
    <t xml:space="preserve">        CE015010</t>
  </si>
  <si>
    <t>Instalación de Puesta a Tierra (PAT-enterrada) - Generación y Sala Eléctrica</t>
  </si>
  <si>
    <t xml:space="preserve">        CE016010</t>
  </si>
  <si>
    <t>Instalación de Puesta a Tierra (PAT-enterrada) de Tanques - Almacenamiento de Condensado</t>
  </si>
  <si>
    <t xml:space="preserve">        CE011110</t>
  </si>
  <si>
    <t>Instalación de Puesta a Tierra (PAT-enterrada) - Compresión</t>
  </si>
  <si>
    <t xml:space="preserve">        CE012010</t>
  </si>
  <si>
    <t>Instalación de Puesta a Tierra (PAT-enterrada) - Unidades de proceso de Gas</t>
  </si>
  <si>
    <t>19-Dec-26</t>
  </si>
  <si>
    <t xml:space="preserve">        CE013010</t>
  </si>
  <si>
    <t>Instalación de Puesta a Tierra (PAT-enterrada) - Unidades de Condensado</t>
  </si>
  <si>
    <t xml:space="preserve">        CE015022</t>
  </si>
  <si>
    <t>Ejecución de canalizaciones enterradas - Generación y Sala Eléctrica</t>
  </si>
  <si>
    <t>10-Aug-26</t>
  </si>
  <si>
    <t xml:space="preserve">        CE014010</t>
  </si>
  <si>
    <t>Instalación de Puesta a Tierra (PAT-enterrada) - Fluido termico - Hot Oil</t>
  </si>
  <si>
    <t xml:space="preserve">        CE019010</t>
  </si>
  <si>
    <t>Instalación de Puesta a Tierra (PAT-enterrada) - Flare + KOD</t>
  </si>
  <si>
    <t xml:space="preserve">        CE017022</t>
  </si>
  <si>
    <t>Ejecución de canalizaciones enterradas - Salida de Planta</t>
  </si>
  <si>
    <t>07-Aug-26</t>
  </si>
  <si>
    <t>09-Dec-26</t>
  </si>
  <si>
    <t xml:space="preserve">        CE016012</t>
  </si>
  <si>
    <t>Instalación de Puesta a Tierra (PAT-enterrada) - Almacenamiento de Condensado</t>
  </si>
  <si>
    <t>13-Jan-27</t>
  </si>
  <si>
    <t xml:space="preserve">        CE017010</t>
  </si>
  <si>
    <t>Instalación de Puesta a Tierra (PAT-enterrada) - Salida de Planta</t>
  </si>
  <si>
    <t xml:space="preserve">        CE014022</t>
  </si>
  <si>
    <t>Ejecución de canalizaciones enterradas - Fluido térmico - Hot Oil</t>
  </si>
  <si>
    <t>29-Aug-26</t>
  </si>
  <si>
    <t xml:space="preserve">        CE018022</t>
  </si>
  <si>
    <t>Ejecución de canalizaciones enterradas - Tratamiento de Agua</t>
  </si>
  <si>
    <t xml:space="preserve">      Underground Instrumentos</t>
  </si>
  <si>
    <t xml:space="preserve">        CDU518</t>
  </si>
  <si>
    <t>Construccion de cañeros (inc excavacion/hormigon/relleno)</t>
  </si>
  <si>
    <t xml:space="preserve">      General</t>
  </si>
  <si>
    <t xml:space="preserve">        Terminaciones</t>
  </si>
  <si>
    <t xml:space="preserve">          CDC1090</t>
  </si>
  <si>
    <t>Colocación Ignifugado - Fireproofing</t>
  </si>
  <si>
    <t>27-Aug-27</t>
  </si>
  <si>
    <t xml:space="preserve">          CDC1091</t>
  </si>
  <si>
    <t>Colocación Ignifugado - Fireproofing #1</t>
  </si>
  <si>
    <t xml:space="preserve">          CDC1100</t>
  </si>
  <si>
    <t>Punch List (cierre de excepciones)</t>
  </si>
  <si>
    <t>30-Apr-27</t>
  </si>
  <si>
    <t xml:space="preserve">          CDC1110</t>
  </si>
  <si>
    <t>Caminos - Calles internas</t>
  </si>
  <si>
    <t>07-Aug-27</t>
  </si>
  <si>
    <t>07-Apr-27</t>
  </si>
  <si>
    <t xml:space="preserve">          CDC1180</t>
  </si>
  <si>
    <t>Posibles cierres con cercos (incluye portones y puertas)</t>
  </si>
  <si>
    <t>31-Aug-27</t>
  </si>
  <si>
    <t xml:space="preserve">      Ingreso a planta - Slug Cutcher</t>
  </si>
  <si>
    <t xml:space="preserve">        CC011050</t>
  </si>
  <si>
    <t>Fundaciones de parrales / soportes en el sector (entre Manifold de Entrada y calle C)</t>
  </si>
  <si>
    <t xml:space="preserve">        CC011040</t>
  </si>
  <si>
    <t>Fundaciones de Skid Desarenador/Acumulador/Separador de Gas _ SKZZ-10220 y soportes de cañerías</t>
  </si>
  <si>
    <t xml:space="preserve">        CC011060</t>
  </si>
  <si>
    <t>Fundaciones de Módulos 90213 / 90214 _ SKZZ-90213 / 90214</t>
  </si>
  <si>
    <t>01-Aug-26</t>
  </si>
  <si>
    <t xml:space="preserve">      Compresión</t>
  </si>
  <si>
    <t xml:space="preserve">        CC011210</t>
  </si>
  <si>
    <t>Fundaciones Área 291 Ud. de Compresión Gas Multiservicio #1</t>
  </si>
  <si>
    <t xml:space="preserve">        CC011190</t>
  </si>
  <si>
    <t>Estructuras de Hormigón Premoldeado - (Cámaras-Soportes-Sleepers-otras fundaciones) - Compresión</t>
  </si>
  <si>
    <t xml:space="preserve">        CC011220</t>
  </si>
  <si>
    <t>Fundaciones Área 292 Ud. de Compresión Gas Multiservicio #2</t>
  </si>
  <si>
    <t>29-Apr-26</t>
  </si>
  <si>
    <t xml:space="preserve">        CC011230</t>
  </si>
  <si>
    <t>Fundaciones Área 293 Ud. de Compresión Gas Multiservicio #3</t>
  </si>
  <si>
    <t>14-Aug-26</t>
  </si>
  <si>
    <t xml:space="preserve">        CC011110</t>
  </si>
  <si>
    <t>Fundaciones Tanques de Aceite Motores &amp; Compresores  TKBE-90410 &amp; TKBE-90440</t>
  </si>
  <si>
    <t>15-Aug-26</t>
  </si>
  <si>
    <t xml:space="preserve">        CC011100</t>
  </si>
  <si>
    <t>Fundaciones Bombas de Aceite Motores &amp; Compresores  PBE-90430 &amp; PBE-90460</t>
  </si>
  <si>
    <t xml:space="preserve">        CC011130</t>
  </si>
  <si>
    <t>Fundación Tanque- de Glicol - TKZZ-98110</t>
  </si>
  <si>
    <t xml:space="preserve">        CC011140</t>
  </si>
  <si>
    <t>Fundación de Pulmón de Aire de Arranque - VBE-91030</t>
  </si>
  <si>
    <t xml:space="preserve">        CC011150</t>
  </si>
  <si>
    <t>Fundación Separador de Condensados de EPF VBD-10240</t>
  </si>
  <si>
    <t xml:space="preserve">        CC011160</t>
  </si>
  <si>
    <t>Fundación de SKID-290</t>
  </si>
  <si>
    <t xml:space="preserve">        CC011120</t>
  </si>
  <si>
    <t>Fundación Bomba Carga de Glicol - PBE-98120</t>
  </si>
  <si>
    <t xml:space="preserve">      Unidades de proceso de Gas</t>
  </si>
  <si>
    <t xml:space="preserve">        CC012070</t>
  </si>
  <si>
    <t>Fundaciones de Parrales (entre calles C, E y 3, 4)</t>
  </si>
  <si>
    <t xml:space="preserve">        CC012100</t>
  </si>
  <si>
    <t>Estructuras de Hormigón Premoldeado - (Cámaras-Soportes-Sleepers-otras fundaciones) - Ud. Proceso Gas</t>
  </si>
  <si>
    <t xml:space="preserve">        CC012020</t>
  </si>
  <si>
    <t>Fundación de Módulo 93110 (SKZZ-93110)</t>
  </si>
  <si>
    <t xml:space="preserve">        CC012080</t>
  </si>
  <si>
    <t>Fundaciones de Módulos SKZZ-90210 A/B / SKZZ-90211 A / SKZZ-90212 A</t>
  </si>
  <si>
    <t xml:space="preserve">        CC012040</t>
  </si>
  <si>
    <t>Fundaciones de Tanque y Bombas de Drenajes Cerrados (VBH-97310 / PAY-97320 A/B)</t>
  </si>
  <si>
    <t xml:space="preserve">        CC012050</t>
  </si>
  <si>
    <t>Fundaciones y pavimento puesto de control SCI</t>
  </si>
  <si>
    <t xml:space="preserve">      Unidades de Condensado</t>
  </si>
  <si>
    <t>18-Dec-26</t>
  </si>
  <si>
    <t xml:space="preserve">        CC013200</t>
  </si>
  <si>
    <t>Fundaciones de Parrales (entre calles C, D y 3, 2)</t>
  </si>
  <si>
    <t xml:space="preserve">        CC013030</t>
  </si>
  <si>
    <t>Fundación de Tanque Cónico de Efluentes TKBA-24410 A</t>
  </si>
  <si>
    <t>08-Aug-26</t>
  </si>
  <si>
    <t xml:space="preserve">        CC013040</t>
  </si>
  <si>
    <t>Fundación de Tanque Cónico de Efluentes TKBA-24410 B</t>
  </si>
  <si>
    <t xml:space="preserve">        CC013050</t>
  </si>
  <si>
    <t>Recinto de Tanques de Efluentes TKBA-24410 A/B</t>
  </si>
  <si>
    <t xml:space="preserve">        CC013060</t>
  </si>
  <si>
    <t>Fundación de Bombas Tanques de Efluentes PAZ-24430 A/B</t>
  </si>
  <si>
    <t xml:space="preserve">        CC013090</t>
  </si>
  <si>
    <t>Fundaciones de Sala INS-007</t>
  </si>
  <si>
    <t xml:space="preserve">        CC013100</t>
  </si>
  <si>
    <t>Estructuras de Hormigón Premoldeado - (Cámaras-Soportes-Sleepers-otras fundaciones) - Ud. de Condensado</t>
  </si>
  <si>
    <t xml:space="preserve">        CC013080</t>
  </si>
  <si>
    <t>Fundaciones de Módulos SKZZ-90206 A/B / SKZZ-90207 A/B / SKZZ-90208 A/B / SKZZ-90209 A/B</t>
  </si>
  <si>
    <t xml:space="preserve">      Fluido térmico - Hot Oil</t>
  </si>
  <si>
    <t xml:space="preserve">        CC014040</t>
  </si>
  <si>
    <t>Fundación de Filtro de la Bomba de Hot Oil FAJ-94260</t>
  </si>
  <si>
    <t xml:space="preserve">        CC014200</t>
  </si>
  <si>
    <t>Fundaciones de Parrales / Senda de cañería (entre calles D, E y 3, 2)</t>
  </si>
  <si>
    <t xml:space="preserve">        CC014300</t>
  </si>
  <si>
    <t>Fundaciones de Parrales - Soportes (desde cruce calle E hasta KOD)</t>
  </si>
  <si>
    <t xml:space="preserve">        CC014070</t>
  </si>
  <si>
    <t>Fundaciones Sala Eléctrica #3</t>
  </si>
  <si>
    <t xml:space="preserve">        CC014100</t>
  </si>
  <si>
    <t>Estructuras de Hormigón Premoldeado - (Cámaras-Soportes-Sleepers-otras fundaciones) - Hot Oil</t>
  </si>
  <si>
    <t xml:space="preserve">        CC014010</t>
  </si>
  <si>
    <t>Fundación SKID-942</t>
  </si>
  <si>
    <t xml:space="preserve">        CC014050</t>
  </si>
  <si>
    <t>Fundaciones para Módulos PROPAK 942 (EAP-94201 A/B)</t>
  </si>
  <si>
    <t>28-Aug-26</t>
  </si>
  <si>
    <t xml:space="preserve">        CC014020</t>
  </si>
  <si>
    <t>Fundación Trim Cooler EAL-94270</t>
  </si>
  <si>
    <t xml:space="preserve">      Ampliación de Generación</t>
  </si>
  <si>
    <t xml:space="preserve">        CC015021</t>
  </si>
  <si>
    <t>Fundaciones de Generadores Eléctricos a Gas (3 Unidades) - KBE-600 J/K/L</t>
  </si>
  <si>
    <t xml:space="preserve">        CC015100</t>
  </si>
  <si>
    <t>Estructuras de Hormigón Premoldeado - (Cámaras-Soportes-Sleepers-otras fundaciones) - Ampliación Generación</t>
  </si>
  <si>
    <t xml:space="preserve">        CC017100</t>
  </si>
  <si>
    <t>Fundación de Módulo 67040 - SKZZ-67040</t>
  </si>
  <si>
    <t xml:space="preserve">        CC017090</t>
  </si>
  <si>
    <t>Fundación de Módulo 90215 - SKZZ-90215</t>
  </si>
  <si>
    <t xml:space="preserve">      Almacenamiento de Condensado</t>
  </si>
  <si>
    <t xml:space="preserve">        CC016010</t>
  </si>
  <si>
    <t>Fundación de Tanque* de Almacenamiento de Condensado TKAY-23110 A</t>
  </si>
  <si>
    <t xml:space="preserve">        CC016070</t>
  </si>
  <si>
    <t>Fundaciones y pavimento recinto de Bombas Booster de Condensado PAY-23140 A/B/C y Reproceso PAY-23120 A/B</t>
  </si>
  <si>
    <t xml:space="preserve">        CC016300</t>
  </si>
  <si>
    <t>Estructuras de Hormigón Premoldeado - (Cámaras-Soportes-Sleepers) - Almacenamiento de Condensado</t>
  </si>
  <si>
    <t xml:space="preserve">        CC016080</t>
  </si>
  <si>
    <t>Fundaciones y pavimento recinto de Bombas Principales de Condensado PAY-23310 A/B/C/D</t>
  </si>
  <si>
    <t>11-Dec-26</t>
  </si>
  <si>
    <t xml:space="preserve">        CC016072</t>
  </si>
  <si>
    <t>Fundaciones y pavimento recinto de Bombas Booster de Condensado  PAY-23040 A/B/C</t>
  </si>
  <si>
    <t>01-Dec-26</t>
  </si>
  <si>
    <t xml:space="preserve">        CC016030</t>
  </si>
  <si>
    <t>Recinto de Tanque* de Almacenamiento de Condensado TKAY-23110 A</t>
  </si>
  <si>
    <t xml:space="preserve">        CC016110</t>
  </si>
  <si>
    <t>Fundaciones y pavimento puesto de control SCI (incluye TKZZ-102001)</t>
  </si>
  <si>
    <t xml:space="preserve">      Tratamiento de Agua</t>
  </si>
  <si>
    <t xml:space="preserve">        CC018020</t>
  </si>
  <si>
    <t>Fundación de Tanque* Skimmer - TKAZ-24350</t>
  </si>
  <si>
    <t xml:space="preserve">        CC018010</t>
  </si>
  <si>
    <t>Fundación de Tanque* Agua de Inyección - TKAZ-24220 A</t>
  </si>
  <si>
    <t xml:space="preserve">        CC018022</t>
  </si>
  <si>
    <t>Fundación de Tanque* Pulmón de Agua (Internos Skimmer) - TKAZ-24330</t>
  </si>
  <si>
    <t xml:space="preserve">        CC018012</t>
  </si>
  <si>
    <t>Fundación de Tanque* Agua de Inyección - TKAZ-24220 B</t>
  </si>
  <si>
    <t xml:space="preserve">        CC018040</t>
  </si>
  <si>
    <t>Fundación de Tanque* Slop TKBA-97140</t>
  </si>
  <si>
    <t xml:space="preserve">        CC018310</t>
  </si>
  <si>
    <t>Fundaciones y pavimento recinto de Bombas de Desarenado - PAZ-24240 A/B y Filtros FAJ-24250 &amp; FAJ-24230 A/B</t>
  </si>
  <si>
    <t xml:space="preserve">        CC018050</t>
  </si>
  <si>
    <t>Fundación de Tanque- de Recuperación de Flotados - TKZZ-24440</t>
  </si>
  <si>
    <t xml:space="preserve">        CC018220</t>
  </si>
  <si>
    <t>Fundaciones de Estructuras cruces de calles E y F</t>
  </si>
  <si>
    <t xml:space="preserve">        CC018305</t>
  </si>
  <si>
    <t>Fundaciones y pavimento recinto de Bombas de Agua y Condensado de Tanque de Slop PBA-97150 A/B y PBA-97160 A/B</t>
  </si>
  <si>
    <t xml:space="preserve">        CC018210</t>
  </si>
  <si>
    <t>Estructuras de Hormigón Premoldeado - (Cámaras-Soportes-Sleepers-otras fundaciones) - PTA</t>
  </si>
  <si>
    <t xml:space="preserve">        CC018250</t>
  </si>
  <si>
    <t>Fundaciones Sala Eléctrica #4</t>
  </si>
  <si>
    <t xml:space="preserve">        CC018320</t>
  </si>
  <si>
    <t>Fundaciones y pavimento recinto de Bombas de Inyección de Agua PAZ-24210 A/B/C/D</t>
  </si>
  <si>
    <t xml:space="preserve">        CC018140</t>
  </si>
  <si>
    <t>Recinto de Tanque- de Recuperación de Flotados - TKZZ-24440</t>
  </si>
  <si>
    <t xml:space="preserve">        CC018280</t>
  </si>
  <si>
    <t>Fundaciones de Sala INS-008</t>
  </si>
  <si>
    <t xml:space="preserve">        CC018330</t>
  </si>
  <si>
    <t>Fundaciones y pavimento recinto de Bombas Transferencia - PBM-24340 A/B &amp; Bombas Skimmeado - PBA-24420 A/B</t>
  </si>
  <si>
    <t>25-Aug-26</t>
  </si>
  <si>
    <t xml:space="preserve">        CC018350</t>
  </si>
  <si>
    <t>Fundaciones y pavimento recinto de Bombas de Tanque de Flotados - PZZ-24450 A/B</t>
  </si>
  <si>
    <t xml:space="preserve">        CC018380</t>
  </si>
  <si>
    <t>Fundaciones y pavimento puesto de control SCI (incluye TKZZ-102002)</t>
  </si>
  <si>
    <t xml:space="preserve">        CC018400</t>
  </si>
  <si>
    <t>Cámara y fundaciones de Bombas Desagote de Emergencia PZZ-97220 A/B y Agua de Drenaje a Tratamiento PZZ-97230 A/B</t>
  </si>
  <si>
    <t>12-Jan-27</t>
  </si>
  <si>
    <t xml:space="preserve">        CC018340</t>
  </si>
  <si>
    <t>Fundaciones y pavimento recinto de Bombas Agua Tratada PAZ-24390 A/B/C / Módulos MAZ-24360 A/B/C / &amp; otros</t>
  </si>
  <si>
    <t>06-Jan-27</t>
  </si>
  <si>
    <t xml:space="preserve">        CC018130</t>
  </si>
  <si>
    <t>Recinto de Tanque* Slop TKBA-97140</t>
  </si>
  <si>
    <t xml:space="preserve">        CC018120</t>
  </si>
  <si>
    <t>Recinto de Tanque* Skimmer (TKAZ-24350) y Pulmón de Agua (Internos Skimmer) (TKAZ-24330)</t>
  </si>
  <si>
    <t>16-Dec-26</t>
  </si>
  <si>
    <t xml:space="preserve">        CC018365</t>
  </si>
  <si>
    <t>Fundación de Estructura Soporte de Desgasificador Atmosférico DBM-24320</t>
  </si>
  <si>
    <t xml:space="preserve">        CC018360</t>
  </si>
  <si>
    <t>Fundaciones y pavimento recinto de Desgasificador Presurizado DBM-24310</t>
  </si>
  <si>
    <t>14-Dec-26</t>
  </si>
  <si>
    <t>07-Jan-27</t>
  </si>
  <si>
    <t xml:space="preserve">        CC018370</t>
  </si>
  <si>
    <t>Fundaciones y pavimento recinto de Módulos SKZZ-90200 /001 /002 /003</t>
  </si>
  <si>
    <t xml:space="preserve">        CC018110</t>
  </si>
  <si>
    <t>Recinto de Tanque* Agua de Inyección - TKAZ-24220 A / B</t>
  </si>
  <si>
    <t xml:space="preserve">      Flare + KOD</t>
  </si>
  <si>
    <t xml:space="preserve">        CC019010</t>
  </si>
  <si>
    <t>Fundaciones y pavimento recinto de Recipiente KOD - VBE-95120</t>
  </si>
  <si>
    <t xml:space="preserve">        CC019040</t>
  </si>
  <si>
    <t>Instalación de premoldeados: fundación de Flare y pesos muertos de anclaje - LZZ-95110</t>
  </si>
  <si>
    <t xml:space="preserve">        CC019020</t>
  </si>
  <si>
    <t>Fundaciones y pavimento recinto de Bombas KOD - PAY-95140 A/B</t>
  </si>
  <si>
    <t xml:space="preserve">        CC019030</t>
  </si>
  <si>
    <t>Fundaciones soportes línea a Flare (desde KOD a Flare)</t>
  </si>
  <si>
    <t xml:space="preserve">      Salida de planta</t>
  </si>
  <si>
    <t>21-Jan-27</t>
  </si>
  <si>
    <t xml:space="preserve">        CC017150</t>
  </si>
  <si>
    <t>Fundaciones de Parrales (desde calle 2 cercanía calle C hasta ERM-Salida de Planta)</t>
  </si>
  <si>
    <t xml:space="preserve">        CC017050</t>
  </si>
  <si>
    <t>Fundaciones de Tinglado y Módulos 91040/50 y 92020/30 (SKZZ-91040/50 y 92020/30)</t>
  </si>
  <si>
    <t xml:space="preserve">        CC017030</t>
  </si>
  <si>
    <t>Fundación Pulmón de Aire de Instrumentos VBE-91020</t>
  </si>
  <si>
    <t xml:space="preserve">        CC017200</t>
  </si>
  <si>
    <t>Estructuras de Hormigón Premoldeado - (Cámaras-Soportes-Sleepers-otras fundaciones) - Salida de Planta</t>
  </si>
  <si>
    <t xml:space="preserve">        CC017040</t>
  </si>
  <si>
    <t>Fundación Pulmón de Nitrógeno VBE-92010</t>
  </si>
  <si>
    <t xml:space="preserve">        CC017060</t>
  </si>
  <si>
    <t>Construcción de Fosa de Lodos MZZ-99150</t>
  </si>
  <si>
    <t xml:space="preserve">        CC017070</t>
  </si>
  <si>
    <t>Fundaciones de Módulos MZZ-99160/99110 y SKIDs Inyección de Químicos SKZZ-99104/99110/99016</t>
  </si>
  <si>
    <t xml:space="preserve">        CC017020</t>
  </si>
  <si>
    <t>Fundaciones de Bombas de Agua de Lavado - PZZ-99230 y Módulo MZZ-99240</t>
  </si>
  <si>
    <t xml:space="preserve">        CC017080</t>
  </si>
  <si>
    <t>Fundación de Bomba de Agua Cruda PZZ-99140</t>
  </si>
  <si>
    <t>05-Jan-27</t>
  </si>
  <si>
    <t xml:space="preserve">    Estructura metálica</t>
  </si>
  <si>
    <t xml:space="preserve">        CS021050</t>
  </si>
  <si>
    <t>Montaje estructura de parrales / soportes en el sector (entre Manifold de Entrada y calle C)</t>
  </si>
  <si>
    <t xml:space="preserve">        CS021040</t>
  </si>
  <si>
    <t>Montaje estructura / plataformas Skid Desarenador/Acumulador/Separador de Gas _ SKZZ-10220</t>
  </si>
  <si>
    <t xml:space="preserve">        CS022070</t>
  </si>
  <si>
    <t>Montaje estructura de parrales / soportes en el sector (entre calles C, E y 3, 4)</t>
  </si>
  <si>
    <t xml:space="preserve">        CS023200</t>
  </si>
  <si>
    <t>Montaje estructura de parrales / soportes en el sector (entre calles C, D y 3, 2)</t>
  </si>
  <si>
    <t xml:space="preserve">        CS023090</t>
  </si>
  <si>
    <t>Montaje estructura de soporte/asociada a Sala INS-007</t>
  </si>
  <si>
    <t xml:space="preserve">        CS024081</t>
  </si>
  <si>
    <t>Montaje estructura de parrales / soportes en el sector (entre calles D, E y 3, 2 - elevado solo p/ Flare)</t>
  </si>
  <si>
    <t>20-Jan-27</t>
  </si>
  <si>
    <t xml:space="preserve">        CS024070</t>
  </si>
  <si>
    <t>Montaje estructura de soporte / asociada a Sala Eléctrica #3</t>
  </si>
  <si>
    <t xml:space="preserve">        CS026300</t>
  </si>
  <si>
    <t>Montaje estructura de soportes - plataformas</t>
  </si>
  <si>
    <t xml:space="preserve">        CS028250</t>
  </si>
  <si>
    <t>Montaje estructura de soporte / asociada a Sala Eléctrica #4</t>
  </si>
  <si>
    <t>10-Dec-26</t>
  </si>
  <si>
    <t xml:space="preserve">        CS028280</t>
  </si>
  <si>
    <t>Montaje estructura de soporte / asociada a Sala INS-008</t>
  </si>
  <si>
    <t xml:space="preserve">        CS028260</t>
  </si>
  <si>
    <t>Montaje estructura cruces de calles E y F</t>
  </si>
  <si>
    <t xml:space="preserve">        CS028210</t>
  </si>
  <si>
    <t>23-Jan-27</t>
  </si>
  <si>
    <t xml:space="preserve">        CS028290</t>
  </si>
  <si>
    <t>Montaje estructura de soporte Desgasificador Atmosférico DBM-24320</t>
  </si>
  <si>
    <t xml:space="preserve">        CS029040</t>
  </si>
  <si>
    <t>Montaje estructura de soportes línea a Flare (desde calle E hasta KOD)</t>
  </si>
  <si>
    <t xml:space="preserve">        CS029030</t>
  </si>
  <si>
    <t>Montaje estructura de soportes línea a Flare (desde KOD a Flare)</t>
  </si>
  <si>
    <t xml:space="preserve">        CS027150</t>
  </si>
  <si>
    <t>Montaje estructura de parrales / soportes en el sector (desde calle 2 cercanía calle C hasta ERM-Salida de Planta)</t>
  </si>
  <si>
    <t xml:space="preserve">        CS027020</t>
  </si>
  <si>
    <t>Montaje estructura de Tinglado y Módulos 91040/50 y 92020/30 (SKZZ-91040/50 y 92020/30)</t>
  </si>
  <si>
    <t xml:space="preserve">        CS027200</t>
  </si>
  <si>
    <t>Montaje estructura de soportes - plataformas sector</t>
  </si>
  <si>
    <t xml:space="preserve">    Montaje mecánico</t>
  </si>
  <si>
    <t xml:space="preserve">      PCM1030</t>
  </si>
  <si>
    <t>Recepción - desacopio - control: TEG (3.5 MMSCMD)</t>
  </si>
  <si>
    <t xml:space="preserve">      PCM1040</t>
  </si>
  <si>
    <t>Recepción - desacopio - control: Tren de estabilización (2400 m3/d) #1-Área 260</t>
  </si>
  <si>
    <t xml:space="preserve">      PCM1050</t>
  </si>
  <si>
    <t>Recepción - desacopio - control: Tren de estabilización (2400 m3/d) #2-Área 270</t>
  </si>
  <si>
    <t xml:space="preserve">      PCM1060</t>
  </si>
  <si>
    <t>Recepción - desacopio - control: Unidad de Hot Oil</t>
  </si>
  <si>
    <t xml:space="preserve">      PCM1000</t>
  </si>
  <si>
    <t>Recepción - desacopio - control: Bombas de Inyección de Agua PAZ-24210 A/B/C/D</t>
  </si>
  <si>
    <t xml:space="preserve">      PCM1100</t>
  </si>
  <si>
    <t>Recepción - desacopio - control: Unidad de Tratamiento de agua de Producción Módulos MAZ-24360</t>
  </si>
  <si>
    <t xml:space="preserve">      PCM1110</t>
  </si>
  <si>
    <t>Recepción - desacopio - control: Flare - LZZ-95110</t>
  </si>
  <si>
    <t xml:space="preserve">      PCM1090</t>
  </si>
  <si>
    <t>Recepción - desacopio - control: Scrubber general (Módulo 290)</t>
  </si>
  <si>
    <t xml:space="preserve">      PCM1070</t>
  </si>
  <si>
    <t>Recepción - desacopio - control: Compresores multiservicio Áreas 291 / 292 / 293</t>
  </si>
  <si>
    <t xml:space="preserve">      PCM1130</t>
  </si>
  <si>
    <t>Recepción - desacopio - control: Sistema de seguridad (tableros CPF-ESD-SC-07/08 y CPF-PSS-SC-07/08)</t>
  </si>
  <si>
    <t xml:space="preserve">      PCM1140</t>
  </si>
  <si>
    <t>Recepción - desacopio - control: Planta de Clarificación</t>
  </si>
  <si>
    <t xml:space="preserve">      PCM1120</t>
  </si>
  <si>
    <t>Recepción - desacopio - control: Generadores Eléctricos a Gas (3 Unidades) - KBE-600 J/K/L</t>
  </si>
  <si>
    <t xml:space="preserve">      PCM1020</t>
  </si>
  <si>
    <t>Recepción - desacopio - control: Separador de Entrada de HP (3.5 MMSCMD)</t>
  </si>
  <si>
    <t xml:space="preserve">      PCM1150</t>
  </si>
  <si>
    <t>Recepción - desacopio - control: Desarenador para 10MMm3/d</t>
  </si>
  <si>
    <t xml:space="preserve">      PCM1160</t>
  </si>
  <si>
    <t>Recepción - desacopio - control: Bombas de exportación de Despacho de Condensado (4 Unidades _ PAY-23310 A/B/C/D)</t>
  </si>
  <si>
    <t xml:space="preserve">      PCM1170</t>
  </si>
  <si>
    <t>Recepción - desacopio - control: Bombas Booster de Condensado (6 Unidades)</t>
  </si>
  <si>
    <t xml:space="preserve">        CM011040</t>
  </si>
  <si>
    <t>Skid Desarenador/Acumulador/Separador de Gas _ SKZZ-10220</t>
  </si>
  <si>
    <t xml:space="preserve">        CM011050</t>
  </si>
  <si>
    <t>Módulos 90213 / 90214 _ SKZZ-90213 / 90214</t>
  </si>
  <si>
    <t xml:space="preserve">        CM011011</t>
  </si>
  <si>
    <t>Adecuaciones colector Slug Catcher existente</t>
  </si>
  <si>
    <t>19-Apr-27</t>
  </si>
  <si>
    <t xml:space="preserve">        CM011031</t>
  </si>
  <si>
    <t>Adecuaciones colector Manifold de Entrada existente</t>
  </si>
  <si>
    <t xml:space="preserve">        CM011210</t>
  </si>
  <si>
    <t>Área 291 Ud. de Compresión Gas Multiservicio #1</t>
  </si>
  <si>
    <t xml:space="preserve">        CM011220</t>
  </si>
  <si>
    <t>Área 292 Ud. de Compresión Gas Multiservicio #2</t>
  </si>
  <si>
    <t xml:space="preserve">        CM011230</t>
  </si>
  <si>
    <t>Área 293 Ud. de Compresión Gas Multiservicio #3</t>
  </si>
  <si>
    <t xml:space="preserve">        CM011100</t>
  </si>
  <si>
    <t>Bombas de Aceite Motores &amp; Compresores  PBE-90430 &amp; PBE-90460</t>
  </si>
  <si>
    <t xml:space="preserve">        CM011160</t>
  </si>
  <si>
    <t>SKID-290</t>
  </si>
  <si>
    <t xml:space="preserve">        CM011150</t>
  </si>
  <si>
    <t>Separador de Condensados de EPF VBD-10240</t>
  </si>
  <si>
    <t xml:space="preserve">        CM011140</t>
  </si>
  <si>
    <t>Pulmón de Aire de Arranque - VBE-91030</t>
  </si>
  <si>
    <t xml:space="preserve">        CM011120</t>
  </si>
  <si>
    <t>Bomba Carga de Glicol - PBE-98120</t>
  </si>
  <si>
    <t>02-Apr-27</t>
  </si>
  <si>
    <t xml:space="preserve">        CM011130</t>
  </si>
  <si>
    <t>Montaje de Tanque- de Glicol - TKZZ-98110</t>
  </si>
  <si>
    <t xml:space="preserve">        CM011110</t>
  </si>
  <si>
    <t>Tanques de Aceite Motores &amp; Compresores  TKBE-90410 &amp; TKBE-90440 y Calentadores Eléctricos EAP-90420/450</t>
  </si>
  <si>
    <t>30-Jan-27</t>
  </si>
  <si>
    <t xml:space="preserve">        CM012010</t>
  </si>
  <si>
    <t>Unidad De Procesamiento De Gas #1 - ÁREA 140</t>
  </si>
  <si>
    <t xml:space="preserve">        CM012080</t>
  </si>
  <si>
    <t>Módulos SKZZ-90210 A/B / SKZZ-90211 A / SKZZ-90212 A</t>
  </si>
  <si>
    <t xml:space="preserve">        CM012020</t>
  </si>
  <si>
    <t>Módulo 93110 (SKZZ-93110)</t>
  </si>
  <si>
    <t xml:space="preserve">        CM012041</t>
  </si>
  <si>
    <t>Bombas de Drenajes Cerrados (PAY-97320 A/B) VBH</t>
  </si>
  <si>
    <t xml:space="preserve">        CM013010</t>
  </si>
  <si>
    <t>Unidad De Procesamiento De Condensado #1 - ÁREA 260</t>
  </si>
  <si>
    <t>27-Jan-27</t>
  </si>
  <si>
    <t xml:space="preserve">        CM013020</t>
  </si>
  <si>
    <t>Unidad De Procesamiento De Condensado #2 - ÁREA 270</t>
  </si>
  <si>
    <t xml:space="preserve">        CM013040</t>
  </si>
  <si>
    <t>Montaje de Tanque- Cónico de Efluentes - TKBA-24410 A</t>
  </si>
  <si>
    <t xml:space="preserve">        CM013050</t>
  </si>
  <si>
    <t>Montaje de Tanque- Cónico de Efluentes - TKBA-24410 B</t>
  </si>
  <si>
    <t xml:space="preserve">        CM013060</t>
  </si>
  <si>
    <t>SKZZ-90206 A/B / SKZZ-90207 A/B / SKZZ-90208 A/B / SKZZ-90209 A/B</t>
  </si>
  <si>
    <t>04-Dec-26</t>
  </si>
  <si>
    <t xml:space="preserve">        CM013030</t>
  </si>
  <si>
    <t>Bombas de Tanques de Efluentes - PAZ-24430 A/B</t>
  </si>
  <si>
    <t>28-Jan-27</t>
  </si>
  <si>
    <t xml:space="preserve">        CM013071</t>
  </si>
  <si>
    <t>Bombas de Drenajes Abiertos Calientes VBH-97110 &amp; PAY-97110 A/B</t>
  </si>
  <si>
    <t xml:space="preserve">        CM014010</t>
  </si>
  <si>
    <t>SKID-942</t>
  </si>
  <si>
    <t xml:space="preserve">        CM014050</t>
  </si>
  <si>
    <t>Módulos PROPAK 942 (EAP-94201 A/B)</t>
  </si>
  <si>
    <t xml:space="preserve">        CM014020</t>
  </si>
  <si>
    <t>Trim Cooler EAL-94270</t>
  </si>
  <si>
    <t xml:space="preserve">        CM014031</t>
  </si>
  <si>
    <t>Bomba de Hot Oil VBH-94250 &amp; PBE-94250</t>
  </si>
  <si>
    <t xml:space="preserve">        CM014040</t>
  </si>
  <si>
    <t>Filtro de la Bomba de Hot Oil FAJ-94260</t>
  </si>
  <si>
    <t xml:space="preserve">        CM015021</t>
  </si>
  <si>
    <t>Generador electrico a gas - KBE-600 J</t>
  </si>
  <si>
    <t xml:space="preserve">        CM017100</t>
  </si>
  <si>
    <t>Módulo 67040 - SKZZ-67040</t>
  </si>
  <si>
    <t xml:space="preserve">        CM015022</t>
  </si>
  <si>
    <t>Generador electrico a gas - KBE-600 K</t>
  </si>
  <si>
    <t xml:space="preserve">        CM015023</t>
  </si>
  <si>
    <t>Generador electrico a gas - KBE-600 L</t>
  </si>
  <si>
    <t xml:space="preserve">        CM017090</t>
  </si>
  <si>
    <t>Módulo 90215 - SKZZ-90215</t>
  </si>
  <si>
    <t xml:space="preserve">        CM016010</t>
  </si>
  <si>
    <t>Montaje de Tanque* de Almacenamiento de Condensado - TKAY-23110 A</t>
  </si>
  <si>
    <t xml:space="preserve">        CM016080</t>
  </si>
  <si>
    <t>Bombas Principales de Condensado PAY-23310 A/B/C/D</t>
  </si>
  <si>
    <t>29-Jan-27</t>
  </si>
  <si>
    <t xml:space="preserve">        CM016072</t>
  </si>
  <si>
    <t>Bombas Booster de Condensado PAY-23040 A/B/C</t>
  </si>
  <si>
    <t xml:space="preserve">        CM016070</t>
  </si>
  <si>
    <t>Bombas Booster de Condensado PAY-23140 A/B/C y Reproceso PAY-23120 A/B</t>
  </si>
  <si>
    <t xml:space="preserve">        CM016100</t>
  </si>
  <si>
    <t>Tanque TKZZ-102001</t>
  </si>
  <si>
    <t xml:space="preserve">        CM016051</t>
  </si>
  <si>
    <t>Bombas de Drenajes Abiertos Fríos VBH-97120 / PAY 97120 A/B</t>
  </si>
  <si>
    <t xml:space="preserve">        CM018020</t>
  </si>
  <si>
    <t>Montaje de Tanque* Skimmer - TKAZ-24350</t>
  </si>
  <si>
    <t xml:space="preserve">        CM018010</t>
  </si>
  <si>
    <t>Montaje de Tanque* Agua de Inyección - TKAZ-24220 A</t>
  </si>
  <si>
    <t xml:space="preserve">        CM018022</t>
  </si>
  <si>
    <t>Montaje de Tanque* Pulmón de Agua (Internos Skimmer) - TKAZ-24330</t>
  </si>
  <si>
    <t xml:space="preserve">        CM018040</t>
  </si>
  <si>
    <t>Montaje de Tanque* de Slop - TKBA-97140</t>
  </si>
  <si>
    <t xml:space="preserve">        CM018320</t>
  </si>
  <si>
    <t>Montaje de Bombas de Inyección de Agua PAZ-24210 A/B/C/D</t>
  </si>
  <si>
    <t xml:space="preserve">        CM018012</t>
  </si>
  <si>
    <t>Montaje de Tanque* Agua de Inyección - TKAZ-24220 B (2° grupo)</t>
  </si>
  <si>
    <t xml:space="preserve">        CM018380</t>
  </si>
  <si>
    <t>Tanque TKZZ-102002</t>
  </si>
  <si>
    <t xml:space="preserve">        CM018330</t>
  </si>
  <si>
    <t>Bombas Transferencia - PBM-24340 A/B</t>
  </si>
  <si>
    <t xml:space="preserve">        CM018350</t>
  </si>
  <si>
    <t>Bombas de Tanque de Flotados - PZZ-24450 A/B</t>
  </si>
  <si>
    <t xml:space="preserve">        CM018340</t>
  </si>
  <si>
    <t>Bombas Agua Tratada PAZ-24390 A/B/C / Módulos MAZ-24360 A/B/C / &amp; otros</t>
  </si>
  <si>
    <t xml:space="preserve">        CM018305</t>
  </si>
  <si>
    <t>Bombas de Agua de Tanque de Slop PBA-97150 A/B</t>
  </si>
  <si>
    <t xml:space="preserve">        CM018332</t>
  </si>
  <si>
    <t>Bombas Skimmeado - PBA-24420 A/B</t>
  </si>
  <si>
    <t xml:space="preserve">        CM018306</t>
  </si>
  <si>
    <t>Bombas de Condensado de Tanque de Slop PBA-97160 A/B</t>
  </si>
  <si>
    <t xml:space="preserve">        CM018050</t>
  </si>
  <si>
    <t>Montaje de Tanque- de Recuperación de Flotados - TKZZ-24440</t>
  </si>
  <si>
    <t xml:space="preserve">        CM018370</t>
  </si>
  <si>
    <t>Módulos SKZZ-90200 /001 /002 /003</t>
  </si>
  <si>
    <t xml:space="preserve">        CM018310</t>
  </si>
  <si>
    <t>Bombas de Desarenado - PAZ-24240 A/B</t>
  </si>
  <si>
    <t xml:space="preserve">        CM018391</t>
  </si>
  <si>
    <t>Bombas de Drenajes Abiertos PAY-97130 A/B</t>
  </si>
  <si>
    <t xml:space="preserve">        CM018400</t>
  </si>
  <si>
    <t>Bombas de Desagote de Emergencia PZZ-97220 A/B</t>
  </si>
  <si>
    <t>10-Apr-27</t>
  </si>
  <si>
    <t xml:space="preserve">        CM018401</t>
  </si>
  <si>
    <t>Bombas de Agua de Drenaje a Tratamiento PZZ-97230 A/B</t>
  </si>
  <si>
    <t xml:space="preserve">        CM018360</t>
  </si>
  <si>
    <t>Desgasificador Presurizado DBM-24310</t>
  </si>
  <si>
    <t xml:space="preserve">        CM018365</t>
  </si>
  <si>
    <t>Desgasificador Atmosférico DBM-24320</t>
  </si>
  <si>
    <t xml:space="preserve">        CM018311</t>
  </si>
  <si>
    <t>Filtros FAJ-24250 &amp; FAJ-24230 A/B</t>
  </si>
  <si>
    <t>12-Apr-27</t>
  </si>
  <si>
    <t xml:space="preserve">        CM019040</t>
  </si>
  <si>
    <t>Montaje de Flare - LZZ-95110 (Armado horizontal e Izaje)</t>
  </si>
  <si>
    <t xml:space="preserve">        CM019010</t>
  </si>
  <si>
    <t>Montaje de Knock Out Drum - VBE-95102 y Calentadores Eléctricos EAP-95130 A/B</t>
  </si>
  <si>
    <t xml:space="preserve">        CM019020</t>
  </si>
  <si>
    <t>Montaje de Bombas KOD - PAY-95140 A/B</t>
  </si>
  <si>
    <t xml:space="preserve">        CM017050</t>
  </si>
  <si>
    <t>Módulos 91040/50 y 92020/30 (SKZZ-91040/50 y 92020/30)</t>
  </si>
  <si>
    <t xml:space="preserve">        CM017021</t>
  </si>
  <si>
    <t>Módulo MZZ-99240</t>
  </si>
  <si>
    <t xml:space="preserve">        CM017040</t>
  </si>
  <si>
    <t>Pulmón de Nitrógeno VBE-92010</t>
  </si>
  <si>
    <t xml:space="preserve">        CM017070</t>
  </si>
  <si>
    <t>Módulos MZZ-99160/99110 y SKIDs Inyección de Químicos SKZZ-99104/99110/99016</t>
  </si>
  <si>
    <t xml:space="preserve">        CM017080</t>
  </si>
  <si>
    <t>Bomba de Agua Cruda PZZ-99140</t>
  </si>
  <si>
    <t xml:space="preserve">        CM017020</t>
  </si>
  <si>
    <t>Bombas de Agua de Lavado - PZZ-99230</t>
  </si>
  <si>
    <t xml:space="preserve">        CM017030</t>
  </si>
  <si>
    <t>Pulmón de Aire de Instrumentos VBE-91020</t>
  </si>
  <si>
    <t xml:space="preserve">        CP011010</t>
  </si>
  <si>
    <t>Montaje de Cañerías _ sobre parral / sleepers - Slug Catcher</t>
  </si>
  <si>
    <t xml:space="preserve">        CP011021</t>
  </si>
  <si>
    <t>Montaje de Cañerías - conexiones a equipos existentes - Slug Catcher / Manifold de Entrada</t>
  </si>
  <si>
    <t xml:space="preserve">        CP011035</t>
  </si>
  <si>
    <t>Montaje de Tie-ins - Slug Catcher / Manifold de Entrada</t>
  </si>
  <si>
    <t xml:space="preserve">        CP011041</t>
  </si>
  <si>
    <t>Pruebas hidrostaticas (Precom/PH)</t>
  </si>
  <si>
    <t xml:space="preserve">        CP011130</t>
  </si>
  <si>
    <t>Montaje de Soportes de Cañerías - Compresión</t>
  </si>
  <si>
    <t xml:space="preserve">        CP011120</t>
  </si>
  <si>
    <t>Montaje de Cañerías - conexiones a equipos / skids / módulos - Compresión</t>
  </si>
  <si>
    <t xml:space="preserve">        CP011140</t>
  </si>
  <si>
    <t>23-Apr-27</t>
  </si>
  <si>
    <t xml:space="preserve">        CP012010</t>
  </si>
  <si>
    <t>Montaje de Cañerías _ sobre parral / sleepers - Un. Proceso de Gas (&amp; Compresión)</t>
  </si>
  <si>
    <t>24-Apr-27</t>
  </si>
  <si>
    <t xml:space="preserve">        CP012020</t>
  </si>
  <si>
    <t>Montaje de Cañerías - conexiones a equipos / skids / módulos - Un. Proceso de Gas</t>
  </si>
  <si>
    <t xml:space="preserve">        CP012040</t>
  </si>
  <si>
    <t xml:space="preserve">        CP013010</t>
  </si>
  <si>
    <t>Montaje de Cañerías _ sobre parral / sleepers - Un. de Condensado</t>
  </si>
  <si>
    <t xml:space="preserve">        CP013020</t>
  </si>
  <si>
    <t>Montaje de Cañerías - conexiones a equipos / skids / módulos - Un. de Condensado</t>
  </si>
  <si>
    <t xml:space="preserve">        CP013040</t>
  </si>
  <si>
    <t>27-Apr-27</t>
  </si>
  <si>
    <t>28-Apr-27</t>
  </si>
  <si>
    <t xml:space="preserve">        CP014010</t>
  </si>
  <si>
    <t>Montaje de Cañerías _ sobre parral / sleepers - Fluido Térmico</t>
  </si>
  <si>
    <t xml:space="preserve">        CP014020</t>
  </si>
  <si>
    <t>Montaje de Cañerías - conexiones a equipos / skids / módulos - Fluido Térmico</t>
  </si>
  <si>
    <t xml:space="preserve">        CP014040</t>
  </si>
  <si>
    <t xml:space="preserve">        CP015010</t>
  </si>
  <si>
    <t>Montaje de Cañerías _ sobre parral / sleepers - Generación y Sala Eléctrica</t>
  </si>
  <si>
    <t xml:space="preserve">        CP015020</t>
  </si>
  <si>
    <t>Montaje de Cañerías - conexiones a equipos / skids / módulos - Generación y Sala Eléctrica</t>
  </si>
  <si>
    <t xml:space="preserve">        CP015035</t>
  </si>
  <si>
    <t>Montaje de Tie-ins - Generación y Sala Eléctrica</t>
  </si>
  <si>
    <t xml:space="preserve">        CP015040</t>
  </si>
  <si>
    <t>26-Apr-27</t>
  </si>
  <si>
    <t>22-Apr-27</t>
  </si>
  <si>
    <t xml:space="preserve">        CP016010</t>
  </si>
  <si>
    <t>Montaje de Cañerías _ sobre parral / sleepers - Almac. de Condensado</t>
  </si>
  <si>
    <t xml:space="preserve">        CP016020</t>
  </si>
  <si>
    <t>Montaje de Cañerías - conexiones a equipos / skids / módulos - Almac. de Condensado</t>
  </si>
  <si>
    <t xml:space="preserve">        CP016022</t>
  </si>
  <si>
    <t>Montaje de Cañerías - conexiones a Tanques Mayores in situ - Almac. de Condensado</t>
  </si>
  <si>
    <t xml:space="preserve">        CP016035</t>
  </si>
  <si>
    <t>Montaje de Tie-ins - Almac. de Condensado</t>
  </si>
  <si>
    <t xml:space="preserve">        CP016040</t>
  </si>
  <si>
    <t xml:space="preserve">        CP018010</t>
  </si>
  <si>
    <t>Montaje de Cañerías _ sobre parral / sleepers - Tratamiento de Agua</t>
  </si>
  <si>
    <t xml:space="preserve">        CP018020</t>
  </si>
  <si>
    <t>Montaje de Cañerías - conexiones a equipos / skids / módulos - Tratamiento de Agua</t>
  </si>
  <si>
    <t xml:space="preserve">        CP018022</t>
  </si>
  <si>
    <t>Montaje de Cañerías - conexiones a Tanques Mayores in situ - Tratamiento de Agua</t>
  </si>
  <si>
    <t xml:space="preserve">        CP018024</t>
  </si>
  <si>
    <t>Montaje de Cañerías - conexiones a Tanques Mayores in situ (2° grupo) - Tratamiento de Agua</t>
  </si>
  <si>
    <t xml:space="preserve">        CP018040</t>
  </si>
  <si>
    <t>13-Apr-27</t>
  </si>
  <si>
    <t xml:space="preserve">        CP019010</t>
  </si>
  <si>
    <t>Montaje de Cañerías _ sobre parral / sleepers - Flare + KOD</t>
  </si>
  <si>
    <t xml:space="preserve">        CP019020</t>
  </si>
  <si>
    <t>Montaje de Cañerías - conexiones a equipos / skids / módulos - Flare + KOD</t>
  </si>
  <si>
    <t xml:space="preserve">        CP019040</t>
  </si>
  <si>
    <t>16-Apr-27</t>
  </si>
  <si>
    <t xml:space="preserve">        CP017010</t>
  </si>
  <si>
    <t>Montaje de Cañerías _ sobre parral / sleepers - Salida de Planta</t>
  </si>
  <si>
    <t xml:space="preserve">        CP017020</t>
  </si>
  <si>
    <t>Montaje de Cañerías - conexiones a equipos / skids / módulos - Salida de Planta</t>
  </si>
  <si>
    <t xml:space="preserve">        CP017035</t>
  </si>
  <si>
    <t>Montaje de Tie-ins - Salida de Planta</t>
  </si>
  <si>
    <t xml:space="preserve">        CP017040</t>
  </si>
  <si>
    <t>25-Aug-27</t>
  </si>
  <si>
    <t xml:space="preserve">        CDE1110</t>
  </si>
  <si>
    <t>Montaje de iluminación</t>
  </si>
  <si>
    <t xml:space="preserve">        CDE1160</t>
  </si>
  <si>
    <t>Tendido de Tracing</t>
  </si>
  <si>
    <t xml:space="preserve">        CDE1170</t>
  </si>
  <si>
    <t>Montaje de proteccion galvanica</t>
  </si>
  <si>
    <t>03-Apr-27</t>
  </si>
  <si>
    <t xml:space="preserve">        CE011020</t>
  </si>
  <si>
    <t>Montaje de Canalizaciones Bandejas / Conduits / EM - Ingreso a Planta &amp; Slug Cutcher</t>
  </si>
  <si>
    <t>01-Apr-27</t>
  </si>
  <si>
    <t xml:space="preserve">        CE011030</t>
  </si>
  <si>
    <t>Tendido y conexionado - Ingreso a Planta &amp; Slug Cutcher</t>
  </si>
  <si>
    <t xml:space="preserve">        CE011120</t>
  </si>
  <si>
    <t>Montaje de Canalizaciones Bandejas / Conduits / EM - Compresión</t>
  </si>
  <si>
    <t xml:space="preserve">        CE011130</t>
  </si>
  <si>
    <t>Tendido y conexionado - Compresión</t>
  </si>
  <si>
    <t xml:space="preserve">        CE011131</t>
  </si>
  <si>
    <t>Tendido y conexionado - Compresión #1</t>
  </si>
  <si>
    <t xml:space="preserve">        CE012020</t>
  </si>
  <si>
    <t>Montaje de Canalizaciones Bandejas / Conduits / EM - Unidades de proceso de Gas</t>
  </si>
  <si>
    <t xml:space="preserve">        CE012030</t>
  </si>
  <si>
    <t>Tendido y conexionado - Unidades de proceso de Gas</t>
  </si>
  <si>
    <t xml:space="preserve">        CE013020</t>
  </si>
  <si>
    <t>Montaje de Canalizaciones Bandejas / Conduits / EM - Unidades de Condensado</t>
  </si>
  <si>
    <t xml:space="preserve">        CE013031</t>
  </si>
  <si>
    <t>Tendido y conexionado - Unidades de Condensado #1</t>
  </si>
  <si>
    <t xml:space="preserve">        CE013030</t>
  </si>
  <si>
    <t>Tendido y conexionado - Unidades de Condensado</t>
  </si>
  <si>
    <t xml:space="preserve">        CE014020</t>
  </si>
  <si>
    <t>Montaje de Canalizaciones Bandejas / Conduits / EM - Fluido térmico - Hot Oil</t>
  </si>
  <si>
    <t>21-Apr-27</t>
  </si>
  <si>
    <t xml:space="preserve">        CE014030</t>
  </si>
  <si>
    <t>Tendido y conexionado - Fluido térmico - Hot Oil</t>
  </si>
  <si>
    <t xml:space="preserve">        CE014050</t>
  </si>
  <si>
    <t>Montaje de shelter - Sala Eléctrica #3 - Fluido térmico - Hot Oil</t>
  </si>
  <si>
    <t xml:space="preserve">        CE014060</t>
  </si>
  <si>
    <t>Montaje de Transformadores - Sala Eléctrica #3 - Fluido térmico - Hot Oil</t>
  </si>
  <si>
    <t>15-Apr-27</t>
  </si>
  <si>
    <t>20-Apr-27</t>
  </si>
  <si>
    <t xml:space="preserve">        CE015020</t>
  </si>
  <si>
    <t>Montaje de Canalizaciones Bandejas / Conduits / EM - Generación y Sala Eléctrica</t>
  </si>
  <si>
    <t xml:space="preserve">        CE015030</t>
  </si>
  <si>
    <t>Ampliacion de la antena existente</t>
  </si>
  <si>
    <t xml:space="preserve">        CE015031</t>
  </si>
  <si>
    <t>Tendido y conexionado - Generación y Sala Eléctrica Existente</t>
  </si>
  <si>
    <t xml:space="preserve">        CE016020</t>
  </si>
  <si>
    <t>Montaje de Canalizaciones Bandejas / Conduits / EM - Almacenamiento de Condensado</t>
  </si>
  <si>
    <t xml:space="preserve">        CE016030</t>
  </si>
  <si>
    <t>Tendido y conexionado - Almacenamiento de Condensado</t>
  </si>
  <si>
    <t xml:space="preserve">        CE018020</t>
  </si>
  <si>
    <t>Montaje de Canalizaciones Bandejas / Conduits / EM - Tratamiento de Agua</t>
  </si>
  <si>
    <t>17-Apr-27</t>
  </si>
  <si>
    <t xml:space="preserve">        CE018030</t>
  </si>
  <si>
    <t>Tendido y conexionado - Tratamiento de Agua</t>
  </si>
  <si>
    <t xml:space="preserve">        CE018050</t>
  </si>
  <si>
    <t>Montaje de shelter - Sala Eléctrica #4 - Tratamiento de Agua</t>
  </si>
  <si>
    <t xml:space="preserve">        CE018060</t>
  </si>
  <si>
    <t>Montaje de Transformadores - Sala Eléctrica #4 - Tratamiento de Agua</t>
  </si>
  <si>
    <t xml:space="preserve">        CE019020</t>
  </si>
  <si>
    <t>Montaje de Canalizaciones Bandejas / Conduits / EM - Flare + KOD</t>
  </si>
  <si>
    <t xml:space="preserve">        CE019030</t>
  </si>
  <si>
    <t>Tendido y conexionado - Flare + KOD</t>
  </si>
  <si>
    <t xml:space="preserve">        CE017020</t>
  </si>
  <si>
    <t>Montaje de Canalizaciones Bandejas / Conduits / EM - Salida de Planta</t>
  </si>
  <si>
    <t xml:space="preserve">        CE017030</t>
  </si>
  <si>
    <t>Tendido y conexionado - Salida de Planta</t>
  </si>
  <si>
    <t xml:space="preserve">        CI011010</t>
  </si>
  <si>
    <t>Montaje de Canalizaciones Bandejas / Conduits / JB / Tableros - Slug Cutcher</t>
  </si>
  <si>
    <t xml:space="preserve">        CI011020</t>
  </si>
  <si>
    <t>Montaje de instrumentos - Slug Cutcher</t>
  </si>
  <si>
    <t xml:space="preserve">        CI011030</t>
  </si>
  <si>
    <t>Tendido y Conexionado - Slug Cutcher</t>
  </si>
  <si>
    <t>13-Aug-27</t>
  </si>
  <si>
    <t xml:space="preserve">        CI011110</t>
  </si>
  <si>
    <t>Montaje de Canalizaciones Bandejas / Conduits / JB / Tableros - Compresión</t>
  </si>
  <si>
    <t xml:space="preserve">        CI011120</t>
  </si>
  <si>
    <t>Montaje de instrumentos - Compresión</t>
  </si>
  <si>
    <t xml:space="preserve">        CI011130</t>
  </si>
  <si>
    <t>Tendido y Conexionado - Compresión</t>
  </si>
  <si>
    <t xml:space="preserve">        CI011131</t>
  </si>
  <si>
    <t>Tendido y Conexionado - Compresión #1</t>
  </si>
  <si>
    <t xml:space="preserve">        CI012010</t>
  </si>
  <si>
    <t>Montaje de Canalizaciones Bandejas / Conduits / JB / Tableros - Unidades de Proceso de Gas</t>
  </si>
  <si>
    <t xml:space="preserve">        CI012020</t>
  </si>
  <si>
    <t>Montaje de instrumentos - Unidades de Proceso de Gas</t>
  </si>
  <si>
    <t xml:space="preserve">        CI012030</t>
  </si>
  <si>
    <t>Tendido y Conexionado - Unidades de Proceso de Gas</t>
  </si>
  <si>
    <t xml:space="preserve">        CI013010</t>
  </si>
  <si>
    <t>Montaje de Canalizaciones Bandejas / Conduits / JB / Tableros - Unidades de Condensado</t>
  </si>
  <si>
    <t xml:space="preserve">        CI013002</t>
  </si>
  <si>
    <t>Montaje de Shelter / Instalación Sala INS-007</t>
  </si>
  <si>
    <t xml:space="preserve">        CI013004</t>
  </si>
  <si>
    <t>Montaje Sistemas de Control Sala INS-007</t>
  </si>
  <si>
    <t xml:space="preserve">        CI013020</t>
  </si>
  <si>
    <t>Montaje de instrumentos - Unidades de Condensado</t>
  </si>
  <si>
    <t xml:space="preserve">        CI013031</t>
  </si>
  <si>
    <t>Tendido y Conexionado - Unidades de Condensado #1</t>
  </si>
  <si>
    <t xml:space="preserve">        CI013030</t>
  </si>
  <si>
    <t>Tendido y Conexionado - Unidades de Condensado</t>
  </si>
  <si>
    <t xml:space="preserve">        CI014010</t>
  </si>
  <si>
    <t>Montaje de Canalizaciones Bandejas / Conduits / JB / Tableros - Fluido térmico - Hot Oil</t>
  </si>
  <si>
    <t xml:space="preserve">        CI014020</t>
  </si>
  <si>
    <t>Montaje de instrumentos - Fluido térmico - Hot Oil</t>
  </si>
  <si>
    <t xml:space="preserve">        CI014030</t>
  </si>
  <si>
    <t>Tendido y Conexionado - Fluido térmico - Hot Oil</t>
  </si>
  <si>
    <t xml:space="preserve">        CI015010</t>
  </si>
  <si>
    <t>Montaje de Canalizaciones Bandejas / Conduits / JB / Tableros - Generación y Sala Eléctrica</t>
  </si>
  <si>
    <t xml:space="preserve">        CI015020</t>
  </si>
  <si>
    <t>Montaje de instrumentos - Generación y Sala Eléctrica</t>
  </si>
  <si>
    <t xml:space="preserve">        CI015030</t>
  </si>
  <si>
    <t>Tendido y Conexionado - Generación y Sala Eléctrica</t>
  </si>
  <si>
    <t xml:space="preserve">        CI016020</t>
  </si>
  <si>
    <t>Montaje de instrumentos - Almacenamiento de Condensado</t>
  </si>
  <si>
    <t xml:space="preserve">        CI016010</t>
  </si>
  <si>
    <t>Montaje de Canalizaciones Bandejas / Conduits / JB / Tableros - Almacenamiento de Condensado</t>
  </si>
  <si>
    <t xml:space="preserve">        CI016030</t>
  </si>
  <si>
    <t>Tendido y Conexionado - Almacenamiento de Condensado</t>
  </si>
  <si>
    <t xml:space="preserve">        CI018010</t>
  </si>
  <si>
    <t>Montaje de Canalizaciones Bandejas / Conduits / JB / Tableros - Tratamiento de Agua</t>
  </si>
  <si>
    <t xml:space="preserve">        CI018002</t>
  </si>
  <si>
    <t>Montaje de Shelter / Instalación Sala INS-008</t>
  </si>
  <si>
    <t xml:space="preserve">        CI018020</t>
  </si>
  <si>
    <t>Montaje de instrumentos - Tratamiento de Agua</t>
  </si>
  <si>
    <t xml:space="preserve">        CI018004</t>
  </si>
  <si>
    <t>Montaje Sistemas de Control Sala INS-008</t>
  </si>
  <si>
    <t xml:space="preserve">        CI018030</t>
  </si>
  <si>
    <t>Tendido y Conexionado - Tratamiento de Agua</t>
  </si>
  <si>
    <t xml:space="preserve">        CI018024</t>
  </si>
  <si>
    <t>Montaje de instrumentos (2° grupo) - Tratamiento de Agua</t>
  </si>
  <si>
    <t>06-Aug-27</t>
  </si>
  <si>
    <t xml:space="preserve">        CI018034</t>
  </si>
  <si>
    <t>Tendido y Conexionado (2° grupo) - Tratamiento de Agua</t>
  </si>
  <si>
    <t xml:space="preserve">        CI019010</t>
  </si>
  <si>
    <t>Montaje de Canalizaciones Bandejas / Conduits / JB / Tableros - Flare + KOD</t>
  </si>
  <si>
    <t xml:space="preserve">        CI019020</t>
  </si>
  <si>
    <t>Montaje de instrumentos - Flare + KOD</t>
  </si>
  <si>
    <t xml:space="preserve">        CI019030</t>
  </si>
  <si>
    <t>Tendido y Conexionado - Flare + KOD</t>
  </si>
  <si>
    <t xml:space="preserve">        CI017010</t>
  </si>
  <si>
    <t>Montaje de Canalizaciones Bandejas / Conduits / JB / Tableros - Salida de Planta</t>
  </si>
  <si>
    <t xml:space="preserve">        CI017020</t>
  </si>
  <si>
    <t>Montaje de instrumentos - Salida de Planta</t>
  </si>
  <si>
    <t xml:space="preserve">        CI017030</t>
  </si>
  <si>
    <t>Tendido y Conexionado - Salida de Planta</t>
  </si>
  <si>
    <t xml:space="preserve">    Aislación y pintura</t>
  </si>
  <si>
    <t xml:space="preserve">      CPI010020</t>
  </si>
  <si>
    <t>Montaje de Aislación de Cañerías</t>
  </si>
  <si>
    <t xml:space="preserve">      CPI010010</t>
  </si>
  <si>
    <t>Pintura de Cañerías</t>
  </si>
  <si>
    <t xml:space="preserve">    Precomisionado</t>
  </si>
  <si>
    <t xml:space="preserve">      CDW1140</t>
  </si>
  <si>
    <t>Preservacion de equipos</t>
  </si>
  <si>
    <t xml:space="preserve">      CDW1001</t>
  </si>
  <si>
    <t>Precomisionado #1</t>
  </si>
  <si>
    <t>04-Aug-27</t>
  </si>
  <si>
    <t xml:space="preserve">      CDW1000</t>
  </si>
  <si>
    <t>Precomisionado</t>
  </si>
  <si>
    <t xml:space="preserve">      CDW1130</t>
  </si>
  <si>
    <t>Precomisionado - Ampliación Generación</t>
  </si>
  <si>
    <t xml:space="preserve">      CDW1004</t>
  </si>
  <si>
    <t>Precomisionado (2° grupo) Tanque</t>
  </si>
  <si>
    <t xml:space="preserve">      CDW1002</t>
  </si>
  <si>
    <t>Precomisionado #Restante</t>
  </si>
  <si>
    <t>05-Aug-27</t>
  </si>
  <si>
    <t xml:space="preserve">    Paro de Planta</t>
  </si>
  <si>
    <t>09-Aug-27</t>
  </si>
  <si>
    <t xml:space="preserve">      Preparo</t>
  </si>
  <si>
    <t xml:space="preserve">        PRPA100</t>
  </si>
  <si>
    <t>Contratacion de servicios a terceros</t>
  </si>
  <si>
    <t xml:space="preserve">        PRPA110</t>
  </si>
  <si>
    <t>Preparacion de tareas Paro (verificación de spools)</t>
  </si>
  <si>
    <t xml:space="preserve">        PRPA120</t>
  </si>
  <si>
    <t>Tie-ins tipo 2 (T2) - 13 (diam entre 6" y 10")</t>
  </si>
  <si>
    <t xml:space="preserve">      Paro</t>
  </si>
  <si>
    <t xml:space="preserve">          Proceso de Gas</t>
  </si>
  <si>
    <t xml:space="preserve">            PARO100</t>
  </si>
  <si>
    <t>Tie-ins T3 aprox 4 - grandes diam (8", 16" y 20")</t>
  </si>
  <si>
    <t xml:space="preserve">          Liquid Process</t>
  </si>
  <si>
    <t xml:space="preserve">            PARO110</t>
  </si>
  <si>
    <t>Tie-ins T3 aprox 4 - 10"</t>
  </si>
  <si>
    <t xml:space="preserve">          Flare</t>
  </si>
  <si>
    <t xml:space="preserve">            PARO120</t>
  </si>
  <si>
    <t>Tie-ins T3 aprox 1 - 8"</t>
  </si>
  <si>
    <t xml:space="preserve">          Aire de Instrumentos</t>
  </si>
  <si>
    <t xml:space="preserve">            PARO160</t>
  </si>
  <si>
    <t>Tie-ins T3 aprox 11 - 10 small bore y 1 big bore</t>
  </si>
  <si>
    <t xml:space="preserve">          Otros servicios (A.Pot./Nitrog/Otros)</t>
  </si>
  <si>
    <t xml:space="preserve">            PARO150</t>
  </si>
  <si>
    <t>Tie-ins T3 aprox 7 (diam menores a 3")</t>
  </si>
  <si>
    <t xml:space="preserve">          Generacion</t>
  </si>
  <si>
    <t xml:space="preserve">            PARO130</t>
  </si>
  <si>
    <t>Tie-ins Paro Electricidad - Generacion</t>
  </si>
  <si>
    <t xml:space="preserve">        Instrumentos</t>
  </si>
  <si>
    <t xml:space="preserve">          PARO140</t>
  </si>
  <si>
    <t>Tie-ins Paro Instrumentos</t>
  </si>
  <si>
    <t xml:space="preserve">      Postparo</t>
  </si>
  <si>
    <t xml:space="preserve">        POST100</t>
  </si>
  <si>
    <t>Tareas Postparo (normalizacion del area)</t>
  </si>
  <si>
    <t xml:space="preserve">        POST110</t>
  </si>
  <si>
    <t>Pintura de cañerias</t>
  </si>
  <si>
    <t xml:space="preserve">        POST120</t>
  </si>
  <si>
    <t>Aislacion de cañerias</t>
  </si>
  <si>
    <t xml:space="preserve">  Comisionado y Asistencias a la PEM &amp; Performance Test</t>
  </si>
  <si>
    <t xml:space="preserve">    Comisionado</t>
  </si>
  <si>
    <t xml:space="preserve">      CDW1010</t>
  </si>
  <si>
    <t>Comisionado</t>
  </si>
  <si>
    <t xml:space="preserve">      CDW1110</t>
  </si>
  <si>
    <t>Comisionado #1</t>
  </si>
  <si>
    <t>28-Aug-27</t>
  </si>
  <si>
    <t xml:space="preserve">      CDW1120</t>
  </si>
  <si>
    <t>Comisionado #Restante</t>
  </si>
  <si>
    <t>29-Aug-27</t>
  </si>
  <si>
    <t xml:space="preserve">    Asistencias a la PEM &amp; Performance Test</t>
  </si>
  <si>
    <t xml:space="preserve">      CDW1005</t>
  </si>
  <si>
    <t>Asistencia a la Puesta en Marcha #1</t>
  </si>
  <si>
    <t xml:space="preserve">      CDW1006</t>
  </si>
  <si>
    <t>Asistencia a Performance Test #1</t>
  </si>
  <si>
    <t xml:space="preserve">      CDW1007</t>
  </si>
  <si>
    <t>Asistencia a la Estabilización de Instalaciones #1</t>
  </si>
  <si>
    <t xml:space="preserve">      CDW1020</t>
  </si>
  <si>
    <t>Asistencia a la Puesta en Marcha</t>
  </si>
  <si>
    <t xml:space="preserve">      CDW1030</t>
  </si>
  <si>
    <t>Asistencia a Performance Test</t>
  </si>
  <si>
    <t>27-Dec-27</t>
  </si>
  <si>
    <t xml:space="preserve">      CDW1040</t>
  </si>
  <si>
    <t>Asistencia a la Estabilización de Instalaciones</t>
  </si>
  <si>
    <t>28-Dec-27</t>
  </si>
  <si>
    <t>CM018020</t>
  </si>
  <si>
    <t>CM018040</t>
  </si>
  <si>
    <t>CM016010</t>
  </si>
  <si>
    <t>CM018010</t>
  </si>
  <si>
    <t>CM018012</t>
  </si>
  <si>
    <t>La adjudicación se ve impactada por la modificación del piping class provisto por el cliente y por las solicitud de modificación de los legajos para aprovechamiento de sobrantes de CPF 1.5</t>
  </si>
  <si>
    <t>5155-00-0000-IG-PI-RI-700-1</t>
  </si>
  <si>
    <t>Los materiales del Underground se comprarán con un horizonte de entrega para 15/12/25</t>
  </si>
  <si>
    <t>FN 150 días antes de fin de montaje piping en obra</t>
  </si>
  <si>
    <t>FN 60 días antes de fin de montaje piping en obra</t>
  </si>
  <si>
    <t>REQUERIMIENTO DE MATERIALES. CAÑERÍAS Y ACCESORIOS AEREOS</t>
  </si>
  <si>
    <t>Taller de AESA tomará la gestión</t>
  </si>
  <si>
    <t>RI - CAÑERÍAS Y ACCESORIOS AÉREOS - Compra inicial</t>
  </si>
  <si>
    <t>RI´s emitidas</t>
  </si>
  <si>
    <t>Detalle del desvío</t>
  </si>
  <si>
    <t>23240969
23240970</t>
  </si>
  <si>
    <t>FDI1030</t>
  </si>
  <si>
    <t>FDM1320</t>
  </si>
  <si>
    <t>TKBH-98130 - Tanque de drenaje de glicol
VBH-97110 - Sumidero de drenajes abiertos calientes
VBH-94250 - Tanque sumidero de hot oil</t>
  </si>
  <si>
    <t>VBE-92010- Pulmón de nitrógeno
VBE-95120 - KOD
VBH-97310 -SUMIDERO DE DRENAJES CERRADOS
VBE-91020 - Pulmón de aire de instrumentos
VBE-91030 - Pulmón e aire de arranque</t>
  </si>
  <si>
    <t>Se sigue en reunión dedicada</t>
  </si>
  <si>
    <t>REQUERIMIENTO DE MATERIALES. CAÑERÍAS Y ACCESORIOS AEREOS - Maqueta 30%</t>
  </si>
  <si>
    <t>REQUERIMIENTO DE MATERIALES. CAÑERÍAS Y ACCESORIOS AEREOS - Maqueta 60%</t>
  </si>
  <si>
    <t>5155-00-0000-IG-PI-RI-008</t>
  </si>
  <si>
    <t>5155-00-0000-IG-PI-RI-006-2</t>
  </si>
  <si>
    <t>Clau</t>
  </si>
  <si>
    <t>Nico</t>
  </si>
  <si>
    <t>Fer</t>
  </si>
  <si>
    <t>9/1/26 Se solicita reanudar el AT al reanudarse el proyecto
20/2: en negociación comercial
26/2: en cierre comercial con Confluencia</t>
  </si>
  <si>
    <t>El 9/1/26 se relicita en función de nuevo alcance
Esperan iniciar Hazop 2/3/26.
26/2: adjudicado</t>
  </si>
  <si>
    <t>Adjudicado</t>
  </si>
  <si>
    <t xml:space="preserve">23273882
23273886
23273887
23273979
23273980 </t>
  </si>
  <si>
    <t>Se toma la fecha fin del montaje en sitio como fecha de necesidad</t>
  </si>
  <si>
    <t>20/2: legajos subidos, pendiente aprobar plásticos y bridas
26/2: caños y accesorios adjudicados, legajo de plástico aprobado por PP y bridas en revisión por revestimiento.
2/3: plástico, caños y accesorios en A°C° adjudicado. Pendiente bridas</t>
  </si>
  <si>
    <t>Fecha foja</t>
  </si>
  <si>
    <t/>
  </si>
  <si>
    <t>Nico P</t>
  </si>
  <si>
    <t>REQUERIMIENTO DE MATERIALES. CAÑERÍAS Y ACCESORIOS ENTERRADOS</t>
  </si>
  <si>
    <t>5155-00-0000-IG-PI-RI-007-1</t>
  </si>
  <si>
    <r>
      <rPr>
        <b/>
        <sz val="11"/>
        <color theme="1"/>
        <rFont val="Calibri"/>
        <family val="2"/>
        <scheme val="minor"/>
      </rPr>
      <t>Objetivo adjudicación 6/3</t>
    </r>
    <r>
      <rPr>
        <sz val="11"/>
        <color theme="1"/>
        <rFont val="Calibri"/>
        <family val="2"/>
        <scheme val="minor"/>
      </rPr>
      <t xml:space="preserve">
20/2: AT cerrado, se espera reunión con proveedores para adjudicar.
26/2: proveedor designado. Mañana se envía a firmar OC.
2/3: en proceso de firma interna para enviar OC.</t>
    </r>
  </si>
  <si>
    <t>Fabián</t>
  </si>
  <si>
    <t>Adjudicado Jorge Soto</t>
  </si>
  <si>
    <t>FDP1050</t>
  </si>
  <si>
    <t>FDE1020</t>
  </si>
  <si>
    <t>FDE1040</t>
  </si>
  <si>
    <t>FDE1150</t>
  </si>
  <si>
    <t>FDS1010</t>
  </si>
  <si>
    <t>FDM1340</t>
  </si>
  <si>
    <t>FDM1330</t>
  </si>
  <si>
    <t>FDE1060</t>
  </si>
  <si>
    <t>FDM1520</t>
  </si>
  <si>
    <t>FDE1160</t>
  </si>
  <si>
    <t>FDI1050</t>
  </si>
  <si>
    <t>FDI1090</t>
  </si>
  <si>
    <t>FDP1002</t>
  </si>
  <si>
    <t>FDP1012</t>
  </si>
  <si>
    <t>Finalizado</t>
  </si>
  <si>
    <t>Comentarios AT/Adjudicación</t>
  </si>
  <si>
    <t>Legajo Comex</t>
  </si>
  <si>
    <t>Pedido</t>
  </si>
  <si>
    <t>UM</t>
  </si>
  <si>
    <t xml:space="preserve"> Monto (USD) </t>
  </si>
  <si>
    <t xml:space="preserve"> FE origen </t>
  </si>
  <si>
    <t>Estado</t>
  </si>
  <si>
    <t>Trustworthy</t>
  </si>
  <si>
    <t>HCI</t>
  </si>
  <si>
    <t>Suternational</t>
  </si>
  <si>
    <t>5155-00-0000-IG-IN-RI-032-1</t>
  </si>
  <si>
    <t>Se asume un 10% del total</t>
  </si>
  <si>
    <t>5155-00-2000-IG-IN-RI-009-1</t>
  </si>
  <si>
    <t>5155-00-0000-IG-EL-RI-006-1</t>
  </si>
  <si>
    <t>Se asume un 20% del total</t>
  </si>
  <si>
    <t>5155-00-0000-IG-PI-RI-008-1</t>
  </si>
  <si>
    <t>Leo</t>
  </si>
  <si>
    <t>Juli</t>
  </si>
  <si>
    <t>Fecha de necesidad al 9/3/26</t>
  </si>
  <si>
    <t>Fecha de necesidad 13/3</t>
  </si>
  <si>
    <t>20/2: Pendiente subir legajos de bridas y accesorios
26/2: hoy se sube legajo a PP de accesorios. Subidos caños y bridas. Plástico legajo aprobado.
2/3: plástico adjudicado, caños en proceso. Pendiente aprobar bridas y accesorios
9/3: resta adjudicar accesorios.
16/3: adjudicado completo excepto un ítem de caños a comprar en China por no haber disponibilidad local.</t>
  </si>
  <si>
    <t>FDP1021</t>
  </si>
  <si>
    <t>FDE1170</t>
  </si>
  <si>
    <t>FDI1130</t>
  </si>
  <si>
    <t>FDI1120</t>
  </si>
  <si>
    <t>FDI1100</t>
  </si>
  <si>
    <t>FDI1140</t>
  </si>
  <si>
    <t>FDI1110</t>
  </si>
  <si>
    <t>Ale</t>
  </si>
  <si>
    <t>Nueva fecha de necesidad crono</t>
  </si>
  <si>
    <t>Nuevo ajuste</t>
  </si>
  <si>
    <t>Guille</t>
  </si>
  <si>
    <t>Cyn</t>
  </si>
  <si>
    <t>Muzzu</t>
  </si>
  <si>
    <r>
      <rPr>
        <b/>
        <sz val="11"/>
        <color theme="1"/>
        <rFont val="Calibri"/>
        <family val="2"/>
        <scheme val="minor"/>
      </rPr>
      <t>Objetivo de adjudicación tardío: 16/3</t>
    </r>
    <r>
      <rPr>
        <sz val="11"/>
        <color theme="1"/>
        <rFont val="Calibri"/>
        <family val="2"/>
        <scheme val="minor"/>
      </rPr>
      <t xml:space="preserve">
4/2 se envían nuevas ofertas a AT
26/2: AT en curso. Pendiente respuesta de proveedores a circular por ignifugado. Se esperan rtas para mañana.
2/3: mañana responden proveedores a la circular correspondiente a ignifugado.
9/3: AT cerrado. Pendiente rta de Proyecto por sistema de ignifugado para avanzar con cierre comercial.
16/3: hoy se abre última ronda de cotización para pasar a cierre comercial.
25/3: en cierre comercial.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</si>
  <si>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un ítem
25/3: legajo subido por caños PVC. Avanzar con adjudicación</t>
    </r>
  </si>
  <si>
    <t>5155-00-0000-IG-PI-RI-006-3</t>
  </si>
  <si>
    <t xml:space="preserve">Adjudicado 4/3 Premoldeados de Argentina. KOM realizada. </t>
  </si>
  <si>
    <t>Ale/Fer</t>
  </si>
  <si>
    <t>ídem shelter SE#4</t>
  </si>
  <si>
    <t>23328930
23328931</t>
  </si>
  <si>
    <r>
      <rPr>
        <b/>
        <sz val="11"/>
        <color theme="1"/>
        <rFont val="Calibri"/>
        <family val="2"/>
        <scheme val="minor"/>
      </rPr>
      <t>Objetivo de adjudicación tardío: 30/3</t>
    </r>
    <r>
      <rPr>
        <sz val="11"/>
        <color theme="1"/>
        <rFont val="Calibri"/>
        <family val="2"/>
        <scheme val="minor"/>
      </rPr>
      <t xml:space="preserve">
9/2: se envían ofertas a AT de ING.
12/2: ING envía CT1 para oferentes. Se descarta oferta de AESA.
23/2: se reciben rtas de proveedores a CT1
25/2: ING envía CT2 para proveedores. Proveedores deben responder 2/3
5/3: se envían rtas a CT2 a ING.
Priorizar tanque 97110
9/3: AT cerrado. En cierre comercial y presentación de legajo a PP.
16/3: miércoles se abrirá ronda final para cierre comercial. Se incluirá transporte a sitio.
25/3: Se avanza con cierre comercial.
30/3: legajo en poder de PP.
6/4: Adjudicado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</si>
  <si>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en licitación. Apertura de ofertas 11/3.
16/3: En AT. Se espera rta de proveedores esta semana para volver a enviar a ING.
25/3: ING debe responder AT.
6/4: Se espera rta de proveedores para cerrar AT.</t>
    </r>
  </si>
  <si>
    <r>
      <rPr>
        <b/>
        <sz val="11"/>
        <color theme="1"/>
        <rFont val="Calibri"/>
        <family val="2"/>
        <scheme val="minor"/>
      </rPr>
      <t>Objetivo adjudicación 30/3</t>
    </r>
    <r>
      <rPr>
        <sz val="11"/>
        <color theme="1"/>
        <rFont val="Calibri"/>
        <family val="2"/>
        <scheme val="minor"/>
      </rPr>
      <t xml:space="preserve">
AT cerrado, pendiente ajustar con nuevas cantidades
9/3: en revisión de términos comerciales
16/3: se continúa con cierre comercial
25/3: se continúa con cierre comercial
13/4: en elaboración de acta para firma interna.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</si>
  <si>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7 ítems
30/3: falta adjudicar 5 ítems
13/4: falta adjudicar sellador Mastric 766 (C515500IGELMPAT005) puede reemplazarse por espuma de poliuretano.</t>
    </r>
  </si>
  <si>
    <t xml:space="preserve">23299368
23299287
</t>
  </si>
  <si>
    <t>23299371
23299372</t>
  </si>
  <si>
    <r>
      <rPr>
        <b/>
        <sz val="11"/>
        <color theme="1"/>
        <rFont val="Calibri"/>
        <family val="2"/>
        <scheme val="minor"/>
      </rPr>
      <t>Objetivo de adjudicación tardío: 23/5</t>
    </r>
    <r>
      <rPr>
        <sz val="11"/>
        <color theme="1"/>
        <rFont val="Calibri"/>
        <family val="2"/>
        <scheme val="minor"/>
      </rPr>
      <t xml:space="preserve">
25/2: apertura de ofertas 27/2
2/3: ofertas recibidas, en análisis para enviar a AT.
4/3 se enviaron a AT.
9/3: mañana se enviará CT1
17/3: se envían CT1 a proveedores
20/3. proveedores responden CT1
30/3: Miguel envía CT2 para Tapigar. Se evaluará la conveniencia de mantenerlo en la compulsa. Gora y SP aprobados.
6/4: AT cerrado. En negociación comercial. Tapigar deberá confirmar que incluye los repuestos para que quede formalmente aprobado.
13/4: adjudicado</t>
    </r>
  </si>
  <si>
    <t>Aerotan</t>
  </si>
  <si>
    <t>Marlene</t>
  </si>
  <si>
    <t>transmisor de caudal multivariable</t>
  </si>
  <si>
    <t>RI-027</t>
  </si>
  <si>
    <t>Indicador de nivel magnético</t>
  </si>
  <si>
    <t>RI-009</t>
  </si>
  <si>
    <t>PVSV</t>
  </si>
  <si>
    <t>RI-034</t>
  </si>
  <si>
    <t>Nuevo documento que se agrega</t>
  </si>
  <si>
    <t>5155-00-0000-IG-PI-RI-007-2</t>
  </si>
  <si>
    <t>TRANSMISOR DE CAUDAL MULTIVARIABLE -
GENERACIÓN</t>
  </si>
  <si>
    <t>REQUISICIÓN DE INGENIERÍA PROBETA DE CORROSIÓN</t>
  </si>
  <si>
    <t>5155-00-0000-IG-EL-RI-003-1</t>
  </si>
  <si>
    <t>Ale/Fer (caños)</t>
  </si>
  <si>
    <r>
      <t>Fer (23290513 y 23290515)/</t>
    </r>
    <r>
      <rPr>
        <sz val="11"/>
        <color rgb="FF00B050"/>
        <rFont val="Calibri"/>
        <family val="2"/>
        <scheme val="minor"/>
      </rPr>
      <t>Ale (23290512 y 23290514)</t>
    </r>
  </si>
  <si>
    <r>
      <rPr>
        <b/>
        <sz val="11"/>
        <color theme="1"/>
        <rFont val="Calibri"/>
        <family val="2"/>
        <scheme val="minor"/>
      </rPr>
      <t>Objetivo de adjudicación tardío: 20/4</t>
    </r>
    <r>
      <rPr>
        <sz val="11"/>
        <color theme="1"/>
        <rFont val="Calibri"/>
        <family val="2"/>
        <scheme val="minor"/>
      </rPr>
      <t xml:space="preserve">
20/2: semana del 23/2 se realizan reuniones con ABB para cerrar AT.
2/3: Proyecto envía listado de consultas y rtas pendientes. Resta cerrar algunos puntos a cerrar el miércoles. Deberá recibirse nueva oferta comercial.
9/3: ABB envía oferta técnica revisionada. En AT final. En paralelo ABB está preparando la oferta comercial.
16/3: resta discutir términos comerciales. Se espera oferta para el 18/3.
25/3: se espera oferta de ABB el 27/3
30/3: oferta recibida, en preparación de legajo para presentar a PP.
13/4: legajo observado por PP. Se esperan rtas de ABB.
24/4: en proceso de adjudicación (restan solpeds).</t>
    </r>
  </si>
  <si>
    <t>23347852 y 23347853</t>
  </si>
  <si>
    <t>5155-00-0000-IG-IN-RI-042</t>
  </si>
  <si>
    <t>AT cerrado. Se envía comparativa a Proyecto para que evalúen la conveniencia de avanzar con Campamento u hospedaje en Añelo. Se planifica por ahora usar infraestructura de Añelo, al cliente sólo se le confirmó que será por un tiempo de 2 ó 3 meses. El cliente envió una OS solicitando que se utilice el Campamento, la cual será discutida por Proyecto. Se anula licitación.</t>
  </si>
  <si>
    <t>23359919, 23359920, 23359922</t>
  </si>
  <si>
    <t>Cables desnudos entregados y morsetería entregada en Canning, en proceso de envío a obra.</t>
  </si>
  <si>
    <t>5155-00-0000-IG-PI-RI-007-3</t>
  </si>
  <si>
    <t>5155-00-0000-IG-PI-RI-008-X1</t>
  </si>
  <si>
    <t>Conflicto con material en PRFV. Se trabaja en estrategia de ejecución para mitigarlo. Resto de materiales (PEAD y A°C°) sin inconvenientes.</t>
  </si>
  <si>
    <t>En Hold en tanto se defina fecha de efectiva necesidad</t>
  </si>
  <si>
    <t>23373612, 23373613 y 23373614</t>
  </si>
  <si>
    <t>Comentarios 7/5 a las 10:15hs</t>
  </si>
  <si>
    <t>Liberada completa</t>
  </si>
  <si>
    <t>Solped 23127061 liberada. 
AT cerrado. En negociación comercial.</t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</si>
  <si>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solped en liberación
30/3: apertura de ofertas 13/4
16/4: apertura 17/4
24/4: se envió a AT el 20/4. Fin de semana próxima.
28/4: se recibe CT1 para proveedores. Responden 5/5
4/5: Emerson aprobado. Se envía CT2 a Jefferson
7/5: AT aprobado. En negociación comercial.</t>
    </r>
  </si>
  <si>
    <t>Adjudicado 1/4 a Ferma. Se realizó KOM el 10/4.</t>
  </si>
  <si>
    <t>Fecha tentativa de despacho</t>
  </si>
  <si>
    <t>Cantidad estimada de carretones</t>
  </si>
  <si>
    <t>Origen</t>
  </si>
  <si>
    <t>Mendoza (Bottino)</t>
  </si>
  <si>
    <t>Destino</t>
  </si>
  <si>
    <t>La Calera</t>
  </si>
  <si>
    <t>A definir</t>
  </si>
  <si>
    <r>
      <t>Adjudicado, pendiente carga en SRC. Mientras se avanzará con carga en Exactian (sistema PP)</t>
    </r>
    <r>
      <rPr>
        <sz val="11"/>
        <rFont val="Calibri"/>
        <family val="2"/>
        <scheme val="minor"/>
      </rPr>
      <t>. KOM efectuada.</t>
    </r>
  </si>
  <si>
    <t>ABB</t>
  </si>
  <si>
    <t>Proveedor nominado ABB.
Proveedor adjudicado. KOM 18/5</t>
  </si>
  <si>
    <t>Todo adjudicado. Plan de mitigación en marcha convenido con obra para PRFV.</t>
  </si>
  <si>
    <r>
      <rPr>
        <b/>
        <sz val="11"/>
        <color theme="1"/>
        <rFont val="Calibri"/>
        <family val="2"/>
        <scheme val="minor"/>
      </rPr>
      <t>adjudicación tardío 20/7</t>
    </r>
    <r>
      <rPr>
        <sz val="11"/>
        <color theme="1"/>
        <rFont val="Calibri"/>
        <family val="2"/>
        <scheme val="minor"/>
      </rPr>
      <t xml:space="preserve">
24/4: apertura 8/5.
11/5: se envía a AT 2 ofertas.
14/5: se espera rta para primera semana de junio.</t>
    </r>
  </si>
  <si>
    <t>23386234/23386235</t>
  </si>
  <si>
    <t>5155-00-0000-IG-CI-RI-006</t>
  </si>
  <si>
    <t>Sólo restan por entregar 4 ítems de Cintolo y 2 de HCI. Saldo entregado completo</t>
  </si>
  <si>
    <r>
      <rPr>
        <b/>
        <sz val="11"/>
        <color theme="1"/>
        <rFont val="Calibri"/>
        <family val="2"/>
        <scheme val="minor"/>
      </rPr>
      <t>Objetivo de adjudicación tardío: 19/4</t>
    </r>
    <r>
      <rPr>
        <sz val="11"/>
        <color theme="1"/>
        <rFont val="Calibri"/>
        <family val="2"/>
        <scheme val="minor"/>
      </rPr>
      <t xml:space="preserve">
30/3: Proyecto está consolidando comentarios técnicos y de calidad/Obra/Seguridad. Se enviará hoy CT y luego se programarán reuniones con proveedores.
6/4: hoy deberán responder proveedores. Luego se programarán reuniones con ellos.
13/4: se coordinan reuniones con proveedores para cerrar AT. Mientras se analizan las ofertas.
20/4: se esperan rtas de San Lorenzo y Cantoni para hoy. Aerotan espera unas rtas a consultas para finiquitar.
27/4: AT cerrado, en negociación comercial.
4/5: sin cambios. A la espera de REP para avanzar.
11/5: en negociación comercial.
18/5: contrato en redacción para enviar a liberar</t>
    </r>
  </si>
  <si>
    <t>Solped en gestión</t>
  </si>
  <si>
    <t>Casi todo entregado. Pendiente 2 ítems. Uno liberado y el otro en proceso.</t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</si>
  <si>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3/8.</t>
    </r>
    <r>
      <rPr>
        <sz val="10"/>
        <color rgb="FF000000"/>
        <rFont val="Calibri"/>
        <family val="2"/>
        <scheme val="minor"/>
      </rPr>
      <t xml:space="preserve"> Forwarder adjudicado. ETD 26/5 y ETA 7/7.</t>
    </r>
  </si>
  <si>
    <r>
      <t xml:space="preserve">Caños Rev. 0 y 1. Inspección el 27/4 y 28/4. </t>
    </r>
    <r>
      <rPr>
        <sz val="10"/>
        <color rgb="FFFF0000"/>
        <rFont val="Calibri"/>
        <family val="2"/>
        <scheme val="minor"/>
      </rPr>
      <t>ETA estimada obra 27/7</t>
    </r>
    <r>
      <rPr>
        <sz val="10"/>
        <color rgb="FF000000"/>
        <rFont val="Calibri"/>
        <family val="2"/>
        <scheme val="minor"/>
      </rPr>
      <t>. Forwarder adjudicado. ETD 25/5 y ETA puerto 24/7. 33 contenedores</t>
    </r>
  </si>
  <si>
    <t>Proyecto solicita que los cables estén en obra para diciembre-26</t>
  </si>
  <si>
    <t>Proveedor nominado ABB.
Proveedor adjudicado. KOM 22/5</t>
  </si>
  <si>
    <t>Todo adjudicado. TW liberado coordinando pick-up. Trustworthy con ETD confirmado, Suter liberado en proceso de reserva de buque.</t>
  </si>
  <si>
    <t>El 12/3 se envían a AT de ING. AESA aprobado técnicamente. Se hará un último intento por salvar las ofertas de SICA y TYCSA</t>
  </si>
  <si>
    <t>Adjudicado. KOM realizada 9/4. En proceso de formalización de LD. Proveedor compra chapas a riesgo. PP visitó instalaciones del proveedor con personal de Inspección de Suministros.</t>
  </si>
  <si>
    <r>
      <rPr>
        <b/>
        <sz val="11"/>
        <color theme="1"/>
        <rFont val="Calibri"/>
        <family val="2"/>
        <scheme val="minor"/>
      </rPr>
      <t>Objetivo de adjudicación tardío: 30/6</t>
    </r>
    <r>
      <rPr>
        <sz val="11"/>
        <color theme="1"/>
        <rFont val="Calibri"/>
        <family val="2"/>
        <scheme val="minor"/>
      </rPr>
      <t xml:space="preserve">
21/5: solped en gestión, demorada por conflicto con P0</t>
    </r>
  </si>
  <si>
    <t>Solped en liberación. Se solicitan en obra para diciembre-26</t>
  </si>
  <si>
    <t>Material liberado provisorio</t>
  </si>
  <si>
    <r>
      <rPr>
        <b/>
        <sz val="11"/>
        <color theme="1"/>
        <rFont val="Calibri"/>
        <family val="2"/>
        <scheme val="minor"/>
      </rPr>
      <t>Fecha de adjudicación tardía 5/8</t>
    </r>
    <r>
      <rPr>
        <sz val="11"/>
        <color theme="1"/>
        <rFont val="Calibri"/>
        <family val="2"/>
        <scheme val="minor"/>
      </rPr>
      <t xml:space="preserve">
20/4: solped en liberación
4/5: solped liberada
11/5: apertura 27/5.</t>
    </r>
  </si>
  <si>
    <r>
      <rPr>
        <b/>
        <sz val="11"/>
        <color theme="1"/>
        <rFont val="Calibri"/>
        <family val="2"/>
        <scheme val="minor"/>
      </rPr>
      <t>Objetivo de adjudicación tardío 30/7</t>
    </r>
    <r>
      <rPr>
        <sz val="11"/>
        <color theme="1"/>
        <rFont val="Calibri"/>
        <family val="2"/>
        <scheme val="minor"/>
      </rPr>
      <t xml:space="preserve">
13/5: solped liberada
21/5: apertura de ofertas 2/6.</t>
    </r>
  </si>
  <si>
    <r>
      <rPr>
        <b/>
        <sz val="11"/>
        <color theme="1"/>
        <rFont val="Calibri"/>
        <family val="2"/>
        <scheme val="minor"/>
      </rPr>
      <t>Fecha de adjudicación tardía 30/7:</t>
    </r>
    <r>
      <rPr>
        <sz val="11"/>
        <color theme="1"/>
        <rFont val="Calibri"/>
        <family val="2"/>
        <scheme val="minor"/>
      </rPr>
      <t xml:space="preserve">
18/5: mañana se lanza licitación. Apertura 2/6</t>
    </r>
  </si>
  <si>
    <r>
      <rPr>
        <b/>
        <sz val="11"/>
        <color theme="1"/>
        <rFont val="Calibri"/>
        <family val="2"/>
        <scheme val="minor"/>
      </rPr>
      <t>Objetivo de adjudicación tardío: 20/5</t>
    </r>
    <r>
      <rPr>
        <sz val="11"/>
        <color theme="1"/>
        <rFont val="Calibri"/>
        <family val="2"/>
        <scheme val="minor"/>
      </rPr>
      <t xml:space="preserve">
25/2: apertura de ofertas 6/3
9/3: apertura 11/3 por solicitud de prórroga
16/3: el 12 se mandó a AT de ING.
20/3: se envían CT1. Deben responder 27/3
27/3: Sica y TYCSA responden. Pendiente AESA que responde 31/3.
6/4: en revisión de ING. Se espera enviar CT2 el 8/4.
13/4: enviada CT2 a proveedores, se esperan rtas para el 17
20/4: esperamos comentarios de ING esta semana
27/4: AESA aprobado técnicamente. Se sacará CT3 mañana para dar una última oportunidad a proveedores.
4/5: Se aguarda rta de TYCSA al 6/5.
6/5: se envían las rtas de la CT3 a ING.
11/5: se aguarda feedback de procesos. Se espera rta para cerrar AT el 13/5.
18/5: se enviarán nuevas consultas a proveedores para reevaluar la calificación de SICA y TYCSA.
26/5: se envía consulta a proveedores sobre inclusión de internos AMACS en su oferta.</t>
    </r>
  </si>
  <si>
    <r>
      <rPr>
        <b/>
        <sz val="11"/>
        <color theme="1"/>
        <rFont val="Calibri"/>
        <family val="2"/>
        <scheme val="minor"/>
      </rPr>
      <t>Objetivo de adjudicación 2/8.</t>
    </r>
    <r>
      <rPr>
        <sz val="11"/>
        <color theme="1"/>
        <rFont val="Calibri"/>
        <family val="2"/>
        <scheme val="minor"/>
      </rPr>
      <t xml:space="preserve">
Solped en liberación por MB
4/5: licitación lanzada. Apertura 22/5
21/5: apertura para 26/5
26/5: sin cambios.</t>
    </r>
  </si>
  <si>
    <r>
      <rPr>
        <b/>
        <sz val="11"/>
        <color theme="1"/>
        <rFont val="Calibri"/>
        <family val="2"/>
        <scheme val="minor"/>
      </rPr>
      <t>Objetivo de adjudicación tardío: 20/6</t>
    </r>
    <r>
      <rPr>
        <sz val="11"/>
        <color theme="1"/>
        <rFont val="Calibri"/>
        <family val="2"/>
        <scheme val="minor"/>
      </rPr>
      <t xml:space="preserve">
25/2: semana próxima se lanza licitación
2/3: apertura de ofertas 16/03
16/3: apertura de ofertas 30/3.
30/3: se cuenta con 3 ofertas: Alfa Laval, Armexas y Argenfrio. Se extiende al 1/4 para que cotice Secin
6/4: se elige para el shortlist Alfa Laval, Secin y Argenfrío. Se solicita Lista de Desvíos.
13/4: se reclaman listas de desvíos. En AT a la espera de CT1. 
20/4: habrá actualización de documentación para proveedores junto con CT1.
27/4: el 5/5 saldría CT1 con actualización de documentación.
4/5: sin cambios.
11/5: se descalifica Alfa Laval y se suma Armexas. Martes 12 salió CT1.
18/5: se espera rta para mañana de proveedores.
26/5: hoy se envían rtas de proveedores a ING.</t>
    </r>
  </si>
  <si>
    <r>
      <rPr>
        <b/>
        <sz val="11"/>
        <color theme="1"/>
        <rFont val="Calibri"/>
        <family val="2"/>
        <scheme val="minor"/>
      </rPr>
      <t>Fecha de adjudicación tardía 30/8:</t>
    </r>
    <r>
      <rPr>
        <sz val="11"/>
        <color theme="1"/>
        <rFont val="Calibri"/>
        <family val="2"/>
        <scheme val="minor"/>
      </rPr>
      <t xml:space="preserve">
11/5: licitación lanzada. Apertura 26/5
26/5: sin cambios</t>
    </r>
  </si>
  <si>
    <r>
      <rPr>
        <b/>
        <sz val="11"/>
        <color theme="1"/>
        <rFont val="Calibri"/>
        <family val="2"/>
        <scheme val="minor"/>
      </rPr>
      <t>Objetivo de adjudicación tardío 6/5</t>
    </r>
    <r>
      <rPr>
        <sz val="11"/>
        <color theme="1"/>
        <rFont val="Calibri"/>
        <family val="2"/>
        <scheme val="minor"/>
      </rPr>
      <t xml:space="preserve">
16/3: Se esperan rtas de proveedores para mañana. Se quita tanque Slop de esta licitación.
25/3: viernes pasado se envían rtas a Proyecto para continuar AT.
30/3: se esperan comentarios de ING para mañana para consolidar y ver si se cierra AT o queda algún proceso más.
6/4: mañana se espera respuesta de proveedores para cerrar AT.
13/4: en revisión de ofertas, recibidas 10/4. Se espera cerrar AT.
20/4: mañana se emite AT para proveedores.
27/4: pendiente enviar a proveedores comentarios técnicos y de calidad para cerrar AT.
4/5: Aerotan aprobado. Fimaco aprobado x ING pendiente x calidad. Prema pendiente revisión ING y falta que presente docu de calidad (entrega mañana)
11/5: mañana se recibe revisión de oferta comercial en base a AT.
18/5: en negociación final.
26/5: se continúa con negociación.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</si>
  <si>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20/2: solped liberada
26/2: semana próxima se lanza licitación
2/3: fecha de apertura de ofertas 16/03
16/3: se extiende al 20/3
25/3: hoy se envían listado de 3 ofertas a considerar para AT.
30/3: En AT ofertas Ruhrpumpen, Sulzer y Flowserve. Esta semana se reciben comentarios de ING para enviar a AT.
6/4: se envía CT1 a proveedores. </t>
    </r>
    <r>
      <rPr>
        <b/>
        <sz val="11"/>
        <color theme="1"/>
        <rFont val="Calibri"/>
        <family val="2"/>
        <scheme val="minor"/>
      </rPr>
      <t>Aparece nueva HD.</t>
    </r>
    <r>
      <rPr>
        <sz val="11"/>
        <color theme="1"/>
        <rFont val="Calibri"/>
        <family val="2"/>
        <scheme val="minor"/>
      </rPr>
      <t xml:space="preserve">
13/4: Se espera rta para 15/4.
20/4: se espera rta de Ruhr
27/4: En revisión por ING. La CT2 saldrá el 30
4/5: Hoy salió CT2.
13/5: se envían rtas a CT2.
18/5: el 20 se recibe rta de ING a la actualización en función de CT2. En caso de no quedar aprobados se hará reunión con proveedores para cerrar AT.
26/5: se espera rta de proveedores y reunión con ellos esta semana.</t>
    </r>
  </si>
  <si>
    <r>
      <rPr>
        <b/>
        <sz val="11"/>
        <color theme="1"/>
        <rFont val="Calibri"/>
        <family val="2"/>
        <scheme val="minor"/>
      </rPr>
      <t>Objetivo de adjudicación tardío: 30/4</t>
    </r>
    <r>
      <rPr>
        <sz val="11"/>
        <color theme="1"/>
        <rFont val="Calibri"/>
        <family val="2"/>
        <scheme val="minor"/>
      </rPr>
      <t xml:space="preserve">
6/4: Se dará ultimatum a Dosivac para mañana 12hs para responder, sino queda desaprobado. Repman y WPM aprobados técnicamente.
13/4: Dosivac descartado. Se realizan reuniones con Repman y WPM. Se envía CT3 a proveedores.
20/4: se reciben respuestas a CT3 de proveedores. Se espera cerrar AT el 24.
27/4: Se deberá confirmar NPSH y resolver conflicto con certificados de calidad, se verá con calidad la excepción a este punto.
4/5: sale CT4 para cerrarlo. Deberán confirmar puntos pendientes para cerrar. Se espera rta el 6/5.
6/5: se envían rtas a la CT4 a ING.
8/5: se cierra AT. Repman y WPM aprobados
18/5: mañana se reciben ofertas actualizadas en función del AT. Luego se pasa a negociación final.
26/5: legajo subido al cliente, se avanz acon adjudicación dado que el monto no supera los USD 45k.</t>
    </r>
  </si>
  <si>
    <r>
      <rPr>
        <b/>
        <sz val="11"/>
        <color theme="1"/>
        <rFont val="Calibri"/>
        <family val="2"/>
        <scheme val="minor"/>
      </rPr>
      <t>Objetivo de adjudicación tardío 3/7</t>
    </r>
    <r>
      <rPr>
        <sz val="11"/>
        <color theme="1"/>
        <rFont val="Calibri"/>
        <family val="2"/>
        <scheme val="minor"/>
      </rPr>
      <t xml:space="preserve">
25/3: solped en liberación.
30/3: hoy se lanzó licitación, apertura 15/4.
13/4: prórroga al 22/4.
23/4: se envían ofertas a AT.
27/4: el 30/4 sale la CT1.
4/5: pendientes aportes de Instrumetnos y Procesos para enviar AT.
7/5: salió CT1 para Sullair. Se descartan las demás ofertas por decisión de PP.
12/5: se envían a ING rtas de Sullair a la CT1.
18/5: el 20 sale CT2.
22/5: salió CT2.
26/5: se espera rta para mañana a la CT2.</t>
    </r>
  </si>
  <si>
    <t>18/5: solped en gestión
26/5: solped en liberación</t>
  </si>
  <si>
    <t>26/5: se confirmará si habrá alguna oferta adicional a la de GPM y se comenzará el AT en consecuencia.</t>
  </si>
  <si>
    <t>13/5: solped liberada, apertura de ofertas 18/5.
18/5: en análisis de ofertas para enviar a AT.
26/5: se aguarda rta del análisis de ofertas.</t>
  </si>
  <si>
    <t>18/5: solped en liberación
26/5:  solped en liberación</t>
  </si>
  <si>
    <r>
      <rPr>
        <b/>
        <sz val="11"/>
        <color theme="1"/>
        <rFont val="Calibri"/>
        <family val="2"/>
        <scheme val="minor"/>
      </rPr>
      <t xml:space="preserve">Objetivo de adjudicación tardío 21/6 </t>
    </r>
    <r>
      <rPr>
        <sz val="11"/>
        <color theme="1"/>
        <rFont val="Calibri"/>
        <family val="2"/>
        <scheme val="minor"/>
      </rPr>
      <t xml:space="preserve">
30/3: solped en liberación
6/4: en proceso de lanzamiento de licitación
13/4: lanzada licitación apertura 22/4
20/4:  apertura 24/4
27/4: prórroga al 30/4
4/5: hoy se envió para AT.
11/5: saldría CT1 esta semana.
18/5: se consulta estado.
26/5: hoy se recibió CT1. Se descartan ofertas de Inside Box. Se envían consultas a 9 de Juliio, Inzama y Arcat</t>
    </r>
  </si>
  <si>
    <r>
      <rPr>
        <b/>
        <sz val="11"/>
        <color theme="1"/>
        <rFont val="Calibri"/>
        <family val="2"/>
        <scheme val="minor"/>
      </rPr>
      <t>Objetivo de adjudicación tardío: 15/5</t>
    </r>
    <r>
      <rPr>
        <sz val="11"/>
        <color theme="1"/>
        <rFont val="Calibri"/>
        <family val="2"/>
        <scheme val="minor"/>
      </rPr>
      <t xml:space="preserve">
25/3: hoy finalmente sale la Rev. 3 de piping y consolidará todo lo de la Rev. 2 también.
30/3: en gestión de solped.
6/4: en proceso de lanzamiento
13/4: lanzada licitación
20/4: caños, juntas y bridas con ofertas recibidas. Accesorios se abre el 23/4. Espárragos también recibidas.
4/5: caños se sube hoy el legajo, del resto se espera avanzar en los próximos días.
11/5: legajo por caños subido, bridas y accesorios en preparación.
18/5: caños en proceso de adjudicación, legajos de bridas y accesorios en revisión de PP.
26/5: caños adjudicados, bridas legajo en poder de PP y accesorios parcial adjudicado, pendiente parte en China.</t>
    </r>
  </si>
  <si>
    <r>
      <t xml:space="preserve">Objetivo de adjudicación tardío: 14/5
</t>
    </r>
    <r>
      <rPr>
        <sz val="11"/>
        <color theme="1"/>
        <rFont val="Calibri"/>
        <family val="2"/>
        <scheme val="minor"/>
      </rPr>
      <t>9/3: solped en liberación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16/3: solped liberada.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25/3: en licitación</t>
    </r>
    <r>
      <rPr>
        <b/>
        <sz val="11"/>
        <color theme="1"/>
        <rFont val="Calibri"/>
        <family val="2"/>
        <scheme val="minor"/>
      </rPr>
      <t xml:space="preserve">
30/3: </t>
    </r>
    <r>
      <rPr>
        <sz val="11"/>
        <color theme="1"/>
        <rFont val="Calibri"/>
        <family val="2"/>
        <scheme val="minor"/>
      </rPr>
      <t>sin cambios. Deberá comprarse con plazo corto.</t>
    </r>
    <r>
      <rPr>
        <b/>
        <sz val="11"/>
        <color theme="1"/>
        <rFont val="Calibri"/>
        <family val="2"/>
        <scheme val="minor"/>
      </rPr>
      <t xml:space="preserve">
6/4: </t>
    </r>
    <r>
      <rPr>
        <sz val="11"/>
        <color theme="1"/>
        <rFont val="Calibri"/>
        <family val="2"/>
        <scheme val="minor"/>
      </rPr>
      <t>parcial adjudicado, resto en licitación</t>
    </r>
    <r>
      <rPr>
        <b/>
        <sz val="11"/>
        <color theme="1"/>
        <rFont val="Calibri"/>
        <family val="2"/>
        <scheme val="minor"/>
      </rPr>
      <t xml:space="preserve">
13/4:</t>
    </r>
    <r>
      <rPr>
        <sz val="11"/>
        <color theme="1"/>
        <rFont val="Calibri"/>
        <family val="2"/>
        <scheme val="minor"/>
      </rPr>
      <t xml:space="preserve"> en licitación. Deberán coincidir proveedores para mismo tipo de material.</t>
    </r>
    <r>
      <rPr>
        <b/>
        <sz val="11"/>
        <color theme="1"/>
        <rFont val="Calibri"/>
        <family val="2"/>
        <scheme val="minor"/>
      </rPr>
      <t xml:space="preserve"> 
20/4: </t>
    </r>
    <r>
      <rPr>
        <sz val="11"/>
        <color theme="1"/>
        <rFont val="Calibri"/>
        <family val="2"/>
        <scheme val="minor"/>
      </rPr>
      <t>se relanza licitación. Fecha de necesidad 30/6 para PRFV, PEAD y TEX 10/6.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 para consolidar.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26/5: </t>
    </r>
    <r>
      <rPr>
        <sz val="11"/>
        <color theme="1"/>
        <rFont val="Calibri"/>
        <family val="2"/>
        <scheme val="minor"/>
      </rPr>
      <t>se avanza con PEX, se presentará legajo completo para presentar al cliente.</t>
    </r>
  </si>
  <si>
    <r>
      <t xml:space="preserve">20/4: </t>
    </r>
    <r>
      <rPr>
        <sz val="11"/>
        <color theme="1"/>
        <rFont val="Calibri"/>
        <family val="2"/>
        <scheme val="minor"/>
      </rPr>
      <t>se unifica con licitación de Rev. 1. Son solo mateirales en PRFV.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26/%: idem anterior</t>
    </r>
  </si>
  <si>
    <r>
      <t xml:space="preserve">18/5: </t>
    </r>
    <r>
      <rPr>
        <sz val="11"/>
        <color theme="1"/>
        <rFont val="Calibri"/>
        <family val="2"/>
        <scheme val="minor"/>
      </rPr>
      <t>caños en A°C° se salen a licitar. Plazo admisible máximo de 30 días.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26/5: caños en A°C° adjudicados, en proceso bridas y accesorios. PEAD/PEX en licitación.</t>
    </r>
  </si>
  <si>
    <t>Fer/Ale</t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</si>
  <si>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solped en liberación
2/3: solped en liberación (MB-Pando)
9/3: apertura de ofertas 13/3.
16/3: apertura de ofertas 20/3
25/3: el viernes pasado envió a AT.
30/3: En AT.
6/4: deben responder proveedores a los comentarios de ING.
</t>
    </r>
    <r>
      <rPr>
        <b/>
        <sz val="11"/>
        <color theme="1"/>
        <rFont val="Calibri"/>
        <family val="2"/>
        <scheme val="minor"/>
      </rPr>
      <t>13/4</t>
    </r>
    <r>
      <rPr>
        <sz val="11"/>
        <color theme="1"/>
        <rFont val="Calibri"/>
        <family val="2"/>
        <scheme val="minor"/>
      </rPr>
      <t>: se continúa el AT. 
20/4: AT bastante avanzado, algunos tipos de válvulas están en negociación comercial.
27/4: AT cerrado excepto incendio. En negociación comercial.
4/5: esta semana se sube el legajo para aprobación de PP.
11/5: legajo en poder de PP. Se espera al 13/5 posible modificación de cantidad de válvulas.
18/5: legajo en proceso de re emisión hacia el cliente.
26/5: legajo en discusión con el cliente.</t>
    </r>
  </si>
  <si>
    <t>4/5: en procesamiento por ADM para identificarf nuevas solpeds que surjan
11/5: solped en liberación
18/5: se aprovecharán antecedentes cuando puedan considerarse.
26/5: sin cambios</t>
  </si>
  <si>
    <r>
      <t xml:space="preserve">Bridas Rev. 0 y 1. Inspección el 27/4 y 28/4. </t>
    </r>
    <r>
      <rPr>
        <sz val="10"/>
        <color rgb="FFFF0000"/>
        <rFont val="Calibri"/>
        <family val="2"/>
        <scheme val="minor"/>
      </rPr>
      <t>ETA estimada obra 30/7</t>
    </r>
    <r>
      <rPr>
        <sz val="10"/>
        <color rgb="FF000000"/>
        <rFont val="Calibri"/>
        <family val="2"/>
        <scheme val="minor"/>
      </rPr>
      <t>. ETD 20/5-ETA puerto 19/7.</t>
    </r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</si>
  <si>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3/8</t>
    </r>
    <r>
      <rPr>
        <sz val="10"/>
        <color rgb="FF000000"/>
        <rFont val="Calibri"/>
        <family val="2"/>
        <scheme val="minor"/>
      </rPr>
      <t>. Forwarder adjudicado. ETD 23/5 (en confirmación de salida) y ETA puerto 17/7.</t>
    </r>
  </si>
  <si>
    <r>
      <rPr>
        <b/>
        <sz val="11"/>
        <color theme="1"/>
        <rFont val="Calibri"/>
        <family val="2"/>
        <scheme val="minor"/>
      </rPr>
      <t>Objetivo de adjudicación tardío: 18/6</t>
    </r>
    <r>
      <rPr>
        <sz val="11"/>
        <color theme="1"/>
        <rFont val="Calibri"/>
        <family val="2"/>
        <scheme val="minor"/>
      </rPr>
      <t xml:space="preserve">
26/2: solped en liberación
2/3: fecha de apertura de ofertas 30/03
30/3: prórroga 7/4.
8/4: se envían ofertas para AT Atlas Copco, Sullair, Palmero. Pendiente que envíen listado de desvíos 
13/4: hoy se envían lista de desvíos a ING para AT. El 15 se envía CT1.
21/4: pendiente lista de desvíos de Sullair. ING emite hoy CT1.
27/4: CT1 enviada a proveedores. Se solicita rta el 30/4
4/5: se envía respuestas de las CT1 a ING. Fin de esta semana saldría CT2.
11/5: se espera rta de PRocesos para sacar CT2 mañana.
18/5: el 12 salió CT2. Se aguarda rta de Sullair para mañana.
20/5: Sullair envía rta a la CT2. En caso de ser necesario se programará reunión con proveedor para cerrar AT.
26/5: ING envía CT3. Se solicita reunión con proveedor para esta semana.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</si>
  <si>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26/2: semana próxima se lanza licitación
2/3: fecha de apertura de ofertas 26/03
30/3: se extiende apertura al 7/4. 
6/4: sin cambios.
13/4: pendiente lista de desvíos para enviar ofertas a AT. Flowserve, Sulzer, Ruhrpumpen
20/4: PP indica que no deberá considerarse All Pumps. Por este motivo el AT se enfocará Sulzer, Flowserve y Ruhrpumpen.
29/4: salió hoy CT1 para proveedores </t>
    </r>
    <r>
      <rPr>
        <b/>
        <sz val="11"/>
        <color theme="1"/>
        <rFont val="Calibri"/>
        <family val="2"/>
        <scheme val="minor"/>
      </rPr>
      <t>con actualización de HD.</t>
    </r>
    <r>
      <rPr>
        <sz val="11"/>
        <color theme="1"/>
        <rFont val="Calibri"/>
        <family val="2"/>
        <scheme val="minor"/>
      </rPr>
      <t xml:space="preserve">
4/5: se solicita rta para el 6/5. PP indica que puede modificar las bombas 24390, igualmente se avanza con solución técnica actual hasta que quede formalizado.
13/5: se envían a ING rtas a la CT1.
18/5: ING envía CT2. Se solciita rta a proveedores para esta semana.
26/5: hoy se recibió rta a la CT2. Hoy se lanza pedido de precio budget a los proveedores por las bombas alternativas.</t>
    </r>
  </si>
  <si>
    <r>
      <rPr>
        <b/>
        <sz val="11"/>
        <color theme="1"/>
        <rFont val="Calibri"/>
        <family val="2"/>
        <scheme val="minor"/>
      </rPr>
      <t xml:space="preserve">Objetivo de adjudicación tardío 30/6
</t>
    </r>
    <r>
      <rPr>
        <sz val="11"/>
        <color theme="1"/>
        <rFont val="Calibri"/>
        <family val="2"/>
        <scheme val="minor"/>
      </rPr>
      <t>16/3: solped en liberación
25/3: solped liberada. En proceos de armado de licitación.
30/3: licitación lanzada, apertura 16/4. AESA indica no llegar. Se evaluará prórroga.
6/4: sin cambios.
13/4: prórroga al 30/4.
20/4: se envía circular para que proveedores coticen considerando el VL.
27/4: sin cambios.
4/5: el 1/5 se enviaron ofertas para AT (Flargent, Meip y TYCSA)
11/5: se aguarda CT1 para mañana.
18/5: se esperan rtas el 20/5.
21/5 se recibe RTA a la CT1.
26/5: en análisis, en oferta de Flargent faltaría alguna documentación adjunta. Hoy se envió CT2 para proveedores.</t>
    </r>
  </si>
  <si>
    <t>Solped liberada, en proceso de licitación. Legajo aprobado por PP, con reducción de cantidades por aprovechamiento de sobrantes.</t>
  </si>
  <si>
    <t>Solped 23264154 liberada. Se abren ofertas el 6/4. CT1 respondida por proveedores, se aguarda revisión por ING.</t>
  </si>
  <si>
    <t>Solped 23254063 liberada. En AT. Se analizan ofertas de Flowserve, Ruhrpumpen y Sulzer. Se realizará reunión con proveedores para cerrar AT.</t>
  </si>
  <si>
    <t>Solped 23264163 liberada. Apertura de ofertas 10/4. CT2 en análisis por ING. Posible cambio de alcance sobre la provisión.</t>
  </si>
  <si>
    <t>Solped 23301001 liberada. P0&gt;USD2MM. Licitación lanzada. En AT ofertas de Flargent, TYCSA y MEIP. Proyecto consulta con PP respecto a la inclusión de MEIP en la terna, quien solicita que se mantenga. 26/5 se emitió CT2.</t>
  </si>
  <si>
    <t>23256882 solped liberada. Proveedor nominado Inauco. Se recibe nueva oferta de Inauco. Se está terminando de validar técnicamente para avanzar con adjudicación.</t>
  </si>
  <si>
    <t>23256883 solped liberada. Proveedor nominado HIMA. El 13/3 se envió a AT. Se recibe nueva oferta por los "fierros", se está validando técnicamente para avanzar. Pendiente recibir oferta budgetaria por servicios a adjudicar a HIMA-Argentina.</t>
  </si>
  <si>
    <t>Solpeds 23359919, 23359920, 23359922 liberadas. Se enviaron a AT el 22/5.</t>
  </si>
  <si>
    <r>
      <t>Proyecto solicita que los cables estén en obra para diciembre-26. Solpeds 23392215/</t>
    </r>
    <r>
      <rPr>
        <sz val="11"/>
        <color rgb="FFFF0000"/>
        <rFont val="Calibri"/>
        <family val="2"/>
        <scheme val="minor"/>
      </rPr>
      <t>23392216</t>
    </r>
    <r>
      <rPr>
        <sz val="11"/>
        <color theme="1"/>
        <rFont val="Calibri"/>
        <family val="2"/>
        <scheme val="minor"/>
      </rPr>
      <t>/23392213. Se aguarda liberación para licitar.</t>
    </r>
  </si>
  <si>
    <t>Solped 23363106 liberada. Apertura de ofertas 28/5.</t>
  </si>
  <si>
    <t>RI adelantada (estaba prevista para 22/6). Solped 23395141 liberada hoy</t>
  </si>
  <si>
    <t>Pliego listo. Se lanza licitación sin solped (23078531).
Adjudicado.</t>
  </si>
  <si>
    <t>Accesorios Rev. 0 y 1 (prioritarios por plazo). Casi todo material entregado en Canning. Quedan 2 ítems.</t>
  </si>
  <si>
    <r>
      <t>Accesorios Rev. 0 y 1</t>
    </r>
    <r>
      <rPr>
        <sz val="10"/>
        <color rgb="FFFF0000"/>
        <rFont val="Calibri"/>
        <family val="2"/>
        <scheme val="minor"/>
      </rPr>
      <t>. ETA estimada obra 15/8.</t>
    </r>
    <r>
      <rPr>
        <sz val="10"/>
        <color rgb="FF000000"/>
        <rFont val="Calibri"/>
        <family val="2"/>
        <scheme val="minor"/>
      </rPr>
      <t xml:space="preserve"> Material liberado, booking para ETD el 3/6.</t>
    </r>
  </si>
  <si>
    <t>En fabricación</t>
  </si>
  <si>
    <t>OC en liberación</t>
  </si>
  <si>
    <t>Juntas</t>
  </si>
  <si>
    <r>
      <rPr>
        <sz val="10"/>
        <rFont val="Calibri"/>
        <family val="2"/>
        <scheme val="minor"/>
      </rPr>
      <t xml:space="preserve">Caños - </t>
    </r>
    <r>
      <rPr>
        <sz val="10"/>
        <color rgb="FFFF0000"/>
        <rFont val="Calibri"/>
        <family val="2"/>
        <scheme val="minor"/>
      </rPr>
      <t>ETA estimada Canning 5/10/26</t>
    </r>
  </si>
  <si>
    <t>Maron Steel</t>
  </si>
  <si>
    <r>
      <t xml:space="preserve">Espárragos . </t>
    </r>
    <r>
      <rPr>
        <sz val="10"/>
        <color rgb="FFFF0000"/>
        <rFont val="Calibri"/>
        <family val="2"/>
        <scheme val="minor"/>
      </rPr>
      <t>ETA obra 30/9</t>
    </r>
  </si>
  <si>
    <t>Pendiente de abrir bombas PCP y skids de químicos</t>
  </si>
  <si>
    <r>
      <rPr>
        <b/>
        <sz val="11"/>
        <color theme="1"/>
        <rFont val="Calibri"/>
        <family val="2"/>
        <scheme val="minor"/>
      </rPr>
      <t>Objetivo de adjudicación tardío: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3)
7/5: reuniones con Tadeo (secos y en aceite) y Transelectric (solo aceite). Argeltra debe info para analizar.
14/5: AT emitido, se sacará una nueva revisión incluyendo nuevas ofertas.
21/5: Hoy se revisará en reunión dedicada.
28/5: Apeltra y Cat Mirón en análisis. Con esta info se cierra AT. CAT responde hoy y Apeltra en análisis.</t>
    </r>
  </si>
  <si>
    <r>
      <rPr>
        <b/>
        <sz val="11"/>
        <color theme="1"/>
        <rFont val="Calibri"/>
        <family val="2"/>
        <scheme val="minor"/>
      </rPr>
      <t>Objetivo tardío de adjudicación: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5)
7/5: reuniones con Tadeo (secos y en aceite) y Transelectric (solo aceite). Argeltra debe info para analizar.
14/5: AT emitido, se sacará una nueva revisión incluyendo nuevas ofertas.
21/5: Hoy se revisará en reunión dedicada.
28/5: AT cerrado con 2 ofertas. Fohama cotizó fuera de plazo, no se considera x no estar en el VL.</t>
    </r>
  </si>
  <si>
    <t>30/4: Solped liberada. Lanzando licitación
7/5: apertura 15/5
21/5: se reciben ofertas, pero se analiza sumar ofertas del exterior.
28/5: se relanza licitación sumando proveedores del exterior. Confirmar fecha de apertura.</t>
  </si>
  <si>
    <r>
      <rPr>
        <b/>
        <sz val="11"/>
        <color theme="1"/>
        <rFont val="Calibri"/>
        <family val="2"/>
        <scheme val="minor"/>
      </rPr>
      <t>Objetivo de adjudicación tardío: 10/7 (ING debe cerrar AT 22/6)</t>
    </r>
    <r>
      <rPr>
        <sz val="11"/>
        <color theme="1"/>
        <rFont val="Calibri"/>
        <family val="2"/>
        <scheme val="minor"/>
      </rPr>
      <t xml:space="preserve">
7/5: apertura de ofertas 19/5
21/5: apertura hoy. En análisis para enviar a AT.
22/5: se envían a AT.
28/5: Podrían modificarse algunas válvulas y sumarse unas nuevas. En análisis de ING, se espera rta 10/6.</t>
    </r>
  </si>
  <si>
    <r>
      <rPr>
        <b/>
        <sz val="11"/>
        <color theme="1"/>
        <rFont val="Calibri"/>
        <family val="2"/>
        <scheme val="minor"/>
      </rPr>
      <t>Objetivo de adjudicación tardío: 15/6</t>
    </r>
    <r>
      <rPr>
        <sz val="11"/>
        <color theme="1"/>
        <rFont val="Calibri"/>
        <family val="2"/>
        <scheme val="minor"/>
      </rPr>
      <t xml:space="preserve">
16/4: apertura de ofertas 30/4
30/4: Hoy se enviaron para AT.
7/5: se espera rta al 15/5.
14/5: se solicita HD de la oferta de Turbigas.
21/5: se envía CT1 a dos proveedores y Turbigas el 26/5.
28/5: se aguarda rta de Turbigas para devolver a ING esta semana. </t>
    </r>
  </si>
  <si>
    <r>
      <rPr>
        <b/>
        <sz val="11"/>
        <color theme="1"/>
        <rFont val="Calibri"/>
        <family val="2"/>
        <scheme val="minor"/>
      </rPr>
      <t>Objetivo de adjudicación tardío 20/6</t>
    </r>
    <r>
      <rPr>
        <sz val="11"/>
        <color theme="1"/>
        <rFont val="Calibri"/>
        <family val="2"/>
        <scheme val="minor"/>
      </rPr>
      <t xml:space="preserve">
5/5: se enviaron ofertas para AT
7/5: 22/5 espera responder ING.
14/5: sin cambios
21/5: hoy se recibió CT para proveedores
28/5: se espera rta hoy para enviar a ING.</t>
    </r>
  </si>
  <si>
    <r>
      <rPr>
        <b/>
        <sz val="11"/>
        <color theme="1"/>
        <rFont val="Calibri"/>
        <family val="2"/>
        <scheme val="minor"/>
      </rPr>
      <t>Objetivo de adjudicación tardío 21/6</t>
    </r>
    <r>
      <rPr>
        <sz val="11"/>
        <color theme="1"/>
        <rFont val="Calibri"/>
        <family val="2"/>
        <scheme val="minor"/>
      </rPr>
      <t xml:space="preserve">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</si>
  <si>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14/5: en AT de ING desde 9/5. Saldrá CT1 semana del 25/5.
28/5: sin cambios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</si>
  <si>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12/5: se envían ofertas a AT de ING. Saldrá semana del 25/5.
28/5: sin cambios.</t>
    </r>
  </si>
  <si>
    <r>
      <t xml:space="preserve">Objetivo de adjudicación tardío 1/7
24/4: </t>
    </r>
    <r>
      <rPr>
        <sz val="11"/>
        <color theme="1"/>
        <rFont val="Calibri"/>
        <family val="2"/>
        <scheme val="minor"/>
      </rPr>
      <t>Apertura 4/5</t>
    </r>
    <r>
      <rPr>
        <b/>
        <sz val="11"/>
        <color theme="1"/>
        <rFont val="Calibri"/>
        <family val="2"/>
        <scheme val="minor"/>
      </rPr>
      <t xml:space="preserve">
7/5: </t>
    </r>
    <r>
      <rPr>
        <sz val="11"/>
        <color theme="1"/>
        <rFont val="Calibri"/>
        <family val="2"/>
        <scheme val="minor"/>
      </rPr>
      <t>en preanálisis para enviar a AT.</t>
    </r>
    <r>
      <rPr>
        <b/>
        <sz val="11"/>
        <color theme="1"/>
        <rFont val="Calibri"/>
        <family val="2"/>
        <scheme val="minor"/>
      </rPr>
      <t xml:space="preserve">
11/5:</t>
    </r>
    <r>
      <rPr>
        <sz val="11"/>
        <color theme="1"/>
        <rFont val="Calibri"/>
        <family val="2"/>
        <scheme val="minor"/>
      </rPr>
      <t xml:space="preserve"> se envía a AT de ING.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Saldrá semana del 25/5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sin cambios.</t>
    </r>
  </si>
  <si>
    <r>
      <rPr>
        <b/>
        <sz val="11"/>
        <color theme="1"/>
        <rFont val="Calibri"/>
        <family val="2"/>
        <scheme val="minor"/>
      </rPr>
      <t>Objetivo de adjudicación tardío 10/7</t>
    </r>
    <r>
      <rPr>
        <sz val="11"/>
        <color theme="1"/>
        <rFont val="Calibri"/>
        <family val="2"/>
        <scheme val="minor"/>
      </rPr>
      <t xml:space="preserve">
30/4: apertura 7/5
7/5: en preanálisis para enviar a AT.
11/5: se envía a AT de ING. Saldrá semana del 25/5
28/5: sin cambios.</t>
    </r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</si>
  <si>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6/4: solped liberada, lanzand licitación
16/4: apertura de ofertas 30/4
30/4: prórroga al 6/5
7/5: se enviaron ayer a AT. Semana próxima tendremos rta de ING.
12/5: ING envía CT para proveedores. Se solicita rta el 18/5.
19/5: se envían Rtas a la CT1. Se espera cerrar AT con esto.
28/5: se aguarda rta de PP por certificación UL/FM para responder AT.</t>
    </r>
  </si>
  <si>
    <r>
      <rPr>
        <b/>
        <sz val="11"/>
        <color theme="1"/>
        <rFont val="Calibri"/>
        <family val="2"/>
        <scheme val="minor"/>
      </rPr>
      <t>Objetivo de adjudicación tardío 15/7</t>
    </r>
    <r>
      <rPr>
        <sz val="11"/>
        <color theme="1"/>
        <rFont val="Calibri"/>
        <family val="2"/>
        <scheme val="minor"/>
      </rPr>
      <t xml:space="preserve">
30/4: Solped liberada. Lanzando licitación
7/5: apertura 21/5
22/5: se envían ofertas a AT.
28/5: se espera rta semana próxima.</t>
    </r>
  </si>
  <si>
    <r>
      <rPr>
        <b/>
        <sz val="11"/>
        <color theme="1"/>
        <rFont val="Calibri"/>
        <family val="2"/>
        <scheme val="minor"/>
      </rPr>
      <t>Objetivo tardío de adjudicación 10/7</t>
    </r>
    <r>
      <rPr>
        <sz val="11"/>
        <color theme="1"/>
        <rFont val="Calibri"/>
        <family val="2"/>
        <scheme val="minor"/>
      </rPr>
      <t xml:space="preserve">
16/4: apertura de ofertas 30/4
30/4: apertura 11/5
14/5: apertura 15/5
21/5: ofertas en análisis para enviar a AT.
28/5: hoy se enviaron para AT. Semana del 8/6 se espera rta.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</si>
  <si>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
30/3: apertura 10/4
16/4: apertura 17/4
24/4: ayer se envió a AT. Fin de semana próxima.
30/4: próxima semana se emite CT1.
4/5: se emite CT1 para Dastec y Meditecna
7/5: se recibe rta a la CT1 y se emitirá CT2 para MEditecna.
14/5: CT2 respondida por Meditecna. En análisis para cerrar.
21/5: se envía consulta a PP por una tecnología diferente a la de la HD. Se solicitará a proveedores que ajusten su oferta, en caso de no poder se avanzaría con desvío.
28/5: Se espera rta de proveedores para mañana.</t>
    </r>
  </si>
  <si>
    <t>Solped en gestión
28/5: en licitación, apertura 2/6</t>
  </si>
  <si>
    <t>28/5: en licitación, apertura 5/6</t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</si>
  <si>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16/4: apertura 30/4
30/4: apertura 6/6
7/5: conflicto pare recibir ofertas. Se consultará a PP por la posibilidad de sumar a Turbigas.
14/5: apertura 19/5
21/5: apertura hoy de ofertas.
27/5: se envían ofertas a AT. Se espera rta para fin de semana próxima.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</si>
  <si>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21/4: se envía a AT.
24/4: ING enviará AT primera semana de mayo.
30/4: se mantiene
8/5: ING emitió CT1.
12/5: se envía rta de CT1 a ING. Se espera rta el 18/5.
19/5: se recibe CT2.
21/5: se reciben rtas a CT2. 
28/5: AT emitido, se solicita por correo/Sharepoint para avanzar.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</si>
  <si>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22/4: se evió a AT de ING
24/4: ING enviará AT primera semana de mayo.
30/4: se mantiene
7/5: semana próxima se recibe CT1.
14/5: se espera rta el 26/5
28/5: se recibirán rtas hoy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</si>
  <si>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 se envían a AT de ING
24/4: ING enviará AT primera semana de mayo.
30/4: se mantiene
7/5: semana próxima se recibe CT1.
14/5: se espera rta el 26/5.
28/5: se recibirán rtas hoy</t>
    </r>
  </si>
  <si>
    <r>
      <t xml:space="preserve">Objetivo de adjudicación tardío 30/5
</t>
    </r>
    <r>
      <rPr>
        <sz val="11"/>
        <color theme="1"/>
        <rFont val="Calibri"/>
        <family val="2"/>
        <scheme val="minor"/>
      </rPr>
      <t>16/3: solped en liberación
25/3: hoy se inicia licitación 
30/3: sin cambios
6/4: apertura de ofertas 10/4
16/4: apertura 17/4
21/4: se envía a AT de ING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24/4: en análisis de ING, responde primera semana de mayo.</t>
    </r>
    <r>
      <rPr>
        <b/>
        <sz val="11"/>
        <color theme="1"/>
        <rFont val="Calibri"/>
        <family val="2"/>
        <scheme val="minor"/>
      </rPr>
      <t xml:space="preserve">
5/5: </t>
    </r>
    <r>
      <rPr>
        <sz val="11"/>
        <color theme="1"/>
        <rFont val="Calibri"/>
        <family val="2"/>
        <scheme val="minor"/>
      </rPr>
      <t>ING envía CT1.</t>
    </r>
    <r>
      <rPr>
        <b/>
        <sz val="11"/>
        <color theme="1"/>
        <rFont val="Calibri"/>
        <family val="2"/>
        <scheme val="minor"/>
      </rPr>
      <t xml:space="preserve">
8/5: </t>
    </r>
    <r>
      <rPr>
        <sz val="11"/>
        <color theme="1"/>
        <rFont val="Calibri"/>
        <family val="2"/>
        <scheme val="minor"/>
      </rPr>
      <t>se enviaron rtas a la CT1 a ING.</t>
    </r>
    <r>
      <rPr>
        <b/>
        <sz val="11"/>
        <color theme="1"/>
        <rFont val="Calibri"/>
        <family val="2"/>
        <scheme val="minor"/>
      </rPr>
      <t xml:space="preserve">
14/5: </t>
    </r>
    <r>
      <rPr>
        <sz val="11"/>
        <color theme="1"/>
        <rFont val="Calibri"/>
        <family val="2"/>
        <scheme val="minor"/>
      </rPr>
      <t xml:space="preserve">se espera rta semana próxima </t>
    </r>
    <r>
      <rPr>
        <b/>
        <sz val="11"/>
        <color theme="1"/>
        <rFont val="Calibri"/>
        <family val="2"/>
        <scheme val="minor"/>
      </rPr>
      <t xml:space="preserve">
19/5: </t>
    </r>
    <r>
      <rPr>
        <sz val="11"/>
        <color theme="1"/>
        <rFont val="Calibri"/>
        <family val="2"/>
        <scheme val="minor"/>
      </rPr>
      <t>se recibe CT2 para proveedores.</t>
    </r>
    <r>
      <rPr>
        <b/>
        <sz val="11"/>
        <color theme="1"/>
        <rFont val="Calibri"/>
        <family val="2"/>
        <scheme val="minor"/>
      </rPr>
      <t xml:space="preserve">
21/5: </t>
    </r>
    <r>
      <rPr>
        <sz val="11"/>
        <color theme="1"/>
        <rFont val="Calibri"/>
        <family val="2"/>
        <scheme val="minor"/>
      </rPr>
      <t>se solicita rta para el 26/5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pendiente rta de ABB para enviar a ING esta semana.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</si>
  <si>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21/4: se envía a AT de ING
27/4: ING envía CT1 para proveedores. Responden 4/5
7/5: se reclama rta de proveedores.
14/5: ayer se envió rta a la CT1 a ING. Se espera rta semana próxima.
21/5: en función de consulta con PP se evaluará hacer reunión con proveedor para cerrar AT.
26/5: Meditecna responde que el instrumento no cuenta con certificación SIL
27/5: ING envía consulta final para ESCO, no tiene certificación SIL. Se envía consulta a PP para aceptar desvío ya que ninguna oferta tiene la certificación.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</si>
  <si>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24/4: el 20/4 se envía en AT de ING. Semana próxima se recibe CT1.
30/4: principios semana próxima CT1
7/5: mañana sale CT1.
14/5: mañana se espera rta.
18/5: se recibe CT1 para enviar a proveedores. Se espera rta para 21/5
22/5: se recibe rta a la CT1
27/5: ING solicita reunión con proveedores Dastec y Esco para cerrar AT esta semana.</t>
    </r>
  </si>
  <si>
    <r>
      <t xml:space="preserve">Objetivo de adjudicación tardío 30/5
16/3: solped en liberación
25/3: hoy se inicia licitación 
30/3: sin cambios
6/4: apertura de ofertas 10/4
16/4: apertura 17/4
24/4: el 20/4 se envía en AT de ING. Semana próxima se recibe CT1.
30/4: principios semana próxima CT1
8/5: ING emitió CT1.
14/5: </t>
    </r>
    <r>
      <rPr>
        <sz val="11"/>
        <color theme="1"/>
        <rFont val="Calibri"/>
        <family val="2"/>
        <scheme val="minor"/>
      </rPr>
      <t>ayer se envió rta a CT1. Se espera rta la semana próxima.</t>
    </r>
    <r>
      <rPr>
        <b/>
        <sz val="11"/>
        <color theme="1"/>
        <rFont val="Calibri"/>
        <family val="2"/>
        <scheme val="minor"/>
      </rPr>
      <t xml:space="preserve">
27/5: </t>
    </r>
    <r>
      <rPr>
        <sz val="11"/>
        <color theme="1"/>
        <rFont val="Calibri"/>
        <family val="2"/>
        <scheme val="minor"/>
      </rPr>
      <t>se lanzan consultas a Tex (si confirman se puede cerrar AT).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espera rta mañana.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</si>
  <si>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se esperan ofertas para el 26/03. Se solicita que anticipe oferta técnica si es viable.
25/3: hoy se envía a ING para AT.
30/3: se coordina reunión para mañana con proveedores para avanzar con AT.
6/4: Inauco debe presentar nueva oferta comercial al 10/4.
16/4: en análisis de oferta. Se observa muy pobre lo recibido por el proveedor.
24/4: Proveedor debe enviar respuestas a los comentarios enviados por ING el 29/4: se recibe nueva oferta de Inauco para analizar
7/5: se continúan reuniones y conversaciones con proveedor y PP para cerrar AT.
14/5: reunión ayer con Inauco. Pendiente enviar a Inauco propuesta con optimización para que ajusten su oferta. Se enviará el 18/5.
21/5: semana próxima se recibe nueva oferta de Inauco. Se validará técnicamente y se espera avanzar comercialmente.
28/5: en análisis de oferta final para cerrar AT. Se espera rta semana próxima.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</si>
  <si>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viernes pasado se mandó oferta a AT.
19/3: se envían CT1 a Hima.
25/3: HIMA debe responder comentarios de ING y se coordinará reunión para avanzar con AT.
30/3: se coordina reunión para mañana con proveedores para avanzar con AT.
6/4: AT cerrado. En discusiones comerciales con el proveedor.
16/4: sin cambios.
24/4: se debe adicionar una modificación solicitada por PP. Se analiza la oferta recibida. Se siguen revisando aspectos comerciales referidos a la forma de pago.
30/4: se realizó reunión con proveedor y se espera nueva oferta el 5/5
7/5: se continúan reuniones y conversaciones con proveedor y PP para cerrar AT. El 11/5 HIMA va a Esmeralda para definir cuestiones comerciales.
14/5: alcance aclarado con el proveedor. Debemos recibir nuevo presupuesto de Hima.
21/5: se espera nuevo presupuesto de HIMA para semana próxima, atendiendo solicitudes técnicas del 21/5.
28/5: cerrado AT para fierros, se emitirá hoy. Se aguarda presupuesto budgetario por servicios para enviar mañana. </t>
    </r>
  </si>
  <si>
    <r>
      <rPr>
        <b/>
        <sz val="11"/>
        <color theme="1"/>
        <rFont val="Calibri"/>
        <family val="2"/>
        <scheme val="minor"/>
      </rPr>
      <t>Objetivo tardío de adjudicación 1/8. PP solicita 4 (23025/23026, 24010C, 24012C) para sept 26.</t>
    </r>
    <r>
      <rPr>
        <sz val="11"/>
        <color theme="1"/>
        <rFont val="Calibri"/>
        <family val="2"/>
        <scheme val="minor"/>
      </rPr>
      <t xml:space="preserve">
30/4: Solped liberada
4/5: licitación lanzada, apertura 19/5
21/5: se relanza licitación por ARIBA ivnitando proveedores adicionales.
28/5: apertura de ofertas hoy, si no se reciben ofertas se avanza solo con Pefow.</t>
    </r>
  </si>
  <si>
    <t>23401067/23401168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</si>
</sst>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;@"/>
    <numFmt numFmtId="165" formatCode="[$-1540A]dd\-mmm\-yy;@"/>
    <numFmt numFmtId="166" formatCode="[$-1540A]dddd\,\ mmmm\ dd\,\ yyyy;@"/>
    <numFmt numFmtId="167" formatCode="_-* #,##0_-;\-* #,##0_-;_-* &quot;-&quot;??_-;_-@_-"/>
    <numFmt numFmtId="168" formatCode="_-* #,##0.000_-;\-* #,##0.000_-;_-* &quot;-&quot;??_-;_-@_-"/>
    <numFmt numFmtId="169" formatCode="0.0000%"/>
    <numFmt numFmtId="170" formatCode="#,##0.0"/>
    <numFmt numFmtId="171" formatCode="_-* #,##0.00\ _$_-;\-* #,##0.00\ _$_-;_-* &quot;-&quot;??\ _$_-;_-@_-"/>
    <numFmt numFmtId="172" formatCode="#,##0.0_ ;\-#,##0.0\ "/>
    <numFmt numFmtId="173" formatCode="#,##0.000_ ;\-#,##0.000\ "/>
    <numFmt numFmtId="174" formatCode="_-* #,##0.0_-;\-* #,##0.0_-;_-* &quot;-&quot;??_-;_-@_-"/>
    <numFmt numFmtId="175" formatCode="_-* #,##0.0\ _$_-;\-* #,##0.0\ _$_-;_-* &quot;-&quot;??\ _$_-;_-@_-"/>
    <numFmt numFmtId="176" formatCode="_-* #,##0\ _$_-;\-* #,##0\ _$_-;_-* &quot;-&quot;??\ _$_-;_-@_-"/>
    <numFmt numFmtId="177" formatCode="_-* #,##0.000\ _$_-;\-* #,##0.000\ _$_-;_-* &quot;-&quot;??\ _$_-;_-@_-"/>
    <numFmt numFmtId="178" formatCode="_-[$$-2C0A]\ * #,##0.00_-;\-[$$-2C0A]\ * #,##0.00_-;_-[$$-2C0A]\ * &quot;-&quot;??_-;_-@_-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trike/>
      <sz val="8"/>
      <name val="Arial"/>
      <family val="2"/>
    </font>
    <font>
      <b/>
      <sz val="8"/>
      <name val="Arial"/>
      <family val="2"/>
    </font>
    <font>
      <sz val="8"/>
      <color rgb="FF000000"/>
      <name val="Aptos Narrow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0000CC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3" tint="0.249977111117893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Arial"/>
      <family val="2"/>
    </font>
    <font>
      <sz val="10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8" fillId="0" borderId="0"/>
    <xf numFmtId="0" fontId="11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2" fillId="0" borderId="0"/>
    <xf numFmtId="44" fontId="24" fillId="0" borderId="0" applyFont="0" applyFill="0" applyBorder="0" applyAlignment="0" applyProtection="0"/>
  </cellStyleXfs>
  <cellXfs count="64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/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/>
    </xf>
    <xf numFmtId="14" fontId="0" fillId="3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4" fillId="7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3" fillId="6" borderId="1" xfId="0" applyFont="1" applyFill="1" applyBorder="1"/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wrapText="1"/>
    </xf>
    <xf numFmtId="0" fontId="10" fillId="0" borderId="13" xfId="0" applyFont="1" applyBorder="1" applyAlignment="1">
      <alignment horizontal="center"/>
    </xf>
    <xf numFmtId="0" fontId="9" fillId="0" borderId="14" xfId="0" applyFont="1" applyBorder="1" applyAlignment="1">
      <alignment wrapText="1"/>
    </xf>
    <xf numFmtId="0" fontId="12" fillId="0" borderId="16" xfId="3" applyFont="1" applyBorder="1" applyAlignment="1" applyProtection="1">
      <alignment horizontal="center"/>
      <protection locked="0"/>
    </xf>
    <xf numFmtId="0" fontId="13" fillId="0" borderId="15" xfId="3" applyFont="1" applyBorder="1" applyProtection="1">
      <protection locked="0"/>
    </xf>
    <xf numFmtId="0" fontId="13" fillId="0" borderId="16" xfId="3" applyFont="1" applyBorder="1" applyProtection="1">
      <protection locked="0"/>
    </xf>
    <xf numFmtId="0" fontId="14" fillId="0" borderId="17" xfId="3" applyFont="1" applyBorder="1" applyAlignment="1">
      <alignment vertical="center" wrapText="1"/>
    </xf>
    <xf numFmtId="0" fontId="15" fillId="3" borderId="0" xfId="3" applyFont="1" applyFill="1"/>
    <xf numFmtId="0" fontId="16" fillId="3" borderId="0" xfId="3" applyFont="1" applyFill="1" applyAlignment="1" applyProtection="1">
      <alignment horizontal="center"/>
      <protection locked="0"/>
    </xf>
    <xf numFmtId="0" fontId="16" fillId="3" borderId="0" xfId="3" applyFont="1" applyFill="1" applyProtection="1">
      <protection locked="0"/>
    </xf>
    <xf numFmtId="0" fontId="13" fillId="0" borderId="0" xfId="3" applyFont="1" applyProtection="1">
      <protection locked="0"/>
    </xf>
    <xf numFmtId="0" fontId="12" fillId="0" borderId="0" xfId="3" applyFont="1" applyAlignment="1" applyProtection="1">
      <alignment horizontal="center"/>
      <protection locked="0"/>
    </xf>
    <xf numFmtId="49" fontId="2" fillId="0" borderId="22" xfId="3" applyNumberFormat="1" applyFont="1" applyBorder="1" applyAlignment="1">
      <alignment vertical="center" wrapText="1"/>
    </xf>
    <xf numFmtId="0" fontId="17" fillId="0" borderId="23" xfId="3" quotePrefix="1" applyFont="1" applyBorder="1" applyAlignment="1">
      <alignment horizontal="center" vertical="center" wrapText="1"/>
    </xf>
    <xf numFmtId="0" fontId="17" fillId="0" borderId="24" xfId="3" applyFont="1" applyBorder="1" applyAlignment="1">
      <alignment vertical="center" wrapText="1"/>
    </xf>
    <xf numFmtId="0" fontId="17" fillId="0" borderId="25" xfId="3" applyFont="1" applyBorder="1" applyAlignment="1">
      <alignment vertical="center" wrapText="1"/>
    </xf>
    <xf numFmtId="0" fontId="12" fillId="0" borderId="20" xfId="3" applyFont="1" applyBorder="1" applyAlignment="1" applyProtection="1">
      <alignment horizontal="center"/>
      <protection locked="0"/>
    </xf>
    <xf numFmtId="49" fontId="17" fillId="0" borderId="19" xfId="3" applyNumberFormat="1" applyFont="1" applyBorder="1" applyAlignment="1">
      <alignment vertical="center" wrapText="1"/>
    </xf>
    <xf numFmtId="49" fontId="17" fillId="0" borderId="20" xfId="3" applyNumberFormat="1" applyFont="1" applyBorder="1" applyAlignment="1" applyProtection="1">
      <alignment vertical="center" wrapText="1"/>
      <protection locked="0"/>
    </xf>
    <xf numFmtId="0" fontId="2" fillId="0" borderId="22" xfId="3" applyFont="1" applyBorder="1" applyAlignment="1">
      <alignment vertical="center" wrapText="1"/>
    </xf>
    <xf numFmtId="0" fontId="2" fillId="0" borderId="25" xfId="3" applyFont="1" applyBorder="1"/>
    <xf numFmtId="0" fontId="12" fillId="0" borderId="16" xfId="3" applyFont="1" applyBorder="1" applyAlignment="1" applyProtection="1">
      <alignment horizontal="center" vertical="center"/>
      <protection locked="0"/>
    </xf>
    <xf numFmtId="0" fontId="12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" vertical="center"/>
      <protection locked="0"/>
    </xf>
    <xf numFmtId="0" fontId="13" fillId="0" borderId="16" xfId="3" applyFont="1" applyBorder="1" applyAlignment="1" applyProtection="1">
      <alignment vertical="center"/>
      <protection locked="0"/>
    </xf>
    <xf numFmtId="0" fontId="13" fillId="0" borderId="0" xfId="3" applyFont="1" applyAlignment="1" applyProtection="1">
      <alignment horizontal="centerContinuous" vertical="center"/>
      <protection locked="0"/>
    </xf>
    <xf numFmtId="1" fontId="19" fillId="0" borderId="0" xfId="3" applyNumberFormat="1" applyFont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center" vertical="center"/>
    </xf>
    <xf numFmtId="0" fontId="9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vertical="center" wrapText="1"/>
    </xf>
    <xf numFmtId="165" fontId="9" fillId="0" borderId="1" xfId="3" applyNumberFormat="1" applyFont="1" applyBorder="1" applyAlignment="1" applyProtection="1">
      <alignment horizontal="center" vertical="center"/>
      <protection locked="0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166" fontId="16" fillId="3" borderId="0" xfId="3" applyNumberFormat="1" applyFont="1" applyFill="1" applyAlignment="1" applyProtection="1">
      <alignment horizontal="center"/>
      <protection locked="0"/>
    </xf>
    <xf numFmtId="0" fontId="13" fillId="5" borderId="0" xfId="3" applyFont="1" applyFill="1" applyProtection="1">
      <protection locked="0"/>
    </xf>
    <xf numFmtId="0" fontId="20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left" vertical="center"/>
      <protection locked="0"/>
    </xf>
    <xf numFmtId="165" fontId="20" fillId="0" borderId="1" xfId="3" applyNumberFormat="1" applyFont="1" applyBorder="1" applyAlignment="1" applyProtection="1">
      <alignment horizontal="center" vertical="center"/>
      <protection locked="0"/>
    </xf>
    <xf numFmtId="49" fontId="5" fillId="0" borderId="28" xfId="3" applyNumberFormat="1" applyFont="1" applyBorder="1" applyAlignment="1" applyProtection="1">
      <alignment vertical="center" wrapText="1"/>
      <protection locked="0"/>
    </xf>
    <xf numFmtId="165" fontId="9" fillId="0" borderId="1" xfId="3" applyNumberFormat="1" applyFont="1" applyBorder="1" applyProtection="1">
      <protection locked="0"/>
    </xf>
    <xf numFmtId="0" fontId="15" fillId="0" borderId="0" xfId="3" applyFont="1"/>
    <xf numFmtId="0" fontId="16" fillId="0" borderId="0" xfId="3" applyFont="1" applyAlignment="1" applyProtection="1">
      <alignment horizontal="center"/>
      <protection locked="0"/>
    </xf>
    <xf numFmtId="0" fontId="16" fillId="0" borderId="0" xfId="3" applyFont="1" applyProtection="1">
      <protection locked="0"/>
    </xf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wrapText="1"/>
    </xf>
    <xf numFmtId="0" fontId="9" fillId="0" borderId="1" xfId="3" applyFont="1" applyBorder="1"/>
    <xf numFmtId="0" fontId="10" fillId="0" borderId="0" xfId="3" applyFont="1" applyAlignment="1">
      <alignment horizontal="center"/>
    </xf>
    <xf numFmtId="0" fontId="9" fillId="0" borderId="27" xfId="3" applyFont="1" applyBorder="1" applyAlignment="1">
      <alignment horizontal="center"/>
    </xf>
    <xf numFmtId="0" fontId="9" fillId="0" borderId="27" xfId="3" applyFont="1" applyBorder="1" applyAlignment="1">
      <alignment wrapText="1"/>
    </xf>
    <xf numFmtId="0" fontId="9" fillId="0" borderId="27" xfId="3" applyFont="1" applyBorder="1"/>
    <xf numFmtId="0" fontId="9" fillId="0" borderId="27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9" fillId="0" borderId="11" xfId="3" applyFont="1" applyBorder="1"/>
    <xf numFmtId="0" fontId="9" fillId="0" borderId="12" xfId="3" applyFont="1" applyBorder="1"/>
    <xf numFmtId="0" fontId="9" fillId="0" borderId="3" xfId="3" applyFont="1" applyBorder="1" applyAlignment="1">
      <alignment horizontal="center"/>
    </xf>
    <xf numFmtId="0" fontId="9" fillId="0" borderId="3" xfId="3" applyFont="1" applyBorder="1" applyAlignment="1">
      <alignment wrapText="1"/>
    </xf>
    <xf numFmtId="0" fontId="9" fillId="0" borderId="3" xfId="3" applyFont="1" applyBorder="1"/>
    <xf numFmtId="0" fontId="9" fillId="0" borderId="12" xfId="3" applyFont="1" applyBorder="1" applyAlignment="1">
      <alignment horizontal="center"/>
    </xf>
    <xf numFmtId="0" fontId="9" fillId="0" borderId="12" xfId="3" applyFont="1" applyBorder="1" applyAlignment="1">
      <alignment wrapText="1"/>
    </xf>
    <xf numFmtId="0" fontId="10" fillId="0" borderId="13" xfId="3" applyFont="1" applyBorder="1" applyAlignment="1">
      <alignment horizontal="center"/>
    </xf>
    <xf numFmtId="0" fontId="10" fillId="0" borderId="12" xfId="3" applyFont="1" applyBorder="1" applyAlignment="1">
      <alignment wrapText="1"/>
    </xf>
    <xf numFmtId="0" fontId="22" fillId="0" borderId="12" xfId="3" applyFont="1" applyBorder="1"/>
    <xf numFmtId="0" fontId="22" fillId="0" borderId="0" xfId="3" applyFont="1"/>
    <xf numFmtId="0" fontId="10" fillId="0" borderId="12" xfId="3" applyFont="1" applyBorder="1"/>
    <xf numFmtId="0" fontId="9" fillId="0" borderId="0" xfId="3" applyFont="1" applyAlignment="1">
      <alignment wrapText="1"/>
    </xf>
    <xf numFmtId="0" fontId="9" fillId="0" borderId="30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wrapText="1"/>
    </xf>
    <xf numFmtId="0" fontId="9" fillId="0" borderId="13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>
      <alignment vertical="center" wrapText="1"/>
    </xf>
    <xf numFmtId="0" fontId="9" fillId="0" borderId="27" xfId="3" applyFont="1" applyBorder="1" applyAlignment="1" applyProtection="1">
      <alignment horizontal="center" vertical="center"/>
      <protection locked="0"/>
    </xf>
    <xf numFmtId="0" fontId="13" fillId="0" borderId="0" xfId="3" applyFont="1" applyAlignment="1" applyProtection="1">
      <alignment horizontal="center"/>
      <protection locked="0"/>
    </xf>
    <xf numFmtId="0" fontId="23" fillId="0" borderId="0" xfId="3" applyFont="1" applyAlignment="1" applyProtection="1">
      <alignment horizontal="center"/>
      <protection locked="0"/>
    </xf>
    <xf numFmtId="0" fontId="23" fillId="0" borderId="0" xfId="3" applyFont="1" applyProtection="1">
      <protection locked="0"/>
    </xf>
    <xf numFmtId="165" fontId="23" fillId="0" borderId="0" xfId="3" applyNumberFormat="1" applyFont="1" applyProtection="1">
      <protection locked="0"/>
    </xf>
    <xf numFmtId="0" fontId="0" fillId="10" borderId="1" xfId="0" applyFill="1" applyBorder="1" applyAlignment="1">
      <alignment horizontal="center"/>
    </xf>
    <xf numFmtId="0" fontId="9" fillId="6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/>
    </xf>
    <xf numFmtId="0" fontId="9" fillId="8" borderId="14" xfId="0" applyFont="1" applyFill="1" applyBorder="1" applyAlignment="1">
      <alignment wrapText="1"/>
    </xf>
    <xf numFmtId="0" fontId="9" fillId="8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10" fillId="12" borderId="13" xfId="0" applyFont="1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9" fillId="7" borderId="1" xfId="0" applyFont="1" applyFill="1" applyBorder="1" applyAlignment="1" applyProtection="1">
      <alignment horizontal="center" vertical="center"/>
      <protection locked="0"/>
    </xf>
    <xf numFmtId="164" fontId="0" fillId="10" borderId="1" xfId="0" applyNumberForma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/>
    </xf>
    <xf numFmtId="0" fontId="0" fillId="0" borderId="37" xfId="0" applyBorder="1"/>
    <xf numFmtId="0" fontId="0" fillId="0" borderId="10" xfId="0" applyBorder="1"/>
    <xf numFmtId="0" fontId="0" fillId="0" borderId="11" xfId="0" applyBorder="1"/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0" fillId="13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14" fontId="0" fillId="0" borderId="12" xfId="0" applyNumberFormat="1" applyBorder="1"/>
    <xf numFmtId="14" fontId="0" fillId="0" borderId="43" xfId="0" applyNumberFormat="1" applyBorder="1"/>
    <xf numFmtId="14" fontId="0" fillId="0" borderId="27" xfId="0" applyNumberFormat="1" applyBorder="1"/>
    <xf numFmtId="14" fontId="0" fillId="0" borderId="10" xfId="0" applyNumberFormat="1" applyBorder="1"/>
    <xf numFmtId="14" fontId="0" fillId="0" borderId="44" xfId="0" applyNumberFormat="1" applyBorder="1"/>
    <xf numFmtId="0" fontId="9" fillId="15" borderId="43" xfId="0" applyFont="1" applyFill="1" applyBorder="1" applyAlignment="1">
      <alignment horizontal="center" vertical="center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44" xfId="0" applyFont="1" applyFill="1" applyBorder="1" applyAlignment="1">
      <alignment vertical="center" wrapText="1"/>
    </xf>
    <xf numFmtId="0" fontId="9" fillId="15" borderId="34" xfId="0" applyFont="1" applyFill="1" applyBorder="1" applyAlignment="1">
      <alignment horizontal="center" vertical="center"/>
    </xf>
    <xf numFmtId="0" fontId="9" fillId="15" borderId="1" xfId="0" applyFont="1" applyFill="1" applyBorder="1" applyAlignment="1" applyProtection="1">
      <alignment horizontal="center" vertical="center"/>
      <protection locked="0"/>
    </xf>
    <xf numFmtId="0" fontId="9" fillId="15" borderId="35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horizontal="center"/>
    </xf>
    <xf numFmtId="0" fontId="9" fillId="15" borderId="35" xfId="0" applyFont="1" applyFill="1" applyBorder="1" applyAlignment="1">
      <alignment wrapText="1"/>
    </xf>
    <xf numFmtId="0" fontId="10" fillId="15" borderId="1" xfId="0" applyFont="1" applyFill="1" applyBorder="1" applyAlignment="1">
      <alignment horizontal="center"/>
    </xf>
    <xf numFmtId="0" fontId="0" fillId="16" borderId="1" xfId="0" applyFill="1" applyBorder="1"/>
    <xf numFmtId="0" fontId="0" fillId="0" borderId="50" xfId="0" applyBorder="1"/>
    <xf numFmtId="0" fontId="26" fillId="17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14" fontId="0" fillId="3" borderId="0" xfId="4" applyNumberFormat="1" applyFon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9" fontId="0" fillId="3" borderId="0" xfId="4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14" fontId="25" fillId="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14" fontId="29" fillId="0" borderId="0" xfId="0" applyNumberFormat="1" applyFont="1" applyAlignment="1">
      <alignment horizontal="center" vertical="center"/>
    </xf>
    <xf numFmtId="2" fontId="26" fillId="17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/>
    <xf numFmtId="1" fontId="3" fillId="0" borderId="0" xfId="0" applyNumberFormat="1" applyFont="1" applyAlignment="1">
      <alignment horizontal="center" vertical="center"/>
    </xf>
    <xf numFmtId="0" fontId="1" fillId="0" borderId="51" xfId="0" applyFont="1" applyBorder="1" applyAlignment="1">
      <alignment horizontal="center"/>
    </xf>
    <xf numFmtId="0" fontId="9" fillId="15" borderId="52" xfId="0" applyFont="1" applyFill="1" applyBorder="1" applyAlignment="1">
      <alignment vertical="center" wrapText="1"/>
    </xf>
    <xf numFmtId="0" fontId="0" fillId="0" borderId="53" xfId="0" applyBorder="1"/>
    <xf numFmtId="14" fontId="0" fillId="0" borderId="1" xfId="0" applyNumberFormat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4" fontId="0" fillId="0" borderId="34" xfId="0" applyNumberFormat="1" applyBorder="1"/>
    <xf numFmtId="1" fontId="0" fillId="0" borderId="35" xfId="0" applyNumberFormat="1" applyBorder="1"/>
    <xf numFmtId="14" fontId="0" fillId="0" borderId="36" xfId="0" applyNumberFormat="1" applyBorder="1"/>
    <xf numFmtId="1" fontId="0" fillId="0" borderId="38" xfId="0" applyNumberFormat="1" applyBorder="1"/>
    <xf numFmtId="0" fontId="30" fillId="21" borderId="61" xfId="0" applyFont="1" applyFill="1" applyBorder="1" applyAlignment="1">
      <alignment horizontal="center" vertical="center" wrapText="1" readingOrder="1"/>
    </xf>
    <xf numFmtId="0" fontId="30" fillId="21" borderId="59" xfId="0" applyFont="1" applyFill="1" applyBorder="1" applyAlignment="1">
      <alignment horizontal="center" vertical="center" wrapText="1" readingOrder="1"/>
    </xf>
    <xf numFmtId="0" fontId="30" fillId="21" borderId="60" xfId="0" applyFont="1" applyFill="1" applyBorder="1" applyAlignment="1">
      <alignment horizontal="center" vertical="center" wrapText="1" readingOrder="1"/>
    </xf>
    <xf numFmtId="0" fontId="31" fillId="0" borderId="65" xfId="0" applyFont="1" applyBorder="1" applyAlignment="1">
      <alignment horizontal="center" vertical="center" wrapText="1" readingOrder="1"/>
    </xf>
    <xf numFmtId="0" fontId="31" fillId="0" borderId="66" xfId="0" applyFont="1" applyBorder="1" applyAlignment="1">
      <alignment horizontal="center" vertical="center" wrapText="1" readingOrder="1"/>
    </xf>
    <xf numFmtId="0" fontId="31" fillId="0" borderId="67" xfId="0" applyFont="1" applyBorder="1" applyAlignment="1">
      <alignment horizontal="center" vertical="center" wrapText="1" readingOrder="1"/>
    </xf>
    <xf numFmtId="0" fontId="31" fillId="0" borderId="68" xfId="0" applyFont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30" fillId="0" borderId="31" xfId="0" applyFont="1" applyBorder="1" applyAlignment="1">
      <alignment horizontal="center" vertical="center" wrapText="1" readingOrder="1"/>
    </xf>
    <xf numFmtId="0" fontId="30" fillId="0" borderId="32" xfId="0" applyFont="1" applyBorder="1" applyAlignment="1">
      <alignment horizontal="center" vertical="center" wrapText="1" readingOrder="1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34" xfId="0" applyFont="1" applyBorder="1" applyAlignment="1">
      <alignment horizontal="center" vertical="center" wrapText="1" readingOrder="1"/>
    </xf>
    <xf numFmtId="0" fontId="30" fillId="0" borderId="35" xfId="0" applyFont="1" applyBorder="1" applyAlignment="1">
      <alignment horizontal="center" vertical="center" wrapText="1" readingOrder="1"/>
    </xf>
    <xf numFmtId="0" fontId="30" fillId="0" borderId="36" xfId="0" applyFont="1" applyBorder="1" applyAlignment="1">
      <alignment horizontal="center" vertical="center" wrapText="1" readingOrder="1"/>
    </xf>
    <xf numFmtId="0" fontId="30" fillId="0" borderId="37" xfId="0" applyFont="1" applyBorder="1" applyAlignment="1">
      <alignment horizontal="center" vertical="center" wrapText="1" readingOrder="1"/>
    </xf>
    <xf numFmtId="0" fontId="30" fillId="0" borderId="38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0" fillId="0" borderId="53" xfId="0" applyBorder="1" applyAlignment="1">
      <alignment wrapText="1"/>
    </xf>
    <xf numFmtId="14" fontId="0" fillId="6" borderId="12" xfId="0" applyNumberFormat="1" applyFill="1" applyBorder="1"/>
    <xf numFmtId="14" fontId="0" fillId="6" borderId="43" xfId="0" applyNumberForma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4" fontId="0" fillId="0" borderId="37" xfId="0" applyNumberFormat="1" applyBorder="1"/>
    <xf numFmtId="0" fontId="9" fillId="15" borderId="36" xfId="0" applyFont="1" applyFill="1" applyBorder="1" applyAlignment="1">
      <alignment horizontal="center" vertical="center"/>
    </xf>
    <xf numFmtId="0" fontId="10" fillId="15" borderId="37" xfId="0" applyFont="1" applyFill="1" applyBorder="1" applyAlignment="1">
      <alignment horizontal="center"/>
    </xf>
    <xf numFmtId="0" fontId="9" fillId="15" borderId="38" xfId="0" applyFont="1" applyFill="1" applyBorder="1" applyAlignment="1">
      <alignment wrapText="1"/>
    </xf>
    <xf numFmtId="0" fontId="9" fillId="15" borderId="21" xfId="0" applyFont="1" applyFill="1" applyBorder="1" applyAlignment="1">
      <alignment vertical="center" wrapText="1"/>
    </xf>
    <xf numFmtId="14" fontId="0" fillId="0" borderId="73" xfId="0" applyNumberFormat="1" applyBorder="1"/>
    <xf numFmtId="14" fontId="0" fillId="0" borderId="74" xfId="0" applyNumberFormat="1" applyBorder="1"/>
    <xf numFmtId="14" fontId="0" fillId="0" borderId="75" xfId="0" applyNumberFormat="1" applyBorder="1"/>
    <xf numFmtId="14" fontId="0" fillId="0" borderId="76" xfId="0" applyNumberFormat="1" applyBorder="1"/>
    <xf numFmtId="14" fontId="0" fillId="0" borderId="77" xfId="0" applyNumberFormat="1" applyBorder="1"/>
    <xf numFmtId="0" fontId="0" fillId="0" borderId="20" xfId="0" applyBorder="1"/>
    <xf numFmtId="0" fontId="0" fillId="0" borderId="75" xfId="0" applyBorder="1"/>
    <xf numFmtId="0" fontId="0" fillId="0" borderId="51" xfId="0" applyBorder="1"/>
    <xf numFmtId="14" fontId="0" fillId="6" borderId="34" xfId="0" applyNumberFormat="1" applyFill="1" applyBorder="1"/>
    <xf numFmtId="167" fontId="1" fillId="0" borderId="0" xfId="5" applyNumberFormat="1" applyFont="1" applyAlignment="1">
      <alignment horizontal="center"/>
    </xf>
    <xf numFmtId="167" fontId="0" fillId="0" borderId="0" xfId="5" applyNumberFormat="1" applyFont="1" applyBorder="1" applyAlignment="1">
      <alignment horizontal="center" vertical="center"/>
    </xf>
    <xf numFmtId="167" fontId="24" fillId="0" borderId="0" xfId="5" applyNumberFormat="1" applyFont="1" applyBorder="1" applyAlignment="1">
      <alignment horizontal="center" vertical="center"/>
    </xf>
    <xf numFmtId="167" fontId="0" fillId="0" borderId="0" xfId="5" applyNumberFormat="1" applyFont="1" applyBorder="1" applyAlignment="1">
      <alignment horizontal="center"/>
    </xf>
    <xf numFmtId="167" fontId="0" fillId="0" borderId="0" xfId="0" applyNumberFormat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0" fillId="22" borderId="0" xfId="0" applyFill="1" applyAlignment="1">
      <alignment vertical="center"/>
    </xf>
    <xf numFmtId="167" fontId="0" fillId="22" borderId="0" xfId="5" applyNumberFormat="1" applyFont="1" applyFill="1" applyBorder="1" applyAlignment="1">
      <alignment horizontal="center" vertical="center"/>
    </xf>
    <xf numFmtId="167" fontId="24" fillId="22" borderId="0" xfId="5" applyNumberFormat="1" applyFont="1" applyFill="1" applyBorder="1" applyAlignment="1">
      <alignment horizontal="center" vertical="center"/>
    </xf>
    <xf numFmtId="167" fontId="0" fillId="22" borderId="0" xfId="5" applyNumberFormat="1" applyFont="1" applyFill="1" applyBorder="1" applyAlignment="1">
      <alignment horizontal="center"/>
    </xf>
    <xf numFmtId="0" fontId="0" fillId="22" borderId="0" xfId="0" applyFill="1" applyAlignment="1">
      <alignment horizontal="left" vertical="center" wrapText="1"/>
    </xf>
    <xf numFmtId="0" fontId="3" fillId="22" borderId="0" xfId="0" applyFont="1" applyFill="1" applyAlignment="1">
      <alignment horizontal="left" vertical="center" wrapText="1"/>
    </xf>
    <xf numFmtId="168" fontId="0" fillId="0" borderId="0" xfId="0" applyNumberFormat="1"/>
    <xf numFmtId="167" fontId="0" fillId="0" borderId="0" xfId="5" applyNumberFormat="1" applyFont="1" applyFill="1" applyBorder="1" applyAlignment="1">
      <alignment horizontal="left" vertical="center"/>
    </xf>
    <xf numFmtId="43" fontId="24" fillId="0" borderId="0" xfId="5" applyFont="1" applyAlignment="1">
      <alignment vertical="top"/>
    </xf>
    <xf numFmtId="167" fontId="24" fillId="0" borderId="0" xfId="5" applyNumberFormat="1" applyFont="1" applyAlignment="1">
      <alignment horizontal="center"/>
    </xf>
    <xf numFmtId="0" fontId="0" fillId="0" borderId="0" xfId="0" applyAlignment="1">
      <alignment horizontal="left" vertical="center" wrapText="1"/>
    </xf>
    <xf numFmtId="167" fontId="0" fillId="0" borderId="0" xfId="5" applyNumberFormat="1" applyFont="1" applyFill="1" applyBorder="1" applyAlignment="1">
      <alignment horizontal="center" vertical="center"/>
    </xf>
    <xf numFmtId="167" fontId="24" fillId="0" borderId="0" xfId="5" applyNumberFormat="1" applyFont="1" applyFill="1" applyBorder="1" applyAlignment="1">
      <alignment horizontal="center" vertical="center"/>
    </xf>
    <xf numFmtId="167" fontId="0" fillId="0" borderId="0" xfId="5" applyNumberFormat="1" applyFont="1" applyFill="1" applyBorder="1" applyAlignment="1">
      <alignment horizontal="center"/>
    </xf>
    <xf numFmtId="167" fontId="0" fillId="0" borderId="0" xfId="0" applyNumberFormat="1"/>
    <xf numFmtId="167" fontId="1" fillId="0" borderId="0" xfId="5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167" fontId="0" fillId="0" borderId="0" xfId="5" applyNumberFormat="1" applyFont="1" applyAlignment="1">
      <alignment horizontal="center"/>
    </xf>
    <xf numFmtId="169" fontId="1" fillId="0" borderId="0" xfId="4" applyNumberFormat="1" applyFont="1" applyAlignment="1">
      <alignment horizontal="center"/>
    </xf>
    <xf numFmtId="167" fontId="0" fillId="0" borderId="0" xfId="5" applyNumberFormat="1" applyFont="1" applyAlignment="1">
      <alignment horizontal="left"/>
    </xf>
    <xf numFmtId="0" fontId="0" fillId="0" borderId="0" xfId="0" pivotButton="1"/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167" fontId="0" fillId="6" borderId="0" xfId="5" applyNumberFormat="1" applyFont="1" applyFill="1" applyBorder="1" applyAlignment="1">
      <alignment horizontal="center" vertical="center"/>
    </xf>
    <xf numFmtId="167" fontId="24" fillId="6" borderId="0" xfId="5" applyNumberFormat="1" applyFont="1" applyFill="1" applyBorder="1" applyAlignment="1">
      <alignment horizontal="center" vertical="center"/>
    </xf>
    <xf numFmtId="167" fontId="0" fillId="6" borderId="0" xfId="5" applyNumberFormat="1" applyFont="1" applyFill="1" applyBorder="1" applyAlignment="1">
      <alignment horizontal="center"/>
    </xf>
    <xf numFmtId="0" fontId="32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167" fontId="32" fillId="0" borderId="0" xfId="5" applyNumberFormat="1" applyFont="1" applyFill="1" applyBorder="1" applyAlignment="1">
      <alignment horizontal="left" vertical="center"/>
    </xf>
    <xf numFmtId="167" fontId="0" fillId="6" borderId="0" xfId="5" applyNumberFormat="1" applyFont="1" applyFill="1" applyBorder="1" applyAlignment="1">
      <alignment horizontal="left" vertical="center"/>
    </xf>
    <xf numFmtId="43" fontId="4" fillId="2" borderId="2" xfId="5" applyFont="1" applyFill="1" applyBorder="1" applyAlignment="1">
      <alignment horizontal="center" vertical="center"/>
    </xf>
    <xf numFmtId="43" fontId="0" fillId="3" borderId="0" xfId="5" applyFont="1" applyFill="1"/>
    <xf numFmtId="43" fontId="1" fillId="0" borderId="1" xfId="5" applyFont="1" applyBorder="1" applyAlignment="1">
      <alignment horizontal="center"/>
    </xf>
    <xf numFmtId="43" fontId="0" fillId="0" borderId="1" xfId="5" applyFont="1" applyBorder="1" applyAlignment="1">
      <alignment horizontal="center"/>
    </xf>
    <xf numFmtId="43" fontId="32" fillId="0" borderId="1" xfId="5" applyFont="1" applyBorder="1" applyAlignment="1">
      <alignment horizontal="center"/>
    </xf>
    <xf numFmtId="0" fontId="9" fillId="15" borderId="11" xfId="0" applyFont="1" applyFill="1" applyBorder="1" applyAlignment="1">
      <alignment vertical="center" wrapText="1"/>
    </xf>
    <xf numFmtId="14" fontId="0" fillId="0" borderId="31" xfId="0" applyNumberFormat="1" applyBorder="1"/>
    <xf numFmtId="14" fontId="0" fillId="0" borderId="32" xfId="0" applyNumberFormat="1" applyBorder="1"/>
    <xf numFmtId="14" fontId="0" fillId="0" borderId="33" xfId="0" applyNumberFormat="1" applyBorder="1"/>
    <xf numFmtId="14" fontId="0" fillId="0" borderId="35" xfId="0" applyNumberFormat="1" applyBorder="1"/>
    <xf numFmtId="14" fontId="0" fillId="0" borderId="38" xfId="0" applyNumberFormat="1" applyBorder="1"/>
    <xf numFmtId="0" fontId="9" fillId="15" borderId="20" xfId="0" applyFont="1" applyFill="1" applyBorder="1" applyAlignment="1">
      <alignment vertical="center" wrapText="1"/>
    </xf>
    <xf numFmtId="14" fontId="0" fillId="0" borderId="41" xfId="0" applyNumberFormat="1" applyBorder="1"/>
    <xf numFmtId="14" fontId="0" fillId="0" borderId="2" xfId="0" applyNumberFormat="1" applyBorder="1"/>
    <xf numFmtId="14" fontId="0" fillId="0" borderId="42" xfId="0" applyNumberFormat="1" applyBorder="1"/>
    <xf numFmtId="0" fontId="0" fillId="0" borderId="2" xfId="0" applyBorder="1"/>
    <xf numFmtId="0" fontId="0" fillId="0" borderId="42" xfId="0" applyBorder="1"/>
    <xf numFmtId="0" fontId="0" fillId="0" borderId="32" xfId="0" applyBorder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5" fontId="0" fillId="0" borderId="0" xfId="0" applyNumberFormat="1" applyAlignment="1">
      <alignment horizontal="center"/>
    </xf>
    <xf numFmtId="1" fontId="0" fillId="0" borderId="41" xfId="0" applyNumberFormat="1" applyBorder="1"/>
    <xf numFmtId="1" fontId="0" fillId="0" borderId="2" xfId="0" applyNumberFormat="1" applyBorder="1"/>
    <xf numFmtId="1" fontId="0" fillId="0" borderId="42" xfId="0" applyNumberFormat="1" applyBorder="1"/>
    <xf numFmtId="0" fontId="0" fillId="6" borderId="35" xfId="0" applyFill="1" applyBorder="1"/>
    <xf numFmtId="0" fontId="0" fillId="0" borderId="34" xfId="0" applyBorder="1" applyAlignment="1">
      <alignment wrapText="1"/>
    </xf>
    <xf numFmtId="0" fontId="0" fillId="6" borderId="38" xfId="0" applyFill="1" applyBorder="1"/>
    <xf numFmtId="0" fontId="0" fillId="6" borderId="44" xfId="0" applyFill="1" applyBorder="1"/>
    <xf numFmtId="14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4" fontId="32" fillId="18" borderId="0" xfId="0" applyNumberFormat="1" applyFont="1" applyFill="1" applyAlignment="1">
      <alignment horizontal="center" vertical="center"/>
    </xf>
    <xf numFmtId="14" fontId="32" fillId="3" borderId="0" xfId="0" applyNumberFormat="1" applyFont="1" applyFill="1" applyAlignment="1">
      <alignment horizontal="center" vertical="center"/>
    </xf>
    <xf numFmtId="0" fontId="0" fillId="14" borderId="0" xfId="0" applyFill="1"/>
    <xf numFmtId="0" fontId="0" fillId="6" borderId="0" xfId="0" applyFill="1"/>
    <xf numFmtId="0" fontId="26" fillId="17" borderId="26" xfId="0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/>
    </xf>
    <xf numFmtId="0" fontId="33" fillId="0" borderId="1" xfId="0" applyFont="1" applyBorder="1" applyAlignment="1" applyProtection="1">
      <alignment horizontal="center" vertical="center"/>
      <protection locked="0"/>
    </xf>
    <xf numFmtId="43" fontId="0" fillId="0" borderId="27" xfId="5" applyFont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/>
    </xf>
    <xf numFmtId="0" fontId="34" fillId="0" borderId="1" xfId="0" applyFont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0" borderId="31" xfId="0" applyBorder="1"/>
    <xf numFmtId="0" fontId="0" fillId="0" borderId="33" xfId="0" applyBorder="1"/>
    <xf numFmtId="0" fontId="35" fillId="0" borderId="0" xfId="6"/>
    <xf numFmtId="0" fontId="37" fillId="0" borderId="0" xfId="6" applyFont="1" applyAlignment="1">
      <alignment horizontal="center" vertical="center"/>
    </xf>
    <xf numFmtId="0" fontId="38" fillId="23" borderId="80" xfId="6" applyFont="1" applyFill="1" applyBorder="1" applyAlignment="1">
      <alignment horizontal="center"/>
    </xf>
    <xf numFmtId="0" fontId="39" fillId="0" borderId="0" xfId="6" applyFont="1" applyAlignment="1">
      <alignment horizontal="center" vertical="center"/>
    </xf>
    <xf numFmtId="0" fontId="39" fillId="0" borderId="0" xfId="6" applyFont="1"/>
    <xf numFmtId="0" fontId="39" fillId="0" borderId="0" xfId="6" applyFont="1" applyAlignment="1">
      <alignment horizontal="center"/>
    </xf>
    <xf numFmtId="170" fontId="40" fillId="0" borderId="0" xfId="6" applyNumberFormat="1" applyFont="1"/>
    <xf numFmtId="170" fontId="41" fillId="0" borderId="0" xfId="6" applyNumberFormat="1" applyFont="1"/>
    <xf numFmtId="170" fontId="41" fillId="22" borderId="79" xfId="6" applyNumberFormat="1" applyFont="1" applyFill="1" applyBorder="1"/>
    <xf numFmtId="0" fontId="36" fillId="0" borderId="0" xfId="6" applyFont="1" applyAlignment="1">
      <alignment horizontal="center" vertical="center"/>
    </xf>
    <xf numFmtId="0" fontId="36" fillId="0" borderId="0" xfId="6" applyFont="1" applyAlignment="1">
      <alignment horizontal="center"/>
    </xf>
    <xf numFmtId="172" fontId="40" fillId="0" borderId="0" xfId="7" applyNumberFormat="1" applyFont="1" applyFill="1" applyBorder="1" applyProtection="1">
      <protection locked="0"/>
    </xf>
    <xf numFmtId="0" fontId="42" fillId="0" borderId="0" xfId="6" applyFont="1"/>
    <xf numFmtId="0" fontId="36" fillId="0" borderId="0" xfId="6" applyFont="1"/>
    <xf numFmtId="168" fontId="43" fillId="6" borderId="0" xfId="6" applyNumberFormat="1" applyFont="1" applyFill="1"/>
    <xf numFmtId="173" fontId="43" fillId="22" borderId="46" xfId="6" applyNumberFormat="1" applyFont="1" applyFill="1" applyBorder="1"/>
    <xf numFmtId="0" fontId="37" fillId="0" borderId="0" xfId="6" applyFont="1" applyAlignment="1">
      <alignment horizontal="center"/>
    </xf>
    <xf numFmtId="0" fontId="43" fillId="23" borderId="81" xfId="6" applyFont="1" applyFill="1" applyBorder="1" applyAlignment="1">
      <alignment horizontal="center"/>
    </xf>
    <xf numFmtId="174" fontId="40" fillId="0" borderId="0" xfId="7" applyNumberFormat="1" applyFont="1" applyFill="1" applyBorder="1" applyProtection="1">
      <protection locked="0"/>
    </xf>
    <xf numFmtId="172" fontId="44" fillId="0" borderId="0" xfId="7" applyNumberFormat="1" applyFont="1" applyFill="1" applyBorder="1" applyProtection="1">
      <protection locked="0"/>
    </xf>
    <xf numFmtId="172" fontId="44" fillId="22" borderId="79" xfId="7" applyNumberFormat="1" applyFont="1" applyFill="1" applyBorder="1"/>
    <xf numFmtId="0" fontId="36" fillId="0" borderId="7" xfId="6" applyFont="1" applyBorder="1" applyAlignment="1">
      <alignment horizontal="center"/>
    </xf>
    <xf numFmtId="0" fontId="39" fillId="0" borderId="6" xfId="6" applyFont="1" applyBorder="1"/>
    <xf numFmtId="0" fontId="36" fillId="0" borderId="6" xfId="6" applyFont="1" applyBorder="1" applyAlignment="1">
      <alignment horizontal="center"/>
    </xf>
    <xf numFmtId="174" fontId="40" fillId="0" borderId="6" xfId="7" applyNumberFormat="1" applyFont="1" applyFill="1" applyBorder="1" applyProtection="1">
      <protection locked="0"/>
    </xf>
    <xf numFmtId="172" fontId="44" fillId="0" borderId="6" xfId="7" applyNumberFormat="1" applyFont="1" applyFill="1" applyBorder="1" applyProtection="1">
      <protection locked="0"/>
    </xf>
    <xf numFmtId="0" fontId="36" fillId="0" borderId="6" xfId="6" applyFont="1" applyBorder="1"/>
    <xf numFmtId="0" fontId="35" fillId="0" borderId="6" xfId="6" applyBorder="1"/>
    <xf numFmtId="172" fontId="44" fillId="22" borderId="82" xfId="7" applyNumberFormat="1" applyFont="1" applyFill="1" applyBorder="1"/>
    <xf numFmtId="0" fontId="36" fillId="0" borderId="9" xfId="6" applyFont="1" applyBorder="1" applyAlignment="1">
      <alignment horizontal="center"/>
    </xf>
    <xf numFmtId="0" fontId="36" fillId="0" borderId="10" xfId="6" applyFont="1" applyBorder="1" applyAlignment="1">
      <alignment horizontal="center"/>
    </xf>
    <xf numFmtId="0" fontId="36" fillId="0" borderId="11" xfId="6" applyFont="1" applyBorder="1"/>
    <xf numFmtId="0" fontId="36" fillId="0" borderId="11" xfId="6" applyFont="1" applyBorder="1" applyAlignment="1">
      <alignment horizontal="center"/>
    </xf>
    <xf numFmtId="174" fontId="40" fillId="0" borderId="11" xfId="7" applyNumberFormat="1" applyFont="1" applyFill="1" applyBorder="1" applyProtection="1">
      <protection locked="0"/>
    </xf>
    <xf numFmtId="172" fontId="44" fillId="0" borderId="11" xfId="7" applyNumberFormat="1" applyFont="1" applyFill="1" applyBorder="1" applyProtection="1">
      <protection locked="0"/>
    </xf>
    <xf numFmtId="0" fontId="35" fillId="0" borderId="11" xfId="6" applyBorder="1"/>
    <xf numFmtId="172" fontId="44" fillId="22" borderId="83" xfId="7" applyNumberFormat="1" applyFont="1" applyFill="1" applyBorder="1"/>
    <xf numFmtId="0" fontId="39" fillId="0" borderId="11" xfId="6" applyFont="1" applyBorder="1"/>
    <xf numFmtId="174" fontId="45" fillId="0" borderId="0" xfId="7" applyNumberFormat="1" applyFont="1" applyFill="1" applyBorder="1" applyProtection="1">
      <protection locked="0"/>
    </xf>
    <xf numFmtId="174" fontId="42" fillId="0" borderId="0" xfId="7" applyNumberFormat="1" applyFont="1"/>
    <xf numFmtId="172" fontId="44" fillId="0" borderId="0" xfId="6" applyNumberFormat="1" applyFont="1"/>
    <xf numFmtId="172" fontId="44" fillId="22" borderId="79" xfId="6" applyNumberFormat="1" applyFont="1" applyFill="1" applyBorder="1"/>
    <xf numFmtId="174" fontId="40" fillId="0" borderId="0" xfId="7" applyNumberFormat="1" applyFont="1" applyFill="1" applyProtection="1">
      <protection locked="0"/>
    </xf>
    <xf numFmtId="0" fontId="44" fillId="0" borderId="0" xfId="6" applyFont="1"/>
    <xf numFmtId="0" fontId="44" fillId="22" borderId="79" xfId="6" applyFont="1" applyFill="1" applyBorder="1"/>
    <xf numFmtId="0" fontId="39" fillId="0" borderId="0" xfId="6" applyFont="1" applyProtection="1">
      <protection locked="0"/>
    </xf>
    <xf numFmtId="173" fontId="43" fillId="6" borderId="0" xfId="6" applyNumberFormat="1" applyFont="1" applyFill="1"/>
    <xf numFmtId="173" fontId="43" fillId="22" borderId="78" xfId="6" applyNumberFormat="1" applyFont="1" applyFill="1" applyBorder="1"/>
    <xf numFmtId="0" fontId="2" fillId="0" borderId="0" xfId="8" applyFont="1" applyAlignment="1">
      <alignment vertical="center"/>
    </xf>
    <xf numFmtId="0" fontId="46" fillId="24" borderId="84" xfId="6" applyFont="1" applyFill="1" applyBorder="1" applyAlignment="1">
      <alignment horizontal="center"/>
    </xf>
    <xf numFmtId="0" fontId="2" fillId="0" borderId="0" xfId="8" applyFont="1"/>
    <xf numFmtId="0" fontId="2" fillId="25" borderId="0" xfId="8" applyFont="1" applyFill="1" applyAlignment="1">
      <alignment horizontal="center"/>
    </xf>
    <xf numFmtId="0" fontId="2" fillId="11" borderId="0" xfId="8" applyFont="1" applyFill="1"/>
    <xf numFmtId="0" fontId="2" fillId="0" borderId="0" xfId="8" applyFont="1" applyAlignment="1" applyProtection="1">
      <alignment horizontal="center"/>
      <protection locked="0"/>
    </xf>
    <xf numFmtId="0" fontId="2" fillId="0" borderId="0" xfId="8" applyFont="1" applyAlignment="1" applyProtection="1">
      <alignment horizontal="left"/>
      <protection locked="0"/>
    </xf>
    <xf numFmtId="171" fontId="2" fillId="0" borderId="0" xfId="9" applyFont="1" applyFill="1" applyAlignment="1" applyProtection="1">
      <alignment horizontal="center" vertical="center"/>
      <protection locked="0"/>
    </xf>
    <xf numFmtId="175" fontId="2" fillId="0" borderId="0" xfId="9" applyNumberFormat="1" applyFont="1" applyFill="1" applyAlignment="1" applyProtection="1">
      <alignment horizontal="center"/>
    </xf>
    <xf numFmtId="176" fontId="2" fillId="0" borderId="0" xfId="9" applyNumberFormat="1" applyFont="1" applyFill="1" applyAlignment="1" applyProtection="1">
      <alignment horizontal="center"/>
      <protection locked="0"/>
    </xf>
    <xf numFmtId="175" fontId="2" fillId="0" borderId="0" xfId="9" applyNumberFormat="1" applyFont="1" applyFill="1" applyAlignment="1" applyProtection="1">
      <alignment horizontal="center"/>
      <protection locked="0"/>
    </xf>
    <xf numFmtId="171" fontId="2" fillId="0" borderId="0" xfId="9" applyFont="1" applyFill="1" applyAlignment="1" applyProtection="1">
      <alignment horizontal="center"/>
      <protection locked="0"/>
    </xf>
    <xf numFmtId="0" fontId="2" fillId="5" borderId="0" xfId="6" applyFont="1" applyFill="1" applyAlignment="1">
      <alignment horizontal="left" vertical="center"/>
    </xf>
    <xf numFmtId="0" fontId="2" fillId="5" borderId="0" xfId="6" applyFont="1" applyFill="1" applyAlignment="1">
      <alignment horizontal="center" vertical="center"/>
    </xf>
    <xf numFmtId="175" fontId="2" fillId="5" borderId="0" xfId="6" applyNumberFormat="1" applyFont="1" applyFill="1" applyAlignment="1">
      <alignment horizontal="center" vertical="center"/>
    </xf>
    <xf numFmtId="177" fontId="47" fillId="6" borderId="0" xfId="6" applyNumberFormat="1" applyFont="1" applyFill="1" applyAlignment="1">
      <alignment horizontal="center" vertical="center"/>
    </xf>
    <xf numFmtId="0" fontId="36" fillId="0" borderId="0" xfId="0" applyFont="1"/>
    <xf numFmtId="0" fontId="1" fillId="5" borderId="85" xfId="0" applyFont="1" applyFill="1" applyBorder="1" applyAlignment="1">
      <alignment horizontal="center"/>
    </xf>
    <xf numFmtId="0" fontId="1" fillId="5" borderId="86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2" fontId="35" fillId="0" borderId="0" xfId="6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4" fillId="2" borderId="0" xfId="1" applyFont="1" applyFill="1" applyAlignment="1">
      <alignment horizontal="left" vertical="center"/>
    </xf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 wrapText="1"/>
    </xf>
    <xf numFmtId="0" fontId="0" fillId="6" borderId="1" xfId="0" applyFill="1" applyBorder="1" applyAlignment="1">
      <alignment horizontal="center" wrapText="1"/>
    </xf>
    <xf numFmtId="0" fontId="49" fillId="0" borderId="0" xfId="10" applyFont="1"/>
    <xf numFmtId="0" fontId="2" fillId="0" borderId="0" xfId="10"/>
    <xf numFmtId="0" fontId="2" fillId="0" borderId="1" xfId="10" applyBorder="1"/>
    <xf numFmtId="0" fontId="49" fillId="0" borderId="1" xfId="10" applyFont="1" applyBorder="1"/>
    <xf numFmtId="17" fontId="49" fillId="0" borderId="1" xfId="10" applyNumberFormat="1" applyFont="1" applyBorder="1"/>
    <xf numFmtId="0" fontId="2" fillId="6" borderId="1" xfId="10" applyFill="1" applyBorder="1"/>
    <xf numFmtId="0" fontId="49" fillId="6" borderId="0" xfId="10" applyFont="1" applyFill="1"/>
    <xf numFmtId="0" fontId="2" fillId="6" borderId="0" xfId="10" applyFill="1"/>
    <xf numFmtId="0" fontId="49" fillId="6" borderId="1" xfId="10" applyFont="1" applyFill="1" applyBorder="1"/>
    <xf numFmtId="17" fontId="49" fillId="6" borderId="1" xfId="10" applyNumberFormat="1" applyFont="1" applyFill="1" applyBorder="1"/>
    <xf numFmtId="0" fontId="1" fillId="0" borderId="7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47" xfId="0" applyBorder="1"/>
    <xf numFmtId="0" fontId="0" fillId="6" borderId="33" xfId="0" applyFill="1" applyBorder="1"/>
    <xf numFmtId="0" fontId="1" fillId="0" borderId="69" xfId="0" applyFont="1" applyBorder="1" applyAlignment="1">
      <alignment horizontal="center"/>
    </xf>
    <xf numFmtId="14" fontId="0" fillId="0" borderId="39" xfId="0" applyNumberFormat="1" applyBorder="1"/>
    <xf numFmtId="14" fontId="0" fillId="0" borderId="3" xfId="0" applyNumberFormat="1" applyBorder="1"/>
    <xf numFmtId="14" fontId="0" fillId="0" borderId="40" xfId="0" applyNumberFormat="1" applyBorder="1"/>
    <xf numFmtId="0" fontId="0" fillId="26" borderId="1" xfId="0" applyFill="1" applyBorder="1"/>
    <xf numFmtId="0" fontId="9" fillId="15" borderId="70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center" wrapText="1"/>
    </xf>
    <xf numFmtId="0" fontId="4" fillId="2" borderId="0" xfId="1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4" fontId="0" fillId="6" borderId="0" xfId="0" applyNumberFormat="1" applyFill="1" applyAlignment="1">
      <alignment horizontal="center"/>
    </xf>
    <xf numFmtId="0" fontId="9" fillId="0" borderId="14" xfId="0" applyFont="1" applyBorder="1" applyAlignment="1">
      <alignment horizontal="left"/>
    </xf>
    <xf numFmtId="14" fontId="1" fillId="0" borderId="7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30" fillId="20" borderId="88" xfId="0" applyFont="1" applyFill="1" applyBorder="1" applyAlignment="1">
      <alignment horizontal="center" vertical="center" wrapText="1" readingOrder="1"/>
    </xf>
    <xf numFmtId="0" fontId="30" fillId="20" borderId="23" xfId="0" applyFont="1" applyFill="1" applyBorder="1" applyAlignment="1">
      <alignment horizontal="center" vertical="center" wrapText="1" readingOrder="1"/>
    </xf>
    <xf numFmtId="0" fontId="30" fillId="20" borderId="89" xfId="0" applyFont="1" applyFill="1" applyBorder="1" applyAlignment="1">
      <alignment horizontal="center" vertical="center" wrapText="1" readingOrder="1"/>
    </xf>
    <xf numFmtId="43" fontId="30" fillId="0" borderId="1" xfId="5" applyFont="1" applyFill="1" applyBorder="1" applyAlignment="1">
      <alignment horizontal="center" vertical="center" wrapText="1" readingOrder="1"/>
    </xf>
    <xf numFmtId="43" fontId="0" fillId="0" borderId="1" xfId="5" applyFont="1" applyFill="1" applyBorder="1" applyAlignment="1">
      <alignment horizontal="center" vertical="center"/>
    </xf>
    <xf numFmtId="44" fontId="0" fillId="0" borderId="1" xfId="11" applyFont="1" applyFill="1" applyBorder="1" applyAlignment="1">
      <alignment horizontal="center" vertical="center"/>
    </xf>
    <xf numFmtId="14" fontId="0" fillId="0" borderId="1" xfId="11" applyNumberFormat="1" applyFont="1" applyFill="1" applyBorder="1" applyAlignment="1">
      <alignment horizontal="center" vertical="center"/>
    </xf>
    <xf numFmtId="43" fontId="3" fillId="0" borderId="1" xfId="5" applyFont="1" applyFill="1" applyBorder="1" applyAlignment="1">
      <alignment horizontal="center" vertical="center"/>
    </xf>
    <xf numFmtId="44" fontId="3" fillId="0" borderId="1" xfId="11" applyFont="1" applyFill="1" applyBorder="1" applyAlignment="1">
      <alignment horizontal="center" vertical="center"/>
    </xf>
    <xf numFmtId="14" fontId="3" fillId="0" borderId="1" xfId="11" applyNumberFormat="1" applyFont="1" applyFill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178" fontId="0" fillId="0" borderId="1" xfId="11" applyNumberFormat="1" applyFont="1" applyFill="1" applyBorder="1" applyAlignment="1">
      <alignment horizontal="center" vertical="center"/>
    </xf>
    <xf numFmtId="44" fontId="0" fillId="0" borderId="26" xfId="11" applyFont="1" applyFill="1" applyBorder="1" applyAlignment="1">
      <alignment horizontal="center" vertical="center"/>
    </xf>
    <xf numFmtId="44" fontId="0" fillId="0" borderId="50" xfId="1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5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 readingOrder="1"/>
    </xf>
    <xf numFmtId="8" fontId="30" fillId="0" borderId="27" xfId="0" applyNumberFormat="1" applyFont="1" applyBorder="1" applyAlignment="1">
      <alignment horizontal="center" vertical="center" wrapText="1" readingOrder="1"/>
    </xf>
    <xf numFmtId="14" fontId="30" fillId="0" borderId="27" xfId="0" applyNumberFormat="1" applyFont="1" applyBorder="1" applyAlignment="1">
      <alignment horizontal="center" vertical="center" wrapText="1" readingOrder="1"/>
    </xf>
    <xf numFmtId="0" fontId="50" fillId="0" borderId="27" xfId="0" applyFont="1" applyBorder="1" applyAlignment="1">
      <alignment horizontal="center" vertical="center" wrapText="1" readingOrder="1"/>
    </xf>
    <xf numFmtId="8" fontId="30" fillId="0" borderId="1" xfId="0" applyNumberFormat="1" applyFont="1" applyBorder="1" applyAlignment="1">
      <alignment horizontal="center" vertical="center" wrapText="1" readingOrder="1"/>
    </xf>
    <xf numFmtId="14" fontId="3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6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51" fillId="0" borderId="1" xfId="0" applyFont="1" applyBorder="1" applyAlignment="1">
      <alignment horizontal="center" vertical="center" wrapText="1"/>
    </xf>
    <xf numFmtId="3" fontId="0" fillId="0" borderId="26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14" fontId="0" fillId="0" borderId="50" xfId="0" applyNumberFormat="1" applyBorder="1" applyAlignment="1">
      <alignment vertical="center"/>
    </xf>
    <xf numFmtId="0" fontId="50" fillId="0" borderId="50" xfId="0" applyFont="1" applyBorder="1" applyAlignment="1">
      <alignment horizontal="center" vertical="center" wrapText="1" readingOrder="1"/>
    </xf>
    <xf numFmtId="3" fontId="0" fillId="0" borderId="50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167" fontId="30" fillId="0" borderId="27" xfId="5" applyNumberFormat="1" applyFont="1" applyFill="1" applyBorder="1" applyAlignment="1">
      <alignment horizontal="center" vertical="center" wrapText="1" readingOrder="1"/>
    </xf>
    <xf numFmtId="43" fontId="0" fillId="0" borderId="26" xfId="5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0" xfId="0" applyBorder="1"/>
    <xf numFmtId="0" fontId="0" fillId="0" borderId="48" xfId="0" applyBorder="1"/>
    <xf numFmtId="0" fontId="0" fillId="0" borderId="90" xfId="0" applyBorder="1"/>
    <xf numFmtId="0" fontId="34" fillId="0" borderId="1" xfId="0" applyFont="1" applyBorder="1" applyAlignment="1">
      <alignment vertic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2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wrapText="1"/>
    </xf>
    <xf numFmtId="43" fontId="0" fillId="0" borderId="1" xfId="5" applyFont="1" applyFill="1" applyBorder="1" applyAlignment="1">
      <alignment horizontal="center"/>
    </xf>
    <xf numFmtId="16" fontId="0" fillId="0" borderId="1" xfId="0" applyNumberFormat="1" applyBorder="1"/>
    <xf numFmtId="0" fontId="53" fillId="0" borderId="1" xfId="0" applyFont="1" applyBorder="1" applyAlignment="1">
      <alignment horizontal="center" vertical="center"/>
    </xf>
    <xf numFmtId="0" fontId="53" fillId="0" borderId="14" xfId="0" applyFont="1" applyBorder="1" applyAlignment="1">
      <alignment horizontal="left"/>
    </xf>
    <xf numFmtId="0" fontId="53" fillId="15" borderId="34" xfId="0" applyFont="1" applyFill="1" applyBorder="1" applyAlignment="1">
      <alignment horizontal="center" vertical="center"/>
    </xf>
    <xf numFmtId="0" fontId="53" fillId="15" borderId="1" xfId="0" applyFont="1" applyFill="1" applyBorder="1" applyAlignment="1" applyProtection="1">
      <alignment horizontal="center" vertical="center"/>
      <protection locked="0"/>
    </xf>
    <xf numFmtId="0" fontId="53" fillId="15" borderId="35" xfId="0" applyFont="1" applyFill="1" applyBorder="1" applyAlignment="1">
      <alignment vertical="center" wrapText="1"/>
    </xf>
    <xf numFmtId="0" fontId="53" fillId="15" borderId="11" xfId="0" applyFont="1" applyFill="1" applyBorder="1" applyAlignment="1">
      <alignment vertical="center" wrapText="1"/>
    </xf>
    <xf numFmtId="0" fontId="53" fillId="0" borderId="14" xfId="0" applyFont="1" applyBorder="1" applyAlignment="1">
      <alignment wrapText="1"/>
    </xf>
    <xf numFmtId="2" fontId="0" fillId="27" borderId="1" xfId="0" applyNumberFormat="1" applyFill="1" applyBorder="1" applyAlignment="1">
      <alignment horizontal="left" wrapText="1"/>
    </xf>
    <xf numFmtId="2" fontId="0" fillId="15" borderId="1" xfId="0" applyNumberFormat="1" applyFill="1" applyBorder="1" applyAlignment="1">
      <alignment horizontal="left" wrapText="1"/>
    </xf>
    <xf numFmtId="3" fontId="0" fillId="0" borderId="27" xfId="0" applyNumberForma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0" fillId="0" borderId="38" xfId="0" applyBorder="1"/>
    <xf numFmtId="0" fontId="9" fillId="28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wrapText="1"/>
    </xf>
    <xf numFmtId="0" fontId="9" fillId="28" borderId="37" xfId="0" applyFont="1" applyFill="1" applyBorder="1" applyAlignment="1">
      <alignment wrapText="1"/>
    </xf>
    <xf numFmtId="0" fontId="9" fillId="15" borderId="37" xfId="0" applyFont="1" applyFill="1" applyBorder="1" applyAlignment="1">
      <alignment vertical="center" wrapText="1"/>
    </xf>
    <xf numFmtId="0" fontId="1" fillId="0" borderId="86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9" fillId="15" borderId="31" xfId="0" applyFont="1" applyFill="1" applyBorder="1" applyAlignment="1">
      <alignment horizontal="center" vertical="center"/>
    </xf>
    <xf numFmtId="0" fontId="9" fillId="15" borderId="32" xfId="0" applyFont="1" applyFill="1" applyBorder="1" applyAlignment="1" applyProtection="1">
      <alignment horizontal="center" vertical="center"/>
      <protection locked="0"/>
    </xf>
    <xf numFmtId="0" fontId="9" fillId="28" borderId="32" xfId="0" applyFont="1" applyFill="1" applyBorder="1" applyAlignment="1">
      <alignment vertical="center" wrapText="1"/>
    </xf>
    <xf numFmtId="0" fontId="9" fillId="15" borderId="32" xfId="0" applyFont="1" applyFill="1" applyBorder="1" applyAlignment="1">
      <alignment vertical="center" wrapText="1"/>
    </xf>
    <xf numFmtId="0" fontId="54" fillId="0" borderId="27" xfId="0" applyFont="1" applyBorder="1" applyAlignment="1">
      <alignment horizontal="center" vertical="center" wrapText="1" readingOrder="1"/>
    </xf>
    <xf numFmtId="0" fontId="4" fillId="2" borderId="1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center" vertical="center"/>
    </xf>
    <xf numFmtId="43" fontId="0" fillId="0" borderId="26" xfId="5" applyFont="1" applyBorder="1" applyAlignment="1">
      <alignment horizontal="center" vertical="center"/>
    </xf>
    <xf numFmtId="43" fontId="0" fillId="0" borderId="50" xfId="5" applyFont="1" applyBorder="1" applyAlignment="1">
      <alignment horizontal="center" vertical="center"/>
    </xf>
    <xf numFmtId="43" fontId="0" fillId="0" borderId="27" xfId="5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0" fontId="9" fillId="0" borderId="4" xfId="3" applyFont="1" applyBorder="1"/>
    <xf numFmtId="0" fontId="9" fillId="0" borderId="29" xfId="3" applyFont="1" applyBorder="1"/>
    <xf numFmtId="0" fontId="21" fillId="0" borderId="2" xfId="3" applyFont="1" applyBorder="1" applyAlignment="1" applyProtection="1">
      <alignment horizontal="center" vertical="center"/>
      <protection locked="0"/>
    </xf>
    <xf numFmtId="0" fontId="21" fillId="0" borderId="4" xfId="3" applyFont="1" applyBorder="1" applyAlignment="1" applyProtection="1">
      <alignment horizontal="center" vertical="center"/>
      <protection locked="0"/>
    </xf>
    <xf numFmtId="0" fontId="21" fillId="0" borderId="3" xfId="3" applyFont="1" applyBorder="1" applyAlignment="1" applyProtection="1">
      <alignment horizontal="center" vertical="center"/>
      <protection locked="0"/>
    </xf>
    <xf numFmtId="15" fontId="18" fillId="9" borderId="1" xfId="3" applyNumberFormat="1" applyFont="1" applyFill="1" applyBorder="1" applyAlignment="1">
      <alignment horizontal="center" vertical="center" wrapText="1"/>
    </xf>
    <xf numFmtId="15" fontId="18" fillId="9" borderId="7" xfId="3" applyNumberFormat="1" applyFont="1" applyFill="1" applyBorder="1" applyAlignment="1">
      <alignment horizontal="center" vertical="center" wrapText="1"/>
    </xf>
    <xf numFmtId="15" fontId="18" fillId="9" borderId="6" xfId="3" applyNumberFormat="1" applyFont="1" applyFill="1" applyBorder="1" applyAlignment="1">
      <alignment horizontal="center" vertical="center" wrapText="1"/>
    </xf>
    <xf numFmtId="15" fontId="18" fillId="9" borderId="8" xfId="3" applyNumberFormat="1" applyFont="1" applyFill="1" applyBorder="1" applyAlignment="1">
      <alignment horizontal="center" vertical="center" wrapText="1"/>
    </xf>
    <xf numFmtId="15" fontId="18" fillId="9" borderId="10" xfId="3" applyNumberFormat="1" applyFont="1" applyFill="1" applyBorder="1" applyAlignment="1">
      <alignment horizontal="center" vertical="center" wrapText="1"/>
    </xf>
    <xf numFmtId="15" fontId="18" fillId="9" borderId="11" xfId="3" applyNumberFormat="1" applyFont="1" applyFill="1" applyBorder="1" applyAlignment="1">
      <alignment horizontal="center" vertical="center" wrapText="1"/>
    </xf>
    <xf numFmtId="15" fontId="18" fillId="9" borderId="12" xfId="3" applyNumberFormat="1" applyFont="1" applyFill="1" applyBorder="1" applyAlignment="1">
      <alignment horizontal="center" vertical="center" wrapText="1"/>
    </xf>
    <xf numFmtId="0" fontId="18" fillId="9" borderId="1" xfId="3" applyFont="1" applyFill="1" applyBorder="1" applyAlignment="1">
      <alignment horizontal="center" vertical="center" wrapText="1"/>
    </xf>
    <xf numFmtId="0" fontId="18" fillId="9" borderId="26" xfId="3" applyFont="1" applyFill="1" applyBorder="1" applyAlignment="1">
      <alignment horizontal="center" vertical="center" wrapText="1"/>
    </xf>
    <xf numFmtId="0" fontId="18" fillId="9" borderId="27" xfId="3" applyFont="1" applyFill="1" applyBorder="1" applyAlignment="1">
      <alignment horizontal="center" vertical="center" wrapText="1"/>
    </xf>
    <xf numFmtId="0" fontId="12" fillId="0" borderId="15" xfId="3" applyFont="1" applyBorder="1" applyProtection="1">
      <protection locked="0"/>
    </xf>
    <xf numFmtId="0" fontId="12" fillId="0" borderId="16" xfId="3" applyFont="1" applyBorder="1" applyProtection="1">
      <protection locked="0"/>
    </xf>
    <xf numFmtId="0" fontId="12" fillId="0" borderId="18" xfId="3" applyFont="1" applyBorder="1" applyProtection="1">
      <protection locked="0"/>
    </xf>
    <xf numFmtId="0" fontId="12" fillId="0" borderId="0" xfId="3" applyFont="1" applyProtection="1">
      <protection locked="0"/>
    </xf>
    <xf numFmtId="0" fontId="14" fillId="0" borderId="15" xfId="3" applyFont="1" applyBorder="1" applyAlignment="1">
      <alignment horizontal="left" vertical="center" wrapText="1"/>
    </xf>
    <xf numFmtId="0" fontId="14" fillId="0" borderId="16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2" fillId="0" borderId="19" xfId="3" applyFont="1" applyBorder="1" applyProtection="1">
      <protection locked="0"/>
    </xf>
    <xf numFmtId="0" fontId="12" fillId="0" borderId="20" xfId="3" applyFont="1" applyBorder="1" applyProtection="1">
      <protection locked="0"/>
    </xf>
    <xf numFmtId="0" fontId="2" fillId="0" borderId="24" xfId="3" applyFont="1" applyBorder="1" applyAlignment="1">
      <alignment horizontal="center" vertical="center" wrapText="1"/>
    </xf>
    <xf numFmtId="0" fontId="30" fillId="20" borderId="54" xfId="0" applyFont="1" applyFill="1" applyBorder="1" applyAlignment="1">
      <alignment horizontal="center" vertical="center" wrapText="1" readingOrder="1"/>
    </xf>
    <xf numFmtId="0" fontId="30" fillId="20" borderId="62" xfId="0" applyFont="1" applyFill="1" applyBorder="1" applyAlignment="1">
      <alignment horizontal="center" vertical="center" wrapText="1" readingOrder="1"/>
    </xf>
    <xf numFmtId="0" fontId="30" fillId="20" borderId="55" xfId="0" applyFont="1" applyFill="1" applyBorder="1" applyAlignment="1">
      <alignment horizontal="center" vertical="center" wrapText="1" readingOrder="1"/>
    </xf>
    <xf numFmtId="0" fontId="30" fillId="20" borderId="63" xfId="0" applyFont="1" applyFill="1" applyBorder="1" applyAlignment="1">
      <alignment horizontal="center" vertical="center" wrapText="1" readingOrder="1"/>
    </xf>
    <xf numFmtId="0" fontId="30" fillId="20" borderId="56" xfId="0" applyFont="1" applyFill="1" applyBorder="1" applyAlignment="1">
      <alignment horizontal="center" vertical="center" wrapText="1" readingOrder="1"/>
    </xf>
    <xf numFmtId="0" fontId="30" fillId="20" borderId="64" xfId="0" applyFont="1" applyFill="1" applyBorder="1" applyAlignment="1">
      <alignment horizontal="center" vertical="center" wrapText="1" readingOrder="1"/>
    </xf>
    <xf numFmtId="0" fontId="3" fillId="20" borderId="57" xfId="0" applyFont="1" applyFill="1" applyBorder="1" applyAlignment="1">
      <alignment horizontal="center" vertical="center" wrapText="1"/>
    </xf>
    <xf numFmtId="0" fontId="3" fillId="20" borderId="5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wrapText="1"/>
    </xf>
    <xf numFmtId="0" fontId="1" fillId="5" borderId="19" xfId="0" applyFont="1" applyFill="1" applyBorder="1" applyAlignment="1">
      <alignment horizontal="center" wrapText="1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4" applyNumberFormat="1" applyFont="1" applyFill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2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36" fillId="22" borderId="45" xfId="6" applyFont="1" applyFill="1" applyBorder="1" applyAlignment="1">
      <alignment horizontal="center" vertical="center" wrapText="1"/>
    </xf>
    <xf numFmtId="0" fontId="36" fillId="22" borderId="79" xfId="6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9" fillId="15" borderId="70" xfId="0" applyFont="1" applyFill="1" applyBorder="1" applyAlignment="1">
      <alignment horizontal="center" vertical="center"/>
    </xf>
    <xf numFmtId="0" fontId="9" fillId="15" borderId="43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0" fontId="9" fillId="15" borderId="44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9" fillId="15" borderId="71" xfId="0" applyFont="1" applyFill="1" applyBorder="1" applyAlignment="1">
      <alignment horizontal="center" vertical="center"/>
    </xf>
    <xf numFmtId="0" fontId="9" fillId="15" borderId="50" xfId="0" applyFont="1" applyFill="1" applyBorder="1" applyAlignment="1" applyProtection="1">
      <alignment horizontal="center" vertical="center"/>
      <protection locked="0"/>
    </xf>
    <xf numFmtId="0" fontId="9" fillId="15" borderId="72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wrapText="1"/>
    </xf>
    <xf numFmtId="2" fontId="0" fillId="6" borderId="0" xfId="0" applyNumberFormat="1" applyFill="1" applyAlignment="1">
      <alignment horizontal="center" wrapText="1"/>
    </xf>
  </cellXfs>
  <cellStyles count="12">
    <cellStyle name="Millares" xfId="5" builtinId="3"/>
    <cellStyle name="Millares 2" xfId="7" xr:uid="{585FCEAF-F51E-4168-8AD9-13BF136DBB63}"/>
    <cellStyle name="Millares 2 2" xfId="9" xr:uid="{60EA97A9-E6CA-4BDA-B117-A396525DC555}"/>
    <cellStyle name="Moneda" xfId="11" builtinId="4"/>
    <cellStyle name="Normal" xfId="0" builtinId="0"/>
    <cellStyle name="Normal 10 2 2" xfId="6" xr:uid="{80F68ED2-1F89-4313-811F-717C1672FBF8}"/>
    <cellStyle name="Normal 2" xfId="2" xr:uid="{692FDA71-4E9B-48A0-924F-48BC9EA743D9}"/>
    <cellStyle name="Normal 2 2" xfId="8" xr:uid="{1D572AE2-7E47-43DD-95F7-D7436637BF7C}"/>
    <cellStyle name="Normal 3" xfId="3" xr:uid="{38E73C32-3B1D-4AA2-B994-3615FF8DA853}"/>
    <cellStyle name="Normal 4" xfId="10" xr:uid="{0512BC80-A566-47AD-8BDF-33AF55BDC6A5}"/>
    <cellStyle name="Normal_Planilla de avance de ingenieria Rev.1" xfId="1" xr:uid="{00000000-0005-0000-0000-000002000000}"/>
    <cellStyle name="Porcentaje" xfId="4" builtinId="5"/>
  </cellStyles>
  <dxfs count="75"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3" formatCode="#,##0.000_ ;\-#,##0.000\ 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color theme="3" tint="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74" formatCode="_-* #,##0.0_-;\-* #,##0.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-* #,##0.000_-;\-* #,##0.000_-;_-* &quot;-&quot;??_-;_-@_-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63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48.xml"/><Relationship Id="rId84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6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38.xml"/><Relationship Id="rId74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5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0.xml"/><Relationship Id="rId95" Type="http://schemas.microsoft.com/office/2017/10/relationships/person" Target="persons/person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64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49.xml"/><Relationship Id="rId80" Type="http://schemas.openxmlformats.org/officeDocument/2006/relationships/externalLink" Target="externalLinks/externalLink60.xml"/><Relationship Id="rId85" Type="http://schemas.openxmlformats.org/officeDocument/2006/relationships/externalLink" Target="externalLinks/externalLink6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4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54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42.xml"/><Relationship Id="rId70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55.xml"/><Relationship Id="rId83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68.xml"/><Relationship Id="rId91" Type="http://schemas.openxmlformats.org/officeDocument/2006/relationships/pivotCacheDefinition" Target="pivotCache/pivotCacheDefinition1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29.xml"/><Relationship Id="rId57" Type="http://schemas.openxmlformats.org/officeDocument/2006/relationships/externalLink" Target="externalLinks/externalLink3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24.xml"/><Relationship Id="rId52" Type="http://schemas.openxmlformats.org/officeDocument/2006/relationships/externalLink" Target="externalLinks/externalLink32.xml"/><Relationship Id="rId60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45.xml"/><Relationship Id="rId73" Type="http://schemas.openxmlformats.org/officeDocument/2006/relationships/externalLink" Target="externalLinks/externalLink53.xml"/><Relationship Id="rId78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66.xml"/><Relationship Id="rId94" Type="http://schemas.openxmlformats.org/officeDocument/2006/relationships/sharedStrings" Target="sharedStrings.xml"/><Relationship Id="rId9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35.xml"/><Relationship Id="rId76" Type="http://schemas.openxmlformats.org/officeDocument/2006/relationships/externalLink" Target="externalLinks/externalLink56.xml"/><Relationship Id="rId9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9.xml"/><Relationship Id="rId24" Type="http://schemas.openxmlformats.org/officeDocument/2006/relationships/externalLink" Target="externalLinks/externalLink4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66" Type="http://schemas.openxmlformats.org/officeDocument/2006/relationships/externalLink" Target="externalLinks/externalLink46.xml"/><Relationship Id="rId87" Type="http://schemas.openxmlformats.org/officeDocument/2006/relationships/externalLink" Target="externalLinks/externalLink67.xml"/><Relationship Id="rId61" Type="http://schemas.openxmlformats.org/officeDocument/2006/relationships/externalLink" Target="externalLinks/externalLink41.xml"/><Relationship Id="rId82" Type="http://schemas.openxmlformats.org/officeDocument/2006/relationships/externalLink" Target="externalLinks/externalLink6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36.xml"/><Relationship Id="rId77" Type="http://schemas.openxmlformats.org/officeDocument/2006/relationships/externalLink" Target="externalLinks/externalLink5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1.xml"/><Relationship Id="rId72" Type="http://schemas.openxmlformats.org/officeDocument/2006/relationships/externalLink" Target="externalLinks/externalLink52.xml"/><Relationship Id="rId93" Type="http://schemas.openxmlformats.org/officeDocument/2006/relationships/styles" Target="styles.xml"/><Relationship Id="rId98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158054</xdr:colOff>
      <xdr:row>1</xdr:row>
      <xdr:rowOff>60512</xdr:rowOff>
    </xdr:from>
    <xdr:to>
      <xdr:col>2</xdr:col>
      <xdr:colOff>664310</xdr:colOff>
      <xdr:row>2</xdr:row>
      <xdr:rowOff>365312</xdr:rowOff>
    </xdr:to>
    <xdr:pic>
      <xdr:nvPicPr>
        <xdr:cNvPr id="2" name="Picture 3" descr="ISOLOGOPLUSPETROL.jpg">
          <a:extLst>
            <a:ext uri="{FF2B5EF4-FFF2-40B4-BE49-F238E27FC236}">
              <a16:creationId xmlns:a16="http://schemas.microsoft.com/office/drawing/2014/main" id="{1DE5FA8B-B52B-4359-A894-D355047EC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054" y="270062"/>
          <a:ext cx="1906431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1972925</xdr:colOff>
      <xdr:row>21</xdr:row>
      <xdr:rowOff>124161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9BE1D-312C-3789-A36B-9193CA7F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3575"/>
          <a:ext cx="8954750" cy="241016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22</xdr:row>
      <xdr:rowOff>38100</xdr:rowOff>
    </xdr:from>
    <xdr:to>
      <xdr:col>3</xdr:col>
      <xdr:colOff>1858577</xdr:colOff>
      <xdr:row>35</xdr:row>
      <xdr:rowOff>67025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A4E8D-8660-A2B1-D5CB-ECB25F24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448175"/>
          <a:ext cx="8611802" cy="2505425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35</xdr:row>
      <xdr:rowOff>76200</xdr:rowOff>
    </xdr:from>
    <xdr:to>
      <xdr:col>2</xdr:col>
      <xdr:colOff>457934</xdr:colOff>
      <xdr:row>42</xdr:row>
      <xdr:rowOff>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694887-04DE-3D1B-15FC-EE43C21F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6962775"/>
          <a:ext cx="5258534" cy="1257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esupue\ANITA\BUD9899\Rev0499\grafic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b-atuesta\d\Metrados%20Lima-Canta\RED5\CAN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O043\Trabalhos\1513\51-1513.02-Tubagem%20Butane\Lista%20de%20Tie-Ins\Trabalhos\Borealis\1321\07-Incendios%20MTBE\docum\1321_07_51_LT_001_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ATE%20DOC\PJ%20MONITORING\0-1250%20BAPCO%20PJ\PLAN%20DATA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NAS04\D68D08475CCB80$\DOCUME~1\07856\LOCALS~1\Temp\COST&amp;BQ%20DA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ocuments%20and%20Settings\06276\My%20Documents\PJ%20MONITORING\0-0800%20PARCO\DATA\FINAL%20DATA\Planning&amp;repor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1\Documents%20and%20Settings\wmiranda\Configuraci&#243;n%20local\Archivos%20temporales%20de%20Internet\Content.Outlook\8JJ2OCEH\WINDOWS\Archivos%20temporales%20de%20Internet\Content.IE5\4TAJWH27\WINDOWS\TEMP\GE1A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TEMP\TRENDS\TRND_RPT\TRND98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lpenergia\1476\51-Tubagem\_1476.01%20Parafinas\Lista%20Linhas\LL%20PAR%201476.01.NM.0022.001.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-BUE-APP02\am\Documents%20and%20Settings\mcorsunsky\Escritorio\103-LP%20Compression_bak\Scrubbers%20Calculation%20Notes\103%20LP%20Compressio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Engenharia\Planejamento\MODELO\Grafp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Archivos%20temporales%20de%20Internet\Content.IE5\4TAJWH27\WINDOWS\TEMP\GE1AB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SULTA/PROPOSTA/BDPROP.xls" TargetMode="External"/><Relationship Id="rId1" Type="http://schemas.openxmlformats.org/officeDocument/2006/relationships/externalLinkPath" Target="/RESULTA/PROPOSTA/BDPR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uel\Archi\Daniela\Trabajos%20Realizados\Repsol-YPF%20Paso%20Barda\Calculos\RLS-XXX-BR-MC-0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SHARE\ESTIMA\P7020\PROYECTO\730\CAMBIOS\Z20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Documents%20and%20Settings\y155207\Configuraci&#243;n%20local\Archivos%20temporales%20de%20Internet\OLK233\SHARE\ESTIMA\P7020\PROYECTO\730\CAMBIOS\Z2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HARE\ESTIMA\P7020\PROYECTO\730\CAMBIOS\Z2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IAFI\ESTUDIOS\Modelos\Base%20Obras\HV_Base_0302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oter\d\EXCEL\TECNICO\ESPEP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ata\My%20Documents\WIN\Jambala\DimensioningTool\luisXVIpa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ERCIA\ENEL\Costo-Ibicoara-Bon%20Jesus%20da%20Lap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xabba\2852-S-CA-11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Recursos\Proyrena\Anual\2002\Alt4_Proy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ONSTRUCCIONES\2016\16-517%20YPF%20Planta%20Resinado\Estudios\Electricidad\RCTS%20-%20Electriciad\16-517%20-%20RCTS%20-%20Electricidad%20-%20%20Rev%20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bueprj001\1686$\_DwgStds\Bdr\CN-CAB-88314-05-C-001-A%20-%20SOPORTES%20Y%20SLEEPERS\Sleep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lcba\sys\Share\Proyectos\103%20-%20LP%20Compression-Total\FORMATOS\FORMATO\Word%20Excel\Contratos\C-18014-2%20(TOTAL)\Electricidad\Ultima%20Revision\Memorias%20de%20Calculo\CN-CAC-26221-00-E-082-R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TAUSTR\INS\BASICA\INSTRUM\PSV'S\CALCULO\10D1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3137-FCC-REPSOL-YPF\ELECTRICIDAD\PROYECTO\LISTA%20DE%20DOCUMENTOS%20ACTUALIZADA%20EN%20REVISI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Contratos\C-18014-2%20(TOTAL)\Electricidad\Ultima%20Revision\Memorias%20de%20Calculo\CN-CAC-26221-00-E-082-R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%20Forwards%20and%20Spots\Henry%20Hub%20Gas%20Graphs%20(2002-11-05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_Spots%20and%20Forwards\_BB_Gas%20Forwards%20HH%20(2003-05-31)_macr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iderca.ot/Intranet/FINANCE/RF%20sep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odeling%20Group\_Spots%20and%20Forwards\Bloomberg_Spots%20and%20Forwards\_BB_Gas%20Forwards%20HH%20(2003-11-30)_macro_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steams_b81c37/Documentos%20compartidos/N&#176;1.4%20Mejora%20Planilla%20de%20Cotizacion%20RESU/1.%20Info/22-234%20RCTS%20CI%2022.05.20%20RA.xlsx" TargetMode="External"/><Relationship Id="rId1" Type="http://schemas.openxmlformats.org/officeDocument/2006/relationships/externalLinkPath" Target="/sites/msteams_b81c37/Documentos%20compartidos/N&#176;1.4%20Mejora%20Planilla%20de%20Cotizacion%20RESU/1.%20Info/22-234%20RCTS%20CI%2022.05.20%20R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2000\Form%20Total\Word%20Excel\Contratos\C-18014-2%20(TOTAL)\Electricidad\Ultima%20Revision\Memorias%20de%20Calculo\CN-CAC-26221-00-E-082-R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teapnn\Documents\MEGA%20-%20Ampliaci&#243;n%20Planta%20de%20Gas\Pre-FEED%20Ingenier&#237;a\FORMATOS\XXXX-TARG-X-XX-XXX-XXX%20-%20Excel%20Format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pf.sharepoint.com/sites/Aesa-Gdi/Proyectos/YPF%205064/GSTIC/General/LD%20-%20Listado%20de%20documentos/5064-PTC_FPI-PY-053_LD_0.xlsm" TargetMode="External"/><Relationship Id="rId1" Type="http://schemas.openxmlformats.org/officeDocument/2006/relationships/externalLinkPath" Target="file:///C:\Users\RY36867\AppData\Local\Microsoft\Windows\INetCache\Content.Outlook\G8PRP7OC\5064-PTC_FPI-PY-053_LD_0.xlsm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23341\Downloads\C4771%20-%20Alta%20de%20documentos%20-%20FPI-PY-053%202%20-%20fer.xlsm" TargetMode="External"/><Relationship Id="rId1" Type="http://schemas.openxmlformats.org/officeDocument/2006/relationships/externalLinkPath" Target="file:///C:\Users\ry23341\Downloads\C4771%20-%20Alta%20de%20documentos%20-%20FPI-PY-053%202%20-%20fer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RY13378\AppData\Local\Microsoft\Windows\Temporary%20Internet%20Files\Content.Outlook\LZODB67P\F-ING-031%20-%20Rev.%200%20-%20Lista%20Equipo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3\Depart\OBRAS\3137\12-%20Lista%20de%20Documentos\02-%20Vigente\3137-G-LD-001-A%20Lista%20de%20Documento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TOTAUSTR\INS\BASICA\INSTRUM\PSV'S\CALCULO\10D1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TOTAUSTR\INS\BASICA\INSTRUM\PSV'S\CALCULO\10D1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OBRAS/TEINFO/5391_01/17-%20Documentacion%20en%20Vigencia/02-%20Formato%20editable/10-%20General/DT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se41684_grupo_ypf_com/Documents/Escritorio/Subir%20al%20SHP%20-%20Lic-%2024-180/Para%20valvulas/21493%20MTO%20VALVULAS%2006-12-21%20Rev.%203.xlsm" TargetMode="External"/><Relationship Id="rId1" Type="http://schemas.openxmlformats.org/officeDocument/2006/relationships/externalLinkPath" Target="/personal/se41684_grupo_ypf_com/Documents/Escritorio/Subir%20al%20SHP%20-%20Lic-%2024-180/Para%20valvulas/21493%20MTO%20VALVULAS%2006-12-21%20Rev.%203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3132%20-%20TOTAL%20Carina%20-%20Aries/Electricidad/Formatos/Word%20Excel/TOTAUSTR/INS/BASICA/INSTRUM/PSV'S/CALCULO/10D1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DOCUME~1\abossero\CONFIG~1\Temp\Rar$DI00.593\GSJ-CD-T02-UC-101-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3443\P\DOC\Seguimiento%20PDS\3043-P-LL-320001_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4031013_Plus_Petrol_Tacobo\Documentos\00_Memorias\MCE0003A\MCE00030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AppData/Local/Microsoft/Windows/INetCache/Content.Outlook/JKK020VP/24-180%20-%20RCTS%20Elect.%20Rev.%20A.xlsx" TargetMode="External"/><Relationship Id="rId1" Type="http://schemas.openxmlformats.org/officeDocument/2006/relationships/externalLinkPath" Target="/Users/RY37614/AppData/Local/Microsoft/Windows/INetCache/Content.Outlook/JKK020VP/24-180%20-%20RCTS%20Elect.%20Rev.%20A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_40_02\2003\TECNICA\Presupuesto\2003\1024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LDAMBR~1\AppData\Local\Temp\Rar$DIa0.985\ACA-SP-C01-UL-106-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SaudiAramco\1600\Gen\07Process\1613\C02\02description\CDU%20Utility%20Summary%20Rev%20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slv\AppData\Local\Microsoft\Windows\Temporary%20Internet%20Files\Content.Outlook\SJA9AQVX\Formato%20A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oyectos\Ingenieria%20-%20IPC\Proyecto%201223\Documentos\Control%20de%20Documentos\Lista%20Maestra\Lista%20Maestra%20Proy1223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Downloads/24-180%20RCST%20CI%2024.07.11%20RA.xlsx" TargetMode="External"/><Relationship Id="rId1" Type="http://schemas.openxmlformats.org/officeDocument/2006/relationships/externalLinkPath" Target="/Users/RY37614/Downloads/24-180%20RCST%20CI%2024.07.11%20R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mhernandez\Mis%20documentos\MHE\PROYECTOS%20TECNA-MHE\MHE%20PALO%20MARCADO%2010053\E.T.s\10053-P-ET-001-1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ry27163_grupo_ypf_com/Documents/Escritorio/Contingencias.xlsx" TargetMode="External"/><Relationship Id="rId1" Type="http://schemas.openxmlformats.org/officeDocument/2006/relationships/externalLinkPath" Target="/personal/ry27163_grupo_ypf_com/Documents/Escritorio/Contingencias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OBR\Kori%20Chaca\Trabajo\Rev%20A\Feeder%20Calc_MC-7-250-E-0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Repsol%20YPF\0042_1in%20Pta%20EG2%20y%20LM2%20Las%20Heras\Proyecto%2003042%20-%20El%20Guadal%202\Calidad\Formatos%20de%20Emision\RLS-0XXXX-XX-XX-0000-A%20T&#237;tulo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1041001%20TGS%20-%20PC%20El%20Chourron\Mce\Mce01Ilumina(0001)\Iluminacion_Interior\Sala_TTCC\mceiod01L5_M1_PSW_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apc\Veladero\S014\secondary\Database-Perfil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2887\S\DOC\S014\xls%20sin%20paste\Database-Perfil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los\c\Archi\Repsol-YPF\RLS-02087-BG-MC-0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_ESTUDIO\DATOS\Datos\Negociac\2571\INDIRECT\71_31_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RGallo\REMEDIACION\OBRA\Copia%20de%20AAA%20Maestro%20Presupuesto%20Inicial%20Pivot%203%20Revision%201(Datospivot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PHIERR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37614\Downloads\24-180%20RCST%20Acuerdo%2076-75%20Rev.HM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35366\AppData\Local\Microsoft\Windows\INetCache\Content.Outlook\2CI3FLD5\5155-LD%20ID%20Preliminar-110725.xlsx" TargetMode="External"/><Relationship Id="rId1" Type="http://schemas.openxmlformats.org/officeDocument/2006/relationships/externalLinkPath" Target="file:///C:\Users\ry35366\AppData\Local\Microsoft\Windows\INetCache\Content.Outlook\2CI3FLD5\5155-LD%20ID%20Preliminar-11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."/>
      <sheetName val="Hoja1"/>
      <sheetName val="MATEINFRA"/>
      <sheetName val="Hoja2"/>
      <sheetName val="Hoja3"/>
      <sheetName val="CUADROS PATR."/>
      <sheetName val="Indice"/>
      <sheetName val="Gr.M.O. "/>
      <sheetName val="Gr.Eq"/>
      <sheetName val="Curva Teórica GG"/>
      <sheetName val="Graf. GG"/>
      <sheetName val="MOD INGR-EGR"/>
      <sheetName val="EQ INGR-EGR"/>
      <sheetName val="TABLAS"/>
      <sheetName val="ESTAD_"/>
      <sheetName val="CUADROS_PATR_"/>
      <sheetName val="EGRESO"/>
      <sheetName val="INGRESO"/>
      <sheetName val="graficos"/>
      <sheetName val="Tablas 2000"/>
      <sheetName val="Herramientas para análisis-VBA"/>
      <sheetName val="HOJA 1"/>
      <sheetName val="HOJA 2"/>
      <sheetName val="fonte"/>
      <sheetName val="AUX"/>
      <sheetName val="Base Proyecto"/>
      <sheetName val="Listado de Obras"/>
      <sheetName val="ajescfg"/>
      <sheetName val="A9.4"/>
      <sheetName val="FC10.1"/>
      <sheetName val="ESTAD_1"/>
      <sheetName val="CUADROS_PATR_1"/>
      <sheetName val="Gr_M_O__"/>
      <sheetName val="Gr_Eq"/>
      <sheetName val="Curva_Teórica_GG"/>
      <sheetName val="Graf__GG"/>
      <sheetName val="MOD_INGR-EGR"/>
      <sheetName val="EQ_INGR-EGR"/>
      <sheetName val="Tablas_2000"/>
      <sheetName val="SyS al 31.12.15"/>
      <sheetName val="Planilla de Medición Asistencia"/>
      <sheetName val="A72-A73-A74-A75"/>
      <sheetName val="RDO FC3.9"/>
      <sheetName val="RDO Auca Sur 10"/>
      <sheetName val="RDO Culebra 8"/>
      <sheetName val="Listas validación"/>
      <sheetName val="Sheet3"/>
      <sheetName val="RESU0994"/>
      <sheetName val="EDT_TOTAL"/>
      <sheetName val="Referencia"/>
      <sheetName val="A|6"/>
      <sheetName val="B-V"/>
      <sheetName val="S&amp;U OF FUNDS"/>
      <sheetName val="BALANCE"/>
      <sheetName val="DATOS"/>
      <sheetName val="D_Mes"/>
      <sheetName val="Basis"/>
      <sheetName val="CONT. HOJAS"/>
      <sheetName val="CURVAS"/>
      <sheetName val="PROGRA. ECO."/>
      <sheetName val="CURVA"/>
      <sheetName val="Economics MI"/>
      <sheetName val="HOJA_1"/>
      <sheetName val="HOJA_2"/>
      <sheetName val="Listado_de_Obras"/>
      <sheetName val="Herramientas_para_análisis-VBA"/>
      <sheetName val="Base_Proyecto"/>
      <sheetName val="FC10_1"/>
      <sheetName val="A9_4"/>
      <sheetName val="SyS_al_31_12_15"/>
      <sheetName val="RDO_FC3_9"/>
      <sheetName val="RDO_Auca_Sur_10"/>
      <sheetName val="RDO_Culebra_8"/>
      <sheetName val="Listas_validación"/>
      <sheetName val="S&amp;U_OF_FUNDS"/>
      <sheetName val="CONT__HOJAS"/>
      <sheetName val="PROGRA__ECO_"/>
      <sheetName val="KWHCEC"/>
      <sheetName val="Resumen LPV "/>
      <sheetName val="Catastrófico"/>
      <sheetName val="Facultativo"/>
      <sheetName val="SISCO"/>
      <sheetName val="Sheet5"/>
      <sheetName val="Resumen LPG"/>
      <sheetName val="Liberty 1"/>
      <sheetName val="BC 2"/>
      <sheetName val="BC"/>
      <sheetName val="PL"/>
      <sheetName val="Plan"/>
      <sheetName val="Resumen"/>
      <sheetName val="Informe - Anexo 1"/>
      <sheetName val="Sheet8"/>
      <sheetName val="Entendimiento primas - comision"/>
      <sheetName val="Consultas MC"/>
      <sheetName val="Sheet4"/>
      <sheetName val="Sheet6"/>
      <sheetName val="Entendimiento cuentas LPG"/>
      <sheetName val="Vo Contratos vinculadas"/>
      <sheetName val="RRCC - LPG"/>
      <sheetName val="RRVV"/>
      <sheetName val="Sheet1"/>
      <sheetName val="Contratos arrendamiento"/>
      <sheetName val="Reaseguros"/>
      <sheetName val="Situaciones"/>
      <sheetName val="Requerimiento"/>
      <sheetName val="Resumen LPG (2)"/>
      <sheetName val="Liberty 1 (2)"/>
      <sheetName val="Liberty 2"/>
      <sheetName val="AmTrust"/>
      <sheetName val="Patria SA"/>
      <sheetName val="Peak Re"/>
      <sheetName val="Gastos de personal"/>
      <sheetName val="Política Gratif Extraor"/>
      <sheetName val="Convenio Gratif.Extraordinaria"/>
      <sheetName val="Convenio mutuo disenso"/>
      <sheetName val="Política Bono Desempeño"/>
      <sheetName val="Política de incent.ejec comerci"/>
      <sheetName val="Anexo Política"/>
      <sheetName val="Beneficios a funcionarios"/>
      <sheetName val="Propuesta de trabajo"/>
      <sheetName val="Servicios LPV presta a LPG"/>
      <sheetName val="Servicios LPG presta a LPV"/>
      <sheetName val="Servicios LPG presta a EPS"/>
      <sheetName val="Servicios LPV presta a EPS"/>
      <sheetName val="Servicios EPS presta a LPG"/>
      <sheetName val="Pérdida Arrastrable"/>
      <sheetName val="Observaciones"/>
      <sheetName val="Recomendaciones"/>
      <sheetName val="IR_VALLESUR"/>
      <sheetName val="BalCom"/>
      <sheetName val="Anexo I "/>
      <sheetName val="AnexoII "/>
      <sheetName val="AnexoIII"/>
      <sheetName val="EEFF"/>
      <sheetName val="P. Global"/>
      <sheetName val="Vo IGV"/>
      <sheetName val="Vo PAC"/>
      <sheetName val="ITAN"/>
      <sheetName val="A1"/>
      <sheetName val="A1.1"/>
      <sheetName val="A1.2"/>
      <sheetName val="A1.3"/>
      <sheetName val="A2"/>
      <sheetName val="A4"/>
      <sheetName val="A3"/>
      <sheetName val="A5"/>
      <sheetName val="A6"/>
      <sheetName val="A7"/>
      <sheetName val="A7.1"/>
      <sheetName val="A8"/>
      <sheetName val="A8.1"/>
      <sheetName val="A8.2"/>
      <sheetName val="A8.3"/>
      <sheetName val="A9"/>
      <sheetName val="A10"/>
      <sheetName val="A11"/>
      <sheetName val="A11.1"/>
      <sheetName val="A12"/>
      <sheetName val="A13"/>
      <sheetName val="A13.1"/>
      <sheetName val="A14"/>
      <sheetName val="A15"/>
      <sheetName val="A16"/>
      <sheetName val="A16.1"/>
      <sheetName val="D1"/>
      <sheetName val="D1.1"/>
      <sheetName val="D1.2"/>
      <sheetName val="D2"/>
      <sheetName val="7_6"/>
      <sheetName val="OTR.CRED."/>
      <sheetName val="Base"/>
      <sheetName val="ESTAD_2"/>
      <sheetName val="CUADROS_PATR_2"/>
      <sheetName val="Gr_M_O__1"/>
      <sheetName val="Gr_Eq1"/>
      <sheetName val="Curva_Teórica_GG1"/>
      <sheetName val="Graf__GG1"/>
      <sheetName val="MOD_INGR-EGR1"/>
      <sheetName val="EQ_INGR-EGR1"/>
      <sheetName val="Tablas_20001"/>
      <sheetName val="Base_Proyecto1"/>
      <sheetName val="HOJA_11"/>
      <sheetName val="HOJA_21"/>
      <sheetName val="Listado_de_Obras1"/>
      <sheetName val="Herramientas_para_análisis-VBA1"/>
      <sheetName val="FC10_11"/>
      <sheetName val="A9_41"/>
      <sheetName val="SyS_al_31_12_151"/>
      <sheetName val="RDO_FC3_91"/>
      <sheetName val="RDO_Auca_Sur_101"/>
      <sheetName val="RDO_Culebra_81"/>
      <sheetName val="Listas_validación1"/>
      <sheetName val="S&amp;U_OF_FUNDS1"/>
      <sheetName val="CONT__HOJAS1"/>
      <sheetName val="PROGRA__ECO_1"/>
      <sheetName val="Economics_MI"/>
      <sheetName val="Resumen_LPV_"/>
      <sheetName val="Resumen_LPG"/>
      <sheetName val="Liberty_1"/>
      <sheetName val="BC_2"/>
      <sheetName val="Informe_-_Anexo_1"/>
      <sheetName val="Entendimiento_primas_-_comision"/>
      <sheetName val="Consultas_MC"/>
      <sheetName val="Entendimiento_cuentas_LPG"/>
      <sheetName val="Vo_Contratos_vinculadas"/>
      <sheetName val="RRCC_-_LPG"/>
      <sheetName val="Contratos_arrendamiento"/>
      <sheetName val="Resumen_LPG_(2)"/>
      <sheetName val="Liberty_1_(2)"/>
      <sheetName val="Liberty_2"/>
      <sheetName val="Patria_SA"/>
      <sheetName val="Peak_Re"/>
      <sheetName val="Gastos_de_personal"/>
      <sheetName val="Política_Gratif_Extraor"/>
      <sheetName val="Convenio_Gratif_Extraordinaria"/>
      <sheetName val="Convenio_mutuo_disenso"/>
      <sheetName val="Política_Bono_Desempeño"/>
      <sheetName val="Política_de_incent_ejec_comerci"/>
      <sheetName val="Anexo_Política"/>
      <sheetName val="Beneficios_a_funcionarios"/>
      <sheetName val="Propuesta_de_trabajo"/>
      <sheetName val="Servicios_LPV_presta_a_LPG"/>
      <sheetName val="Servicios_LPG_presta_a_LPV"/>
      <sheetName val="Servicios_LPG_presta_a_EPS"/>
      <sheetName val="Servicios_LPV_presta_a_EPS"/>
      <sheetName val="Servicios_EPS_presta_a_LPG"/>
      <sheetName val="Pérdida_Arrastrable"/>
      <sheetName val="Anexo_I_"/>
      <sheetName val="AnexoII_"/>
      <sheetName val="P__Global"/>
      <sheetName val="Vo_IGV"/>
      <sheetName val="Vo_PAC"/>
      <sheetName val="A1_1"/>
      <sheetName val="A1_2"/>
      <sheetName val="A1_3"/>
      <sheetName val="A7_1"/>
      <sheetName val="A8_1"/>
      <sheetName val="A8_2"/>
      <sheetName val="A8_3"/>
      <sheetName val="A11_1"/>
      <sheetName val="A13_1"/>
      <sheetName val="A16_1"/>
      <sheetName val="D1_1"/>
      <sheetName val="D1_2"/>
      <sheetName val="OTR_CRED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EVAL"/>
      <sheetName val="RES"/>
      <sheetName val="GG-Ofertado-P4 Maz"/>
      <sheetName val="F-05"/>
      <sheetName val="Sheet2"/>
      <sheetName val="Imprimacion_Planilla"/>
      <sheetName val="9 Capex"/>
      <sheetName val="RES,MET,ADI1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Restricciones y Compromisos"/>
      <sheetName val="Metrados  Val."/>
      <sheetName val="GyP total"/>
      <sheetName val="RefG"/>
      <sheetName val="IRR sponsor"/>
      <sheetName val="Data"/>
      <sheetName val="Limit_ACC_A"/>
      <sheetName val="Deduccion Reajuste"/>
      <sheetName val="RES-PINTADO"/>
      <sheetName val="Graph39_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sumen anual"/>
      <sheetName val="REFERENCIAS"/>
      <sheetName val="PER,COM.PRO.ADI1"/>
      <sheetName val="Planilla Base y Subbase"/>
      <sheetName val="RESUMEN"/>
      <sheetName val="EXP"/>
      <sheetName val="200"/>
      <sheetName val="CIERRE"/>
      <sheetName val="Quantity"/>
      <sheetName val="Deduccion_Reajuste"/>
      <sheetName val="Piso Tecnico"/>
      <sheetName val="resultado"/>
      <sheetName val="MFT TOC"/>
      <sheetName val="Presupuesto"/>
      <sheetName val="Analisis"/>
      <sheetName val="Insumos"/>
      <sheetName val="Rangos"/>
      <sheetName val="FórmulaPolinómica"/>
      <sheetName val="Hoja1"/>
      <sheetName val="CAPATAZ"/>
      <sheetName val="Datos - F1,F2"/>
      <sheetName val="PARTIDAS"/>
      <sheetName val="Model"/>
      <sheetName val="Avance Resumen"/>
      <sheetName val="EXPLAN. DESVIOS"/>
      <sheetName val="CLASIF. MAT. DESVIOS"/>
      <sheetName val="CLASIF. MATERIAL"/>
      <sheetName val="EXPLAN. VIA PRINCIPAL"/>
      <sheetName val="Planificacion"/>
      <sheetName val="borrador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Metrados__Val_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Metrados__Val_2"/>
      <sheetName val="Deduccion_Reajuste1"/>
      <sheetName val="Restricciones_y_Compromisos2"/>
      <sheetName val="PER,COM_PRO_ADI11"/>
      <sheetName val="Planilla_Base_y_Subbase1"/>
      <sheetName val="Deduccion_Reajuste2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Metrados__Val_3"/>
      <sheetName val="Deduccion_Reajuste3"/>
      <sheetName val="Restricciones_y_Compromisos3"/>
      <sheetName val="PER,COM_PRO_ADI12"/>
      <sheetName val="Planilla_Base_y_Subbase2"/>
      <sheetName val="Resumen_anual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Metrados__Val_4"/>
      <sheetName val="Deduccion_Reajuste4"/>
      <sheetName val="Restricciones_y_Compromisos4"/>
      <sheetName val="PER,COM_PRO_ADI13"/>
      <sheetName val="Planilla_Base_y_Subbase3"/>
      <sheetName val="Resumen_anual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Metrados__Val_5"/>
      <sheetName val="Deduccion_Reajuste5"/>
      <sheetName val="Restricciones_y_Compromisos5"/>
      <sheetName val="PER,COM_PRO_ADI14"/>
      <sheetName val="Planilla_Base_y_Subbase4"/>
      <sheetName val="Resumen_anual3"/>
      <sheetName val="Macro1"/>
      <sheetName val="Hoja2"/>
      <sheetName val="AUSEN99"/>
      <sheetName val="FLUOR-AAQSA"/>
      <sheetName val="Hoja3"/>
      <sheetName val="PLANEADO"/>
      <sheetName val="Plan de Fases-Subfases"/>
      <sheetName val="Tablas"/>
      <sheetName val="Minuta 029"/>
      <sheetName val="2.- Información gral contrato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IP"/>
      <sheetName val="TC"/>
      <sheetName val="EQ INGR-EGR"/>
      <sheetName val="MOD INGR-EGR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PTO_ARES"/>
      <sheetName val="Calendario"/>
      <sheetName val="Pto_Itemizado_S10"/>
      <sheetName val="Engineering"/>
      <sheetName val="Procurement Data"/>
      <sheetName val="Liebman 134"/>
      <sheetName val="2. CURVAS"/>
      <sheetName val="CANTA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VALORIZACION 10"/>
      <sheetName val="Graph39_6"/>
      <sheetName val="GG-Ofertado-P4_Maz6"/>
      <sheetName val="9_Capex6"/>
      <sheetName val="datos_base6"/>
      <sheetName val="DATOS_UNOE6"/>
      <sheetName val="Sust_205ABC-VE6"/>
      <sheetName val="Sust_205ABC-VP6"/>
      <sheetName val="Resum_205ABC_700FG_907_A_2_26"/>
      <sheetName val="Restricciones_y_Compromisos6"/>
      <sheetName val="Metrados__Val_6"/>
      <sheetName val="GyP_total6"/>
      <sheetName val="IRR_sponsor6"/>
      <sheetName val="Deduccion_Reajuste6"/>
      <sheetName val="Resumen_anual4"/>
      <sheetName val="PER,COM_PRO_ADI15"/>
      <sheetName val="Planilla_Base_y_Subbase5"/>
      <sheetName val="Piso_Tecnico1"/>
      <sheetName val="MFT_TOC1"/>
      <sheetName val="Avance_Resumen1"/>
      <sheetName val="EXPLAN__DESVIOS1"/>
      <sheetName val="CLASIF__MAT__DESVIOS1"/>
      <sheetName val="CLASIF__MATERIAL1"/>
      <sheetName val="EXPLAN__VIA_PRINCIPAL1"/>
      <sheetName val="Datos_-_F1,F21"/>
      <sheetName val="Plan_de_Fases-Subfases1"/>
      <sheetName val="Minuta_029"/>
      <sheetName val="2_-_Información_gral_contrato"/>
      <sheetName val="3W__FORESCAST"/>
      <sheetName val="3W_"/>
      <sheetName val="CURVA_S"/>
      <sheetName val="%_lc2"/>
      <sheetName val="HIST__PERS"/>
      <sheetName val="HIST__EQUIP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EQ_INGR-EGR"/>
      <sheetName val="MOD_INGR-EGR"/>
      <sheetName val="Liebman_134"/>
      <sheetName val="Procurement_Data"/>
      <sheetName val="2__CURVAS"/>
      <sheetName val="Cierre_(20%)"/>
      <sheetName val="Resumen_GG"/>
      <sheetName val="GG_Totales"/>
      <sheetName val="Equip_Seguridad"/>
      <sheetName val="Flujo_(20%)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VALORIZACION_10"/>
      <sheetName val="Pavimentos"/>
      <sheetName val="PLANILLA-MET"/>
      <sheetName val="Tipo de Cambio"/>
      <sheetName val="FlujoTJ"/>
      <sheetName val="08"/>
      <sheetName val="01"/>
      <sheetName val="Val Nº11"/>
      <sheetName val="CAOV_Met"/>
      <sheetName val="Adel-Materiales"/>
      <sheetName val="Polinom01"/>
      <sheetName val="Reajuste"/>
      <sheetName val="VARIABLES"/>
      <sheetName val="3.INPUT ACT"/>
      <sheetName val="Anx 1 Nota 4"/>
      <sheetName val="Tipo_de_Cambio"/>
      <sheetName val="Val_Nº11"/>
      <sheetName val="07"/>
      <sheetName val="Esc"/>
      <sheetName val="054"/>
      <sheetName val="MONTAJE TUBERIA Y SOPORTES"/>
      <sheetName val="Main"/>
      <sheetName val="NO IMPRIMIR"/>
      <sheetName val="Mov. Tierras"/>
      <sheetName val="CONTROL VOLQUETES2"/>
      <sheetName val="FORMATO CONTROL OK"/>
      <sheetName val="HOJA DE DAT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Cantidad"/>
      <sheetName val="Jorge1"/>
      <sheetName val="Jorge2"/>
      <sheetName val="DATOS 3"/>
      <sheetName val="MONTAJE_TUBERIA_Y_SOPORTES"/>
      <sheetName val="Anx_1_Nota_4"/>
      <sheetName val="F-002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509-509A TMC36&quot;"/>
      <sheetName val="510 TMC36&quot;"/>
      <sheetName val="Sheet1"/>
      <sheetName val="10241EQLIST"/>
      <sheetName val="3_INPUT_ACT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Producción (Marz-20) (2)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CPV_MGMG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WBS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Attach 4-18"/>
      <sheetName val="Graph39_10"/>
      <sheetName val="GG-Ofertado-P4_Maz10"/>
      <sheetName val="9_Capex10"/>
      <sheetName val="datos_base10"/>
      <sheetName val="DATOS_UNOE10"/>
      <sheetName val="Metrados__Val_10"/>
      <sheetName val="GyP_total10"/>
      <sheetName val="IRR_sponsor10"/>
      <sheetName val="Restricciones_y_Compromisos10"/>
      <sheetName val="Resumen_anual8"/>
      <sheetName val="PER,COM_PRO_ADI19"/>
      <sheetName val="Planilla_Base_y_Subbase9"/>
      <sheetName val="Sust_205ABC-VE10"/>
      <sheetName val="Sust_205ABC-VP10"/>
      <sheetName val="Resum_205ABC_700FG_907_A_2_210"/>
      <sheetName val="Deduccion_Reajuste10"/>
      <sheetName val="Piso_Tecnico5"/>
      <sheetName val="MFT_TOC5"/>
      <sheetName val="EXPLAN__DESVIOS5"/>
      <sheetName val="CLASIF__MAT__DESVIOS5"/>
      <sheetName val="CLASIF__MATERIAL5"/>
      <sheetName val="EXPLAN__VIA_PRINCIPAL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Avance_Resumen5"/>
      <sheetName val="Datos_-_F1,F25"/>
      <sheetName val="Minuta_0294"/>
      <sheetName val="2_-_Información_gral_contrato4"/>
      <sheetName val="EQ_INGR-EGR4"/>
      <sheetName val="MOD_INGR-EGR4"/>
      <sheetName val="Plan_de_Fases-Subfases5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Procurement_Data4"/>
      <sheetName val="3W__FORESCAST4"/>
      <sheetName val="3W_4"/>
      <sheetName val="CURVA_S4"/>
      <sheetName val="%_lc24"/>
      <sheetName val="HIST__PERS4"/>
      <sheetName val="HIST__EQUIP4"/>
      <sheetName val="Cierre_(20%)4"/>
      <sheetName val="Resumen_GG4"/>
      <sheetName val="GG_Totales4"/>
      <sheetName val="Equip_Seguridad4"/>
      <sheetName val="Flujo_(20%)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2__CURVAS4"/>
      <sheetName val="Graph39_8"/>
      <sheetName val="GG-Ofertado-P4_Maz8"/>
      <sheetName val="9_Capex8"/>
      <sheetName val="datos_base8"/>
      <sheetName val="DATOS_UNOE8"/>
      <sheetName val="Metrados__Val_8"/>
      <sheetName val="GyP_total8"/>
      <sheetName val="IRR_sponsor8"/>
      <sheetName val="Restricciones_y_Compromisos8"/>
      <sheetName val="Resumen_anual6"/>
      <sheetName val="PER,COM_PRO_ADI17"/>
      <sheetName val="Planilla_Base_y_Subbase7"/>
      <sheetName val="Sust_205ABC-VE8"/>
      <sheetName val="Sust_205ABC-VP8"/>
      <sheetName val="Resum_205ABC_700FG_907_A_2_28"/>
      <sheetName val="Deduccion_Reajuste8"/>
      <sheetName val="Piso_Tecnico3"/>
      <sheetName val="MFT_TOC3"/>
      <sheetName val="EXPLAN__DESVIOS3"/>
      <sheetName val="CLASIF__MAT__DESVIOS3"/>
      <sheetName val="CLASIF__MATERIAL3"/>
      <sheetName val="EXPLAN__VIA_PRINCIPAL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Avance_Resumen3"/>
      <sheetName val="Datos_-_F1,F23"/>
      <sheetName val="Minuta_0292"/>
      <sheetName val="2_-_Información_gral_contrato2"/>
      <sheetName val="EQ_INGR-EGR2"/>
      <sheetName val="MOD_INGR-EGR2"/>
      <sheetName val="Plan_de_Fases-Subfases3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Procurement_Data2"/>
      <sheetName val="3W__FORESCAST2"/>
      <sheetName val="3W_2"/>
      <sheetName val="CURVA_S2"/>
      <sheetName val="%_lc22"/>
      <sheetName val="HIST__PERS2"/>
      <sheetName val="HIST__EQUIP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2__CURVAS2"/>
      <sheetName val="Graph39_9"/>
      <sheetName val="GG-Ofertado-P4_Maz9"/>
      <sheetName val="9_Capex9"/>
      <sheetName val="datos_base9"/>
      <sheetName val="DATOS_UNOE9"/>
      <sheetName val="Metrados__Val_9"/>
      <sheetName val="GyP_total9"/>
      <sheetName val="IRR_sponsor9"/>
      <sheetName val="Restricciones_y_Compromisos9"/>
      <sheetName val="Resumen_anual7"/>
      <sheetName val="PER,COM_PRO_ADI18"/>
      <sheetName val="Planilla_Base_y_Subbase8"/>
      <sheetName val="Sust_205ABC-VE9"/>
      <sheetName val="Sust_205ABC-VP9"/>
      <sheetName val="Resum_205ABC_700FG_907_A_2_29"/>
      <sheetName val="Deduccion_Reajuste9"/>
      <sheetName val="Piso_Tecnico4"/>
      <sheetName val="MFT_TOC4"/>
      <sheetName val="EXPLAN__DESVIOS4"/>
      <sheetName val="CLASIF__MAT__DESVIOS4"/>
      <sheetName val="CLASIF__MATERIAL4"/>
      <sheetName val="EXPLAN__VIA_PRINCIPAL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Avance_Resumen4"/>
      <sheetName val="Datos_-_F1,F24"/>
      <sheetName val="Minuta_0293"/>
      <sheetName val="2_-_Información_gral_contrato3"/>
      <sheetName val="EQ_INGR-EGR3"/>
      <sheetName val="MOD_INGR-EGR3"/>
      <sheetName val="Plan_de_Fases-Subfases4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Procurement_Data3"/>
      <sheetName val="3W__FORESCAST3"/>
      <sheetName val="3W_3"/>
      <sheetName val="CURVA_S3"/>
      <sheetName val="%_lc23"/>
      <sheetName val="HIST__PERS3"/>
      <sheetName val="HIST__EQUIP3"/>
      <sheetName val="Cierre_(20%)3"/>
      <sheetName val="Resumen_GG3"/>
      <sheetName val="GG_Totales3"/>
      <sheetName val="Equip_Seguridad3"/>
      <sheetName val="Flujo_(20%)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2__CURVAS3"/>
      <sheetName val="Graph39_11"/>
      <sheetName val="GG-Ofertado-P4_Maz11"/>
      <sheetName val="9_Capex11"/>
      <sheetName val="datos_base11"/>
      <sheetName val="DATOS_UNOE11"/>
      <sheetName val="Metrados__Val_11"/>
      <sheetName val="GyP_total11"/>
      <sheetName val="IRR_sponsor11"/>
      <sheetName val="Restricciones_y_Compromisos11"/>
      <sheetName val="Resumen_anual9"/>
      <sheetName val="PER,COM_PRO_ADI110"/>
      <sheetName val="Planilla_Base_y_Subbase10"/>
      <sheetName val="Sust_205ABC-VE11"/>
      <sheetName val="Sust_205ABC-VP11"/>
      <sheetName val="Resum_205ABC_700FG_907_A_2_211"/>
      <sheetName val="Deduccion_Reajuste11"/>
      <sheetName val="Piso_Tecnico6"/>
      <sheetName val="MFT_TOC6"/>
      <sheetName val="EXPLAN__DESVIOS6"/>
      <sheetName val="CLASIF__MAT__DESVIOS6"/>
      <sheetName val="CLASIF__MATERIAL6"/>
      <sheetName val="EXPLAN__VIA_PRINCIPAL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Avance_Resumen6"/>
      <sheetName val="Datos_-_F1,F26"/>
      <sheetName val="Minuta_0295"/>
      <sheetName val="2_-_Información_gral_contrato5"/>
      <sheetName val="EQ_INGR-EGR5"/>
      <sheetName val="MOD_INGR-EGR5"/>
      <sheetName val="Plan_de_Fases-Subfases6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Procurement_Data5"/>
      <sheetName val="3W__FORESCAST5"/>
      <sheetName val="3W_5"/>
      <sheetName val="CURVA_S5"/>
      <sheetName val="%_lc25"/>
      <sheetName val="HIST__PERS5"/>
      <sheetName val="HIST__EQUIP5"/>
      <sheetName val="Cierre_(20%)5"/>
      <sheetName val="Resumen_GG5"/>
      <sheetName val="GG_Totales5"/>
      <sheetName val="Equip_Seguridad5"/>
      <sheetName val="Flujo_(20%)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2__CURVAS5"/>
      <sheetName val="Graph39_12"/>
      <sheetName val="GG-Ofertado-P4_Maz12"/>
      <sheetName val="9_Capex12"/>
      <sheetName val="datos_base12"/>
      <sheetName val="DATOS_UNOE12"/>
      <sheetName val="Metrados__Val_12"/>
      <sheetName val="GyP_total12"/>
      <sheetName val="IRR_sponsor12"/>
      <sheetName val="Restricciones_y_Compromisos12"/>
      <sheetName val="Resumen_anual10"/>
      <sheetName val="PER,COM_PRO_ADI111"/>
      <sheetName val="Planilla_Base_y_Subbase11"/>
      <sheetName val="Sust_205ABC-VE12"/>
      <sheetName val="Sust_205ABC-VP12"/>
      <sheetName val="Resum_205ABC_700FG_907_A_2_212"/>
      <sheetName val="Deduccion_Reajuste12"/>
      <sheetName val="Piso_Tecnico7"/>
      <sheetName val="MFT_TOC7"/>
      <sheetName val="EXPLAN__DESVIOS7"/>
      <sheetName val="CLASIF__MAT__DESVIOS7"/>
      <sheetName val="CLASIF__MATERIAL7"/>
      <sheetName val="EXPLAN__VIA_PRINCIPAL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Avance_Resumen7"/>
      <sheetName val="Datos_-_F1,F27"/>
      <sheetName val="Minuta_0296"/>
      <sheetName val="2_-_Información_gral_contrato6"/>
      <sheetName val="EQ_INGR-EGR6"/>
      <sheetName val="MOD_INGR-EGR6"/>
      <sheetName val="Plan_de_Fases-Subfases7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Procurement_Data6"/>
      <sheetName val="3W__FORESCAST6"/>
      <sheetName val="3W_6"/>
      <sheetName val="CURVA_S6"/>
      <sheetName val="%_lc26"/>
      <sheetName val="HIST__PERS6"/>
      <sheetName val="HIST__EQUIP6"/>
      <sheetName val="Cierre_(20%)6"/>
      <sheetName val="Resumen_GG6"/>
      <sheetName val="GG_Totales6"/>
      <sheetName val="Equip_Seguridad6"/>
      <sheetName val="Flujo_(20%)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2__CURVAS6"/>
      <sheetName val="Graph39_13"/>
      <sheetName val="GG-Ofertado-P4_Maz13"/>
      <sheetName val="9_Capex13"/>
      <sheetName val="datos_base13"/>
      <sheetName val="DATOS_UNOE13"/>
      <sheetName val="Metrados__Val_13"/>
      <sheetName val="GyP_total13"/>
      <sheetName val="IRR_sponsor13"/>
      <sheetName val="Restricciones_y_Compromisos13"/>
      <sheetName val="Resumen_anual11"/>
      <sheetName val="PER,COM_PRO_ADI112"/>
      <sheetName val="Planilla_Base_y_Subbase12"/>
      <sheetName val="Sust_205ABC-VE13"/>
      <sheetName val="Sust_205ABC-VP13"/>
      <sheetName val="Resum_205ABC_700FG_907_A_2_213"/>
      <sheetName val="Deduccion_Reajuste13"/>
      <sheetName val="Piso_Tecnico8"/>
      <sheetName val="MFT_TOC8"/>
      <sheetName val="EXPLAN__DESVIOS8"/>
      <sheetName val="CLASIF__MAT__DESVIOS8"/>
      <sheetName val="CLASIF__MATERIAL8"/>
      <sheetName val="EXPLAN__VIA_PRINCIPAL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Avance_Resumen8"/>
      <sheetName val="Datos_-_F1,F28"/>
      <sheetName val="Minuta_0297"/>
      <sheetName val="2_-_Información_gral_contrato7"/>
      <sheetName val="EQ_INGR-EGR7"/>
      <sheetName val="MOD_INGR-EGR7"/>
      <sheetName val="Plan_de_Fases-Subfases8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Procurement_Data7"/>
      <sheetName val="3W__FORESCAST7"/>
      <sheetName val="3W_7"/>
      <sheetName val="CURVA_S7"/>
      <sheetName val="%_lc27"/>
      <sheetName val="HIST__PERS7"/>
      <sheetName val="HIST__EQUIP7"/>
      <sheetName val="Cierre_(20%)7"/>
      <sheetName val="Resumen_GG7"/>
      <sheetName val="GG_Totales7"/>
      <sheetName val="Equip_Seguridad7"/>
      <sheetName val="Flujo_(20%)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2__CURVAS7"/>
      <sheetName val="Graph39_14"/>
      <sheetName val="GG-Ofertado-P4_Maz14"/>
      <sheetName val="9_Capex14"/>
      <sheetName val="datos_base14"/>
      <sheetName val="DATOS_UNOE14"/>
      <sheetName val="Metrados__Val_14"/>
      <sheetName val="GyP_total14"/>
      <sheetName val="IRR_sponsor14"/>
      <sheetName val="Restricciones_y_Compromisos14"/>
      <sheetName val="Resumen_anual12"/>
      <sheetName val="PER,COM_PRO_ADI113"/>
      <sheetName val="Planilla_Base_y_Subbase13"/>
      <sheetName val="Sust_205ABC-VE14"/>
      <sheetName val="Sust_205ABC-VP14"/>
      <sheetName val="Resum_205ABC_700FG_907_A_2_214"/>
      <sheetName val="Deduccion_Reajuste14"/>
      <sheetName val="Piso_Tecnico9"/>
      <sheetName val="MFT_TOC9"/>
      <sheetName val="EXPLAN__DESVIOS9"/>
      <sheetName val="CLASIF__MAT__DESVIOS9"/>
      <sheetName val="CLASIF__MATERIAL9"/>
      <sheetName val="EXPLAN__VIA_PRINCIPAL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Avance_Resumen9"/>
      <sheetName val="Datos_-_F1,F29"/>
      <sheetName val="Minuta_0298"/>
      <sheetName val="2_-_Información_gral_contrato8"/>
      <sheetName val="EQ_INGR-EGR8"/>
      <sheetName val="MOD_INGR-EGR8"/>
      <sheetName val="Plan_de_Fases-Subfases9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Procurement_Data8"/>
      <sheetName val="3W__FORESCAST8"/>
      <sheetName val="3W_8"/>
      <sheetName val="CURVA_S8"/>
      <sheetName val="%_lc28"/>
      <sheetName val="HIST__PERS8"/>
      <sheetName val="HIST__EQUIP8"/>
      <sheetName val="Cierre_(20%)8"/>
      <sheetName val="Resumen_GG8"/>
      <sheetName val="GG_Totales8"/>
      <sheetName val="Equip_Seguridad8"/>
      <sheetName val="Flujo_(20%)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2__CURVAS8"/>
      <sheetName val="CNC"/>
      <sheetName val="Liebman_1341"/>
      <sheetName val="Val_Nº111"/>
      <sheetName val="Tipo_de_Cambio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2019"/>
      <sheetName val="2020"/>
      <sheetName val="Nudo 1"/>
      <sheetName val="EXP-EXPEDIENTE"/>
      <sheetName val="Graph39_15"/>
      <sheetName val="GG-Ofertado-P4_Maz15"/>
      <sheetName val="9_Capex15"/>
      <sheetName val="datos_base15"/>
      <sheetName val="DATOS_UNOE15"/>
      <sheetName val="Sust_205ABC-VE15"/>
      <sheetName val="Sust_205ABC-VP15"/>
      <sheetName val="Resum_205ABC_700FG_907_A_2_215"/>
      <sheetName val="GyP_total15"/>
      <sheetName val="IRR_sponsor15"/>
      <sheetName val="Metrados__Val_15"/>
      <sheetName val="Deduccion_Reajuste15"/>
      <sheetName val="Restricciones_y_Compromisos15"/>
      <sheetName val="PER,COM_PRO_ADI114"/>
      <sheetName val="Planilla_Base_y_Subbase14"/>
      <sheetName val="Resumen_anual13"/>
      <sheetName val="Piso_Tecnico10"/>
      <sheetName val="MFT_TOC10"/>
      <sheetName val="Datos_-_F1,F210"/>
      <sheetName val="Avance_Resumen10"/>
      <sheetName val="EXPLAN__DESVIOS10"/>
      <sheetName val="CLASIF__MAT__DESVIOS10"/>
      <sheetName val="CLASIF__MATERIAL10"/>
      <sheetName val="EXPLAN__VIA_PRINCIPAL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EQ_INGR-EGR9"/>
      <sheetName val="MOD_INGR-EGR9"/>
      <sheetName val="Liebman_1342"/>
      <sheetName val="3W__FORESCAST9"/>
      <sheetName val="3W_9"/>
      <sheetName val="CURVA_S9"/>
      <sheetName val="%_lc29"/>
      <sheetName val="HIST__PERS9"/>
      <sheetName val="HIST__EQUIP9"/>
      <sheetName val="Procurement_Data9"/>
      <sheetName val="2__CURVAS9"/>
      <sheetName val="Cierre_(20%)9"/>
      <sheetName val="Resumen_GG9"/>
      <sheetName val="GG_Totales9"/>
      <sheetName val="Equip_Seguridad9"/>
      <sheetName val="Flujo_(20%)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Val_Nº112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Mov__Tierras1"/>
      <sheetName val="CONTROL_VOLQUETES21"/>
      <sheetName val="FORMATO_CONTROL_OK1"/>
      <sheetName val="HOJA_DE_DATOS1"/>
      <sheetName val="VALORIZACION_10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Tipo_de_Cambio2"/>
      <sheetName val="3_INPUT_ACT1"/>
      <sheetName val="Anx_1_Nota_41"/>
      <sheetName val="MONTAJE_TUBERIA_Y_SOPORTES1"/>
      <sheetName val="NO_IMPRIMIR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509-509A_TMC36&quot;"/>
      <sheetName val="510_TMC36&quot;"/>
      <sheetName val="DATOS_3"/>
      <sheetName val="Producción_(Marz-20)_(2)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SERVICIOS_A_OBRA_195"/>
      <sheetName val="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ANALISIS ALQUILER FERREYROS"/>
      <sheetName val="PUNIT"/>
      <sheetName val="Apus"/>
      <sheetName val="MATER_CONCENTR_CBV99"/>
      <sheetName val="COSTO-MANO-OBRA-_CBV99"/>
      <sheetName val="MATER_CBV2000"/>
      <sheetName val="DISTR.MANT.ELECTRICA"/>
      <sheetName val="DOTACION_CBV99"/>
      <sheetName val="BD CONFIABILIDAD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VALORIZACION_104"/>
      <sheetName val="VALORIZACION_103"/>
      <sheetName val="VALORIZACION_105"/>
      <sheetName val="VALORIZACION_106"/>
      <sheetName val="VALORIZACION_107"/>
      <sheetName val="VALORIZACION_108"/>
      <sheetName val="AD_05_7+300-52+920"/>
      <sheetName val="EXP_0-52+920"/>
      <sheetName val="Exp__Técnico_7+300-52+920"/>
      <sheetName val="Resumen_derrumbes"/>
      <sheetName val="Lista"/>
      <sheetName val="Parametros"/>
      <sheetName val="Graph39_16"/>
      <sheetName val="GG-Ofertado-P4_Maz16"/>
      <sheetName val="9_Capex16"/>
      <sheetName val="datos_base16"/>
      <sheetName val="DATOS_UNOE16"/>
      <sheetName val="Sust_205ABC-VE16"/>
      <sheetName val="Sust_205ABC-VP16"/>
      <sheetName val="Resum_205ABC_700FG_907_A_2_216"/>
      <sheetName val="Restricciones_y_Compromisos16"/>
      <sheetName val="Metrados__Val_16"/>
      <sheetName val="GyP_total16"/>
      <sheetName val="IRR_sponsor16"/>
      <sheetName val="Deduccion_Reajuste16"/>
      <sheetName val="Resumen_anual14"/>
      <sheetName val="PER,COM_PRO_ADI115"/>
      <sheetName val="Planilla_Base_y_Subbase15"/>
      <sheetName val="Piso_Tecnico11"/>
      <sheetName val="MFT_TOC11"/>
      <sheetName val="Datos_-_F1,F211"/>
      <sheetName val="Avance_Resumen11"/>
      <sheetName val="EXPLAN__DESVIOS11"/>
      <sheetName val="CLASIF__MAT__DESVIOS11"/>
      <sheetName val="CLASIF__MATERIAL11"/>
      <sheetName val="EXPLAN__VIA_PRINCIPAL11"/>
      <sheetName val="Plan_de_Fases-Subfases11"/>
      <sheetName val="Minuta_02910"/>
      <sheetName val="2_-_Información_gral_contrato10"/>
      <sheetName val="3W__FORESCAST10"/>
      <sheetName val="3W_10"/>
      <sheetName val="CURVA_S10"/>
      <sheetName val="%_lc210"/>
      <sheetName val="HIST__PERS10"/>
      <sheetName val="HIST__EQUIP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EQ_INGR-EGR10"/>
      <sheetName val="MOD_INGR-EGR10"/>
      <sheetName val="Procurement_Data10"/>
      <sheetName val="Liebman_1343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VALORIZACION_109"/>
      <sheetName val="Tipo_de_Cambio3"/>
      <sheetName val="Val_Nº113"/>
      <sheetName val="3_INPUT_ACT2"/>
      <sheetName val="Anx_1_Nota_42"/>
      <sheetName val="MONTAJE_TUBERIA_Y_SOPORTES2"/>
      <sheetName val="NO_IMPRIMIR1"/>
      <sheetName val="Mov__Tierras2"/>
      <sheetName val="CONTROL_VOLQUETES22"/>
      <sheetName val="FORMATO_CONTROL_OK2"/>
      <sheetName val="HOJA_DE_DATOS2"/>
      <sheetName val="Precios_Adicionales-Argos2"/>
      <sheetName val="MASTER_MH2"/>
      <sheetName val="MASTER_EQUIPOS2"/>
      <sheetName val="HM_500-VALIDAR_CON_EQ2"/>
      <sheetName val="C_V__OMYA2"/>
      <sheetName val="PROD_ANEXO_12"/>
      <sheetName val="PROD_ANEXO_22"/>
      <sheetName val="PROD_ANEXO_32"/>
      <sheetName val="DATOS_3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509-509A_TMC36&quot;1"/>
      <sheetName val="510_TMC36&quot;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1"/>
      <sheetName val="Producción_(Marz-20)_(2)1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AD_05_7+300-52+9201"/>
      <sheetName val="EXP_0-52+9201"/>
      <sheetName val="Exp__Técnico_7+300-52+9201"/>
      <sheetName val="Resumen_derrumbes1"/>
      <sheetName val="Attach_4-18"/>
      <sheetName val="Nudo_1"/>
      <sheetName val="ANALISIS_ALQUILER_FERREYROS"/>
      <sheetName val="DISTR_MANT_ELECTRICA"/>
      <sheetName val="BD_CONFIABILIDAD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>
        <row r="9">
          <cell r="H9">
            <v>0.90469999999999995</v>
          </cell>
        </row>
      </sheetData>
      <sheetData sheetId="140">
        <row r="9">
          <cell r="H9">
            <v>0.90469999999999995</v>
          </cell>
        </row>
      </sheetData>
      <sheetData sheetId="141">
        <row r="9">
          <cell r="H9">
            <v>0.90469999999999995</v>
          </cell>
        </row>
      </sheetData>
      <sheetData sheetId="142">
        <row r="9">
          <cell r="H9">
            <v>0.90469999999999995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9">
          <cell r="H9">
            <v>0.90469999999999995</v>
          </cell>
        </row>
      </sheetData>
      <sheetData sheetId="153" refreshError="1"/>
      <sheetData sheetId="154" refreshError="1"/>
      <sheetData sheetId="155" refreshError="1"/>
      <sheetData sheetId="156" refreshError="1"/>
      <sheetData sheetId="157">
        <row r="9">
          <cell r="H9">
            <v>0.90469999999999995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9">
          <cell r="H9">
            <v>0.90469999999999995</v>
          </cell>
        </row>
      </sheetData>
      <sheetData sheetId="185">
        <row r="9">
          <cell r="H9">
            <v>0.90469999999999995</v>
          </cell>
        </row>
      </sheetData>
      <sheetData sheetId="186">
        <row r="9">
          <cell r="H9">
            <v>0.90469999999999995</v>
          </cell>
        </row>
      </sheetData>
      <sheetData sheetId="187">
        <row r="9">
          <cell r="H9">
            <v>0.90469999999999995</v>
          </cell>
        </row>
      </sheetData>
      <sheetData sheetId="188">
        <row r="9">
          <cell r="H9">
            <v>0.90469999999999995</v>
          </cell>
        </row>
      </sheetData>
      <sheetData sheetId="189">
        <row r="9">
          <cell r="H9">
            <v>0.90469999999999995</v>
          </cell>
        </row>
      </sheetData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 refreshError="1"/>
      <sheetData sheetId="200" refreshError="1"/>
      <sheetData sheetId="201">
        <row r="9">
          <cell r="H9">
            <v>0.90469999999999995</v>
          </cell>
        </row>
      </sheetData>
      <sheetData sheetId="202"/>
      <sheetData sheetId="203"/>
      <sheetData sheetId="204">
        <row r="9">
          <cell r="H9">
            <v>0.90469999999999995</v>
          </cell>
        </row>
      </sheetData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9">
          <cell r="H9">
            <v>0.90469999999999995</v>
          </cell>
        </row>
      </sheetData>
      <sheetData sheetId="291">
        <row r="9">
          <cell r="H9">
            <v>0.90469999999999995</v>
          </cell>
        </row>
      </sheetData>
      <sheetData sheetId="292">
        <row r="9">
          <cell r="H9">
            <v>0.90469999999999995</v>
          </cell>
        </row>
      </sheetData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>
        <row r="9">
          <cell r="H9">
            <v>0.90469999999999995</v>
          </cell>
        </row>
      </sheetData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>
        <row r="9">
          <cell r="H9">
            <v>0.90469999999999995</v>
          </cell>
        </row>
      </sheetData>
      <sheetData sheetId="328">
        <row r="9">
          <cell r="H9">
            <v>0.90469999999999995</v>
          </cell>
        </row>
      </sheetData>
      <sheetData sheetId="329">
        <row r="9">
          <cell r="H9">
            <v>0.90469999999999995</v>
          </cell>
        </row>
      </sheetData>
      <sheetData sheetId="330">
        <row r="9">
          <cell r="H9">
            <v>0.90469999999999995</v>
          </cell>
        </row>
      </sheetData>
      <sheetData sheetId="331">
        <row r="9">
          <cell r="H9">
            <v>0.90469999999999995</v>
          </cell>
        </row>
      </sheetData>
      <sheetData sheetId="332"/>
      <sheetData sheetId="333">
        <row r="9">
          <cell r="H9">
            <v>0.90469999999999995</v>
          </cell>
        </row>
      </sheetData>
      <sheetData sheetId="334">
        <row r="9">
          <cell r="H9">
            <v>0.90469999999999995</v>
          </cell>
        </row>
      </sheetData>
      <sheetData sheetId="335">
        <row r="9">
          <cell r="H9">
            <v>0.90469999999999995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9">
          <cell r="H9">
            <v>0.90469999999999995</v>
          </cell>
        </row>
      </sheetData>
      <sheetData sheetId="384">
        <row r="9">
          <cell r="H9">
            <v>0.90469999999999995</v>
          </cell>
        </row>
      </sheetData>
      <sheetData sheetId="385">
        <row r="9">
          <cell r="H9">
            <v>0.90469999999999995</v>
          </cell>
        </row>
      </sheetData>
      <sheetData sheetId="386">
        <row r="9">
          <cell r="H9">
            <v>0.90469999999999995</v>
          </cell>
        </row>
      </sheetData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>
        <row r="9">
          <cell r="H9">
            <v>0.90469999999999995</v>
          </cell>
        </row>
      </sheetData>
      <sheetData sheetId="459">
        <row r="9">
          <cell r="H9">
            <v>0.90469999999999995</v>
          </cell>
        </row>
      </sheetData>
      <sheetData sheetId="460">
        <row r="9">
          <cell r="H9">
            <v>0.90469999999999995</v>
          </cell>
        </row>
      </sheetData>
      <sheetData sheetId="461">
        <row r="9">
          <cell r="H9">
            <v>0.90469999999999995</v>
          </cell>
        </row>
      </sheetData>
      <sheetData sheetId="462">
        <row r="9">
          <cell r="H9">
            <v>0.90469999999999995</v>
          </cell>
        </row>
      </sheetData>
      <sheetData sheetId="463"/>
      <sheetData sheetId="464">
        <row r="9">
          <cell r="H9">
            <v>0.90469999999999995</v>
          </cell>
        </row>
      </sheetData>
      <sheetData sheetId="465">
        <row r="9">
          <cell r="H9">
            <v>0.90469999999999995</v>
          </cell>
        </row>
      </sheetData>
      <sheetData sheetId="466">
        <row r="9">
          <cell r="H9">
            <v>0.90469999999999995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>
        <row r="9">
          <cell r="H9">
            <v>0.90469999999999995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>
        <row r="9">
          <cell r="H9">
            <v>0.90469999999999995</v>
          </cell>
        </row>
      </sheetData>
      <sheetData sheetId="550">
        <row r="9">
          <cell r="H9">
            <v>0.90469999999999995</v>
          </cell>
        </row>
      </sheetData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9">
          <cell r="H9">
            <v>0.90469999999999995</v>
          </cell>
        </row>
      </sheetData>
      <sheetData sheetId="570">
        <row r="9">
          <cell r="H9">
            <v>0.90469999999999995</v>
          </cell>
        </row>
      </sheetData>
      <sheetData sheetId="571">
        <row r="9">
          <cell r="H9">
            <v>0.90469999999999995</v>
          </cell>
        </row>
      </sheetData>
      <sheetData sheetId="572"/>
      <sheetData sheetId="573">
        <row r="9">
          <cell r="H9">
            <v>0.90469999999999995</v>
          </cell>
        </row>
      </sheetData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>
        <row r="9">
          <cell r="H9">
            <v>0.90469999999999995</v>
          </cell>
        </row>
      </sheetData>
      <sheetData sheetId="1190">
        <row r="9">
          <cell r="H9">
            <v>0.90469999999999995</v>
          </cell>
        </row>
      </sheetData>
      <sheetData sheetId="1191">
        <row r="9">
          <cell r="H9">
            <v>0.90469999999999995</v>
          </cell>
        </row>
      </sheetData>
      <sheetData sheetId="1192">
        <row r="9">
          <cell r="H9">
            <v>0.90469999999999995</v>
          </cell>
        </row>
      </sheetData>
      <sheetData sheetId="1193">
        <row r="9">
          <cell r="H9">
            <v>0.90469999999999995</v>
          </cell>
        </row>
      </sheetData>
      <sheetData sheetId="1194">
        <row r="9">
          <cell r="H9">
            <v>0.90469999999999995</v>
          </cell>
        </row>
      </sheetData>
      <sheetData sheetId="1195">
        <row r="9">
          <cell r="H9">
            <v>0.90469999999999995</v>
          </cell>
        </row>
      </sheetData>
      <sheetData sheetId="1196">
        <row r="9">
          <cell r="H9">
            <v>0.90469999999999995</v>
          </cell>
        </row>
      </sheetData>
      <sheetData sheetId="1197">
        <row r="9">
          <cell r="H9">
            <v>0.90469999999999995</v>
          </cell>
        </row>
      </sheetData>
      <sheetData sheetId="1198">
        <row r="9">
          <cell r="H9">
            <v>0.90469999999999995</v>
          </cell>
        </row>
      </sheetData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>
        <row r="9">
          <cell r="H9">
            <v>0.90469999999999995</v>
          </cell>
        </row>
      </sheetData>
      <sheetData sheetId="1205"/>
      <sheetData sheetId="1206"/>
      <sheetData sheetId="1207"/>
      <sheetData sheetId="1208"/>
      <sheetData sheetId="1209"/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>
        <row r="9">
          <cell r="H9">
            <v>0.90469999999999995</v>
          </cell>
        </row>
      </sheetData>
      <sheetData sheetId="1213">
        <row r="9">
          <cell r="H9">
            <v>0.90469999999999995</v>
          </cell>
        </row>
      </sheetData>
      <sheetData sheetId="1214">
        <row r="9">
          <cell r="H9">
            <v>0.90469999999999995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9">
          <cell r="H9">
            <v>0.90469999999999995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>
        <row r="9">
          <cell r="H9">
            <v>0.90469999999999995</v>
          </cell>
        </row>
      </sheetData>
      <sheetData sheetId="1372">
        <row r="9">
          <cell r="H9">
            <v>0.90469999999999995</v>
          </cell>
        </row>
      </sheetData>
      <sheetData sheetId="1373">
        <row r="9">
          <cell r="H9">
            <v>0.90469999999999995</v>
          </cell>
        </row>
      </sheetData>
      <sheetData sheetId="1374">
        <row r="9">
          <cell r="H9">
            <v>0.90469999999999995</v>
          </cell>
        </row>
      </sheetData>
      <sheetData sheetId="1375">
        <row r="9">
          <cell r="H9">
            <v>0.90469999999999995</v>
          </cell>
        </row>
      </sheetData>
      <sheetData sheetId="1376">
        <row r="9">
          <cell r="H9">
            <v>0.90469999999999995</v>
          </cell>
        </row>
      </sheetData>
      <sheetData sheetId="1377"/>
      <sheetData sheetId="1378"/>
      <sheetData sheetId="1379"/>
      <sheetData sheetId="1380"/>
      <sheetData sheetId="1381"/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>
        <row r="9">
          <cell r="H9">
            <v>0.90469999999999995</v>
          </cell>
        </row>
      </sheetData>
      <sheetData sheetId="1386">
        <row r="9">
          <cell r="H9">
            <v>0.90469999999999995</v>
          </cell>
        </row>
      </sheetData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9">
          <cell r="H9">
            <v>0.90469999999999995</v>
          </cell>
        </row>
      </sheetData>
      <sheetData sheetId="1397">
        <row r="9">
          <cell r="H9">
            <v>0.90469999999999995</v>
          </cell>
        </row>
      </sheetData>
      <sheetData sheetId="1398">
        <row r="9">
          <cell r="H9">
            <v>0.90469999999999995</v>
          </cell>
        </row>
      </sheetData>
      <sheetData sheetId="1399">
        <row r="9">
          <cell r="H9">
            <v>0.90469999999999995</v>
          </cell>
        </row>
      </sheetData>
      <sheetData sheetId="1400"/>
      <sheetData sheetId="1401">
        <row r="9">
          <cell r="H9">
            <v>0.90469999999999995</v>
          </cell>
        </row>
      </sheetData>
      <sheetData sheetId="1402">
        <row r="9">
          <cell r="H9">
            <v>0.90469999999999995</v>
          </cell>
        </row>
      </sheetData>
      <sheetData sheetId="1403"/>
      <sheetData sheetId="1404"/>
      <sheetData sheetId="1405"/>
      <sheetData sheetId="1406"/>
      <sheetData sheetId="1407"/>
      <sheetData sheetId="1408"/>
      <sheetData sheetId="1409">
        <row r="9">
          <cell r="H9">
            <v>0.90469999999999995</v>
          </cell>
        </row>
      </sheetData>
      <sheetData sheetId="1410">
        <row r="9">
          <cell r="H9">
            <v>0.90469999999999995</v>
          </cell>
        </row>
      </sheetData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>
        <row r="9">
          <cell r="H9">
            <v>0.90469999999999995</v>
          </cell>
        </row>
      </sheetData>
      <sheetData sheetId="1426">
        <row r="9">
          <cell r="H9">
            <v>0.90469999999999995</v>
          </cell>
        </row>
      </sheetData>
      <sheetData sheetId="1427"/>
      <sheetData sheetId="1428">
        <row r="9">
          <cell r="H9">
            <v>0.90469999999999995</v>
          </cell>
        </row>
      </sheetData>
      <sheetData sheetId="1429">
        <row r="9">
          <cell r="H9">
            <v>0.90469999999999995</v>
          </cell>
        </row>
      </sheetData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1"/>
      <sheetName val="sh3"/>
      <sheetName val="sh2"/>
      <sheetName val="sh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  <sheetName val="VOLSUM"/>
      <sheetName val="WPSUM "/>
      <sheetName val="WKFRM"/>
      <sheetName val="MOBALL"/>
      <sheetName val="MP GRAPH"/>
      <sheetName val="PROGALL"/>
      <sheetName val="PG GRAPH"/>
      <sheetName val="PG GRAPH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SUM"/>
      <sheetName val="CIVILBQ"/>
      <sheetName val="Rev.1a"/>
      <sheetName val="Rev.1"/>
      <sheetName val="Rev.0"/>
      <sheetName val="LIST"/>
      <sheetName val="COST比較"/>
      <sheetName val="COSTSUM"/>
      <sheetName val="COST-1"/>
      <sheetName val="COST-2"/>
      <sheetName val="COST-3"/>
      <sheetName val="SUM (2)"/>
      <sheetName val="COVER"/>
      <sheetName val="COST比較A"/>
      <sheetName val="STICK"/>
      <sheetName val="COST-1A"/>
      <sheetName val="COST-2A"/>
      <sheetName val="COST-3A"/>
      <sheetName val="COST-4A"/>
      <sheetName val="SUM (3)"/>
      <sheetName val="UF比較"/>
      <sheetName val="BQ比較"/>
      <sheetName val="BQMP"/>
      <sheetName val="GRAPH"/>
      <sheetName val="COST DATA"/>
      <sheetName val="CONDITION"/>
      <sheetName val="Sheet3"/>
      <sheetName val="Sheet2"/>
      <sheetName val="CASE-1"/>
      <sheetName val="SIZ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ALOC"/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BQMPALOC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"/>
      <sheetName val="LISTA DE LINHAS"/>
      <sheetName val="LISTA_DE_LINHAS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80-100"/>
      <sheetName val="Calculations80-100"/>
      <sheetName val="D-3003 Volume"/>
      <sheetName val="Preliminary80-140"/>
      <sheetName val="Calculations80-140"/>
      <sheetName val="D-9001"/>
      <sheetName val="D-9002 (Case 1, 53,5°C)"/>
      <sheetName val="D-9002 (Case 2, 26.2 °C)"/>
      <sheetName val="D-9010 (Case1 LTS)"/>
      <sheetName val="D-9010 (Case2 MP)"/>
      <sheetName val="D-3003"/>
      <sheetName val="D-9002"/>
      <sheetName val="gas"/>
      <sheetName val="CAÑOS Y AC.item2.2"/>
      <sheetName val="2"/>
      <sheetName val="Connections"/>
      <sheetName val="DWTables"/>
      <sheetName val="espep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</v>
          </cell>
        </row>
        <row r="8">
          <cell r="D8" t="str">
            <v>yes</v>
          </cell>
        </row>
        <row r="12">
          <cell r="E12">
            <v>262972</v>
          </cell>
        </row>
        <row r="13">
          <cell r="E13">
            <v>12.130801687763713</v>
          </cell>
        </row>
        <row r="14">
          <cell r="E14">
            <v>6.0216776811594208</v>
          </cell>
        </row>
        <row r="15">
          <cell r="E15">
            <v>464.03500000000008</v>
          </cell>
        </row>
        <row r="16">
          <cell r="E16">
            <v>843.7</v>
          </cell>
        </row>
        <row r="17">
          <cell r="E17">
            <v>1.527777777777778E-4</v>
          </cell>
        </row>
        <row r="19">
          <cell r="G19">
            <v>0.39741630679219475</v>
          </cell>
        </row>
        <row r="22">
          <cell r="E22">
            <v>1.3114738124142427</v>
          </cell>
          <cell r="G22">
            <v>1.2267261038882098</v>
          </cell>
        </row>
        <row r="23">
          <cell r="E23">
            <v>4.5915348245302292</v>
          </cell>
          <cell r="G23">
            <v>4.908738521234052</v>
          </cell>
        </row>
        <row r="24">
          <cell r="E24">
            <v>2417.8758672894096</v>
          </cell>
        </row>
        <row r="25">
          <cell r="G25">
            <v>100</v>
          </cell>
        </row>
        <row r="28">
          <cell r="E28">
            <v>60</v>
          </cell>
        </row>
        <row r="29">
          <cell r="E29">
            <v>9.1666666666666684E-3</v>
          </cell>
          <cell r="G29">
            <v>0.98174770424681035</v>
          </cell>
        </row>
        <row r="30">
          <cell r="G30">
            <v>200</v>
          </cell>
        </row>
        <row r="32">
          <cell r="E32">
            <v>180</v>
          </cell>
        </row>
        <row r="33">
          <cell r="E33">
            <v>2.7500000000000004E-2</v>
          </cell>
          <cell r="G33">
            <v>1.4726215563702156</v>
          </cell>
        </row>
        <row r="34">
          <cell r="E34">
            <v>5.6022539968347171</v>
          </cell>
          <cell r="G34">
            <v>300</v>
          </cell>
        </row>
        <row r="35">
          <cell r="C35">
            <v>300</v>
          </cell>
        </row>
        <row r="36">
          <cell r="E36">
            <v>60</v>
          </cell>
        </row>
        <row r="37">
          <cell r="E37">
            <v>9.1666666666666684E-3</v>
          </cell>
          <cell r="G37">
            <v>0.73631077818510782</v>
          </cell>
        </row>
        <row r="38">
          <cell r="E38">
            <v>1.8674179989449056</v>
          </cell>
          <cell r="G38">
            <v>150</v>
          </cell>
        </row>
        <row r="39">
          <cell r="C39">
            <v>150</v>
          </cell>
        </row>
        <row r="40">
          <cell r="E40">
            <v>30</v>
          </cell>
        </row>
        <row r="41">
          <cell r="E41">
            <v>4.5833333333333342E-3</v>
          </cell>
          <cell r="G41">
            <v>1.4726215563702156</v>
          </cell>
        </row>
        <row r="42">
          <cell r="E42">
            <v>0.93370899947245278</v>
          </cell>
          <cell r="G42">
            <v>300</v>
          </cell>
        </row>
        <row r="43">
          <cell r="C43">
            <v>300</v>
          </cell>
        </row>
        <row r="46">
          <cell r="E46">
            <v>23.126442502962213</v>
          </cell>
        </row>
        <row r="47">
          <cell r="E47">
            <v>6000</v>
          </cell>
        </row>
        <row r="50">
          <cell r="E50">
            <v>600</v>
          </cell>
        </row>
        <row r="51">
          <cell r="E51">
            <v>1250</v>
          </cell>
        </row>
        <row r="52">
          <cell r="E52">
            <v>915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PRODUT MENSAL"/>
      <sheetName val="PRODUÇÃO ACUM"/>
      <sheetName val="CUSTO MÉD ACUM"/>
      <sheetName val="Produt JAN"/>
      <sheetName val="Produt FEV"/>
      <sheetName val="Produt MAR"/>
      <sheetName val="Produt ABR"/>
      <sheetName val="Produt MAI"/>
      <sheetName val="Produt JUN"/>
      <sheetName val="Produt JUL"/>
      <sheetName val="Produt AGO"/>
      <sheetName val="Produt SET"/>
      <sheetName val="Produt OUT"/>
      <sheetName val="Produt NOV"/>
      <sheetName val="Produt DEZ"/>
      <sheetName val="MACROS"/>
    </sheetNames>
    <sheetDataSet>
      <sheetData sheetId="0" refreshError="1">
        <row r="1">
          <cell r="A1" t="str">
            <v>ACOMPANHAMENTO DAS METAS</v>
          </cell>
        </row>
        <row r="13">
          <cell r="A13">
            <v>1998</v>
          </cell>
          <cell r="K13" t="e">
            <v>#N/A</v>
          </cell>
          <cell r="T13" t="e">
            <v>#N/A</v>
          </cell>
        </row>
        <row r="14">
          <cell r="A14">
            <v>1999</v>
          </cell>
          <cell r="K14" t="e">
            <v>#N/A</v>
          </cell>
          <cell r="T14" t="e">
            <v>#N/A</v>
          </cell>
        </row>
        <row r="15">
          <cell r="A15" t="str">
            <v>JAN</v>
          </cell>
          <cell r="E15">
            <v>0.36</v>
          </cell>
          <cell r="G15">
            <v>30016</v>
          </cell>
          <cell r="J15">
            <v>77327</v>
          </cell>
          <cell r="L15">
            <v>30016</v>
          </cell>
          <cell r="M15" t="e">
            <v>#N/A</v>
          </cell>
          <cell r="O15">
            <v>77327</v>
          </cell>
          <cell r="P15">
            <v>30016</v>
          </cell>
          <cell r="Q15" t="e">
            <v>#N/A</v>
          </cell>
          <cell r="S15">
            <v>0.45999999999999996</v>
          </cell>
          <cell r="U15">
            <v>0.31</v>
          </cell>
          <cell r="V15">
            <v>0.31</v>
          </cell>
          <cell r="W15" t="e">
            <v>#N/A</v>
          </cell>
        </row>
        <row r="16">
          <cell r="A16" t="str">
            <v>FEV</v>
          </cell>
          <cell r="E16">
            <v>0.36</v>
          </cell>
          <cell r="G16">
            <v>51760</v>
          </cell>
          <cell r="J16">
            <v>69594.5</v>
          </cell>
          <cell r="L16">
            <v>40888</v>
          </cell>
          <cell r="M16" t="e">
            <v>#N/A</v>
          </cell>
          <cell r="O16">
            <v>139189</v>
          </cell>
          <cell r="P16">
            <v>81776</v>
          </cell>
          <cell r="Q16" t="e">
            <v>#N/A</v>
          </cell>
          <cell r="S16">
            <v>0.46</v>
          </cell>
          <cell r="U16">
            <v>0.25</v>
          </cell>
          <cell r="V16">
            <v>0.27202308745842302</v>
          </cell>
          <cell r="W16" t="e">
            <v>#N/A</v>
          </cell>
        </row>
        <row r="17">
          <cell r="A17" t="str">
            <v>MAR</v>
          </cell>
          <cell r="E17">
            <v>0.36</v>
          </cell>
          <cell r="G17">
            <v>68112</v>
          </cell>
          <cell r="J17">
            <v>77327.333333333328</v>
          </cell>
          <cell r="L17">
            <v>49962.666666666664</v>
          </cell>
          <cell r="M17" t="e">
            <v>#N/A</v>
          </cell>
          <cell r="O17">
            <v>231982</v>
          </cell>
          <cell r="P17">
            <v>149888</v>
          </cell>
          <cell r="Q17" t="e">
            <v>#N/A</v>
          </cell>
          <cell r="S17">
            <v>0.46</v>
          </cell>
          <cell r="U17">
            <v>0.32</v>
          </cell>
          <cell r="V17">
            <v>0.29382472245943642</v>
          </cell>
          <cell r="W17" t="e">
            <v>#N/A</v>
          </cell>
        </row>
        <row r="18">
          <cell r="A18" t="str">
            <v>ABR</v>
          </cell>
          <cell r="E18">
            <v>0.36</v>
          </cell>
          <cell r="G18">
            <v>125376</v>
          </cell>
          <cell r="J18">
            <v>86348.75</v>
          </cell>
          <cell r="L18">
            <v>68816</v>
          </cell>
          <cell r="M18">
            <v>68816</v>
          </cell>
          <cell r="O18">
            <v>345395</v>
          </cell>
          <cell r="P18">
            <v>275264</v>
          </cell>
          <cell r="Q18">
            <v>275264</v>
          </cell>
          <cell r="S18">
            <v>0.46656714775836361</v>
          </cell>
          <cell r="U18">
            <v>0.21</v>
          </cell>
          <cell r="V18">
            <v>0.25564461753080681</v>
          </cell>
          <cell r="W18">
            <v>0.25564461753080681</v>
          </cell>
        </row>
        <row r="19">
          <cell r="A19" t="str">
            <v>MAI</v>
          </cell>
          <cell r="E19">
            <v>0.36</v>
          </cell>
          <cell r="J19">
            <v>94854.8</v>
          </cell>
          <cell r="L19" t="e">
            <v>#N/A</v>
          </cell>
          <cell r="M19">
            <v>109395.8</v>
          </cell>
          <cell r="O19">
            <v>474274</v>
          </cell>
          <cell r="P19" t="e">
            <v>#N/A</v>
          </cell>
          <cell r="Q19">
            <v>421603</v>
          </cell>
          <cell r="S19">
            <v>0.47021738488721709</v>
          </cell>
          <cell r="U19" t="e">
            <v>#N/A</v>
          </cell>
          <cell r="V19" t="e">
            <v>#N/A</v>
          </cell>
          <cell r="W19">
            <v>0.33351868938314011</v>
          </cell>
        </row>
        <row r="20">
          <cell r="A20" t="str">
            <v>JUN</v>
          </cell>
          <cell r="E20">
            <v>0.36</v>
          </cell>
          <cell r="J20">
            <v>100542</v>
          </cell>
          <cell r="L20" t="e">
            <v>#N/A</v>
          </cell>
          <cell r="M20">
            <v>115553</v>
          </cell>
          <cell r="O20">
            <v>603252</v>
          </cell>
          <cell r="P20" t="e">
            <v>#N/A</v>
          </cell>
          <cell r="Q20">
            <v>567942</v>
          </cell>
          <cell r="S20">
            <v>0.47230895214603519</v>
          </cell>
          <cell r="U20" t="e">
            <v>#N/A</v>
          </cell>
          <cell r="V20" t="e">
            <v>#N/A</v>
          </cell>
          <cell r="W20">
            <v>0.37126185420342223</v>
          </cell>
        </row>
        <row r="21">
          <cell r="A21" t="str">
            <v>JUL</v>
          </cell>
          <cell r="E21">
            <v>0.36</v>
          </cell>
          <cell r="J21">
            <v>103860.71428571429</v>
          </cell>
          <cell r="L21" t="e">
            <v>#N/A</v>
          </cell>
          <cell r="M21">
            <v>121623.42857142857</v>
          </cell>
          <cell r="O21">
            <v>727025</v>
          </cell>
          <cell r="P21" t="e">
            <v>#N/A</v>
          </cell>
          <cell r="Q21">
            <v>725988</v>
          </cell>
          <cell r="S21">
            <v>0.4736183212406726</v>
          </cell>
          <cell r="U21" t="e">
            <v>#N/A</v>
          </cell>
          <cell r="V21" t="e">
            <v>#N/A</v>
          </cell>
          <cell r="W21">
            <v>0.39493391075334583</v>
          </cell>
        </row>
        <row r="22">
          <cell r="A22" t="str">
            <v>AGO</v>
          </cell>
          <cell r="J22" t="e">
            <v>#N/A</v>
          </cell>
          <cell r="L22" t="e">
            <v>#N/A</v>
          </cell>
          <cell r="M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S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</row>
        <row r="23">
          <cell r="A23" t="str">
            <v>SET</v>
          </cell>
          <cell r="J23" t="e">
            <v>#N/A</v>
          </cell>
          <cell r="L23" t="e">
            <v>#N/A</v>
          </cell>
          <cell r="M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S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</row>
        <row r="24">
          <cell r="A24" t="str">
            <v>OUT</v>
          </cell>
          <cell r="J24" t="e">
            <v>#N/A</v>
          </cell>
          <cell r="L24" t="e">
            <v>#N/A</v>
          </cell>
          <cell r="M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S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</row>
        <row r="25">
          <cell r="A25" t="str">
            <v>NOV</v>
          </cell>
          <cell r="J25" t="e">
            <v>#N/A</v>
          </cell>
          <cell r="L25" t="e">
            <v>#N/A</v>
          </cell>
          <cell r="M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S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</row>
        <row r="26">
          <cell r="A26" t="str">
            <v>DEZ</v>
          </cell>
          <cell r="J26" t="e">
            <v>#N/A</v>
          </cell>
          <cell r="L26" t="e">
            <v>#N/A</v>
          </cell>
          <cell r="M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S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</row>
        <row r="28">
          <cell r="J28">
            <v>0</v>
          </cell>
          <cell r="K28">
            <v>0</v>
          </cell>
          <cell r="L28">
            <v>1</v>
          </cell>
          <cell r="O28">
            <v>0</v>
          </cell>
          <cell r="P28">
            <v>0</v>
          </cell>
          <cell r="Q28">
            <v>1</v>
          </cell>
          <cell r="S28">
            <v>1</v>
          </cell>
          <cell r="T28">
            <v>0</v>
          </cell>
          <cell r="U28">
            <v>0</v>
          </cell>
        </row>
        <row r="30">
          <cell r="J30">
            <v>1</v>
          </cell>
          <cell r="K30">
            <v>0</v>
          </cell>
          <cell r="L30">
            <v>0</v>
          </cell>
          <cell r="O30">
            <v>0</v>
          </cell>
          <cell r="P30">
            <v>1</v>
          </cell>
          <cell r="Q30">
            <v>0</v>
          </cell>
          <cell r="S30">
            <v>1</v>
          </cell>
          <cell r="T30">
            <v>0</v>
          </cell>
          <cell r="U30">
            <v>0</v>
          </cell>
        </row>
      </sheetData>
      <sheetData sheetId="1" refreshError="1"/>
      <sheetData sheetId="2" refreshError="1"/>
      <sheetData sheetId="3" refreshError="1"/>
      <sheetData sheetId="4" refreshError="1">
        <row r="2">
          <cell r="J2" t="str">
            <v>ACOMPANHAMENTO DAS METAS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6">
          <cell r="J46" t="e">
            <v>#N/A</v>
          </cell>
          <cell r="K46" t="e">
            <v>#N/A</v>
          </cell>
          <cell r="L46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>
            <v>0</v>
          </cell>
          <cell r="AK42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6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7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>
            <v>0</v>
          </cell>
          <cell r="AK43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8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9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D14">
            <v>6500</v>
          </cell>
          <cell r="AE14">
            <v>7000</v>
          </cell>
          <cell r="AF14">
            <v>6500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D15">
            <v>4800</v>
          </cell>
          <cell r="AE15">
            <v>7000</v>
          </cell>
          <cell r="AF15">
            <v>5650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>
            <v>7000</v>
          </cell>
          <cell r="AF16">
            <v>5650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>
            <v>7000</v>
          </cell>
          <cell r="AF17">
            <v>5650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D18">
            <v>5200</v>
          </cell>
          <cell r="AE18">
            <v>7000</v>
          </cell>
          <cell r="AF18">
            <v>5500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D19">
            <v>7000</v>
          </cell>
          <cell r="AE19">
            <v>7000</v>
          </cell>
          <cell r="AF19">
            <v>5875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D20">
            <v>7500</v>
          </cell>
          <cell r="AE20">
            <v>7000</v>
          </cell>
          <cell r="AF20">
            <v>6200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D21">
            <v>8000</v>
          </cell>
          <cell r="AE21">
            <v>7000</v>
          </cell>
          <cell r="AF21">
            <v>6500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D22">
            <v>7500</v>
          </cell>
          <cell r="AE22">
            <v>7000</v>
          </cell>
          <cell r="AF22">
            <v>6642.8571428571431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>
            <v>7000</v>
          </cell>
          <cell r="AF23">
            <v>6642.8571428571431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>
            <v>7000</v>
          </cell>
          <cell r="AF24">
            <v>6642.8571428571431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D25">
            <v>4500</v>
          </cell>
          <cell r="AE25">
            <v>7000</v>
          </cell>
          <cell r="AF25">
            <v>6375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D26">
            <v>4900</v>
          </cell>
          <cell r="AE26">
            <v>7000</v>
          </cell>
          <cell r="AF26">
            <v>6211.1111111111113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D27">
            <v>4800</v>
          </cell>
          <cell r="AE27">
            <v>7000</v>
          </cell>
          <cell r="AF27">
            <v>6070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D28">
            <v>5700</v>
          </cell>
          <cell r="AE28">
            <v>7000</v>
          </cell>
          <cell r="AF28">
            <v>6036.363636363636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D29">
            <v>6500</v>
          </cell>
          <cell r="AE29">
            <v>7000</v>
          </cell>
          <cell r="AF29">
            <v>6075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>
            <v>7000</v>
          </cell>
          <cell r="AF30">
            <v>6075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>
            <v>7000</v>
          </cell>
          <cell r="AF31">
            <v>6075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D32">
            <v>7200</v>
          </cell>
          <cell r="AE32">
            <v>7000</v>
          </cell>
          <cell r="AF32">
            <v>6161.5384615384619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D33">
            <v>7500</v>
          </cell>
          <cell r="AE33">
            <v>7000</v>
          </cell>
          <cell r="AF33">
            <v>6257.1428571428569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D34">
            <v>6800</v>
          </cell>
          <cell r="AE34">
            <v>7000</v>
          </cell>
          <cell r="AF34">
            <v>6293.333333333333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D35">
            <v>6900</v>
          </cell>
          <cell r="AE35">
            <v>7000</v>
          </cell>
          <cell r="AF35">
            <v>6331.25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D36">
            <v>6522</v>
          </cell>
          <cell r="AE36">
            <v>7000</v>
          </cell>
          <cell r="AF36">
            <v>6342.4705882352937</v>
          </cell>
          <cell r="AG36">
            <v>6342.4705882352937</v>
          </cell>
          <cell r="AH36">
            <v>6342.4705882352937</v>
          </cell>
          <cell r="AJ36" t="e">
            <v>#N/A</v>
          </cell>
          <cell r="AK36" t="e">
            <v>#N/A</v>
          </cell>
        </row>
        <row r="37">
          <cell r="AE37">
            <v>7000</v>
          </cell>
          <cell r="AF37" t="e">
            <v>#N/A</v>
          </cell>
          <cell r="AG37">
            <v>6715.5570934256057</v>
          </cell>
          <cell r="AH37">
            <v>6885.7411764705885</v>
          </cell>
          <cell r="AJ37" t="e">
            <v>#N/A</v>
          </cell>
          <cell r="AK37" t="e">
            <v>#N/A</v>
          </cell>
        </row>
        <row r="38">
          <cell r="AE38">
            <v>7000</v>
          </cell>
          <cell r="AF38" t="e">
            <v>#N/A</v>
          </cell>
          <cell r="AG38">
            <v>7088.6435986159177</v>
          </cell>
          <cell r="AH38">
            <v>7429.0117647058833</v>
          </cell>
          <cell r="AJ38" t="e">
            <v>#N/A</v>
          </cell>
          <cell r="AK38" t="e">
            <v>#N/A</v>
          </cell>
        </row>
        <row r="39">
          <cell r="AE39">
            <v>7000</v>
          </cell>
          <cell r="AF39" t="e">
            <v>#N/A</v>
          </cell>
          <cell r="AG39">
            <v>7047.1895424836612</v>
          </cell>
          <cell r="AH39">
            <v>7529.3777777777786</v>
          </cell>
          <cell r="AJ39" t="e">
            <v>#N/A</v>
          </cell>
          <cell r="AK39" t="e">
            <v>#N/A</v>
          </cell>
        </row>
        <row r="40">
          <cell r="AE40">
            <v>7000</v>
          </cell>
          <cell r="AF40" t="e">
            <v>#N/A</v>
          </cell>
          <cell r="AG40">
            <v>7010.0990712074317</v>
          </cell>
          <cell r="AH40">
            <v>7619.1789473684221</v>
          </cell>
          <cell r="AJ40" t="e">
            <v>#N/A</v>
          </cell>
          <cell r="AK40" t="e">
            <v>#N/A</v>
          </cell>
        </row>
        <row r="41">
          <cell r="AE41">
            <v>7000</v>
          </cell>
          <cell r="AF41" t="e">
            <v>#N/A</v>
          </cell>
          <cell r="AG41">
            <v>6976.7176470588256</v>
          </cell>
          <cell r="AH41">
            <v>7700.0000000000018</v>
          </cell>
          <cell r="AJ41" t="e">
            <v>#N/A</v>
          </cell>
          <cell r="AK41" t="e">
            <v>#N/A</v>
          </cell>
        </row>
        <row r="42">
          <cell r="AE42">
            <v>7000</v>
          </cell>
          <cell r="AF42" t="e">
            <v>#N/A</v>
          </cell>
          <cell r="AG42">
            <v>6946.5154061624671</v>
          </cell>
          <cell r="AH42">
            <v>7773.1238095238114</v>
          </cell>
          <cell r="AJ42" t="e">
            <v>#N/A</v>
          </cell>
          <cell r="AK42" t="e">
            <v>#N/A</v>
          </cell>
        </row>
        <row r="43">
          <cell r="AE43">
            <v>7000</v>
          </cell>
          <cell r="AF43" t="e">
            <v>#N/A</v>
          </cell>
          <cell r="AG43">
            <v>6919.0588235294135</v>
          </cell>
          <cell r="AH43">
            <v>7839.6000000000022</v>
          </cell>
          <cell r="AJ43">
            <v>7000</v>
          </cell>
          <cell r="AK43">
            <v>6919.0588235294135</v>
          </cell>
        </row>
        <row r="48">
          <cell r="J48">
            <v>0</v>
          </cell>
          <cell r="K48">
            <v>1</v>
          </cell>
          <cell r="L48">
            <v>0</v>
          </cell>
        </row>
      </sheetData>
      <sheetData sheetId="10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6342.4705882352937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1" refreshError="1">
        <row r="2">
          <cell r="J2" t="str">
            <v>ACOMPANHAMENTO DAS METAS</v>
          </cell>
        </row>
        <row r="12">
          <cell r="B12">
            <v>6342.4705882352937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2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3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4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  <sheetName val="BD"/>
      <sheetName val="System_Change"/>
      <sheetName val="Summary Units"/>
      <sheetName val="CURVA S - 26-11-2017"/>
      <sheetName val="ayuda"/>
      <sheetName val="Campos"/>
      <sheetName val="Acum_MF_Dolar"/>
      <sheetName val="USGC"/>
      <sheetName val="System_Change1"/>
      <sheetName val="Summary_Units"/>
      <sheetName val="CURVA_S_-_26-11-2017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EMP AN"/>
      <sheetName val="DESEMP COM NE"/>
      <sheetName val="DESEMP COM SE"/>
      <sheetName val="DESEMP COM SL"/>
      <sheetName val="DESEMP COM TC"/>
      <sheetName val="DADOS"/>
      <sheetName val="Contratações"/>
      <sheetName val="PROP ELAB GANH"/>
      <sheetName val="PARETOS"/>
      <sheetName val="FAIXA PROPO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2"/>
      <sheetName val="3"/>
      <sheetName val="PROYECTOS"/>
      <sheetName val="FASES DE INGENIERIA"/>
      <sheetName val="LISTADO DE CONTRATISTAS"/>
      <sheetName val="Recepción - Desfile"/>
      <sheetName val="Auxs"/>
      <sheetName val="Hoja2"/>
      <sheetName val="Hoja1"/>
      <sheetName val="Perfiles"/>
      <sheetName val="C y U"/>
      <sheetName val="BRITISH"/>
      <sheetName val="FASES_DE_INGENIERIA2"/>
      <sheetName val="LISTADO_DE_CONTRATISTAS2"/>
      <sheetName val="Recepción_-_Desfile2"/>
      <sheetName val="FASES_DE_INGENIERIA"/>
      <sheetName val="LISTADO_DE_CONTRATISTAS"/>
      <sheetName val="Recepción_-_Desfile"/>
      <sheetName val="FASES_DE_INGENIERIA1"/>
      <sheetName val="LISTADO_DE_CONTRATISTAS1"/>
      <sheetName val="Recepción_-_Desfile1"/>
      <sheetName val="FASES_DE_INGENIERIA3"/>
      <sheetName val="LISTADO_DE_CONTRATISTAS3"/>
      <sheetName val="Recepción_-_Desfile3"/>
      <sheetName val="RESUMEN"/>
      <sheetName val="AUX"/>
      <sheetName val="BASE PERSONAL"/>
      <sheetName val="REFERENCI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General"/>
      <sheetName val="EVALUACIÓN_T1"/>
      <sheetName val="Lista_de_Funciones"/>
      <sheetName val="DATOS"/>
      <sheetName val="DATA-ManodeObra"/>
      <sheetName val="DATA-Equipos"/>
      <sheetName val="Graficos"/>
      <sheetName val="UOCRA 545_08"/>
      <sheetName val="Auxiliar"/>
      <sheetName val="ESC.T.F."/>
      <sheetName val="ESC.T.V."/>
      <sheetName val="Validaciones"/>
      <sheetName val="Materiales EDVSA"/>
      <sheetName val="AVANCE MAR"/>
      <sheetName val="UOCRA_545_08"/>
      <sheetName val="EVALUACIÓN_T2"/>
      <sheetName val="Lista_de_Funciones1"/>
      <sheetName val="ESC_T_F_"/>
      <sheetName val="ESC_T_V_"/>
      <sheetName val="Hoja Resumen en $  28-04-22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UOCRA_545_081"/>
      <sheetName val="Materiales_EDVSA"/>
      <sheetName val="AVANCE_MAR"/>
      <sheetName val="#¡REF"/>
      <sheetName val="original list"/>
      <sheetName val="EVALUACIÓN_T3"/>
      <sheetName val="Lista_de_Funciones2"/>
      <sheetName val="ESC_T_F_1"/>
      <sheetName val="ESC_T_V_1"/>
      <sheetName val="Z209"/>
      <sheetName val="Planilla"/>
      <sheetName val="Revisión"/>
      <sheetName val="Directos"/>
      <sheetName val="EVALUACIÓN_T4"/>
      <sheetName val="Lista_de_Funciones3"/>
      <sheetName val="UOCRA_545_082"/>
      <sheetName val="ESC_T_F_2"/>
      <sheetName val="ESC_T_V_2"/>
      <sheetName val="Materiales_EDVSA1"/>
      <sheetName val="AVANCE_MAR1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Hoja_Resumen_en_$__28-04-22"/>
      <sheetName val="original_list"/>
      <sheetName val="abr 2007"/>
      <sheetName val="ene 2007"/>
      <sheetName val="feb 2007"/>
      <sheetName val="mar 2007"/>
      <sheetName val="TOT 100LL"/>
      <sheetName val="total Jet"/>
      <sheetName val="INGENIERIA"/>
      <sheetName val="OCA-001"/>
      <sheetName val="Anexo A - Carátula"/>
      <sheetName val="Anexo A - LD"/>
      <sheetName val="Anexo B - Carátula"/>
      <sheetName val="Planilla de Precios"/>
      <sheetName val="Budget Std Actual"/>
      <sheetName val="Dates"/>
      <sheetName val="Detail"/>
      <sheetName val="OpReport"/>
      <sheetName val="UOCRA_545_083"/>
      <sheetName val="AVANCE_MAR2"/>
      <sheetName val="Materiales_EDVSA2"/>
      <sheetName val="Anexo_A_-_Carátula"/>
      <sheetName val="Anexo_A_-_LD"/>
      <sheetName val="Anexo_B_-_Carátula"/>
      <sheetName val="Planilla_de_Precios"/>
      <sheetName val="CON-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RANGOS"/>
      <sheetName val="EVALUACIÓN T"/>
      <sheetName val="Lista de Funciones"/>
      <sheetName val="EVALUACIÓN_T"/>
      <sheetName val="Auxs"/>
      <sheetName val="Constantes"/>
      <sheetName val="UOCRA"/>
      <sheetName val="UOCRA 545_08"/>
      <sheetName val="Auxiliar"/>
      <sheetName val="AVANCE MAR"/>
      <sheetName val="Validaciones"/>
      <sheetName val="Materiales EDVSA"/>
      <sheetName val="EVALUACIÓN_T1"/>
      <sheetName val="Lista_de_Funciones"/>
      <sheetName val="UOCRA_545_08"/>
      <sheetName val="EVALUACIÓN_T2"/>
      <sheetName val="Lista_de_Funciones1"/>
      <sheetName val="UOCRA_545_081"/>
      <sheetName val="Materiales_EDVSA"/>
      <sheetName val="AVANCE_MAR"/>
      <sheetName val="#¡REF"/>
      <sheetName val="OCA-001"/>
      <sheetName val="Anexo A - Carátula"/>
      <sheetName val="Anexo A - LD"/>
      <sheetName val="Anexo B - Carátula"/>
      <sheetName val="Planilla de Precios"/>
      <sheetName val="EVALUACIÓN_T3"/>
      <sheetName val="Lista_de_Funciones2"/>
      <sheetName val="UOCRA_545_082"/>
      <sheetName val="AVANCE_MAR1"/>
      <sheetName val="Materiales_EDVSA1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ESC.T.F."/>
      <sheetName val="ESC.T.V."/>
      <sheetName val="DATOS"/>
      <sheetName val="DATA-ManodeObra"/>
      <sheetName val="DATA-Equipos"/>
      <sheetName val="General"/>
      <sheetName val="Graficos"/>
      <sheetName val="ESC_T_F_"/>
      <sheetName val="ESC_T_V_"/>
      <sheetName val="Budget Std Actual"/>
      <sheetName val="Dates"/>
      <sheetName val="Detail"/>
      <sheetName val="OpReport"/>
      <sheetName val="EVALUACIÓN_T4"/>
      <sheetName val="Lista_de_Funciones3"/>
      <sheetName val="UOCRA_545_083"/>
      <sheetName val="AVANCE_MAR2"/>
      <sheetName val="Materiales_EDVSA2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ESC_T_F_1"/>
      <sheetName val="ESC_T_V_1"/>
      <sheetName val="Anexo_A_-_Carátula"/>
      <sheetName val="Anexo_A_-_LD"/>
      <sheetName val="Anexo_B_-_Carátula"/>
      <sheetName val="Planilla_de_Precios"/>
      <sheetName val="Hoja1"/>
      <sheetName val="EAg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abr 2007"/>
      <sheetName val="ene 2007"/>
      <sheetName val="feb 2007"/>
      <sheetName val="mar 2007"/>
      <sheetName val="TOT 100LL"/>
      <sheetName val="total Jet"/>
      <sheetName val="EVALUACIÓN_T1"/>
      <sheetName val="Lista_de_Funciones"/>
      <sheetName val="INGENIERIA"/>
      <sheetName val="KWH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Print"/>
      <sheetName val="Esc"/>
      <sheetName val="00"/>
      <sheetName val="08 bis"/>
      <sheetName val="07"/>
      <sheetName val="08 gestion"/>
      <sheetName val="08"/>
      <sheetName val="11"/>
      <sheetName val="14"/>
      <sheetName val="01"/>
      <sheetName val="02"/>
      <sheetName val="20"/>
      <sheetName val="03"/>
      <sheetName val="04"/>
      <sheetName val="05"/>
      <sheetName val="06"/>
      <sheetName val="Resumen"/>
      <sheetName val="15"/>
      <sheetName val="10"/>
      <sheetName val="12"/>
      <sheetName val="13"/>
      <sheetName val="054"/>
      <sheetName val="Hedge"/>
      <sheetName val="08_bis"/>
      <sheetName val="08_gestion"/>
      <sheetName val="I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EPIP"/>
      <sheetName val="1240-18-P-RI-002"/>
      <sheetName val="TEMA Spec."/>
      <sheetName val="Detalle"/>
      <sheetName val="CAÑOS Y AC.item2.2"/>
      <sheetName val="SOCORILC"/>
      <sheetName val="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Input GUI"/>
      <sheetName val="OUTPUT Summary"/>
      <sheetName val="MSC STS Inputs"/>
      <sheetName val="NORAOutput GUI"/>
      <sheetName val="CARMENCITAOutput GUI"/>
      <sheetName val="general RTU"/>
      <sheetName val="SIGNALLINGNETWORK"/>
      <sheetName val="Graphs"/>
      <sheetName val="releasenotes"/>
      <sheetName val="TPSVerifier"/>
      <sheetName val="Scenarios"/>
      <sheetName val="Signalling"/>
      <sheetName val=" Network Input"/>
      <sheetName val="System"/>
      <sheetName val="SCP Input"/>
      <sheetName val="OS"/>
      <sheetName val="Applications"/>
      <sheetName val="Module1"/>
      <sheetName val="Module2"/>
      <sheetName val="Input_GUI"/>
      <sheetName val="OUTPUT_Summary"/>
      <sheetName val="MSC_STS_Inputs"/>
      <sheetName val="NORAOutput_GUI"/>
      <sheetName val="CARMENCITAOutput_GUI"/>
      <sheetName val="general_RTU"/>
      <sheetName val="_Network_Input"/>
      <sheetName val="SCP_Input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5Hojas"/>
      <sheetName val="Fases"/>
      <sheetName val="Plan de Trabajo"/>
      <sheetName val="Programa"/>
      <sheetName val="Equipos"/>
      <sheetName val="Personal"/>
      <sheetName val="Alq"/>
      <sheetName val="Jornales"/>
      <sheetName val="Módulo1"/>
      <sheetName val="Anexos"/>
      <sheetName val="Oil Consumption – Barrels"/>
      <sheetName val="1.3 Pib real x sector"/>
      <sheetName val="1.1 OyD real"/>
      <sheetName val="1.6 Pib corriente x sector"/>
      <sheetName val="1.5 OyD corr."/>
      <sheetName val="Costo HHpresencia"/>
      <sheetName val="KANATA GAS PLANT"/>
      <sheetName val="Evaluacion SIN MOV &amp; DESMOV (AP"/>
      <sheetName val="Factores_CI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tro"/>
      <sheetName val="Sketch"/>
      <sheetName val="Loads"/>
      <sheetName val="Input"/>
      <sheetName val="Descr"/>
      <sheetName val="Reac"/>
      <sheetName val="Despl"/>
      <sheetName val="Env"/>
      <sheetName val="Esf"/>
      <sheetName val="Verif perf"/>
      <sheetName val="Verif"/>
      <sheetName val="envolv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rudo Upstream"/>
      <sheetName val="MERCADO"/>
      <sheetName val="Gráficos"/>
      <sheetName val="Fto_ a partir del impuesto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Fto__a_partir_del_impuesto2"/>
      <sheetName val="COP_FED1"/>
      <sheetName val="22_PCIAS1"/>
      <sheetName val="Tesoro_Nacional1"/>
      <sheetName val="Fondo_ATN1"/>
      <sheetName val="Coop__Eléct_1"/>
      <sheetName val="C_F_E_E_1"/>
      <sheetName val="Fto__a_partir_del_impuesto3"/>
      <sheetName val="[Alt4_Proy2002.x䕬䍘䱅䔮"/>
      <sheetName val="Hoja3"/>
      <sheetName val="Info soporte"/>
      <sheetName val="OPEX (UPA9+3 y PA23)"/>
      <sheetName val="Total Red vs18"/>
      <sheetName val="Inflación"/>
      <sheetName val="Certificaciones"/>
      <sheetName val="T RETURN SOVS 20C"/>
      <sheetName val="T RETURN BUENOS 30C"/>
      <sheetName val="BBDD Soporte Gráfico"/>
      <sheetName val="Producción y pozos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Cómputos"/>
      <sheetName val="Vendor-OT-Precom"/>
      <sheetName val="Procedimientos "/>
      <sheetName val="Registros"/>
      <sheetName val="Equipos"/>
      <sheetName val="RC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platea"/>
      <sheetName val="perfiles"/>
      <sheetName val="omega"/>
      <sheetName val="kh"/>
      <sheetName val="bas.rec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D-9001"/>
      <sheetName val="platea"/>
      <sheetName val="gas"/>
      <sheetName val="BoQ HRSG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lectricidad"/>
      <sheetName val="AVANCE"/>
      <sheetName val="Informe"/>
      <sheetName val="DESVIOS DE ING."/>
      <sheetName val="DESVIOS_DE_ING_"/>
      <sheetName val="DESVIOS_DE_ING_1"/>
      <sheetName val="DESVIOS_DE_ING_2"/>
      <sheetName val="DESVIOS_DE_ING_8"/>
      <sheetName val="DESVIOS_DE_ING_3"/>
      <sheetName val="DESVIOS_DE_ING_4"/>
      <sheetName val="DESVIOS_DE_ING_5"/>
      <sheetName val="DESVIOS_DE_ING_6"/>
      <sheetName val="DESVIOS_DE_ING_7"/>
      <sheetName val="DESVIOS_DE_ING_9"/>
      <sheetName val="Hoja1"/>
      <sheetName val="DESVIOS_DE_ING_10"/>
      <sheetName val="DESVIOS_DE_ING_11"/>
      <sheetName val="JUNTAS CRAD"/>
      <sheetName val="1st page"/>
      <sheetName val="Vocabulary"/>
      <sheetName val="Plant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  <sheetName val="Listas"/>
      <sheetName val="COEF. C"/>
      <sheetName val="CAÑOS Y AC.item2.2"/>
      <sheetName val="ESPEPIP"/>
      <sheetName val="Caracteristicas"/>
      <sheetName val="bombas"/>
      <sheetName val="BIP-HOR"/>
      <sheetName val="Sold linea"/>
      <sheetName val="Computo"/>
      <sheetName val="GeoData"/>
      <sheetName val="RESUMEN GRAL"/>
      <sheetName val="resu"/>
      <sheetName val="import"/>
      <sheetName val="PIPING"/>
      <sheetName val="Calculo_cables"/>
      <sheetName val="COEF__C"/>
      <sheetName val="CAÑOS_Y_AC_item2_2"/>
      <sheetName val="Sold_linea"/>
      <sheetName val="RESUMEN_GRAL"/>
      <sheetName val="Calculo_cables1"/>
      <sheetName val="COEF__C1"/>
      <sheetName val="CAÑOS_Y_AC_item2_21"/>
      <sheetName val="Sold_linea1"/>
      <sheetName val="RESUMEN_GRAL1"/>
      <sheetName val="Calculo_cables2"/>
      <sheetName val="COEF__C2"/>
      <sheetName val="CAÑOS_Y_AC_item2_22"/>
      <sheetName val="Sold_linea2"/>
      <sheetName val="RESUMEN_GRAL2"/>
      <sheetName val="Calculo_cables3"/>
      <sheetName val="COEF__C3"/>
      <sheetName val="CAÑOS_Y_AC_item2_23"/>
      <sheetName val="Sold_linea3"/>
      <sheetName val="RESUMEN_GRAL3"/>
      <sheetName val="Calculo_cables9"/>
      <sheetName val="COEF__C9"/>
      <sheetName val="CAÑOS_Y_AC_item2_29"/>
      <sheetName val="Sold_linea9"/>
      <sheetName val="RESUMEN_GRAL9"/>
      <sheetName val="Calculo_cables4"/>
      <sheetName val="COEF__C4"/>
      <sheetName val="CAÑOS_Y_AC_item2_24"/>
      <sheetName val="Sold_linea4"/>
      <sheetName val="RESUMEN_GRAL4"/>
      <sheetName val="Calculo_cables5"/>
      <sheetName val="COEF__C5"/>
      <sheetName val="CAÑOS_Y_AC_item2_25"/>
      <sheetName val="Sold_linea5"/>
      <sheetName val="RESUMEN_GRAL5"/>
      <sheetName val="Calculo_cables6"/>
      <sheetName val="COEF__C6"/>
      <sheetName val="CAÑOS_Y_AC_item2_26"/>
      <sheetName val="Sold_linea6"/>
      <sheetName val="RESUMEN_GRAL6"/>
      <sheetName val="Calculo_cables7"/>
      <sheetName val="COEF__C7"/>
      <sheetName val="CAÑOS_Y_AC_item2_27"/>
      <sheetName val="Sold_linea7"/>
      <sheetName val="RESUMEN_GRAL7"/>
      <sheetName val="Calculo_cables8"/>
      <sheetName val="COEF__C8"/>
      <sheetName val="CAÑOS_Y_AC_item2_28"/>
      <sheetName val="Sold_linea8"/>
      <sheetName val="RESUMEN_GRAL8"/>
      <sheetName val="Calculo_cables10"/>
      <sheetName val="COEF__C10"/>
      <sheetName val="CAÑOS_Y_AC_item2_210"/>
      <sheetName val="Sold_linea10"/>
      <sheetName val="RESUMEN_GRAL10"/>
      <sheetName val="Calculo_cables11"/>
      <sheetName val="COEF__C11"/>
      <sheetName val="CAÑOS_Y_AC_item2_211"/>
      <sheetName val="Sold_linea11"/>
      <sheetName val="RESUMEN_GRAL11"/>
      <sheetName val="Calculo_cables12"/>
      <sheetName val="COEF__C12"/>
      <sheetName val="CAÑOS_Y_AC_item2_212"/>
      <sheetName val="Sold_linea12"/>
      <sheetName val="RESUMEN_GRAL12"/>
      <sheetName val="Preheat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H Pricing Trends Chart"/>
      <sheetName val="Pricing Trends"/>
      <sheetName val="Futures vs Spots (mon)"/>
      <sheetName val="Daily Spots"/>
      <sheetName val="Futures vs Spots (ave)"/>
      <sheetName val="spot prices"/>
      <sheetName val="monthly futures"/>
      <sheetName val="daily future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Monthly Averages"/>
      <sheetName val="Daily Forwards"/>
      <sheetName val="_BB_Gas Forwards HH (2003-05-3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RF sept"/>
      <sheetName val="BASE"/>
      <sheetName val="CUADROS PATR."/>
      <sheetName val="Sheet1"/>
      <sheetName val="ANEXOA"/>
      <sheetName val="SAP_DOWNLOAD"/>
      <sheetName val="Accesorios"/>
      <sheetName val="fittings"/>
      <sheetName val="Cash Flows"/>
      <sheetName val="Plant &amp; Mine CAPX"/>
      <sheetName val="Propuesta"/>
      <sheetName val="Anexo VI"/>
      <sheetName val="Arch. INFO"/>
      <sheetName val="Datos1"/>
      <sheetName val="Stand By Accesos"/>
      <sheetName val="rencst0599"/>
      <sheetName val="Base Cuadros"/>
      <sheetName val="CSUOM3"/>
      <sheetName val="OCTG-Market Outlook"/>
      <sheetName val="Histograma"/>
      <sheetName val="BDG'S"/>
      <sheetName val="Validation"/>
      <sheetName val="LEGEND"/>
      <sheetName val="Quantity"/>
      <sheetName val="Hoja1"/>
      <sheetName val="Datos"/>
      <sheetName val="07"/>
      <sheetName val="Tablero de Programación"/>
      <sheetName val="CICLO DE EXCAVACION"/>
      <sheetName val="Limit_ACC_A"/>
      <sheetName val="FlujoTJ"/>
      <sheetName val="ROxM"/>
      <sheetName val="Constants"/>
      <sheetName val="PIP"/>
      <sheetName val="Detail Estimate"/>
      <sheetName val="10241EQLIST"/>
      <sheetName val="Tablas"/>
      <sheetName val="INFORMACION ADICIONAL"/>
      <sheetName val="Base datos"/>
      <sheetName val="Esc"/>
      <sheetName val="Daily Forwards"/>
      <sheetName val="INST"/>
      <sheetName val="Cálculo"/>
      <sheetName val="OS"/>
      <sheetName val="Applications"/>
      <sheetName val="Main"/>
      <sheetName val="Input"/>
      <sheetName val="Ratios"/>
      <sheetName val="BD Avance"/>
      <sheetName val="BD HH"/>
      <sheetName val="Partidas para IP"/>
      <sheetName val="COL 21169"/>
      <sheetName val="A_A310"/>
      <sheetName val="A_G105"/>
      <sheetName val="A_G200"/>
      <sheetName val="Detail BEA"/>
      <sheetName val="Detail CMN"/>
      <sheetName val="Eng Support"/>
      <sheetName val="Personnel"/>
      <sheetName val="IGO"/>
      <sheetName val="RESUMEN2"/>
      <sheetName val="Dic"/>
      <sheetName val="Computo"/>
      <sheetName val="Mater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ily Forwards"/>
      <sheetName val="Monthly Averages"/>
      <sheetName val="Custom Averages"/>
      <sheetName val="Summary of Custom"/>
      <sheetName val="Different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To"/>
      <sheetName val="CHEDIAK"/>
      <sheetName val="RCST CHEDIAK"/>
      <sheetName val="CISA"/>
      <sheetName val="RCST CISA"/>
      <sheetName val="MILICIC"/>
      <sheetName val="RCST MILICIC"/>
      <sheetName val="AESA"/>
      <sheetName val="RCST AESA"/>
      <sheetName val="Comparativa"/>
      <sheetName val="Premoldeado"/>
      <sheetName val="Surplus AESA"/>
      <sheetName val="BD MT"/>
      <sheetName val="CTz EMs"/>
      <sheetName val="CTz Modulos"/>
      <sheetName val="CTz Edificios"/>
      <sheetName val="Edicion de Nodos"/>
      <sheetName val="22-234 RCTS CI 22.05.20 RA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VER"/>
      <sheetName val="LIST. CRUCES GS(2)"/>
      <sheetName val="GS Exportación"/>
      <sheetName val="Detalle Cruces"/>
      <sheetName val="TIPO SUELO"/>
      <sheetName val="PAGE 1"/>
      <sheetName val="Interconexión YPF"/>
      <sheetName val="Bypass CPF-EPF"/>
      <sheetName val="OL Exportación"/>
      <sheetName val="ZONAS"/>
      <sheetName val="LIST. INST. SUP."/>
      <sheetName val="CURVAS INDUCIDAS"/>
      <sheetName val="C. EROSIÓN"/>
      <sheetName val="Definiciones"/>
      <sheetName val="TAPONES Y CORTACORRIENTES"/>
      <sheetName val="Botaderos Recomposicion DDV"/>
      <sheetName val="Botaderos Apertura DDV"/>
      <sheetName val="Sheet1"/>
    </sheetNames>
    <sheetDataSet>
      <sheetData sheetId="0" refreshError="1"/>
      <sheetData sheetId="1" refreshError="1"/>
      <sheetData sheetId="2">
        <row r="52">
          <cell r="C52" t="str">
            <v>Línea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>
        <row r="22">
          <cell r="C22" t="str">
            <v>PK Inicio</v>
          </cell>
        </row>
      </sheetData>
      <sheetData sheetId="11">
        <row r="29">
          <cell r="C29" t="str">
            <v>PK</v>
          </cell>
        </row>
      </sheetData>
      <sheetData sheetId="12">
        <row r="33">
          <cell r="C33" t="str">
            <v>PK</v>
          </cell>
          <cell r="D33" t="str">
            <v>Ángulo [°]</v>
          </cell>
          <cell r="E33" t="str">
            <v>Horizontal / Vertical</v>
          </cell>
          <cell r="F33" t="str">
            <v>Diámetro</v>
          </cell>
          <cell r="G33" t="str">
            <v>Espesor</v>
          </cell>
          <cell r="H33" t="str">
            <v>Material</v>
          </cell>
          <cell r="I33" t="str">
            <v>Notas</v>
          </cell>
        </row>
      </sheetData>
      <sheetData sheetId="13">
        <row r="27">
          <cell r="R27" t="str">
            <v>Filas de gabiones</v>
          </cell>
          <cell r="S27" t="str">
            <v>Volumen de Gavión</v>
          </cell>
          <cell r="T27" t="str">
            <v>Longitud a proteger c/ colchonetas</v>
          </cell>
          <cell r="U27" t="str">
            <v>Volumen de colchoneta</v>
          </cell>
          <cell r="V27" t="str">
            <v>Sup. Geotextil</v>
          </cell>
          <cell r="W27" t="str">
            <v>Vol. Rip-Rap</v>
          </cell>
        </row>
        <row r="28">
          <cell r="C28" t="str">
            <v>Línea</v>
          </cell>
          <cell r="E28" t="str">
            <v>PK Inicio</v>
          </cell>
        </row>
        <row r="29">
          <cell r="C29">
            <v>1</v>
          </cell>
          <cell r="E29">
            <v>3729</v>
          </cell>
        </row>
        <row r="30">
          <cell r="C30">
            <v>1</v>
          </cell>
          <cell r="E30">
            <v>4177</v>
          </cell>
        </row>
        <row r="31">
          <cell r="C31">
            <v>1</v>
          </cell>
          <cell r="E31">
            <v>4538</v>
          </cell>
        </row>
        <row r="32">
          <cell r="C32">
            <v>1</v>
          </cell>
          <cell r="E32">
            <v>7174</v>
          </cell>
        </row>
        <row r="33">
          <cell r="C33">
            <v>1</v>
          </cell>
          <cell r="E33">
            <v>8001</v>
          </cell>
        </row>
        <row r="34">
          <cell r="C34">
            <v>1</v>
          </cell>
          <cell r="E34">
            <v>9166</v>
          </cell>
        </row>
        <row r="35">
          <cell r="C35">
            <v>1</v>
          </cell>
          <cell r="E35">
            <v>9522</v>
          </cell>
        </row>
        <row r="36">
          <cell r="C36">
            <v>1</v>
          </cell>
          <cell r="E36">
            <v>10049</v>
          </cell>
        </row>
        <row r="37">
          <cell r="C37">
            <v>1</v>
          </cell>
          <cell r="E37">
            <v>12380</v>
          </cell>
        </row>
        <row r="38">
          <cell r="C38">
            <v>1</v>
          </cell>
          <cell r="E38">
            <v>15526</v>
          </cell>
        </row>
        <row r="39">
          <cell r="C39">
            <v>1</v>
          </cell>
          <cell r="E39">
            <v>18004</v>
          </cell>
        </row>
        <row r="40">
          <cell r="C40">
            <v>1</v>
          </cell>
          <cell r="E40">
            <v>18960</v>
          </cell>
        </row>
        <row r="41">
          <cell r="C41">
            <v>1</v>
          </cell>
          <cell r="E41">
            <v>20101</v>
          </cell>
        </row>
        <row r="42">
          <cell r="C42">
            <v>1</v>
          </cell>
          <cell r="E42">
            <v>20829</v>
          </cell>
        </row>
        <row r="43">
          <cell r="C43">
            <v>1</v>
          </cell>
          <cell r="E43">
            <v>21651</v>
          </cell>
        </row>
        <row r="44">
          <cell r="C44">
            <v>1</v>
          </cell>
          <cell r="E44">
            <v>22040</v>
          </cell>
        </row>
        <row r="45">
          <cell r="C45">
            <v>1</v>
          </cell>
          <cell r="E45">
            <v>22730</v>
          </cell>
        </row>
        <row r="46">
          <cell r="C46">
            <v>1</v>
          </cell>
          <cell r="E46">
            <v>22889</v>
          </cell>
        </row>
        <row r="47">
          <cell r="C47">
            <v>1</v>
          </cell>
          <cell r="E47">
            <v>24626</v>
          </cell>
        </row>
        <row r="48">
          <cell r="C48">
            <v>1</v>
          </cell>
          <cell r="E48">
            <v>27233</v>
          </cell>
        </row>
        <row r="49">
          <cell r="C49">
            <v>1</v>
          </cell>
          <cell r="E49">
            <v>28221</v>
          </cell>
        </row>
        <row r="50">
          <cell r="C50">
            <v>1</v>
          </cell>
          <cell r="E50">
            <v>28262</v>
          </cell>
        </row>
        <row r="51">
          <cell r="C51">
            <v>1</v>
          </cell>
          <cell r="E51">
            <v>29234</v>
          </cell>
        </row>
        <row r="52">
          <cell r="C52">
            <v>1</v>
          </cell>
          <cell r="E52">
            <v>30914</v>
          </cell>
        </row>
        <row r="53">
          <cell r="C53">
            <v>1</v>
          </cell>
          <cell r="E53">
            <v>31123</v>
          </cell>
        </row>
      </sheetData>
      <sheetData sheetId="14">
        <row r="2">
          <cell r="D2" t="str">
            <v>Horizontal</v>
          </cell>
          <cell r="F2" t="str">
            <v>Acero</v>
          </cell>
          <cell r="G2" t="str">
            <v>SÍ</v>
          </cell>
          <cell r="H2" t="str">
            <v>Excavable blando</v>
          </cell>
          <cell r="I2" t="str">
            <v>sólo en las interferencias</v>
          </cell>
        </row>
        <row r="3">
          <cell r="D3" t="str">
            <v>Vertical</v>
          </cell>
          <cell r="F3" t="str">
            <v>HDPE</v>
          </cell>
          <cell r="G3" t="str">
            <v>NO</v>
          </cell>
          <cell r="H3" t="str">
            <v>Excavable duro</v>
          </cell>
          <cell r="I3" t="str">
            <v>a lo largo de toda la traza</v>
          </cell>
        </row>
        <row r="4">
          <cell r="D4" t="str">
            <v>Combinada</v>
          </cell>
          <cell r="F4" t="str">
            <v>NO</v>
          </cell>
          <cell r="H4" t="str">
            <v>No excavable</v>
          </cell>
          <cell r="I4" t="str">
            <v>POR INSTRUMENTOS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Hoja1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Air Coolers"/>
      <sheetName val="Heat Exchanger"/>
      <sheetName val="Compressors"/>
      <sheetName val="Pumps"/>
      <sheetName val="Pressure Vessels"/>
      <sheetName val="Tanks"/>
      <sheetName val="Miscelaneou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strumentos"/>
      <sheetName val="Electricidad"/>
      <sheetName val="General"/>
      <sheetName val="Cañerias"/>
      <sheetName val="Civil"/>
      <sheetName val="Estruc Metalicas"/>
      <sheetName val="Procesos"/>
      <sheetName val="Equip Mecanicos"/>
      <sheetName val="Infor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  <sheetName val="Cuadro 5"/>
      <sheetName val="COEF__C"/>
      <sheetName val="COEF__C1"/>
      <sheetName val="Cuadro_5"/>
      <sheetName val="Page 1"/>
      <sheetName val="COEF."/>
      <sheetName val="Resumen"/>
      <sheetName val="Sheet1"/>
      <sheetName val="sheet 2"/>
      <sheetName val="cañerías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  <sheetData sheetId="2" refreshError="1"/>
      <sheetData sheetId="3">
        <row r="5">
          <cell r="A5">
            <v>1.01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nnections"/>
      <sheetName val="DWTables"/>
      <sheetName val="Notes"/>
      <sheetName val="Functions"/>
      <sheetName val="Skid Lifting Lug"/>
      <sheetName val="Calc"/>
    </sheetNames>
    <sheetDataSet>
      <sheetData sheetId="0"/>
      <sheetData sheetId="1"/>
      <sheetData sheetId="2"/>
      <sheetData sheetId="3" refreshError="1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</row>
        <row r="11">
          <cell r="Y11" t="str">
            <v>*</v>
          </cell>
        </row>
        <row r="12">
          <cell r="J12" t="str">
            <v>g/cm³</v>
          </cell>
          <cell r="P12" t="str">
            <v>ºC</v>
          </cell>
          <cell r="S12" t="str">
            <v>cm²/s</v>
          </cell>
          <cell r="V12" t="str">
            <v>cm</v>
          </cell>
          <cell r="Y12" t="str">
            <v>*</v>
          </cell>
        </row>
        <row r="13">
          <cell r="J13" t="str">
            <v>g/ml</v>
          </cell>
          <cell r="P13" t="str">
            <v>ºF</v>
          </cell>
          <cell r="S13" t="str">
            <v>cP</v>
          </cell>
          <cell r="V13" t="str">
            <v>ft</v>
          </cell>
          <cell r="Y13" t="str">
            <v>AGCO-CROSBY</v>
          </cell>
        </row>
        <row r="14">
          <cell r="J14" t="str">
            <v>kg/l</v>
          </cell>
          <cell r="N14" t="str">
            <v>at (tech)</v>
          </cell>
          <cell r="P14" t="str">
            <v>ºR</v>
          </cell>
          <cell r="S14" t="str">
            <v>cS</v>
          </cell>
          <cell r="V14" t="str">
            <v>in</v>
          </cell>
          <cell r="Y14" t="str">
            <v>ASCO</v>
          </cell>
        </row>
        <row r="15">
          <cell r="J15" t="str">
            <v>kg/m³</v>
          </cell>
          <cell r="N15" t="str">
            <v>at (tech)-a</v>
          </cell>
          <cell r="P15" t="str">
            <v>K</v>
          </cell>
          <cell r="S15" t="str">
            <v>ft²/s</v>
          </cell>
          <cell r="V15" t="str">
            <v>km</v>
          </cell>
          <cell r="Y15" t="str">
            <v>BRUNO SCHILLIG or Eq</v>
          </cell>
        </row>
        <row r="16">
          <cell r="J16" t="str">
            <v>lb/ft³</v>
          </cell>
          <cell r="N16" t="str">
            <v>at (tech)-g</v>
          </cell>
          <cell r="S16" t="str">
            <v>in²/s</v>
          </cell>
          <cell r="V16" t="str">
            <v>m</v>
          </cell>
          <cell r="Y16" t="str">
            <v>CAMERON</v>
          </cell>
        </row>
        <row r="17">
          <cell r="J17" t="str">
            <v>lb/in³</v>
          </cell>
          <cell r="N17" t="str">
            <v>atm(stand)</v>
          </cell>
          <cell r="S17" t="str">
            <v>lb/ft·h</v>
          </cell>
          <cell r="V17" t="str">
            <v>micron</v>
          </cell>
          <cell r="Y17" t="str">
            <v>CASHCO</v>
          </cell>
        </row>
        <row r="18">
          <cell r="J18" t="str">
            <v>lb/UK gal</v>
          </cell>
          <cell r="N18" t="str">
            <v>atm(stand)-a</v>
          </cell>
          <cell r="S18" t="str">
            <v>lb/ft·s</v>
          </cell>
          <cell r="V18" t="str">
            <v>mile</v>
          </cell>
          <cell r="Y18" t="str">
            <v>DANIEL</v>
          </cell>
        </row>
        <row r="19">
          <cell r="J19" t="str">
            <v>lb/US gal</v>
          </cell>
          <cell r="N19" t="str">
            <v>atm(stand)-g</v>
          </cell>
          <cell r="S19" t="str">
            <v>lbf·s/ft²</v>
          </cell>
          <cell r="V19" t="str">
            <v>MILS</v>
          </cell>
          <cell r="Y19" t="str">
            <v>DANIEL  or SIMILAR</v>
          </cell>
        </row>
        <row r="20">
          <cell r="J20" t="str">
            <v>lb/yd³</v>
          </cell>
          <cell r="N20" t="str">
            <v>bar</v>
          </cell>
          <cell r="S20" t="str">
            <v>lbf·s/in²</v>
          </cell>
          <cell r="V20" t="str">
            <v>mm</v>
          </cell>
          <cell r="Y20" t="str">
            <v>DSI</v>
          </cell>
        </row>
        <row r="21">
          <cell r="J21" t="str">
            <v>mg/l</v>
          </cell>
          <cell r="N21" t="str">
            <v>bar-a</v>
          </cell>
          <cell r="S21" t="str">
            <v>m²/s</v>
          </cell>
          <cell r="V21" t="str">
            <v>yd</v>
          </cell>
          <cell r="Y21" t="str">
            <v>FISHER</v>
          </cell>
        </row>
        <row r="22">
          <cell r="J22" t="str">
            <v>oz/in³</v>
          </cell>
          <cell r="N22" t="str">
            <v>bar-g</v>
          </cell>
          <cell r="S22" t="str">
            <v>mm²/s</v>
          </cell>
          <cell r="Y22" t="str">
            <v>FISHER or Equal</v>
          </cell>
        </row>
        <row r="23">
          <cell r="J23" t="str">
            <v>oz/UK gal</v>
          </cell>
          <cell r="N23" t="str">
            <v>cmH2O 4ºC</v>
          </cell>
          <cell r="S23" t="str">
            <v>mPa·s</v>
          </cell>
          <cell r="Y23" t="str">
            <v>FISHER3</v>
          </cell>
        </row>
        <row r="24">
          <cell r="J24" t="str">
            <v>oz/US gal</v>
          </cell>
          <cell r="N24" t="str">
            <v>cmH2O 4ºC-a</v>
          </cell>
          <cell r="S24" t="str">
            <v>P</v>
          </cell>
          <cell r="Y24" t="str">
            <v>FLOWSERVE-KAMMER</v>
          </cell>
        </row>
        <row r="25">
          <cell r="J25" t="str">
            <v>slug/ft³</v>
          </cell>
          <cell r="N25" t="str">
            <v>cmH2O 4ºC-g</v>
          </cell>
          <cell r="S25" t="str">
            <v>Pa·s</v>
          </cell>
          <cell r="Y25" t="str">
            <v>FLOWSERVE-SEREG</v>
          </cell>
        </row>
        <row r="26">
          <cell r="J26" t="str">
            <v>tonl/yd³</v>
          </cell>
          <cell r="N26" t="str">
            <v>cmHg 0ºC</v>
          </cell>
          <cell r="S26" t="str">
            <v>slug/ft·s</v>
          </cell>
          <cell r="Y26" t="str">
            <v>FLOWSERVE-VALTEK</v>
          </cell>
        </row>
        <row r="27">
          <cell r="J27" t="str">
            <v>tons/yd³</v>
          </cell>
          <cell r="N27" t="str">
            <v>cmHg 0ºC-a</v>
          </cell>
          <cell r="S27" t="str">
            <v>SSF</v>
          </cell>
          <cell r="Y27" t="str">
            <v>GD ENGINEERING</v>
          </cell>
        </row>
        <row r="28">
          <cell r="N28" t="str">
            <v>cmHg 0ºC-g</v>
          </cell>
          <cell r="S28" t="str">
            <v>SSU</v>
          </cell>
          <cell r="Y28" t="str">
            <v>GROTH or Equal</v>
          </cell>
        </row>
        <row r="29">
          <cell r="N29" t="str">
            <v>dyne/cm²</v>
          </cell>
          <cell r="S29" t="str">
            <v>St</v>
          </cell>
          <cell r="Y29" t="str">
            <v>INSTRUTEC</v>
          </cell>
        </row>
        <row r="30">
          <cell r="N30" t="str">
            <v>dyne/cm²-a</v>
          </cell>
          <cell r="Y30" t="str">
            <v>KIDDE</v>
          </cell>
        </row>
        <row r="31">
          <cell r="N31" t="str">
            <v>dyne/cm²-g</v>
          </cell>
          <cell r="Y31" t="str">
            <v>KROHNE</v>
          </cell>
        </row>
        <row r="32">
          <cell r="N32" t="str">
            <v>ftH2O</v>
          </cell>
          <cell r="Y32" t="str">
            <v>LABKO or Equal</v>
          </cell>
        </row>
        <row r="33">
          <cell r="N33" t="str">
            <v>ftH2O-a</v>
          </cell>
          <cell r="Y33" t="str">
            <v>MASONEILAN</v>
          </cell>
        </row>
        <row r="34">
          <cell r="N34" t="str">
            <v>ftH2O-g</v>
          </cell>
          <cell r="Y34" t="str">
            <v>METAL SAMPLES</v>
          </cell>
        </row>
        <row r="35">
          <cell r="N35" t="str">
            <v>gf/cm²</v>
          </cell>
          <cell r="Y35" t="str">
            <v>MILLTRONICS</v>
          </cell>
        </row>
        <row r="36">
          <cell r="N36" t="str">
            <v>gf/cm²-a</v>
          </cell>
          <cell r="Y36" t="str">
            <v>NILCOR</v>
          </cell>
        </row>
        <row r="37">
          <cell r="N37" t="str">
            <v>gf/cm²-g</v>
          </cell>
          <cell r="Y37" t="str">
            <v>ORANGE / BOURDON</v>
          </cell>
        </row>
        <row r="38">
          <cell r="N38" t="str">
            <v>hPa</v>
          </cell>
          <cell r="Y38" t="str">
            <v>ORBIT</v>
          </cell>
        </row>
        <row r="39">
          <cell r="N39" t="str">
            <v>hPa-a</v>
          </cell>
          <cell r="Y39" t="str">
            <v>PETROL VALVES</v>
          </cell>
        </row>
        <row r="40">
          <cell r="N40" t="str">
            <v>hPa-g</v>
          </cell>
          <cell r="Y40" t="str">
            <v>RIVA</v>
          </cell>
        </row>
        <row r="41">
          <cell r="N41" t="str">
            <v>inH2O</v>
          </cell>
          <cell r="Y41" t="str">
            <v>RIVA or Equal</v>
          </cell>
        </row>
        <row r="42">
          <cell r="N42" t="str">
            <v>inH2O-a</v>
          </cell>
          <cell r="Y42" t="str">
            <v>ROSEMOUNT</v>
          </cell>
        </row>
        <row r="43">
          <cell r="N43" t="str">
            <v>inH2O-g</v>
          </cell>
          <cell r="Y43" t="str">
            <v>ROSEMOUNT / ANNUBAR</v>
          </cell>
        </row>
        <row r="44">
          <cell r="N44" t="str">
            <v>inHg</v>
          </cell>
          <cell r="Y44" t="str">
            <v>SAAB, VEGA OR EQUAL</v>
          </cell>
        </row>
        <row r="45">
          <cell r="N45" t="str">
            <v>inHg-a</v>
          </cell>
          <cell r="Y45" t="str">
            <v>SHAND &amp; JURS</v>
          </cell>
        </row>
        <row r="46">
          <cell r="N46" t="str">
            <v>inHg-g</v>
          </cell>
          <cell r="Y46" t="str">
            <v>SOR</v>
          </cell>
        </row>
        <row r="47">
          <cell r="N47" t="str">
            <v>kgf/cm²</v>
          </cell>
          <cell r="Y47" t="str">
            <v>SOR, LINC or Equal</v>
          </cell>
        </row>
        <row r="48">
          <cell r="N48" t="str">
            <v>kgf/cm²-a</v>
          </cell>
          <cell r="Y48" t="str">
            <v>TDW or Equivalent</v>
          </cell>
        </row>
        <row r="49">
          <cell r="N49" t="str">
            <v>kgf/cm²-g</v>
          </cell>
          <cell r="Y49" t="str">
            <v>TOMOE</v>
          </cell>
        </row>
        <row r="50">
          <cell r="N50" t="str">
            <v>kgf/m²</v>
          </cell>
          <cell r="Y50" t="str">
            <v>TYCO</v>
          </cell>
        </row>
        <row r="51">
          <cell r="N51" t="str">
            <v>kgf/m²-a</v>
          </cell>
          <cell r="Y51" t="str">
            <v>UNIONSUD</v>
          </cell>
        </row>
        <row r="52">
          <cell r="N52" t="str">
            <v>kgf/m²-g</v>
          </cell>
          <cell r="Y52" t="str">
            <v>VALTEK</v>
          </cell>
        </row>
        <row r="53">
          <cell r="N53" t="str">
            <v>kgf/mm²</v>
          </cell>
          <cell r="Y53" t="str">
            <v>VAREC</v>
          </cell>
        </row>
        <row r="54">
          <cell r="N54" t="str">
            <v>kgf/mm²-a</v>
          </cell>
          <cell r="Y54" t="str">
            <v>VAREK 2500 or Equal</v>
          </cell>
        </row>
        <row r="55">
          <cell r="N55" t="str">
            <v>kgf/mm²-g</v>
          </cell>
          <cell r="Y55" t="str">
            <v>VEGA</v>
          </cell>
        </row>
        <row r="56">
          <cell r="N56" t="str">
            <v>kPa</v>
          </cell>
          <cell r="Y56" t="str">
            <v>WIKA</v>
          </cell>
        </row>
        <row r="57">
          <cell r="N57" t="str">
            <v>kPa-a</v>
          </cell>
          <cell r="Y57" t="str">
            <v>WILLIAMS</v>
          </cell>
        </row>
        <row r="58">
          <cell r="N58" t="str">
            <v>kPa-g</v>
          </cell>
        </row>
        <row r="59">
          <cell r="N59" t="str">
            <v>Ksi</v>
          </cell>
        </row>
        <row r="60">
          <cell r="N60" t="str">
            <v>Ksi-a</v>
          </cell>
        </row>
        <row r="61">
          <cell r="N61" t="str">
            <v>Ksi-g</v>
          </cell>
        </row>
        <row r="62">
          <cell r="N62" t="str">
            <v>lbf/ft²</v>
          </cell>
        </row>
        <row r="63">
          <cell r="N63" t="str">
            <v>lbf/ft²-a</v>
          </cell>
        </row>
        <row r="64">
          <cell r="N64" t="str">
            <v>lbf/ft²-g</v>
          </cell>
        </row>
        <row r="65">
          <cell r="N65" t="str">
            <v>lbf/in²</v>
          </cell>
        </row>
        <row r="66">
          <cell r="N66" t="str">
            <v>lbf/in²-a</v>
          </cell>
        </row>
        <row r="67">
          <cell r="N67" t="str">
            <v>lbf/in²-g</v>
          </cell>
        </row>
        <row r="68">
          <cell r="N68" t="str">
            <v>mbar</v>
          </cell>
        </row>
        <row r="69">
          <cell r="N69" t="str">
            <v>mbar-a</v>
          </cell>
        </row>
        <row r="70">
          <cell r="N70" t="str">
            <v>mbar-g</v>
          </cell>
        </row>
        <row r="71">
          <cell r="N71" t="str">
            <v>mH2O 4ºC</v>
          </cell>
        </row>
        <row r="72">
          <cell r="N72" t="str">
            <v>mH2O 4ºC-a</v>
          </cell>
        </row>
        <row r="73">
          <cell r="N73" t="str">
            <v>mH2O 4ºC-g</v>
          </cell>
        </row>
        <row r="74">
          <cell r="N74" t="str">
            <v>mmH2O 4ºC</v>
          </cell>
        </row>
        <row r="75">
          <cell r="N75" t="str">
            <v>mmH2O 4ºC-a</v>
          </cell>
        </row>
        <row r="76">
          <cell r="N76" t="str">
            <v>mmH2O 4ºC-g</v>
          </cell>
        </row>
        <row r="77">
          <cell r="N77" t="str">
            <v>mmHg 0ºC</v>
          </cell>
        </row>
        <row r="78">
          <cell r="N78" t="str">
            <v>mmHg 0ºC-a</v>
          </cell>
        </row>
        <row r="79">
          <cell r="N79" t="str">
            <v>mmHg 0ºC-g</v>
          </cell>
        </row>
        <row r="80">
          <cell r="N80" t="str">
            <v>MPa</v>
          </cell>
        </row>
        <row r="81">
          <cell r="N81" t="str">
            <v>MPa-a</v>
          </cell>
        </row>
        <row r="82">
          <cell r="N82" t="str">
            <v>MPa-g</v>
          </cell>
        </row>
        <row r="83">
          <cell r="N83" t="str">
            <v>oz/in²</v>
          </cell>
        </row>
        <row r="84">
          <cell r="N84" t="str">
            <v>oz/in²-a</v>
          </cell>
        </row>
        <row r="85">
          <cell r="N85" t="str">
            <v>oz/in²-g</v>
          </cell>
        </row>
        <row r="86">
          <cell r="N86" t="str">
            <v>Pa</v>
          </cell>
        </row>
        <row r="87">
          <cell r="N87" t="str">
            <v>Pa-a</v>
          </cell>
        </row>
        <row r="88">
          <cell r="N88" t="str">
            <v>Pa-g</v>
          </cell>
        </row>
        <row r="89">
          <cell r="N89" t="str">
            <v>psi</v>
          </cell>
        </row>
        <row r="90">
          <cell r="N90" t="str">
            <v>psi-a</v>
          </cell>
        </row>
        <row r="91">
          <cell r="N91" t="str">
            <v>psi-g</v>
          </cell>
        </row>
        <row r="92">
          <cell r="N92" t="str">
            <v>Torr</v>
          </cell>
        </row>
        <row r="93">
          <cell r="N93" t="str">
            <v>Torr-a</v>
          </cell>
        </row>
        <row r="94">
          <cell r="N94" t="str">
            <v>Torr-g</v>
          </cell>
        </row>
        <row r="245">
          <cell r="AE245" t="str">
            <v>3051 TG or Similar</v>
          </cell>
        </row>
        <row r="246">
          <cell r="AE246" t="str">
            <v>1D2 JOS-E-45-J</v>
          </cell>
        </row>
        <row r="247">
          <cell r="AE247" t="str">
            <v>1½G2½ JOS-E-15-J</v>
          </cell>
        </row>
        <row r="248">
          <cell r="AE248" t="str">
            <v>1D2 JOS-E-15-J</v>
          </cell>
        </row>
        <row r="249">
          <cell r="AE249" t="str">
            <v>1½E2 JOS-E-55-J</v>
          </cell>
        </row>
        <row r="250">
          <cell r="AE250" t="str">
            <v>3J4 JOS-E-55-J</v>
          </cell>
        </row>
        <row r="251">
          <cell r="AE251" t="str">
            <v>1½D2½ JOS-E-75-J</v>
          </cell>
        </row>
        <row r="252">
          <cell r="AE252" t="str">
            <v>4P6 JLT-JOS-E-15-J</v>
          </cell>
        </row>
        <row r="253">
          <cell r="AE253" t="str">
            <v>4P6 JLT-JBS-E-15-J</v>
          </cell>
        </row>
        <row r="254">
          <cell r="AE254" t="str">
            <v>3K4 JBS-E-45-J</v>
          </cell>
        </row>
        <row r="255">
          <cell r="AE255" t="str">
            <v>3K6 JBS-E-75-J</v>
          </cell>
        </row>
        <row r="256">
          <cell r="AE256" t="str">
            <v>1½D2½ JOS-E-76-J</v>
          </cell>
        </row>
        <row r="257">
          <cell r="AE257" t="str">
            <v>2½J4 JOS-E-35-J</v>
          </cell>
        </row>
        <row r="258">
          <cell r="AE258" t="str">
            <v>1D2 JBS-E-15-J</v>
          </cell>
        </row>
        <row r="259">
          <cell r="AE259" t="str">
            <v>1½G2½ JOS-E-15-C</v>
          </cell>
        </row>
        <row r="260">
          <cell r="AE260" t="str">
            <v>3K4 JOS-E-15-C</v>
          </cell>
        </row>
        <row r="261">
          <cell r="AE261" t="str">
            <v>2J3 JOS-E-15-J</v>
          </cell>
        </row>
        <row r="262">
          <cell r="AE262" t="str">
            <v>3K4 JOS-E-35-J</v>
          </cell>
        </row>
        <row r="263">
          <cell r="AE263" t="str">
            <v>4P6 JOS-E-35-J</v>
          </cell>
        </row>
        <row r="264">
          <cell r="AE264" t="str">
            <v>BERMAD 400 E Type 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atula"/>
      <sheetName val="P&amp;I´s"/>
      <sheetName val="Cómputo"/>
      <sheetName val="Resumen Valvulas"/>
      <sheetName val="PARA COTIZAR"/>
      <sheetName val="Carátula"/>
      <sheetName val="SUMMARY 1"/>
      <sheetName val="SUMMARY 2"/>
      <sheetName val="SUMMARY 3"/>
      <sheetName val="CBN8NS0"/>
      <sheetName val="CCB1WD0"/>
      <sheetName val="CCB6WD1"/>
      <sheetName val="CCB8SP0"/>
      <sheetName val="ECB1RG0"/>
      <sheetName val="ECB1RH0"/>
      <sheetName val="ECB3RH0"/>
      <sheetName val="ECB8NH0"/>
      <sheetName val="ECB8SH0"/>
      <sheetName val="FCC1RW0"/>
      <sheetName val="FCC6RG0"/>
      <sheetName val="FCC6RG1"/>
      <sheetName val="FCC6RW0"/>
      <sheetName val="FCC6RW1"/>
      <sheetName val="FCJ8SW3"/>
      <sheetName val="FCJ8SW4"/>
      <sheetName val="FCJ8SW5"/>
      <sheetName val="FCJ8SW6"/>
      <sheetName val="FCJ8SW7"/>
      <sheetName val="FLF1RG0"/>
      <sheetName val="FLF1RW0"/>
      <sheetName val="GCB3RG0"/>
      <sheetName val="GCB3RH0"/>
      <sheetName val="GCB6RH0"/>
      <sheetName val="GCB8NH0"/>
      <sheetName val="GCB8SH0"/>
      <sheetName val="NCB7NH0"/>
      <sheetName val="RBN8NW0"/>
      <sheetName val="RCC1RW0"/>
      <sheetName val="RCC3RG0"/>
      <sheetName val="RCC3RW0"/>
      <sheetName val="RCC6RG0"/>
      <sheetName val="RCC6RW0"/>
      <sheetName val="RCC9JG0"/>
      <sheetName val="RCC9JW0"/>
      <sheetName val="RCC9JW1"/>
      <sheetName val="RCJ7SW0"/>
      <sheetName val="RCJ8SW0"/>
      <sheetName val="RLF1RW0"/>
      <sheetName val="RLJ8SW0"/>
      <sheetName val="VBA01C018"/>
      <sheetName val="VBA01C019"/>
      <sheetName val="VBA01C020"/>
      <sheetName val="VBA01C022"/>
      <sheetName val="VBA01C023"/>
      <sheetName val="VBA01C024"/>
      <sheetName val="VBA01C025"/>
      <sheetName val="VBA03C018"/>
      <sheetName val="VBA04C001"/>
      <sheetName val="VBA06C019"/>
      <sheetName val="VBA06C020"/>
      <sheetName val="VBA06C026"/>
      <sheetName val="VBA06C027"/>
      <sheetName val="VBA1WC001"/>
      <sheetName val="VBA1WC005"/>
      <sheetName val="VBY06C002"/>
      <sheetName val="VCK01C009"/>
      <sheetName val="VCK01C011"/>
      <sheetName val="VCK03C009"/>
      <sheetName val="VCK03C010"/>
      <sheetName val="VCK06C007"/>
      <sheetName val="VCK06C008"/>
      <sheetName val="VCK01C007"/>
      <sheetName val="VCP08C001"/>
      <sheetName val="VGA01C005"/>
      <sheetName val="VGA01C007"/>
      <sheetName val="VGA03C007"/>
      <sheetName val="VGA04C001"/>
      <sheetName val="VGA04C002"/>
      <sheetName val="VGA08C007"/>
      <sheetName val="VGL01C006"/>
      <sheetName val="VGL01C008"/>
      <sheetName val="VGL06C006"/>
      <sheetName val="VGL08C004"/>
      <sheetName val="VGL09C007"/>
      <sheetName val="VNE31C001"/>
      <sheetName val="FCJ8SW8"/>
      <sheetName val="ECB6RG0"/>
      <sheetName val="FCJ7SW1"/>
      <sheetName val="BCJ1W00"/>
      <sheetName val="CCB9ED1"/>
      <sheetName val="CARGA"/>
      <sheetName val="VBA06C028"/>
      <sheetName val="FCC3RG0"/>
      <sheetName val="FCC1RG0"/>
      <sheetName val="FCC3RW0"/>
      <sheetName val="FCC9JW0"/>
      <sheetName val="GCB9JH0"/>
      <sheetName val="Validaciones"/>
      <sheetName val="PIPING CLASS"/>
      <sheetName val="Códigos Válvulas"/>
      <sheetName val="Data"/>
      <sheetName val="Insulation(Base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8">
          <cell r="E8" t="str">
            <v>Gate Valve-CS-800-SW-1/2"</v>
          </cell>
          <cell r="F8">
            <v>1.7</v>
          </cell>
          <cell r="H8">
            <v>1</v>
          </cell>
        </row>
        <row r="9">
          <cell r="E9" t="str">
            <v>Gate Valve-CS-800-SW-3/4"</v>
          </cell>
          <cell r="F9">
            <v>2</v>
          </cell>
          <cell r="H9">
            <v>1.5</v>
          </cell>
        </row>
        <row r="10">
          <cell r="E10" t="str">
            <v>Gate Valve-CS-800-SW-1"</v>
          </cell>
          <cell r="F10">
            <v>3.5</v>
          </cell>
          <cell r="H10">
            <v>2</v>
          </cell>
        </row>
        <row r="11">
          <cell r="E11" t="str">
            <v>Gate Valve-CS-800-SW-1½"</v>
          </cell>
          <cell r="F11">
            <v>6.2</v>
          </cell>
          <cell r="H11">
            <v>3</v>
          </cell>
        </row>
        <row r="12">
          <cell r="E12" t="str">
            <v>Gate Valve-CS-800-SW-1½"</v>
          </cell>
          <cell r="F12">
            <v>6.2</v>
          </cell>
          <cell r="H12">
            <v>3</v>
          </cell>
        </row>
        <row r="13">
          <cell r="E13" t="str">
            <v>Gate Valve-CS-1500-SW-3/4"</v>
          </cell>
          <cell r="F13">
            <v>4</v>
          </cell>
          <cell r="H13">
            <v>1.5</v>
          </cell>
        </row>
        <row r="14">
          <cell r="E14" t="str">
            <v>Gate Valve-CS-1500-SW-1"</v>
          </cell>
          <cell r="F14">
            <v>5.51</v>
          </cell>
          <cell r="H14">
            <v>2</v>
          </cell>
        </row>
        <row r="15">
          <cell r="E15" t="str">
            <v>Gate Valve-CS-1500-SW-1½"</v>
          </cell>
          <cell r="F15">
            <v>10.87</v>
          </cell>
          <cell r="H15">
            <v>3</v>
          </cell>
        </row>
        <row r="16">
          <cell r="E16" t="str">
            <v>Gate Valve-CS-800-NPT-1/2"</v>
          </cell>
          <cell r="F16">
            <v>1.7</v>
          </cell>
        </row>
        <row r="17">
          <cell r="E17" t="str">
            <v>Gate Valve-CS-800-NPT-3/4"</v>
          </cell>
          <cell r="F17">
            <v>2</v>
          </cell>
        </row>
        <row r="18">
          <cell r="E18" t="str">
            <v>Gate Valve-CS-800-NPT-1"</v>
          </cell>
          <cell r="F18">
            <v>3.5</v>
          </cell>
        </row>
        <row r="19">
          <cell r="E19" t="str">
            <v>Gate Valve-CS-800-NPT-1½"</v>
          </cell>
          <cell r="F19">
            <v>6.2</v>
          </cell>
        </row>
        <row r="20">
          <cell r="E20" t="str">
            <v>Gate Valve-CS-800-SWxNPT-1/2"</v>
          </cell>
          <cell r="F20">
            <v>2.125</v>
          </cell>
          <cell r="H20">
            <v>0.5</v>
          </cell>
        </row>
        <row r="21">
          <cell r="E21" t="str">
            <v>Gate Valve-CS-800-SWxNPT-3/4"</v>
          </cell>
          <cell r="F21">
            <v>2.5</v>
          </cell>
          <cell r="H21">
            <v>0.75</v>
          </cell>
        </row>
        <row r="22">
          <cell r="E22" t="str">
            <v>Gate Valve-CS-800-SWxNPT-1"</v>
          </cell>
          <cell r="F22">
            <v>4.375</v>
          </cell>
          <cell r="H22">
            <v>1</v>
          </cell>
        </row>
        <row r="23">
          <cell r="E23" t="str">
            <v>Gate Valve-CS-800-SWxNPT-1½"</v>
          </cell>
          <cell r="F23">
            <v>7.75</v>
          </cell>
          <cell r="H23">
            <v>1.5</v>
          </cell>
        </row>
        <row r="24">
          <cell r="E24" t="str">
            <v>Gate Valve Xbody-CS-800-BWxSW-1/2"</v>
          </cell>
          <cell r="F24">
            <v>2.125</v>
          </cell>
          <cell r="H24">
            <v>1</v>
          </cell>
        </row>
        <row r="25">
          <cell r="E25" t="str">
            <v>Gate Valve Xbody-CS-800-BWxSW-3/4"</v>
          </cell>
          <cell r="F25">
            <v>2.5</v>
          </cell>
          <cell r="H25">
            <v>1.5</v>
          </cell>
        </row>
        <row r="26">
          <cell r="E26" t="str">
            <v>Gate Valve Xbody-CS-800-BWxSW-1"</v>
          </cell>
          <cell r="F26">
            <v>4.375</v>
          </cell>
          <cell r="H26">
            <v>2</v>
          </cell>
        </row>
        <row r="27">
          <cell r="E27" t="str">
            <v>Gate Valve Xbody-CS-800-BWxSW-1½"</v>
          </cell>
          <cell r="F27">
            <v>7.75</v>
          </cell>
          <cell r="H27">
            <v>3</v>
          </cell>
        </row>
        <row r="28">
          <cell r="E28" t="str">
            <v>Gate Valve Xbody-CS-800-BWxNPT-1/2"</v>
          </cell>
          <cell r="F28">
            <v>2.125</v>
          </cell>
          <cell r="H28">
            <v>0.5</v>
          </cell>
        </row>
        <row r="29">
          <cell r="E29" t="str">
            <v>Gate Valve Xbody-CS-800-BWxNPT-3/4"</v>
          </cell>
          <cell r="F29">
            <v>2.5</v>
          </cell>
          <cell r="H29">
            <v>0.75</v>
          </cell>
        </row>
        <row r="30">
          <cell r="E30" t="str">
            <v>Gate Valve Xbody-CS-800-BWxNPT-1"</v>
          </cell>
          <cell r="F30">
            <v>4.375</v>
          </cell>
          <cell r="H30">
            <v>1</v>
          </cell>
        </row>
        <row r="31">
          <cell r="E31" t="str">
            <v>Gate Valve Xbody-CS-800-BWxNPT-1½"</v>
          </cell>
          <cell r="F31">
            <v>7.75</v>
          </cell>
          <cell r="H31">
            <v>1.5</v>
          </cell>
        </row>
        <row r="32">
          <cell r="E32" t="str">
            <v>Gate Valve Xbody-CS-800-PLxSW-1/2"</v>
          </cell>
          <cell r="F32">
            <v>2.125</v>
          </cell>
          <cell r="H32">
            <v>1</v>
          </cell>
        </row>
        <row r="33">
          <cell r="E33" t="str">
            <v>Gate Valve Xbody-CS-800-PLxSW-3/4"</v>
          </cell>
          <cell r="F33">
            <v>2.5</v>
          </cell>
          <cell r="H33">
            <v>1.5</v>
          </cell>
        </row>
        <row r="34">
          <cell r="E34" t="str">
            <v>Gate Valve Xbody-CS-800-PLxSW-1"</v>
          </cell>
          <cell r="F34">
            <v>4.375</v>
          </cell>
          <cell r="H34">
            <v>2</v>
          </cell>
        </row>
        <row r="35">
          <cell r="E35" t="str">
            <v>Gate Valve Xbody-CS-800-PLxSW-1½"</v>
          </cell>
          <cell r="F35">
            <v>7.75</v>
          </cell>
          <cell r="H35">
            <v>3</v>
          </cell>
        </row>
        <row r="36">
          <cell r="E36" t="str">
            <v>Gate Valve Xbody-CS-800-PLxNPT-1/2"</v>
          </cell>
          <cell r="F36">
            <v>2.125</v>
          </cell>
          <cell r="H36">
            <v>0.5</v>
          </cell>
        </row>
        <row r="37">
          <cell r="E37" t="str">
            <v>Gate Valve Xbody-CS-800-PLxNPT-3/4"</v>
          </cell>
          <cell r="F37">
            <v>2.5</v>
          </cell>
          <cell r="H37">
            <v>0.75</v>
          </cell>
        </row>
        <row r="38">
          <cell r="E38" t="str">
            <v>Gate Valve Xbody-CS-800-PLxNPT-1"</v>
          </cell>
          <cell r="F38">
            <v>4.375</v>
          </cell>
          <cell r="H38">
            <v>1</v>
          </cell>
        </row>
        <row r="39">
          <cell r="E39" t="str">
            <v>Gate Valve Xbody-CS-800-PLxNPT-1½"</v>
          </cell>
          <cell r="F39">
            <v>7.75</v>
          </cell>
          <cell r="H39">
            <v>1.5</v>
          </cell>
        </row>
        <row r="40">
          <cell r="E40" t="str">
            <v>Gate Valve-CS-150-RF-1/2"</v>
          </cell>
          <cell r="F40">
            <v>1.7</v>
          </cell>
        </row>
        <row r="41">
          <cell r="E41" t="str">
            <v>Gate Valve-CS-150-RF-3/4"</v>
          </cell>
          <cell r="F41">
            <v>2</v>
          </cell>
        </row>
        <row r="42">
          <cell r="E42" t="str">
            <v>Gate Valve-CS-150-RF-1"</v>
          </cell>
          <cell r="F42">
            <v>3.5</v>
          </cell>
        </row>
        <row r="43">
          <cell r="E43" t="str">
            <v>Gate Valve-CS-150-RF-1½"</v>
          </cell>
          <cell r="F43">
            <v>6.2</v>
          </cell>
        </row>
        <row r="44">
          <cell r="E44" t="str">
            <v>Gate Valve-CS-150-RF-2"</v>
          </cell>
          <cell r="F44">
            <v>25</v>
          </cell>
        </row>
        <row r="45">
          <cell r="E45" t="str">
            <v>Gate Valve-CS-150-RF-2½"</v>
          </cell>
          <cell r="F45">
            <v>32</v>
          </cell>
        </row>
        <row r="46">
          <cell r="E46" t="str">
            <v>Gate Valve-CS-150-RF-3"</v>
          </cell>
          <cell r="F46">
            <v>43</v>
          </cell>
        </row>
        <row r="47">
          <cell r="E47" t="str">
            <v>Gate Valve-CS-150-RF-4"</v>
          </cell>
          <cell r="F47">
            <v>64</v>
          </cell>
        </row>
        <row r="48">
          <cell r="E48" t="str">
            <v>Gate Valve-CS-150-RF-6"</v>
          </cell>
          <cell r="F48">
            <v>110</v>
          </cell>
        </row>
        <row r="49">
          <cell r="E49" t="str">
            <v>Gate Valve-CS-150-RF-8"</v>
          </cell>
          <cell r="F49">
            <v>181</v>
          </cell>
        </row>
        <row r="50">
          <cell r="E50" t="str">
            <v>Gate Valve-CS-150-RF-10"</v>
          </cell>
          <cell r="F50">
            <v>286</v>
          </cell>
        </row>
        <row r="51">
          <cell r="E51" t="str">
            <v>Gate Valve-CS-150-RF-12"</v>
          </cell>
          <cell r="F51">
            <v>376</v>
          </cell>
        </row>
        <row r="52">
          <cell r="E52" t="str">
            <v>Gate Valve-CS-150-RF-14"</v>
          </cell>
          <cell r="F52">
            <v>398</v>
          </cell>
        </row>
        <row r="53">
          <cell r="E53" t="str">
            <v>Gate Valve-CS-150-RF-16"</v>
          </cell>
          <cell r="F53">
            <v>717</v>
          </cell>
        </row>
        <row r="54">
          <cell r="E54" t="str">
            <v>Gate Valve-CS-150-RF-18"</v>
          </cell>
          <cell r="F54">
            <v>658.5</v>
          </cell>
        </row>
        <row r="55">
          <cell r="E55" t="str">
            <v>Gate Valve-CS-150-RF-20"</v>
          </cell>
          <cell r="F55">
            <v>1066</v>
          </cell>
        </row>
        <row r="56">
          <cell r="E56" t="str">
            <v>Gate Valve-CS-150-RF-24"</v>
          </cell>
          <cell r="F56">
            <v>1263.8</v>
          </cell>
        </row>
        <row r="57">
          <cell r="E57" t="str">
            <v>Gate Valve-CS-300-RF-1/2"</v>
          </cell>
          <cell r="F57">
            <v>1.7</v>
          </cell>
        </row>
        <row r="58">
          <cell r="E58" t="str">
            <v>Gate Valve-CS-300-RF-3/4"</v>
          </cell>
          <cell r="F58">
            <v>2</v>
          </cell>
        </row>
        <row r="59">
          <cell r="E59" t="str">
            <v>Gate Valve-CS-300-RF-1"</v>
          </cell>
          <cell r="F59">
            <v>3.5</v>
          </cell>
        </row>
        <row r="60">
          <cell r="E60" t="str">
            <v>Gate Valve-CS-300-NPT-1/2"</v>
          </cell>
          <cell r="F60">
            <v>0.52</v>
          </cell>
        </row>
        <row r="61">
          <cell r="E61" t="str">
            <v>Gate Valve-CS-300-NPT-3/4"</v>
          </cell>
          <cell r="F61">
            <v>0.71</v>
          </cell>
        </row>
        <row r="62">
          <cell r="E62" t="str">
            <v>Gate Valve-CS-300-NPT-1"</v>
          </cell>
          <cell r="F62">
            <v>1.34</v>
          </cell>
        </row>
        <row r="63">
          <cell r="E63" t="str">
            <v>Gate Valve-CS-300-RF-1½"</v>
          </cell>
          <cell r="F63">
            <v>6.2</v>
          </cell>
        </row>
        <row r="64">
          <cell r="E64" t="str">
            <v>Gate Valve-CS-300-RF-2"</v>
          </cell>
          <cell r="F64">
            <v>34</v>
          </cell>
        </row>
        <row r="65">
          <cell r="E65" t="str">
            <v>Gate Valve-CS-300-RF-2½"</v>
          </cell>
          <cell r="F65">
            <v>45</v>
          </cell>
        </row>
        <row r="66">
          <cell r="E66" t="str">
            <v>Gate Valve-CS-300-RF-3"</v>
          </cell>
          <cell r="F66">
            <v>66</v>
          </cell>
        </row>
        <row r="67">
          <cell r="E67" t="str">
            <v>Gate Valve-CS-300-RF-4"</v>
          </cell>
          <cell r="F67">
            <v>98</v>
          </cell>
        </row>
        <row r="68">
          <cell r="E68" t="str">
            <v>Gate Valve-CS-300-RF-6"</v>
          </cell>
          <cell r="F68">
            <v>191</v>
          </cell>
        </row>
        <row r="69">
          <cell r="E69" t="str">
            <v>Gate Valve-CS-300-RF-8"</v>
          </cell>
          <cell r="F69">
            <v>318</v>
          </cell>
        </row>
        <row r="70">
          <cell r="E70" t="str">
            <v>Gate Valve-CS-300-RF-10"</v>
          </cell>
          <cell r="F70">
            <v>476</v>
          </cell>
        </row>
        <row r="71">
          <cell r="E71" t="str">
            <v>Gate Valve-CS-300-RF-12"</v>
          </cell>
          <cell r="F71">
            <v>676</v>
          </cell>
        </row>
        <row r="72">
          <cell r="E72" t="str">
            <v>Gate Valve-CS-300-RF-14"</v>
          </cell>
          <cell r="F72">
            <v>975</v>
          </cell>
        </row>
        <row r="73">
          <cell r="E73" t="str">
            <v>Gate Valve-CS-300-RF-16"</v>
          </cell>
          <cell r="F73">
            <v>1316</v>
          </cell>
        </row>
        <row r="74">
          <cell r="E74" t="str">
            <v>Gate Valve-CS-300-RF-18"</v>
          </cell>
          <cell r="F74">
            <v>1728</v>
          </cell>
        </row>
        <row r="75">
          <cell r="E75" t="str">
            <v>Gate Valve-CS-300-RF-20"</v>
          </cell>
          <cell r="F75">
            <v>2226</v>
          </cell>
        </row>
        <row r="76">
          <cell r="E76" t="str">
            <v>Gate Valve-CS-300-RF-24"</v>
          </cell>
          <cell r="F76">
            <v>3735</v>
          </cell>
        </row>
        <row r="77">
          <cell r="E77" t="str">
            <v>Gate Valve-CS-600-RF-1/2"</v>
          </cell>
          <cell r="F77">
            <v>5.44</v>
          </cell>
        </row>
        <row r="78">
          <cell r="E78" t="str">
            <v>Gate Valve-CS-600-RF-3/4"</v>
          </cell>
          <cell r="F78">
            <v>9.6</v>
          </cell>
        </row>
        <row r="79">
          <cell r="E79" t="str">
            <v>Gate Valve-CS-600-RF-1"</v>
          </cell>
          <cell r="F79">
            <v>12.1</v>
          </cell>
        </row>
        <row r="80">
          <cell r="E80" t="str">
            <v>Gate Valve-CS-600-RF-1½"</v>
          </cell>
          <cell r="F80">
            <v>21.5</v>
          </cell>
        </row>
        <row r="81">
          <cell r="E81" t="str">
            <v>Gate Valve-CS-600-RF-2"</v>
          </cell>
          <cell r="F81">
            <v>44</v>
          </cell>
        </row>
        <row r="82">
          <cell r="E82" t="str">
            <v>Gate Valve-CS-600-RF-2½"</v>
          </cell>
          <cell r="F82">
            <v>64</v>
          </cell>
        </row>
        <row r="83">
          <cell r="E83" t="str">
            <v>Gate Valve-CS-600-RF-3"</v>
          </cell>
          <cell r="F83">
            <v>77</v>
          </cell>
        </row>
        <row r="84">
          <cell r="E84" t="str">
            <v>Gate Valve-CS-600-RF-4"</v>
          </cell>
          <cell r="F84">
            <v>150</v>
          </cell>
        </row>
        <row r="85">
          <cell r="E85" t="str">
            <v>Gate Valve-CS-600-RF-6"</v>
          </cell>
          <cell r="F85">
            <v>327</v>
          </cell>
        </row>
        <row r="86">
          <cell r="E86" t="str">
            <v>Gate Valve-CS-600-RF-8"</v>
          </cell>
          <cell r="F86">
            <v>553</v>
          </cell>
        </row>
        <row r="87">
          <cell r="E87" t="str">
            <v>Gate Valve-CS-600-RF-10"</v>
          </cell>
          <cell r="F87">
            <v>853</v>
          </cell>
        </row>
        <row r="88">
          <cell r="E88" t="str">
            <v>Gate Valve-CS-600-RF-12"</v>
          </cell>
          <cell r="F88">
            <v>965</v>
          </cell>
        </row>
        <row r="89">
          <cell r="E89" t="str">
            <v>Gate Valve-CS-600-RF-14"</v>
          </cell>
          <cell r="F89">
            <v>1193</v>
          </cell>
        </row>
        <row r="90">
          <cell r="E90" t="str">
            <v>Gate Valve-CS-600-RF-16"</v>
          </cell>
          <cell r="F90">
            <v>1717</v>
          </cell>
        </row>
        <row r="91">
          <cell r="E91" t="str">
            <v>Gate Valve-CS-600-RF-18"</v>
          </cell>
          <cell r="F91">
            <v>2221</v>
          </cell>
        </row>
        <row r="92">
          <cell r="E92" t="str">
            <v>Gate Valve-CS-600-RF-20"</v>
          </cell>
          <cell r="F92">
            <v>2912</v>
          </cell>
        </row>
        <row r="93">
          <cell r="E93" t="str">
            <v>Gate Valve-CS-600-RF-24"</v>
          </cell>
          <cell r="F93">
            <v>4563</v>
          </cell>
        </row>
        <row r="94">
          <cell r="E94" t="str">
            <v>Gate Valve-CS-900-RF-1"</v>
          </cell>
          <cell r="F94">
            <v>20.7</v>
          </cell>
        </row>
        <row r="95">
          <cell r="E95" t="str">
            <v>Gate Valve-CS-900-RF-1½"</v>
          </cell>
          <cell r="F95">
            <v>35.4</v>
          </cell>
        </row>
        <row r="96">
          <cell r="E96" t="str">
            <v>Gate Valve-CS-900-RF-2"</v>
          </cell>
          <cell r="F96">
            <v>63.61</v>
          </cell>
        </row>
        <row r="97">
          <cell r="E97" t="str">
            <v>Gate Valve-CS-900-RF-2½"</v>
          </cell>
          <cell r="F97">
            <v>92.7</v>
          </cell>
        </row>
        <row r="98">
          <cell r="E98" t="str">
            <v>Gate Valve-CS-900-RF-3"</v>
          </cell>
          <cell r="F98">
            <v>167</v>
          </cell>
        </row>
        <row r="99">
          <cell r="E99" t="str">
            <v>Gate Valve-CS-900-RF-4"</v>
          </cell>
          <cell r="F99">
            <v>227</v>
          </cell>
        </row>
        <row r="100">
          <cell r="E100" t="str">
            <v>Gate Valve-CS-900-RF-6"</v>
          </cell>
          <cell r="F100">
            <v>410</v>
          </cell>
        </row>
        <row r="101">
          <cell r="E101" t="str">
            <v>Gate Valve-CS-900-RF-8"</v>
          </cell>
          <cell r="F101">
            <v>600</v>
          </cell>
        </row>
        <row r="102">
          <cell r="E102" t="str">
            <v>Gate Valve-CS-900-RF-10"</v>
          </cell>
          <cell r="F102">
            <v>1100</v>
          </cell>
        </row>
        <row r="103">
          <cell r="E103" t="str">
            <v>Gate Valve-CS-900-RF-12"</v>
          </cell>
          <cell r="F103">
            <v>1313</v>
          </cell>
        </row>
        <row r="104">
          <cell r="E104" t="str">
            <v>Gate Valve-CS-900-RF-14"</v>
          </cell>
          <cell r="F104">
            <v>1700</v>
          </cell>
        </row>
        <row r="105">
          <cell r="E105" t="str">
            <v>Gate Valve-CS-900-RF-16"</v>
          </cell>
          <cell r="F105">
            <v>2200</v>
          </cell>
        </row>
        <row r="106">
          <cell r="E106" t="str">
            <v>Gate Valve-CS-900-RF-18"</v>
          </cell>
          <cell r="F106">
            <v>2806</v>
          </cell>
        </row>
        <row r="107">
          <cell r="E107" t="str">
            <v>Gate Valve-CS-900-RF-20"</v>
          </cell>
          <cell r="F107">
            <v>3600</v>
          </cell>
        </row>
        <row r="108">
          <cell r="E108" t="str">
            <v>Gate Valve-CS-900-RF-24"</v>
          </cell>
          <cell r="F108">
            <v>6235</v>
          </cell>
        </row>
        <row r="109">
          <cell r="E109" t="str">
            <v>Gate Valve-CS-1500-BW-1/2"</v>
          </cell>
          <cell r="F109">
            <v>3.72</v>
          </cell>
          <cell r="H109">
            <v>1</v>
          </cell>
        </row>
        <row r="110">
          <cell r="E110" t="str">
            <v>Gate Valve-CS-1500-BW-3/4"</v>
          </cell>
          <cell r="F110">
            <v>4</v>
          </cell>
          <cell r="H110">
            <v>1.5</v>
          </cell>
        </row>
        <row r="111">
          <cell r="E111" t="str">
            <v>Gate Valve-CS-1500-BW-1"</v>
          </cell>
          <cell r="F111">
            <v>5.51</v>
          </cell>
          <cell r="H111">
            <v>2</v>
          </cell>
        </row>
        <row r="112">
          <cell r="E112" t="str">
            <v>Gate Valve-CS-1500-BW-1½"</v>
          </cell>
          <cell r="F112">
            <v>10.87</v>
          </cell>
          <cell r="H112">
            <v>3</v>
          </cell>
        </row>
        <row r="113">
          <cell r="E113" t="str">
            <v>Gate Valve-CS-1500-BW-2"</v>
          </cell>
          <cell r="F113">
            <v>53</v>
          </cell>
          <cell r="H113">
            <v>4</v>
          </cell>
        </row>
        <row r="114">
          <cell r="E114" t="str">
            <v>Gate Valve-CS-1500-BW-3"</v>
          </cell>
          <cell r="F114">
            <v>102.32</v>
          </cell>
          <cell r="H114">
            <v>6</v>
          </cell>
        </row>
        <row r="115">
          <cell r="E115" t="str">
            <v>Gate Valve-CS-1500-BW-4"</v>
          </cell>
          <cell r="F115">
            <v>161.86000000000001</v>
          </cell>
          <cell r="H115">
            <v>8</v>
          </cell>
        </row>
        <row r="116">
          <cell r="E116" t="str">
            <v>Gate Valve-CS-1500-BW-6"</v>
          </cell>
          <cell r="F116">
            <v>334.47</v>
          </cell>
          <cell r="H116">
            <v>12</v>
          </cell>
        </row>
        <row r="117">
          <cell r="E117" t="str">
            <v>Gate Valve-CS-1500-BW-8"</v>
          </cell>
          <cell r="F117">
            <v>593.13</v>
          </cell>
          <cell r="H117">
            <v>16</v>
          </cell>
        </row>
        <row r="118">
          <cell r="E118" t="str">
            <v>Gate Valve-CS-1500-BW-10"</v>
          </cell>
          <cell r="F118">
            <v>1035.5</v>
          </cell>
          <cell r="H118">
            <v>20</v>
          </cell>
        </row>
        <row r="119">
          <cell r="E119" t="str">
            <v>Gate Valve-CS-600-RTJ-1/2"</v>
          </cell>
          <cell r="F119">
            <v>5.44</v>
          </cell>
        </row>
        <row r="120">
          <cell r="E120" t="str">
            <v>Gate Valve-CS-600-RTJ-3/4"</v>
          </cell>
          <cell r="F120">
            <v>9.6</v>
          </cell>
        </row>
        <row r="121">
          <cell r="E121" t="str">
            <v>Gate Valve-CS-600-RTJ-1"</v>
          </cell>
          <cell r="F121">
            <v>12.1</v>
          </cell>
        </row>
        <row r="122">
          <cell r="E122" t="str">
            <v>Gate Valve-CS-600-RTJ-1½"</v>
          </cell>
          <cell r="F122">
            <v>21.5</v>
          </cell>
        </row>
        <row r="123">
          <cell r="E123" t="str">
            <v>Gate Valve-CS-600-RTJ-2"</v>
          </cell>
          <cell r="F123">
            <v>44</v>
          </cell>
        </row>
        <row r="124">
          <cell r="E124" t="str">
            <v>Gate Valve-CS-600-RTJ-2½"</v>
          </cell>
          <cell r="F124">
            <v>64</v>
          </cell>
        </row>
        <row r="125">
          <cell r="E125" t="str">
            <v>Gate Valve-CS-600-RTJ-3"</v>
          </cell>
          <cell r="F125">
            <v>77</v>
          </cell>
        </row>
        <row r="126">
          <cell r="E126" t="str">
            <v>Gate Valve-CS-600-RTJ-4"</v>
          </cell>
          <cell r="F126">
            <v>150</v>
          </cell>
        </row>
        <row r="127">
          <cell r="E127" t="str">
            <v>Gate Valve-CS-600-RTJ-6"</v>
          </cell>
          <cell r="F127">
            <v>327</v>
          </cell>
        </row>
        <row r="128">
          <cell r="E128" t="str">
            <v>Gate Valve-CS-600-RTJ-8"</v>
          </cell>
          <cell r="F128">
            <v>553</v>
          </cell>
        </row>
        <row r="129">
          <cell r="E129" t="str">
            <v>Gate Valve-CS-600-RTJ-10"</v>
          </cell>
          <cell r="F129">
            <v>853</v>
          </cell>
        </row>
        <row r="130">
          <cell r="E130" t="str">
            <v>Gate Valve-CS-600-RTJ-12"</v>
          </cell>
          <cell r="F130">
            <v>965</v>
          </cell>
        </row>
        <row r="131">
          <cell r="E131" t="str">
            <v>Gate Valve-CS-600-RTJ-14"</v>
          </cell>
          <cell r="F131">
            <v>1193</v>
          </cell>
        </row>
        <row r="132">
          <cell r="E132" t="str">
            <v>Gate Valve-CS-600-RTJ-16"</v>
          </cell>
          <cell r="F132">
            <v>1717</v>
          </cell>
        </row>
        <row r="133">
          <cell r="E133" t="str">
            <v>Gate Valve-CS-600-RTJ-18"</v>
          </cell>
          <cell r="F133">
            <v>2221</v>
          </cell>
        </row>
        <row r="134">
          <cell r="E134" t="str">
            <v>Gate Valve-CS-600-RTJ-20"</v>
          </cell>
          <cell r="F134">
            <v>2912</v>
          </cell>
        </row>
        <row r="135">
          <cell r="E135" t="str">
            <v>Gate Valve-CS-600-RTJ-24"</v>
          </cell>
          <cell r="F135">
            <v>4563</v>
          </cell>
        </row>
        <row r="136">
          <cell r="E136" t="str">
            <v>Gate Valve-CS-900-RTJ-1"</v>
          </cell>
          <cell r="F136">
            <v>20.7</v>
          </cell>
        </row>
        <row r="137">
          <cell r="E137" t="str">
            <v>Gate Valve-CS-900-RTJ-1½"</v>
          </cell>
          <cell r="F137">
            <v>35.4</v>
          </cell>
        </row>
        <row r="138">
          <cell r="E138" t="str">
            <v>Gate Valve-CS-900-RTJ-2"</v>
          </cell>
          <cell r="F138">
            <v>63.61</v>
          </cell>
        </row>
        <row r="139">
          <cell r="E139" t="str">
            <v>Gate Valve-CS-900-RTJ-2½"</v>
          </cell>
          <cell r="F139">
            <v>92.7</v>
          </cell>
        </row>
        <row r="140">
          <cell r="E140" t="str">
            <v>Gate Valve-CS-900-RTJ-3"</v>
          </cell>
          <cell r="F140">
            <v>167</v>
          </cell>
        </row>
        <row r="141">
          <cell r="E141" t="str">
            <v>Gate Valve-CS-900-RTJ-4"</v>
          </cell>
          <cell r="F141">
            <v>227</v>
          </cell>
        </row>
        <row r="142">
          <cell r="E142" t="str">
            <v>Gate Valve-CS-900-RTJ-6"</v>
          </cell>
          <cell r="F142">
            <v>410</v>
          </cell>
        </row>
        <row r="143">
          <cell r="E143" t="str">
            <v>Gate Valve-CS-900-RTJ-8"</v>
          </cell>
          <cell r="F143">
            <v>600</v>
          </cell>
        </row>
        <row r="144">
          <cell r="E144" t="str">
            <v>Gate Valve-CS-900-RTJ-10"</v>
          </cell>
          <cell r="F144">
            <v>1100</v>
          </cell>
        </row>
        <row r="145">
          <cell r="E145" t="str">
            <v>Gate Valve-CS-900-RTJ-12"</v>
          </cell>
          <cell r="F145">
            <v>1313</v>
          </cell>
        </row>
        <row r="146">
          <cell r="E146" t="str">
            <v>Gate Valve-CS-900-RTJ-14"</v>
          </cell>
          <cell r="F146">
            <v>1700</v>
          </cell>
        </row>
        <row r="147">
          <cell r="E147" t="str">
            <v>Gate Valve-CS-900-RTJ-16"</v>
          </cell>
          <cell r="F147">
            <v>2200</v>
          </cell>
        </row>
        <row r="148">
          <cell r="E148" t="str">
            <v>Gate Valve-CS-900-RTJ-18"</v>
          </cell>
          <cell r="F148">
            <v>2806</v>
          </cell>
        </row>
        <row r="149">
          <cell r="E149" t="str">
            <v>Gate Valve-CS-900-RTJ-20"</v>
          </cell>
          <cell r="F149">
            <v>3600</v>
          </cell>
        </row>
        <row r="150">
          <cell r="E150" t="str">
            <v>Gate Valve-CS-900-RTJ-24"</v>
          </cell>
          <cell r="F150">
            <v>6235</v>
          </cell>
        </row>
        <row r="151">
          <cell r="E151" t="str">
            <v>Ball Valve R.B.-CS-800-SW-1/2"</v>
          </cell>
          <cell r="F151">
            <v>0.46</v>
          </cell>
          <cell r="H151">
            <v>1</v>
          </cell>
        </row>
        <row r="152">
          <cell r="E152" t="str">
            <v>Ball Valve R.B.-CS-800-SW-3/4"</v>
          </cell>
          <cell r="F152">
            <v>0.6</v>
          </cell>
          <cell r="H152">
            <v>1.5</v>
          </cell>
        </row>
        <row r="153">
          <cell r="E153" t="str">
            <v>Ball Valve R.B.-CS-800-SW-1"</v>
          </cell>
          <cell r="F153">
            <v>1.22</v>
          </cell>
          <cell r="H153">
            <v>2</v>
          </cell>
        </row>
        <row r="154">
          <cell r="E154" t="str">
            <v>Ball Valve R.B.-CS-800-SW-1½"</v>
          </cell>
          <cell r="F154">
            <v>2.4</v>
          </cell>
          <cell r="H154">
            <v>3</v>
          </cell>
        </row>
        <row r="155">
          <cell r="E155" t="str">
            <v>Ball Valve R.B.-CS-1500-SW-1/2"</v>
          </cell>
          <cell r="F155">
            <v>1.5</v>
          </cell>
          <cell r="H155">
            <v>1</v>
          </cell>
        </row>
        <row r="156">
          <cell r="E156" t="str">
            <v>Ball Valve R.B.-CS-1500-SW-3/4"</v>
          </cell>
          <cell r="F156">
            <v>2</v>
          </cell>
          <cell r="H156">
            <v>1.5</v>
          </cell>
        </row>
        <row r="157">
          <cell r="E157" t="str">
            <v>Ball Valve R.B.-CS-1500-SW-1"</v>
          </cell>
          <cell r="F157">
            <v>2.8</v>
          </cell>
          <cell r="H157">
            <v>2</v>
          </cell>
        </row>
        <row r="158">
          <cell r="E158" t="str">
            <v>Ball Valve R.B.-CS-1500-SW-1½"</v>
          </cell>
          <cell r="F158">
            <v>2.4</v>
          </cell>
          <cell r="H158">
            <v>3</v>
          </cell>
        </row>
        <row r="159">
          <cell r="E159" t="str">
            <v>Ball Valve R.B.-CS-600-NPT-1/2"</v>
          </cell>
          <cell r="F159">
            <v>0.46</v>
          </cell>
        </row>
        <row r="160">
          <cell r="E160" t="str">
            <v>Ball Valve R.B.-CS-600-NPT-3/4"</v>
          </cell>
          <cell r="F160">
            <v>0.8</v>
          </cell>
        </row>
        <row r="161">
          <cell r="E161" t="str">
            <v>Ball Valve R.B.-CS-800-NPT-1/2"</v>
          </cell>
          <cell r="F161">
            <v>0.46</v>
          </cell>
        </row>
        <row r="162">
          <cell r="E162" t="str">
            <v>Ball Valve R.B.-CS-800-NPT-3/4"</v>
          </cell>
          <cell r="F162">
            <v>0.6</v>
          </cell>
        </row>
        <row r="163">
          <cell r="E163" t="str">
            <v>Ball Valve R.B.-CS-1500-NPT-3/4"</v>
          </cell>
          <cell r="F163">
            <v>1</v>
          </cell>
        </row>
        <row r="164">
          <cell r="E164" t="str">
            <v>Ball Valve R.B.-CS-800-NPT-1"</v>
          </cell>
          <cell r="F164">
            <v>1.22</v>
          </cell>
        </row>
        <row r="165">
          <cell r="E165" t="str">
            <v>Ball Valve R.B.-CS-800-NPT-1½"</v>
          </cell>
          <cell r="F165">
            <v>2.4</v>
          </cell>
        </row>
        <row r="166">
          <cell r="E166" t="str">
            <v>Ball Valve R.B.-CS-150-RF-1/2"</v>
          </cell>
          <cell r="F166">
            <v>0.46</v>
          </cell>
        </row>
        <row r="167">
          <cell r="E167" t="str">
            <v>Ball Valve R.B.-CS-150-RF-3/4"</v>
          </cell>
          <cell r="F167">
            <v>0.6</v>
          </cell>
        </row>
        <row r="168">
          <cell r="E168" t="str">
            <v>Ball Valve R.B.-CS-150-RF-1"</v>
          </cell>
          <cell r="F168">
            <v>1.22</v>
          </cell>
        </row>
        <row r="169">
          <cell r="E169" t="str">
            <v>Ball Valve R.B.-CS-150-RF-1½"</v>
          </cell>
          <cell r="F169">
            <v>2.4</v>
          </cell>
        </row>
        <row r="170">
          <cell r="E170" t="str">
            <v>Ball Valve R.B.-CS-150-RF-2"</v>
          </cell>
          <cell r="F170">
            <v>21</v>
          </cell>
        </row>
        <row r="171">
          <cell r="E171" t="str">
            <v>Ball Valve R.B.-CS-150-RF-2½"</v>
          </cell>
          <cell r="F171">
            <v>23.5</v>
          </cell>
        </row>
        <row r="172">
          <cell r="E172" t="str">
            <v>Ball Valve R.B.-CS-150-RF-3"</v>
          </cell>
          <cell r="F172">
            <v>26</v>
          </cell>
        </row>
        <row r="173">
          <cell r="E173" t="str">
            <v>Ball Valve R.B.-CS-150-RF-4"</v>
          </cell>
          <cell r="F173">
            <v>43</v>
          </cell>
        </row>
        <row r="174">
          <cell r="E174" t="str">
            <v>Ball Valve R.B.-CS-150-RF-6"</v>
          </cell>
          <cell r="F174">
            <v>73</v>
          </cell>
        </row>
        <row r="175">
          <cell r="E175" t="str">
            <v>Ball Valve R.B.-CS-150-RF-8"</v>
          </cell>
          <cell r="F175">
            <v>175</v>
          </cell>
        </row>
        <row r="176">
          <cell r="E176" t="str">
            <v>Ball Valve R.B.-CS-150-RF-10"</v>
          </cell>
          <cell r="F176">
            <v>342</v>
          </cell>
        </row>
        <row r="177">
          <cell r="E177" t="str">
            <v>Ball Valve R.B.-CS-150-RF-12"</v>
          </cell>
          <cell r="F177">
            <v>458</v>
          </cell>
        </row>
        <row r="178">
          <cell r="E178" t="str">
            <v>Ball Valve R.B.-CS-150-RF-14"</v>
          </cell>
          <cell r="F178">
            <v>580</v>
          </cell>
        </row>
        <row r="179">
          <cell r="E179" t="str">
            <v>Ball Valve R.B.-CS-150-RF-16"</v>
          </cell>
          <cell r="F179">
            <v>750</v>
          </cell>
        </row>
        <row r="180">
          <cell r="E180" t="str">
            <v>Ball Valve R.B.-CS-150-RF-18"</v>
          </cell>
          <cell r="F180">
            <v>1236</v>
          </cell>
        </row>
        <row r="181">
          <cell r="E181" t="str">
            <v>Ball Valve R.B.-CS-150-RF-20"</v>
          </cell>
          <cell r="F181">
            <v>1584</v>
          </cell>
        </row>
        <row r="182">
          <cell r="E182" t="str">
            <v>Ball Valve R.B.-CS-150-RF-24"</v>
          </cell>
          <cell r="F182">
            <v>2502</v>
          </cell>
        </row>
        <row r="183">
          <cell r="E183" t="str">
            <v>Ball Valve R.B.-CS-300-RF-1/2"</v>
          </cell>
          <cell r="F183">
            <v>4.5</v>
          </cell>
        </row>
        <row r="184">
          <cell r="E184" t="str">
            <v>Ball Valve R.B.-CS-300-RF-3/4"</v>
          </cell>
          <cell r="F184">
            <v>7.5</v>
          </cell>
        </row>
        <row r="185">
          <cell r="E185" t="str">
            <v>Ball Valve R.B.-CS-300-RF-1"</v>
          </cell>
          <cell r="F185">
            <v>9</v>
          </cell>
        </row>
        <row r="186">
          <cell r="E186" t="str">
            <v>Ball Valve R.B.-CS-300-RF-1½"</v>
          </cell>
          <cell r="F186">
            <v>16.399999999999999</v>
          </cell>
        </row>
        <row r="187">
          <cell r="E187" t="str">
            <v>Ball Valve R.B.-CS-300-RF-2"</v>
          </cell>
          <cell r="F187">
            <v>21</v>
          </cell>
        </row>
        <row r="188">
          <cell r="E188" t="str">
            <v>Ball Valve R.B.-CS-300-RF-2½"</v>
          </cell>
          <cell r="F188">
            <v>35</v>
          </cell>
        </row>
        <row r="189">
          <cell r="E189" t="str">
            <v>Ball Valve R.B.-CS-300-RF-3"</v>
          </cell>
          <cell r="F189">
            <v>44</v>
          </cell>
        </row>
        <row r="190">
          <cell r="E190" t="str">
            <v>Ball Valve R.B.-CS-300-RF-4"</v>
          </cell>
          <cell r="F190">
            <v>73</v>
          </cell>
        </row>
        <row r="191">
          <cell r="E191" t="str">
            <v>Ball Valve R.B.-CS-300-RF-6"</v>
          </cell>
          <cell r="F191">
            <v>140</v>
          </cell>
        </row>
        <row r="192">
          <cell r="E192" t="str">
            <v>Ball Valve R.B.-CS-300-RF-8"</v>
          </cell>
          <cell r="F192">
            <v>250</v>
          </cell>
        </row>
        <row r="193">
          <cell r="E193" t="str">
            <v>Ball Valve R.B.-CS-300-RF-10"</v>
          </cell>
          <cell r="F193">
            <v>410</v>
          </cell>
        </row>
        <row r="194">
          <cell r="E194" t="str">
            <v>Ball Valve R.B.-CS-300-RF-12"</v>
          </cell>
          <cell r="F194">
            <v>623</v>
          </cell>
        </row>
        <row r="195">
          <cell r="E195" t="str">
            <v>Ball Valve R.B.-CS-300-RF-14"</v>
          </cell>
          <cell r="F195">
            <v>923</v>
          </cell>
        </row>
        <row r="196">
          <cell r="E196" t="str">
            <v>Ball Valve R.B.-CS-300-RF-16"</v>
          </cell>
          <cell r="F196">
            <v>1249</v>
          </cell>
        </row>
        <row r="197">
          <cell r="E197" t="str">
            <v>Ball Valve R.B.-CS-300-RF-18"</v>
          </cell>
          <cell r="F197">
            <v>1642</v>
          </cell>
        </row>
        <row r="198">
          <cell r="E198" t="str">
            <v>Ball Valve R.B.-CS-300-RF-20"</v>
          </cell>
          <cell r="F198">
            <v>2111</v>
          </cell>
        </row>
        <row r="199">
          <cell r="E199" t="str">
            <v>Ball Valve R.B.-CS-300-RF-24"</v>
          </cell>
          <cell r="F199">
            <v>3393</v>
          </cell>
        </row>
        <row r="200">
          <cell r="E200" t="str">
            <v>Ball Valve R.B.-CS-300-RF-32"</v>
          </cell>
          <cell r="F200">
            <v>6230</v>
          </cell>
        </row>
        <row r="201">
          <cell r="E201" t="str">
            <v>Ball Valve R.B.-CS-600-RF-1/2"</v>
          </cell>
          <cell r="F201">
            <v>5.3</v>
          </cell>
        </row>
        <row r="202">
          <cell r="E202" t="str">
            <v>Ball Valve R.B.-CS-600-RF-3/4"</v>
          </cell>
          <cell r="F202">
            <v>9.33</v>
          </cell>
        </row>
        <row r="203">
          <cell r="E203" t="str">
            <v>Ball Valve R.B.-CS-600-RF-1"</v>
          </cell>
          <cell r="F203">
            <v>11.75</v>
          </cell>
        </row>
        <row r="204">
          <cell r="E204" t="str">
            <v>Ball Valve R.B.-CS-600-RF-1½"</v>
          </cell>
          <cell r="F204">
            <v>20.7</v>
          </cell>
        </row>
        <row r="205">
          <cell r="E205" t="str">
            <v>Ball Valve R.B.-CS-600-RF-2"</v>
          </cell>
          <cell r="F205">
            <v>28.3</v>
          </cell>
        </row>
        <row r="206">
          <cell r="E206" t="str">
            <v>Ball Valve R.B.-CS-600-RF-3"</v>
          </cell>
          <cell r="F206">
            <v>70</v>
          </cell>
        </row>
        <row r="207">
          <cell r="E207" t="str">
            <v>Ball Valve R.B.-CS-600-RF-4"</v>
          </cell>
          <cell r="F207">
            <v>145</v>
          </cell>
        </row>
        <row r="208">
          <cell r="E208" t="str">
            <v>Ball Valve R.B.-CS-600-RF-6"</v>
          </cell>
          <cell r="F208">
            <v>298</v>
          </cell>
        </row>
        <row r="209">
          <cell r="E209" t="str">
            <v>Ball Valve R.B.-CS-600-RF-8"</v>
          </cell>
          <cell r="F209">
            <v>530</v>
          </cell>
        </row>
        <row r="210">
          <cell r="E210" t="str">
            <v>Ball Valve R.B.-CS-600-RF-10"</v>
          </cell>
          <cell r="F210">
            <v>853</v>
          </cell>
        </row>
        <row r="211">
          <cell r="E211" t="str">
            <v>Ball Valve R.B.-CS-600-RF-12"</v>
          </cell>
          <cell r="F211">
            <v>1193</v>
          </cell>
        </row>
        <row r="212">
          <cell r="E212" t="str">
            <v>Ball Valve R.B.-CS-600-RF-14"</v>
          </cell>
          <cell r="F212">
            <v>1100</v>
          </cell>
        </row>
        <row r="213">
          <cell r="E213" t="str">
            <v>Ball Valve R.B.-CS-600-RF-16"</v>
          </cell>
          <cell r="F213">
            <v>1800</v>
          </cell>
        </row>
        <row r="214">
          <cell r="E214" t="str">
            <v>Ball Valve R.B.-CS-600-RF-18"</v>
          </cell>
          <cell r="F214">
            <v>2200</v>
          </cell>
        </row>
        <row r="215">
          <cell r="E215" t="str">
            <v>Ball Valve R.B.-CS-600-RF-20"</v>
          </cell>
          <cell r="F215">
            <v>2800</v>
          </cell>
        </row>
        <row r="216">
          <cell r="E216" t="str">
            <v>Ball Valve R.B.-CS-600-RF-24"</v>
          </cell>
          <cell r="F216">
            <v>4400</v>
          </cell>
        </row>
        <row r="217">
          <cell r="E217" t="str">
            <v>Ball Valve R.B.-CS-600-RF-26"</v>
          </cell>
          <cell r="F217">
            <v>5140</v>
          </cell>
        </row>
        <row r="218">
          <cell r="E218" t="str">
            <v>Ball Valve R.B.-CS-600-RF-30"</v>
          </cell>
          <cell r="F218">
            <v>6690</v>
          </cell>
        </row>
        <row r="219">
          <cell r="E219" t="str">
            <v>Ball Valve R.B.-CS-600-RF-32"</v>
          </cell>
          <cell r="F219">
            <v>7000</v>
          </cell>
        </row>
        <row r="220">
          <cell r="E220" t="str">
            <v>Ball Valve R.B.-CS-900-RF-1"</v>
          </cell>
          <cell r="F220">
            <v>20</v>
          </cell>
        </row>
        <row r="221">
          <cell r="E221" t="str">
            <v>Ball Valve R.B.-CS-900-RF-1½"</v>
          </cell>
          <cell r="F221">
            <v>34.200000000000003</v>
          </cell>
        </row>
        <row r="222">
          <cell r="E222" t="str">
            <v>Ball Valve R.B.-CS-900-RF-2"</v>
          </cell>
          <cell r="F222">
            <v>61</v>
          </cell>
        </row>
        <row r="223">
          <cell r="E223" t="str">
            <v>Ball Valve R.B.-CS-900-RF-2½"</v>
          </cell>
          <cell r="F223">
            <v>89</v>
          </cell>
        </row>
        <row r="224">
          <cell r="E224" t="str">
            <v>Ball Valve R.B.-CS-900-RF-3"</v>
          </cell>
          <cell r="F224">
            <v>78</v>
          </cell>
        </row>
        <row r="225">
          <cell r="E225" t="str">
            <v>Ball Valve R.B.-CS-900-RF-4"</v>
          </cell>
          <cell r="F225">
            <v>145</v>
          </cell>
        </row>
        <row r="226">
          <cell r="E226" t="str">
            <v>Ball Valve R.B.-CS-900-RF-6"</v>
          </cell>
          <cell r="F226">
            <v>330</v>
          </cell>
        </row>
        <row r="227">
          <cell r="E227" t="str">
            <v>Ball Valve R.B.-CS-900-RF-8"</v>
          </cell>
          <cell r="F227">
            <v>605</v>
          </cell>
        </row>
        <row r="228">
          <cell r="E228" t="str">
            <v>Ball Valve R.B.-CS-900-RF-10"</v>
          </cell>
          <cell r="F228">
            <v>1020</v>
          </cell>
        </row>
        <row r="229">
          <cell r="E229" t="str">
            <v>Ball Valve R.B.-CS-900-RF-12"</v>
          </cell>
          <cell r="F229">
            <v>1340</v>
          </cell>
        </row>
        <row r="230">
          <cell r="E230" t="str">
            <v>Ball Valve R.B.-CS-900-RF-14"</v>
          </cell>
          <cell r="F230">
            <v>1502</v>
          </cell>
        </row>
        <row r="231">
          <cell r="E231" t="str">
            <v>Ball Valve R.B.-CS-900-RF-16"</v>
          </cell>
          <cell r="F231">
            <v>1994</v>
          </cell>
        </row>
        <row r="232">
          <cell r="E232" t="str">
            <v>Ball Valve R.B.-CS-900-RF-18"</v>
          </cell>
          <cell r="F232">
            <v>2684</v>
          </cell>
        </row>
        <row r="233">
          <cell r="E233" t="str">
            <v>Ball Valve R.B.-CS-900-RF-20"</v>
          </cell>
          <cell r="F233">
            <v>3447</v>
          </cell>
        </row>
        <row r="234">
          <cell r="E234" t="str">
            <v>Ball Valve R.B.-CS-900-RF-24"</v>
          </cell>
          <cell r="F234">
            <v>5967</v>
          </cell>
        </row>
        <row r="235">
          <cell r="E235" t="str">
            <v>Ball Valve F.B.-CS-800-SW-1/2"</v>
          </cell>
          <cell r="F235">
            <v>0.46</v>
          </cell>
          <cell r="H235">
            <v>1</v>
          </cell>
        </row>
        <row r="236">
          <cell r="E236" t="str">
            <v>Ball Valve F.B.-CS-800-SW-3/4"</v>
          </cell>
          <cell r="F236">
            <v>0.6</v>
          </cell>
          <cell r="H236">
            <v>1.5</v>
          </cell>
        </row>
        <row r="237">
          <cell r="E237" t="str">
            <v>Ball Valve F.B.-CS-800-SW-1"</v>
          </cell>
          <cell r="F237">
            <v>1.22</v>
          </cell>
          <cell r="H237">
            <v>2</v>
          </cell>
        </row>
        <row r="238">
          <cell r="E238" t="str">
            <v>Ball Valve F.B.-CS-800-SW-1½"</v>
          </cell>
          <cell r="F238">
            <v>2.4</v>
          </cell>
          <cell r="H238">
            <v>3</v>
          </cell>
        </row>
        <row r="239">
          <cell r="E239" t="str">
            <v>Ball Valve F.B.-CS-1500-SW-1/2"</v>
          </cell>
          <cell r="F239">
            <v>1.5</v>
          </cell>
          <cell r="H239">
            <v>1</v>
          </cell>
        </row>
        <row r="240">
          <cell r="E240" t="str">
            <v>Ball Valve F.B.-CS-1500-SW-3/4"</v>
          </cell>
          <cell r="F240">
            <v>2</v>
          </cell>
          <cell r="H240">
            <v>1.5</v>
          </cell>
        </row>
        <row r="241">
          <cell r="E241" t="str">
            <v>Ball Valve F.B.-CS-1500-SW-1"</v>
          </cell>
          <cell r="F241">
            <v>2.8</v>
          </cell>
          <cell r="H241">
            <v>2</v>
          </cell>
        </row>
        <row r="242">
          <cell r="E242" t="str">
            <v>Ball Valve F.B.-CS-1500-SW-1½"</v>
          </cell>
          <cell r="F242">
            <v>2.4</v>
          </cell>
          <cell r="H242">
            <v>3</v>
          </cell>
        </row>
        <row r="243">
          <cell r="E243" t="str">
            <v>Ball Valve F.B.-CS-800-NPT-1/2"</v>
          </cell>
          <cell r="F243">
            <v>0.46</v>
          </cell>
        </row>
        <row r="244">
          <cell r="E244" t="str">
            <v>Ball Valve F.B.-CS-800-NPT-3/4"</v>
          </cell>
          <cell r="F244">
            <v>0.6</v>
          </cell>
        </row>
        <row r="245">
          <cell r="E245" t="str">
            <v>Ball Valve F.B.-CS-800-NPT-1"</v>
          </cell>
          <cell r="F245">
            <v>1.22</v>
          </cell>
        </row>
        <row r="246">
          <cell r="E246" t="str">
            <v>Ball Valve F.B.-CS-800-NPT-1½"</v>
          </cell>
          <cell r="F246">
            <v>2.4</v>
          </cell>
        </row>
        <row r="247">
          <cell r="E247" t="str">
            <v>Ball Valve F.B.-CS-150-RF-1/2"</v>
          </cell>
          <cell r="F247">
            <v>0.46</v>
          </cell>
        </row>
        <row r="248">
          <cell r="E248" t="str">
            <v>Ball Valve F.B.-CS-150-RF-3/4"</v>
          </cell>
          <cell r="F248">
            <v>0.6</v>
          </cell>
        </row>
        <row r="249">
          <cell r="E249" t="str">
            <v>Ball Valve F.B.-CS-150-RF-1"</v>
          </cell>
          <cell r="F249">
            <v>1.22</v>
          </cell>
        </row>
        <row r="250">
          <cell r="E250" t="str">
            <v>Ball Valve F.B.-CS-150-RF-1½"</v>
          </cell>
          <cell r="F250">
            <v>2.4</v>
          </cell>
        </row>
        <row r="251">
          <cell r="E251" t="str">
            <v>Ball Valve F.B.-CS-150-RF-2"</v>
          </cell>
          <cell r="F251">
            <v>21</v>
          </cell>
        </row>
        <row r="252">
          <cell r="E252" t="str">
            <v>Ball Valve F.B.-CS-150-RF-2½"</v>
          </cell>
          <cell r="F252">
            <v>23.5</v>
          </cell>
        </row>
        <row r="253">
          <cell r="E253" t="str">
            <v>Ball Valve F.B.-CS-150-RF-3"</v>
          </cell>
          <cell r="F253">
            <v>26</v>
          </cell>
        </row>
        <row r="254">
          <cell r="E254" t="str">
            <v>Ball Valve F.B.-CS-150-RF-4"</v>
          </cell>
          <cell r="F254">
            <v>43</v>
          </cell>
        </row>
        <row r="255">
          <cell r="E255" t="str">
            <v>Ball Valve F.B.-CS-150-RF-6"</v>
          </cell>
          <cell r="F255">
            <v>73</v>
          </cell>
        </row>
        <row r="256">
          <cell r="E256" t="str">
            <v>Ball Valve F.B.-CS-150-RF-8"</v>
          </cell>
          <cell r="F256">
            <v>175</v>
          </cell>
        </row>
        <row r="257">
          <cell r="E257" t="str">
            <v>Ball Valve F.B.-CS-150-RF-10"</v>
          </cell>
          <cell r="F257">
            <v>342</v>
          </cell>
        </row>
        <row r="258">
          <cell r="E258" t="str">
            <v>Ball Valve F.B.-CS-150-RF-12"</v>
          </cell>
          <cell r="F258">
            <v>458</v>
          </cell>
        </row>
        <row r="259">
          <cell r="E259" t="str">
            <v>Ball Valve F.B.-CS-150-RF-14"</v>
          </cell>
          <cell r="F259">
            <v>580</v>
          </cell>
        </row>
        <row r="260">
          <cell r="E260" t="str">
            <v>Ball Valve F.B.-CS-150-RF-16"</v>
          </cell>
          <cell r="F260">
            <v>750</v>
          </cell>
        </row>
        <row r="261">
          <cell r="E261" t="str">
            <v>Ball Valve F.B.-CS-150-RF-18"</v>
          </cell>
          <cell r="F261">
            <v>1236</v>
          </cell>
        </row>
        <row r="262">
          <cell r="E262" t="str">
            <v>Ball Valve F.B.-CS-150-RF-20"</v>
          </cell>
          <cell r="F262">
            <v>1584</v>
          </cell>
        </row>
        <row r="263">
          <cell r="E263" t="str">
            <v>Ball Valve F.B.-CS-150-RF-24"</v>
          </cell>
          <cell r="F263">
            <v>2502</v>
          </cell>
        </row>
        <row r="264">
          <cell r="E264" t="str">
            <v>Ball Valve F.B.-CS-300-RF-1/2"</v>
          </cell>
          <cell r="F264">
            <v>4.5</v>
          </cell>
        </row>
        <row r="265">
          <cell r="E265" t="str">
            <v>Ball Valve F.B.-CS-300-RF-3/4"</v>
          </cell>
          <cell r="F265">
            <v>7.5</v>
          </cell>
        </row>
        <row r="266">
          <cell r="E266" t="str">
            <v>Ball Valve F.B.-CS-300-RF-1"</v>
          </cell>
          <cell r="F266">
            <v>9</v>
          </cell>
        </row>
        <row r="267">
          <cell r="E267" t="str">
            <v>Ball Valve F.B.-CS-300-RF-1½"</v>
          </cell>
          <cell r="F267">
            <v>16.399999999999999</v>
          </cell>
        </row>
        <row r="268">
          <cell r="E268" t="str">
            <v>Ball Valve F.B.-CS-300-RF-2"</v>
          </cell>
          <cell r="F268">
            <v>21</v>
          </cell>
        </row>
        <row r="269">
          <cell r="E269" t="str">
            <v>Ball Valve F.B.-CS-300-RF-2½"</v>
          </cell>
          <cell r="F269">
            <v>35</v>
          </cell>
        </row>
        <row r="270">
          <cell r="E270" t="str">
            <v>Ball Valve F.B.-CS-300-RF-3"</v>
          </cell>
          <cell r="F270">
            <v>44</v>
          </cell>
        </row>
        <row r="271">
          <cell r="E271" t="str">
            <v>Ball Valve F.B.-CS-300-RF-4"</v>
          </cell>
          <cell r="F271">
            <v>73</v>
          </cell>
        </row>
        <row r="272">
          <cell r="E272" t="str">
            <v>Ball Valve F.B.-CS-300-RF-6"</v>
          </cell>
          <cell r="F272">
            <v>140</v>
          </cell>
        </row>
        <row r="273">
          <cell r="E273" t="str">
            <v>Ball Valve F.B.-CS-300-RF-8"</v>
          </cell>
          <cell r="F273">
            <v>250</v>
          </cell>
        </row>
        <row r="274">
          <cell r="E274" t="str">
            <v>Ball Valve F.B.-CS-300-RF-10"</v>
          </cell>
          <cell r="F274">
            <v>410</v>
          </cell>
        </row>
        <row r="275">
          <cell r="E275" t="str">
            <v>Ball Valve F.B.-CS-300-RF-12"</v>
          </cell>
          <cell r="F275">
            <v>623</v>
          </cell>
        </row>
        <row r="276">
          <cell r="E276" t="str">
            <v>Ball Valve F.B.-CS-300-RF-14"</v>
          </cell>
          <cell r="F276">
            <v>923</v>
          </cell>
        </row>
        <row r="277">
          <cell r="E277" t="str">
            <v>Ball Valve F.B.-CS-300-RF-16"</v>
          </cell>
          <cell r="F277">
            <v>1249</v>
          </cell>
        </row>
        <row r="278">
          <cell r="E278" t="str">
            <v>Ball Valve F.B.-CS-300-RF-18"</v>
          </cell>
          <cell r="F278">
            <v>1642</v>
          </cell>
        </row>
        <row r="279">
          <cell r="E279" t="str">
            <v>Ball Valve F.B.-CS-300-RF-20"</v>
          </cell>
          <cell r="F279">
            <v>2111</v>
          </cell>
        </row>
        <row r="280">
          <cell r="E280" t="str">
            <v>Ball Valve F.B.-CS-300-RF-24"</v>
          </cell>
          <cell r="F280">
            <v>3393</v>
          </cell>
        </row>
        <row r="281">
          <cell r="E281" t="str">
            <v>Ball Valve F.B.-CS-300-RF-32"</v>
          </cell>
          <cell r="F281">
            <v>6230</v>
          </cell>
        </row>
        <row r="282">
          <cell r="E282" t="str">
            <v>Ball Valve F.B.-CS-600-RF-1/2"</v>
          </cell>
          <cell r="F282">
            <v>5.3</v>
          </cell>
        </row>
        <row r="283">
          <cell r="E283" t="str">
            <v>Ball Valve F.B.-CS-600-RF-3/4"</v>
          </cell>
          <cell r="F283">
            <v>9.33</v>
          </cell>
        </row>
        <row r="284">
          <cell r="E284" t="str">
            <v>Ball Valve F.B.-CS-600-RF-1"</v>
          </cell>
          <cell r="F284">
            <v>11.75</v>
          </cell>
        </row>
        <row r="285">
          <cell r="E285" t="str">
            <v>Ball Valve F.B.-CS-600-RF-1½"</v>
          </cell>
          <cell r="F285">
            <v>20.7</v>
          </cell>
        </row>
        <row r="286">
          <cell r="E286" t="str">
            <v>Ball Valve F.B.-CS-600-RF-2"</v>
          </cell>
          <cell r="F286">
            <v>28.3</v>
          </cell>
        </row>
        <row r="287">
          <cell r="E287" t="str">
            <v>Ball Valve F.B.-CS-600-RF-3"</v>
          </cell>
          <cell r="F287">
            <v>70</v>
          </cell>
        </row>
        <row r="288">
          <cell r="E288" t="str">
            <v>Ball Valve F.B.-CS-600-RF-4"</v>
          </cell>
          <cell r="F288">
            <v>145</v>
          </cell>
        </row>
        <row r="289">
          <cell r="E289" t="str">
            <v>Ball Valve F.B.-CS-600-RF-6"</v>
          </cell>
          <cell r="F289">
            <v>298</v>
          </cell>
        </row>
        <row r="290">
          <cell r="E290" t="str">
            <v>Ball Valve F.B.-CS-600-RF-8"</v>
          </cell>
          <cell r="F290">
            <v>530</v>
          </cell>
        </row>
        <row r="291">
          <cell r="E291" t="str">
            <v>Ball Valve F.B.-CS-600-RF-10"</v>
          </cell>
          <cell r="F291">
            <v>853</v>
          </cell>
        </row>
        <row r="292">
          <cell r="E292" t="str">
            <v>Ball Valve F.B.-CS-600-RF-12"</v>
          </cell>
          <cell r="F292">
            <v>1193</v>
          </cell>
        </row>
        <row r="293">
          <cell r="E293" t="str">
            <v>Ball Valve F.B.-CS-600-RF-14"</v>
          </cell>
          <cell r="F293">
            <v>1100</v>
          </cell>
        </row>
        <row r="294">
          <cell r="E294" t="str">
            <v>Ball Valve F.B.-CS-600-RF-16"</v>
          </cell>
          <cell r="F294">
            <v>1800</v>
          </cell>
        </row>
        <row r="295">
          <cell r="E295" t="str">
            <v>Ball Valve F.B.-CS-600-RF-18"</v>
          </cell>
          <cell r="F295">
            <v>2200</v>
          </cell>
        </row>
        <row r="296">
          <cell r="E296" t="str">
            <v>Ball Valve F.B.-CS-600-RF-20"</v>
          </cell>
          <cell r="F296">
            <v>2800</v>
          </cell>
        </row>
        <row r="297">
          <cell r="E297" t="str">
            <v>Ball Valve F.B.-CS-600-RF-24"</v>
          </cell>
          <cell r="F297">
            <v>4400</v>
          </cell>
        </row>
        <row r="298">
          <cell r="E298" t="str">
            <v>Ball Valve F.B.-CS-900-RF-1"</v>
          </cell>
          <cell r="F298">
            <v>20</v>
          </cell>
        </row>
        <row r="299">
          <cell r="E299" t="str">
            <v>Ball Valve F.B.-CS-900-RF-1½"</v>
          </cell>
          <cell r="F299">
            <v>34.200000000000003</v>
          </cell>
        </row>
        <row r="300">
          <cell r="E300" t="str">
            <v>Ball Valve F.B.-CS-900-RF-2"</v>
          </cell>
          <cell r="F300">
            <v>61</v>
          </cell>
        </row>
        <row r="301">
          <cell r="E301" t="str">
            <v>Ball Valve F.B.-CS-900-RF-2½"</v>
          </cell>
          <cell r="F301">
            <v>89</v>
          </cell>
        </row>
        <row r="302">
          <cell r="E302" t="str">
            <v>Ball Valve F.B.-CS-900-RF-3"</v>
          </cell>
          <cell r="F302">
            <v>78</v>
          </cell>
        </row>
        <row r="303">
          <cell r="E303" t="str">
            <v>Ball Valve F.B.-CS-900-RF-4"</v>
          </cell>
          <cell r="F303">
            <v>145</v>
          </cell>
        </row>
        <row r="304">
          <cell r="E304" t="str">
            <v>Ball Valve F.B.-CS-900-RF-6"</v>
          </cell>
          <cell r="F304">
            <v>330</v>
          </cell>
        </row>
        <row r="305">
          <cell r="E305" t="str">
            <v>Ball Valve F.B.-CS-900-RF-8"</v>
          </cell>
          <cell r="F305">
            <v>605</v>
          </cell>
        </row>
        <row r="306">
          <cell r="E306" t="str">
            <v>Ball Valve F.B.-CS-900-RF-10"</v>
          </cell>
          <cell r="F306">
            <v>1020</v>
          </cell>
        </row>
        <row r="307">
          <cell r="E307" t="str">
            <v>Ball Valve F.B.-CS-900-RF-12"</v>
          </cell>
          <cell r="F307">
            <v>1340</v>
          </cell>
        </row>
        <row r="308">
          <cell r="E308" t="str">
            <v>Ball Valve F.B.-CS-900-RF-14"</v>
          </cell>
          <cell r="F308">
            <v>1502</v>
          </cell>
        </row>
        <row r="309">
          <cell r="E309" t="str">
            <v>Ball Valve F.B.-CS-900-RF-16"</v>
          </cell>
          <cell r="F309">
            <v>1994</v>
          </cell>
        </row>
        <row r="310">
          <cell r="E310" t="str">
            <v>Ball Valve F.B.-CS-900-RF-18"</v>
          </cell>
          <cell r="F310">
            <v>2684</v>
          </cell>
        </row>
        <row r="311">
          <cell r="E311" t="str">
            <v>Ball Valve F.B.-CS-900-RF-20"</v>
          </cell>
          <cell r="F311">
            <v>3447</v>
          </cell>
        </row>
        <row r="312">
          <cell r="E312" t="str">
            <v>Ball Valve F.B.-CS-900-RF-24"</v>
          </cell>
          <cell r="F312">
            <v>5967</v>
          </cell>
        </row>
        <row r="313">
          <cell r="E313" t="str">
            <v>Globe Valve-CS-800-SW-1/2"</v>
          </cell>
          <cell r="F313">
            <v>2</v>
          </cell>
          <cell r="H313">
            <v>1</v>
          </cell>
        </row>
        <row r="314">
          <cell r="E314" t="str">
            <v>Globe Valve-CS-800-SW-3/4"</v>
          </cell>
          <cell r="F314">
            <v>2</v>
          </cell>
          <cell r="H314">
            <v>1.5</v>
          </cell>
        </row>
        <row r="315">
          <cell r="E315" t="str">
            <v>Globe Valve-CS-800-SW-1"</v>
          </cell>
          <cell r="F315">
            <v>3.5</v>
          </cell>
          <cell r="H315">
            <v>2</v>
          </cell>
        </row>
        <row r="316">
          <cell r="E316" t="str">
            <v>Globe Valve-CS-800-SW-1½"</v>
          </cell>
          <cell r="F316">
            <v>9.3000000000000007</v>
          </cell>
          <cell r="H316">
            <v>3</v>
          </cell>
        </row>
        <row r="317">
          <cell r="E317" t="str">
            <v>Globe Valve-CS-1500-SW-1/2"</v>
          </cell>
          <cell r="F317">
            <v>3.2</v>
          </cell>
          <cell r="H317">
            <v>1</v>
          </cell>
        </row>
        <row r="318">
          <cell r="E318" t="str">
            <v>Globe Valve-CS-1500-SW-3/4"</v>
          </cell>
          <cell r="F318">
            <v>3.2</v>
          </cell>
          <cell r="H318">
            <v>1.5</v>
          </cell>
        </row>
        <row r="319">
          <cell r="E319" t="str">
            <v>Globe Valve-CS-1500-SW-1"</v>
          </cell>
          <cell r="F319">
            <v>6</v>
          </cell>
          <cell r="H319">
            <v>2</v>
          </cell>
        </row>
        <row r="320">
          <cell r="E320" t="str">
            <v>Globe Valve-CS-1500-SW-1½"</v>
          </cell>
          <cell r="F320">
            <v>8</v>
          </cell>
          <cell r="H320">
            <v>3</v>
          </cell>
        </row>
        <row r="321">
          <cell r="E321" t="str">
            <v>Globe Valve-CS-800-NPT-1/2"</v>
          </cell>
          <cell r="F321">
            <v>2</v>
          </cell>
        </row>
        <row r="322">
          <cell r="E322" t="str">
            <v>Globe Valve-CS-800-NPT-3/4"</v>
          </cell>
          <cell r="F322">
            <v>2</v>
          </cell>
        </row>
        <row r="323">
          <cell r="E323" t="str">
            <v>Globe Valve-CS-800-NPT-1"</v>
          </cell>
          <cell r="F323">
            <v>3.5</v>
          </cell>
        </row>
        <row r="324">
          <cell r="E324" t="str">
            <v>Globe Valve-CS-800-NPT-1½"</v>
          </cell>
          <cell r="F324">
            <v>9.3000000000000007</v>
          </cell>
        </row>
        <row r="325">
          <cell r="E325" t="str">
            <v>Globe Valve-CS-150-RF-1/2"</v>
          </cell>
          <cell r="F325">
            <v>3.2</v>
          </cell>
        </row>
        <row r="326">
          <cell r="E326" t="str">
            <v>Globe Valve-CS-150-RF-3/4"</v>
          </cell>
          <cell r="F326">
            <v>4.25</v>
          </cell>
        </row>
        <row r="327">
          <cell r="E327" t="str">
            <v>Globe Valve-CS-150-RF-1"</v>
          </cell>
          <cell r="F327">
            <v>5.5</v>
          </cell>
        </row>
        <row r="328">
          <cell r="E328" t="str">
            <v>Globe Valve-CS-150-RF-1½"</v>
          </cell>
          <cell r="F328">
            <v>10</v>
          </cell>
        </row>
        <row r="329">
          <cell r="E329" t="str">
            <v>Globe Valve-CS-150-RF-2"</v>
          </cell>
          <cell r="F329">
            <v>22</v>
          </cell>
        </row>
        <row r="330">
          <cell r="E330" t="str">
            <v>Globe Valve-CS-150-RF-3"</v>
          </cell>
          <cell r="F330">
            <v>37</v>
          </cell>
        </row>
        <row r="331">
          <cell r="E331" t="str">
            <v>Globe Valve-CS-150-RF-4"</v>
          </cell>
          <cell r="F331">
            <v>64</v>
          </cell>
        </row>
        <row r="332">
          <cell r="E332" t="str">
            <v>Globe Valve-CS-150-RF-6"</v>
          </cell>
          <cell r="F332">
            <v>120</v>
          </cell>
        </row>
        <row r="333">
          <cell r="E333" t="str">
            <v>Globe Valve-CS-150-RF-8"</v>
          </cell>
          <cell r="F333">
            <v>217</v>
          </cell>
        </row>
        <row r="334">
          <cell r="E334" t="str">
            <v>Globe Valve-CS-150-RF-10"</v>
          </cell>
          <cell r="F334">
            <v>385</v>
          </cell>
        </row>
        <row r="335">
          <cell r="E335" t="str">
            <v>Globe Valve-CS-150-RF-12"</v>
          </cell>
          <cell r="F335">
            <v>607</v>
          </cell>
        </row>
        <row r="336">
          <cell r="E336" t="str">
            <v>Globe Valve-CS-150-RF-14"</v>
          </cell>
          <cell r="F336">
            <v>836</v>
          </cell>
        </row>
        <row r="337">
          <cell r="E337" t="str">
            <v>Globe Valve-CS-150-RF-16"</v>
          </cell>
          <cell r="F337">
            <v>1185</v>
          </cell>
        </row>
        <row r="338">
          <cell r="E338" t="str">
            <v>Globe Valve-CS-150-RF-18"</v>
          </cell>
          <cell r="F338">
            <v>1040</v>
          </cell>
        </row>
        <row r="339">
          <cell r="E339" t="str">
            <v>Globe Valve-CS-300-RF-1/2"</v>
          </cell>
          <cell r="F339">
            <v>5.2</v>
          </cell>
        </row>
        <row r="340">
          <cell r="E340" t="str">
            <v>Globe Valve-CS-300-RF-3/4"</v>
          </cell>
          <cell r="F340">
            <v>9.1999999999999993</v>
          </cell>
        </row>
        <row r="341">
          <cell r="E341" t="str">
            <v>Globe Valve-CS-300-RF-1"</v>
          </cell>
          <cell r="F341">
            <v>11.6</v>
          </cell>
        </row>
        <row r="342">
          <cell r="E342" t="str">
            <v>Globe Valve-CS-300-RF-1½"</v>
          </cell>
          <cell r="F342">
            <v>20.6</v>
          </cell>
        </row>
        <row r="343">
          <cell r="E343" t="str">
            <v>Globe Valve-CS-300-RF-2"</v>
          </cell>
          <cell r="F343">
            <v>27.2</v>
          </cell>
        </row>
        <row r="344">
          <cell r="E344" t="str">
            <v>Globe Valve-CS-300-RF-3"</v>
          </cell>
          <cell r="F344">
            <v>52.07</v>
          </cell>
        </row>
        <row r="345">
          <cell r="E345" t="str">
            <v>Globe Valve-CS-300-RF-4"</v>
          </cell>
          <cell r="F345">
            <v>98</v>
          </cell>
        </row>
        <row r="346">
          <cell r="E346" t="str">
            <v>Globe Valve-CS-300-RF-6"</v>
          </cell>
          <cell r="F346">
            <v>191</v>
          </cell>
        </row>
        <row r="347">
          <cell r="E347" t="str">
            <v>Globe Valve-CS-300-RF-8"</v>
          </cell>
          <cell r="F347">
            <v>318</v>
          </cell>
        </row>
        <row r="348">
          <cell r="E348" t="str">
            <v>Globe Valve-CS-300-RF-10"</v>
          </cell>
          <cell r="F348">
            <v>476</v>
          </cell>
        </row>
        <row r="349">
          <cell r="E349" t="str">
            <v>Globe Valve-CS-300-RF-12"</v>
          </cell>
          <cell r="F349">
            <v>720</v>
          </cell>
        </row>
        <row r="350">
          <cell r="E350" t="str">
            <v>Globe Valve-CS-600-RF-1/2"</v>
          </cell>
          <cell r="F350">
            <v>5.6</v>
          </cell>
        </row>
        <row r="351">
          <cell r="E351" t="str">
            <v>Globe Valve-CS-600-RF-3/4"</v>
          </cell>
          <cell r="F351">
            <v>10</v>
          </cell>
        </row>
        <row r="352">
          <cell r="E352" t="str">
            <v>Globe Valve-CS-600-RF-1"</v>
          </cell>
          <cell r="F352">
            <v>12.5</v>
          </cell>
        </row>
        <row r="353">
          <cell r="E353" t="str">
            <v>Globe Valve-CS-600-RF-1½"</v>
          </cell>
          <cell r="F353">
            <v>22</v>
          </cell>
        </row>
        <row r="354">
          <cell r="E354" t="str">
            <v>Globe Valve-CS-600-RF-2"</v>
          </cell>
          <cell r="F354">
            <v>29.8</v>
          </cell>
        </row>
        <row r="355">
          <cell r="E355" t="str">
            <v>Globe Valve-CS-600-RF-3"</v>
          </cell>
          <cell r="F355">
            <v>59</v>
          </cell>
        </row>
        <row r="356">
          <cell r="E356" t="str">
            <v>Globe Valve-CS-600-RF-4"</v>
          </cell>
          <cell r="F356">
            <v>120</v>
          </cell>
        </row>
        <row r="357">
          <cell r="E357" t="str">
            <v>Globe Valve-CS-600-RF-6"</v>
          </cell>
          <cell r="F357">
            <v>264</v>
          </cell>
        </row>
        <row r="358">
          <cell r="E358" t="str">
            <v>Globe Valve-CS-600-RF-8"</v>
          </cell>
          <cell r="F358">
            <v>435</v>
          </cell>
        </row>
        <row r="359">
          <cell r="E359" t="str">
            <v>Globe Valve-CS-600-RF-10"</v>
          </cell>
          <cell r="F359">
            <v>760</v>
          </cell>
        </row>
        <row r="360">
          <cell r="E360" t="str">
            <v>Globe Valve-CS-600-RF-12"</v>
          </cell>
          <cell r="F360">
            <v>980</v>
          </cell>
        </row>
        <row r="361">
          <cell r="E361" t="str">
            <v>Globe Valve-CS-600-RF-14"</v>
          </cell>
          <cell r="F361">
            <v>1210</v>
          </cell>
        </row>
        <row r="362">
          <cell r="E362" t="str">
            <v>Globe Valve-CS-600-RF-16"</v>
          </cell>
          <cell r="F362">
            <v>1740</v>
          </cell>
        </row>
        <row r="363">
          <cell r="E363" t="str">
            <v>Globe Valve-CS-600-RF-18"</v>
          </cell>
          <cell r="F363">
            <v>2251</v>
          </cell>
        </row>
        <row r="364">
          <cell r="E364" t="str">
            <v>Globe Valve-CS-600-RF-20"</v>
          </cell>
          <cell r="F364">
            <v>2945</v>
          </cell>
        </row>
        <row r="365">
          <cell r="E365" t="str">
            <v>Globe Valve-CS-600-RF-24"</v>
          </cell>
          <cell r="F365">
            <v>4608</v>
          </cell>
        </row>
        <row r="366">
          <cell r="E366" t="str">
            <v>Globe Valve-CS-900-RF-1"</v>
          </cell>
          <cell r="F366">
            <v>21.2</v>
          </cell>
        </row>
        <row r="367">
          <cell r="E367" t="str">
            <v>Globe Valve-CS-900-RF-1½"</v>
          </cell>
          <cell r="F367">
            <v>36</v>
          </cell>
        </row>
        <row r="368">
          <cell r="E368" t="str">
            <v>Globe Valve-CS-900-RF-2"</v>
          </cell>
          <cell r="F368">
            <v>65</v>
          </cell>
        </row>
        <row r="369">
          <cell r="E369" t="str">
            <v>Globe Valve-CS-900-RF-2½"</v>
          </cell>
          <cell r="F369">
            <v>92.7</v>
          </cell>
        </row>
        <row r="370">
          <cell r="E370" t="str">
            <v>Globe Valve-CS-900-RF-3"</v>
          </cell>
          <cell r="F370">
            <v>82</v>
          </cell>
        </row>
        <row r="371">
          <cell r="E371" t="str">
            <v>Globe Valve-CS-900-RF-4"</v>
          </cell>
          <cell r="F371">
            <v>145</v>
          </cell>
        </row>
        <row r="372">
          <cell r="E372" t="str">
            <v>Globe Valve-CS-900-RF-6"</v>
          </cell>
          <cell r="F372">
            <v>330</v>
          </cell>
        </row>
        <row r="373">
          <cell r="E373" t="str">
            <v>Globe Valve-CS-900-RF-8"</v>
          </cell>
          <cell r="F373">
            <v>607</v>
          </cell>
        </row>
        <row r="374">
          <cell r="E374" t="str">
            <v>Globe Valve-CS-900-RF-10"</v>
          </cell>
          <cell r="F374">
            <v>940</v>
          </cell>
        </row>
        <row r="375">
          <cell r="E375" t="str">
            <v>Globe Valve-CS-900-RF-12"</v>
          </cell>
          <cell r="F375">
            <v>1395</v>
          </cell>
        </row>
        <row r="376">
          <cell r="E376" t="str">
            <v>Globe Valve-CS-900-RF-14"</v>
          </cell>
          <cell r="F376">
            <v>1590</v>
          </cell>
        </row>
        <row r="377">
          <cell r="E377" t="str">
            <v>Globe Valve-CS-900-RF-16"</v>
          </cell>
          <cell r="F377">
            <v>2100</v>
          </cell>
        </row>
        <row r="378">
          <cell r="E378" t="str">
            <v>Globe Valve-CS-900-RF-18"</v>
          </cell>
          <cell r="F378">
            <v>2830</v>
          </cell>
        </row>
        <row r="379">
          <cell r="E379" t="str">
            <v>Globe Valve-CS-900-RF-20"</v>
          </cell>
          <cell r="F379">
            <v>3625</v>
          </cell>
        </row>
        <row r="380">
          <cell r="E380" t="str">
            <v>Globe Valve-CS-900-RF-24"</v>
          </cell>
          <cell r="F380">
            <v>6280</v>
          </cell>
        </row>
        <row r="381">
          <cell r="E381" t="str">
            <v>Globe Valve-CS-600-RTJ-1/2"</v>
          </cell>
          <cell r="F381">
            <v>5.6</v>
          </cell>
        </row>
        <row r="382">
          <cell r="E382" t="str">
            <v>Globe Valve-CS-600-RTJ-3/4"</v>
          </cell>
          <cell r="F382">
            <v>10</v>
          </cell>
        </row>
        <row r="383">
          <cell r="E383" t="str">
            <v>Globe Valve-CS-600-RTJ-1"</v>
          </cell>
          <cell r="F383">
            <v>12.5</v>
          </cell>
        </row>
        <row r="384">
          <cell r="E384" t="str">
            <v>Globe Valve-CS-600-RTJ-1½"</v>
          </cell>
          <cell r="F384">
            <v>22</v>
          </cell>
        </row>
        <row r="385">
          <cell r="E385" t="str">
            <v>Globe Valve-CS-600-RTJ-2"</v>
          </cell>
          <cell r="F385">
            <v>29.8</v>
          </cell>
        </row>
        <row r="386">
          <cell r="E386" t="str">
            <v>Globe Valve-CS-600-RTJ-3"</v>
          </cell>
          <cell r="F386">
            <v>59</v>
          </cell>
        </row>
        <row r="387">
          <cell r="E387" t="str">
            <v>Globe Valve-CS-600-RTJ-4"</v>
          </cell>
          <cell r="F387">
            <v>120</v>
          </cell>
        </row>
        <row r="388">
          <cell r="E388" t="str">
            <v>Globe Valve-CS-600-RTJ-6"</v>
          </cell>
          <cell r="F388">
            <v>264</v>
          </cell>
        </row>
        <row r="389">
          <cell r="E389" t="str">
            <v>Globe Valve-CS-600-RTJ-8"</v>
          </cell>
          <cell r="F389">
            <v>435</v>
          </cell>
        </row>
        <row r="390">
          <cell r="E390" t="str">
            <v>Globe Valve-CS-600-RTJ-10"</v>
          </cell>
          <cell r="F390">
            <v>760</v>
          </cell>
        </row>
        <row r="391">
          <cell r="E391" t="str">
            <v>Globe Valve-CS-600-RTJ-12"</v>
          </cell>
          <cell r="F391">
            <v>980</v>
          </cell>
        </row>
        <row r="392">
          <cell r="E392" t="str">
            <v>Globe Valve-CS-600-RTJ-14"</v>
          </cell>
          <cell r="F392">
            <v>1210</v>
          </cell>
        </row>
        <row r="393">
          <cell r="E393" t="str">
            <v>Globe Valve-CS-600-RTJ-16"</v>
          </cell>
          <cell r="F393">
            <v>1740</v>
          </cell>
        </row>
        <row r="394">
          <cell r="E394" t="str">
            <v>Globe Valve-CS-600-RTJ-18"</v>
          </cell>
          <cell r="F394">
            <v>2251</v>
          </cell>
        </row>
        <row r="395">
          <cell r="E395" t="str">
            <v>Globe Valve-CS-600-RTJ-20"</v>
          </cell>
          <cell r="F395">
            <v>2945</v>
          </cell>
        </row>
        <row r="396">
          <cell r="E396" t="str">
            <v>Globe Valve-CS-600-RTJ-24"</v>
          </cell>
          <cell r="F396">
            <v>4608</v>
          </cell>
        </row>
        <row r="397">
          <cell r="E397" t="str">
            <v>Globe Valve-CS-900-RTJ-1"</v>
          </cell>
          <cell r="F397">
            <v>21.2</v>
          </cell>
        </row>
        <row r="398">
          <cell r="E398" t="str">
            <v>Globe Valve-CS-900-RTJ-1½"</v>
          </cell>
          <cell r="F398">
            <v>36</v>
          </cell>
        </row>
        <row r="399">
          <cell r="E399" t="str">
            <v>Globe Valve-CS-900-RTJ-2"</v>
          </cell>
          <cell r="F399">
            <v>65</v>
          </cell>
        </row>
        <row r="400">
          <cell r="E400" t="str">
            <v>Globe Valve-CS-900-RTJ-2½"</v>
          </cell>
          <cell r="F400">
            <v>92.7</v>
          </cell>
        </row>
        <row r="401">
          <cell r="E401" t="str">
            <v>Globe Valve-CS-900-RTJ-3"</v>
          </cell>
          <cell r="F401">
            <v>82</v>
          </cell>
        </row>
        <row r="402">
          <cell r="E402" t="str">
            <v>Globe Valve-CS-900-RTJ-4"</v>
          </cell>
          <cell r="F402">
            <v>145</v>
          </cell>
        </row>
        <row r="403">
          <cell r="E403" t="str">
            <v>Globe Valve-CS-900-RTJ-6"</v>
          </cell>
          <cell r="F403">
            <v>330</v>
          </cell>
        </row>
        <row r="404">
          <cell r="E404" t="str">
            <v>Globe Valve-CS-900-RTJ-8"</v>
          </cell>
          <cell r="F404">
            <v>607</v>
          </cell>
        </row>
        <row r="405">
          <cell r="E405" t="str">
            <v>Globe Valve-CS-900-RTJ-10"</v>
          </cell>
          <cell r="F405">
            <v>940</v>
          </cell>
        </row>
        <row r="406">
          <cell r="E406" t="str">
            <v>Globe Valve-CS-900-RTJ-12"</v>
          </cell>
          <cell r="F406">
            <v>1395</v>
          </cell>
        </row>
        <row r="407">
          <cell r="E407" t="str">
            <v>Globe Valve-CS-900-RTJ-14"</v>
          </cell>
          <cell r="F407">
            <v>1590</v>
          </cell>
        </row>
        <row r="408">
          <cell r="E408" t="str">
            <v>Globe Valve-CS-900-RTJ-16"</v>
          </cell>
          <cell r="F408">
            <v>2100</v>
          </cell>
        </row>
        <row r="409">
          <cell r="E409" t="str">
            <v>Globe Valve-CS-900-RTJ-18"</v>
          </cell>
          <cell r="F409">
            <v>2830</v>
          </cell>
        </row>
        <row r="410">
          <cell r="E410" t="str">
            <v>Globe Valve-CS-900-RTJ-20"</v>
          </cell>
          <cell r="F410">
            <v>3625</v>
          </cell>
        </row>
        <row r="411">
          <cell r="E411" t="str">
            <v>Globe Valve-CS-900-RTJ-24"</v>
          </cell>
          <cell r="F411">
            <v>6280</v>
          </cell>
        </row>
        <row r="412">
          <cell r="E412" t="str">
            <v>Globe Valve-CS-1500-BW-1/2"</v>
          </cell>
          <cell r="F412">
            <v>5.0220000000000002</v>
          </cell>
          <cell r="H412">
            <v>1</v>
          </cell>
        </row>
        <row r="413">
          <cell r="E413" t="str">
            <v>Globe Valve-CS-1500-BW-3/4"</v>
          </cell>
          <cell r="F413">
            <v>5.4</v>
          </cell>
          <cell r="H413">
            <v>1.5</v>
          </cell>
        </row>
        <row r="414">
          <cell r="E414" t="str">
            <v>Globe Valve-CS-1500-BW-1"</v>
          </cell>
          <cell r="F414">
            <v>7.4385000000000003</v>
          </cell>
          <cell r="H414">
            <v>2</v>
          </cell>
        </row>
        <row r="415">
          <cell r="E415" t="str">
            <v>Globe Valve-CS-1500-BW-1½"</v>
          </cell>
          <cell r="F415">
            <v>14.6745</v>
          </cell>
          <cell r="H415">
            <v>3</v>
          </cell>
        </row>
        <row r="416">
          <cell r="E416" t="str">
            <v>Globe Valve-CS-1500-BW-2"</v>
          </cell>
          <cell r="F416">
            <v>71.55</v>
          </cell>
          <cell r="H416">
            <v>4</v>
          </cell>
        </row>
        <row r="417">
          <cell r="E417" t="str">
            <v>Globe Valve-CS-1500-BW-3"</v>
          </cell>
          <cell r="F417">
            <v>138.13200000000001</v>
          </cell>
          <cell r="H417">
            <v>6</v>
          </cell>
        </row>
        <row r="418">
          <cell r="E418" t="str">
            <v>Globe Valve-CS-1500-BW-4"</v>
          </cell>
          <cell r="F418">
            <v>218.51100000000002</v>
          </cell>
          <cell r="H418">
            <v>8</v>
          </cell>
        </row>
        <row r="419">
          <cell r="E419" t="str">
            <v>Globe Valve-CS-1500-BW-6"</v>
          </cell>
          <cell r="F419">
            <v>451.53450000000009</v>
          </cell>
          <cell r="H419">
            <v>12</v>
          </cell>
        </row>
        <row r="420">
          <cell r="E420" t="str">
            <v>Globe Valve-CS-1500-BW-8"</v>
          </cell>
          <cell r="F420">
            <v>800.72550000000001</v>
          </cell>
          <cell r="H420">
            <v>16</v>
          </cell>
        </row>
        <row r="421">
          <cell r="E421" t="str">
            <v>Globe Valve-CS-1500-BW-10"</v>
          </cell>
          <cell r="F421">
            <v>1397.925</v>
          </cell>
          <cell r="H421">
            <v>20</v>
          </cell>
        </row>
        <row r="422">
          <cell r="E422" t="str">
            <v>Check Valve-CS-800-SW-1/2"</v>
          </cell>
          <cell r="F422">
            <v>1.2</v>
          </cell>
          <cell r="H422">
            <v>1</v>
          </cell>
        </row>
        <row r="423">
          <cell r="E423" t="str">
            <v>Check Valve-CS-800-SW-3/4"</v>
          </cell>
          <cell r="F423">
            <v>1.4</v>
          </cell>
          <cell r="H423">
            <v>1.5</v>
          </cell>
        </row>
        <row r="424">
          <cell r="E424" t="str">
            <v>Check Valve-CS-800-SW-1"</v>
          </cell>
          <cell r="F424">
            <v>2.5</v>
          </cell>
          <cell r="H424">
            <v>2</v>
          </cell>
        </row>
        <row r="425">
          <cell r="E425" t="str">
            <v>Check Valve-CS-800-SW-1½"</v>
          </cell>
          <cell r="F425">
            <v>6.3</v>
          </cell>
          <cell r="H425">
            <v>3</v>
          </cell>
        </row>
        <row r="426">
          <cell r="E426" t="str">
            <v>Check Valve-CS-1500-SW-1/2"</v>
          </cell>
          <cell r="F426">
            <v>3.6</v>
          </cell>
          <cell r="H426">
            <v>1</v>
          </cell>
        </row>
        <row r="427">
          <cell r="E427" t="str">
            <v>Check Valve-CS-1500-SW-3/4"</v>
          </cell>
          <cell r="F427">
            <v>4</v>
          </cell>
          <cell r="H427">
            <v>1.5</v>
          </cell>
        </row>
        <row r="428">
          <cell r="E428" t="str">
            <v>Check Valve-CS-1500-SW-1"</v>
          </cell>
          <cell r="F428">
            <v>6</v>
          </cell>
          <cell r="H428">
            <v>2</v>
          </cell>
        </row>
        <row r="429">
          <cell r="E429" t="str">
            <v>Check Valve-CS-1500-SW-1½"</v>
          </cell>
          <cell r="F429">
            <v>15</v>
          </cell>
          <cell r="H429">
            <v>3</v>
          </cell>
        </row>
        <row r="430">
          <cell r="E430" t="str">
            <v>Check Valve-CS-800-NPT-1/2"</v>
          </cell>
          <cell r="F430">
            <v>1.2</v>
          </cell>
        </row>
        <row r="431">
          <cell r="E431" t="str">
            <v>Check Valve-CS-800-NPT-3/4"</v>
          </cell>
          <cell r="F431">
            <v>1.4</v>
          </cell>
        </row>
        <row r="432">
          <cell r="E432" t="str">
            <v>Check Valve-CS-800-NPT-1"</v>
          </cell>
          <cell r="F432">
            <v>2.5</v>
          </cell>
        </row>
        <row r="433">
          <cell r="E433" t="str">
            <v>Check Valve-CS-800-NPT-1½"</v>
          </cell>
          <cell r="F433">
            <v>6.3</v>
          </cell>
        </row>
        <row r="434">
          <cell r="E434" t="str">
            <v>Check Valve-CS-150-RF-1/2"</v>
          </cell>
          <cell r="F434">
            <v>4</v>
          </cell>
        </row>
        <row r="435">
          <cell r="E435" t="str">
            <v>Check Valve-CS-150-RF-3/4"</v>
          </cell>
          <cell r="F435">
            <v>5</v>
          </cell>
        </row>
        <row r="436">
          <cell r="E436" t="str">
            <v>Check Valve-CS-150-RF-1"</v>
          </cell>
          <cell r="F436">
            <v>8</v>
          </cell>
        </row>
        <row r="437">
          <cell r="E437" t="str">
            <v>Check Valve-CS-150-RF-1½"</v>
          </cell>
          <cell r="F437">
            <v>9.8000000000000007</v>
          </cell>
        </row>
        <row r="438">
          <cell r="E438" t="str">
            <v>Check Valve-CS-150-RF-2"</v>
          </cell>
          <cell r="F438">
            <v>17.3</v>
          </cell>
        </row>
        <row r="439">
          <cell r="E439" t="str">
            <v>Check Valve-CS-150-RF-2½"</v>
          </cell>
          <cell r="F439">
            <v>23</v>
          </cell>
        </row>
        <row r="440">
          <cell r="E440" t="str">
            <v>Check Valve-CS-150-RF-3"</v>
          </cell>
          <cell r="F440">
            <v>32.200000000000003</v>
          </cell>
        </row>
        <row r="441">
          <cell r="E441" t="str">
            <v>Check Valve-CS-150-RF-4"</v>
          </cell>
          <cell r="F441">
            <v>56.1</v>
          </cell>
        </row>
        <row r="442">
          <cell r="E442" t="str">
            <v>Check Valve-CS-150-RF-6"</v>
          </cell>
          <cell r="F442">
            <v>102</v>
          </cell>
        </row>
        <row r="443">
          <cell r="E443" t="str">
            <v>Check Valve-CS-150-RF-8"</v>
          </cell>
          <cell r="F443">
            <v>214</v>
          </cell>
        </row>
        <row r="444">
          <cell r="E444" t="str">
            <v>Check Valve-CS-150-RF-10"</v>
          </cell>
          <cell r="F444">
            <v>378</v>
          </cell>
        </row>
        <row r="445">
          <cell r="E445" t="str">
            <v>Check Valve-CS-150-RF-12"</v>
          </cell>
          <cell r="F445">
            <v>598</v>
          </cell>
        </row>
        <row r="446">
          <cell r="E446" t="str">
            <v>Check Valve-CS-150-RF-14"</v>
          </cell>
          <cell r="F446">
            <v>823</v>
          </cell>
        </row>
        <row r="447">
          <cell r="E447" t="str">
            <v>Check Valve-CS-150-RF-16"</v>
          </cell>
          <cell r="F447">
            <v>1101</v>
          </cell>
        </row>
        <row r="448">
          <cell r="E448" t="str">
            <v>Check Valve-CS-150-RF-18"</v>
          </cell>
          <cell r="F448">
            <v>1449</v>
          </cell>
        </row>
        <row r="449">
          <cell r="E449" t="str">
            <v>Check Valve-CS-150-RF-20"</v>
          </cell>
          <cell r="F449">
            <v>1753</v>
          </cell>
        </row>
        <row r="450">
          <cell r="E450" t="str">
            <v>Check Valve-CS-150-RF-24"</v>
          </cell>
          <cell r="F450">
            <v>3144</v>
          </cell>
        </row>
        <row r="451">
          <cell r="E451" t="str">
            <v>Check Valve-CS-300-RF-1/2"</v>
          </cell>
          <cell r="F451">
            <v>1.2</v>
          </cell>
        </row>
        <row r="452">
          <cell r="E452" t="str">
            <v>Check Valve-CS-300-RF-3/4"</v>
          </cell>
          <cell r="F452">
            <v>1.4</v>
          </cell>
        </row>
        <row r="453">
          <cell r="E453" t="str">
            <v>Check Valve-CS-300-RF-1"</v>
          </cell>
          <cell r="F453">
            <v>2.5</v>
          </cell>
        </row>
        <row r="454">
          <cell r="E454" t="str">
            <v>Check Valve-CS-300-RF-1½"</v>
          </cell>
          <cell r="F454">
            <v>21.5</v>
          </cell>
        </row>
        <row r="455">
          <cell r="E455" t="str">
            <v>Check Valve-CS-300-RF-2"</v>
          </cell>
          <cell r="F455">
            <v>28</v>
          </cell>
        </row>
        <row r="456">
          <cell r="E456" t="str">
            <v>Check Valve-CS-300-RF-2½"</v>
          </cell>
          <cell r="F456">
            <v>36</v>
          </cell>
        </row>
        <row r="457">
          <cell r="E457" t="str">
            <v>Check Valve-CS-300-RF-3"</v>
          </cell>
          <cell r="F457">
            <v>54</v>
          </cell>
        </row>
        <row r="458">
          <cell r="E458" t="str">
            <v>Check Valve-CS-300-RF-4"</v>
          </cell>
          <cell r="F458">
            <v>85</v>
          </cell>
        </row>
        <row r="459">
          <cell r="E459" t="str">
            <v>Check Valve-CS-300-RF-6"</v>
          </cell>
          <cell r="F459">
            <v>165</v>
          </cell>
        </row>
        <row r="460">
          <cell r="E460" t="str">
            <v>Check Valve-CS-300-RF-8"</v>
          </cell>
          <cell r="F460">
            <v>285</v>
          </cell>
        </row>
        <row r="461">
          <cell r="E461" t="str">
            <v>Check Valve-CS-300-RF-10"</v>
          </cell>
          <cell r="F461">
            <v>452</v>
          </cell>
        </row>
        <row r="462">
          <cell r="E462" t="str">
            <v>Check Valve-CS-300-RF-12"</v>
          </cell>
          <cell r="F462">
            <v>710</v>
          </cell>
        </row>
        <row r="463">
          <cell r="E463" t="str">
            <v>Check Valve-CS-300-RF-14"</v>
          </cell>
          <cell r="F463">
            <v>1051</v>
          </cell>
        </row>
        <row r="464">
          <cell r="E464" t="str">
            <v>Check Valve-CS-300-RF-16"</v>
          </cell>
          <cell r="F464">
            <v>1331</v>
          </cell>
        </row>
        <row r="465">
          <cell r="E465" t="str">
            <v>Check Valve-CS-300-RF-18"</v>
          </cell>
          <cell r="F465">
            <v>1816</v>
          </cell>
        </row>
        <row r="466">
          <cell r="E466" t="str">
            <v>Check Valve-CS-300-RF-20"</v>
          </cell>
          <cell r="F466">
            <v>2240</v>
          </cell>
        </row>
        <row r="467">
          <cell r="E467" t="str">
            <v>Check Valve-CS-300-RF-24"</v>
          </cell>
          <cell r="F467">
            <v>4135</v>
          </cell>
        </row>
        <row r="468">
          <cell r="E468" t="str">
            <v>Check Valve-CS-600-RF-1/2"</v>
          </cell>
        </row>
        <row r="469">
          <cell r="E469" t="str">
            <v>Check Valve-CS-600-RF-3/4"</v>
          </cell>
        </row>
        <row r="470">
          <cell r="E470" t="str">
            <v>Check Valve-CS-600-RF-1"</v>
          </cell>
          <cell r="F470">
            <v>5.9</v>
          </cell>
        </row>
        <row r="471">
          <cell r="E471" t="str">
            <v>Check Valve-CS-600-RF-1½"</v>
          </cell>
          <cell r="F471">
            <v>11.7</v>
          </cell>
        </row>
        <row r="472">
          <cell r="E472" t="str">
            <v>Check Valve-CS-600-RF-2"</v>
          </cell>
          <cell r="F472">
            <v>32</v>
          </cell>
        </row>
        <row r="473">
          <cell r="E473" t="str">
            <v>Check Valve-CS-600-RF-2½"</v>
          </cell>
          <cell r="F473">
            <v>48</v>
          </cell>
        </row>
        <row r="474">
          <cell r="E474" t="str">
            <v>Check Valve-CS-600-RF-3"</v>
          </cell>
          <cell r="F474">
            <v>64</v>
          </cell>
        </row>
        <row r="475">
          <cell r="E475" t="str">
            <v>Check Valve-CS-600-RF-4"</v>
          </cell>
          <cell r="F475">
            <v>118</v>
          </cell>
        </row>
        <row r="476">
          <cell r="E476" t="str">
            <v>Check Valve-CS-600-RF-6"</v>
          </cell>
          <cell r="F476">
            <v>260</v>
          </cell>
        </row>
        <row r="477">
          <cell r="E477" t="str">
            <v>Check Valve-CS-600-RF-8"</v>
          </cell>
          <cell r="F477">
            <v>426</v>
          </cell>
        </row>
        <row r="478">
          <cell r="E478" t="str">
            <v>Check Valve-CS-600-RF-10"</v>
          </cell>
          <cell r="F478">
            <v>746</v>
          </cell>
        </row>
        <row r="479">
          <cell r="E479" t="str">
            <v>Check Valve-CS-600-RF-12"</v>
          </cell>
          <cell r="F479">
            <v>962</v>
          </cell>
        </row>
        <row r="480">
          <cell r="E480" t="str">
            <v>Check Valve-CS-600-RF-14"</v>
          </cell>
          <cell r="F480">
            <v>1188</v>
          </cell>
        </row>
        <row r="481">
          <cell r="E481" t="str">
            <v>Check Valve-CS-600-RF-16"</v>
          </cell>
          <cell r="F481">
            <v>1711</v>
          </cell>
        </row>
        <row r="482">
          <cell r="E482" t="str">
            <v>Check Valve-CS-600-RF-18"</v>
          </cell>
          <cell r="F482">
            <v>2214</v>
          </cell>
        </row>
        <row r="483">
          <cell r="E483" t="str">
            <v>Check Valve-CS-600-RF-20"</v>
          </cell>
          <cell r="F483">
            <v>2898</v>
          </cell>
        </row>
        <row r="484">
          <cell r="E484" t="str">
            <v>Check Valve-CS-600-RF-24"</v>
          </cell>
          <cell r="F484">
            <v>4532</v>
          </cell>
        </row>
        <row r="485">
          <cell r="E485" t="str">
            <v>Check Valve-CS-900-RF-1"</v>
          </cell>
        </row>
        <row r="486">
          <cell r="E486" t="str">
            <v>Check Valve-CS-900-RF-1½"</v>
          </cell>
        </row>
        <row r="487">
          <cell r="E487" t="str">
            <v>Check Valve-CS-900-RF-2"</v>
          </cell>
          <cell r="F487">
            <v>63</v>
          </cell>
        </row>
        <row r="488">
          <cell r="E488" t="str">
            <v>Check Valve-CS-900-RF-2½"</v>
          </cell>
        </row>
        <row r="489">
          <cell r="E489" t="str">
            <v>Check Valve-CS-900-RF-3"</v>
          </cell>
          <cell r="F489">
            <v>95</v>
          </cell>
        </row>
        <row r="490">
          <cell r="E490" t="str">
            <v>Check Valve-CS-900-RF-4"</v>
          </cell>
          <cell r="F490">
            <v>143</v>
          </cell>
        </row>
        <row r="491">
          <cell r="E491" t="str">
            <v>Check Valve-CS-900-RF-6"</v>
          </cell>
          <cell r="F491">
            <v>325</v>
          </cell>
        </row>
        <row r="492">
          <cell r="E492" t="str">
            <v>Check Valve-CS-900-RF-8"</v>
          </cell>
          <cell r="F492">
            <v>597</v>
          </cell>
        </row>
        <row r="493">
          <cell r="E493" t="str">
            <v>Check Valve-CS-900-RF-10"</v>
          </cell>
          <cell r="F493">
            <v>918</v>
          </cell>
        </row>
        <row r="494">
          <cell r="E494" t="str">
            <v>Check Valve-CS-900-RF-12"</v>
          </cell>
          <cell r="F494">
            <v>1317</v>
          </cell>
        </row>
        <row r="495">
          <cell r="E495" t="str">
            <v>Check Valve-CS-900-RF-14"</v>
          </cell>
          <cell r="F495">
            <v>1554</v>
          </cell>
        </row>
        <row r="496">
          <cell r="E496" t="str">
            <v>Check Valve-CS-900-RF-16"</v>
          </cell>
          <cell r="F496">
            <v>2063</v>
          </cell>
        </row>
        <row r="497">
          <cell r="E497" t="str">
            <v>Check Valve-CS-900-RF-18"</v>
          </cell>
          <cell r="F497">
            <v>2777</v>
          </cell>
        </row>
        <row r="498">
          <cell r="E498" t="str">
            <v>Check Valve-CS-900-RF-20"</v>
          </cell>
          <cell r="F498">
            <v>3565</v>
          </cell>
        </row>
        <row r="499">
          <cell r="E499" t="str">
            <v>Check Valve-CS-900-RF-24"</v>
          </cell>
          <cell r="F499">
            <v>6173</v>
          </cell>
        </row>
        <row r="500">
          <cell r="E500" t="str">
            <v>Wafer Check Valve-CS-150-WRF-1½"</v>
          </cell>
          <cell r="F500">
            <v>2</v>
          </cell>
        </row>
        <row r="501">
          <cell r="E501" t="str">
            <v>Wafer Check Valve-CS-150-WRF-2"</v>
          </cell>
          <cell r="F501">
            <v>3</v>
          </cell>
        </row>
        <row r="502">
          <cell r="E502" t="str">
            <v>Wafer Check Valve-CS-150-WRF-3"</v>
          </cell>
          <cell r="F502">
            <v>7</v>
          </cell>
        </row>
        <row r="503">
          <cell r="E503" t="str">
            <v>Wafer Check Valve-CS-150-WRF-4"</v>
          </cell>
          <cell r="F503">
            <v>8</v>
          </cell>
        </row>
        <row r="504">
          <cell r="E504" t="str">
            <v>Wafer Check Valve-CS-150-WRF-6"</v>
          </cell>
          <cell r="F504">
            <v>18</v>
          </cell>
        </row>
        <row r="505">
          <cell r="E505" t="str">
            <v>Wafer Check Valve-CS-150-WRF-8"</v>
          </cell>
          <cell r="F505">
            <v>32</v>
          </cell>
        </row>
        <row r="506">
          <cell r="E506" t="str">
            <v>Wafer Check Valve-CS-150-WRF-10"</v>
          </cell>
          <cell r="F506">
            <v>53</v>
          </cell>
        </row>
        <row r="507">
          <cell r="E507" t="str">
            <v>Wafer Check Valve-CS-150-WRF-12"</v>
          </cell>
          <cell r="F507">
            <v>98</v>
          </cell>
        </row>
        <row r="508">
          <cell r="E508" t="str">
            <v>Wafer Check Valve-CS-150-WRF-14"</v>
          </cell>
          <cell r="F508">
            <v>100</v>
          </cell>
        </row>
        <row r="509">
          <cell r="E509" t="str">
            <v>Wafer Check Valve-CS-150-WRF-16"</v>
          </cell>
          <cell r="F509">
            <v>134</v>
          </cell>
        </row>
        <row r="510">
          <cell r="E510" t="str">
            <v>Wafer Check Valve-CS-150-WRF-18"</v>
          </cell>
          <cell r="F510">
            <v>144</v>
          </cell>
        </row>
        <row r="511">
          <cell r="E511" t="str">
            <v>Wafer Check Valve-CS-150-WRF-20"</v>
          </cell>
          <cell r="F511">
            <v>198</v>
          </cell>
        </row>
        <row r="512">
          <cell r="E512" t="str">
            <v>Wafer Check Valve-CS-150-WRF-24"</v>
          </cell>
          <cell r="F512">
            <v>307</v>
          </cell>
        </row>
        <row r="513">
          <cell r="E513" t="str">
            <v>Wafer Check Valve-CS-150-WRF-32"</v>
          </cell>
          <cell r="F513">
            <v>1320</v>
          </cell>
        </row>
        <row r="514">
          <cell r="E514" t="str">
            <v>Wafer Check Valve-CS-300-WRF-1½"</v>
          </cell>
          <cell r="F514">
            <v>2</v>
          </cell>
        </row>
        <row r="515">
          <cell r="E515" t="str">
            <v>Wafer Check Valve-CS-300-WRF-2"</v>
          </cell>
          <cell r="F515">
            <v>3</v>
          </cell>
        </row>
        <row r="516">
          <cell r="E516" t="str">
            <v>Wafer Check Valve-CS-300-WRF-3"</v>
          </cell>
          <cell r="F516">
            <v>7</v>
          </cell>
        </row>
        <row r="517">
          <cell r="E517" t="str">
            <v>Wafer Check Valve-CS-300-WRF-4"</v>
          </cell>
          <cell r="F517">
            <v>9</v>
          </cell>
        </row>
        <row r="518">
          <cell r="E518" t="str">
            <v>Wafer Check Valve-CS-300-WRF-6"</v>
          </cell>
          <cell r="F518">
            <v>25</v>
          </cell>
        </row>
        <row r="519">
          <cell r="E519" t="str">
            <v>Wafer Check Valve-CS-300-WRF-8"</v>
          </cell>
          <cell r="F519">
            <v>37</v>
          </cell>
        </row>
        <row r="520">
          <cell r="E520" t="str">
            <v>Wafer Check Valve-CS-300-WRF-10"</v>
          </cell>
          <cell r="F520">
            <v>65</v>
          </cell>
        </row>
        <row r="521">
          <cell r="E521" t="str">
            <v>Wafer Check Valve-CS-300-WRF-12"</v>
          </cell>
          <cell r="F521">
            <v>99</v>
          </cell>
        </row>
        <row r="522">
          <cell r="E522" t="str">
            <v>Wafer Check Valve-CS-300-WRF-14"</v>
          </cell>
          <cell r="F522">
            <v>181</v>
          </cell>
        </row>
        <row r="523">
          <cell r="E523" t="str">
            <v>Wafer Check Valve-CS-300-WRF-16"</v>
          </cell>
          <cell r="F523">
            <v>210</v>
          </cell>
        </row>
        <row r="524">
          <cell r="E524" t="str">
            <v>Wafer Check Valve-CS-300-WRF-18"</v>
          </cell>
          <cell r="F524">
            <v>295</v>
          </cell>
        </row>
        <row r="525">
          <cell r="E525" t="str">
            <v>Wafer Check Valve-CS-300-WRF-20"</v>
          </cell>
          <cell r="F525">
            <v>368</v>
          </cell>
        </row>
        <row r="526">
          <cell r="E526" t="str">
            <v>Wafer Check Valve-CS-300-WRF-24"</v>
          </cell>
          <cell r="F526">
            <v>525</v>
          </cell>
        </row>
        <row r="527">
          <cell r="E527" t="str">
            <v>Wafer Check Valve-CS-300-WRF-32"</v>
          </cell>
          <cell r="F527">
            <v>1357</v>
          </cell>
        </row>
        <row r="528">
          <cell r="E528" t="str">
            <v>Wafer Check Valve-CS-600-WRF-1½"</v>
          </cell>
          <cell r="F528">
            <v>2</v>
          </cell>
        </row>
        <row r="529">
          <cell r="E529" t="str">
            <v>Wafer Check Valve-CS-600-WRF-2"</v>
          </cell>
          <cell r="F529">
            <v>3</v>
          </cell>
        </row>
        <row r="530">
          <cell r="E530" t="str">
            <v>Wafer Check Valve-CS-600-WRF-3"</v>
          </cell>
          <cell r="F530">
            <v>7</v>
          </cell>
        </row>
        <row r="531">
          <cell r="E531" t="str">
            <v>Wafer Check Valve-CS-600-WRF-4"</v>
          </cell>
          <cell r="F531">
            <v>13</v>
          </cell>
        </row>
        <row r="532">
          <cell r="E532" t="str">
            <v>Wafer Check Valve-CS-600-WRF-6"</v>
          </cell>
          <cell r="F532">
            <v>33</v>
          </cell>
        </row>
        <row r="533">
          <cell r="E533" t="str">
            <v>Wafer Check Valve-CS-600-WRF-8"</v>
          </cell>
          <cell r="F533">
            <v>68</v>
          </cell>
        </row>
        <row r="534">
          <cell r="E534" t="str">
            <v>Wafer Check Valve-CS-600-WRF-10"</v>
          </cell>
          <cell r="F534">
            <v>117</v>
          </cell>
        </row>
        <row r="535">
          <cell r="E535" t="str">
            <v>Wafer Check Valve-CS-600-WRF-12"</v>
          </cell>
          <cell r="F535">
            <v>145</v>
          </cell>
        </row>
        <row r="536">
          <cell r="E536" t="str">
            <v>Wafer Check Valve-CS-600-WRF-14"</v>
          </cell>
          <cell r="F536">
            <v>195</v>
          </cell>
        </row>
        <row r="537">
          <cell r="E537" t="str">
            <v>Wafer Check Valve-CS-600-WRF-16"</v>
          </cell>
          <cell r="F537">
            <v>286</v>
          </cell>
        </row>
        <row r="538">
          <cell r="E538" t="str">
            <v>Wafer Check Valve-CS-600-WRF-18"</v>
          </cell>
          <cell r="F538">
            <v>409</v>
          </cell>
        </row>
        <row r="539">
          <cell r="E539" t="str">
            <v>Wafer Check Valve-CS-600-WRF-20"</v>
          </cell>
          <cell r="F539">
            <v>663</v>
          </cell>
        </row>
        <row r="540">
          <cell r="E540" t="str">
            <v>Wafer Check Valve-CS-600-WRF-24"</v>
          </cell>
          <cell r="F540">
            <v>953</v>
          </cell>
        </row>
        <row r="541">
          <cell r="E541" t="str">
            <v>Wafer Check Valve-CS-600-WRF-26"</v>
          </cell>
          <cell r="F541">
            <v>1148</v>
          </cell>
        </row>
        <row r="542">
          <cell r="E542" t="str">
            <v>Wafer Check Valve-CS-600-WRF-30"</v>
          </cell>
          <cell r="F542">
            <v>1700</v>
          </cell>
        </row>
        <row r="543">
          <cell r="E543" t="str">
            <v>Wafer Check Valve-CS-600-WRF-32"</v>
          </cell>
          <cell r="F543">
            <v>2170</v>
          </cell>
        </row>
        <row r="544">
          <cell r="E544" t="str">
            <v>Wafer Check Valve-CS-900-WRF-2"</v>
          </cell>
          <cell r="F544">
            <v>8</v>
          </cell>
        </row>
        <row r="545">
          <cell r="E545" t="str">
            <v>Wafer Check Valve-CS-900-WRF-3"</v>
          </cell>
          <cell r="F545">
            <v>13</v>
          </cell>
        </row>
        <row r="546">
          <cell r="E546" t="str">
            <v>Wafer Check Valve-CS-900-WRF-4"</v>
          </cell>
          <cell r="F546">
            <v>21</v>
          </cell>
        </row>
        <row r="547">
          <cell r="E547" t="str">
            <v>Wafer Check Valve-CS-900-WRF-6"</v>
          </cell>
          <cell r="F547">
            <v>56</v>
          </cell>
        </row>
        <row r="548">
          <cell r="E548" t="str">
            <v>Wafer Check Valve-CS-900-WRF-8"</v>
          </cell>
          <cell r="F548">
            <v>127</v>
          </cell>
        </row>
        <row r="549">
          <cell r="E549" t="str">
            <v>Wafer Check Valve-CS-900-WRF-10"</v>
          </cell>
          <cell r="F549">
            <v>204</v>
          </cell>
        </row>
        <row r="550">
          <cell r="E550" t="str">
            <v>Wafer Check Valve-CS-900-WRF-12"</v>
          </cell>
          <cell r="F550">
            <v>338</v>
          </cell>
        </row>
        <row r="551">
          <cell r="E551" t="str">
            <v>Wafer Check Valve-CS-900-WRF-14"</v>
          </cell>
          <cell r="F551">
            <v>453</v>
          </cell>
        </row>
        <row r="552">
          <cell r="E552" t="str">
            <v>Wafer Check Valve-CS-900-WRF-16"</v>
          </cell>
          <cell r="F552">
            <v>550</v>
          </cell>
        </row>
        <row r="553">
          <cell r="E553" t="str">
            <v>Wafer Check Valve-CS-900-WRF-18"</v>
          </cell>
          <cell r="F553">
            <v>681</v>
          </cell>
        </row>
        <row r="554">
          <cell r="E554" t="str">
            <v>Wafer Check Valve-CS-900-WRF-20"</v>
          </cell>
          <cell r="F554">
            <v>850</v>
          </cell>
        </row>
        <row r="555">
          <cell r="E555" t="str">
            <v>Wafer Check Valve-CS-900-WRF-24"</v>
          </cell>
          <cell r="F555">
            <v>1271</v>
          </cell>
        </row>
        <row r="556">
          <cell r="E556" t="str">
            <v>Wafer Check Valve-CS-600-WRTJ-1½"</v>
          </cell>
          <cell r="F556">
            <v>2</v>
          </cell>
        </row>
        <row r="557">
          <cell r="E557" t="str">
            <v>Wafer Check Valve-CS-600-WRTJ-2"</v>
          </cell>
          <cell r="F557">
            <v>3</v>
          </cell>
        </row>
        <row r="558">
          <cell r="E558" t="str">
            <v>Wafer Check Valve-CS-600-WRTJ-3"</v>
          </cell>
          <cell r="F558">
            <v>7</v>
          </cell>
        </row>
        <row r="559">
          <cell r="E559" t="str">
            <v>Wafer Check Valve-CS-600-WRTJ-4"</v>
          </cell>
          <cell r="F559">
            <v>13</v>
          </cell>
        </row>
        <row r="560">
          <cell r="E560" t="str">
            <v>Wafer Check Valve-CS-600-WRTJ-6"</v>
          </cell>
          <cell r="F560">
            <v>33</v>
          </cell>
        </row>
        <row r="561">
          <cell r="E561" t="str">
            <v>Wafer Check Valve-CS-600-WRTJ-8"</v>
          </cell>
          <cell r="F561">
            <v>68</v>
          </cell>
        </row>
        <row r="562">
          <cell r="E562" t="str">
            <v>Wafer Check Valve-CS-600-WRTJ-10"</v>
          </cell>
          <cell r="F562">
            <v>117</v>
          </cell>
        </row>
        <row r="563">
          <cell r="E563" t="str">
            <v>Wafer Check Valve-CS-600-WRTJ-12"</v>
          </cell>
          <cell r="F563">
            <v>145</v>
          </cell>
        </row>
        <row r="564">
          <cell r="E564" t="str">
            <v>Wafer Check Valve-CS-600-WRTJ-14"</v>
          </cell>
          <cell r="F564">
            <v>195</v>
          </cell>
        </row>
        <row r="565">
          <cell r="E565" t="str">
            <v>Wafer Check Valve-CS-600-WRTJ-16"</v>
          </cell>
          <cell r="F565">
            <v>286</v>
          </cell>
        </row>
        <row r="566">
          <cell r="E566" t="str">
            <v>Wafer Check Valve-CS-600-WRTJ-18"</v>
          </cell>
          <cell r="F566">
            <v>409</v>
          </cell>
        </row>
        <row r="567">
          <cell r="E567" t="str">
            <v>Wafer Check Valve-CS-600-WRTJ-20"</v>
          </cell>
          <cell r="F567">
            <v>663</v>
          </cell>
        </row>
        <row r="568">
          <cell r="E568" t="str">
            <v>Wafer Check Valve-CS-600-WRTJ-24"</v>
          </cell>
          <cell r="F568">
            <v>953</v>
          </cell>
        </row>
        <row r="569">
          <cell r="E569" t="str">
            <v>Wafer Check Valve-CS-900-WRTJ-2"</v>
          </cell>
          <cell r="F569">
            <v>8</v>
          </cell>
        </row>
        <row r="570">
          <cell r="E570" t="str">
            <v>Wafer Check Valve-CS-900-WRTJ-3"</v>
          </cell>
          <cell r="F570">
            <v>13</v>
          </cell>
        </row>
        <row r="571">
          <cell r="E571" t="str">
            <v>Wafer Check Valve-CS-900-WRTJ-4"</v>
          </cell>
          <cell r="F571">
            <v>21</v>
          </cell>
        </row>
        <row r="572">
          <cell r="E572" t="str">
            <v>Wafer Check Valve-CS-900-WRTJ-6"</v>
          </cell>
          <cell r="F572">
            <v>56</v>
          </cell>
        </row>
        <row r="573">
          <cell r="E573" t="str">
            <v>Wafer Check Valve-CS-900-WRTJ-8"</v>
          </cell>
          <cell r="F573">
            <v>127</v>
          </cell>
        </row>
        <row r="574">
          <cell r="E574" t="str">
            <v>Wafer Check Valve-CS-900-WRTJ-10"</v>
          </cell>
          <cell r="F574">
            <v>204</v>
          </cell>
        </row>
        <row r="575">
          <cell r="E575" t="str">
            <v>Wafer Check Valve-CS-900-WRTJ-12"</v>
          </cell>
          <cell r="F575">
            <v>338</v>
          </cell>
        </row>
        <row r="576">
          <cell r="E576" t="str">
            <v>Wafer Check Valve-CS-900-WRTJ-14"</v>
          </cell>
          <cell r="F576">
            <v>453</v>
          </cell>
        </row>
        <row r="577">
          <cell r="E577" t="str">
            <v>Wafer Check Valve-CS-900-WRTJ-16"</v>
          </cell>
          <cell r="F577">
            <v>550</v>
          </cell>
        </row>
        <row r="578">
          <cell r="E578" t="str">
            <v>Wafer Check Valve-CS-900-WRTJ-18"</v>
          </cell>
          <cell r="F578">
            <v>681</v>
          </cell>
        </row>
        <row r="579">
          <cell r="E579" t="str">
            <v>Wafer Check Valve-CS-900-WRTJ-20"</v>
          </cell>
          <cell r="F579">
            <v>850</v>
          </cell>
        </row>
        <row r="580">
          <cell r="E580" t="str">
            <v>Wafer Check Valve-CS-900-WRTJ-24"</v>
          </cell>
          <cell r="F580">
            <v>1271</v>
          </cell>
        </row>
        <row r="581">
          <cell r="E581" t="str">
            <v>Butterfly Valve-CS-150-RF-2"</v>
          </cell>
          <cell r="F581">
            <v>26</v>
          </cell>
        </row>
        <row r="582">
          <cell r="E582" t="str">
            <v>Butterfly Valve-CS-150-RF-3"</v>
          </cell>
          <cell r="F582">
            <v>27</v>
          </cell>
        </row>
        <row r="583">
          <cell r="E583" t="str">
            <v>Butterfly Valve-CS-150-RF-4"</v>
          </cell>
          <cell r="F583">
            <v>27</v>
          </cell>
        </row>
        <row r="584">
          <cell r="E584" t="str">
            <v>Butterfly Valve-CS-150-RF-6"</v>
          </cell>
          <cell r="F584">
            <v>32</v>
          </cell>
        </row>
        <row r="585">
          <cell r="E585" t="str">
            <v>Butterfly Valve-CS-150-RF-8"</v>
          </cell>
          <cell r="F585">
            <v>60</v>
          </cell>
        </row>
        <row r="586">
          <cell r="E586" t="str">
            <v>Butterfly Valve-CS-150-RF-10"</v>
          </cell>
          <cell r="F586">
            <v>78</v>
          </cell>
        </row>
        <row r="587">
          <cell r="E587" t="str">
            <v>Butterfly Valve-CS-150-RF-12"</v>
          </cell>
          <cell r="F587">
            <v>123</v>
          </cell>
        </row>
        <row r="588">
          <cell r="E588" t="str">
            <v>Butterfly Valve-CS-150-RF-14"</v>
          </cell>
          <cell r="F588">
            <v>174</v>
          </cell>
        </row>
        <row r="589">
          <cell r="E589" t="str">
            <v>Butterfly Valve-CS-150-RF-16"</v>
          </cell>
          <cell r="F589">
            <v>229</v>
          </cell>
        </row>
        <row r="590">
          <cell r="E590" t="str">
            <v>Butterfly Valve-CS-150-RF-18"</v>
          </cell>
          <cell r="F590">
            <v>288</v>
          </cell>
        </row>
        <row r="591">
          <cell r="E591" t="str">
            <v>Butterfly Valve-CS-150-RF-20"</v>
          </cell>
          <cell r="F591">
            <v>410</v>
          </cell>
        </row>
        <row r="592">
          <cell r="E592" t="str">
            <v>Butterfly Valve-CS-150-RF-24"</v>
          </cell>
          <cell r="F592">
            <v>585</v>
          </cell>
        </row>
        <row r="593">
          <cell r="E593" t="str">
            <v>Butterfly Valve-CS-300-RF-1/2"</v>
          </cell>
          <cell r="F593">
            <v>8</v>
          </cell>
        </row>
        <row r="594">
          <cell r="E594" t="str">
            <v>Butterfly Valve-CS-300-RF-3/4"</v>
          </cell>
          <cell r="F594">
            <v>7</v>
          </cell>
        </row>
        <row r="595">
          <cell r="E595" t="str">
            <v>Butterfly Valve-CS-300-RF-1"</v>
          </cell>
          <cell r="F595">
            <v>10</v>
          </cell>
        </row>
        <row r="596">
          <cell r="E596" t="str">
            <v>Butterfly Valve-CS-300-RF-1½"</v>
          </cell>
          <cell r="F596">
            <v>15</v>
          </cell>
        </row>
        <row r="597">
          <cell r="E597" t="str">
            <v>Butterfly Valve-CS-300-RF-2"</v>
          </cell>
          <cell r="F597">
            <v>20</v>
          </cell>
        </row>
        <row r="598">
          <cell r="E598" t="str">
            <v>Butterfly Valve-CS-300-RF-2½"</v>
          </cell>
        </row>
        <row r="599">
          <cell r="E599" t="str">
            <v>Butterfly Valve-CS-300-RF-3"</v>
          </cell>
          <cell r="F599">
            <v>26</v>
          </cell>
        </row>
        <row r="600">
          <cell r="E600" t="str">
            <v>Butterfly Valve-CS-300-RF-4"</v>
          </cell>
          <cell r="F600">
            <v>27</v>
          </cell>
        </row>
        <row r="601">
          <cell r="E601" t="str">
            <v>Butterfly Valve-CS-300-RF-6"</v>
          </cell>
          <cell r="F601">
            <v>50</v>
          </cell>
        </row>
        <row r="602">
          <cell r="E602" t="str">
            <v>Butterfly Valve-CS-300-RF-8"</v>
          </cell>
          <cell r="F602">
            <v>81</v>
          </cell>
        </row>
        <row r="603">
          <cell r="E603" t="str">
            <v>Butterfly Valve-CS-300-RF-10"</v>
          </cell>
          <cell r="F603">
            <v>133</v>
          </cell>
        </row>
        <row r="604">
          <cell r="E604" t="str">
            <v>Butterfly Valve-CS-300-RF-12"</v>
          </cell>
          <cell r="F604">
            <v>187</v>
          </cell>
        </row>
        <row r="605">
          <cell r="E605" t="str">
            <v>Butterfly Valve-CS-300-RF-14"</v>
          </cell>
          <cell r="F605">
            <v>279</v>
          </cell>
        </row>
        <row r="606">
          <cell r="E606" t="str">
            <v>Butterfly Valve-CS-300-RF-16"</v>
          </cell>
          <cell r="F606">
            <v>368</v>
          </cell>
        </row>
        <row r="607">
          <cell r="E607" t="str">
            <v>Butterfly Valve-CS-300-RF-18"</v>
          </cell>
          <cell r="F607">
            <v>494</v>
          </cell>
        </row>
        <row r="608">
          <cell r="E608" t="str">
            <v>Butterfly Valve-CS-300-RF-20"</v>
          </cell>
          <cell r="F608">
            <v>607</v>
          </cell>
        </row>
        <row r="609">
          <cell r="E609" t="str">
            <v>Butterfly Valve-CS-300-RF-24"</v>
          </cell>
          <cell r="F609">
            <v>901</v>
          </cell>
        </row>
        <row r="610">
          <cell r="E610" t="str">
            <v>Butterfly Valve-CS-600-RF-1/2"</v>
          </cell>
          <cell r="F610">
            <v>10</v>
          </cell>
        </row>
        <row r="611">
          <cell r="E611" t="str">
            <v>Butterfly Valve-CS-600-RF-3/4"</v>
          </cell>
          <cell r="F611">
            <v>15</v>
          </cell>
        </row>
        <row r="612">
          <cell r="E612" t="str">
            <v>Butterfly Valve-CS-600-RF-1"</v>
          </cell>
          <cell r="F612">
            <v>20</v>
          </cell>
        </row>
        <row r="613">
          <cell r="E613" t="str">
            <v>Butterfly Valve-CS-600-RF-1½"</v>
          </cell>
          <cell r="F613">
            <v>30</v>
          </cell>
        </row>
        <row r="614">
          <cell r="E614" t="str">
            <v>Butterfly Valve-CS-600-RF-2"</v>
          </cell>
          <cell r="F614">
            <v>40</v>
          </cell>
        </row>
        <row r="615">
          <cell r="E615" t="str">
            <v>Butterfly Valve-CS-600-RF-2½"</v>
          </cell>
        </row>
        <row r="616">
          <cell r="E616" t="str">
            <v>Butterfly Valve-CS-600-RF-3"</v>
          </cell>
          <cell r="F616">
            <v>57</v>
          </cell>
        </row>
        <row r="617">
          <cell r="E617" t="str">
            <v>Butterfly Valve-CS-600-RF-4"</v>
          </cell>
          <cell r="F617">
            <v>108</v>
          </cell>
        </row>
        <row r="618">
          <cell r="E618" t="str">
            <v>Butterfly Valve-CS-600-RF-6"</v>
          </cell>
          <cell r="F618">
            <v>201</v>
          </cell>
        </row>
        <row r="619">
          <cell r="E619" t="str">
            <v>Butterfly Valve-CS-600-RF-8"</v>
          </cell>
          <cell r="F619">
            <v>300</v>
          </cell>
        </row>
        <row r="620">
          <cell r="E620" t="str">
            <v>Butterfly Valve-CS-600-RF-10"</v>
          </cell>
          <cell r="F620">
            <v>463</v>
          </cell>
        </row>
        <row r="621">
          <cell r="E621" t="str">
            <v>Butterfly Valve-CS-600-RF-12"</v>
          </cell>
          <cell r="F621">
            <v>601</v>
          </cell>
        </row>
        <row r="622">
          <cell r="E622" t="str">
            <v>Butterfly Valve-CS-600-RF-14"</v>
          </cell>
          <cell r="F622">
            <v>673</v>
          </cell>
        </row>
        <row r="623">
          <cell r="E623" t="str">
            <v>Butterfly Valve-CS-600-RF-16"</v>
          </cell>
          <cell r="F623">
            <v>1055</v>
          </cell>
        </row>
        <row r="624">
          <cell r="E624" t="str">
            <v>Butterfly Valve-CS-600-RF-18"</v>
          </cell>
          <cell r="F624">
            <v>1196</v>
          </cell>
        </row>
        <row r="625">
          <cell r="E625" t="str">
            <v>Butterfly Valve-CS-600-RF-20"</v>
          </cell>
          <cell r="F625">
            <v>1542</v>
          </cell>
        </row>
        <row r="626">
          <cell r="E626" t="str">
            <v>Butterfly Valve-CS-600-RF-24"</v>
          </cell>
          <cell r="F626">
            <v>2310</v>
          </cell>
        </row>
        <row r="627">
          <cell r="E627" t="str">
            <v>Butterfly Valve-CS-900-RF-1"</v>
          </cell>
        </row>
        <row r="628">
          <cell r="E628" t="str">
            <v>Butterfly Valve-CS-900-RF-1½"</v>
          </cell>
        </row>
        <row r="629">
          <cell r="E629" t="str">
            <v>Butterfly Valve-CS-900-RF-2"</v>
          </cell>
        </row>
        <row r="630">
          <cell r="E630" t="str">
            <v>Butterfly Valve-CS-900-RF-2½"</v>
          </cell>
        </row>
        <row r="631">
          <cell r="E631" t="str">
            <v>Butterfly Valve-CS-900-RF-3"</v>
          </cell>
        </row>
        <row r="632">
          <cell r="E632" t="str">
            <v>Butterfly Valve-CS-900-RF-4"</v>
          </cell>
        </row>
        <row r="633">
          <cell r="E633" t="str">
            <v>Butterfly Valve-CS-900-RF-6"</v>
          </cell>
        </row>
        <row r="634">
          <cell r="E634" t="str">
            <v>Butterfly Valve-CS-900-RF-8"</v>
          </cell>
        </row>
        <row r="635">
          <cell r="E635" t="str">
            <v>Butterfly Valve-CS-900-RF-10"</v>
          </cell>
        </row>
        <row r="636">
          <cell r="E636" t="str">
            <v>Butterfly Valve-CS-900-RF-12"</v>
          </cell>
        </row>
        <row r="637">
          <cell r="E637" t="str">
            <v>Butterfly Valve-CS-900-RF-14"</v>
          </cell>
        </row>
        <row r="638">
          <cell r="E638" t="str">
            <v>Butterfly Valve-CS-900-RF-16"</v>
          </cell>
        </row>
        <row r="639">
          <cell r="E639" t="str">
            <v>Butterfly Valve-CS-900-RF-18"</v>
          </cell>
        </row>
        <row r="640">
          <cell r="E640" t="str">
            <v>Butterfly Valve-CS-900-RF-20"</v>
          </cell>
        </row>
        <row r="641">
          <cell r="E641" t="str">
            <v>Butterfly Valve-CS-900-RF-24"</v>
          </cell>
        </row>
        <row r="642">
          <cell r="E642" t="str">
            <v>Plug Valve-CS-800-SW-1/2"</v>
          </cell>
          <cell r="F642">
            <v>2</v>
          </cell>
          <cell r="H642">
            <v>1</v>
          </cell>
        </row>
        <row r="643">
          <cell r="E643" t="str">
            <v>Plug Valve-CS-800-SW-3/4"</v>
          </cell>
          <cell r="F643">
            <v>2.5</v>
          </cell>
          <cell r="H643">
            <v>1.5</v>
          </cell>
        </row>
        <row r="644">
          <cell r="E644" t="str">
            <v>Plug Valve-CS-800-SW-1"</v>
          </cell>
          <cell r="F644">
            <v>4.5</v>
          </cell>
          <cell r="H644">
            <v>2</v>
          </cell>
        </row>
        <row r="645">
          <cell r="E645" t="str">
            <v>Plug Valve-CS-800-SW-1½"</v>
          </cell>
          <cell r="F645">
            <v>7.5</v>
          </cell>
          <cell r="H645">
            <v>3</v>
          </cell>
        </row>
        <row r="646">
          <cell r="E646" t="str">
            <v>Plug Valve-CS-150-RF-1/2"</v>
          </cell>
          <cell r="F646">
            <v>2</v>
          </cell>
        </row>
        <row r="647">
          <cell r="E647" t="str">
            <v>Plug Valve-CS-150-RF-3/4"</v>
          </cell>
          <cell r="F647">
            <v>2.5</v>
          </cell>
        </row>
        <row r="648">
          <cell r="E648" t="str">
            <v>Plug Valve-CS-150-RF-1"</v>
          </cell>
          <cell r="F648">
            <v>4.5</v>
          </cell>
        </row>
        <row r="649">
          <cell r="E649" t="str">
            <v>Plug Valve-CS-150-RF-1½"</v>
          </cell>
          <cell r="F649">
            <v>7.5</v>
          </cell>
        </row>
        <row r="650">
          <cell r="E650" t="str">
            <v>Plug Valve-CS-150-RF-2"</v>
          </cell>
          <cell r="F650">
            <v>12</v>
          </cell>
        </row>
        <row r="651">
          <cell r="E651" t="str">
            <v>Plug Valve-CS-150-RF-3"</v>
          </cell>
          <cell r="F651">
            <v>18</v>
          </cell>
        </row>
        <row r="652">
          <cell r="E652" t="str">
            <v>Plug Valve-CS-150-RF-4"</v>
          </cell>
          <cell r="F652">
            <v>30</v>
          </cell>
        </row>
        <row r="653">
          <cell r="E653" t="str">
            <v>Plug Valve-CS-150-RF-6"</v>
          </cell>
          <cell r="F653">
            <v>65</v>
          </cell>
        </row>
        <row r="654">
          <cell r="E654" t="str">
            <v>Plug Valve-CS-150-RF-8"</v>
          </cell>
          <cell r="F654">
            <v>106</v>
          </cell>
        </row>
        <row r="655">
          <cell r="E655" t="str">
            <v>Plug Valve-CS-150-RF-10"</v>
          </cell>
          <cell r="F655">
            <v>160</v>
          </cell>
        </row>
        <row r="656">
          <cell r="E656" t="str">
            <v>Plug Valve-CS-150-RF-12"</v>
          </cell>
          <cell r="F656">
            <v>210</v>
          </cell>
        </row>
        <row r="657">
          <cell r="E657" t="str">
            <v>Plug Valve-CS-150-RF-14"</v>
          </cell>
          <cell r="F657">
            <v>310</v>
          </cell>
        </row>
        <row r="658">
          <cell r="E658" t="str">
            <v>Plug Valve-CS-150-RF-16"</v>
          </cell>
          <cell r="F658">
            <v>650</v>
          </cell>
        </row>
        <row r="659">
          <cell r="E659" t="str">
            <v>Plug Valve-CS-300-RF-1/2"</v>
          </cell>
          <cell r="F659">
            <v>3.5</v>
          </cell>
        </row>
        <row r="660">
          <cell r="E660" t="str">
            <v>Plug Valve-CS-300-RF-3/4"</v>
          </cell>
          <cell r="F660">
            <v>5</v>
          </cell>
        </row>
        <row r="661">
          <cell r="E661" t="str">
            <v>Plug Valve-CS-300-RF-1"</v>
          </cell>
          <cell r="F661">
            <v>6.5</v>
          </cell>
        </row>
        <row r="662">
          <cell r="E662" t="str">
            <v>Plug Valve-CS-300-RF-1½"</v>
          </cell>
          <cell r="F662">
            <v>11</v>
          </cell>
        </row>
        <row r="663">
          <cell r="E663" t="str">
            <v>Plug Valve-CS-300-RF-2"</v>
          </cell>
          <cell r="F663">
            <v>16</v>
          </cell>
        </row>
        <row r="664">
          <cell r="E664" t="str">
            <v>Plug Valve-CS-300-RF-3"</v>
          </cell>
          <cell r="F664">
            <v>22</v>
          </cell>
        </row>
        <row r="665">
          <cell r="E665" t="str">
            <v>Plug Valve-CS-300-RF-4"</v>
          </cell>
          <cell r="F665">
            <v>44</v>
          </cell>
        </row>
        <row r="666">
          <cell r="E666" t="str">
            <v>Plug Valve-CS-300-RF-6"</v>
          </cell>
          <cell r="F666">
            <v>96</v>
          </cell>
        </row>
        <row r="667">
          <cell r="E667" t="str">
            <v>Plug Valve-CS-300-RF-8"</v>
          </cell>
          <cell r="F667">
            <v>151</v>
          </cell>
        </row>
        <row r="668">
          <cell r="E668" t="str">
            <v>Plug Valve-CS-300-RF-10"</v>
          </cell>
          <cell r="F668">
            <v>225</v>
          </cell>
        </row>
        <row r="669">
          <cell r="E669" t="str">
            <v>Plug Valve-CS-300-RF-12"</v>
          </cell>
          <cell r="F669">
            <v>280</v>
          </cell>
        </row>
        <row r="670">
          <cell r="E670" t="str">
            <v>Plug JCSked Valve-CS-150-RF-1/2"</v>
          </cell>
          <cell r="F670">
            <v>3</v>
          </cell>
        </row>
        <row r="671">
          <cell r="E671" t="str">
            <v>Plug JCSked Valve-CS-150-RF-3/4"</v>
          </cell>
          <cell r="F671">
            <v>4.5</v>
          </cell>
        </row>
        <row r="672">
          <cell r="E672" t="str">
            <v>Plug JCSked Valve-CS-150-RF-1"</v>
          </cell>
          <cell r="F672">
            <v>7.5</v>
          </cell>
        </row>
        <row r="673">
          <cell r="E673" t="str">
            <v>Plug JCSked Valve-CS-150-RF-1½"</v>
          </cell>
          <cell r="F673">
            <v>10</v>
          </cell>
        </row>
        <row r="674">
          <cell r="E674" t="str">
            <v>Plug JCSked Valve-CS-150-RF-2"</v>
          </cell>
          <cell r="F674">
            <v>15</v>
          </cell>
        </row>
        <row r="675">
          <cell r="E675" t="str">
            <v>Plug JCSked Valve-CS-150-RF-3"</v>
          </cell>
          <cell r="F675">
            <v>24</v>
          </cell>
        </row>
        <row r="676">
          <cell r="E676" t="str">
            <v>Plug JCSked Valve-CS-150-RF-4"</v>
          </cell>
          <cell r="F676">
            <v>37</v>
          </cell>
        </row>
        <row r="677">
          <cell r="E677" t="str">
            <v>Plug JCSked Valve-CS-150-RF-6"</v>
          </cell>
          <cell r="F677">
            <v>80</v>
          </cell>
        </row>
        <row r="678">
          <cell r="E678" t="str">
            <v>Plug JCSked Valve-CS-150-RF-8"</v>
          </cell>
        </row>
        <row r="679">
          <cell r="E679" t="str">
            <v>Plug JCSked Valve-CS-150-RF-10"</v>
          </cell>
        </row>
        <row r="680">
          <cell r="E680" t="str">
            <v>Plug JCSked Valve-CS-150-RF-12"</v>
          </cell>
        </row>
        <row r="681">
          <cell r="E681" t="str">
            <v>Plug JCSked Valve-CS-150-RF-14"</v>
          </cell>
        </row>
        <row r="682">
          <cell r="E682" t="str">
            <v>Plug JCSked Valve-CS-150-RF-16"</v>
          </cell>
        </row>
        <row r="683">
          <cell r="E683" t="str">
            <v>Plug JCSked Valve-CS-300-RF-1/2"</v>
          </cell>
          <cell r="F683">
            <v>6.5</v>
          </cell>
        </row>
        <row r="684">
          <cell r="E684" t="str">
            <v>Plug JCSked Valve-CS-300-RF-3/4"</v>
          </cell>
          <cell r="F684">
            <v>8</v>
          </cell>
        </row>
        <row r="685">
          <cell r="E685" t="str">
            <v>Plug JCSked Valve-CS-300-RF-1"</v>
          </cell>
          <cell r="F685">
            <v>10.5</v>
          </cell>
        </row>
        <row r="686">
          <cell r="E686" t="str">
            <v>Plug JCSked Valve-CS-300-RF-1½"</v>
          </cell>
          <cell r="F686">
            <v>16</v>
          </cell>
        </row>
        <row r="687">
          <cell r="E687" t="str">
            <v>Plug JCSked Valve-CS-300-RF-2"</v>
          </cell>
          <cell r="F687">
            <v>20</v>
          </cell>
        </row>
        <row r="688">
          <cell r="E688" t="str">
            <v>Plug JCSked Valve-CS-300-RF-3"</v>
          </cell>
          <cell r="F688">
            <v>30</v>
          </cell>
        </row>
        <row r="689">
          <cell r="E689" t="str">
            <v>Plug JCSked Valve-CS-300-RF-4"</v>
          </cell>
          <cell r="F689">
            <v>54</v>
          </cell>
        </row>
        <row r="690">
          <cell r="E690" t="str">
            <v>Plug JCSked Valve-CS-300-RF-6"</v>
          </cell>
          <cell r="F690">
            <v>115</v>
          </cell>
        </row>
        <row r="691">
          <cell r="E691" t="str">
            <v>Plug JCSked Valve-CS-300-RF-8"</v>
          </cell>
        </row>
        <row r="692">
          <cell r="E692" t="str">
            <v>Plug JCSked Valve-CS-300-RF-10"</v>
          </cell>
        </row>
        <row r="693">
          <cell r="E693" t="str">
            <v>Plug JCSked Valve-CS-300-RF-12"</v>
          </cell>
        </row>
        <row r="694">
          <cell r="E694" t="str">
            <v>Needle Valve-CS-800-SW-1/2"</v>
          </cell>
          <cell r="F694">
            <v>2</v>
          </cell>
          <cell r="H694">
            <v>1</v>
          </cell>
        </row>
        <row r="695">
          <cell r="E695" t="str">
            <v>Needle Valve-CS-800-SW-3/4"</v>
          </cell>
          <cell r="F695">
            <v>2</v>
          </cell>
          <cell r="H695">
            <v>1.5</v>
          </cell>
        </row>
        <row r="696">
          <cell r="E696" t="str">
            <v>Needle Valve-CS-800-SW-1"</v>
          </cell>
          <cell r="F696">
            <v>3</v>
          </cell>
          <cell r="H696">
            <v>2</v>
          </cell>
        </row>
        <row r="697">
          <cell r="E697" t="str">
            <v>Needle Valve-CS-800-SW-1½"</v>
          </cell>
          <cell r="F697">
            <v>6</v>
          </cell>
          <cell r="H697">
            <v>3</v>
          </cell>
        </row>
        <row r="698">
          <cell r="E698" t="str">
            <v>Needle Valve-CS-1500-SW-1/2"</v>
          </cell>
          <cell r="F698">
            <v>3.2</v>
          </cell>
          <cell r="H698">
            <v>1</v>
          </cell>
        </row>
        <row r="699">
          <cell r="E699" t="str">
            <v>Needle Valve-CS-1500-SW-3/4"</v>
          </cell>
          <cell r="F699">
            <v>3.2</v>
          </cell>
          <cell r="H699">
            <v>1.5</v>
          </cell>
        </row>
        <row r="700">
          <cell r="E700" t="str">
            <v>Needle Valve-CS-1500-SW-1"</v>
          </cell>
          <cell r="F700">
            <v>3</v>
          </cell>
          <cell r="H700">
            <v>2</v>
          </cell>
        </row>
        <row r="701">
          <cell r="E701" t="str">
            <v>Needle Valve-CS-800-NPT-1/2"</v>
          </cell>
          <cell r="F701">
            <v>2</v>
          </cell>
        </row>
        <row r="702">
          <cell r="E702" t="str">
            <v>Needle Valve-CS-800-NPT-3/4"</v>
          </cell>
          <cell r="F702">
            <v>2</v>
          </cell>
        </row>
        <row r="703">
          <cell r="E703" t="str">
            <v>Needle Valve-CS-800-NPT-1"</v>
          </cell>
          <cell r="F703">
            <v>3</v>
          </cell>
        </row>
        <row r="704">
          <cell r="E704" t="str">
            <v>Needle Valve-CS-800-NPT-1½"</v>
          </cell>
          <cell r="F704">
            <v>6</v>
          </cell>
        </row>
        <row r="705">
          <cell r="E705" t="str">
            <v>Gate Valve-AS-800-SW-1/2"</v>
          </cell>
          <cell r="F705">
            <v>1.7</v>
          </cell>
          <cell r="H705">
            <v>1</v>
          </cell>
        </row>
        <row r="706">
          <cell r="E706" t="str">
            <v>Gate Valve-AS-800-SW-3/4"</v>
          </cell>
          <cell r="F706">
            <v>2</v>
          </cell>
          <cell r="H706">
            <v>1.5</v>
          </cell>
        </row>
        <row r="707">
          <cell r="E707" t="str">
            <v>Gate Valve-AS-800-SW-1"</v>
          </cell>
          <cell r="F707">
            <v>3.5</v>
          </cell>
          <cell r="H707">
            <v>2</v>
          </cell>
        </row>
        <row r="708">
          <cell r="E708" t="str">
            <v>Gate Valve-AS-800-SW-1½"</v>
          </cell>
          <cell r="F708">
            <v>6.2</v>
          </cell>
          <cell r="H708">
            <v>3</v>
          </cell>
        </row>
        <row r="709">
          <cell r="E709" t="str">
            <v>Gate Valve-AS-1500-SW-1/2"</v>
          </cell>
          <cell r="F709">
            <v>3.72</v>
          </cell>
          <cell r="H709">
            <v>1</v>
          </cell>
        </row>
        <row r="710">
          <cell r="E710" t="str">
            <v>Gate Valve-AS-1500-SW-3/4"</v>
          </cell>
          <cell r="F710">
            <v>4</v>
          </cell>
          <cell r="H710">
            <v>1.5</v>
          </cell>
        </row>
        <row r="711">
          <cell r="E711" t="str">
            <v>Gate Valve-AS-1500-SW-1"</v>
          </cell>
          <cell r="F711">
            <v>5.51</v>
          </cell>
          <cell r="H711">
            <v>2</v>
          </cell>
        </row>
        <row r="712">
          <cell r="E712" t="str">
            <v>Gate Valve-AS-1500-SW-1½"</v>
          </cell>
          <cell r="F712">
            <v>10.87</v>
          </cell>
          <cell r="H712">
            <v>3</v>
          </cell>
        </row>
        <row r="713">
          <cell r="E713" t="str">
            <v>Gate Valve-AS-800-NPT-1/2"</v>
          </cell>
          <cell r="F713">
            <v>1.7</v>
          </cell>
        </row>
        <row r="714">
          <cell r="E714" t="str">
            <v>Gate Valve-AS-800-NPT-3/4"</v>
          </cell>
          <cell r="F714">
            <v>2</v>
          </cell>
        </row>
        <row r="715">
          <cell r="E715" t="str">
            <v>Gate Valve-AS-800-NPT-1"</v>
          </cell>
          <cell r="F715">
            <v>3.5</v>
          </cell>
        </row>
        <row r="716">
          <cell r="E716" t="str">
            <v>Gate Valve-AS-800-NPT-1½"</v>
          </cell>
          <cell r="F716">
            <v>6.2</v>
          </cell>
        </row>
        <row r="717">
          <cell r="E717" t="str">
            <v>Gate Valve-AS-800-SWxNPT-1/2"</v>
          </cell>
          <cell r="F717">
            <v>2.125</v>
          </cell>
          <cell r="H717">
            <v>0.5</v>
          </cell>
        </row>
        <row r="718">
          <cell r="E718" t="str">
            <v>Gate Valve-AS-800-SWxNPT-3/4"</v>
          </cell>
          <cell r="F718">
            <v>2.5</v>
          </cell>
          <cell r="H718">
            <v>0.75</v>
          </cell>
        </row>
        <row r="719">
          <cell r="E719" t="str">
            <v>Gate Valve-AS-800-SWxNPT-1"</v>
          </cell>
          <cell r="F719">
            <v>4.375</v>
          </cell>
          <cell r="H719">
            <v>1</v>
          </cell>
        </row>
        <row r="720">
          <cell r="E720" t="str">
            <v>Gate Valve-AS-800-SWxNPT-1½"</v>
          </cell>
          <cell r="F720">
            <v>7.75</v>
          </cell>
          <cell r="H720">
            <v>1.5</v>
          </cell>
        </row>
        <row r="721">
          <cell r="E721" t="str">
            <v>Gate Valve Xbody-AS-800-BWxSW-1/2"</v>
          </cell>
          <cell r="F721">
            <v>2.125</v>
          </cell>
          <cell r="H721">
            <v>1</v>
          </cell>
        </row>
        <row r="722">
          <cell r="E722" t="str">
            <v>Gate Valve Xbody-AS-800-BWxSW-3/4"</v>
          </cell>
          <cell r="F722">
            <v>2.5</v>
          </cell>
          <cell r="H722">
            <v>1.5</v>
          </cell>
        </row>
        <row r="723">
          <cell r="E723" t="str">
            <v>Gate Valve Xbody-AS-800-BWxSW-1"</v>
          </cell>
          <cell r="F723">
            <v>4.375</v>
          </cell>
          <cell r="H723">
            <v>2</v>
          </cell>
        </row>
        <row r="724">
          <cell r="E724" t="str">
            <v>Gate Valve Xbody-AS-800-BWxSW-1½"</v>
          </cell>
          <cell r="F724">
            <v>7.75</v>
          </cell>
          <cell r="H724">
            <v>3</v>
          </cell>
        </row>
        <row r="725">
          <cell r="E725" t="str">
            <v>Gate Valve Xbody-AS-800-BWxNPT-1/2"</v>
          </cell>
          <cell r="F725">
            <v>2.125</v>
          </cell>
          <cell r="H725">
            <v>0.5</v>
          </cell>
        </row>
        <row r="726">
          <cell r="E726" t="str">
            <v>Gate Valve Xbody-AS-800-BWxNPT-3/4"</v>
          </cell>
          <cell r="F726">
            <v>2.5</v>
          </cell>
          <cell r="H726">
            <v>0.75</v>
          </cell>
        </row>
        <row r="727">
          <cell r="E727" t="str">
            <v>Gate Valve Xbody-AS-800-BWxNPT-1"</v>
          </cell>
          <cell r="F727">
            <v>4.375</v>
          </cell>
          <cell r="H727">
            <v>1</v>
          </cell>
        </row>
        <row r="728">
          <cell r="E728" t="str">
            <v>Gate Valve Xbody-AS-800-BWxNPT-1½"</v>
          </cell>
          <cell r="F728">
            <v>7.75</v>
          </cell>
          <cell r="H728">
            <v>1.5</v>
          </cell>
        </row>
        <row r="729">
          <cell r="E729" t="str">
            <v>Gate Valve Xbody-AS-800-PLxSW-1/2"</v>
          </cell>
          <cell r="F729">
            <v>2.125</v>
          </cell>
          <cell r="H729">
            <v>1</v>
          </cell>
        </row>
        <row r="730">
          <cell r="E730" t="str">
            <v>Gate Valve Xbody-AS-800-PLxSW-3/4"</v>
          </cell>
          <cell r="F730">
            <v>2.5</v>
          </cell>
          <cell r="H730">
            <v>1.5</v>
          </cell>
        </row>
        <row r="731">
          <cell r="E731" t="str">
            <v>Gate Valve Xbody-AS-800-PLxSW-1"</v>
          </cell>
          <cell r="F731">
            <v>4.375</v>
          </cell>
          <cell r="H731">
            <v>2</v>
          </cell>
        </row>
        <row r="732">
          <cell r="E732" t="str">
            <v>Gate Valve Xbody-AS-800-PLxSW-1½"</v>
          </cell>
          <cell r="F732">
            <v>7.75</v>
          </cell>
          <cell r="H732">
            <v>3</v>
          </cell>
        </row>
        <row r="733">
          <cell r="E733" t="str">
            <v>Gate Valve Xbody-AS-800-PLxNPT-1/2"</v>
          </cell>
          <cell r="F733">
            <v>2.125</v>
          </cell>
          <cell r="H733">
            <v>0.5</v>
          </cell>
        </row>
        <row r="734">
          <cell r="E734" t="str">
            <v>Gate Valve Xbody-AS-800-PLxNPT-3/4"</v>
          </cell>
          <cell r="F734">
            <v>2.5</v>
          </cell>
          <cell r="H734">
            <v>0.75</v>
          </cell>
        </row>
        <row r="735">
          <cell r="E735" t="str">
            <v>Gate Valve Xbody-AS-800-PLxNPT-1"</v>
          </cell>
          <cell r="F735">
            <v>4.375</v>
          </cell>
          <cell r="H735">
            <v>1</v>
          </cell>
        </row>
        <row r="736">
          <cell r="E736" t="str">
            <v>Gate Valve Xbody-AS-800-PLxNPT-1½"</v>
          </cell>
          <cell r="F736">
            <v>7.75</v>
          </cell>
          <cell r="H736">
            <v>1.5</v>
          </cell>
        </row>
        <row r="737">
          <cell r="E737" t="str">
            <v>Gate Valve-AS-150-RF-1/2"</v>
          </cell>
          <cell r="F737">
            <v>1.7</v>
          </cell>
        </row>
        <row r="738">
          <cell r="E738" t="str">
            <v>Gate Valve-AS-150-RF-3/4"</v>
          </cell>
          <cell r="F738">
            <v>2</v>
          </cell>
        </row>
        <row r="739">
          <cell r="E739" t="str">
            <v>Gate Valve-AS-150-RF-1"</v>
          </cell>
          <cell r="F739">
            <v>3.5</v>
          </cell>
        </row>
        <row r="740">
          <cell r="E740" t="str">
            <v>Gate Valve-AS-150-RF-1½"</v>
          </cell>
          <cell r="F740">
            <v>6.2</v>
          </cell>
        </row>
        <row r="741">
          <cell r="E741" t="str">
            <v>Gate Valve-AS-150-RF-2"</v>
          </cell>
          <cell r="F741">
            <v>25</v>
          </cell>
        </row>
        <row r="742">
          <cell r="E742" t="str">
            <v>Gate Valve-AS-150-RF-2½"</v>
          </cell>
          <cell r="F742">
            <v>32</v>
          </cell>
        </row>
        <row r="743">
          <cell r="E743" t="str">
            <v>Gate Valve-AS-150-RF-3"</v>
          </cell>
          <cell r="F743">
            <v>43</v>
          </cell>
        </row>
        <row r="744">
          <cell r="E744" t="str">
            <v>Gate Valve-AS-150-RF-4"</v>
          </cell>
          <cell r="F744">
            <v>64</v>
          </cell>
        </row>
        <row r="745">
          <cell r="E745" t="str">
            <v>Gate Valve-AS-150-RF-6"</v>
          </cell>
          <cell r="F745">
            <v>110</v>
          </cell>
        </row>
        <row r="746">
          <cell r="E746" t="str">
            <v>Gate Valve-AS-150-RF-8"</v>
          </cell>
          <cell r="F746">
            <v>181</v>
          </cell>
        </row>
        <row r="747">
          <cell r="E747" t="str">
            <v>Gate Valve-AS-150-RF-10"</v>
          </cell>
          <cell r="F747">
            <v>286</v>
          </cell>
        </row>
        <row r="748">
          <cell r="E748" t="str">
            <v>Gate Valve-AS-150-RF-12"</v>
          </cell>
          <cell r="F748">
            <v>376</v>
          </cell>
        </row>
        <row r="749">
          <cell r="E749" t="str">
            <v>Gate Valve-AS-150-RF-14"</v>
          </cell>
          <cell r="F749">
            <v>398</v>
          </cell>
        </row>
        <row r="750">
          <cell r="E750" t="str">
            <v>Gate Valve-AS-150-RF-16"</v>
          </cell>
          <cell r="F750">
            <v>717</v>
          </cell>
        </row>
        <row r="751">
          <cell r="E751" t="str">
            <v>Gate Valve-AS-150-RF-18"</v>
          </cell>
          <cell r="F751">
            <v>658.5</v>
          </cell>
        </row>
        <row r="752">
          <cell r="E752" t="str">
            <v>Gate Valve-AS-150-RF-20"</v>
          </cell>
          <cell r="F752">
            <v>1066</v>
          </cell>
        </row>
        <row r="753">
          <cell r="E753" t="str">
            <v>Gate Valve-AS-150-RF-24"</v>
          </cell>
          <cell r="F753">
            <v>1263.8</v>
          </cell>
        </row>
        <row r="754">
          <cell r="E754" t="str">
            <v>Gate Valve-AS-300-RF-1/2"</v>
          </cell>
          <cell r="F754">
            <v>1.7</v>
          </cell>
        </row>
        <row r="755">
          <cell r="E755" t="str">
            <v>Gate Valve-AS-300-RF-3/4"</v>
          </cell>
          <cell r="F755">
            <v>2</v>
          </cell>
        </row>
        <row r="756">
          <cell r="E756" t="str">
            <v>Gate Valve-AS-300-RF-1"</v>
          </cell>
          <cell r="F756">
            <v>3.5</v>
          </cell>
        </row>
        <row r="757">
          <cell r="E757" t="str">
            <v>Gate Valve-AS-300-RF-1½"</v>
          </cell>
          <cell r="F757">
            <v>6.2</v>
          </cell>
        </row>
        <row r="758">
          <cell r="E758" t="str">
            <v>Gate Valve-AS-300-RF-2"</v>
          </cell>
          <cell r="F758">
            <v>34</v>
          </cell>
        </row>
        <row r="759">
          <cell r="E759" t="str">
            <v>Gate Valve-AS-300-RF-2½"</v>
          </cell>
          <cell r="F759">
            <v>45</v>
          </cell>
        </row>
        <row r="760">
          <cell r="E760" t="str">
            <v>Gate Valve-AS-300-RF-3"</v>
          </cell>
          <cell r="F760">
            <v>66</v>
          </cell>
        </row>
        <row r="761">
          <cell r="E761" t="str">
            <v>Gate Valve-AS-300-RF-4"</v>
          </cell>
          <cell r="F761">
            <v>98</v>
          </cell>
        </row>
        <row r="762">
          <cell r="E762" t="str">
            <v>Gate Valve-AS-300-RF-6"</v>
          </cell>
          <cell r="F762">
            <v>191</v>
          </cell>
        </row>
        <row r="763">
          <cell r="E763" t="str">
            <v>Gate Valve-AS-300-RF-8"</v>
          </cell>
          <cell r="F763">
            <v>318</v>
          </cell>
        </row>
        <row r="764">
          <cell r="E764" t="str">
            <v>Gate Valve-AS-300-RF-10"</v>
          </cell>
          <cell r="F764">
            <v>476</v>
          </cell>
        </row>
        <row r="765">
          <cell r="E765" t="str">
            <v>Gate Valve-AS-300-RF-12"</v>
          </cell>
          <cell r="F765">
            <v>676</v>
          </cell>
        </row>
        <row r="766">
          <cell r="E766" t="str">
            <v>Gate Valve-AS-300-RF-14"</v>
          </cell>
          <cell r="F766">
            <v>975</v>
          </cell>
        </row>
        <row r="767">
          <cell r="E767" t="str">
            <v>Gate Valve-AS-300-RF-16"</v>
          </cell>
          <cell r="F767">
            <v>1316</v>
          </cell>
        </row>
        <row r="768">
          <cell r="E768" t="str">
            <v>Gate Valve-AS-300-RF-18"</v>
          </cell>
          <cell r="F768">
            <v>1728</v>
          </cell>
        </row>
        <row r="769">
          <cell r="E769" t="str">
            <v>Gate Valve-AS-300-RF-20"</v>
          </cell>
          <cell r="F769">
            <v>2226</v>
          </cell>
        </row>
        <row r="770">
          <cell r="E770" t="str">
            <v>Gate Valve-AS-300-RF-24"</v>
          </cell>
          <cell r="F770">
            <v>3735</v>
          </cell>
        </row>
        <row r="771">
          <cell r="E771" t="str">
            <v>Gate Valve-AS-600-RF-1/2"</v>
          </cell>
          <cell r="F771">
            <v>5.44</v>
          </cell>
        </row>
        <row r="772">
          <cell r="E772" t="str">
            <v>Gate Valve-AS-600-RF-3/4"</v>
          </cell>
          <cell r="F772">
            <v>9.6</v>
          </cell>
        </row>
        <row r="773">
          <cell r="E773" t="str">
            <v>Gate Valve-AS-600-RF-1"</v>
          </cell>
          <cell r="F773">
            <v>12.1</v>
          </cell>
        </row>
        <row r="774">
          <cell r="E774" t="str">
            <v>Gate Valve-AS-600-RF-1½"</v>
          </cell>
          <cell r="F774">
            <v>21.5</v>
          </cell>
        </row>
        <row r="775">
          <cell r="E775" t="str">
            <v>Gate Valve-AS-600-RF-2"</v>
          </cell>
          <cell r="F775">
            <v>44</v>
          </cell>
        </row>
        <row r="776">
          <cell r="E776" t="str">
            <v>Gate Valve-AS-600-RF-2½"</v>
          </cell>
          <cell r="F776">
            <v>64</v>
          </cell>
        </row>
        <row r="777">
          <cell r="E777" t="str">
            <v>Gate Valve-AS-600-RF-3"</v>
          </cell>
          <cell r="F777">
            <v>77</v>
          </cell>
        </row>
        <row r="778">
          <cell r="E778" t="str">
            <v>Gate Valve-AS-600-RF-4"</v>
          </cell>
          <cell r="F778">
            <v>150</v>
          </cell>
        </row>
        <row r="779">
          <cell r="E779" t="str">
            <v>Gate Valve-AS-600-RF-6"</v>
          </cell>
          <cell r="F779">
            <v>327</v>
          </cell>
        </row>
        <row r="780">
          <cell r="E780" t="str">
            <v>Gate Valve-AS-600-RF-8"</v>
          </cell>
          <cell r="F780">
            <v>553</v>
          </cell>
        </row>
        <row r="781">
          <cell r="E781" t="str">
            <v>Gate Valve-AS-600-RF-10"</v>
          </cell>
          <cell r="F781">
            <v>853</v>
          </cell>
        </row>
        <row r="782">
          <cell r="E782" t="str">
            <v>Gate Valve-AS-600-RF-12"</v>
          </cell>
          <cell r="F782">
            <v>965</v>
          </cell>
        </row>
        <row r="783">
          <cell r="E783" t="str">
            <v>Gate Valve-AS-600-RF-14"</v>
          </cell>
          <cell r="F783">
            <v>1193</v>
          </cell>
        </row>
        <row r="784">
          <cell r="E784" t="str">
            <v>Gate Valve-AS-600-RF-16"</v>
          </cell>
          <cell r="F784">
            <v>1717</v>
          </cell>
        </row>
        <row r="785">
          <cell r="E785" t="str">
            <v>Gate Valve-AS-600-RF-18"</v>
          </cell>
          <cell r="F785">
            <v>2221</v>
          </cell>
        </row>
        <row r="786">
          <cell r="E786" t="str">
            <v>Gate Valve-AS-600-RF-20"</v>
          </cell>
          <cell r="F786">
            <v>2912</v>
          </cell>
        </row>
        <row r="787">
          <cell r="E787" t="str">
            <v>Gate Valve-AS-600-RF-24"</v>
          </cell>
          <cell r="F787">
            <v>4563</v>
          </cell>
        </row>
        <row r="788">
          <cell r="E788" t="str">
            <v>Gate Valve-AS-900-RF-1"</v>
          </cell>
          <cell r="F788">
            <v>20.7</v>
          </cell>
        </row>
        <row r="789">
          <cell r="E789" t="str">
            <v>Gate Valve-AS-900-RF-1½"</v>
          </cell>
          <cell r="F789">
            <v>35.4</v>
          </cell>
        </row>
        <row r="790">
          <cell r="E790" t="str">
            <v>Gate Valve-AS-900-RF-2"</v>
          </cell>
          <cell r="F790">
            <v>63.61</v>
          </cell>
        </row>
        <row r="791">
          <cell r="E791" t="str">
            <v>Gate Valve-AS-900-RF-2½"</v>
          </cell>
          <cell r="F791">
            <v>92.7</v>
          </cell>
        </row>
        <row r="792">
          <cell r="E792" t="str">
            <v>Gate Valve-AS-900-RF-3"</v>
          </cell>
          <cell r="F792">
            <v>167</v>
          </cell>
        </row>
        <row r="793">
          <cell r="E793" t="str">
            <v>Gate Valve-AS-900-RF-4"</v>
          </cell>
          <cell r="F793">
            <v>227</v>
          </cell>
        </row>
        <row r="794">
          <cell r="E794" t="str">
            <v>Gate Valve-AS-900-RF-6"</v>
          </cell>
          <cell r="F794">
            <v>410</v>
          </cell>
        </row>
        <row r="795">
          <cell r="E795" t="str">
            <v>Gate Valve-AS-900-RF-8"</v>
          </cell>
          <cell r="F795">
            <v>600</v>
          </cell>
        </row>
        <row r="796">
          <cell r="E796" t="str">
            <v>Gate Valve-AS-900-RF-10"</v>
          </cell>
          <cell r="F796">
            <v>1100</v>
          </cell>
        </row>
        <row r="797">
          <cell r="E797" t="str">
            <v>Gate Valve-AS-900-RF-12"</v>
          </cell>
          <cell r="F797">
            <v>1313</v>
          </cell>
        </row>
        <row r="798">
          <cell r="E798" t="str">
            <v>Gate Valve-AS-900-RF-14"</v>
          </cell>
          <cell r="F798">
            <v>1700</v>
          </cell>
        </row>
        <row r="799">
          <cell r="E799" t="str">
            <v>Gate Valve-AS-900-RF-16"</v>
          </cell>
          <cell r="F799">
            <v>2200</v>
          </cell>
        </row>
        <row r="800">
          <cell r="E800" t="str">
            <v>Gate Valve-AS-900-RF-18"</v>
          </cell>
          <cell r="F800">
            <v>2806</v>
          </cell>
        </row>
        <row r="801">
          <cell r="E801" t="str">
            <v>Gate Valve-AS-900-RF-20"</v>
          </cell>
          <cell r="F801">
            <v>3600</v>
          </cell>
        </row>
        <row r="802">
          <cell r="E802" t="str">
            <v>Gate Valve-AS-900-RF-24"</v>
          </cell>
          <cell r="F802">
            <v>6235</v>
          </cell>
        </row>
        <row r="803">
          <cell r="E803" t="str">
            <v>Gate Valve-AS-1500-BW-1/2"</v>
          </cell>
          <cell r="F803">
            <v>3.72</v>
          </cell>
          <cell r="H803">
            <v>1</v>
          </cell>
        </row>
        <row r="804">
          <cell r="E804" t="str">
            <v>Gate Valve-AS-1500-BW-3/4"</v>
          </cell>
          <cell r="F804">
            <v>4</v>
          </cell>
          <cell r="H804">
            <v>1.5</v>
          </cell>
        </row>
        <row r="805">
          <cell r="E805" t="str">
            <v>Gate Valve-AS-1500-BW-1"</v>
          </cell>
          <cell r="F805">
            <v>5.51</v>
          </cell>
          <cell r="H805">
            <v>2</v>
          </cell>
        </row>
        <row r="806">
          <cell r="E806" t="str">
            <v>Gate Valve-AS-1500-BW-1½"</v>
          </cell>
          <cell r="F806">
            <v>10.87</v>
          </cell>
          <cell r="H806">
            <v>3</v>
          </cell>
        </row>
        <row r="807">
          <cell r="E807" t="str">
            <v>Gate Valve-AS-1500-BW-2"</v>
          </cell>
          <cell r="F807">
            <v>53</v>
          </cell>
          <cell r="H807">
            <v>4</v>
          </cell>
        </row>
        <row r="808">
          <cell r="E808" t="str">
            <v>Gate Valve-AS-1500-BW-3"</v>
          </cell>
          <cell r="F808">
            <v>102.32</v>
          </cell>
          <cell r="H808">
            <v>6</v>
          </cell>
        </row>
        <row r="809">
          <cell r="E809" t="str">
            <v>Gate Valve-AS-1500-BW-4"</v>
          </cell>
          <cell r="F809">
            <v>161.86000000000001</v>
          </cell>
          <cell r="H809">
            <v>8</v>
          </cell>
        </row>
        <row r="810">
          <cell r="E810" t="str">
            <v>Gate Valve-AS-1500-BW-6"</v>
          </cell>
          <cell r="F810">
            <v>334.47</v>
          </cell>
          <cell r="H810">
            <v>12</v>
          </cell>
        </row>
        <row r="811">
          <cell r="E811" t="str">
            <v>Gate Valve-AS-1500-BW-8"</v>
          </cell>
          <cell r="F811">
            <v>593.13</v>
          </cell>
          <cell r="H811">
            <v>16</v>
          </cell>
        </row>
        <row r="812">
          <cell r="E812" t="str">
            <v>Gate Valve-AS-1500-BW-10"</v>
          </cell>
          <cell r="F812">
            <v>1035.5</v>
          </cell>
          <cell r="H812">
            <v>20</v>
          </cell>
        </row>
        <row r="813">
          <cell r="E813" t="str">
            <v>Gate Valve-AS-600-RTJ-1/2"</v>
          </cell>
          <cell r="F813">
            <v>5.44</v>
          </cell>
        </row>
        <row r="814">
          <cell r="E814" t="str">
            <v>Gate Valve-AS-600-RTJ-3/4"</v>
          </cell>
          <cell r="F814">
            <v>9.6</v>
          </cell>
        </row>
        <row r="815">
          <cell r="E815" t="str">
            <v>Gate Valve-AS-600-RTJ-1"</v>
          </cell>
          <cell r="F815">
            <v>12.1</v>
          </cell>
        </row>
        <row r="816">
          <cell r="E816" t="str">
            <v>Gate Valve-AS-600-RTJ-1½"</v>
          </cell>
          <cell r="F816">
            <v>21.5</v>
          </cell>
        </row>
        <row r="817">
          <cell r="E817" t="str">
            <v>Gate Valve-AS-600-RTJ-2"</v>
          </cell>
          <cell r="F817">
            <v>44</v>
          </cell>
        </row>
        <row r="818">
          <cell r="E818" t="str">
            <v>Gate Valve-AS-600-RTJ-2½"</v>
          </cell>
          <cell r="F818">
            <v>64</v>
          </cell>
        </row>
        <row r="819">
          <cell r="E819" t="str">
            <v>Gate Valve-AS-600-RTJ-3"</v>
          </cell>
          <cell r="F819">
            <v>77</v>
          </cell>
        </row>
        <row r="820">
          <cell r="E820" t="str">
            <v>Gate Valve-AS-600-RTJ-4"</v>
          </cell>
          <cell r="F820">
            <v>150</v>
          </cell>
        </row>
        <row r="821">
          <cell r="E821" t="str">
            <v>Gate Valve-AS-600-RTJ-6"</v>
          </cell>
          <cell r="F821">
            <v>327</v>
          </cell>
        </row>
        <row r="822">
          <cell r="E822" t="str">
            <v>Gate Valve-AS-600-RTJ-8"</v>
          </cell>
          <cell r="F822">
            <v>553</v>
          </cell>
        </row>
        <row r="823">
          <cell r="E823" t="str">
            <v>Gate Valve-AS-600-RTJ-10"</v>
          </cell>
          <cell r="F823">
            <v>853</v>
          </cell>
        </row>
        <row r="824">
          <cell r="E824" t="str">
            <v>Gate Valve-AS-600-RTJ-12"</v>
          </cell>
          <cell r="F824">
            <v>965</v>
          </cell>
        </row>
        <row r="825">
          <cell r="E825" t="str">
            <v>Gate Valve-AS-600-RTJ-14"</v>
          </cell>
          <cell r="F825">
            <v>1193</v>
          </cell>
        </row>
        <row r="826">
          <cell r="E826" t="str">
            <v>Gate Valve-AS-600-RTJ-16"</v>
          </cell>
          <cell r="F826">
            <v>1717</v>
          </cell>
        </row>
        <row r="827">
          <cell r="E827" t="str">
            <v>Gate Valve-AS-600-RTJ-18"</v>
          </cell>
          <cell r="F827">
            <v>2221</v>
          </cell>
        </row>
        <row r="828">
          <cell r="E828" t="str">
            <v>Gate Valve-AS-600-RTJ-20"</v>
          </cell>
          <cell r="F828">
            <v>2912</v>
          </cell>
        </row>
        <row r="829">
          <cell r="E829" t="str">
            <v>Gate Valve-AS-600-RTJ-24"</v>
          </cell>
          <cell r="F829">
            <v>4563</v>
          </cell>
        </row>
        <row r="830">
          <cell r="E830" t="str">
            <v>Gate Valve-AS-900-RTJ-1"</v>
          </cell>
          <cell r="F830">
            <v>20.7</v>
          </cell>
        </row>
        <row r="831">
          <cell r="E831" t="str">
            <v>Gate Valve-AS-900-RTJ-1½"</v>
          </cell>
          <cell r="F831">
            <v>35.4</v>
          </cell>
        </row>
        <row r="832">
          <cell r="E832" t="str">
            <v>Gate Valve-AS-900-RTJ-2"</v>
          </cell>
          <cell r="F832">
            <v>63.61</v>
          </cell>
        </row>
        <row r="833">
          <cell r="E833" t="str">
            <v>Gate Valve-AS-900-RTJ-2½"</v>
          </cell>
          <cell r="F833">
            <v>92.7</v>
          </cell>
        </row>
        <row r="834">
          <cell r="E834" t="str">
            <v>Gate Valve-AS-900-RTJ-3"</v>
          </cell>
          <cell r="F834">
            <v>167</v>
          </cell>
        </row>
        <row r="835">
          <cell r="E835" t="str">
            <v>Gate Valve-AS-900-RTJ-4"</v>
          </cell>
          <cell r="F835">
            <v>227</v>
          </cell>
        </row>
        <row r="836">
          <cell r="E836" t="str">
            <v>Gate Valve-AS-900-RTJ-6"</v>
          </cell>
          <cell r="F836">
            <v>410</v>
          </cell>
        </row>
        <row r="837">
          <cell r="E837" t="str">
            <v>Gate Valve-AS-900-RTJ-8"</v>
          </cell>
          <cell r="F837">
            <v>600</v>
          </cell>
        </row>
        <row r="838">
          <cell r="E838" t="str">
            <v>Gate Valve-AS-900-RTJ-10"</v>
          </cell>
          <cell r="F838">
            <v>1100</v>
          </cell>
        </row>
        <row r="839">
          <cell r="E839" t="str">
            <v>Gate Valve-AS-900-RTJ-12"</v>
          </cell>
          <cell r="F839">
            <v>1313</v>
          </cell>
        </row>
        <row r="840">
          <cell r="E840" t="str">
            <v>Gate Valve-AS-900-RTJ-14"</v>
          </cell>
          <cell r="F840">
            <v>1700</v>
          </cell>
        </row>
        <row r="841">
          <cell r="E841" t="str">
            <v>Gate Valve-AS-900-RTJ-16"</v>
          </cell>
          <cell r="F841">
            <v>2200</v>
          </cell>
        </row>
        <row r="842">
          <cell r="E842" t="str">
            <v>Gate Valve-AS-900-RTJ-18"</v>
          </cell>
          <cell r="F842">
            <v>2806</v>
          </cell>
        </row>
        <row r="843">
          <cell r="E843" t="str">
            <v>Gate Valve-AS-900-RTJ-20"</v>
          </cell>
          <cell r="F843">
            <v>3600</v>
          </cell>
        </row>
        <row r="844">
          <cell r="E844" t="str">
            <v>Gate Valve-AS-900-RTJ-24"</v>
          </cell>
          <cell r="F844">
            <v>6235</v>
          </cell>
        </row>
        <row r="845">
          <cell r="E845" t="str">
            <v>Ball Valve R.B.-AS-800-SW-1/2"</v>
          </cell>
          <cell r="F845">
            <v>0.46</v>
          </cell>
          <cell r="H845">
            <v>1</v>
          </cell>
        </row>
        <row r="846">
          <cell r="E846" t="str">
            <v>Ball Valve R.B.-AS-800-SW-3/4"</v>
          </cell>
          <cell r="F846">
            <v>0.6</v>
          </cell>
          <cell r="H846">
            <v>1.5</v>
          </cell>
        </row>
        <row r="847">
          <cell r="E847" t="str">
            <v>Ball Valve R.B.-AS-800-SW-1"</v>
          </cell>
          <cell r="F847">
            <v>1.22</v>
          </cell>
          <cell r="H847">
            <v>2</v>
          </cell>
        </row>
        <row r="848">
          <cell r="E848" t="str">
            <v>Ball Valve R.B.-AS-800-SW-1½"</v>
          </cell>
          <cell r="F848">
            <v>2.4</v>
          </cell>
          <cell r="H848">
            <v>3</v>
          </cell>
        </row>
        <row r="849">
          <cell r="E849" t="str">
            <v>Ball Valve R.B.-AS-1500-SW-1/2"</v>
          </cell>
          <cell r="F849">
            <v>1.5</v>
          </cell>
          <cell r="H849">
            <v>1</v>
          </cell>
        </row>
        <row r="850">
          <cell r="E850" t="str">
            <v>Ball Valve R.B.-AS-1500-SW-3/4"</v>
          </cell>
          <cell r="F850">
            <v>2</v>
          </cell>
          <cell r="H850">
            <v>1.5</v>
          </cell>
        </row>
        <row r="851">
          <cell r="E851" t="str">
            <v>Ball Valve R.B.-AS-1500-SW-1"</v>
          </cell>
          <cell r="F851">
            <v>2.8</v>
          </cell>
          <cell r="H851">
            <v>2</v>
          </cell>
        </row>
        <row r="852">
          <cell r="E852" t="str">
            <v>Ball Valve R.B.-AS-1500-SW-1½"</v>
          </cell>
          <cell r="F852">
            <v>2.4</v>
          </cell>
          <cell r="H852">
            <v>3</v>
          </cell>
        </row>
        <row r="853">
          <cell r="E853" t="str">
            <v>Ball Valve R.B.-AS-800-NPT-1/2"</v>
          </cell>
          <cell r="F853">
            <v>0.46</v>
          </cell>
        </row>
        <row r="854">
          <cell r="E854" t="str">
            <v>Ball Valve R.B.-AS-800-NPT-3/4"</v>
          </cell>
          <cell r="F854">
            <v>0.6</v>
          </cell>
        </row>
        <row r="855">
          <cell r="E855" t="str">
            <v>Ball Valve R.B.-AS-800-NPT-1"</v>
          </cell>
          <cell r="F855">
            <v>1.22</v>
          </cell>
        </row>
        <row r="856">
          <cell r="E856" t="str">
            <v>Ball Valve R.B.-AS-800-NPT-1½"</v>
          </cell>
          <cell r="F856">
            <v>2.4</v>
          </cell>
        </row>
        <row r="857">
          <cell r="E857" t="str">
            <v>Ball Valve R.B.-AS-150-RF-1/2"</v>
          </cell>
          <cell r="F857">
            <v>0.46</v>
          </cell>
        </row>
        <row r="858">
          <cell r="E858" t="str">
            <v>Ball Valve R.B.-AS-150-RF-3/4"</v>
          </cell>
          <cell r="F858">
            <v>0.6</v>
          </cell>
        </row>
        <row r="859">
          <cell r="E859" t="str">
            <v>Ball Valve R.B.-AS-150-RF-1"</v>
          </cell>
          <cell r="F859">
            <v>1.22</v>
          </cell>
        </row>
        <row r="860">
          <cell r="E860" t="str">
            <v>Ball Valve R.B.-AS-150-RF-1½"</v>
          </cell>
          <cell r="F860">
            <v>2.4</v>
          </cell>
        </row>
        <row r="861">
          <cell r="E861" t="str">
            <v>Ball Valve R.B.-AS-150-RF-2"</v>
          </cell>
          <cell r="F861">
            <v>21</v>
          </cell>
        </row>
        <row r="862">
          <cell r="E862" t="str">
            <v>Ball Valve R.B.-AS-150-RF-2½"</v>
          </cell>
          <cell r="F862">
            <v>23.5</v>
          </cell>
        </row>
        <row r="863">
          <cell r="E863" t="str">
            <v>Ball Valve R.B.-AS-150-RF-3"</v>
          </cell>
          <cell r="F863">
            <v>26</v>
          </cell>
        </row>
        <row r="864">
          <cell r="E864" t="str">
            <v>Ball Valve R.B.-AS-150-RF-4"</v>
          </cell>
          <cell r="F864">
            <v>43</v>
          </cell>
        </row>
        <row r="865">
          <cell r="E865" t="str">
            <v>Ball Valve R.B.-AS-150-RF-6"</v>
          </cell>
          <cell r="F865">
            <v>73</v>
          </cell>
        </row>
        <row r="866">
          <cell r="E866" t="str">
            <v>Ball Valve R.B.-AS-150-RF-8"</v>
          </cell>
          <cell r="F866">
            <v>175</v>
          </cell>
        </row>
        <row r="867">
          <cell r="E867" t="str">
            <v>Ball Valve R.B.-AS-150-RF-10"</v>
          </cell>
          <cell r="F867">
            <v>342</v>
          </cell>
        </row>
        <row r="868">
          <cell r="E868" t="str">
            <v>Ball Valve R.B.-AS-150-RF-12"</v>
          </cell>
          <cell r="F868">
            <v>458</v>
          </cell>
        </row>
        <row r="869">
          <cell r="E869" t="str">
            <v>Ball Valve R.B.-AS-150-RF-14"</v>
          </cell>
          <cell r="F869">
            <v>580</v>
          </cell>
        </row>
        <row r="870">
          <cell r="E870" t="str">
            <v>Ball Valve R.B.-AS-150-RF-16"</v>
          </cell>
          <cell r="F870">
            <v>750</v>
          </cell>
        </row>
        <row r="871">
          <cell r="E871" t="str">
            <v>Ball Valve R.B.-AS-150-RF-18"</v>
          </cell>
          <cell r="F871">
            <v>1236</v>
          </cell>
        </row>
        <row r="872">
          <cell r="E872" t="str">
            <v>Ball Valve R.B.-AS-150-RF-20"</v>
          </cell>
          <cell r="F872">
            <v>1584</v>
          </cell>
        </row>
        <row r="873">
          <cell r="E873" t="str">
            <v>Ball Valve R.B.-AS-150-RF-24"</v>
          </cell>
          <cell r="F873">
            <v>2502</v>
          </cell>
        </row>
        <row r="874">
          <cell r="E874" t="str">
            <v>Ball Valve R.B.-AS-300-RF-1/2"</v>
          </cell>
          <cell r="F874">
            <v>4.5</v>
          </cell>
        </row>
        <row r="875">
          <cell r="E875" t="str">
            <v>Ball Valve R.B.-AS-300-RF-3/4"</v>
          </cell>
          <cell r="F875">
            <v>7.5</v>
          </cell>
        </row>
        <row r="876">
          <cell r="E876" t="str">
            <v>Ball Valve R.B.-AS-300-RF-1"</v>
          </cell>
          <cell r="F876">
            <v>9</v>
          </cell>
        </row>
        <row r="877">
          <cell r="E877" t="str">
            <v>Ball Valve R.B.-AS-300-RF-1½"</v>
          </cell>
          <cell r="F877">
            <v>16.399999999999999</v>
          </cell>
        </row>
        <row r="878">
          <cell r="E878" t="str">
            <v>Ball Valve R.B.-AS-300-RF-2"</v>
          </cell>
          <cell r="F878">
            <v>21</v>
          </cell>
        </row>
        <row r="879">
          <cell r="E879" t="str">
            <v>Ball Valve R.B.-AS-300-RF-2½"</v>
          </cell>
          <cell r="F879">
            <v>35</v>
          </cell>
        </row>
        <row r="880">
          <cell r="E880" t="str">
            <v>Ball Valve R.B.-AS-300-RF-3"</v>
          </cell>
          <cell r="F880">
            <v>44</v>
          </cell>
        </row>
        <row r="881">
          <cell r="E881" t="str">
            <v>Ball Valve R.B.-AS-300-RF-4"</v>
          </cell>
          <cell r="F881">
            <v>73</v>
          </cell>
        </row>
        <row r="882">
          <cell r="E882" t="str">
            <v>Ball Valve R.B.-AS-300-RF-6"</v>
          </cell>
          <cell r="F882">
            <v>140</v>
          </cell>
        </row>
        <row r="883">
          <cell r="E883" t="str">
            <v>Ball Valve R.B.-AS-300-RF-8"</v>
          </cell>
          <cell r="F883">
            <v>250</v>
          </cell>
        </row>
        <row r="884">
          <cell r="E884" t="str">
            <v>Ball Valve R.B.-AS-300-RF-10"</v>
          </cell>
          <cell r="F884">
            <v>410</v>
          </cell>
        </row>
        <row r="885">
          <cell r="E885" t="str">
            <v>Ball Valve R.B.-AS-300-RF-12"</v>
          </cell>
          <cell r="F885">
            <v>623</v>
          </cell>
        </row>
        <row r="886">
          <cell r="E886" t="str">
            <v>Ball Valve R.B.-AS-300-RF-14"</v>
          </cell>
          <cell r="F886">
            <v>923</v>
          </cell>
        </row>
        <row r="887">
          <cell r="E887" t="str">
            <v>Ball Valve R.B.-AS-300-RF-16"</v>
          </cell>
          <cell r="F887">
            <v>1249</v>
          </cell>
        </row>
        <row r="888">
          <cell r="E888" t="str">
            <v>Ball Valve R.B.-AS-300-RF-18"</v>
          </cell>
          <cell r="F888">
            <v>1642</v>
          </cell>
        </row>
        <row r="889">
          <cell r="E889" t="str">
            <v>Ball Valve R.B.-AS-300-RF-20"</v>
          </cell>
          <cell r="F889">
            <v>2111</v>
          </cell>
        </row>
        <row r="890">
          <cell r="E890" t="str">
            <v>Ball Valve R.B.-AS-300-RF-24"</v>
          </cell>
          <cell r="F890">
            <v>3393</v>
          </cell>
        </row>
        <row r="891">
          <cell r="E891" t="str">
            <v>Ball Valve R.B.-AS-600-RF-1/2"</v>
          </cell>
          <cell r="F891">
            <v>5.3</v>
          </cell>
        </row>
        <row r="892">
          <cell r="E892" t="str">
            <v>Ball Valve R.B.-AS-600-RF-3/4"</v>
          </cell>
          <cell r="F892">
            <v>9.33</v>
          </cell>
        </row>
        <row r="893">
          <cell r="E893" t="str">
            <v>Ball Valve R.B.-AS-600-RF-1"</v>
          </cell>
          <cell r="F893">
            <v>11.75</v>
          </cell>
        </row>
        <row r="894">
          <cell r="E894" t="str">
            <v>Ball Valve R.B.-AS-600-RF-1½"</v>
          </cell>
          <cell r="F894">
            <v>20.7</v>
          </cell>
        </row>
        <row r="895">
          <cell r="E895" t="str">
            <v>Ball Valve R.B.-AS-600-RF-2"</v>
          </cell>
          <cell r="F895">
            <v>28.3</v>
          </cell>
        </row>
        <row r="896">
          <cell r="E896" t="str">
            <v>Ball Valve R.B.-AS-600-RF-3"</v>
          </cell>
          <cell r="F896">
            <v>70</v>
          </cell>
        </row>
        <row r="897">
          <cell r="E897" t="str">
            <v>Ball Valve R.B.-AS-600-RF-4"</v>
          </cell>
          <cell r="F897">
            <v>145</v>
          </cell>
        </row>
        <row r="898">
          <cell r="E898" t="str">
            <v>Ball Valve R.B.-AS-600-RF-6"</v>
          </cell>
          <cell r="F898">
            <v>298</v>
          </cell>
        </row>
        <row r="899">
          <cell r="E899" t="str">
            <v>Ball Valve R.B.-AS-600-RF-8"</v>
          </cell>
          <cell r="F899">
            <v>530</v>
          </cell>
        </row>
        <row r="900">
          <cell r="E900" t="str">
            <v>Ball Valve R.B.-AS-600-RF-10"</v>
          </cell>
          <cell r="F900">
            <v>853</v>
          </cell>
        </row>
        <row r="901">
          <cell r="E901" t="str">
            <v>Ball Valve R.B.-AS-600-RF-12"</v>
          </cell>
          <cell r="F901">
            <v>1193</v>
          </cell>
        </row>
        <row r="902">
          <cell r="E902" t="str">
            <v>Ball Valve R.B.-AS-600-RF-14"</v>
          </cell>
          <cell r="F902">
            <v>1100</v>
          </cell>
        </row>
        <row r="903">
          <cell r="E903" t="str">
            <v>Ball Valve R.B.-AS-600-RF-16"</v>
          </cell>
          <cell r="F903">
            <v>1800</v>
          </cell>
        </row>
        <row r="904">
          <cell r="E904" t="str">
            <v>Ball Valve R.B.-AS-600-RF-18"</v>
          </cell>
          <cell r="F904">
            <v>2200</v>
          </cell>
        </row>
        <row r="905">
          <cell r="E905" t="str">
            <v>Ball Valve R.B.-AS-600-RF-20"</v>
          </cell>
          <cell r="F905">
            <v>2800</v>
          </cell>
        </row>
        <row r="906">
          <cell r="E906" t="str">
            <v>Ball Valve R.B.-AS-600-RF-24"</v>
          </cell>
          <cell r="F906">
            <v>4400</v>
          </cell>
        </row>
        <row r="907">
          <cell r="E907" t="str">
            <v>Ball Valve R.B.-AS-900-RF-1"</v>
          </cell>
          <cell r="F907">
            <v>20</v>
          </cell>
        </row>
        <row r="908">
          <cell r="E908" t="str">
            <v>Ball Valve R.B.-AS-900-RF-1½"</v>
          </cell>
          <cell r="F908">
            <v>34.200000000000003</v>
          </cell>
        </row>
        <row r="909">
          <cell r="E909" t="str">
            <v>Ball Valve R.B.-AS-900-RF-2"</v>
          </cell>
          <cell r="F909">
            <v>61</v>
          </cell>
        </row>
        <row r="910">
          <cell r="E910" t="str">
            <v>Ball Valve R.B.-AS-900-RF-2½"</v>
          </cell>
          <cell r="F910">
            <v>89</v>
          </cell>
        </row>
        <row r="911">
          <cell r="E911" t="str">
            <v>Ball Valve R.B.-AS-900-RF-3"</v>
          </cell>
          <cell r="F911">
            <v>78</v>
          </cell>
        </row>
        <row r="912">
          <cell r="E912" t="str">
            <v>Ball Valve R.B.-AS-900-RF-4"</v>
          </cell>
          <cell r="F912">
            <v>145</v>
          </cell>
        </row>
        <row r="913">
          <cell r="E913" t="str">
            <v>Ball Valve R.B.-AS-900-RF-6"</v>
          </cell>
          <cell r="F913">
            <v>330</v>
          </cell>
        </row>
        <row r="914">
          <cell r="E914" t="str">
            <v>Ball Valve R.B.-AS-900-RF-8"</v>
          </cell>
          <cell r="F914">
            <v>605</v>
          </cell>
        </row>
        <row r="915">
          <cell r="E915" t="str">
            <v>Ball Valve R.B.-AS-900-RF-10"</v>
          </cell>
          <cell r="F915">
            <v>1020</v>
          </cell>
        </row>
        <row r="916">
          <cell r="E916" t="str">
            <v>Ball Valve R.B.-AS-900-RF-12"</v>
          </cell>
          <cell r="F916">
            <v>1340</v>
          </cell>
        </row>
        <row r="917">
          <cell r="E917" t="str">
            <v>Ball Valve R.B.-AS-900-RF-14"</v>
          </cell>
          <cell r="F917">
            <v>1502</v>
          </cell>
        </row>
        <row r="918">
          <cell r="E918" t="str">
            <v>Ball Valve R.B.-AS-900-RF-16"</v>
          </cell>
          <cell r="F918">
            <v>1994</v>
          </cell>
        </row>
        <row r="919">
          <cell r="E919" t="str">
            <v>Ball Valve R.B.-AS-900-RF-18"</v>
          </cell>
          <cell r="F919">
            <v>2684</v>
          </cell>
        </row>
        <row r="920">
          <cell r="E920" t="str">
            <v>Ball Valve R.B.-AS-900-RF-20"</v>
          </cell>
          <cell r="F920">
            <v>3447</v>
          </cell>
        </row>
        <row r="921">
          <cell r="E921" t="str">
            <v>Ball Valve R.B.-AS-900-RF-24"</v>
          </cell>
          <cell r="F921">
            <v>5967</v>
          </cell>
        </row>
        <row r="922">
          <cell r="E922" t="str">
            <v>Ball Valve F.B.-AS-800-SW-1/2"</v>
          </cell>
          <cell r="F922">
            <v>0.46</v>
          </cell>
          <cell r="H922">
            <v>1</v>
          </cell>
        </row>
        <row r="923">
          <cell r="E923" t="str">
            <v>Ball Valve F.B.-AS-800-SW-3/4"</v>
          </cell>
          <cell r="F923">
            <v>0.6</v>
          </cell>
          <cell r="H923">
            <v>1.5</v>
          </cell>
        </row>
        <row r="924">
          <cell r="E924" t="str">
            <v>Ball Valve F.B.-AS-800-SW-1"</v>
          </cell>
          <cell r="F924">
            <v>1.22</v>
          </cell>
          <cell r="H924">
            <v>2</v>
          </cell>
        </row>
        <row r="925">
          <cell r="E925" t="str">
            <v>Ball Valve F.B.-AS-800-SW-1½"</v>
          </cell>
          <cell r="F925">
            <v>2.4</v>
          </cell>
          <cell r="H925">
            <v>3</v>
          </cell>
        </row>
        <row r="926">
          <cell r="E926" t="str">
            <v>Ball Valve F.B.-AS-1500-SW-1/2"</v>
          </cell>
          <cell r="F926">
            <v>1.5</v>
          </cell>
          <cell r="H926">
            <v>1</v>
          </cell>
        </row>
        <row r="927">
          <cell r="E927" t="str">
            <v>Ball Valve F.B.-AS-1500-SW-3/4"</v>
          </cell>
          <cell r="F927">
            <v>2</v>
          </cell>
          <cell r="H927">
            <v>1.5</v>
          </cell>
        </row>
        <row r="928">
          <cell r="E928" t="str">
            <v>Ball Valve F.B.-AS-1500-SW-1"</v>
          </cell>
          <cell r="F928">
            <v>2.8</v>
          </cell>
          <cell r="H928">
            <v>2</v>
          </cell>
        </row>
        <row r="929">
          <cell r="E929" t="str">
            <v>Ball Valve F.B.-AS-1500-SW-1½"</v>
          </cell>
          <cell r="F929">
            <v>2.4</v>
          </cell>
          <cell r="H929">
            <v>3</v>
          </cell>
        </row>
        <row r="930">
          <cell r="E930" t="str">
            <v>Ball Valve F.B.-AS-800-NPT-1/2"</v>
          </cell>
          <cell r="F930">
            <v>0.46</v>
          </cell>
        </row>
        <row r="931">
          <cell r="E931" t="str">
            <v>Ball Valve F.B.-AS-800-NPT-3/4"</v>
          </cell>
          <cell r="F931">
            <v>0.6</v>
          </cell>
        </row>
        <row r="932">
          <cell r="E932" t="str">
            <v>Ball Valve F.B.-AS-800-NPT-1"</v>
          </cell>
          <cell r="F932">
            <v>1.22</v>
          </cell>
        </row>
        <row r="933">
          <cell r="E933" t="str">
            <v>Ball Valve F.B.-AS-800-NPT-1½"</v>
          </cell>
          <cell r="F933">
            <v>2.4</v>
          </cell>
        </row>
        <row r="934">
          <cell r="E934" t="str">
            <v>Ball Valve F.B.-AS-150-RF-1/2"</v>
          </cell>
          <cell r="F934">
            <v>0.46</v>
          </cell>
        </row>
        <row r="935">
          <cell r="E935" t="str">
            <v>Ball Valve F.B.-AS-150-RF-3/4"</v>
          </cell>
          <cell r="F935">
            <v>0.6</v>
          </cell>
        </row>
        <row r="936">
          <cell r="E936" t="str">
            <v>Ball Valve F.B.-AS-150-RF-1"</v>
          </cell>
          <cell r="F936">
            <v>1.22</v>
          </cell>
        </row>
        <row r="937">
          <cell r="E937" t="str">
            <v>Ball Valve F.B.-AS-150-RF-1½"</v>
          </cell>
          <cell r="F937">
            <v>2.4</v>
          </cell>
        </row>
        <row r="938">
          <cell r="E938" t="str">
            <v>Ball Valve F.B.-AS-150-RF-2"</v>
          </cell>
          <cell r="F938">
            <v>21</v>
          </cell>
        </row>
        <row r="939">
          <cell r="E939" t="str">
            <v>Ball Valve F.B.-AS-150-RF-2½"</v>
          </cell>
          <cell r="F939">
            <v>23.5</v>
          </cell>
        </row>
        <row r="940">
          <cell r="E940" t="str">
            <v>Ball Valve F.B.-AS-150-RF-3"</v>
          </cell>
          <cell r="F940">
            <v>26</v>
          </cell>
        </row>
        <row r="941">
          <cell r="E941" t="str">
            <v>Ball Valve F.B.-AS-150-RF-4"</v>
          </cell>
          <cell r="F941">
            <v>43</v>
          </cell>
        </row>
        <row r="942">
          <cell r="E942" t="str">
            <v>Ball Valve F.B.-AS-150-RF-6"</v>
          </cell>
          <cell r="F942">
            <v>73</v>
          </cell>
        </row>
        <row r="943">
          <cell r="E943" t="str">
            <v>Ball Valve F.B.-AS-150-RF-8"</v>
          </cell>
          <cell r="F943">
            <v>175</v>
          </cell>
        </row>
        <row r="944">
          <cell r="E944" t="str">
            <v>Ball Valve F.B.-AS-150-RF-10"</v>
          </cell>
          <cell r="F944">
            <v>342</v>
          </cell>
        </row>
        <row r="945">
          <cell r="E945" t="str">
            <v>Ball Valve F.B.-AS-150-RF-12"</v>
          </cell>
          <cell r="F945">
            <v>458</v>
          </cell>
        </row>
        <row r="946">
          <cell r="E946" t="str">
            <v>Ball Valve F.B.-AS-150-RF-14"</v>
          </cell>
          <cell r="F946">
            <v>580</v>
          </cell>
        </row>
        <row r="947">
          <cell r="E947" t="str">
            <v>Ball Valve F.B.-AS-150-RF-16"</v>
          </cell>
          <cell r="F947">
            <v>750</v>
          </cell>
        </row>
        <row r="948">
          <cell r="E948" t="str">
            <v>Ball Valve F.B.-AS-150-RF-18"</v>
          </cell>
          <cell r="F948">
            <v>1236</v>
          </cell>
        </row>
        <row r="949">
          <cell r="E949" t="str">
            <v>Ball Valve F.B.-AS-150-RF-20"</v>
          </cell>
          <cell r="F949">
            <v>1584</v>
          </cell>
        </row>
        <row r="950">
          <cell r="E950" t="str">
            <v>Ball Valve F.B.-AS-150-RF-24"</v>
          </cell>
          <cell r="F950">
            <v>2502</v>
          </cell>
        </row>
        <row r="951">
          <cell r="E951" t="str">
            <v>Ball Valve F.B.-AS-300-RF-1/2"</v>
          </cell>
          <cell r="F951">
            <v>4.5</v>
          </cell>
        </row>
        <row r="952">
          <cell r="E952" t="str">
            <v>Ball Valve F.B.-AS-300-RF-3/4"</v>
          </cell>
          <cell r="F952">
            <v>7.5</v>
          </cell>
        </row>
        <row r="953">
          <cell r="E953" t="str">
            <v>Ball Valve F.B.-AS-300-RF-1"</v>
          </cell>
          <cell r="F953">
            <v>9</v>
          </cell>
        </row>
        <row r="954">
          <cell r="E954" t="str">
            <v>Ball Valve F.B.-AS-300-RF-1½"</v>
          </cell>
          <cell r="F954">
            <v>16.399999999999999</v>
          </cell>
        </row>
        <row r="955">
          <cell r="E955" t="str">
            <v>Ball Valve F.B.-AS-300-RF-2"</v>
          </cell>
          <cell r="F955">
            <v>21</v>
          </cell>
        </row>
        <row r="956">
          <cell r="E956" t="str">
            <v>Ball Valve F.B.-AS-300-RF-2½"</v>
          </cell>
          <cell r="F956">
            <v>35</v>
          </cell>
        </row>
        <row r="957">
          <cell r="E957" t="str">
            <v>Ball Valve F.B.-AS-300-RF-3"</v>
          </cell>
          <cell r="F957">
            <v>44</v>
          </cell>
        </row>
        <row r="958">
          <cell r="E958" t="str">
            <v>Ball Valve F.B.-AS-300-RF-4"</v>
          </cell>
          <cell r="F958">
            <v>73</v>
          </cell>
        </row>
        <row r="959">
          <cell r="E959" t="str">
            <v>Ball Valve F.B.-AS-300-RF-6"</v>
          </cell>
          <cell r="F959">
            <v>140</v>
          </cell>
        </row>
        <row r="960">
          <cell r="E960" t="str">
            <v>Ball Valve F.B.-AS-300-RF-8"</v>
          </cell>
          <cell r="F960">
            <v>250</v>
          </cell>
        </row>
        <row r="961">
          <cell r="E961" t="str">
            <v>Ball Valve F.B.-AS-300-RF-10"</v>
          </cell>
          <cell r="F961">
            <v>410</v>
          </cell>
        </row>
        <row r="962">
          <cell r="E962" t="str">
            <v>Ball Valve F.B.-AS-300-RF-12"</v>
          </cell>
          <cell r="F962">
            <v>623</v>
          </cell>
        </row>
        <row r="963">
          <cell r="E963" t="str">
            <v>Ball Valve F.B.-AS-300-RF-14"</v>
          </cell>
          <cell r="F963">
            <v>923</v>
          </cell>
        </row>
        <row r="964">
          <cell r="E964" t="str">
            <v>Ball Valve F.B.-AS-300-RF-16"</v>
          </cell>
          <cell r="F964">
            <v>1249</v>
          </cell>
        </row>
        <row r="965">
          <cell r="E965" t="str">
            <v>Ball Valve F.B.-AS-300-RF-18"</v>
          </cell>
          <cell r="F965">
            <v>1642</v>
          </cell>
        </row>
        <row r="966">
          <cell r="E966" t="str">
            <v>Ball Valve F.B.-AS-300-RF-20"</v>
          </cell>
          <cell r="F966">
            <v>2111</v>
          </cell>
        </row>
        <row r="967">
          <cell r="E967" t="str">
            <v>Ball Valve F.B.-AS-300-RF-24"</v>
          </cell>
          <cell r="F967">
            <v>3393</v>
          </cell>
        </row>
        <row r="968">
          <cell r="E968" t="str">
            <v>Ball Valve F.B.-AS-600-RF-1/2"</v>
          </cell>
          <cell r="F968">
            <v>5.3</v>
          </cell>
        </row>
        <row r="969">
          <cell r="E969" t="str">
            <v>Ball Valve F.B.-AS-600-RF-3/4"</v>
          </cell>
          <cell r="F969">
            <v>9.33</v>
          </cell>
        </row>
        <row r="970">
          <cell r="E970" t="str">
            <v>Ball Valve F.B.-AS-600-RF-1"</v>
          </cell>
          <cell r="F970">
            <v>11.75</v>
          </cell>
        </row>
        <row r="971">
          <cell r="E971" t="str">
            <v>Ball Valve F.B.-AS-600-RF-1½"</v>
          </cell>
          <cell r="F971">
            <v>20.7</v>
          </cell>
        </row>
        <row r="972">
          <cell r="E972" t="str">
            <v>Ball Valve F.B.-AS-600-RF-2"</v>
          </cell>
          <cell r="F972">
            <v>28.3</v>
          </cell>
        </row>
        <row r="973">
          <cell r="E973" t="str">
            <v>Ball Valve F.B.-AS-600-RF-3"</v>
          </cell>
          <cell r="F973">
            <v>70</v>
          </cell>
        </row>
        <row r="974">
          <cell r="E974" t="str">
            <v>Ball Valve F.B.-AS-600-RF-4"</v>
          </cell>
          <cell r="F974">
            <v>145</v>
          </cell>
        </row>
        <row r="975">
          <cell r="E975" t="str">
            <v>Ball Valve F.B.-AS-600-RF-6"</v>
          </cell>
          <cell r="F975">
            <v>298</v>
          </cell>
        </row>
        <row r="976">
          <cell r="E976" t="str">
            <v>Ball Valve F.B.-AS-600-RF-8"</v>
          </cell>
          <cell r="F976">
            <v>530</v>
          </cell>
        </row>
        <row r="977">
          <cell r="E977" t="str">
            <v>Ball Valve F.B.-AS-600-RF-10"</v>
          </cell>
          <cell r="F977">
            <v>853</v>
          </cell>
        </row>
        <row r="978">
          <cell r="E978" t="str">
            <v>Ball Valve F.B.-AS-600-RF-12"</v>
          </cell>
          <cell r="F978">
            <v>1193</v>
          </cell>
        </row>
        <row r="979">
          <cell r="E979" t="str">
            <v>Ball Valve F.B.-AS-600-RF-14"</v>
          </cell>
          <cell r="F979">
            <v>1100</v>
          </cell>
        </row>
        <row r="980">
          <cell r="E980" t="str">
            <v>Ball Valve F.B.-AS-600-RF-16"</v>
          </cell>
          <cell r="F980">
            <v>1800</v>
          </cell>
        </row>
        <row r="981">
          <cell r="E981" t="str">
            <v>Ball Valve F.B.-AS-600-RF-18"</v>
          </cell>
          <cell r="F981">
            <v>2200</v>
          </cell>
        </row>
        <row r="982">
          <cell r="E982" t="str">
            <v>Ball Valve F.B.-AS-600-RF-20"</v>
          </cell>
          <cell r="F982">
            <v>2800</v>
          </cell>
        </row>
        <row r="983">
          <cell r="E983" t="str">
            <v>Ball Valve F.B.-AS-600-RF-24"</v>
          </cell>
          <cell r="F983">
            <v>4400</v>
          </cell>
        </row>
        <row r="984">
          <cell r="E984" t="str">
            <v>Ball Valve F.B.-AS-900-RF-1"</v>
          </cell>
          <cell r="F984">
            <v>20</v>
          </cell>
        </row>
        <row r="985">
          <cell r="E985" t="str">
            <v>Ball Valve F.B.-AS-900-RF-1½"</v>
          </cell>
          <cell r="F985">
            <v>34.200000000000003</v>
          </cell>
        </row>
        <row r="986">
          <cell r="E986" t="str">
            <v>Ball Valve F.B.-AS-900-RF-2"</v>
          </cell>
          <cell r="F986">
            <v>61</v>
          </cell>
        </row>
        <row r="987">
          <cell r="E987" t="str">
            <v>Ball Valve F.B.-AS-900-RF-2½"</v>
          </cell>
          <cell r="F987">
            <v>89</v>
          </cell>
        </row>
        <row r="988">
          <cell r="E988" t="str">
            <v>Ball Valve F.B.-AS-900-RF-3"</v>
          </cell>
          <cell r="F988">
            <v>78</v>
          </cell>
        </row>
        <row r="989">
          <cell r="E989" t="str">
            <v>Ball Valve F.B.-AS-900-RF-4"</v>
          </cell>
          <cell r="F989">
            <v>145</v>
          </cell>
        </row>
        <row r="990">
          <cell r="E990" t="str">
            <v>Ball Valve F.B.-AS-900-RF-6"</v>
          </cell>
          <cell r="F990">
            <v>330</v>
          </cell>
        </row>
        <row r="991">
          <cell r="E991" t="str">
            <v>Ball Valve F.B.-AS-900-RF-8"</v>
          </cell>
          <cell r="F991">
            <v>605</v>
          </cell>
        </row>
        <row r="992">
          <cell r="E992" t="str">
            <v>Ball Valve F.B.-AS-900-RF-10"</v>
          </cell>
          <cell r="F992">
            <v>1020</v>
          </cell>
        </row>
        <row r="993">
          <cell r="E993" t="str">
            <v>Ball Valve F.B.-AS-900-RF-12"</v>
          </cell>
          <cell r="F993">
            <v>1340</v>
          </cell>
        </row>
        <row r="994">
          <cell r="E994" t="str">
            <v>Ball Valve F.B.-AS-900-RF-14"</v>
          </cell>
          <cell r="F994">
            <v>1502</v>
          </cell>
        </row>
        <row r="995">
          <cell r="E995" t="str">
            <v>Ball Valve F.B.-AS-900-RF-16"</v>
          </cell>
          <cell r="F995">
            <v>1994</v>
          </cell>
        </row>
        <row r="996">
          <cell r="E996" t="str">
            <v>Ball Valve F.B.-AS-900-RF-18"</v>
          </cell>
          <cell r="F996">
            <v>2684</v>
          </cell>
        </row>
        <row r="997">
          <cell r="E997" t="str">
            <v>Ball Valve F.B.-AS-900-RF-20"</v>
          </cell>
          <cell r="F997">
            <v>3447</v>
          </cell>
        </row>
        <row r="998">
          <cell r="E998" t="str">
            <v>Ball Valve F.B.-AS-900-RF-24"</v>
          </cell>
          <cell r="F998">
            <v>5967</v>
          </cell>
        </row>
        <row r="999">
          <cell r="E999" t="str">
            <v>Globe Valve-AS-800-SW-1/2"</v>
          </cell>
          <cell r="F999">
            <v>2</v>
          </cell>
          <cell r="H999">
            <v>1</v>
          </cell>
        </row>
        <row r="1000">
          <cell r="E1000" t="str">
            <v>Globe Valve-AS-800-SW-3/4"</v>
          </cell>
          <cell r="F1000">
            <v>2</v>
          </cell>
          <cell r="H1000">
            <v>1.5</v>
          </cell>
        </row>
        <row r="1001">
          <cell r="E1001" t="str">
            <v>Globe Valve-AS-800-SW-1"</v>
          </cell>
          <cell r="F1001">
            <v>3.5</v>
          </cell>
          <cell r="H1001">
            <v>2</v>
          </cell>
        </row>
        <row r="1002">
          <cell r="E1002" t="str">
            <v>Globe Valve-AS-800-SW-1½"</v>
          </cell>
          <cell r="F1002">
            <v>9.3000000000000007</v>
          </cell>
          <cell r="H1002">
            <v>3</v>
          </cell>
        </row>
        <row r="1003">
          <cell r="E1003" t="str">
            <v>Globe Valve-AS-1500-SW-1/2"</v>
          </cell>
          <cell r="F1003">
            <v>3.2</v>
          </cell>
          <cell r="H1003">
            <v>1</v>
          </cell>
        </row>
        <row r="1004">
          <cell r="E1004" t="str">
            <v>Globe Valve-AS-1500-SW-3/4"</v>
          </cell>
          <cell r="F1004">
            <v>3.2</v>
          </cell>
          <cell r="H1004">
            <v>1.5</v>
          </cell>
        </row>
        <row r="1005">
          <cell r="E1005" t="str">
            <v>Globe Valve-AS-1500-SW-1"</v>
          </cell>
          <cell r="F1005">
            <v>6</v>
          </cell>
          <cell r="H1005">
            <v>2</v>
          </cell>
        </row>
        <row r="1006">
          <cell r="E1006" t="str">
            <v>Globe Valve-AS-1500-SW-1½"</v>
          </cell>
          <cell r="F1006">
            <v>8</v>
          </cell>
          <cell r="H1006">
            <v>3</v>
          </cell>
        </row>
        <row r="1007">
          <cell r="E1007" t="str">
            <v>Globe Valve-AS-800-NPT-1/2"</v>
          </cell>
          <cell r="F1007">
            <v>2</v>
          </cell>
        </row>
        <row r="1008">
          <cell r="E1008" t="str">
            <v>Globe Valve-AS-800-NPT-3/4"</v>
          </cell>
          <cell r="F1008">
            <v>2</v>
          </cell>
        </row>
        <row r="1009">
          <cell r="E1009" t="str">
            <v>Globe Valve-AS-800-NPT-1"</v>
          </cell>
          <cell r="F1009">
            <v>3.5</v>
          </cell>
        </row>
        <row r="1010">
          <cell r="E1010" t="str">
            <v>Globe Valve-AS-800-NPT-1½"</v>
          </cell>
          <cell r="F1010">
            <v>9.3000000000000007</v>
          </cell>
        </row>
        <row r="1011">
          <cell r="E1011" t="str">
            <v>Globe Valve-AS-150-RF-1/2"</v>
          </cell>
          <cell r="F1011">
            <v>3.2</v>
          </cell>
        </row>
        <row r="1012">
          <cell r="E1012" t="str">
            <v>Globe Valve-AS-150-RF-3/4"</v>
          </cell>
          <cell r="F1012">
            <v>4.25</v>
          </cell>
        </row>
        <row r="1013">
          <cell r="E1013" t="str">
            <v>Globe Valve-AS-150-RF-1"</v>
          </cell>
          <cell r="F1013">
            <v>5.5</v>
          </cell>
        </row>
        <row r="1014">
          <cell r="E1014" t="str">
            <v>Globe Valve-AS-150-RF-1½"</v>
          </cell>
          <cell r="F1014">
            <v>10</v>
          </cell>
        </row>
        <row r="1015">
          <cell r="E1015" t="str">
            <v>Globe Valve-AS-150-RF-2"</v>
          </cell>
          <cell r="F1015">
            <v>22</v>
          </cell>
        </row>
        <row r="1016">
          <cell r="E1016" t="str">
            <v>Globe Valve-AS-150-RF-3"</v>
          </cell>
          <cell r="F1016">
            <v>37</v>
          </cell>
        </row>
        <row r="1017">
          <cell r="E1017" t="str">
            <v>Globe Valve-AS-150-RF-4"</v>
          </cell>
          <cell r="F1017">
            <v>64</v>
          </cell>
        </row>
        <row r="1018">
          <cell r="E1018" t="str">
            <v>Globe Valve-AS-150-RF-6"</v>
          </cell>
          <cell r="F1018">
            <v>120</v>
          </cell>
        </row>
        <row r="1019">
          <cell r="E1019" t="str">
            <v>Globe Valve-AS-150-RF-8"</v>
          </cell>
          <cell r="F1019">
            <v>217</v>
          </cell>
        </row>
        <row r="1020">
          <cell r="E1020" t="str">
            <v>Globe Valve-AS-150-RF-10"</v>
          </cell>
          <cell r="F1020">
            <v>385</v>
          </cell>
        </row>
        <row r="1021">
          <cell r="E1021" t="str">
            <v>Globe Valve-AS-150-RF-12"</v>
          </cell>
          <cell r="F1021">
            <v>607</v>
          </cell>
        </row>
        <row r="1022">
          <cell r="E1022" t="str">
            <v>Globe Valve-AS-150-RF-14"</v>
          </cell>
          <cell r="F1022">
            <v>836</v>
          </cell>
        </row>
        <row r="1023">
          <cell r="E1023" t="str">
            <v>Globe Valve-AS-150-RF-16"</v>
          </cell>
          <cell r="F1023">
            <v>1185</v>
          </cell>
        </row>
        <row r="1024">
          <cell r="E1024" t="str">
            <v>Globe Valve-AS-300-RF-1/2"</v>
          </cell>
          <cell r="F1024">
            <v>5.2</v>
          </cell>
        </row>
        <row r="1025">
          <cell r="E1025" t="str">
            <v>Globe Valve-AS-300-RF-3/4"</v>
          </cell>
          <cell r="F1025">
            <v>9.1999999999999993</v>
          </cell>
        </row>
        <row r="1026">
          <cell r="E1026" t="str">
            <v>Globe Valve-AS-300-RF-1"</v>
          </cell>
          <cell r="F1026">
            <v>11.6</v>
          </cell>
        </row>
        <row r="1027">
          <cell r="E1027" t="str">
            <v>Globe Valve-AS-300-RF-1½"</v>
          </cell>
          <cell r="F1027">
            <v>20.6</v>
          </cell>
        </row>
        <row r="1028">
          <cell r="E1028" t="str">
            <v>Globe Valve-AS-300-RF-2"</v>
          </cell>
          <cell r="F1028">
            <v>27.2</v>
          </cell>
        </row>
        <row r="1029">
          <cell r="E1029" t="str">
            <v>Globe Valve-AS-300-RF-3"</v>
          </cell>
          <cell r="F1029">
            <v>52.07</v>
          </cell>
        </row>
        <row r="1030">
          <cell r="E1030" t="str">
            <v>Globe Valve-AS-300-RF-4"</v>
          </cell>
          <cell r="F1030">
            <v>98</v>
          </cell>
        </row>
        <row r="1031">
          <cell r="E1031" t="str">
            <v>Globe Valve-AS-300-RF-6"</v>
          </cell>
          <cell r="F1031">
            <v>191</v>
          </cell>
        </row>
        <row r="1032">
          <cell r="E1032" t="str">
            <v>Globe Valve-AS-300-RF-8"</v>
          </cell>
          <cell r="F1032">
            <v>318</v>
          </cell>
        </row>
        <row r="1033">
          <cell r="E1033" t="str">
            <v>Globe Valve-AS-300-RF-10"</v>
          </cell>
          <cell r="F1033">
            <v>476</v>
          </cell>
        </row>
        <row r="1034">
          <cell r="E1034" t="str">
            <v>Globe Valve-AS-300-RF-12"</v>
          </cell>
          <cell r="F1034">
            <v>720</v>
          </cell>
        </row>
        <row r="1035">
          <cell r="E1035" t="str">
            <v>Globe Valve-AS-600-RF-1/2"</v>
          </cell>
          <cell r="F1035">
            <v>5.6</v>
          </cell>
        </row>
        <row r="1036">
          <cell r="E1036" t="str">
            <v>Globe Valve-AS-600-RF-3/4"</v>
          </cell>
          <cell r="F1036">
            <v>10</v>
          </cell>
        </row>
        <row r="1037">
          <cell r="E1037" t="str">
            <v>Globe Valve-AS-600-RF-1"</v>
          </cell>
          <cell r="F1037">
            <v>12.5</v>
          </cell>
        </row>
        <row r="1038">
          <cell r="E1038" t="str">
            <v>Globe Valve-AS-600-RF-1½"</v>
          </cell>
          <cell r="F1038">
            <v>22</v>
          </cell>
        </row>
        <row r="1039">
          <cell r="E1039" t="str">
            <v>Globe Valve-AS-600-RF-2"</v>
          </cell>
          <cell r="F1039">
            <v>29.8</v>
          </cell>
        </row>
        <row r="1040">
          <cell r="E1040" t="str">
            <v>Globe Valve-AS-600-RF-3"</v>
          </cell>
          <cell r="F1040">
            <v>59</v>
          </cell>
        </row>
        <row r="1041">
          <cell r="E1041" t="str">
            <v>Globe Valve-AS-600-RF-4"</v>
          </cell>
          <cell r="F1041">
            <v>120</v>
          </cell>
        </row>
        <row r="1042">
          <cell r="E1042" t="str">
            <v>Globe Valve-AS-600-RF-6"</v>
          </cell>
          <cell r="F1042">
            <v>264</v>
          </cell>
        </row>
        <row r="1043">
          <cell r="E1043" t="str">
            <v>Globe Valve-AS-600-RF-8"</v>
          </cell>
          <cell r="F1043">
            <v>435</v>
          </cell>
        </row>
        <row r="1044">
          <cell r="E1044" t="str">
            <v>Globe Valve-AS-600-RF-10"</v>
          </cell>
          <cell r="F1044">
            <v>760</v>
          </cell>
        </row>
        <row r="1045">
          <cell r="E1045" t="str">
            <v>Globe Valve-AS-600-RF-12"</v>
          </cell>
          <cell r="F1045">
            <v>980</v>
          </cell>
        </row>
        <row r="1046">
          <cell r="E1046" t="str">
            <v>Globe Valve-AS-600-RF-14"</v>
          </cell>
          <cell r="F1046">
            <v>1210</v>
          </cell>
        </row>
        <row r="1047">
          <cell r="E1047" t="str">
            <v>Globe Valve-AS-600-RF-16"</v>
          </cell>
          <cell r="F1047">
            <v>1740</v>
          </cell>
        </row>
        <row r="1048">
          <cell r="E1048" t="str">
            <v>Globe Valve-AS-600-RF-18"</v>
          </cell>
          <cell r="F1048">
            <v>2251</v>
          </cell>
        </row>
        <row r="1049">
          <cell r="E1049" t="str">
            <v>Globe Valve-AS-600-RF-20"</v>
          </cell>
          <cell r="F1049">
            <v>2945</v>
          </cell>
        </row>
        <row r="1050">
          <cell r="E1050" t="str">
            <v>Globe Valve-AS-600-RF-24"</v>
          </cell>
          <cell r="F1050">
            <v>4608</v>
          </cell>
        </row>
        <row r="1051">
          <cell r="E1051" t="str">
            <v>Globe Valve-AS-900-RF-1"</v>
          </cell>
          <cell r="F1051">
            <v>21.2</v>
          </cell>
        </row>
        <row r="1052">
          <cell r="E1052" t="str">
            <v>Globe Valve-AS-900-RF-1½"</v>
          </cell>
          <cell r="F1052">
            <v>36</v>
          </cell>
        </row>
        <row r="1053">
          <cell r="E1053" t="str">
            <v>Globe Valve-AS-900-RF-2"</v>
          </cell>
          <cell r="F1053">
            <v>65</v>
          </cell>
        </row>
        <row r="1054">
          <cell r="E1054" t="str">
            <v>Globe Valve-AS-900-RF-2½"</v>
          </cell>
          <cell r="F1054">
            <v>92.7</v>
          </cell>
        </row>
        <row r="1055">
          <cell r="E1055" t="str">
            <v>Globe Valve-AS-900-RF-3"</v>
          </cell>
          <cell r="F1055">
            <v>82</v>
          </cell>
        </row>
        <row r="1056">
          <cell r="E1056" t="str">
            <v>Globe Valve-AS-900-RF-4"</v>
          </cell>
          <cell r="F1056">
            <v>145</v>
          </cell>
        </row>
        <row r="1057">
          <cell r="E1057" t="str">
            <v>Globe Valve-AS-900-RF-6"</v>
          </cell>
          <cell r="F1057">
            <v>330</v>
          </cell>
        </row>
        <row r="1058">
          <cell r="E1058" t="str">
            <v>Globe Valve-AS-900-RF-8"</v>
          </cell>
          <cell r="F1058">
            <v>607</v>
          </cell>
        </row>
        <row r="1059">
          <cell r="E1059" t="str">
            <v>Globe Valve-AS-900-RF-10"</v>
          </cell>
          <cell r="F1059">
            <v>940</v>
          </cell>
        </row>
        <row r="1060">
          <cell r="E1060" t="str">
            <v>Globe Valve-AS-900-RF-12"</v>
          </cell>
          <cell r="F1060">
            <v>1395</v>
          </cell>
        </row>
        <row r="1061">
          <cell r="E1061" t="str">
            <v>Globe Valve-AS-900-RF-14"</v>
          </cell>
          <cell r="F1061">
            <v>1590</v>
          </cell>
        </row>
        <row r="1062">
          <cell r="E1062" t="str">
            <v>Globe Valve-AS-900-RF-16"</v>
          </cell>
          <cell r="F1062">
            <v>2100</v>
          </cell>
        </row>
        <row r="1063">
          <cell r="E1063" t="str">
            <v>Globe Valve-AS-900-RF-18"</v>
          </cell>
          <cell r="F1063">
            <v>2830</v>
          </cell>
        </row>
        <row r="1064">
          <cell r="E1064" t="str">
            <v>Globe Valve-AS-900-RF-20"</v>
          </cell>
          <cell r="F1064">
            <v>3625</v>
          </cell>
        </row>
        <row r="1065">
          <cell r="E1065" t="str">
            <v>Globe Valve-AS-900-RF-24"</v>
          </cell>
          <cell r="F1065">
            <v>6280</v>
          </cell>
        </row>
        <row r="1066">
          <cell r="E1066" t="str">
            <v>Globe Valve-AS-600-RTJ-1/2"</v>
          </cell>
          <cell r="F1066">
            <v>5.6</v>
          </cell>
        </row>
        <row r="1067">
          <cell r="E1067" t="str">
            <v>Globe Valve-AS-600-RTJ-3/4"</v>
          </cell>
          <cell r="F1067">
            <v>10</v>
          </cell>
        </row>
        <row r="1068">
          <cell r="E1068" t="str">
            <v>Globe Valve-AS-600-RTJ-1"</v>
          </cell>
          <cell r="F1068">
            <v>12.5</v>
          </cell>
        </row>
        <row r="1069">
          <cell r="E1069" t="str">
            <v>Globe Valve-AS-600-RTJ-1½"</v>
          </cell>
          <cell r="F1069">
            <v>22</v>
          </cell>
        </row>
        <row r="1070">
          <cell r="E1070" t="str">
            <v>Globe Valve-AS-600-RTJ-2"</v>
          </cell>
          <cell r="F1070">
            <v>29.8</v>
          </cell>
        </row>
        <row r="1071">
          <cell r="E1071" t="str">
            <v>Globe Valve-AS-600-RTJ-3"</v>
          </cell>
          <cell r="F1071">
            <v>59</v>
          </cell>
        </row>
        <row r="1072">
          <cell r="E1072" t="str">
            <v>Globe Valve-AS-600-RTJ-4"</v>
          </cell>
          <cell r="F1072">
            <v>120</v>
          </cell>
        </row>
        <row r="1073">
          <cell r="E1073" t="str">
            <v>Globe Valve-AS-600-RTJ-6"</v>
          </cell>
          <cell r="F1073">
            <v>264</v>
          </cell>
        </row>
        <row r="1074">
          <cell r="E1074" t="str">
            <v>Globe Valve-AS-600-RTJ-8"</v>
          </cell>
          <cell r="F1074">
            <v>435</v>
          </cell>
        </row>
        <row r="1075">
          <cell r="E1075" t="str">
            <v>Globe Valve-AS-600-RTJ-10"</v>
          </cell>
          <cell r="F1075">
            <v>760</v>
          </cell>
        </row>
        <row r="1076">
          <cell r="E1076" t="str">
            <v>Globe Valve-AS-600-RTJ-12"</v>
          </cell>
          <cell r="F1076">
            <v>980</v>
          </cell>
        </row>
        <row r="1077">
          <cell r="E1077" t="str">
            <v>Globe Valve-AS-600-RTJ-14"</v>
          </cell>
          <cell r="F1077">
            <v>1210</v>
          </cell>
        </row>
        <row r="1078">
          <cell r="E1078" t="str">
            <v>Globe Valve-AS-600-RTJ-16"</v>
          </cell>
          <cell r="F1078">
            <v>1740</v>
          </cell>
        </row>
        <row r="1079">
          <cell r="E1079" t="str">
            <v>Globe Valve-AS-600-RTJ-18"</v>
          </cell>
          <cell r="F1079">
            <v>2251</v>
          </cell>
        </row>
        <row r="1080">
          <cell r="E1080" t="str">
            <v>Globe Valve-AS-600-RTJ-20"</v>
          </cell>
          <cell r="F1080">
            <v>2945</v>
          </cell>
        </row>
        <row r="1081">
          <cell r="E1081" t="str">
            <v>Globe Valve-AS-600-RTJ-24"</v>
          </cell>
          <cell r="F1081">
            <v>4608</v>
          </cell>
        </row>
        <row r="1082">
          <cell r="E1082" t="str">
            <v>Globe Valve-AS-900-RTJ-1"</v>
          </cell>
          <cell r="F1082">
            <v>21.2</v>
          </cell>
        </row>
        <row r="1083">
          <cell r="E1083" t="str">
            <v>Globe Valve-AS-900-RTJ-1½"</v>
          </cell>
          <cell r="F1083">
            <v>36</v>
          </cell>
        </row>
        <row r="1084">
          <cell r="E1084" t="str">
            <v>Globe Valve-AS-900-RTJ-2"</v>
          </cell>
          <cell r="F1084">
            <v>65</v>
          </cell>
        </row>
        <row r="1085">
          <cell r="E1085" t="str">
            <v>Globe Valve-AS-900-RTJ-2½"</v>
          </cell>
          <cell r="F1085">
            <v>92.7</v>
          </cell>
        </row>
        <row r="1086">
          <cell r="E1086" t="str">
            <v>Globe Valve-AS-900-RTJ-3"</v>
          </cell>
          <cell r="F1086">
            <v>82</v>
          </cell>
        </row>
        <row r="1087">
          <cell r="E1087" t="str">
            <v>Globe Valve-AS-900-RTJ-4"</v>
          </cell>
          <cell r="F1087">
            <v>145</v>
          </cell>
        </row>
        <row r="1088">
          <cell r="E1088" t="str">
            <v>Globe Valve-AS-900-RTJ-6"</v>
          </cell>
          <cell r="F1088">
            <v>330</v>
          </cell>
        </row>
        <row r="1089">
          <cell r="E1089" t="str">
            <v>Globe Valve-AS-900-RTJ-8"</v>
          </cell>
          <cell r="F1089">
            <v>607</v>
          </cell>
        </row>
        <row r="1090">
          <cell r="E1090" t="str">
            <v>Globe Valve-AS-900-RTJ-10"</v>
          </cell>
          <cell r="F1090">
            <v>940</v>
          </cell>
        </row>
        <row r="1091">
          <cell r="E1091" t="str">
            <v>Globe Valve-AS-900-RTJ-12"</v>
          </cell>
          <cell r="F1091">
            <v>1395</v>
          </cell>
        </row>
        <row r="1092">
          <cell r="E1092" t="str">
            <v>Globe Valve-AS-900-RTJ-14"</v>
          </cell>
          <cell r="F1092">
            <v>1590</v>
          </cell>
        </row>
        <row r="1093">
          <cell r="E1093" t="str">
            <v>Globe Valve-AS-900-RTJ-16"</v>
          </cell>
          <cell r="F1093">
            <v>2100</v>
          </cell>
        </row>
        <row r="1094">
          <cell r="E1094" t="str">
            <v>Globe Valve-AS-900-RTJ-18"</v>
          </cell>
          <cell r="F1094">
            <v>2830</v>
          </cell>
        </row>
        <row r="1095">
          <cell r="E1095" t="str">
            <v>Globe Valve-AS-900-RTJ-20"</v>
          </cell>
          <cell r="F1095">
            <v>3625</v>
          </cell>
        </row>
        <row r="1096">
          <cell r="E1096" t="str">
            <v>Globe Valve-AS-900-RTJ-24"</v>
          </cell>
          <cell r="F1096">
            <v>6280</v>
          </cell>
        </row>
        <row r="1097">
          <cell r="E1097" t="str">
            <v>Globe Valve-AS-1500-BW-1/2"</v>
          </cell>
          <cell r="F1097">
            <v>5.0220000000000002</v>
          </cell>
          <cell r="H1097">
            <v>1</v>
          </cell>
        </row>
        <row r="1098">
          <cell r="E1098" t="str">
            <v>Globe Valve-AS-1500-BW-3/4"</v>
          </cell>
          <cell r="F1098">
            <v>5.4</v>
          </cell>
          <cell r="H1098">
            <v>1.5</v>
          </cell>
        </row>
        <row r="1099">
          <cell r="E1099" t="str">
            <v>Globe Valve-AS-1500-BW-1"</v>
          </cell>
          <cell r="F1099">
            <v>7.4385000000000003</v>
          </cell>
          <cell r="H1099">
            <v>2</v>
          </cell>
        </row>
        <row r="1100">
          <cell r="E1100" t="str">
            <v>Globe Valve-AS-1500-BW-1½"</v>
          </cell>
          <cell r="F1100">
            <v>14.6745</v>
          </cell>
          <cell r="H1100">
            <v>3</v>
          </cell>
        </row>
        <row r="1101">
          <cell r="E1101" t="str">
            <v>Globe Valve-AS-1500-BW-2"</v>
          </cell>
          <cell r="F1101">
            <v>71.55</v>
          </cell>
          <cell r="H1101">
            <v>4</v>
          </cell>
        </row>
        <row r="1102">
          <cell r="E1102" t="str">
            <v>Globe Valve-AS-1500-BW-3"</v>
          </cell>
          <cell r="F1102">
            <v>138.13200000000001</v>
          </cell>
          <cell r="H1102">
            <v>6</v>
          </cell>
        </row>
        <row r="1103">
          <cell r="E1103" t="str">
            <v>Globe Valve-AS-1500-BW-4"</v>
          </cell>
          <cell r="F1103">
            <v>218.51100000000002</v>
          </cell>
          <cell r="H1103">
            <v>8</v>
          </cell>
        </row>
        <row r="1104">
          <cell r="E1104" t="str">
            <v>Globe Valve-AS-1500-BW-6"</v>
          </cell>
          <cell r="F1104">
            <v>451.53450000000009</v>
          </cell>
          <cell r="H1104">
            <v>12</v>
          </cell>
        </row>
        <row r="1105">
          <cell r="E1105" t="str">
            <v>Globe Valve-AS-1500-BW-8"</v>
          </cell>
          <cell r="F1105">
            <v>800.72550000000001</v>
          </cell>
          <cell r="H1105">
            <v>16</v>
          </cell>
        </row>
        <row r="1106">
          <cell r="E1106" t="str">
            <v>Globe Valve-AS-1500-BW-10"</v>
          </cell>
          <cell r="F1106">
            <v>1397.925</v>
          </cell>
          <cell r="H1106">
            <v>20</v>
          </cell>
        </row>
        <row r="1107">
          <cell r="E1107" t="str">
            <v>Check Valve-AS-800-SW-1/2"</v>
          </cell>
          <cell r="F1107">
            <v>1.2</v>
          </cell>
          <cell r="H1107">
            <v>1</v>
          </cell>
        </row>
        <row r="1108">
          <cell r="E1108" t="str">
            <v>Check Valve-AS-800-SW-3/4"</v>
          </cell>
          <cell r="F1108">
            <v>1.4</v>
          </cell>
          <cell r="H1108">
            <v>1.5</v>
          </cell>
        </row>
        <row r="1109">
          <cell r="E1109" t="str">
            <v>Check Valve-AS-800-SW-1"</v>
          </cell>
          <cell r="F1109">
            <v>2.5</v>
          </cell>
          <cell r="H1109">
            <v>2</v>
          </cell>
        </row>
        <row r="1110">
          <cell r="E1110" t="str">
            <v>Check Valve-AS-800-SW-1½"</v>
          </cell>
          <cell r="F1110">
            <v>6.3</v>
          </cell>
          <cell r="H1110">
            <v>3</v>
          </cell>
        </row>
        <row r="1111">
          <cell r="E1111" t="str">
            <v>Check Valve-AS-1500-SW-1/2"</v>
          </cell>
          <cell r="F1111">
            <v>3.6</v>
          </cell>
          <cell r="H1111">
            <v>1</v>
          </cell>
        </row>
        <row r="1112">
          <cell r="E1112" t="str">
            <v>Check Valve-AS-1500-SW-3/4"</v>
          </cell>
          <cell r="F1112">
            <v>4</v>
          </cell>
          <cell r="H1112">
            <v>1.5</v>
          </cell>
        </row>
        <row r="1113">
          <cell r="E1113" t="str">
            <v>Check Valve-AS-1500-SW-1"</v>
          </cell>
          <cell r="F1113">
            <v>6</v>
          </cell>
          <cell r="H1113">
            <v>2</v>
          </cell>
        </row>
        <row r="1114">
          <cell r="E1114" t="str">
            <v>Check Valve-AS-1500-SW-1½"</v>
          </cell>
          <cell r="F1114">
            <v>15</v>
          </cell>
          <cell r="H1114">
            <v>3</v>
          </cell>
        </row>
        <row r="1115">
          <cell r="E1115" t="str">
            <v>Check Valve-AS-800-NPT-1/2"</v>
          </cell>
          <cell r="F1115">
            <v>1.2</v>
          </cell>
        </row>
        <row r="1116">
          <cell r="E1116" t="str">
            <v>Check Valve-AS-800-NPT-3/4"</v>
          </cell>
          <cell r="F1116">
            <v>1.4</v>
          </cell>
        </row>
        <row r="1117">
          <cell r="E1117" t="str">
            <v>Check Valve-AS-800-NPT-1"</v>
          </cell>
          <cell r="F1117">
            <v>2.5</v>
          </cell>
        </row>
        <row r="1118">
          <cell r="E1118" t="str">
            <v>Check Valve-AS-800-NPT-1½"</v>
          </cell>
          <cell r="F1118">
            <v>6.3</v>
          </cell>
        </row>
        <row r="1119">
          <cell r="E1119" t="str">
            <v>Check Valve-AS-150-RF-1/2"</v>
          </cell>
          <cell r="F1119">
            <v>4</v>
          </cell>
        </row>
        <row r="1120">
          <cell r="E1120" t="str">
            <v>Check Valve-AS-150-RF-3/4"</v>
          </cell>
          <cell r="F1120">
            <v>5</v>
          </cell>
        </row>
        <row r="1121">
          <cell r="E1121" t="str">
            <v>Check Valve-AS-150-RF-1"</v>
          </cell>
          <cell r="F1121">
            <v>8</v>
          </cell>
        </row>
        <row r="1122">
          <cell r="E1122" t="str">
            <v>Check Valve-AS-150-RF-1½"</v>
          </cell>
          <cell r="F1122">
            <v>9.8000000000000007</v>
          </cell>
        </row>
        <row r="1123">
          <cell r="E1123" t="str">
            <v>Check Valve-AS-150-RF-2"</v>
          </cell>
          <cell r="F1123">
            <v>17.3</v>
          </cell>
        </row>
        <row r="1124">
          <cell r="E1124" t="str">
            <v>Check Valve-AS-150-RF-2½"</v>
          </cell>
          <cell r="F1124">
            <v>23</v>
          </cell>
        </row>
        <row r="1125">
          <cell r="E1125" t="str">
            <v>Check Valve-AS-150-RF-3"</v>
          </cell>
          <cell r="F1125">
            <v>32.200000000000003</v>
          </cell>
        </row>
        <row r="1126">
          <cell r="E1126" t="str">
            <v>Check Valve-AS-150-RF-4"</v>
          </cell>
          <cell r="F1126">
            <v>56.1</v>
          </cell>
        </row>
        <row r="1127">
          <cell r="E1127" t="str">
            <v>Check Valve-AS-150-RF-6"</v>
          </cell>
          <cell r="F1127">
            <v>102</v>
          </cell>
        </row>
        <row r="1128">
          <cell r="E1128" t="str">
            <v>Check Valve-AS-150-RF-8"</v>
          </cell>
          <cell r="F1128">
            <v>214</v>
          </cell>
        </row>
        <row r="1129">
          <cell r="E1129" t="str">
            <v>Check Valve-AS-150-RF-10"</v>
          </cell>
          <cell r="F1129">
            <v>378</v>
          </cell>
        </row>
        <row r="1130">
          <cell r="E1130" t="str">
            <v>Check Valve-AS-150-RF-12"</v>
          </cell>
          <cell r="F1130">
            <v>598</v>
          </cell>
        </row>
        <row r="1131">
          <cell r="E1131" t="str">
            <v>Check Valve-AS-150-RF-14"</v>
          </cell>
          <cell r="F1131">
            <v>823</v>
          </cell>
        </row>
        <row r="1132">
          <cell r="E1132" t="str">
            <v>Check Valve-AS-150-RF-16"</v>
          </cell>
          <cell r="F1132">
            <v>1101</v>
          </cell>
        </row>
        <row r="1133">
          <cell r="E1133" t="str">
            <v>Check Valve-AS-150-RF-18"</v>
          </cell>
          <cell r="F1133">
            <v>1449</v>
          </cell>
        </row>
        <row r="1134">
          <cell r="E1134" t="str">
            <v>Check Valve-AS-150-RF-20"</v>
          </cell>
          <cell r="F1134">
            <v>1753</v>
          </cell>
        </row>
        <row r="1135">
          <cell r="E1135" t="str">
            <v>Check Valve-AS-150-RF-24"</v>
          </cell>
          <cell r="F1135">
            <v>3144</v>
          </cell>
        </row>
        <row r="1136">
          <cell r="E1136" t="str">
            <v>Check Valve-AS-300-RF-1/2"</v>
          </cell>
          <cell r="F1136">
            <v>1.2</v>
          </cell>
        </row>
        <row r="1137">
          <cell r="E1137" t="str">
            <v>Check Valve-AS-300-RF-3/4"</v>
          </cell>
          <cell r="F1137">
            <v>1.4</v>
          </cell>
        </row>
        <row r="1138">
          <cell r="E1138" t="str">
            <v>Check Valve-AS-300-RF-1"</v>
          </cell>
          <cell r="F1138">
            <v>2.5</v>
          </cell>
        </row>
        <row r="1139">
          <cell r="E1139" t="str">
            <v>Check Valve-AS-300-RF-1½"</v>
          </cell>
          <cell r="F1139">
            <v>21.5</v>
          </cell>
        </row>
        <row r="1140">
          <cell r="E1140" t="str">
            <v>Check Valve-AS-300-RF-2"</v>
          </cell>
          <cell r="F1140">
            <v>28</v>
          </cell>
        </row>
        <row r="1141">
          <cell r="E1141" t="str">
            <v>Check Valve-AS-300-RF-2½"</v>
          </cell>
          <cell r="F1141">
            <v>36</v>
          </cell>
        </row>
        <row r="1142">
          <cell r="E1142" t="str">
            <v>Check Valve-AS-300-RF-3"</v>
          </cell>
          <cell r="F1142">
            <v>54</v>
          </cell>
        </row>
        <row r="1143">
          <cell r="E1143" t="str">
            <v>Check Valve-AS-300-RF-4"</v>
          </cell>
          <cell r="F1143">
            <v>85</v>
          </cell>
        </row>
        <row r="1144">
          <cell r="E1144" t="str">
            <v>Check Valve-AS-300-RF-6"</v>
          </cell>
          <cell r="F1144">
            <v>165</v>
          </cell>
        </row>
        <row r="1145">
          <cell r="E1145" t="str">
            <v>Check Valve-AS-300-RF-8"</v>
          </cell>
          <cell r="F1145">
            <v>285</v>
          </cell>
        </row>
        <row r="1146">
          <cell r="E1146" t="str">
            <v>Check Valve-AS-300-RF-10"</v>
          </cell>
          <cell r="F1146">
            <v>452</v>
          </cell>
        </row>
        <row r="1147">
          <cell r="E1147" t="str">
            <v>Check Valve-AS-300-RF-12"</v>
          </cell>
          <cell r="F1147">
            <v>710</v>
          </cell>
        </row>
        <row r="1148">
          <cell r="E1148" t="str">
            <v>Check Valve-AS-300-RF-14"</v>
          </cell>
          <cell r="F1148">
            <v>1051</v>
          </cell>
        </row>
        <row r="1149">
          <cell r="E1149" t="str">
            <v>Check Valve-AS-300-RF-16"</v>
          </cell>
          <cell r="F1149">
            <v>1331</v>
          </cell>
        </row>
        <row r="1150">
          <cell r="E1150" t="str">
            <v>Check Valve-AS-300-RF-18"</v>
          </cell>
          <cell r="F1150">
            <v>1816</v>
          </cell>
        </row>
        <row r="1151">
          <cell r="E1151" t="str">
            <v>Check Valve-AS-300-RF-20"</v>
          </cell>
          <cell r="F1151">
            <v>2240</v>
          </cell>
        </row>
        <row r="1152">
          <cell r="E1152" t="str">
            <v>Check Valve-AS-300-RF-24"</v>
          </cell>
          <cell r="F1152">
            <v>4135</v>
          </cell>
        </row>
        <row r="1153">
          <cell r="E1153" t="str">
            <v>Check Valve-AS-600-RF-1/2"</v>
          </cell>
        </row>
        <row r="1154">
          <cell r="E1154" t="str">
            <v>Check Valve-AS-600-RF-3/4"</v>
          </cell>
        </row>
        <row r="1155">
          <cell r="E1155" t="str">
            <v>Check Valve-AS-600-RF-1"</v>
          </cell>
        </row>
        <row r="1156">
          <cell r="E1156" t="str">
            <v>Check Valve-AS-600-RF-1½"</v>
          </cell>
        </row>
        <row r="1157">
          <cell r="E1157" t="str">
            <v>Check Valve-AS-600-RF-2"</v>
          </cell>
          <cell r="F1157">
            <v>32</v>
          </cell>
        </row>
        <row r="1158">
          <cell r="E1158" t="str">
            <v>Check Valve-AS-600-RF-2½"</v>
          </cell>
          <cell r="F1158">
            <v>48</v>
          </cell>
        </row>
        <row r="1159">
          <cell r="E1159" t="str">
            <v>Check Valve-AS-600-RF-3"</v>
          </cell>
          <cell r="F1159">
            <v>64</v>
          </cell>
        </row>
        <row r="1160">
          <cell r="E1160" t="str">
            <v>Check Valve-AS-600-RF-4"</v>
          </cell>
          <cell r="F1160">
            <v>118</v>
          </cell>
        </row>
        <row r="1161">
          <cell r="E1161" t="str">
            <v>Check Valve-AS-600-RF-6"</v>
          </cell>
          <cell r="F1161">
            <v>260</v>
          </cell>
        </row>
        <row r="1162">
          <cell r="E1162" t="str">
            <v>Check Valve-AS-600-RF-8"</v>
          </cell>
          <cell r="F1162">
            <v>426</v>
          </cell>
        </row>
        <row r="1163">
          <cell r="E1163" t="str">
            <v>Check Valve-AS-600-RF-10"</v>
          </cell>
          <cell r="F1163">
            <v>746</v>
          </cell>
        </row>
        <row r="1164">
          <cell r="E1164" t="str">
            <v>Check Valve-AS-600-RF-12"</v>
          </cell>
          <cell r="F1164">
            <v>962</v>
          </cell>
        </row>
        <row r="1165">
          <cell r="E1165" t="str">
            <v>Check Valve-AS-600-RF-14"</v>
          </cell>
          <cell r="F1165">
            <v>1188</v>
          </cell>
        </row>
        <row r="1166">
          <cell r="E1166" t="str">
            <v>Check Valve-AS-600-RF-16"</v>
          </cell>
          <cell r="F1166">
            <v>1711</v>
          </cell>
        </row>
        <row r="1167">
          <cell r="E1167" t="str">
            <v>Check Valve-AS-600-RF-18"</v>
          </cell>
          <cell r="F1167">
            <v>2214</v>
          </cell>
        </row>
        <row r="1168">
          <cell r="E1168" t="str">
            <v>Check Valve-AS-600-RF-20"</v>
          </cell>
          <cell r="F1168">
            <v>2898</v>
          </cell>
        </row>
        <row r="1169">
          <cell r="E1169" t="str">
            <v>Check Valve-AS-600-RF-24"</v>
          </cell>
          <cell r="F1169">
            <v>4532</v>
          </cell>
        </row>
        <row r="1170">
          <cell r="E1170" t="str">
            <v>Check Valve-AS-900-RF-1"</v>
          </cell>
        </row>
        <row r="1171">
          <cell r="E1171" t="str">
            <v>Check Valve-AS-900-RF-1½"</v>
          </cell>
        </row>
        <row r="1172">
          <cell r="E1172" t="str">
            <v>Check Valve-AS-900-RF-2"</v>
          </cell>
          <cell r="F1172">
            <v>63</v>
          </cell>
        </row>
        <row r="1173">
          <cell r="E1173" t="str">
            <v>Check Valve-AS-900-RF-2½"</v>
          </cell>
        </row>
        <row r="1174">
          <cell r="E1174" t="str">
            <v>Check Valve-AS-900-RF-3"</v>
          </cell>
          <cell r="F1174">
            <v>95</v>
          </cell>
        </row>
        <row r="1175">
          <cell r="E1175" t="str">
            <v>Check Valve-AS-900-RF-4"</v>
          </cell>
          <cell r="F1175">
            <v>143</v>
          </cell>
        </row>
        <row r="1176">
          <cell r="E1176" t="str">
            <v>Check Valve-AS-900-RF-6"</v>
          </cell>
          <cell r="F1176">
            <v>325</v>
          </cell>
        </row>
        <row r="1177">
          <cell r="E1177" t="str">
            <v>Check Valve-AS-900-RF-8"</v>
          </cell>
          <cell r="F1177">
            <v>597</v>
          </cell>
        </row>
        <row r="1178">
          <cell r="E1178" t="str">
            <v>Check Valve-AS-900-RF-10"</v>
          </cell>
          <cell r="F1178">
            <v>918</v>
          </cell>
        </row>
        <row r="1179">
          <cell r="E1179" t="str">
            <v>Check Valve-AS-900-RF-12"</v>
          </cell>
          <cell r="F1179">
            <v>1317</v>
          </cell>
        </row>
        <row r="1180">
          <cell r="E1180" t="str">
            <v>Check Valve-AS-900-RF-14"</v>
          </cell>
          <cell r="F1180">
            <v>1554</v>
          </cell>
        </row>
        <row r="1181">
          <cell r="E1181" t="str">
            <v>Check Valve-AS-900-RF-16"</v>
          </cell>
          <cell r="F1181">
            <v>2063</v>
          </cell>
        </row>
        <row r="1182">
          <cell r="E1182" t="str">
            <v>Check Valve-AS-900-RF-18"</v>
          </cell>
          <cell r="F1182">
            <v>2777</v>
          </cell>
        </row>
        <row r="1183">
          <cell r="E1183" t="str">
            <v>Check Valve-AS-900-RF-20"</v>
          </cell>
          <cell r="F1183">
            <v>3565</v>
          </cell>
        </row>
        <row r="1184">
          <cell r="E1184" t="str">
            <v>Check Valve-AS-900-RF-24"</v>
          </cell>
          <cell r="F1184">
            <v>6173</v>
          </cell>
        </row>
        <row r="1185">
          <cell r="E1185" t="str">
            <v>Wafer Check Valve-AS-150-WRF-1½"</v>
          </cell>
          <cell r="F1185">
            <v>2</v>
          </cell>
        </row>
        <row r="1186">
          <cell r="E1186" t="str">
            <v>Wafer Check Valve-AS-150-WRF-2"</v>
          </cell>
          <cell r="F1186">
            <v>3</v>
          </cell>
        </row>
        <row r="1187">
          <cell r="E1187" t="str">
            <v>Wafer Check Valve-AS-150-WRF-3"</v>
          </cell>
          <cell r="F1187">
            <v>7</v>
          </cell>
        </row>
        <row r="1188">
          <cell r="E1188" t="str">
            <v>Wafer Check Valve-AS-150-WRF-4"</v>
          </cell>
          <cell r="F1188">
            <v>8</v>
          </cell>
        </row>
        <row r="1189">
          <cell r="E1189" t="str">
            <v>Wafer Check Valve-AS-150-WRF-6"</v>
          </cell>
          <cell r="F1189">
            <v>18</v>
          </cell>
        </row>
        <row r="1190">
          <cell r="E1190" t="str">
            <v>Wafer Check Valve-AS-150-WRF-8"</v>
          </cell>
          <cell r="F1190">
            <v>32</v>
          </cell>
        </row>
        <row r="1191">
          <cell r="E1191" t="str">
            <v>Wafer Check Valve-AS-150-WRF-10"</v>
          </cell>
          <cell r="F1191">
            <v>53</v>
          </cell>
        </row>
        <row r="1192">
          <cell r="E1192" t="str">
            <v>Wafer Check Valve-AS-150-WRF-12"</v>
          </cell>
          <cell r="F1192">
            <v>98</v>
          </cell>
        </row>
        <row r="1193">
          <cell r="E1193" t="str">
            <v>Wafer Check Valve-AS-150-WRF-14"</v>
          </cell>
          <cell r="F1193">
            <v>100</v>
          </cell>
        </row>
        <row r="1194">
          <cell r="E1194" t="str">
            <v>Wafer Check Valve-AS-150-WRF-16"</v>
          </cell>
          <cell r="F1194">
            <v>134</v>
          </cell>
        </row>
        <row r="1195">
          <cell r="E1195" t="str">
            <v>Wafer Check Valve-AS-150-WRF-18"</v>
          </cell>
          <cell r="F1195">
            <v>144</v>
          </cell>
        </row>
        <row r="1196">
          <cell r="E1196" t="str">
            <v>Wafer Check Valve-AS-150-WRF-20"</v>
          </cell>
          <cell r="F1196">
            <v>198</v>
          </cell>
        </row>
        <row r="1197">
          <cell r="E1197" t="str">
            <v>Wafer Check Valve-AS-150-WRF-24"</v>
          </cell>
          <cell r="F1197">
            <v>307</v>
          </cell>
        </row>
        <row r="1198">
          <cell r="E1198" t="str">
            <v>Wafer Check Valve-AS-300-WRF-1½"</v>
          </cell>
          <cell r="F1198">
            <v>2</v>
          </cell>
        </row>
        <row r="1199">
          <cell r="E1199" t="str">
            <v>Wafer Check Valve-AS-300-WRF-2"</v>
          </cell>
          <cell r="F1199">
            <v>3</v>
          </cell>
        </row>
        <row r="1200">
          <cell r="E1200" t="str">
            <v>Wafer Check Valve-AS-300-WRF-3"</v>
          </cell>
          <cell r="F1200">
            <v>7</v>
          </cell>
        </row>
        <row r="1201">
          <cell r="E1201" t="str">
            <v>Wafer Check Valve-AS-300-WRF-4"</v>
          </cell>
          <cell r="F1201">
            <v>9</v>
          </cell>
        </row>
        <row r="1202">
          <cell r="E1202" t="str">
            <v>Wafer Check Valve-AS-300-WRF-6"</v>
          </cell>
          <cell r="F1202">
            <v>25</v>
          </cell>
        </row>
        <row r="1203">
          <cell r="E1203" t="str">
            <v>Wafer Check Valve-AS-300-WRF-8"</v>
          </cell>
          <cell r="F1203">
            <v>37</v>
          </cell>
        </row>
        <row r="1204">
          <cell r="E1204" t="str">
            <v>Wafer Check Valve-AS-300-WRF-10"</v>
          </cell>
          <cell r="F1204">
            <v>65</v>
          </cell>
        </row>
        <row r="1205">
          <cell r="E1205" t="str">
            <v>Wafer Check Valve-AS-300-WRF-12"</v>
          </cell>
          <cell r="F1205">
            <v>99</v>
          </cell>
        </row>
        <row r="1206">
          <cell r="E1206" t="str">
            <v>Wafer Check Valve-AS-300-WRF-14"</v>
          </cell>
          <cell r="F1206">
            <v>181</v>
          </cell>
        </row>
        <row r="1207">
          <cell r="E1207" t="str">
            <v>Wafer Check Valve-AS-300-WRF-16"</v>
          </cell>
          <cell r="F1207">
            <v>210</v>
          </cell>
        </row>
        <row r="1208">
          <cell r="E1208" t="str">
            <v>Wafer Check Valve-AS-300-WRF-18"</v>
          </cell>
          <cell r="F1208">
            <v>295</v>
          </cell>
        </row>
        <row r="1209">
          <cell r="E1209" t="str">
            <v>Wafer Check Valve-AS-300-WRF-20"</v>
          </cell>
          <cell r="F1209">
            <v>368</v>
          </cell>
        </row>
        <row r="1210">
          <cell r="E1210" t="str">
            <v>Wafer Check Valve-AS-300-WRF-24"</v>
          </cell>
          <cell r="F1210">
            <v>525</v>
          </cell>
        </row>
        <row r="1211">
          <cell r="E1211" t="str">
            <v>Wafer Check Valve-AS-600-WRF-1½"</v>
          </cell>
          <cell r="F1211">
            <v>2</v>
          </cell>
        </row>
        <row r="1212">
          <cell r="E1212" t="str">
            <v>Wafer Check Valve-AS-600-WRF-2"</v>
          </cell>
          <cell r="F1212">
            <v>3</v>
          </cell>
        </row>
        <row r="1213">
          <cell r="E1213" t="str">
            <v>Wafer Check Valve-AS-600-WRF-3"</v>
          </cell>
          <cell r="F1213">
            <v>7</v>
          </cell>
        </row>
        <row r="1214">
          <cell r="E1214" t="str">
            <v>Wafer Check Valve-AS-600-WRF-4"</v>
          </cell>
          <cell r="F1214">
            <v>13</v>
          </cell>
        </row>
        <row r="1215">
          <cell r="E1215" t="str">
            <v>Wafer Check Valve-AS-600-WRF-6"</v>
          </cell>
          <cell r="F1215">
            <v>33</v>
          </cell>
        </row>
        <row r="1216">
          <cell r="E1216" t="str">
            <v>Wafer Check Valve-AS-600-WRF-8"</v>
          </cell>
          <cell r="F1216">
            <v>68</v>
          </cell>
        </row>
        <row r="1217">
          <cell r="E1217" t="str">
            <v>Wafer Check Valve-AS-600-WRF-10"</v>
          </cell>
          <cell r="F1217">
            <v>117</v>
          </cell>
        </row>
        <row r="1218">
          <cell r="E1218" t="str">
            <v>Wafer Check Valve-AS-600-WRF-12"</v>
          </cell>
          <cell r="F1218">
            <v>145</v>
          </cell>
        </row>
        <row r="1219">
          <cell r="E1219" t="str">
            <v>Wafer Check Valve-AS-600-WRF-14"</v>
          </cell>
          <cell r="F1219">
            <v>195</v>
          </cell>
        </row>
        <row r="1220">
          <cell r="E1220" t="str">
            <v>Wafer Check Valve-AS-600-WRF-16"</v>
          </cell>
          <cell r="F1220">
            <v>286</v>
          </cell>
        </row>
        <row r="1221">
          <cell r="E1221" t="str">
            <v>Wafer Check Valve-AS-600-WRF-18"</v>
          </cell>
          <cell r="F1221">
            <v>409</v>
          </cell>
        </row>
        <row r="1222">
          <cell r="E1222" t="str">
            <v>Wafer Check Valve-AS-600-WRF-20"</v>
          </cell>
          <cell r="F1222">
            <v>663</v>
          </cell>
        </row>
        <row r="1223">
          <cell r="E1223" t="str">
            <v>Wafer Check Valve-AS-600-WRF-24"</v>
          </cell>
          <cell r="F1223">
            <v>953</v>
          </cell>
        </row>
        <row r="1224">
          <cell r="E1224" t="str">
            <v>Wafer Check Valve-AS-900-WRF-2"</v>
          </cell>
          <cell r="F1224">
            <v>8</v>
          </cell>
        </row>
        <row r="1225">
          <cell r="E1225" t="str">
            <v>Wafer Check Valve-AS-900-WRF-3"</v>
          </cell>
          <cell r="F1225">
            <v>13</v>
          </cell>
        </row>
        <row r="1226">
          <cell r="E1226" t="str">
            <v>Wafer Check Valve-AS-900-WRF-4"</v>
          </cell>
          <cell r="F1226">
            <v>21</v>
          </cell>
        </row>
        <row r="1227">
          <cell r="E1227" t="str">
            <v>Wafer Check Valve-AS-900-WRF-6"</v>
          </cell>
          <cell r="F1227">
            <v>56</v>
          </cell>
        </row>
        <row r="1228">
          <cell r="E1228" t="str">
            <v>Wafer Check Valve-AS-900-WRF-8"</v>
          </cell>
          <cell r="F1228">
            <v>127</v>
          </cell>
        </row>
        <row r="1229">
          <cell r="E1229" t="str">
            <v>Wafer Check Valve-AS-900-WRF-10"</v>
          </cell>
          <cell r="F1229">
            <v>204</v>
          </cell>
        </row>
        <row r="1230">
          <cell r="E1230" t="str">
            <v>Wafer Check Valve-AS-900-WRF-12"</v>
          </cell>
          <cell r="F1230">
            <v>338</v>
          </cell>
        </row>
        <row r="1231">
          <cell r="E1231" t="str">
            <v>Wafer Check Valve-AS-900-WRF-14"</v>
          </cell>
          <cell r="F1231">
            <v>453</v>
          </cell>
        </row>
        <row r="1232">
          <cell r="E1232" t="str">
            <v>Wafer Check Valve-AS-900-WRF-16"</v>
          </cell>
          <cell r="F1232">
            <v>550</v>
          </cell>
        </row>
        <row r="1233">
          <cell r="E1233" t="str">
            <v>Wafer Check Valve-AS-900-WRF-18"</v>
          </cell>
          <cell r="F1233">
            <v>681</v>
          </cell>
        </row>
        <row r="1234">
          <cell r="E1234" t="str">
            <v>Wafer Check Valve-AS-900-WRF-20"</v>
          </cell>
          <cell r="F1234">
            <v>850</v>
          </cell>
        </row>
        <row r="1235">
          <cell r="E1235" t="str">
            <v>Wafer Check Valve-AS-900-WRF-24"</v>
          </cell>
          <cell r="F1235">
            <v>1271</v>
          </cell>
        </row>
        <row r="1236">
          <cell r="E1236" t="str">
            <v>Wafer Check Valve-AS-600-WRTJ-1½"</v>
          </cell>
          <cell r="F1236">
            <v>2</v>
          </cell>
        </row>
        <row r="1237">
          <cell r="E1237" t="str">
            <v>Wafer Check Valve-AS-600-WRTJ-2"</v>
          </cell>
          <cell r="F1237">
            <v>3</v>
          </cell>
        </row>
        <row r="1238">
          <cell r="E1238" t="str">
            <v>Wafer Check Valve-AS-600-WRTJ-3"</v>
          </cell>
          <cell r="F1238">
            <v>7</v>
          </cell>
        </row>
        <row r="1239">
          <cell r="E1239" t="str">
            <v>Wafer Check Valve-AS-600-WRTJ-4"</v>
          </cell>
          <cell r="F1239">
            <v>13</v>
          </cell>
        </row>
        <row r="1240">
          <cell r="E1240" t="str">
            <v>Wafer Check Valve-AS-600-WRTJ-6"</v>
          </cell>
          <cell r="F1240">
            <v>33</v>
          </cell>
        </row>
        <row r="1241">
          <cell r="E1241" t="str">
            <v>Wafer Check Valve-AS-600-WRTJ-8"</v>
          </cell>
          <cell r="F1241">
            <v>68</v>
          </cell>
        </row>
        <row r="1242">
          <cell r="E1242" t="str">
            <v>Wafer Check Valve-AS-600-WRTJ-10"</v>
          </cell>
          <cell r="F1242">
            <v>117</v>
          </cell>
        </row>
        <row r="1243">
          <cell r="E1243" t="str">
            <v>Wafer Check Valve-AS-600-WRTJ-12"</v>
          </cell>
          <cell r="F1243">
            <v>145</v>
          </cell>
        </row>
        <row r="1244">
          <cell r="E1244" t="str">
            <v>Wafer Check Valve-AS-600-WRTJ-14"</v>
          </cell>
          <cell r="F1244">
            <v>195</v>
          </cell>
        </row>
        <row r="1245">
          <cell r="E1245" t="str">
            <v>Wafer Check Valve-AS-600-WRTJ-16"</v>
          </cell>
          <cell r="F1245">
            <v>286</v>
          </cell>
        </row>
        <row r="1246">
          <cell r="E1246" t="str">
            <v>Wafer Check Valve-AS-600-WRTJ-18"</v>
          </cell>
          <cell r="F1246">
            <v>409</v>
          </cell>
        </row>
        <row r="1247">
          <cell r="E1247" t="str">
            <v>Wafer Check Valve-AS-600-WRTJ-20"</v>
          </cell>
          <cell r="F1247">
            <v>663</v>
          </cell>
        </row>
        <row r="1248">
          <cell r="E1248" t="str">
            <v>Wafer Check Valve-AS-600-WRTJ-24"</v>
          </cell>
          <cell r="F1248">
            <v>953</v>
          </cell>
        </row>
        <row r="1249">
          <cell r="E1249" t="str">
            <v>Wafer Check Valve-AS-900-WRTJ-2"</v>
          </cell>
          <cell r="F1249">
            <v>8</v>
          </cell>
        </row>
        <row r="1250">
          <cell r="E1250" t="str">
            <v>Wafer Check Valve-AS-900-WRTJ-3"</v>
          </cell>
          <cell r="F1250">
            <v>13</v>
          </cell>
        </row>
        <row r="1251">
          <cell r="E1251" t="str">
            <v>Wafer Check Valve-AS-900-WRTJ-4"</v>
          </cell>
          <cell r="F1251">
            <v>21</v>
          </cell>
        </row>
        <row r="1252">
          <cell r="E1252" t="str">
            <v>Wafer Check Valve-AS-900-WRTJ-6"</v>
          </cell>
          <cell r="F1252">
            <v>56</v>
          </cell>
        </row>
        <row r="1253">
          <cell r="E1253" t="str">
            <v>Wafer Check Valve-AS-900-WRTJ-8"</v>
          </cell>
          <cell r="F1253">
            <v>127</v>
          </cell>
        </row>
        <row r="1254">
          <cell r="E1254" t="str">
            <v>Wafer Check Valve-AS-900-WRTJ-10"</v>
          </cell>
          <cell r="F1254">
            <v>204</v>
          </cell>
        </row>
        <row r="1255">
          <cell r="E1255" t="str">
            <v>Wafer Check Valve-AS-900-WRTJ-12"</v>
          </cell>
          <cell r="F1255">
            <v>338</v>
          </cell>
        </row>
        <row r="1256">
          <cell r="E1256" t="str">
            <v>Wafer Check Valve-AS-900-WRTJ-14"</v>
          </cell>
          <cell r="F1256">
            <v>453</v>
          </cell>
        </row>
        <row r="1257">
          <cell r="E1257" t="str">
            <v>Wafer Check Valve-AS-900-WRTJ-16"</v>
          </cell>
          <cell r="F1257">
            <v>550</v>
          </cell>
        </row>
        <row r="1258">
          <cell r="E1258" t="str">
            <v>Wafer Check Valve-AS-900-WRTJ-18"</v>
          </cell>
          <cell r="F1258">
            <v>681</v>
          </cell>
        </row>
        <row r="1259">
          <cell r="E1259" t="str">
            <v>Wafer Check Valve-AS-900-WRTJ-20"</v>
          </cell>
          <cell r="F1259">
            <v>850</v>
          </cell>
        </row>
        <row r="1260">
          <cell r="E1260" t="str">
            <v>Wafer Check Valve-AS-900-WRTJ-24"</v>
          </cell>
          <cell r="F1260">
            <v>1271</v>
          </cell>
        </row>
        <row r="1261">
          <cell r="E1261" t="str">
            <v>Butterfly Valve-AS-150-RF-2"</v>
          </cell>
          <cell r="F1261">
            <v>3.2</v>
          </cell>
        </row>
        <row r="1262">
          <cell r="E1262" t="str">
            <v>Butterfly Valve-AS-150-RF-3"</v>
          </cell>
          <cell r="F1262">
            <v>27</v>
          </cell>
        </row>
        <row r="1263">
          <cell r="E1263" t="str">
            <v>Butterfly Valve-AS-150-RF-4"</v>
          </cell>
          <cell r="F1263">
            <v>27</v>
          </cell>
        </row>
        <row r="1264">
          <cell r="E1264" t="str">
            <v>Butterfly Valve-AS-150-RF-6"</v>
          </cell>
          <cell r="F1264">
            <v>32</v>
          </cell>
        </row>
        <row r="1265">
          <cell r="E1265" t="str">
            <v>Butterfly Valve-AS-150-RF-8"</v>
          </cell>
          <cell r="F1265">
            <v>60</v>
          </cell>
        </row>
        <row r="1266">
          <cell r="E1266" t="str">
            <v>Butterfly Valve-AS-150-RF-10"</v>
          </cell>
          <cell r="F1266">
            <v>78</v>
          </cell>
        </row>
        <row r="1267">
          <cell r="E1267" t="str">
            <v>Butterfly Valve-AS-150-RF-12"</v>
          </cell>
          <cell r="F1267">
            <v>123</v>
          </cell>
        </row>
        <row r="1268">
          <cell r="E1268" t="str">
            <v>Butterfly Valve-AS-150-RF-14"</v>
          </cell>
          <cell r="F1268">
            <v>174</v>
          </cell>
        </row>
        <row r="1269">
          <cell r="E1269" t="str">
            <v>Butterfly Valve-AS-150-RF-16"</v>
          </cell>
          <cell r="F1269">
            <v>229</v>
          </cell>
        </row>
        <row r="1270">
          <cell r="E1270" t="str">
            <v>Butterfly Valve-AS-150-RF-18"</v>
          </cell>
          <cell r="F1270">
            <v>288</v>
          </cell>
        </row>
        <row r="1271">
          <cell r="E1271" t="str">
            <v>Butterfly Valve-AS-150-RF-20"</v>
          </cell>
          <cell r="F1271">
            <v>410</v>
          </cell>
        </row>
        <row r="1272">
          <cell r="E1272" t="str">
            <v>Butterfly Valve-AS-150-RF-24"</v>
          </cell>
          <cell r="F1272">
            <v>585</v>
          </cell>
        </row>
        <row r="1273">
          <cell r="E1273" t="str">
            <v>Butterfly Valve-AS-300-RF-1/2"</v>
          </cell>
          <cell r="F1273">
            <v>8</v>
          </cell>
        </row>
        <row r="1274">
          <cell r="E1274" t="str">
            <v>Butterfly Valve-AS-300-RF-3/4"</v>
          </cell>
          <cell r="F1274">
            <v>7</v>
          </cell>
        </row>
        <row r="1275">
          <cell r="E1275" t="str">
            <v>Butterfly Valve-AS-300-RF-1"</v>
          </cell>
          <cell r="F1275">
            <v>10</v>
          </cell>
        </row>
        <row r="1276">
          <cell r="E1276" t="str">
            <v>Butterfly Valve-AS-300-RF-1½"</v>
          </cell>
          <cell r="F1276">
            <v>15</v>
          </cell>
        </row>
        <row r="1277">
          <cell r="E1277" t="str">
            <v>Butterfly Valve-AS-300-RF-2"</v>
          </cell>
          <cell r="F1277">
            <v>20</v>
          </cell>
        </row>
        <row r="1278">
          <cell r="E1278" t="str">
            <v>Butterfly Valve-AS-300-RF-2½"</v>
          </cell>
        </row>
        <row r="1279">
          <cell r="E1279" t="str">
            <v>Butterfly Valve-AS-300-RF-3"</v>
          </cell>
          <cell r="F1279">
            <v>26</v>
          </cell>
        </row>
        <row r="1280">
          <cell r="E1280" t="str">
            <v>Butterfly Valve-AS-300-RF-4"</v>
          </cell>
          <cell r="F1280">
            <v>27</v>
          </cell>
        </row>
        <row r="1281">
          <cell r="E1281" t="str">
            <v>Butterfly Valve-AS-300-RF-6"</v>
          </cell>
          <cell r="F1281">
            <v>50</v>
          </cell>
        </row>
        <row r="1282">
          <cell r="E1282" t="str">
            <v>Butterfly Valve-AS-300-RF-8"</v>
          </cell>
          <cell r="F1282">
            <v>81</v>
          </cell>
        </row>
        <row r="1283">
          <cell r="E1283" t="str">
            <v>Butterfly Valve-AS-300-RF-10"</v>
          </cell>
          <cell r="F1283">
            <v>133</v>
          </cell>
        </row>
        <row r="1284">
          <cell r="E1284" t="str">
            <v>Butterfly Valve-AS-300-RF-12"</v>
          </cell>
          <cell r="F1284">
            <v>187</v>
          </cell>
        </row>
        <row r="1285">
          <cell r="E1285" t="str">
            <v>Butterfly Valve-AS-300-RF-14"</v>
          </cell>
          <cell r="F1285">
            <v>279</v>
          </cell>
        </row>
        <row r="1286">
          <cell r="E1286" t="str">
            <v>Butterfly Valve-AS-300-RF-16"</v>
          </cell>
          <cell r="F1286">
            <v>368</v>
          </cell>
        </row>
        <row r="1287">
          <cell r="E1287" t="str">
            <v>Butterfly Valve-AS-300-RF-18"</v>
          </cell>
          <cell r="F1287">
            <v>494</v>
          </cell>
        </row>
        <row r="1288">
          <cell r="E1288" t="str">
            <v>Butterfly Valve-AS-300-RF-20"</v>
          </cell>
          <cell r="F1288">
            <v>607</v>
          </cell>
        </row>
        <row r="1289">
          <cell r="E1289" t="str">
            <v>Butterfly Valve-AS-300-RF-24"</v>
          </cell>
          <cell r="F1289">
            <v>901</v>
          </cell>
        </row>
        <row r="1290">
          <cell r="E1290" t="str">
            <v>Butterfly Valve-AS-600-RF-1/2"</v>
          </cell>
          <cell r="F1290">
            <v>10</v>
          </cell>
        </row>
        <row r="1291">
          <cell r="E1291" t="str">
            <v>Butterfly Valve-AS-600-RF-3/4"</v>
          </cell>
          <cell r="F1291">
            <v>15</v>
          </cell>
        </row>
        <row r="1292">
          <cell r="E1292" t="str">
            <v>Butterfly Valve-AS-600-RF-1"</v>
          </cell>
          <cell r="F1292">
            <v>20</v>
          </cell>
        </row>
        <row r="1293">
          <cell r="E1293" t="str">
            <v>Butterfly Valve-AS-600-RF-1½"</v>
          </cell>
          <cell r="F1293">
            <v>30</v>
          </cell>
        </row>
        <row r="1294">
          <cell r="E1294" t="str">
            <v>Butterfly Valve-AS-600-RF-2"</v>
          </cell>
          <cell r="F1294">
            <v>40</v>
          </cell>
        </row>
        <row r="1295">
          <cell r="E1295" t="str">
            <v>Butterfly Valve-AS-600-RF-2½"</v>
          </cell>
        </row>
        <row r="1296">
          <cell r="E1296" t="str">
            <v>Butterfly Valve-AS-600-RF-3"</v>
          </cell>
          <cell r="F1296">
            <v>57</v>
          </cell>
        </row>
        <row r="1297">
          <cell r="E1297" t="str">
            <v>Butterfly Valve-AS-600-RF-4"</v>
          </cell>
          <cell r="F1297">
            <v>108</v>
          </cell>
        </row>
        <row r="1298">
          <cell r="E1298" t="str">
            <v>Butterfly Valve-AS-600-RF-6"</v>
          </cell>
          <cell r="F1298">
            <v>201</v>
          </cell>
        </row>
        <row r="1299">
          <cell r="E1299" t="str">
            <v>Butterfly Valve-AS-600-RF-8"</v>
          </cell>
          <cell r="F1299">
            <v>300</v>
          </cell>
        </row>
        <row r="1300">
          <cell r="E1300" t="str">
            <v>Butterfly Valve-AS-600-RF-10"</v>
          </cell>
          <cell r="F1300">
            <v>463</v>
          </cell>
        </row>
        <row r="1301">
          <cell r="E1301" t="str">
            <v>Butterfly Valve-AS-600-RF-12"</v>
          </cell>
          <cell r="F1301">
            <v>601</v>
          </cell>
        </row>
        <row r="1302">
          <cell r="E1302" t="str">
            <v>Butterfly Valve-AS-600-RF-14"</v>
          </cell>
          <cell r="F1302">
            <v>673</v>
          </cell>
        </row>
        <row r="1303">
          <cell r="E1303" t="str">
            <v>Butterfly Valve-AS-600-RF-16"</v>
          </cell>
          <cell r="F1303">
            <v>1055</v>
          </cell>
        </row>
        <row r="1304">
          <cell r="E1304" t="str">
            <v>Butterfly Valve-AS-600-RF-18"</v>
          </cell>
          <cell r="F1304">
            <v>1196</v>
          </cell>
        </row>
        <row r="1305">
          <cell r="E1305" t="str">
            <v>Butterfly Valve-AS-600-RF-20"</v>
          </cell>
          <cell r="F1305">
            <v>1542</v>
          </cell>
        </row>
        <row r="1306">
          <cell r="E1306" t="str">
            <v>Butterfly Valve-AS-600-RF-24"</v>
          </cell>
          <cell r="F1306">
            <v>2310</v>
          </cell>
        </row>
        <row r="1307">
          <cell r="E1307" t="str">
            <v>Butterfly Valve-AS-900-RF-1"</v>
          </cell>
        </row>
        <row r="1308">
          <cell r="E1308" t="str">
            <v>Butterfly Valve-AS-900-RF-1½"</v>
          </cell>
        </row>
        <row r="1309">
          <cell r="E1309" t="str">
            <v>Butterfly Valve-AS-900-RF-2"</v>
          </cell>
        </row>
        <row r="1310">
          <cell r="E1310" t="str">
            <v>Butterfly Valve-AS-900-RF-2½"</v>
          </cell>
        </row>
        <row r="1311">
          <cell r="E1311" t="str">
            <v>Butterfly Valve-AS-900-RF-3"</v>
          </cell>
        </row>
        <row r="1312">
          <cell r="E1312" t="str">
            <v>Butterfly Valve-AS-900-RF-4"</v>
          </cell>
        </row>
        <row r="1313">
          <cell r="E1313" t="str">
            <v>Butterfly Valve-AS-900-RF-6"</v>
          </cell>
        </row>
        <row r="1314">
          <cell r="E1314" t="str">
            <v>Butterfly Valve-AS-900-RF-8"</v>
          </cell>
        </row>
        <row r="1315">
          <cell r="E1315" t="str">
            <v>Butterfly Valve-AS-900-RF-10"</v>
          </cell>
        </row>
        <row r="1316">
          <cell r="E1316" t="str">
            <v>Butterfly Valve-AS-900-RF-12"</v>
          </cell>
        </row>
        <row r="1317">
          <cell r="E1317" t="str">
            <v>Butterfly Valve-AS-900-RF-14"</v>
          </cell>
        </row>
        <row r="1318">
          <cell r="E1318" t="str">
            <v>Butterfly Valve-AS-900-RF-16"</v>
          </cell>
        </row>
        <row r="1319">
          <cell r="E1319" t="str">
            <v>Butterfly Valve-AS-900-RF-18"</v>
          </cell>
        </row>
        <row r="1320">
          <cell r="E1320" t="str">
            <v>Butterfly Valve-AS-900-RF-20"</v>
          </cell>
        </row>
        <row r="1321">
          <cell r="E1321" t="str">
            <v>Butterfly Valve-AS-900-RF-24"</v>
          </cell>
        </row>
        <row r="1322">
          <cell r="E1322" t="str">
            <v>Plug Valve-AS-150-RF-1/2"</v>
          </cell>
          <cell r="F1322">
            <v>2</v>
          </cell>
        </row>
        <row r="1323">
          <cell r="E1323" t="str">
            <v>Plug Valve-AS-150-RF-3/4"</v>
          </cell>
          <cell r="F1323">
            <v>2.5</v>
          </cell>
        </row>
        <row r="1324">
          <cell r="E1324" t="str">
            <v>Plug Valve-AS-150-RF-1"</v>
          </cell>
          <cell r="F1324">
            <v>4.5</v>
          </cell>
        </row>
        <row r="1325">
          <cell r="E1325" t="str">
            <v>Plug Valve-AS-150-RF-1½"</v>
          </cell>
          <cell r="F1325">
            <v>7.5</v>
          </cell>
        </row>
        <row r="1326">
          <cell r="E1326" t="str">
            <v>Plug Valve-AS-150-RF-2"</v>
          </cell>
          <cell r="F1326">
            <v>12</v>
          </cell>
        </row>
        <row r="1327">
          <cell r="E1327" t="str">
            <v>Plug Valve-AS-150-RF-3"</v>
          </cell>
          <cell r="F1327">
            <v>18</v>
          </cell>
        </row>
        <row r="1328">
          <cell r="E1328" t="str">
            <v>Plug Valve-AS-150-RF-4"</v>
          </cell>
          <cell r="F1328">
            <v>30</v>
          </cell>
        </row>
        <row r="1329">
          <cell r="E1329" t="str">
            <v>Plug Valve-AS-150-RF-6"</v>
          </cell>
          <cell r="F1329">
            <v>65</v>
          </cell>
        </row>
        <row r="1330">
          <cell r="E1330" t="str">
            <v>Plug Valve-AS-150-RF-8"</v>
          </cell>
          <cell r="F1330">
            <v>106</v>
          </cell>
        </row>
        <row r="1331">
          <cell r="E1331" t="str">
            <v>Plug Valve-AS-150-RF-10"</v>
          </cell>
          <cell r="F1331">
            <v>160</v>
          </cell>
        </row>
        <row r="1332">
          <cell r="E1332" t="str">
            <v>Plug Valve-AS-150-RF-12"</v>
          </cell>
          <cell r="F1332">
            <v>210</v>
          </cell>
        </row>
        <row r="1333">
          <cell r="E1333" t="str">
            <v>Plug Valve-AS-150-RF-14"</v>
          </cell>
          <cell r="F1333">
            <v>310</v>
          </cell>
        </row>
        <row r="1334">
          <cell r="E1334" t="str">
            <v>Plug Valve-AS-150-RF-16"</v>
          </cell>
          <cell r="F1334">
            <v>650</v>
          </cell>
        </row>
        <row r="1335">
          <cell r="E1335" t="str">
            <v>Plug Valve-AS-300-RF-1/2"</v>
          </cell>
          <cell r="F1335">
            <v>3.5</v>
          </cell>
        </row>
        <row r="1336">
          <cell r="E1336" t="str">
            <v>Plug Valve-AS-300-RF-3/4"</v>
          </cell>
          <cell r="F1336">
            <v>5</v>
          </cell>
        </row>
        <row r="1337">
          <cell r="E1337" t="str">
            <v>Plug Valve-AS-300-RF-1"</v>
          </cell>
          <cell r="F1337">
            <v>6.5</v>
          </cell>
        </row>
        <row r="1338">
          <cell r="E1338" t="str">
            <v>Plug Valve-AS-300-RF-1½"</v>
          </cell>
          <cell r="F1338">
            <v>11</v>
          </cell>
        </row>
        <row r="1339">
          <cell r="E1339" t="str">
            <v>Plug Valve-AS-300-RF-2"</v>
          </cell>
          <cell r="F1339">
            <v>16</v>
          </cell>
        </row>
        <row r="1340">
          <cell r="E1340" t="str">
            <v>Plug Valve-AS-300-RF-3"</v>
          </cell>
          <cell r="F1340">
            <v>22</v>
          </cell>
        </row>
        <row r="1341">
          <cell r="E1341" t="str">
            <v>Plug Valve-AS-300-RF-4"</v>
          </cell>
          <cell r="F1341">
            <v>44</v>
          </cell>
        </row>
        <row r="1342">
          <cell r="E1342" t="str">
            <v>Plug Valve-AS-300-RF-6"</v>
          </cell>
          <cell r="F1342">
            <v>96</v>
          </cell>
        </row>
        <row r="1343">
          <cell r="E1343" t="str">
            <v>Plug Valve-AS-300-RF-8"</v>
          </cell>
          <cell r="F1343">
            <v>151</v>
          </cell>
        </row>
        <row r="1344">
          <cell r="E1344" t="str">
            <v>Plug Valve-AS-300-RF-10"</v>
          </cell>
          <cell r="F1344">
            <v>225</v>
          </cell>
        </row>
        <row r="1345">
          <cell r="E1345" t="str">
            <v>Plug Valve-AS-300-RF-12"</v>
          </cell>
          <cell r="F1345">
            <v>280</v>
          </cell>
        </row>
        <row r="1346">
          <cell r="E1346" t="str">
            <v>Plug JCSked Valve-AS-150-RF-1/2"</v>
          </cell>
          <cell r="F1346">
            <v>3</v>
          </cell>
        </row>
        <row r="1347">
          <cell r="E1347" t="str">
            <v>Plug JCSked Valve-AS-150-RF-3/4"</v>
          </cell>
          <cell r="F1347">
            <v>4.5</v>
          </cell>
        </row>
        <row r="1348">
          <cell r="E1348" t="str">
            <v>Plug JCSked Valve-AS-150-RF-1"</v>
          </cell>
          <cell r="F1348">
            <v>7.5</v>
          </cell>
        </row>
        <row r="1349">
          <cell r="E1349" t="str">
            <v>Plug JCSked Valve-AS-150-RF-1½"</v>
          </cell>
          <cell r="F1349">
            <v>10</v>
          </cell>
        </row>
        <row r="1350">
          <cell r="E1350" t="str">
            <v>Plug JCSked Valve-AS-150-RF-2"</v>
          </cell>
          <cell r="F1350">
            <v>15</v>
          </cell>
        </row>
        <row r="1351">
          <cell r="E1351" t="str">
            <v>Plug JCSked Valve-AS-150-RF-3"</v>
          </cell>
          <cell r="F1351">
            <v>24</v>
          </cell>
        </row>
        <row r="1352">
          <cell r="E1352" t="str">
            <v>Plug JCSked Valve-AS-150-RF-4"</v>
          </cell>
          <cell r="F1352">
            <v>37</v>
          </cell>
        </row>
        <row r="1353">
          <cell r="E1353" t="str">
            <v>Plug JCSked Valve-AS-150-RF-6"</v>
          </cell>
          <cell r="F1353">
            <v>80</v>
          </cell>
        </row>
        <row r="1354">
          <cell r="E1354" t="str">
            <v>Plug JCSked Valve-AS-150-RF-8"</v>
          </cell>
        </row>
        <row r="1355">
          <cell r="E1355" t="str">
            <v>Plug JCSked Valve-AS-150-RF-10"</v>
          </cell>
        </row>
        <row r="1356">
          <cell r="E1356" t="str">
            <v>Plug JCSked Valve-AS-150-RF-12"</v>
          </cell>
        </row>
        <row r="1357">
          <cell r="E1357" t="str">
            <v>Plug JCSked Valve-AS-150-RF-14"</v>
          </cell>
        </row>
        <row r="1358">
          <cell r="E1358" t="str">
            <v>Plug JCSked Valve-AS-150-RF-16"</v>
          </cell>
        </row>
        <row r="1359">
          <cell r="E1359" t="str">
            <v>Plug JCSked Valve-AS-300-RF-1/2"</v>
          </cell>
          <cell r="F1359">
            <v>6.5</v>
          </cell>
        </row>
        <row r="1360">
          <cell r="E1360" t="str">
            <v>Plug JCSked Valve-AS-300-RF-3/4"</v>
          </cell>
          <cell r="F1360">
            <v>8</v>
          </cell>
        </row>
        <row r="1361">
          <cell r="E1361" t="str">
            <v>Plug JCSked Valve-AS-300-RF-1"</v>
          </cell>
          <cell r="F1361">
            <v>10.5</v>
          </cell>
        </row>
        <row r="1362">
          <cell r="E1362" t="str">
            <v>Plug JCSked Valve-AS-300-RF-1½"</v>
          </cell>
          <cell r="F1362">
            <v>16</v>
          </cell>
        </row>
        <row r="1363">
          <cell r="E1363" t="str">
            <v>Plug JCSked Valve-AS-300-RF-2"</v>
          </cell>
          <cell r="F1363">
            <v>20</v>
          </cell>
        </row>
        <row r="1364">
          <cell r="E1364" t="str">
            <v>Plug JCSked Valve-AS-300-RF-3"</v>
          </cell>
          <cell r="F1364">
            <v>30</v>
          </cell>
        </row>
        <row r="1365">
          <cell r="E1365" t="str">
            <v>Plug JCSked Valve-AS-300-RF-4"</v>
          </cell>
          <cell r="F1365">
            <v>54</v>
          </cell>
        </row>
        <row r="1366">
          <cell r="E1366" t="str">
            <v>Plug JCSked Valve-AS-300-RF-6"</v>
          </cell>
          <cell r="F1366">
            <v>115</v>
          </cell>
        </row>
        <row r="1367">
          <cell r="E1367" t="str">
            <v>Plug JCSked Valve-AS-300-RF-8"</v>
          </cell>
        </row>
        <row r="1368">
          <cell r="E1368" t="str">
            <v>Plug JCSked Valve-AS-300-RF-10"</v>
          </cell>
        </row>
        <row r="1369">
          <cell r="E1369" t="str">
            <v>Plug JCSked Valve-AS-300-RF-12"</v>
          </cell>
        </row>
        <row r="1370">
          <cell r="E1370" t="str">
            <v>Needle Valve-AS-800-SW-1/2"</v>
          </cell>
          <cell r="F1370">
            <v>2</v>
          </cell>
          <cell r="H1370">
            <v>1</v>
          </cell>
        </row>
        <row r="1371">
          <cell r="E1371" t="str">
            <v>Needle Valve-AS-800-SW-3/4"</v>
          </cell>
          <cell r="F1371">
            <v>2</v>
          </cell>
          <cell r="H1371">
            <v>1.5</v>
          </cell>
        </row>
        <row r="1372">
          <cell r="E1372" t="str">
            <v>Needle Valve-AS-800-SW-1"</v>
          </cell>
          <cell r="F1372">
            <v>3</v>
          </cell>
          <cell r="H1372">
            <v>2</v>
          </cell>
        </row>
        <row r="1373">
          <cell r="E1373" t="str">
            <v>Needle Valve-AS-800-SW-1½"</v>
          </cell>
          <cell r="F1373">
            <v>6</v>
          </cell>
          <cell r="H1373">
            <v>3</v>
          </cell>
        </row>
        <row r="1374">
          <cell r="E1374" t="str">
            <v>Needle Valve-AS-1500-SW-1/2"</v>
          </cell>
          <cell r="F1374">
            <v>3.2</v>
          </cell>
          <cell r="H1374">
            <v>1</v>
          </cell>
        </row>
        <row r="1375">
          <cell r="E1375" t="str">
            <v>Needle Valve-AS-1500-SW-3/4"</v>
          </cell>
          <cell r="F1375">
            <v>3.2</v>
          </cell>
          <cell r="H1375">
            <v>1.5</v>
          </cell>
        </row>
        <row r="1376">
          <cell r="E1376" t="str">
            <v>Needle Valve-AS-1500-SW-1"</v>
          </cell>
          <cell r="F1376">
            <v>3</v>
          </cell>
          <cell r="H1376">
            <v>2</v>
          </cell>
        </row>
        <row r="1377">
          <cell r="E1377" t="str">
            <v>Needle Valve-AS-800-NPT-1/2"</v>
          </cell>
          <cell r="F1377">
            <v>2</v>
          </cell>
        </row>
        <row r="1378">
          <cell r="E1378" t="str">
            <v>Needle Valve-AS-800-NPT-3/4"</v>
          </cell>
          <cell r="F1378">
            <v>2</v>
          </cell>
        </row>
        <row r="1379">
          <cell r="E1379" t="str">
            <v>Needle Valve-AS-800-NPT-1"</v>
          </cell>
          <cell r="F1379">
            <v>3</v>
          </cell>
        </row>
        <row r="1380">
          <cell r="E1380" t="str">
            <v>Needle Valve-AS-800-NPT-1½"</v>
          </cell>
          <cell r="F1380">
            <v>6</v>
          </cell>
        </row>
        <row r="1381">
          <cell r="E1381" t="str">
            <v>Gate Valve-SS-800-SW-1/2"</v>
          </cell>
          <cell r="F1381">
            <v>1.7</v>
          </cell>
          <cell r="H1381">
            <v>1</v>
          </cell>
        </row>
        <row r="1382">
          <cell r="E1382" t="str">
            <v>Gate Valve-SS-800-SW-3/4"</v>
          </cell>
          <cell r="F1382">
            <v>2</v>
          </cell>
          <cell r="H1382">
            <v>1.5</v>
          </cell>
        </row>
        <row r="1383">
          <cell r="E1383" t="str">
            <v>Gate Valve-SS-800-SW-1"</v>
          </cell>
          <cell r="F1383">
            <v>3.5</v>
          </cell>
          <cell r="H1383">
            <v>2</v>
          </cell>
        </row>
        <row r="1384">
          <cell r="E1384" t="str">
            <v>Gate Valve-SS-800-SW-1½"</v>
          </cell>
          <cell r="F1384">
            <v>6.2</v>
          </cell>
          <cell r="H1384">
            <v>3</v>
          </cell>
        </row>
        <row r="1385">
          <cell r="E1385" t="str">
            <v>Gate Valve-SS-1500-SW-1/2"</v>
          </cell>
          <cell r="F1385">
            <v>3.72</v>
          </cell>
          <cell r="H1385">
            <v>1</v>
          </cell>
        </row>
        <row r="1386">
          <cell r="E1386" t="str">
            <v>Gate Valve-SS-1500-SW-3/4"</v>
          </cell>
          <cell r="F1386">
            <v>4</v>
          </cell>
          <cell r="H1386">
            <v>1.5</v>
          </cell>
        </row>
        <row r="1387">
          <cell r="E1387" t="str">
            <v>Gate Valve-SS-1500-SW-1"</v>
          </cell>
          <cell r="F1387">
            <v>5.51</v>
          </cell>
          <cell r="H1387">
            <v>2</v>
          </cell>
        </row>
        <row r="1388">
          <cell r="E1388" t="str">
            <v>Gate Valve-SS-1500-SW-1½"</v>
          </cell>
          <cell r="F1388">
            <v>10.87</v>
          </cell>
          <cell r="H1388">
            <v>3</v>
          </cell>
        </row>
        <row r="1389">
          <cell r="E1389" t="str">
            <v>Gate Valve-SS-800-NPT-1/2"</v>
          </cell>
          <cell r="F1389">
            <v>1.7</v>
          </cell>
        </row>
        <row r="1390">
          <cell r="E1390" t="str">
            <v>Gate Valve-SS-800-NPT-3/4"</v>
          </cell>
          <cell r="F1390">
            <v>2</v>
          </cell>
        </row>
        <row r="1391">
          <cell r="E1391" t="str">
            <v>Gate Valve-SS-800-NPT-1"</v>
          </cell>
          <cell r="F1391">
            <v>3.5</v>
          </cell>
        </row>
        <row r="1392">
          <cell r="E1392" t="str">
            <v>Gate Valve-SS-800-NPT-1½"</v>
          </cell>
          <cell r="F1392">
            <v>6.2</v>
          </cell>
        </row>
        <row r="1393">
          <cell r="E1393" t="str">
            <v>Gate Valve-SS-800-SWxNPT-1/2"</v>
          </cell>
          <cell r="F1393">
            <v>2.125</v>
          </cell>
          <cell r="H1393">
            <v>0.5</v>
          </cell>
        </row>
        <row r="1394">
          <cell r="E1394" t="str">
            <v>Gate Valve-SS-800-SWxNPT-3/4"</v>
          </cell>
          <cell r="F1394">
            <v>2.5</v>
          </cell>
          <cell r="H1394">
            <v>0.75</v>
          </cell>
        </row>
        <row r="1395">
          <cell r="E1395" t="str">
            <v>Gate Valve-SS-800-SWxNPT-1"</v>
          </cell>
          <cell r="F1395">
            <v>4.375</v>
          </cell>
          <cell r="H1395">
            <v>1</v>
          </cell>
        </row>
        <row r="1396">
          <cell r="E1396" t="str">
            <v>Gate Valve-SS-800-SWxNPT-1½"</v>
          </cell>
          <cell r="F1396">
            <v>7.75</v>
          </cell>
          <cell r="H1396">
            <v>1.5</v>
          </cell>
        </row>
        <row r="1397">
          <cell r="E1397" t="str">
            <v>Gate Valve Xbody-SS-800-BWxSW-1/2"</v>
          </cell>
          <cell r="F1397">
            <v>2.125</v>
          </cell>
          <cell r="H1397">
            <v>1</v>
          </cell>
        </row>
        <row r="1398">
          <cell r="E1398" t="str">
            <v>Gate Valve Xbody-SS-800-BWxSW-3/4"</v>
          </cell>
          <cell r="F1398">
            <v>2.5</v>
          </cell>
          <cell r="H1398">
            <v>1.5</v>
          </cell>
        </row>
        <row r="1399">
          <cell r="E1399" t="str">
            <v>Gate Valve Xbody-SS-800-BWxSW-1"</v>
          </cell>
          <cell r="F1399">
            <v>4.375</v>
          </cell>
          <cell r="H1399">
            <v>2</v>
          </cell>
        </row>
        <row r="1400">
          <cell r="E1400" t="str">
            <v>Gate Valve Xbody-SS-800-BWxSW-1½"</v>
          </cell>
          <cell r="F1400">
            <v>7.75</v>
          </cell>
          <cell r="H1400">
            <v>3</v>
          </cell>
        </row>
        <row r="1401">
          <cell r="E1401" t="str">
            <v>Gate Valve Xbody-SS-800-BWxNPT-1/2"</v>
          </cell>
          <cell r="F1401">
            <v>2.125</v>
          </cell>
          <cell r="H1401">
            <v>0.5</v>
          </cell>
        </row>
        <row r="1402">
          <cell r="E1402" t="str">
            <v>Gate Valve Xbody-SS-800-BWxNPT-3/4"</v>
          </cell>
          <cell r="F1402">
            <v>2.5</v>
          </cell>
          <cell r="H1402">
            <v>0.75</v>
          </cell>
        </row>
        <row r="1403">
          <cell r="E1403" t="str">
            <v>Gate Valve Xbody-SS-800-BWxNPT-1"</v>
          </cell>
          <cell r="F1403">
            <v>4.375</v>
          </cell>
          <cell r="H1403">
            <v>1</v>
          </cell>
        </row>
        <row r="1404">
          <cell r="E1404" t="str">
            <v>Gate Valve Xbody-SS-800-BWxNPT-1½"</v>
          </cell>
          <cell r="F1404">
            <v>7.75</v>
          </cell>
          <cell r="H1404">
            <v>1.5</v>
          </cell>
        </row>
        <row r="1405">
          <cell r="E1405" t="str">
            <v>Gate Valve Xbody-SS-800-PLxSW-1/2"</v>
          </cell>
          <cell r="F1405">
            <v>2.125</v>
          </cell>
          <cell r="H1405">
            <v>1</v>
          </cell>
        </row>
        <row r="1406">
          <cell r="E1406" t="str">
            <v>Gate Valve Xbody-SS-800-PLxSW-3/4"</v>
          </cell>
          <cell r="F1406">
            <v>2.5</v>
          </cell>
          <cell r="H1406">
            <v>1.5</v>
          </cell>
        </row>
        <row r="1407">
          <cell r="E1407" t="str">
            <v>Gate Valve Xbody-SS-800-PLxSW-1"</v>
          </cell>
          <cell r="F1407">
            <v>4.375</v>
          </cell>
          <cell r="H1407">
            <v>2</v>
          </cell>
        </row>
        <row r="1408">
          <cell r="E1408" t="str">
            <v>Gate Valve Xbody-SS-800-PLxSW-1½"</v>
          </cell>
          <cell r="F1408">
            <v>7.75</v>
          </cell>
          <cell r="H1408">
            <v>3</v>
          </cell>
        </row>
        <row r="1409">
          <cell r="E1409" t="str">
            <v>Gate Valve Xbody-SS-800-PLxNPT-1/2"</v>
          </cell>
          <cell r="F1409">
            <v>2.125</v>
          </cell>
          <cell r="H1409">
            <v>0.5</v>
          </cell>
        </row>
        <row r="1410">
          <cell r="E1410" t="str">
            <v>Gate Valve Xbody-SS-800-PLxNPT-3/4"</v>
          </cell>
          <cell r="F1410">
            <v>2.5</v>
          </cell>
          <cell r="H1410">
            <v>0.75</v>
          </cell>
        </row>
        <row r="1411">
          <cell r="E1411" t="str">
            <v>Gate Valve Xbody-SS-800-PLxNPT-1"</v>
          </cell>
          <cell r="F1411">
            <v>4.375</v>
          </cell>
          <cell r="H1411">
            <v>1</v>
          </cell>
        </row>
        <row r="1412">
          <cell r="E1412" t="str">
            <v>Gate Valve Xbody-SS-800-PLxNPT-1½"</v>
          </cell>
          <cell r="F1412">
            <v>7.75</v>
          </cell>
          <cell r="H1412">
            <v>1.5</v>
          </cell>
        </row>
        <row r="1413">
          <cell r="E1413" t="str">
            <v>Gate Valve-SS-150-RF-1/2"</v>
          </cell>
          <cell r="F1413">
            <v>1.7</v>
          </cell>
        </row>
        <row r="1414">
          <cell r="E1414" t="str">
            <v>Gate Valve-SS-150-RF-3/4"</v>
          </cell>
          <cell r="F1414">
            <v>2</v>
          </cell>
        </row>
        <row r="1415">
          <cell r="E1415" t="str">
            <v>Gate Valve-SS-150-RF-1"</v>
          </cell>
          <cell r="F1415">
            <v>3.5</v>
          </cell>
        </row>
        <row r="1416">
          <cell r="E1416" t="str">
            <v>Gate Valve-SS-150-RF-1½"</v>
          </cell>
          <cell r="F1416">
            <v>6.2</v>
          </cell>
        </row>
        <row r="1417">
          <cell r="E1417" t="str">
            <v>Gate Valve-SS-150-RF-2"</v>
          </cell>
          <cell r="F1417">
            <v>25</v>
          </cell>
        </row>
        <row r="1418">
          <cell r="E1418" t="str">
            <v>Gate Valve-SS-150-RF-2½"</v>
          </cell>
          <cell r="F1418">
            <v>32</v>
          </cell>
        </row>
        <row r="1419">
          <cell r="E1419" t="str">
            <v>Gate Valve-SS-150-RF-3"</v>
          </cell>
          <cell r="F1419">
            <v>43</v>
          </cell>
        </row>
        <row r="1420">
          <cell r="E1420" t="str">
            <v>Gate Valve-SS-150-RF-4"</v>
          </cell>
          <cell r="F1420">
            <v>64</v>
          </cell>
        </row>
        <row r="1421">
          <cell r="E1421" t="str">
            <v>Gate Valve-SS-150-RF-6"</v>
          </cell>
          <cell r="F1421">
            <v>110</v>
          </cell>
        </row>
        <row r="1422">
          <cell r="E1422" t="str">
            <v>Gate Valve-SS-150-RF-8"</v>
          </cell>
          <cell r="F1422">
            <v>181</v>
          </cell>
        </row>
        <row r="1423">
          <cell r="E1423" t="str">
            <v>Gate Valve-SS-150-RF-10"</v>
          </cell>
          <cell r="F1423">
            <v>286</v>
          </cell>
        </row>
        <row r="1424">
          <cell r="E1424" t="str">
            <v>Gate Valve-SS-150-RF-12"</v>
          </cell>
          <cell r="F1424">
            <v>376</v>
          </cell>
        </row>
        <row r="1425">
          <cell r="E1425" t="str">
            <v>Gate Valve-SS-150-RF-14"</v>
          </cell>
          <cell r="F1425">
            <v>398</v>
          </cell>
        </row>
        <row r="1426">
          <cell r="E1426" t="str">
            <v>Gate Valve-SS-150-RF-16"</v>
          </cell>
          <cell r="F1426">
            <v>717</v>
          </cell>
        </row>
        <row r="1427">
          <cell r="E1427" t="str">
            <v>Gate Valve-SS-150-RF-18"</v>
          </cell>
          <cell r="F1427">
            <v>658.5</v>
          </cell>
        </row>
        <row r="1428">
          <cell r="E1428" t="str">
            <v>Gate Valve-SS-150-RF-20"</v>
          </cell>
          <cell r="F1428">
            <v>1066</v>
          </cell>
        </row>
        <row r="1429">
          <cell r="E1429" t="str">
            <v>Gate Valve-SS-150-RF-24"</v>
          </cell>
          <cell r="F1429">
            <v>1263.8</v>
          </cell>
        </row>
        <row r="1430">
          <cell r="E1430" t="str">
            <v>Gate Valve-SS-300-RF-1/2"</v>
          </cell>
          <cell r="F1430">
            <v>1.7</v>
          </cell>
        </row>
        <row r="1431">
          <cell r="E1431" t="str">
            <v>Gate Valve-SS-300-RF-3/4"</v>
          </cell>
          <cell r="F1431">
            <v>2</v>
          </cell>
        </row>
        <row r="1432">
          <cell r="E1432" t="str">
            <v>Gate Valve-SS-300-RF-1"</v>
          </cell>
          <cell r="F1432">
            <v>3.5</v>
          </cell>
        </row>
        <row r="1433">
          <cell r="E1433" t="str">
            <v>Gate Valve-SS-300-RF-1½"</v>
          </cell>
          <cell r="F1433">
            <v>6.2</v>
          </cell>
        </row>
        <row r="1434">
          <cell r="E1434" t="str">
            <v>Gate Valve-SS-300-RF-2"</v>
          </cell>
          <cell r="F1434">
            <v>34</v>
          </cell>
        </row>
        <row r="1435">
          <cell r="E1435" t="str">
            <v>Gate Valve-SS-300-RF-2½"</v>
          </cell>
          <cell r="F1435">
            <v>45</v>
          </cell>
        </row>
        <row r="1436">
          <cell r="E1436" t="str">
            <v>Gate Valve-SS-300-RF-3"</v>
          </cell>
          <cell r="F1436">
            <v>66</v>
          </cell>
        </row>
        <row r="1437">
          <cell r="E1437" t="str">
            <v>Gate Valve-SS-300-RF-4"</v>
          </cell>
          <cell r="F1437">
            <v>98</v>
          </cell>
        </row>
        <row r="1438">
          <cell r="E1438" t="str">
            <v>Gate Valve-SS-300-RF-6"</v>
          </cell>
          <cell r="F1438">
            <v>191</v>
          </cell>
        </row>
        <row r="1439">
          <cell r="E1439" t="str">
            <v>Gate Valve-SS-300-RF-8"</v>
          </cell>
          <cell r="F1439">
            <v>318</v>
          </cell>
        </row>
        <row r="1440">
          <cell r="E1440" t="str">
            <v>Gate Valve-SS-300-RF-10"</v>
          </cell>
          <cell r="F1440">
            <v>476</v>
          </cell>
        </row>
        <row r="1441">
          <cell r="E1441" t="str">
            <v>Gate Valve-SS-300-RF-12"</v>
          </cell>
          <cell r="F1441">
            <v>676</v>
          </cell>
        </row>
        <row r="1442">
          <cell r="E1442" t="str">
            <v>Gate Valve-SS-300-RF-14"</v>
          </cell>
          <cell r="F1442">
            <v>975</v>
          </cell>
        </row>
        <row r="1443">
          <cell r="E1443" t="str">
            <v>Gate Valve-SS-300-RF-16"</v>
          </cell>
          <cell r="F1443">
            <v>1316</v>
          </cell>
        </row>
        <row r="1444">
          <cell r="E1444" t="str">
            <v>Gate Valve-SS-300-RF-18"</v>
          </cell>
          <cell r="F1444">
            <v>1728</v>
          </cell>
        </row>
        <row r="1445">
          <cell r="E1445" t="str">
            <v>Gate Valve-SS-300-RF-20"</v>
          </cell>
          <cell r="F1445">
            <v>2226</v>
          </cell>
        </row>
        <row r="1446">
          <cell r="E1446" t="str">
            <v>Gate Valve-SS-300-RF-24"</v>
          </cell>
          <cell r="F1446">
            <v>3735</v>
          </cell>
        </row>
        <row r="1447">
          <cell r="E1447" t="str">
            <v>Gate Valve-SS-600-RF-1/2"</v>
          </cell>
          <cell r="F1447">
            <v>5.44</v>
          </cell>
        </row>
        <row r="1448">
          <cell r="E1448" t="str">
            <v>Gate Valve-SS-600-RF-3/4"</v>
          </cell>
          <cell r="F1448">
            <v>9.6</v>
          </cell>
        </row>
        <row r="1449">
          <cell r="E1449" t="str">
            <v>Gate Valve-SS-600-RF-1"</v>
          </cell>
          <cell r="F1449">
            <v>12.1</v>
          </cell>
        </row>
        <row r="1450">
          <cell r="E1450" t="str">
            <v>Gate Valve-SS-600-RF-1½"</v>
          </cell>
          <cell r="F1450">
            <v>21.5</v>
          </cell>
        </row>
        <row r="1451">
          <cell r="E1451" t="str">
            <v>Gate Valve-SS-600-RF-2"</v>
          </cell>
          <cell r="F1451">
            <v>44</v>
          </cell>
        </row>
        <row r="1452">
          <cell r="E1452" t="str">
            <v>Gate Valve-SS-600-RF-2½"</v>
          </cell>
          <cell r="F1452">
            <v>64</v>
          </cell>
        </row>
        <row r="1453">
          <cell r="E1453" t="str">
            <v>Gate Valve-SS-600-RF-3"</v>
          </cell>
          <cell r="F1453">
            <v>77</v>
          </cell>
        </row>
        <row r="1454">
          <cell r="E1454" t="str">
            <v>Gate Valve-SS-600-RF-4"</v>
          </cell>
          <cell r="F1454">
            <v>150</v>
          </cell>
        </row>
        <row r="1455">
          <cell r="E1455" t="str">
            <v>Gate Valve-SS-600-RF-6"</v>
          </cell>
          <cell r="F1455">
            <v>327</v>
          </cell>
        </row>
        <row r="1456">
          <cell r="E1456" t="str">
            <v>Gate Valve-SS-600-RF-8"</v>
          </cell>
          <cell r="F1456">
            <v>553</v>
          </cell>
        </row>
        <row r="1457">
          <cell r="E1457" t="str">
            <v>Gate Valve-SS-600-RF-10"</v>
          </cell>
          <cell r="F1457">
            <v>853</v>
          </cell>
        </row>
        <row r="1458">
          <cell r="E1458" t="str">
            <v>Gate Valve-SS-600-RF-12"</v>
          </cell>
          <cell r="F1458">
            <v>965</v>
          </cell>
        </row>
        <row r="1459">
          <cell r="E1459" t="str">
            <v>Gate Valve-SS-600-RF-14"</v>
          </cell>
          <cell r="F1459">
            <v>1193</v>
          </cell>
        </row>
        <row r="1460">
          <cell r="E1460" t="str">
            <v>Gate Valve-SS-600-RF-16"</v>
          </cell>
          <cell r="F1460">
            <v>1717</v>
          </cell>
        </row>
        <row r="1461">
          <cell r="E1461" t="str">
            <v>Gate Valve-SS-600-RF-18"</v>
          </cell>
          <cell r="F1461">
            <v>2221</v>
          </cell>
        </row>
        <row r="1462">
          <cell r="E1462" t="str">
            <v>Gate Valve-SS-600-RF-20"</v>
          </cell>
          <cell r="F1462">
            <v>2912</v>
          </cell>
        </row>
        <row r="1463">
          <cell r="E1463" t="str">
            <v>Gate Valve-SS-600-RF-24"</v>
          </cell>
          <cell r="F1463">
            <v>4563</v>
          </cell>
        </row>
        <row r="1464">
          <cell r="E1464" t="str">
            <v>Gate Valve-SS-900-RF-1"</v>
          </cell>
          <cell r="F1464">
            <v>20.7</v>
          </cell>
        </row>
        <row r="1465">
          <cell r="E1465" t="str">
            <v>Gate Valve-SS-900-RF-1½"</v>
          </cell>
          <cell r="F1465">
            <v>35.4</v>
          </cell>
        </row>
        <row r="1466">
          <cell r="E1466" t="str">
            <v>Gate Valve-SS-900-RF-2"</v>
          </cell>
          <cell r="F1466">
            <v>63.61</v>
          </cell>
        </row>
        <row r="1467">
          <cell r="E1467" t="str">
            <v>Gate Valve-SS-900-RF-2½"</v>
          </cell>
          <cell r="F1467">
            <v>92.7</v>
          </cell>
        </row>
        <row r="1468">
          <cell r="E1468" t="str">
            <v>Gate Valve-SS-900-RF-3"</v>
          </cell>
          <cell r="F1468">
            <v>167</v>
          </cell>
        </row>
        <row r="1469">
          <cell r="E1469" t="str">
            <v>Gate Valve-SS-900-RF-4"</v>
          </cell>
          <cell r="F1469">
            <v>227</v>
          </cell>
        </row>
        <row r="1470">
          <cell r="E1470" t="str">
            <v>Gate Valve-SS-900-RF-6"</v>
          </cell>
          <cell r="F1470">
            <v>410</v>
          </cell>
        </row>
        <row r="1471">
          <cell r="E1471" t="str">
            <v>Gate Valve-SS-900-RF-8"</v>
          </cell>
          <cell r="F1471">
            <v>600</v>
          </cell>
        </row>
        <row r="1472">
          <cell r="E1472" t="str">
            <v>Gate Valve-SS-900-RF-10"</v>
          </cell>
          <cell r="F1472">
            <v>1100</v>
          </cell>
        </row>
        <row r="1473">
          <cell r="E1473" t="str">
            <v>Gate Valve-SS-900-RF-12"</v>
          </cell>
          <cell r="F1473">
            <v>1313</v>
          </cell>
        </row>
        <row r="1474">
          <cell r="E1474" t="str">
            <v>Gate Valve-SS-900-RF-14"</v>
          </cell>
          <cell r="F1474">
            <v>1700</v>
          </cell>
        </row>
        <row r="1475">
          <cell r="E1475" t="str">
            <v>Gate Valve-SS-900-RF-16"</v>
          </cell>
          <cell r="F1475">
            <v>2200</v>
          </cell>
        </row>
        <row r="1476">
          <cell r="E1476" t="str">
            <v>Gate Valve-SS-900-RF-18"</v>
          </cell>
          <cell r="F1476">
            <v>2806</v>
          </cell>
        </row>
        <row r="1477">
          <cell r="E1477" t="str">
            <v>Gate Valve-SS-900-RF-20"</v>
          </cell>
          <cell r="F1477">
            <v>3600</v>
          </cell>
        </row>
        <row r="1478">
          <cell r="E1478" t="str">
            <v>Gate Valve-SS-900-RF-24"</v>
          </cell>
          <cell r="F1478">
            <v>6235</v>
          </cell>
        </row>
        <row r="1479">
          <cell r="E1479" t="str">
            <v>Gate Valve-SS-1500-BW-1/2"</v>
          </cell>
          <cell r="F1479">
            <v>3.72</v>
          </cell>
          <cell r="H1479">
            <v>1</v>
          </cell>
        </row>
        <row r="1480">
          <cell r="E1480" t="str">
            <v>Gate Valve-SS-1500-BW-3/4"</v>
          </cell>
          <cell r="F1480">
            <v>4</v>
          </cell>
          <cell r="H1480">
            <v>1.5</v>
          </cell>
        </row>
        <row r="1481">
          <cell r="E1481" t="str">
            <v>Gate Valve-SS-1500-BW-1"</v>
          </cell>
          <cell r="F1481">
            <v>5.51</v>
          </cell>
          <cell r="H1481">
            <v>2</v>
          </cell>
        </row>
        <row r="1482">
          <cell r="E1482" t="str">
            <v>Gate Valve-SS-1500-BW-1½"</v>
          </cell>
          <cell r="F1482">
            <v>10.87</v>
          </cell>
          <cell r="H1482">
            <v>3</v>
          </cell>
        </row>
        <row r="1483">
          <cell r="E1483" t="str">
            <v>Gate Valve-SS-1500-BW-2"</v>
          </cell>
          <cell r="F1483">
            <v>53</v>
          </cell>
          <cell r="H1483">
            <v>4</v>
          </cell>
        </row>
        <row r="1484">
          <cell r="E1484" t="str">
            <v>Gate Valve-SS-1500-BW-3"</v>
          </cell>
          <cell r="F1484">
            <v>102.32</v>
          </cell>
          <cell r="H1484">
            <v>6</v>
          </cell>
        </row>
        <row r="1485">
          <cell r="E1485" t="str">
            <v>Gate Valve-SS-1500-BW-4"</v>
          </cell>
          <cell r="F1485">
            <v>161.86000000000001</v>
          </cell>
          <cell r="H1485">
            <v>8</v>
          </cell>
        </row>
        <row r="1486">
          <cell r="E1486" t="str">
            <v>Gate Valve-SS-1500-BW-6"</v>
          </cell>
          <cell r="F1486">
            <v>334.47</v>
          </cell>
          <cell r="H1486">
            <v>12</v>
          </cell>
        </row>
        <row r="1487">
          <cell r="E1487" t="str">
            <v>Gate Valve-SS-1500-BW-8"</v>
          </cell>
          <cell r="F1487">
            <v>593.13</v>
          </cell>
          <cell r="H1487">
            <v>16</v>
          </cell>
        </row>
        <row r="1488">
          <cell r="E1488" t="str">
            <v>Gate Valve-SS-1500-BW-10"</v>
          </cell>
          <cell r="F1488">
            <v>1035.5</v>
          </cell>
          <cell r="H1488">
            <v>20</v>
          </cell>
        </row>
        <row r="1489">
          <cell r="E1489" t="str">
            <v>Gate Valve-SS-600-RTJ-1/2"</v>
          </cell>
          <cell r="F1489">
            <v>5.44</v>
          </cell>
        </row>
        <row r="1490">
          <cell r="E1490" t="str">
            <v>Gate Valve-SS-600-RTJ-3/4"</v>
          </cell>
          <cell r="F1490">
            <v>9.6</v>
          </cell>
        </row>
        <row r="1491">
          <cell r="E1491" t="str">
            <v>Gate Valve-SS-600-RTJ-1"</v>
          </cell>
          <cell r="F1491">
            <v>12.1</v>
          </cell>
        </row>
        <row r="1492">
          <cell r="E1492" t="str">
            <v>Gate Valve-SS-600-RTJ-1½"</v>
          </cell>
          <cell r="F1492">
            <v>21.5</v>
          </cell>
        </row>
        <row r="1493">
          <cell r="E1493" t="str">
            <v>Gate Valve-SS-600-RTJ-2"</v>
          </cell>
          <cell r="F1493">
            <v>44</v>
          </cell>
        </row>
        <row r="1494">
          <cell r="E1494" t="str">
            <v>Gate Valve-SS-600-RTJ-2½"</v>
          </cell>
          <cell r="F1494">
            <v>64</v>
          </cell>
        </row>
        <row r="1495">
          <cell r="E1495" t="str">
            <v>Gate Valve-SS-600-RTJ-3"</v>
          </cell>
          <cell r="F1495">
            <v>77</v>
          </cell>
        </row>
        <row r="1496">
          <cell r="E1496" t="str">
            <v>Gate Valve-SS-600-RTJ-4"</v>
          </cell>
          <cell r="F1496">
            <v>150</v>
          </cell>
        </row>
        <row r="1497">
          <cell r="E1497" t="str">
            <v>Gate Valve-SS-600-RTJ-6"</v>
          </cell>
          <cell r="F1497">
            <v>327</v>
          </cell>
        </row>
        <row r="1498">
          <cell r="E1498" t="str">
            <v>Gate Valve-SS-600-RTJ-8"</v>
          </cell>
          <cell r="F1498">
            <v>553</v>
          </cell>
        </row>
        <row r="1499">
          <cell r="E1499" t="str">
            <v>Gate Valve-SS-600-RTJ-10"</v>
          </cell>
          <cell r="F1499">
            <v>853</v>
          </cell>
        </row>
        <row r="1500">
          <cell r="E1500" t="str">
            <v>Gate Valve-SS-600-RTJ-12"</v>
          </cell>
          <cell r="F1500">
            <v>965</v>
          </cell>
        </row>
        <row r="1501">
          <cell r="E1501" t="str">
            <v>Gate Valve-SS-600-RTJ-14"</v>
          </cell>
          <cell r="F1501">
            <v>1193</v>
          </cell>
        </row>
        <row r="1502">
          <cell r="E1502" t="str">
            <v>Gate Valve-SS-600-RTJ-16"</v>
          </cell>
          <cell r="F1502">
            <v>1717</v>
          </cell>
        </row>
        <row r="1503">
          <cell r="E1503" t="str">
            <v>Gate Valve-SS-600-RTJ-18"</v>
          </cell>
          <cell r="F1503">
            <v>2221</v>
          </cell>
        </row>
        <row r="1504">
          <cell r="E1504" t="str">
            <v>Gate Valve-SS-600-RTJ-20"</v>
          </cell>
          <cell r="F1504">
            <v>2912</v>
          </cell>
        </row>
        <row r="1505">
          <cell r="E1505" t="str">
            <v>Gate Valve-SS-600-RTJ-24"</v>
          </cell>
          <cell r="F1505">
            <v>4563</v>
          </cell>
        </row>
        <row r="1506">
          <cell r="E1506" t="str">
            <v>Gate Valve-SS-900-RTJ-1"</v>
          </cell>
          <cell r="F1506">
            <v>20.7</v>
          </cell>
        </row>
        <row r="1507">
          <cell r="E1507" t="str">
            <v>Gate Valve-SS-900-RTJ-1½"</v>
          </cell>
          <cell r="F1507">
            <v>35.4</v>
          </cell>
        </row>
        <row r="1508">
          <cell r="E1508" t="str">
            <v>Gate Valve-SS-900-RTJ-2"</v>
          </cell>
          <cell r="F1508">
            <v>63.61</v>
          </cell>
        </row>
        <row r="1509">
          <cell r="E1509" t="str">
            <v>Gate Valve-SS-900-RTJ-2½"</v>
          </cell>
          <cell r="F1509">
            <v>92.7</v>
          </cell>
        </row>
        <row r="1510">
          <cell r="E1510" t="str">
            <v>Gate Valve-SS-900-RTJ-3"</v>
          </cell>
          <cell r="F1510">
            <v>167</v>
          </cell>
        </row>
        <row r="1511">
          <cell r="E1511" t="str">
            <v>Plug Valve-SS-150-RF-6"</v>
          </cell>
          <cell r="F1511">
            <v>65</v>
          </cell>
        </row>
        <row r="1512">
          <cell r="E1512" t="str">
            <v>Plug Valve-SS-150-RF-8"</v>
          </cell>
          <cell r="F1512">
            <v>106</v>
          </cell>
        </row>
        <row r="1513">
          <cell r="E1513" t="str">
            <v>Plug Valve-SS-150-RF-10"</v>
          </cell>
          <cell r="F1513">
            <v>160</v>
          </cell>
        </row>
        <row r="1514">
          <cell r="E1514" t="str">
            <v>Plug Valve-SS-150-RF-12"</v>
          </cell>
          <cell r="F1514">
            <v>210</v>
          </cell>
        </row>
        <row r="1515">
          <cell r="E1515" t="str">
            <v>Plug Valve-SS-150-RF-14"</v>
          </cell>
          <cell r="F1515">
            <v>310</v>
          </cell>
        </row>
        <row r="1516">
          <cell r="E1516" t="str">
            <v>Plug Valve-SS-150-RF-16"</v>
          </cell>
          <cell r="F1516">
            <v>650</v>
          </cell>
        </row>
        <row r="1517">
          <cell r="E1517" t="str">
            <v>Plug Valve-SS-300-RF-1/2"</v>
          </cell>
          <cell r="F1517">
            <v>3.5</v>
          </cell>
        </row>
        <row r="1518">
          <cell r="E1518" t="str">
            <v>Plug Valve-SS-300-RF-3/4"</v>
          </cell>
          <cell r="F1518">
            <v>5</v>
          </cell>
        </row>
        <row r="1519">
          <cell r="E1519" t="str">
            <v>Plug Valve-SS-300-RF-1"</v>
          </cell>
          <cell r="F1519">
            <v>6.5</v>
          </cell>
        </row>
        <row r="1520">
          <cell r="E1520" t="str">
            <v>Plug Valve-SS-300-RF-1½"</v>
          </cell>
          <cell r="F1520">
            <v>11</v>
          </cell>
        </row>
        <row r="1521">
          <cell r="E1521" t="str">
            <v>Plug Valve-SS-300-RF-2"</v>
          </cell>
          <cell r="F1521">
            <v>16</v>
          </cell>
        </row>
        <row r="1522">
          <cell r="E1522" t="str">
            <v>Plug Valve-SS-300-RF-3"</v>
          </cell>
          <cell r="F1522">
            <v>22</v>
          </cell>
        </row>
        <row r="1523">
          <cell r="E1523" t="str">
            <v>Plug Valve-SS-300-RF-4"</v>
          </cell>
          <cell r="F1523">
            <v>44</v>
          </cell>
        </row>
        <row r="1524">
          <cell r="E1524" t="str">
            <v>Plug Valve-SS-300-RF-6"</v>
          </cell>
          <cell r="F1524">
            <v>96</v>
          </cell>
        </row>
        <row r="1525">
          <cell r="E1525" t="str">
            <v>Plug Valve-SS-300-RF-8"</v>
          </cell>
          <cell r="F1525">
            <v>151</v>
          </cell>
        </row>
        <row r="1526">
          <cell r="E1526" t="str">
            <v>Plug Valve-SS-300-RF-10"</v>
          </cell>
          <cell r="F1526">
            <v>225</v>
          </cell>
        </row>
        <row r="1527">
          <cell r="E1527" t="str">
            <v>Plug Valve-SS-300-RF-12"</v>
          </cell>
          <cell r="F1527">
            <v>280</v>
          </cell>
        </row>
        <row r="1528">
          <cell r="E1528" t="str">
            <v>Plug JCSked Valve-SS-150-RF-1/2"</v>
          </cell>
          <cell r="F1528">
            <v>3</v>
          </cell>
        </row>
        <row r="1529">
          <cell r="E1529" t="str">
            <v>Plug JCSked Valve-SS-150-RF-3/4"</v>
          </cell>
          <cell r="F1529">
            <v>4.5</v>
          </cell>
        </row>
        <row r="1530">
          <cell r="E1530" t="str">
            <v>Plug JCSked Valve-SS-150-RF-1"</v>
          </cell>
          <cell r="F1530">
            <v>7.5</v>
          </cell>
        </row>
        <row r="1531">
          <cell r="E1531" t="str">
            <v>Plug JCSked Valve-SS-150-RF-1½"</v>
          </cell>
          <cell r="F1531">
            <v>10</v>
          </cell>
        </row>
        <row r="1532">
          <cell r="E1532" t="str">
            <v>Plug JCSked Valve-SS-150-RF-2"</v>
          </cell>
          <cell r="F1532">
            <v>15</v>
          </cell>
        </row>
        <row r="1533">
          <cell r="E1533" t="str">
            <v>Plug JCSked Valve-SS-150-RF-3"</v>
          </cell>
          <cell r="F1533">
            <v>24</v>
          </cell>
        </row>
        <row r="1534">
          <cell r="E1534" t="str">
            <v>Plug JCSked Valve-SS-150-RF-4"</v>
          </cell>
          <cell r="F1534">
            <v>37</v>
          </cell>
        </row>
        <row r="1535">
          <cell r="E1535" t="str">
            <v>Plug JCSked Valve-SS-150-RF-6"</v>
          </cell>
          <cell r="F1535">
            <v>80</v>
          </cell>
        </row>
        <row r="1536">
          <cell r="E1536" t="str">
            <v>Plug JCSked Valve-SS-150-RF-8"</v>
          </cell>
        </row>
        <row r="1537">
          <cell r="E1537" t="str">
            <v>Plug JCSked Valve-SS-150-RF-10"</v>
          </cell>
        </row>
        <row r="1538">
          <cell r="E1538" t="str">
            <v>Plug JCSked Valve-SS-150-RF-12"</v>
          </cell>
        </row>
        <row r="1539">
          <cell r="E1539" t="str">
            <v>Plug JCSked Valve-SS-150-RF-14"</v>
          </cell>
        </row>
        <row r="1540">
          <cell r="E1540" t="str">
            <v>Plug JCSked Valve-SS-150-RF-16"</v>
          </cell>
        </row>
        <row r="1541">
          <cell r="E1541" t="str">
            <v>Plug JCSked Valve-SS-300-RF-1/2"</v>
          </cell>
          <cell r="F1541">
            <v>6.5</v>
          </cell>
        </row>
        <row r="1542">
          <cell r="E1542" t="str">
            <v>Plug JCSked Valve-SS-300-RF-3/4"</v>
          </cell>
          <cell r="F1542">
            <v>8</v>
          </cell>
        </row>
        <row r="1543">
          <cell r="E1543" t="str">
            <v>Plug JCSked Valve-SS-300-RF-1"</v>
          </cell>
          <cell r="F1543">
            <v>10.5</v>
          </cell>
        </row>
        <row r="1544">
          <cell r="E1544" t="str">
            <v>Plug JCSked Valve-SS-300-RF-1½"</v>
          </cell>
          <cell r="F1544">
            <v>16</v>
          </cell>
        </row>
        <row r="1545">
          <cell r="E1545" t="str">
            <v>Plug JCSked Valve-SS-300-RF-2"</v>
          </cell>
          <cell r="F1545">
            <v>20</v>
          </cell>
        </row>
        <row r="1546">
          <cell r="E1546" t="str">
            <v>Plug JCSked Valve-SS-300-RF-3"</v>
          </cell>
          <cell r="F1546">
            <v>30</v>
          </cell>
        </row>
        <row r="1547">
          <cell r="E1547" t="str">
            <v>Plug JCSked Valve-SS-300-RF-4"</v>
          </cell>
          <cell r="F1547">
            <v>54</v>
          </cell>
        </row>
        <row r="1548">
          <cell r="E1548" t="str">
            <v>Plug JCSked Valve-SS-300-RF-6"</v>
          </cell>
          <cell r="F1548">
            <v>115</v>
          </cell>
        </row>
        <row r="1549">
          <cell r="E1549" t="str">
            <v>Plug JCSked Valve-SS-300-RF-8"</v>
          </cell>
        </row>
        <row r="1550">
          <cell r="E1550" t="str">
            <v>Plug JCSked Valve-SS-300-RF-10"</v>
          </cell>
        </row>
        <row r="1551">
          <cell r="E1551" t="str">
            <v>Plug JCSked Valve-SS-300-RF-12"</v>
          </cell>
        </row>
        <row r="1552">
          <cell r="E1552" t="str">
            <v>Needle Valve-SS-800-SW-1/2"</v>
          </cell>
          <cell r="F1552">
            <v>2</v>
          </cell>
          <cell r="H1552">
            <v>1</v>
          </cell>
        </row>
        <row r="1553">
          <cell r="E1553" t="str">
            <v>Needle Valve-SS-800-SW-3/4"</v>
          </cell>
          <cell r="F1553">
            <v>2</v>
          </cell>
          <cell r="H1553">
            <v>1.5</v>
          </cell>
        </row>
        <row r="1554">
          <cell r="E1554" t="str">
            <v>Needle Valve-SS-800-SW-1"</v>
          </cell>
          <cell r="F1554">
            <v>3</v>
          </cell>
          <cell r="H1554">
            <v>2</v>
          </cell>
        </row>
        <row r="1555">
          <cell r="E1555" t="str">
            <v>Needle Valve-SS-800-SW-1½"</v>
          </cell>
          <cell r="F1555">
            <v>6</v>
          </cell>
          <cell r="H1555">
            <v>3</v>
          </cell>
        </row>
        <row r="1556">
          <cell r="E1556" t="str">
            <v>Needle Valve-SS-1500-SW-1/2"</v>
          </cell>
          <cell r="F1556">
            <v>3.2</v>
          </cell>
          <cell r="H1556">
            <v>1</v>
          </cell>
        </row>
        <row r="1557">
          <cell r="E1557" t="str">
            <v>Needle Valve-SS-1500-SW-3/4"</v>
          </cell>
          <cell r="F1557">
            <v>3.2</v>
          </cell>
          <cell r="H1557">
            <v>1.5</v>
          </cell>
        </row>
        <row r="1558">
          <cell r="E1558" t="str">
            <v>Needle Valve-SS-1500-SW-1"</v>
          </cell>
          <cell r="F1558">
            <v>3</v>
          </cell>
          <cell r="H1558">
            <v>2</v>
          </cell>
        </row>
        <row r="1559">
          <cell r="E1559" t="str">
            <v>Needle Valve-SS-800-NPT-1/2"</v>
          </cell>
          <cell r="F1559">
            <v>2</v>
          </cell>
        </row>
        <row r="1560">
          <cell r="E1560" t="str">
            <v>Needle Valve-SS-800-NPT-3/4"</v>
          </cell>
          <cell r="F1560">
            <v>2</v>
          </cell>
        </row>
        <row r="1561">
          <cell r="E1561" t="str">
            <v>Needle Valve-SS-800-NPT-1"</v>
          </cell>
          <cell r="F1561">
            <v>3</v>
          </cell>
        </row>
        <row r="1562">
          <cell r="E1562" t="str">
            <v>Needle Valve-SS-800-NPT-1½"</v>
          </cell>
          <cell r="F1562">
            <v>6</v>
          </cell>
        </row>
        <row r="1563">
          <cell r="E1563" t="str">
            <v>Gate Valve-CS-150-RF-30"</v>
          </cell>
          <cell r="F1563">
            <v>2170</v>
          </cell>
        </row>
        <row r="1564">
          <cell r="E1564" t="str">
            <v>Gate Valve-CS-150-RF-36"</v>
          </cell>
          <cell r="F1564">
            <v>3350</v>
          </cell>
        </row>
        <row r="1565">
          <cell r="E1565" t="str">
            <v>Gate Valve-CS-150-RF-48"</v>
          </cell>
          <cell r="F1565">
            <v>6544</v>
          </cell>
        </row>
        <row r="1566">
          <cell r="E1566" t="str">
            <v>Gate Valve-CS-150-RF-32"</v>
          </cell>
        </row>
        <row r="1567">
          <cell r="E1567" t="str">
            <v>Gate Valve-CS-150-RF-58"</v>
          </cell>
        </row>
        <row r="1568">
          <cell r="E1568" t="str">
            <v>Butterfly Valve-CS-600-LUG-10"</v>
          </cell>
          <cell r="F1568">
            <v>463</v>
          </cell>
        </row>
        <row r="1569">
          <cell r="E1569" t="str">
            <v>Butterfly Valve-CS-600-LUG-14"</v>
          </cell>
          <cell r="F1569">
            <v>673</v>
          </cell>
        </row>
        <row r="1570">
          <cell r="E1570" t="str">
            <v>Needle Valve-CS-5000-NPT-1/4"</v>
          </cell>
          <cell r="F1570">
            <v>1</v>
          </cell>
        </row>
        <row r="1571">
          <cell r="E1571" t="str">
            <v>Needle Valve-CS-5000-NPT-1/2"</v>
          </cell>
          <cell r="F1571">
            <v>2</v>
          </cell>
        </row>
        <row r="1572">
          <cell r="E1572" t="str">
            <v>Needle Valve-CS-5000-NPT-3/4"</v>
          </cell>
          <cell r="F1572">
            <v>2</v>
          </cell>
        </row>
        <row r="1573">
          <cell r="E1573" t="str">
            <v>Needle Valve-CS-600-RF-1"</v>
          </cell>
          <cell r="F1573">
            <v>5</v>
          </cell>
        </row>
        <row r="1574">
          <cell r="E1574" t="str">
            <v>Needle Valve-CS-300-RF-1"</v>
          </cell>
          <cell r="F1574">
            <v>5</v>
          </cell>
        </row>
        <row r="1575">
          <cell r="E1575" t="str">
            <v>Needle Valve-CS-800-NPT-1/4"</v>
          </cell>
          <cell r="F1575">
            <v>1</v>
          </cell>
        </row>
        <row r="1576">
          <cell r="E1576" t="str">
            <v>Ball Valve R.B.-CS-1500-RTJ-3/4"</v>
          </cell>
          <cell r="F1576">
            <v>18.2</v>
          </cell>
        </row>
        <row r="1577">
          <cell r="E1577" t="str">
            <v>Ball Valve R.B.-CS-1500-RTJ-1"</v>
          </cell>
          <cell r="F1577">
            <v>28.2</v>
          </cell>
        </row>
        <row r="1578">
          <cell r="E1578" t="str">
            <v>Ball Valve R.B.-CS-1500-RF-1½"</v>
          </cell>
          <cell r="F1578">
            <v>34.200000000000003</v>
          </cell>
        </row>
        <row r="1579">
          <cell r="E1579" t="str">
            <v>Check Valve-CS-1500-RTJ-1"</v>
          </cell>
          <cell r="F1579">
            <v>30.2</v>
          </cell>
        </row>
        <row r="1580">
          <cell r="E1580" t="str">
            <v>Ball Valve F.B.-CS-900-RTJ-12"</v>
          </cell>
          <cell r="F1580">
            <v>1340</v>
          </cell>
        </row>
        <row r="1581">
          <cell r="E1581" t="str">
            <v>Ball Valve R.B.-CS-5000-NPT-3/4"</v>
          </cell>
          <cell r="F1581">
            <v>2</v>
          </cell>
        </row>
        <row r="1582">
          <cell r="E1582" t="str">
            <v>Ball Valve F.B.-CS-900-RTJ-8"</v>
          </cell>
          <cell r="F1582">
            <v>605</v>
          </cell>
        </row>
        <row r="1583">
          <cell r="E1583" t="str">
            <v>Ball Valve R.B.-CS-1500-RTJ-1½"</v>
          </cell>
          <cell r="F1583">
            <v>34.200000000000003</v>
          </cell>
        </row>
        <row r="1584">
          <cell r="E1584" t="str">
            <v>Check Valve-CS-1500-RTJ-1½"</v>
          </cell>
          <cell r="F1584">
            <v>32.5</v>
          </cell>
        </row>
        <row r="1585">
          <cell r="E1585" t="str">
            <v>Needle Valve-CS-1500-NPT-3/4"</v>
          </cell>
          <cell r="F1585">
            <v>15</v>
          </cell>
        </row>
        <row r="1586">
          <cell r="E1586" t="str">
            <v>Ball Valve R.B.-CS-2000-NPT-2"</v>
          </cell>
          <cell r="F1586">
            <v>19</v>
          </cell>
        </row>
        <row r="1587">
          <cell r="E1587" t="str">
            <v>Gate Valve Xbody-AS-800-SW-3/4"</v>
          </cell>
          <cell r="F1587">
            <v>2.5</v>
          </cell>
          <cell r="H1587">
            <v>1.5</v>
          </cell>
        </row>
        <row r="1588">
          <cell r="E1588" t="str">
            <v>Gate Valve Xbody-CS-800-SW-3/4"</v>
          </cell>
          <cell r="F1588">
            <v>2.5</v>
          </cell>
          <cell r="H1588">
            <v>1.5</v>
          </cell>
        </row>
        <row r="1589">
          <cell r="E1589" t="str">
            <v>Globe Valve-CS-800-SW-2"</v>
          </cell>
          <cell r="F1589">
            <v>6.5</v>
          </cell>
          <cell r="H1589">
            <v>2</v>
          </cell>
        </row>
        <row r="1590">
          <cell r="E1590" t="str">
            <v>Gate Valve Xbody-CS-800-SW-1½"</v>
          </cell>
          <cell r="F1590">
            <v>3.5</v>
          </cell>
          <cell r="H1590">
            <v>1.5</v>
          </cell>
        </row>
        <row r="1591">
          <cell r="E1591" t="str">
            <v>Gate Valve Xbody-CS-800-SW-1"</v>
          </cell>
          <cell r="F1591">
            <v>2.5</v>
          </cell>
          <cell r="H1591">
            <v>1.5</v>
          </cell>
        </row>
        <row r="1592">
          <cell r="E1592" t="str">
            <v>Check Valve-CS-1500-BW-2"</v>
          </cell>
          <cell r="F1592">
            <v>71.599999999999994</v>
          </cell>
          <cell r="H1592">
            <v>4</v>
          </cell>
        </row>
        <row r="1593">
          <cell r="E1593" t="str">
            <v>Gate Valve Xbody-CS-1500-SW-3/4"</v>
          </cell>
          <cell r="F1593">
            <v>3.2</v>
          </cell>
          <cell r="H1593">
            <v>1.5</v>
          </cell>
        </row>
        <row r="1594">
          <cell r="E1594" t="str">
            <v>Gate Valve-CS-1500-SW-1/2"</v>
          </cell>
          <cell r="F1594">
            <v>3.72</v>
          </cell>
          <cell r="H1594">
            <v>1</v>
          </cell>
        </row>
        <row r="1595">
          <cell r="E1595" t="str">
            <v>Gate Valve Xbody-CS-800-NPT-3/4"</v>
          </cell>
          <cell r="F1595">
            <v>2.5</v>
          </cell>
          <cell r="H1595">
            <v>1.5</v>
          </cell>
        </row>
        <row r="1596">
          <cell r="E1596" t="str">
            <v>Gate Valve Xbody-CS-800-SW-1/2"</v>
          </cell>
          <cell r="F1596">
            <v>3.5</v>
          </cell>
          <cell r="H1596">
            <v>1.5</v>
          </cell>
        </row>
        <row r="1597">
          <cell r="E1597" t="str">
            <v>Gate Valve-CS-800-NPT-2"</v>
          </cell>
          <cell r="F1597">
            <v>10</v>
          </cell>
        </row>
        <row r="1598">
          <cell r="E1598" t="str">
            <v>Diaphragm Valve-CS-150-FF-2"</v>
          </cell>
          <cell r="F1598">
            <v>21</v>
          </cell>
        </row>
        <row r="1599">
          <cell r="E1599" t="str">
            <v>Check Valve-SS-150-RF-6"</v>
          </cell>
          <cell r="F1599">
            <v>102</v>
          </cell>
        </row>
        <row r="1600">
          <cell r="E1600" t="str">
            <v>Butterfly Valve-SS-150-RF-6"</v>
          </cell>
          <cell r="F1600">
            <v>32</v>
          </cell>
        </row>
        <row r="1601">
          <cell r="E1601" t="str">
            <v>Check Valve-SS-150-RF-4"</v>
          </cell>
          <cell r="F1601">
            <v>56.1</v>
          </cell>
        </row>
        <row r="1602">
          <cell r="E1602" t="str">
            <v>Butterfly Valve-SS-150-RF-4"</v>
          </cell>
          <cell r="F1602">
            <v>27</v>
          </cell>
        </row>
        <row r="1603">
          <cell r="E1603" t="str">
            <v>Butterfly Valve-SS-150-RF-10"</v>
          </cell>
          <cell r="F1603">
            <v>78</v>
          </cell>
        </row>
        <row r="1604">
          <cell r="E1604" t="str">
            <v>Check Valve-SS-150-RF-8"</v>
          </cell>
          <cell r="F1604">
            <v>214</v>
          </cell>
        </row>
        <row r="1605">
          <cell r="E1605" t="str">
            <v>Check Valve-SS-150-RF-10"</v>
          </cell>
          <cell r="F1605">
            <v>378</v>
          </cell>
        </row>
        <row r="1606">
          <cell r="E1606" t="str">
            <v>Check Valve-SS-150-RF-2"</v>
          </cell>
          <cell r="F1606">
            <v>17.3</v>
          </cell>
        </row>
        <row r="1607">
          <cell r="E1607" t="str">
            <v>Check Valve-CS-1500-BW-8"</v>
          </cell>
          <cell r="F1607">
            <v>800</v>
          </cell>
        </row>
        <row r="1608">
          <cell r="E1608" t="str">
            <v>Ball Valve F.B.-SS-800-BW-1½"</v>
          </cell>
          <cell r="F1608">
            <v>2.4</v>
          </cell>
        </row>
        <row r="1609">
          <cell r="E1609" t="str">
            <v>Butterfly Valve-CS-150-RF-40"</v>
          </cell>
          <cell r="F1609">
            <v>1917</v>
          </cell>
        </row>
        <row r="1610">
          <cell r="E1610" t="str">
            <v>Butterfly Valve-CS-150-RF-30"</v>
          </cell>
          <cell r="F1610">
            <v>1364</v>
          </cell>
        </row>
        <row r="1611">
          <cell r="E1611" t="str">
            <v>Plug Valve-CS-600-BW-3"</v>
          </cell>
          <cell r="F1611">
            <v>30</v>
          </cell>
        </row>
        <row r="1612">
          <cell r="E1612" t="str">
            <v>Globe Valve-CS-600-BW-3"</v>
          </cell>
          <cell r="F1612">
            <v>59</v>
          </cell>
        </row>
        <row r="1613">
          <cell r="E1613" t="str">
            <v>Plug Valve-CS-600-BW-2"</v>
          </cell>
          <cell r="F1613">
            <v>20</v>
          </cell>
        </row>
        <row r="1614">
          <cell r="E1614" t="str">
            <v>Check Valve-CS-600-BW-2"</v>
          </cell>
          <cell r="F1614">
            <v>32</v>
          </cell>
        </row>
        <row r="1615">
          <cell r="E1615" t="str">
            <v>Globe Valve-CS-600-BW-2"</v>
          </cell>
          <cell r="F1615">
            <v>29.8</v>
          </cell>
        </row>
        <row r="1616">
          <cell r="E1616" t="str">
            <v>Plug Valve-CS-600-BW-10"</v>
          </cell>
          <cell r="F1616">
            <v>300</v>
          </cell>
        </row>
        <row r="1617">
          <cell r="E1617" t="str">
            <v>Globe Valve-CS-600-BW-6"</v>
          </cell>
          <cell r="F1617">
            <v>264</v>
          </cell>
        </row>
        <row r="1618">
          <cell r="E1618" t="str">
            <v>Ball Valve R.B.-CS-800-BW-1½"</v>
          </cell>
          <cell r="F1618">
            <v>2.4</v>
          </cell>
        </row>
        <row r="1619">
          <cell r="E1619" t="str">
            <v>Globe Valve-CS-600-BW-8"</v>
          </cell>
          <cell r="F1619">
            <v>435</v>
          </cell>
        </row>
        <row r="1620">
          <cell r="E1620" t="str">
            <v>Plug Valve-CS-600-BW-8"</v>
          </cell>
          <cell r="F1620">
            <v>200</v>
          </cell>
        </row>
        <row r="1621">
          <cell r="E1621" t="str">
            <v>Ball Valve R.B.-CS-800-BW-1"</v>
          </cell>
          <cell r="F1621">
            <v>1.2</v>
          </cell>
        </row>
        <row r="1622">
          <cell r="E1622" t="str">
            <v>Ball Valve F.B.-SS-800-BW-1"</v>
          </cell>
          <cell r="F1622">
            <v>1.2</v>
          </cell>
        </row>
        <row r="1623">
          <cell r="E1623" t="str">
            <v>Check Valve-SS-800-SW-1"</v>
          </cell>
          <cell r="F1623">
            <v>2.5</v>
          </cell>
        </row>
        <row r="1624">
          <cell r="E1624" t="str">
            <v>Check Valve-SS-150-RF-3"</v>
          </cell>
          <cell r="F1624">
            <v>32.200000000000003</v>
          </cell>
        </row>
        <row r="1625">
          <cell r="E1625" t="str">
            <v>Globe Valve-SS-150-RF-2"</v>
          </cell>
          <cell r="F1625">
            <v>22</v>
          </cell>
        </row>
        <row r="1626">
          <cell r="E1626" t="str">
            <v>Plug Valve-SS-150-BW-4"</v>
          </cell>
          <cell r="F1626">
            <v>30</v>
          </cell>
        </row>
        <row r="1627">
          <cell r="E1627" t="str">
            <v>Globe Valve-SS-150-RF-3"</v>
          </cell>
          <cell r="F1627">
            <v>37</v>
          </cell>
        </row>
        <row r="1628">
          <cell r="E1628" t="str">
            <v>Ball Valve R.B.-CS-800-BW-3/4"</v>
          </cell>
          <cell r="F1628">
            <v>0.6</v>
          </cell>
        </row>
        <row r="1629">
          <cell r="E1629" t="str">
            <v>Ball Valve R.B.-SS-150-RF-2"</v>
          </cell>
          <cell r="F1629">
            <v>21</v>
          </cell>
        </row>
        <row r="1630">
          <cell r="E1630" t="str">
            <v>Ball Valve F.B.-SS-800-BW-3/4"</v>
          </cell>
          <cell r="F1630">
            <v>0.6</v>
          </cell>
        </row>
        <row r="1631">
          <cell r="E1631" t="str">
            <v>Butterfly Valve-CS-150-FF-2"</v>
          </cell>
          <cell r="F1631">
            <v>3.2</v>
          </cell>
        </row>
        <row r="1632">
          <cell r="E1632" t="str">
            <v>Plug Valve-CS-600-BW-4"</v>
          </cell>
          <cell r="F1632">
            <v>65</v>
          </cell>
        </row>
        <row r="1633">
          <cell r="E1633" t="str">
            <v>Plug Valve-CS-600-BW-6"</v>
          </cell>
          <cell r="F1633">
            <v>120</v>
          </cell>
        </row>
        <row r="1634">
          <cell r="E1634" t="str">
            <v>Butterfly Valve-CS-150-FF-8"</v>
          </cell>
          <cell r="F1634">
            <v>60</v>
          </cell>
        </row>
        <row r="1635">
          <cell r="E1635" t="str">
            <v>Diaphragm Valve-CS-150-FF-1"</v>
          </cell>
          <cell r="F1635">
            <v>1.2</v>
          </cell>
        </row>
        <row r="1636">
          <cell r="E1636" t="str">
            <v>Butterfly Valve-CS-150-FF-6"</v>
          </cell>
          <cell r="F1636">
            <v>32</v>
          </cell>
        </row>
        <row r="1637">
          <cell r="E1637" t="str">
            <v>Butterfly Valve-SS-150-RF-8"</v>
          </cell>
          <cell r="F1637">
            <v>60</v>
          </cell>
        </row>
        <row r="1638">
          <cell r="E1638" t="str">
            <v>Plug Valve-CS-600-BW-12"</v>
          </cell>
          <cell r="F1638">
            <v>965</v>
          </cell>
        </row>
        <row r="1639">
          <cell r="E1639" t="str">
            <v>Ball Valve R.B.-CS-2000-NPT-1/2"</v>
          </cell>
          <cell r="F1639">
            <v>0.5</v>
          </cell>
        </row>
        <row r="1640">
          <cell r="E1640" t="str">
            <v>Ball Valve R.B.-CS-2000-NPT-3/4"</v>
          </cell>
          <cell r="F1640">
            <v>0.5</v>
          </cell>
        </row>
        <row r="1641">
          <cell r="E1641" t="str">
            <v>Ball Valve R.B.-CS-2000-SW-1"</v>
          </cell>
          <cell r="F1641">
            <v>1.5</v>
          </cell>
        </row>
        <row r="1642">
          <cell r="E1642" t="str">
            <v>Ball Valve R.B.-CS-2000-SW-1/2"</v>
          </cell>
          <cell r="F1642">
            <v>1.2</v>
          </cell>
        </row>
        <row r="1643">
          <cell r="E1643" t="str">
            <v>Ball Valve R.B.-CS-2000-SW-3/4"</v>
          </cell>
          <cell r="F1643">
            <v>1.3</v>
          </cell>
        </row>
        <row r="1644">
          <cell r="E1644" t="str">
            <v>Ball Valve R.B.-CS-2000-NPT-1"</v>
          </cell>
          <cell r="F1644">
            <v>1.5</v>
          </cell>
        </row>
        <row r="1645">
          <cell r="E1645" t="str">
            <v>Ball Valve R.B.-SS-2000-NPT-1/2"</v>
          </cell>
          <cell r="F1645">
            <v>0.5</v>
          </cell>
        </row>
        <row r="1646">
          <cell r="E1646" t="str">
            <v>Ball Valve R.B.-SS-2000-NPT-3/4"</v>
          </cell>
          <cell r="F1646">
            <v>0.5</v>
          </cell>
        </row>
        <row r="1647">
          <cell r="E1647" t="str">
            <v>Check Valve-SS-800-NPT-1/2"</v>
          </cell>
          <cell r="F1647">
            <v>1.2</v>
          </cell>
        </row>
        <row r="1648">
          <cell r="E1648" t="str">
            <v>Check Valve-SS-800-NPT-3/4"</v>
          </cell>
          <cell r="F1648">
            <v>1.4</v>
          </cell>
        </row>
        <row r="1649">
          <cell r="E1649" t="str">
            <v>Ball Valve R.B.-CS-900-RTJ-2"</v>
          </cell>
          <cell r="F1649">
            <v>61</v>
          </cell>
        </row>
        <row r="1650">
          <cell r="E1650" t="str">
            <v>Ball Valve R.B.-SS-5000-NPT-1/2"</v>
          </cell>
          <cell r="F1650">
            <v>3</v>
          </cell>
        </row>
        <row r="1651">
          <cell r="E1651" t="str">
            <v>Ball Valve R.B.-SS-5000-NPT-3/4"</v>
          </cell>
          <cell r="F1651">
            <v>3</v>
          </cell>
        </row>
        <row r="1652">
          <cell r="E1652" t="str">
            <v>Globe Valve-SS-1500-NPT-1/2"</v>
          </cell>
          <cell r="F1652">
            <v>3</v>
          </cell>
        </row>
        <row r="1653">
          <cell r="E1653" t="str">
            <v>Globe Valve-SS-1500-NPT-3/4"</v>
          </cell>
          <cell r="F1653">
            <v>3</v>
          </cell>
        </row>
        <row r="1654">
          <cell r="E1654" t="str">
            <v>Ball Valve F.B.-CS-900-RTJ-2"</v>
          </cell>
          <cell r="F1654">
            <v>70</v>
          </cell>
        </row>
        <row r="1655">
          <cell r="E1655" t="str">
            <v>Ball Valve F.B.-CS-900-RTJ-6"</v>
          </cell>
          <cell r="F1655">
            <v>330</v>
          </cell>
        </row>
        <row r="1656">
          <cell r="E1656" t="str">
            <v>Wafer Check Valve-CS-900-WRTJ-2"</v>
          </cell>
          <cell r="F1656">
            <v>12</v>
          </cell>
        </row>
        <row r="1657">
          <cell r="E1657" t="str">
            <v>Ball Valve F.B.-CS-2000-NPT-3/4"</v>
          </cell>
          <cell r="F1657">
            <v>0.75</v>
          </cell>
        </row>
        <row r="1658">
          <cell r="E1658" t="str">
            <v>Globe Valve-CS-1500-NPT-1"</v>
          </cell>
          <cell r="F1658">
            <v>7.4385000000000003</v>
          </cell>
        </row>
        <row r="1659">
          <cell r="E1659" t="str">
            <v>Ball Valve R.B.-CS-5000-NPT-1/2"</v>
          </cell>
          <cell r="F1659">
            <v>3</v>
          </cell>
        </row>
        <row r="1660">
          <cell r="E1660" t="str">
            <v>Ball Valve R.B.-CS-5000-NPT-3/4"</v>
          </cell>
          <cell r="F1660">
            <v>4</v>
          </cell>
        </row>
        <row r="1661">
          <cell r="E1661" t="str">
            <v>Ball Valve R.B.-CS-900-RTJ-3"</v>
          </cell>
          <cell r="F1661">
            <v>78</v>
          </cell>
        </row>
        <row r="1662">
          <cell r="E1662" t="str">
            <v>Ball Valve R.B.-CS-900-RTJ-4"</v>
          </cell>
          <cell r="F1662">
            <v>145</v>
          </cell>
        </row>
        <row r="1663">
          <cell r="E1663" t="str">
            <v>Ball Valve F.B.-CS-900-RTJ-4"</v>
          </cell>
          <cell r="F1663">
            <v>145</v>
          </cell>
        </row>
        <row r="1664">
          <cell r="E1664" t="str">
            <v>Wafer Check Valve-CS-900-WRTJ-4"</v>
          </cell>
          <cell r="F1664">
            <v>21</v>
          </cell>
        </row>
        <row r="1665">
          <cell r="E1665" t="str">
            <v>Ball Valve R.B.-CS-900-RTJ-10"</v>
          </cell>
          <cell r="F1665">
            <v>1000</v>
          </cell>
        </row>
        <row r="1666">
          <cell r="E1666" t="str">
            <v>Ball Valve R.B.-CS-2000-NPT-1½"</v>
          </cell>
          <cell r="F1666">
            <v>3</v>
          </cell>
        </row>
        <row r="1667">
          <cell r="E1667" t="str">
            <v>Ball Valve F.B.-CS-2000-NPT-1"</v>
          </cell>
          <cell r="F1667">
            <v>4</v>
          </cell>
        </row>
        <row r="1668">
          <cell r="E1668" t="str">
            <v>Wafer Check Valve-CS-800-NPT-2"</v>
          </cell>
          <cell r="F1668">
            <v>8</v>
          </cell>
        </row>
        <row r="1669">
          <cell r="E1669" t="str">
            <v>Ball Valve R.B.-CS-2000-NPT-2"</v>
          </cell>
          <cell r="F1669">
            <v>3.5</v>
          </cell>
        </row>
        <row r="1670">
          <cell r="E1670" t="str">
            <v>Ball Valve R.B.-CS-900-RTJ-8"</v>
          </cell>
          <cell r="F1670">
            <v>600</v>
          </cell>
        </row>
        <row r="1671">
          <cell r="E1671" t="str">
            <v>Ball Valve R.B.-CS-900-RTJ-6"</v>
          </cell>
          <cell r="F1671">
            <v>550</v>
          </cell>
        </row>
        <row r="1672">
          <cell r="E1672" t="str">
            <v>Wafer Check Valve-SS-150-WRF-2"</v>
          </cell>
          <cell r="F1672">
            <v>8</v>
          </cell>
        </row>
        <row r="1673">
          <cell r="E1673" t="str">
            <v>Ball Valve F.B.-SS-150-RF-2"</v>
          </cell>
          <cell r="F1673">
            <v>21</v>
          </cell>
        </row>
        <row r="1674">
          <cell r="E1674" t="str">
            <v>Ball Valve F.B.-SS-150-RF-3"</v>
          </cell>
          <cell r="F1674">
            <v>26</v>
          </cell>
        </row>
        <row r="1675">
          <cell r="E1675" t="str">
            <v>Ball Valve R.B.-SS-2000-NPT-1"</v>
          </cell>
          <cell r="F1675">
            <v>1</v>
          </cell>
        </row>
        <row r="1676">
          <cell r="E1676" t="str">
            <v>Ball Valve F.B.-CS-2000-NPT-2"</v>
          </cell>
          <cell r="F1676">
            <v>0.5</v>
          </cell>
        </row>
        <row r="1677">
          <cell r="E1677" t="str">
            <v>Butterfly Valve-SS-150-RF-3"</v>
          </cell>
          <cell r="F1677">
            <v>27</v>
          </cell>
        </row>
        <row r="1678">
          <cell r="E1678" t="str">
            <v>Gate Valve-CS-150-RF-36"</v>
          </cell>
          <cell r="F1678">
            <v>3350</v>
          </cell>
        </row>
        <row r="1679">
          <cell r="E1679" t="str">
            <v>Check Valve-SS-800-NPT-1"</v>
          </cell>
          <cell r="F1679">
            <v>2</v>
          </cell>
        </row>
        <row r="1680">
          <cell r="E1680" t="str">
            <v>Ball Valve F.B.-CS-600-BW-4"</v>
          </cell>
          <cell r="F1680">
            <v>161.86000000000001</v>
          </cell>
          <cell r="H1680">
            <v>8</v>
          </cell>
        </row>
        <row r="1681">
          <cell r="E1681" t="str">
            <v>Ball Valve F.B.-CS-600-BW-6"</v>
          </cell>
          <cell r="F1681">
            <v>334.47</v>
          </cell>
          <cell r="H1681">
            <v>12</v>
          </cell>
        </row>
        <row r="1682">
          <cell r="E1682" t="str">
            <v>Ball Valve F.B.-CS-600-BW-8"</v>
          </cell>
          <cell r="F1682">
            <v>593.13</v>
          </cell>
          <cell r="H1682">
            <v>16</v>
          </cell>
        </row>
        <row r="1683">
          <cell r="E1683" t="str">
            <v>Plug Valve-CS-600-RF-2"</v>
          </cell>
          <cell r="F1683">
            <v>20</v>
          </cell>
        </row>
        <row r="1684">
          <cell r="E1684" t="str">
            <v>Plug Valve-CS-600-RF-3"</v>
          </cell>
          <cell r="F1684">
            <v>30</v>
          </cell>
        </row>
        <row r="1685">
          <cell r="E1685" t="str">
            <v>Needle Valve-CS-150-RF-1"</v>
          </cell>
          <cell r="F1685">
            <v>4</v>
          </cell>
        </row>
        <row r="1686">
          <cell r="E1686" t="str">
            <v>Ball Valve R.B. 3 way Flanged-SS-150-RF-2"</v>
          </cell>
          <cell r="F1686">
            <v>30</v>
          </cell>
        </row>
        <row r="1687">
          <cell r="E1687" t="str">
            <v>Check Valve-SS-300-RF-2"</v>
          </cell>
          <cell r="F1687">
            <v>28</v>
          </cell>
        </row>
        <row r="1688">
          <cell r="E1688" t="str">
            <v>Ball Valve R.B.-SS-800-NPT-1/2"</v>
          </cell>
          <cell r="F1688">
            <v>0.5</v>
          </cell>
        </row>
        <row r="1689">
          <cell r="E1689" t="str">
            <v>Ball Valve R.B.-SS-800-NPT-3/4"</v>
          </cell>
          <cell r="F1689">
            <v>0.5</v>
          </cell>
        </row>
        <row r="1690">
          <cell r="E1690" t="str">
            <v>Globe Valve-SS-300-RF-2"</v>
          </cell>
          <cell r="F1690">
            <v>27.2</v>
          </cell>
        </row>
        <row r="1691">
          <cell r="E1691" t="str">
            <v>Ball Valve F.B.-CS-1500-RTJ-1½"</v>
          </cell>
          <cell r="F1691">
            <v>34.200000000000003</v>
          </cell>
        </row>
        <row r="1692">
          <cell r="E1692" t="str">
            <v>Ball Valve F.B.-CS-2000-NPT-1/2"</v>
          </cell>
          <cell r="F1692">
            <v>0.5</v>
          </cell>
        </row>
        <row r="1693">
          <cell r="E1693" t="str">
            <v>Diaphragm Valve-CS-150-RF-2"</v>
          </cell>
          <cell r="F1693">
            <v>20</v>
          </cell>
        </row>
        <row r="1694">
          <cell r="E1694" t="str">
            <v>Needle Valve-CS-5000-NPT-1"</v>
          </cell>
          <cell r="F1694">
            <v>2</v>
          </cell>
        </row>
        <row r="1695">
          <cell r="E1695" t="str">
            <v>Ball Valve F.B.-CS-2000-NPT-2"</v>
          </cell>
          <cell r="F1695">
            <v>2</v>
          </cell>
        </row>
        <row r="1696">
          <cell r="E1696" t="str">
            <v>Wafer Check Valve-AS-900-WRTJ-2"</v>
          </cell>
          <cell r="F1696">
            <v>63</v>
          </cell>
        </row>
        <row r="1697">
          <cell r="E1697" t="str">
            <v>Wafer Check Valve-AS-900-WRTJ-2½"</v>
          </cell>
          <cell r="F1697">
            <v>70</v>
          </cell>
        </row>
        <row r="1698">
          <cell r="E1698" t="str">
            <v>Wafer Check Valve-AS-900-WRTJ-3"</v>
          </cell>
          <cell r="F1698">
            <v>95</v>
          </cell>
        </row>
        <row r="1699">
          <cell r="E1699" t="str">
            <v>Wafer Check Valve-AS-900-WRTJ-4"</v>
          </cell>
          <cell r="F1699">
            <v>143</v>
          </cell>
        </row>
        <row r="1700">
          <cell r="E1700" t="str">
            <v>Wafer Check Valve-AS-900-WRTJ-6"</v>
          </cell>
          <cell r="F1700">
            <v>325</v>
          </cell>
        </row>
        <row r="1701">
          <cell r="E1701" t="str">
            <v>Wafer Check Valve-AS-900-WRTJ-8"</v>
          </cell>
          <cell r="F1701">
            <v>597</v>
          </cell>
        </row>
        <row r="1702">
          <cell r="E1702" t="str">
            <v>Wafer Check Valve-AS-900-WRTJ-10"</v>
          </cell>
          <cell r="F1702">
            <v>918</v>
          </cell>
        </row>
        <row r="1703">
          <cell r="E1703" t="str">
            <v>Wafer Check Valve-AS-900-WRTJ-12"</v>
          </cell>
          <cell r="F1703">
            <v>1317</v>
          </cell>
        </row>
        <row r="1704">
          <cell r="E1704" t="str">
            <v>Wafer Check Valve-AS-900-WRTJ-14"</v>
          </cell>
          <cell r="F1704">
            <v>1554</v>
          </cell>
        </row>
        <row r="1705">
          <cell r="E1705" t="str">
            <v>Wafer Check Valve-AS-900-WRTJ-16"</v>
          </cell>
          <cell r="F1705">
            <v>2063</v>
          </cell>
        </row>
        <row r="1706">
          <cell r="E1706" t="str">
            <v>Wafer Check Valve-AS-900-WRTJ-18"</v>
          </cell>
          <cell r="F1706">
            <v>2777</v>
          </cell>
        </row>
        <row r="1707">
          <cell r="E1707" t="str">
            <v>Wafer Check Valve-AS-900-WRTJ-20"</v>
          </cell>
          <cell r="F1707">
            <v>3565</v>
          </cell>
        </row>
        <row r="1708">
          <cell r="E1708" t="str">
            <v>Wafer Check Valve-AS-900-WRTJ-24"</v>
          </cell>
          <cell r="F1708">
            <v>6173</v>
          </cell>
        </row>
        <row r="1709">
          <cell r="E1709" t="str">
            <v>Ball Valve R.B.-CS-5000-NPT-1"</v>
          </cell>
          <cell r="F1709">
            <v>5</v>
          </cell>
        </row>
        <row r="1710">
          <cell r="E1710" t="str">
            <v>Ball Valve R.B.-CS-1500-RTJ-2"</v>
          </cell>
          <cell r="F1710">
            <v>6</v>
          </cell>
        </row>
        <row r="1711">
          <cell r="E1711" t="str">
            <v>Wafer Check Valve-CS-150-LUG-16"</v>
          </cell>
          <cell r="F1711">
            <v>134</v>
          </cell>
        </row>
        <row r="1712">
          <cell r="E1712" t="str">
            <v>Wafer Check Valve-CS-600-LUG-16"</v>
          </cell>
          <cell r="F1712">
            <v>286</v>
          </cell>
        </row>
        <row r="1713">
          <cell r="E1713" t="str">
            <v>Wafer Check Valve-CS-600-LUG-12"</v>
          </cell>
          <cell r="F1713">
            <v>145</v>
          </cell>
        </row>
        <row r="1714">
          <cell r="E1714" t="str">
            <v>Wafer Check Valve-CS-900-LUG-2"</v>
          </cell>
          <cell r="F1714">
            <v>8</v>
          </cell>
        </row>
        <row r="1715">
          <cell r="E1715" t="str">
            <v>Wafer Check Valve-CS-900-LUG-4"</v>
          </cell>
          <cell r="F1715">
            <v>48</v>
          </cell>
        </row>
        <row r="1716">
          <cell r="E1716" t="str">
            <v>Wafer Check Valve-CS-900-LUG-6"</v>
          </cell>
          <cell r="F1716">
            <v>56</v>
          </cell>
        </row>
        <row r="1717">
          <cell r="E1717" t="str">
            <v>Wafer Check Valve-CS-900-LUG-10"</v>
          </cell>
          <cell r="F1717">
            <v>100</v>
          </cell>
        </row>
        <row r="1718">
          <cell r="E1718" t="str">
            <v>Gate Valve-CS-600-RF-30"</v>
          </cell>
          <cell r="F1718">
            <v>2800</v>
          </cell>
        </row>
        <row r="1719">
          <cell r="E1719" t="str">
            <v>Ball Valve R.B.-CS-1500-NPT-1/2"</v>
          </cell>
          <cell r="F1719">
            <v>0.5</v>
          </cell>
        </row>
        <row r="1720">
          <cell r="E1720" t="str">
            <v>Ball Valve R.B.-CS-1500-NPT-1"</v>
          </cell>
          <cell r="F1720">
            <v>1.5</v>
          </cell>
        </row>
        <row r="1721">
          <cell r="E1721" t="str">
            <v>Ball Valve F.B.-CS-2000-SWxNPT-1/2"</v>
          </cell>
          <cell r="F1721">
            <v>0.5</v>
          </cell>
        </row>
        <row r="1722">
          <cell r="E1722" t="str">
            <v>Ball Valve F.B.-CS-2000-SWxNPT-3/4"</v>
          </cell>
          <cell r="F1722">
            <v>0.75</v>
          </cell>
        </row>
        <row r="1723">
          <cell r="E1723" t="str">
            <v>Needle Valve-CS-1500-NPT-1/2"</v>
          </cell>
          <cell r="F1723">
            <v>2</v>
          </cell>
        </row>
        <row r="1724">
          <cell r="E1724" t="str">
            <v>Globe Valve-CS-300-RF-16"</v>
          </cell>
          <cell r="F1724">
            <v>1500</v>
          </cell>
        </row>
        <row r="1725">
          <cell r="E1725" t="str">
            <v>Check Valve-CS-300-RF-12"</v>
          </cell>
          <cell r="F1725">
            <v>710</v>
          </cell>
        </row>
        <row r="1726">
          <cell r="E1726" t="str">
            <v>Needle Valve-CS-3000-NPT-1/2"</v>
          </cell>
          <cell r="F1726">
            <v>3.2</v>
          </cell>
          <cell r="H1726">
            <v>1</v>
          </cell>
        </row>
        <row r="1727">
          <cell r="E1727" t="str">
            <v>Globe Valve-SS-800-SW-1"</v>
          </cell>
          <cell r="F1727">
            <v>3.5</v>
          </cell>
          <cell r="H1727">
            <v>2</v>
          </cell>
        </row>
        <row r="1728">
          <cell r="E1728" t="str">
            <v>Butterfly Valve-CS-150-LUG-10"</v>
          </cell>
          <cell r="F1728">
            <v>78</v>
          </cell>
        </row>
        <row r="1729">
          <cell r="E1729" t="str">
            <v>Butterfly Valve-CS-150-LUG-12"</v>
          </cell>
          <cell r="F1729">
            <v>123</v>
          </cell>
        </row>
        <row r="1730">
          <cell r="E1730" t="str">
            <v>Check Valve-CS-900-RTJ-4"</v>
          </cell>
          <cell r="F1730">
            <v>143</v>
          </cell>
        </row>
        <row r="1731">
          <cell r="E1731" t="str">
            <v>Ball Valve F.B.-CS-5000-SWxNPT-1/2"</v>
          </cell>
          <cell r="F1731">
            <v>0.5</v>
          </cell>
        </row>
        <row r="1732">
          <cell r="E1732" t="str">
            <v>Ball Valve F.B.-CS-5000-SWxNPT-3/4"</v>
          </cell>
          <cell r="F1732">
            <v>0.75</v>
          </cell>
        </row>
      </sheetData>
      <sheetData sheetId="101" refreshError="1"/>
      <sheetData sheetId="10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alculo cables"/>
      <sheetName val="PullDownMenus"/>
      <sheetName val="VALVULAS"/>
      <sheetName val="sheet 2"/>
    </sheetNames>
    <sheetDataSet>
      <sheetData sheetId="0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Lineas"/>
    </sheetNames>
    <sheetDataSet>
      <sheetData sheetId="0"/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>
        <row r="3">
          <cell r="C3">
            <v>5</v>
          </cell>
          <cell r="D3">
            <v>10</v>
          </cell>
          <cell r="E3">
            <v>20</v>
          </cell>
          <cell r="F3">
            <v>30</v>
          </cell>
          <cell r="G3">
            <v>40</v>
          </cell>
          <cell r="H3" t="str">
            <v>STD</v>
          </cell>
          <cell r="I3">
            <v>60</v>
          </cell>
          <cell r="J3">
            <v>80</v>
          </cell>
          <cell r="K3" t="str">
            <v>XS</v>
          </cell>
          <cell r="L3">
            <v>100</v>
          </cell>
          <cell r="M3">
            <v>120</v>
          </cell>
          <cell r="N3">
            <v>140</v>
          </cell>
          <cell r="O3">
            <v>160</v>
          </cell>
          <cell r="P3" t="str">
            <v>XX</v>
          </cell>
        </row>
        <row r="4">
          <cell r="A4" t="str">
            <v>½</v>
          </cell>
          <cell r="B4">
            <v>21.3</v>
          </cell>
          <cell r="C4">
            <v>1.65</v>
          </cell>
          <cell r="D4">
            <v>2.11</v>
          </cell>
          <cell r="G4">
            <v>2.77</v>
          </cell>
          <cell r="H4">
            <v>2.77</v>
          </cell>
          <cell r="J4">
            <v>3.73</v>
          </cell>
          <cell r="K4">
            <v>3.73</v>
          </cell>
          <cell r="O4">
            <v>4.78</v>
          </cell>
          <cell r="P4">
            <v>7.47</v>
          </cell>
        </row>
        <row r="5">
          <cell r="A5" t="str">
            <v>¾</v>
          </cell>
          <cell r="B5">
            <v>26.7</v>
          </cell>
          <cell r="C5">
            <v>1.65</v>
          </cell>
          <cell r="D5">
            <v>2.11</v>
          </cell>
          <cell r="G5">
            <v>2.87</v>
          </cell>
          <cell r="H5">
            <v>2.87</v>
          </cell>
          <cell r="J5">
            <v>3.91</v>
          </cell>
          <cell r="K5">
            <v>3.91</v>
          </cell>
          <cell r="O5">
            <v>5.56</v>
          </cell>
          <cell r="P5">
            <v>7.82</v>
          </cell>
        </row>
        <row r="6">
          <cell r="A6">
            <v>1</v>
          </cell>
          <cell r="B6">
            <v>33.4</v>
          </cell>
          <cell r="C6">
            <v>1.65</v>
          </cell>
          <cell r="D6">
            <v>2.77</v>
          </cell>
          <cell r="G6">
            <v>3.38</v>
          </cell>
          <cell r="H6">
            <v>3.38</v>
          </cell>
          <cell r="J6">
            <v>4.55</v>
          </cell>
          <cell r="K6">
            <v>4.55</v>
          </cell>
          <cell r="O6">
            <v>6.35</v>
          </cell>
          <cell r="P6">
            <v>9.09</v>
          </cell>
        </row>
        <row r="7">
          <cell r="A7" t="str">
            <v>1½</v>
          </cell>
          <cell r="B7">
            <v>48.3</v>
          </cell>
          <cell r="C7">
            <v>1.65</v>
          </cell>
          <cell r="D7">
            <v>2.77</v>
          </cell>
          <cell r="G7">
            <v>3.68</v>
          </cell>
          <cell r="H7">
            <v>3.68</v>
          </cell>
          <cell r="J7">
            <v>5.08</v>
          </cell>
          <cell r="K7">
            <v>5.08</v>
          </cell>
          <cell r="O7">
            <v>7.14</v>
          </cell>
          <cell r="P7">
            <v>10.16</v>
          </cell>
        </row>
        <row r="8">
          <cell r="A8">
            <v>2</v>
          </cell>
          <cell r="B8">
            <v>60.3</v>
          </cell>
          <cell r="C8">
            <v>1.65</v>
          </cell>
          <cell r="D8">
            <v>2.77</v>
          </cell>
          <cell r="G8">
            <v>3.91</v>
          </cell>
          <cell r="H8">
            <v>3.91</v>
          </cell>
          <cell r="J8">
            <v>5.54</v>
          </cell>
          <cell r="K8">
            <v>5.54</v>
          </cell>
          <cell r="O8">
            <v>8.74</v>
          </cell>
          <cell r="P8">
            <v>11.07</v>
          </cell>
        </row>
        <row r="9">
          <cell r="A9">
            <v>3</v>
          </cell>
          <cell r="B9">
            <v>88.9</v>
          </cell>
          <cell r="C9">
            <v>2.11</v>
          </cell>
          <cell r="D9">
            <v>3.05</v>
          </cell>
          <cell r="G9">
            <v>5.49</v>
          </cell>
          <cell r="H9">
            <v>5.49</v>
          </cell>
          <cell r="J9">
            <v>7.62</v>
          </cell>
          <cell r="K9">
            <v>7.62</v>
          </cell>
          <cell r="O9">
            <v>11.13</v>
          </cell>
          <cell r="P9">
            <v>15.24</v>
          </cell>
        </row>
        <row r="10">
          <cell r="A10">
            <v>4</v>
          </cell>
          <cell r="B10">
            <v>114.3</v>
          </cell>
          <cell r="C10">
            <v>2.11</v>
          </cell>
          <cell r="D10">
            <v>3.05</v>
          </cell>
          <cell r="G10">
            <v>6.02</v>
          </cell>
          <cell r="H10">
            <v>6.02</v>
          </cell>
          <cell r="J10">
            <v>8.56</v>
          </cell>
          <cell r="K10">
            <v>8.56</v>
          </cell>
          <cell r="M10">
            <v>11.13</v>
          </cell>
          <cell r="O10">
            <v>13.49</v>
          </cell>
          <cell r="P10">
            <v>17.12</v>
          </cell>
        </row>
        <row r="11">
          <cell r="A11">
            <v>6</v>
          </cell>
          <cell r="B11">
            <v>168.3</v>
          </cell>
          <cell r="C11">
            <v>2.77</v>
          </cell>
          <cell r="D11">
            <v>3.4</v>
          </cell>
          <cell r="E11"/>
          <cell r="G11">
            <v>7.11</v>
          </cell>
          <cell r="H11">
            <v>7.11</v>
          </cell>
          <cell r="J11">
            <v>10.97</v>
          </cell>
          <cell r="K11">
            <v>10.97</v>
          </cell>
          <cell r="M11">
            <v>14.27</v>
          </cell>
          <cell r="O11">
            <v>18.260000000000002</v>
          </cell>
          <cell r="P11">
            <v>21.95</v>
          </cell>
        </row>
        <row r="12">
          <cell r="A12">
            <v>8</v>
          </cell>
          <cell r="B12">
            <v>219.1</v>
          </cell>
          <cell r="D12">
            <v>3.76</v>
          </cell>
          <cell r="E12">
            <v>6.35</v>
          </cell>
          <cell r="F12">
            <v>7.04</v>
          </cell>
          <cell r="G12">
            <v>8.18</v>
          </cell>
          <cell r="H12">
            <v>8.18</v>
          </cell>
          <cell r="I12">
            <v>10.31</v>
          </cell>
          <cell r="J12">
            <v>12.7</v>
          </cell>
          <cell r="K12">
            <v>12.7</v>
          </cell>
          <cell r="L12">
            <v>15.09</v>
          </cell>
          <cell r="M12">
            <v>18.260000000000002</v>
          </cell>
          <cell r="N12">
            <v>20.62</v>
          </cell>
          <cell r="O12">
            <v>23.01</v>
          </cell>
          <cell r="P12">
            <v>22.23</v>
          </cell>
        </row>
        <row r="13">
          <cell r="A13">
            <v>10</v>
          </cell>
          <cell r="B13">
            <v>273.10000000000002</v>
          </cell>
          <cell r="E13">
            <v>6.35</v>
          </cell>
          <cell r="F13">
            <v>7.8</v>
          </cell>
          <cell r="G13">
            <v>9.27</v>
          </cell>
          <cell r="H13">
            <v>9.27</v>
          </cell>
          <cell r="I13">
            <v>12.7</v>
          </cell>
          <cell r="J13">
            <v>15.09</v>
          </cell>
          <cell r="K13">
            <v>12.7</v>
          </cell>
          <cell r="L13">
            <v>18.260000000000002</v>
          </cell>
          <cell r="M13">
            <v>21.44</v>
          </cell>
          <cell r="N13">
            <v>25.4</v>
          </cell>
          <cell r="O13">
            <v>28.58</v>
          </cell>
          <cell r="P13">
            <v>25.4</v>
          </cell>
        </row>
        <row r="14">
          <cell r="A14">
            <v>12</v>
          </cell>
          <cell r="B14">
            <v>323.89999999999998</v>
          </cell>
          <cell r="E14">
            <v>6.35</v>
          </cell>
          <cell r="F14">
            <v>8.3800000000000008</v>
          </cell>
          <cell r="G14">
            <v>10.31</v>
          </cell>
          <cell r="H14">
            <v>9.5299999999999994</v>
          </cell>
          <cell r="I14">
            <v>14.27</v>
          </cell>
          <cell r="J14">
            <v>17.48</v>
          </cell>
          <cell r="K14">
            <v>12.7</v>
          </cell>
          <cell r="L14">
            <v>21.44</v>
          </cell>
          <cell r="M14">
            <v>25.4</v>
          </cell>
          <cell r="N14">
            <v>28.58</v>
          </cell>
          <cell r="O14">
            <v>33.32</v>
          </cell>
          <cell r="P14">
            <v>25.4</v>
          </cell>
        </row>
        <row r="15">
          <cell r="A15">
            <v>14</v>
          </cell>
          <cell r="B15">
            <v>355.6</v>
          </cell>
          <cell r="D15">
            <v>6.35</v>
          </cell>
          <cell r="E15">
            <v>7.92</v>
          </cell>
          <cell r="F15">
            <v>9.5299999999999994</v>
          </cell>
          <cell r="G15">
            <v>11.13</v>
          </cell>
          <cell r="H15">
            <v>9.5299999999999994</v>
          </cell>
          <cell r="I15">
            <v>15.09</v>
          </cell>
          <cell r="J15">
            <v>19.05</v>
          </cell>
          <cell r="K15">
            <v>12.7</v>
          </cell>
          <cell r="L15">
            <v>23.83</v>
          </cell>
          <cell r="M15">
            <v>27.79</v>
          </cell>
          <cell r="N15">
            <v>31.75</v>
          </cell>
          <cell r="O15">
            <v>35.71</v>
          </cell>
        </row>
        <row r="16">
          <cell r="A16">
            <v>16</v>
          </cell>
          <cell r="B16">
            <v>406.4</v>
          </cell>
          <cell r="D16">
            <v>6.35</v>
          </cell>
          <cell r="E16">
            <v>7.92</v>
          </cell>
          <cell r="F16">
            <v>9.5299999999999994</v>
          </cell>
          <cell r="G16">
            <v>12.7</v>
          </cell>
          <cell r="H16">
            <v>9.5299999999999994</v>
          </cell>
          <cell r="I16">
            <v>16.66</v>
          </cell>
          <cell r="J16">
            <v>21.44</v>
          </cell>
          <cell r="K16">
            <v>12.7</v>
          </cell>
          <cell r="L16">
            <v>26.2</v>
          </cell>
          <cell r="M16">
            <v>30.96</v>
          </cell>
          <cell r="N16">
            <v>36.53</v>
          </cell>
          <cell r="O16">
            <v>40.49</v>
          </cell>
        </row>
        <row r="17">
          <cell r="A17">
            <v>18</v>
          </cell>
          <cell r="B17">
            <v>457.2</v>
          </cell>
          <cell r="D17">
            <v>6.35</v>
          </cell>
          <cell r="E17">
            <v>7.92</v>
          </cell>
          <cell r="F17">
            <v>11.13</v>
          </cell>
          <cell r="G17">
            <v>14.27</v>
          </cell>
          <cell r="H17">
            <v>9.5299999999999994</v>
          </cell>
          <cell r="I17">
            <v>19.05</v>
          </cell>
          <cell r="J17">
            <v>23.83</v>
          </cell>
          <cell r="K17">
            <v>12.7</v>
          </cell>
          <cell r="L17">
            <v>29.36</v>
          </cell>
          <cell r="M17">
            <v>34.93</v>
          </cell>
          <cell r="N17">
            <v>39.67</v>
          </cell>
          <cell r="O17">
            <v>45.24</v>
          </cell>
        </row>
        <row r="18">
          <cell r="A18">
            <v>20</v>
          </cell>
          <cell r="B18">
            <v>508</v>
          </cell>
          <cell r="D18">
            <v>6.35</v>
          </cell>
          <cell r="E18">
            <v>9.5299999999999994</v>
          </cell>
          <cell r="F18">
            <v>12.7</v>
          </cell>
          <cell r="G18">
            <v>15.09</v>
          </cell>
          <cell r="H18">
            <v>9.5299999999999994</v>
          </cell>
          <cell r="I18">
            <v>20.62</v>
          </cell>
          <cell r="J18">
            <v>26.19</v>
          </cell>
          <cell r="K18">
            <v>12.7</v>
          </cell>
          <cell r="L18">
            <v>32.54</v>
          </cell>
          <cell r="M18">
            <v>38.1</v>
          </cell>
          <cell r="N18">
            <v>44.45</v>
          </cell>
          <cell r="O18">
            <v>50.05</v>
          </cell>
        </row>
        <row r="19">
          <cell r="A19">
            <v>24</v>
          </cell>
          <cell r="B19">
            <v>609.6</v>
          </cell>
          <cell r="D19">
            <v>6.35</v>
          </cell>
          <cell r="E19">
            <v>9.5299999999999994</v>
          </cell>
          <cell r="F19">
            <v>14.27</v>
          </cell>
          <cell r="G19">
            <v>17.48</v>
          </cell>
          <cell r="H19">
            <v>9.5299999999999994</v>
          </cell>
          <cell r="I19">
            <v>24.61</v>
          </cell>
          <cell r="J19">
            <v>30.96</v>
          </cell>
          <cell r="K19">
            <v>12.7</v>
          </cell>
          <cell r="L19">
            <v>38.89</v>
          </cell>
          <cell r="M19">
            <v>46.02</v>
          </cell>
          <cell r="N19">
            <v>52.37</v>
          </cell>
          <cell r="O19">
            <v>59.54</v>
          </cell>
        </row>
        <row r="20">
          <cell r="A20">
            <v>30</v>
          </cell>
          <cell r="B20">
            <v>762</v>
          </cell>
          <cell r="D20">
            <v>7.92</v>
          </cell>
          <cell r="E20">
            <v>12.7</v>
          </cell>
          <cell r="F20">
            <v>15.88</v>
          </cell>
          <cell r="H20">
            <v>9.5299999999999994</v>
          </cell>
          <cell r="K20">
            <v>12.7</v>
          </cell>
        </row>
        <row r="21">
          <cell r="A21">
            <v>36</v>
          </cell>
          <cell r="B21">
            <v>914.4</v>
          </cell>
          <cell r="D21">
            <v>7.92</v>
          </cell>
          <cell r="H21">
            <v>9.5299999999999994</v>
          </cell>
          <cell r="K21">
            <v>12.7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ARATULA"/>
      <sheetName val="INDICE"/>
    </sheetNames>
    <sheetDataSet>
      <sheetData sheetId="0" refreshError="1">
        <row r="45">
          <cell r="AR45" t="str">
            <v>x</v>
          </cell>
        </row>
        <row r="46">
          <cell r="AR46" t="str">
            <v>1/4</v>
          </cell>
        </row>
        <row r="47">
          <cell r="AR47" t="str">
            <v>1/2</v>
          </cell>
        </row>
        <row r="48">
          <cell r="AR48" t="str">
            <v>3/4</v>
          </cell>
        </row>
        <row r="49">
          <cell r="AR49">
            <v>1</v>
          </cell>
        </row>
        <row r="50">
          <cell r="AR50" t="str">
            <v>1.1/2</v>
          </cell>
        </row>
        <row r="52">
          <cell r="AR52">
            <v>2</v>
          </cell>
        </row>
        <row r="53">
          <cell r="AR53" t="str">
            <v>2.1/2</v>
          </cell>
        </row>
        <row r="54">
          <cell r="AR54">
            <v>3</v>
          </cell>
        </row>
        <row r="56">
          <cell r="AR56">
            <v>4</v>
          </cell>
        </row>
        <row r="58">
          <cell r="AR58">
            <v>6</v>
          </cell>
        </row>
        <row r="59">
          <cell r="AR59">
            <v>8</v>
          </cell>
        </row>
        <row r="60">
          <cell r="AR60">
            <v>10</v>
          </cell>
        </row>
        <row r="61">
          <cell r="AR61">
            <v>12</v>
          </cell>
        </row>
        <row r="63">
          <cell r="AR63">
            <v>14</v>
          </cell>
        </row>
        <row r="64">
          <cell r="AR64">
            <v>16</v>
          </cell>
        </row>
        <row r="65">
          <cell r="AR65">
            <v>18</v>
          </cell>
        </row>
        <row r="66">
          <cell r="AR66">
            <v>20</v>
          </cell>
        </row>
        <row r="70">
          <cell r="AR70">
            <v>22</v>
          </cell>
        </row>
        <row r="72">
          <cell r="AR72">
            <v>30</v>
          </cell>
        </row>
      </sheetData>
      <sheetData sheetId="1" refreshError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TRO"/>
      <sheetName val="INDICE_ANX"/>
      <sheetName val="Anx_Resultados"/>
      <sheetName val="Anx_1_1"/>
      <sheetName val="Anx_1_1 (2)"/>
      <sheetName val="Anx_1_2"/>
      <sheetName val="Anx_1_2 (2)"/>
      <sheetName val="Anx_1_3"/>
      <sheetName val="Anx_1_3 (2)"/>
      <sheetName val="Anx_1_4"/>
      <sheetName val="Anx_1_4 (2)"/>
      <sheetName val="Anx_1_5"/>
      <sheetName val="Anx_1_5 (2)"/>
      <sheetName val="Anx_1_6"/>
      <sheetName val="Anx_1_6 (2)"/>
      <sheetName val="Anx_1_7"/>
      <sheetName val="Anx_1_7 (2)"/>
      <sheetName val="Anx_1_8"/>
      <sheetName val="Anx_1_8 (2)"/>
      <sheetName val="Anx_2_1"/>
      <sheetName val="Anx_2_2 (2)"/>
      <sheetName val="Anx_3_1_Datos"/>
      <sheetName val="Anx_3_1_Planta"/>
      <sheetName val="Anx_3_1_Enfoques"/>
      <sheetName val="Anx_3_1_Enfoques (2)"/>
      <sheetName val="Anx_1_Resultados"/>
      <sheetName val="Anx_3_1_Resultado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CTS"/>
      <sheetName val="LE"/>
      <sheetName val="Allen 132-6,6 kV"/>
      <sheetName val="EB01 132-6,6 kV"/>
      <sheetName val="MTO"/>
      <sheetName val="Nodos"/>
      <sheetName val="Consulta"/>
      <sheetName val="exclusiones"/>
      <sheetName val="2.1. IBE VMOS TRAMO 2"/>
      <sheetName val="24-180 - RCTS Elect. Rev. A"/>
    </sheetNames>
    <sheetDataSet>
      <sheetData sheetId="0">
        <row r="31">
          <cell r="C31" t="str">
            <v>Equipos de Potencia y Salas Eléctricas (Trafos, GE, Shelters, Etc.)</v>
          </cell>
          <cell r="E31" t="str">
            <v>u</v>
          </cell>
        </row>
        <row r="32">
          <cell r="C32">
            <v>11</v>
          </cell>
          <cell r="D32" t="str">
            <v xml:space="preserve">Transformadores </v>
          </cell>
          <cell r="E32" t="str">
            <v>u</v>
          </cell>
        </row>
        <row r="33">
          <cell r="C33">
            <v>12</v>
          </cell>
          <cell r="D33" t="str">
            <v>Resistores de neutro</v>
          </cell>
          <cell r="E33" t="str">
            <v>u</v>
          </cell>
        </row>
        <row r="34">
          <cell r="C34">
            <v>13</v>
          </cell>
          <cell r="D34" t="str">
            <v>Otros (Shelters)</v>
          </cell>
          <cell r="E34" t="str">
            <v>u</v>
          </cell>
        </row>
        <row r="35">
          <cell r="C35">
            <v>14</v>
          </cell>
          <cell r="D35" t="str">
            <v>Otros (SCADA)</v>
          </cell>
          <cell r="E35" t="str">
            <v>u</v>
          </cell>
        </row>
        <row r="36">
          <cell r="C36">
            <v>15</v>
          </cell>
          <cell r="D36" t="str">
            <v>Otros (Generador de Emergencia BT)</v>
          </cell>
          <cell r="E36" t="str">
            <v>u</v>
          </cell>
        </row>
        <row r="37">
          <cell r="C37">
            <v>16</v>
          </cell>
          <cell r="D37" t="str">
            <v>Otros (Generador de Emergencia MT)</v>
          </cell>
          <cell r="E37" t="str">
            <v>u</v>
          </cell>
        </row>
        <row r="38">
          <cell r="C38" t="str">
            <v>Tableros, Celdas y otros equipos de MT</v>
          </cell>
          <cell r="E38" t="str">
            <v>u</v>
          </cell>
        </row>
        <row r="39">
          <cell r="C39">
            <v>21</v>
          </cell>
          <cell r="D39" t="str">
            <v>Celdas y Tableros MT</v>
          </cell>
          <cell r="E39" t="str">
            <v>u</v>
          </cell>
        </row>
        <row r="40">
          <cell r="C40">
            <v>22</v>
          </cell>
          <cell r="D40" t="str">
            <v>CCM MT</v>
          </cell>
          <cell r="E40" t="str">
            <v>u</v>
          </cell>
        </row>
        <row r="41">
          <cell r="C41">
            <v>23</v>
          </cell>
          <cell r="D41" t="str">
            <v>Variadores de Frecuencia MT</v>
          </cell>
          <cell r="E41" t="str">
            <v>u</v>
          </cell>
        </row>
        <row r="42">
          <cell r="C42">
            <v>24</v>
          </cell>
          <cell r="D42" t="str">
            <v>Banco de Capacitores MT</v>
          </cell>
          <cell r="E42" t="str">
            <v>u</v>
          </cell>
        </row>
        <row r="43">
          <cell r="C43">
            <v>25</v>
          </cell>
          <cell r="D43" t="str">
            <v>Ducto de Barras MT</v>
          </cell>
          <cell r="E43" t="str">
            <v>u</v>
          </cell>
        </row>
        <row r="44">
          <cell r="C44" t="str">
            <v>Tableros, Celdas y otros equipos de BT</v>
          </cell>
          <cell r="E44" t="str">
            <v>u</v>
          </cell>
        </row>
        <row r="45">
          <cell r="C45">
            <v>31</v>
          </cell>
          <cell r="D45" t="str">
            <v>Tableros Auxiliares BT</v>
          </cell>
          <cell r="E45" t="str">
            <v>u</v>
          </cell>
        </row>
        <row r="46">
          <cell r="C46">
            <v>32</v>
          </cell>
          <cell r="D46" t="str">
            <v>CCM BT</v>
          </cell>
          <cell r="E46" t="str">
            <v>u</v>
          </cell>
        </row>
        <row r="47">
          <cell r="C47">
            <v>33</v>
          </cell>
          <cell r="D47" t="str">
            <v>Variadores de Frecuencia - Fuera del CCM</v>
          </cell>
          <cell r="E47" t="str">
            <v>u</v>
          </cell>
        </row>
        <row r="48">
          <cell r="C48">
            <v>34</v>
          </cell>
          <cell r="D48" t="str">
            <v>Banco de Capacitores BT</v>
          </cell>
          <cell r="E48" t="str">
            <v>u</v>
          </cell>
        </row>
        <row r="49">
          <cell r="C49">
            <v>35</v>
          </cell>
          <cell r="D49" t="str">
            <v>Ducto de Barras BT</v>
          </cell>
          <cell r="E49" t="str">
            <v>u</v>
          </cell>
        </row>
        <row r="50">
          <cell r="C50" t="str">
            <v>Caños, Cajas y Accesorios p/Canaliz. Eléctricas</v>
          </cell>
          <cell r="E50" t="str">
            <v>m</v>
          </cell>
        </row>
        <row r="51">
          <cell r="C51">
            <v>41</v>
          </cell>
          <cell r="D51" t="str">
            <v>Cañeria H°G°</v>
          </cell>
          <cell r="E51" t="str">
            <v>m</v>
          </cell>
        </row>
        <row r="52">
          <cell r="C52">
            <v>42</v>
          </cell>
          <cell r="D52" t="str">
            <v>Cañeria PVC</v>
          </cell>
          <cell r="E52" t="str">
            <v>m</v>
          </cell>
        </row>
        <row r="53">
          <cell r="C53">
            <v>43</v>
          </cell>
          <cell r="D53" t="str">
            <v>Cajas</v>
          </cell>
          <cell r="E53" t="str">
            <v>u</v>
          </cell>
        </row>
        <row r="54">
          <cell r="C54">
            <v>44</v>
          </cell>
          <cell r="D54" t="str">
            <v>Accesorios</v>
          </cell>
          <cell r="E54" t="str">
            <v>u</v>
          </cell>
        </row>
        <row r="55">
          <cell r="C55">
            <v>45</v>
          </cell>
          <cell r="D55" t="str">
            <v>Bandejas</v>
          </cell>
          <cell r="E55" t="str">
            <v>m</v>
          </cell>
        </row>
        <row r="56">
          <cell r="C56">
            <v>46</v>
          </cell>
          <cell r="D56" t="str">
            <v>Accesorios para bandejas (curvas, Te, etc.)</v>
          </cell>
          <cell r="E56" t="str">
            <v>u</v>
          </cell>
        </row>
        <row r="57">
          <cell r="C57" t="str">
            <v>Cables Eléctricos</v>
          </cell>
          <cell r="E57" t="str">
            <v>m</v>
          </cell>
        </row>
        <row r="58">
          <cell r="C58">
            <v>51</v>
          </cell>
          <cell r="D58" t="str">
            <v>Media tension - Sin Armar</v>
          </cell>
          <cell r="E58" t="str">
            <v>m</v>
          </cell>
        </row>
        <row r="59">
          <cell r="C59">
            <v>52</v>
          </cell>
          <cell r="D59" t="str">
            <v>Media tension - Armado</v>
          </cell>
          <cell r="E59" t="str">
            <v>m</v>
          </cell>
        </row>
        <row r="60">
          <cell r="C60">
            <v>53</v>
          </cell>
          <cell r="D60" t="str">
            <v>Media tension - Especial</v>
          </cell>
          <cell r="E60" t="str">
            <v>m</v>
          </cell>
        </row>
        <row r="61">
          <cell r="C61">
            <v>50</v>
          </cell>
          <cell r="D61" t="str">
            <v>Terminales de MT</v>
          </cell>
          <cell r="E61" t="str">
            <v>u</v>
          </cell>
        </row>
        <row r="62">
          <cell r="C62">
            <v>54</v>
          </cell>
          <cell r="D62" t="str">
            <v>Baja Tension - Sin Armar</v>
          </cell>
          <cell r="E62" t="str">
            <v>m</v>
          </cell>
        </row>
        <row r="63">
          <cell r="C63">
            <v>55</v>
          </cell>
          <cell r="D63" t="str">
            <v>Baja Tension - Armado</v>
          </cell>
          <cell r="E63" t="str">
            <v>m</v>
          </cell>
        </row>
        <row r="64">
          <cell r="C64">
            <v>56</v>
          </cell>
          <cell r="D64" t="str">
            <v>Baja Tension - Especial</v>
          </cell>
          <cell r="E64" t="str">
            <v>m</v>
          </cell>
        </row>
        <row r="65">
          <cell r="C65">
            <v>57</v>
          </cell>
          <cell r="D65" t="str">
            <v>Comando - Sin Armar</v>
          </cell>
          <cell r="E65" t="str">
            <v>m</v>
          </cell>
        </row>
        <row r="66">
          <cell r="C66">
            <v>58</v>
          </cell>
          <cell r="D66" t="str">
            <v>Comando - Armado</v>
          </cell>
          <cell r="E66" t="str">
            <v>m</v>
          </cell>
        </row>
        <row r="67">
          <cell r="C67">
            <v>59</v>
          </cell>
          <cell r="D67" t="str">
            <v>Comando - Especial (Ej. Blindaje Helicoidal)</v>
          </cell>
          <cell r="E67" t="str">
            <v>m</v>
          </cell>
        </row>
        <row r="68">
          <cell r="C68" t="str">
            <v>Material p/Iluminación y Tomas (excepto cables y caños)</v>
          </cell>
          <cell r="E68" t="str">
            <v>u</v>
          </cell>
        </row>
        <row r="69">
          <cell r="C69">
            <v>61</v>
          </cell>
          <cell r="D69" t="str">
            <v>Torres</v>
          </cell>
          <cell r="E69" t="str">
            <v>u</v>
          </cell>
        </row>
        <row r="70">
          <cell r="C70">
            <v>62</v>
          </cell>
          <cell r="D70" t="str">
            <v>Columnas</v>
          </cell>
          <cell r="E70" t="str">
            <v>u</v>
          </cell>
        </row>
        <row r="71">
          <cell r="C71">
            <v>63</v>
          </cell>
          <cell r="D71" t="str">
            <v>Luminarias - Gral y viales</v>
          </cell>
          <cell r="E71" t="str">
            <v>u</v>
          </cell>
        </row>
        <row r="72">
          <cell r="C72">
            <v>64</v>
          </cell>
          <cell r="D72" t="str">
            <v>Luminarias Especiales</v>
          </cell>
          <cell r="E72" t="str">
            <v>u</v>
          </cell>
        </row>
        <row r="73">
          <cell r="C73">
            <v>65</v>
          </cell>
          <cell r="D73" t="str">
            <v>Tomacorrientes</v>
          </cell>
          <cell r="E73" t="str">
            <v>u</v>
          </cell>
        </row>
        <row r="74">
          <cell r="C74">
            <v>66</v>
          </cell>
          <cell r="D74" t="str">
            <v>Accesorios</v>
          </cell>
          <cell r="E74" t="str">
            <v>u</v>
          </cell>
        </row>
        <row r="75">
          <cell r="C75" t="str">
            <v>Material para PAT, Prot. Catódica y Pararrayos (exc.cables y caños)</v>
          </cell>
          <cell r="E75" t="str">
            <v>m</v>
          </cell>
        </row>
        <row r="76">
          <cell r="C76">
            <v>71</v>
          </cell>
          <cell r="D76" t="str">
            <v>Cables desnudos</v>
          </cell>
          <cell r="E76" t="str">
            <v>m</v>
          </cell>
        </row>
        <row r="77">
          <cell r="C77">
            <v>72</v>
          </cell>
          <cell r="D77" t="str">
            <v>Jabalinas</v>
          </cell>
          <cell r="E77" t="str">
            <v>u</v>
          </cell>
        </row>
        <row r="78">
          <cell r="C78">
            <v>73</v>
          </cell>
          <cell r="D78" t="str">
            <v>Accesorios - PAT</v>
          </cell>
          <cell r="E78" t="str">
            <v>u</v>
          </cell>
        </row>
        <row r="79">
          <cell r="C79">
            <v>74</v>
          </cell>
          <cell r="D79" t="str">
            <v>Proteccion Catodica</v>
          </cell>
          <cell r="E79" t="str">
            <v>u</v>
          </cell>
        </row>
        <row r="80">
          <cell r="C80">
            <v>75</v>
          </cell>
          <cell r="D80" t="str">
            <v>Accesorios - PC</v>
          </cell>
          <cell r="E80" t="str">
            <v>u</v>
          </cell>
        </row>
        <row r="81">
          <cell r="C81">
            <v>76</v>
          </cell>
          <cell r="D81" t="str">
            <v>Proteccion atmosferica</v>
          </cell>
          <cell r="E81" t="str">
            <v>u</v>
          </cell>
        </row>
        <row r="82">
          <cell r="C82">
            <v>77</v>
          </cell>
          <cell r="D82" t="str">
            <v>Hilo de guardia</v>
          </cell>
          <cell r="E82" t="str">
            <v>u</v>
          </cell>
        </row>
        <row r="83">
          <cell r="C83">
            <v>78</v>
          </cell>
          <cell r="D83" t="str">
            <v>Accesorios - SPCDA</v>
          </cell>
          <cell r="E83" t="str">
            <v>u</v>
          </cell>
        </row>
        <row r="84">
          <cell r="C84" t="str">
            <v>Sistema UPS, Rectificadores y Bco. de Baterías</v>
          </cell>
          <cell r="E84" t="str">
            <v>u</v>
          </cell>
        </row>
        <row r="85">
          <cell r="C85">
            <v>81</v>
          </cell>
          <cell r="D85" t="str">
            <v>Rectificador CC + Bco. de baterías</v>
          </cell>
          <cell r="E85" t="str">
            <v>u</v>
          </cell>
        </row>
        <row r="86">
          <cell r="C86">
            <v>82</v>
          </cell>
          <cell r="D86" t="str">
            <v>UPS CA + Bco. de baterias</v>
          </cell>
          <cell r="E86" t="str">
            <v>u</v>
          </cell>
        </row>
        <row r="87">
          <cell r="C87" t="str">
            <v>Soportes y Material menor de Montaje</v>
          </cell>
          <cell r="E87" t="str">
            <v>kg</v>
          </cell>
        </row>
        <row r="88">
          <cell r="C88">
            <v>91</v>
          </cell>
          <cell r="D88" t="str">
            <v>Soportes</v>
          </cell>
          <cell r="E88" t="str">
            <v>kg</v>
          </cell>
        </row>
        <row r="89">
          <cell r="C89">
            <v>92</v>
          </cell>
          <cell r="D89" t="str">
            <v>Material menor de montaje</v>
          </cell>
          <cell r="E89" t="str">
            <v>kg</v>
          </cell>
        </row>
        <row r="90">
          <cell r="C90" t="str">
            <v>Playa de maniobra</v>
          </cell>
          <cell r="E90" t="str">
            <v>u</v>
          </cell>
        </row>
        <row r="91">
          <cell r="C91">
            <v>101</v>
          </cell>
          <cell r="D91" t="str">
            <v>Equipos de maniobra AT (132 kV)</v>
          </cell>
          <cell r="E91" t="str">
            <v>u</v>
          </cell>
        </row>
        <row r="92">
          <cell r="C92">
            <v>102</v>
          </cell>
          <cell r="D92" t="str">
            <v>Conductor 132 kV</v>
          </cell>
          <cell r="E92" t="str">
            <v>m</v>
          </cell>
        </row>
        <row r="93">
          <cell r="C93">
            <v>103</v>
          </cell>
          <cell r="D93" t="str">
            <v>Aislador 132 kV</v>
          </cell>
          <cell r="E93" t="str">
            <v>u</v>
          </cell>
        </row>
        <row r="94">
          <cell r="C94">
            <v>104</v>
          </cell>
          <cell r="D94" t="str">
            <v>TV, TI, SMEC, Tlablero Prot. y control (132 kV)</v>
          </cell>
          <cell r="E94" t="str">
            <v>u</v>
          </cell>
        </row>
        <row r="95">
          <cell r="C95">
            <v>105</v>
          </cell>
          <cell r="D95" t="str">
            <v>Equipos de maniobra MT (6,6 kV)</v>
          </cell>
          <cell r="E95" t="str">
            <v>u</v>
          </cell>
        </row>
        <row r="96">
          <cell r="C96">
            <v>106</v>
          </cell>
          <cell r="D96" t="str">
            <v>Conductor 6,6 kV</v>
          </cell>
          <cell r="E96" t="str">
            <v>m</v>
          </cell>
        </row>
        <row r="97">
          <cell r="C97">
            <v>107</v>
          </cell>
          <cell r="D97" t="str">
            <v>Aislador 6,6 kV</v>
          </cell>
          <cell r="E97" t="str">
            <v>u</v>
          </cell>
        </row>
        <row r="98">
          <cell r="C98">
            <v>108</v>
          </cell>
          <cell r="D98" t="str">
            <v>TV, TI, SMEC, Tlablero Prot. y control (6,6 kV)</v>
          </cell>
          <cell r="E98" t="str">
            <v>u</v>
          </cell>
        </row>
        <row r="99">
          <cell r="C99">
            <v>109</v>
          </cell>
          <cell r="D99" t="str">
            <v>Estructuras de playa (columnas, torres, porticos)</v>
          </cell>
          <cell r="E99" t="str">
            <v>g</v>
          </cell>
        </row>
        <row r="100">
          <cell r="C100" t="str">
            <v>Tracing</v>
          </cell>
          <cell r="E100" t="str">
            <v>m</v>
          </cell>
        </row>
        <row r="101">
          <cell r="C101">
            <v>111</v>
          </cell>
          <cell r="D101" t="str">
            <v>Cinta calefactora</v>
          </cell>
          <cell r="E101" t="str">
            <v>m</v>
          </cell>
        </row>
        <row r="102">
          <cell r="C102">
            <v>112</v>
          </cell>
          <cell r="D102" t="str">
            <v>Cajas de conexionado y termocajas</v>
          </cell>
          <cell r="E102" t="str">
            <v>u</v>
          </cell>
        </row>
        <row r="103">
          <cell r="C103">
            <v>113</v>
          </cell>
          <cell r="D103" t="str">
            <v>Terminales de cinta</v>
          </cell>
          <cell r="E103" t="str">
            <v>u</v>
          </cell>
        </row>
        <row r="104">
          <cell r="C104">
            <v>114</v>
          </cell>
          <cell r="D104" t="str">
            <v>Accesorios de montaje (cintas, grampas, etc.)</v>
          </cell>
          <cell r="E104" t="str">
            <v>u</v>
          </cell>
        </row>
      </sheetData>
      <sheetData sheetId="1">
        <row r="2">
          <cell r="G2" t="str">
            <v>Licitación 24-180 - YPF</v>
          </cell>
        </row>
        <row r="5">
          <cell r="B5" t="str">
            <v>Unidad</v>
          </cell>
          <cell r="C5" t="str">
            <v>Área</v>
          </cell>
          <cell r="D5" t="str">
            <v>Skid/
Equipo</v>
          </cell>
          <cell r="E5" t="str">
            <v>Rev.</v>
          </cell>
          <cell r="F5" t="str">
            <v>Tag</v>
          </cell>
          <cell r="G5" t="str">
            <v>Descripción</v>
          </cell>
          <cell r="H5" t="str">
            <v>Cant.</v>
          </cell>
          <cell r="I5" t="str">
            <v>Tensión
[ kV ]</v>
          </cell>
          <cell r="J5" t="str">
            <v>Potencia 
[ kVA ]</v>
          </cell>
          <cell r="K5" t="str">
            <v>Corriente Nominal
[ A ]</v>
          </cell>
          <cell r="L5" t="str">
            <v>Icc
 [kA ]</v>
          </cell>
          <cell r="M5" t="str">
            <v>Prof. [mm]</v>
          </cell>
          <cell r="N5" t="str">
            <v>L
[mm]</v>
          </cell>
          <cell r="O5" t="str">
            <v>H [mm]</v>
          </cell>
          <cell r="P5" t="str">
            <v>Peso [kg]</v>
          </cell>
          <cell r="Q5" t="str">
            <v>Aceite
[lts]</v>
          </cell>
          <cell r="R5" t="str">
            <v>Provisión por:</v>
          </cell>
          <cell r="S5" t="str">
            <v>HD o ET?</v>
          </cell>
          <cell r="T5" t="str">
            <v>Fuente de información para especificación</v>
          </cell>
          <cell r="U5" t="str">
            <v>Referencia</v>
          </cell>
          <cell r="V5" t="str">
            <v>Comentario</v>
          </cell>
          <cell r="W5" t="str">
            <v>Columna2</v>
          </cell>
          <cell r="X5" t="str">
            <v>Columna3</v>
          </cell>
          <cell r="Y5" t="str">
            <v>Columna4</v>
          </cell>
          <cell r="Z5" t="str">
            <v>Columna5</v>
          </cell>
          <cell r="AA5" t="str">
            <v>PROVEEDOR|FECHA Cotización</v>
          </cell>
        </row>
      </sheetData>
      <sheetData sheetId="2" refreshError="1"/>
      <sheetData sheetId="3" refreshError="1"/>
      <sheetData sheetId="4">
        <row r="2">
          <cell r="H2" t="str">
            <v>Licitación 24-180 - YPF</v>
          </cell>
        </row>
        <row r="6">
          <cell r="F6" t="str">
            <v>Grupo</v>
          </cell>
          <cell r="G6" t="str">
            <v>Código</v>
          </cell>
          <cell r="H6" t="str">
            <v>Descripción</v>
          </cell>
          <cell r="I6" t="str">
            <v>Ident Description</v>
          </cell>
          <cell r="J6" t="str">
            <v>Un.</v>
          </cell>
          <cell r="K6" t="str">
            <v>Allen</v>
          </cell>
          <cell r="M6" t="str">
            <v>EEBB01</v>
          </cell>
          <cell r="O6" t="str">
            <v>AREA 03</v>
          </cell>
          <cell r="Q6" t="str">
            <v>AREA 04</v>
          </cell>
          <cell r="S6" t="str">
            <v>Total</v>
          </cell>
          <cell r="T6" t="str">
            <v>Diferencia con Rev. Anterior</v>
          </cell>
          <cell r="U6" t="str">
            <v>USD unitario</v>
          </cell>
          <cell r="V6" t="str">
            <v>USD
Total</v>
          </cell>
          <cell r="W6" t="str">
            <v>Notas</v>
          </cell>
          <cell r="Z6" t="str">
            <v>PROVEEDOR | FECHA Cotización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PAGO"/>
      <sheetName val="cash flow"/>
      <sheetName val="DESGLOSE"/>
      <sheetName val="SUMMARY CONT"/>
      <sheetName val="10241SUM US$"/>
      <sheetName val="SUM.US$ ON SITE OFF SITE"/>
      <sheetName val="SUM.2000"/>
      <sheetName val="HORAS CONSTR."/>
      <sheetName val="EQ1000F"/>
      <sheetName val="10241SUEQ"/>
      <sheetName val="EQ.2000"/>
      <sheetName val="10241EQLIST"/>
      <sheetName val="10241PIP1ON-SITE"/>
      <sheetName val="Datos"/>
      <sheetName val="Fab. 15"/>
      <sheetName val="Man Hole"/>
      <sheetName val="10241PIP1ON_SITE"/>
      <sheetName val="#¡REF"/>
      <sheetName val="FORMA-LS3"/>
      <sheetName val="FORMA-LS1-LS2"/>
      <sheetName val="FORMA- RE1"/>
      <sheetName val="FORMA-RL1"/>
      <sheetName val="FORMA-SE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ORMA-ST1"/>
      <sheetName val="Summary"/>
      <sheetName val="F_PAGO"/>
      <sheetName val="RPP"/>
      <sheetName val="PIP1OFSITE"/>
      <sheetName val="PIP.2000"/>
      <sheetName val="10241INS1ON SITE"/>
      <sheetName val="INS1 OFF-SITE"/>
      <sheetName val="BULKINSTR"/>
      <sheetName val="INST.2000 ON SITE"/>
      <sheetName val="INST2000 0FF SITE"/>
      <sheetName val="EQ.ELEC.1"/>
      <sheetName val="BULKELECT"/>
      <sheetName val="ELEC.2000"/>
      <sheetName val="REPUESTOS "/>
      <sheetName val="TRANSPORTE"/>
      <sheetName val="CIVIL 2000"/>
      <sheetName val="CIVIL2000 OFF SITES"/>
      <sheetName val="EST.EQ.2000"/>
      <sheetName val="AISL.2000"/>
      <sheetName val="PIN.2000"/>
      <sheetName val="PIN 2000 OFF-SITES"/>
      <sheetName val="IND C. 5000"/>
      <sheetName val="SUP.C.6000"/>
      <sheetName val="H.O8000F"/>
      <sheetName val="ING.H.O.8000"/>
      <sheetName val="241HORAS"/>
      <sheetName val="PUNTOS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Rouhness"/>
      <sheetName val="Material"/>
      <sheetName val="tank1"/>
      <sheetName val="conv"/>
      <sheetName val="RESUMEN"/>
      <sheetName val="AREA-2840-LINEDB5"/>
      <sheetName val="Sheet1"/>
      <sheetName val=" ｹ-ﾌﾞﾙ"/>
      <sheetName val="PR"/>
      <sheetName val="Tarifas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FC"/>
      <sheetName val="GENERAL"/>
      <sheetName val="Tiraje Mix"/>
      <sheetName val="Generic Inputs"/>
      <sheetName val="Basis"/>
      <sheetName val="PROJ_MGMT"/>
      <sheetName val="Salary Schedules"/>
      <sheetName val="412"/>
      <sheetName val="cash_flow"/>
      <sheetName val="SUMMARY_CONT"/>
      <sheetName val="10241SUM_US$"/>
      <sheetName val="SUM_US$_ON_SITE_OFF_SITE"/>
      <sheetName val="SUM_2000"/>
      <sheetName val="HORAS_CONSTR_"/>
      <sheetName val="EQ_2000"/>
      <sheetName val="Fab__15"/>
      <sheetName val="Pump_Calcs"/>
      <sheetName val="_ｹ-ﾌﾞﾙ"/>
      <sheetName val="Man_Hole"/>
      <sheetName val="FORMA-_RE1"/>
      <sheetName val="Tiraje_Mix"/>
      <sheetName val="Salary_Schedules"/>
      <sheetName val="Generic_Inputs"/>
      <sheetName val="MV Cable"/>
      <sheetName val="BASE PRECIOS"/>
      <sheetName val="Hoja1"/>
      <sheetName val="Listas"/>
      <sheetName val="Inst_Index"/>
      <sheetName val="puni"/>
      <sheetName val="steel"/>
      <sheetName val="Interface"/>
      <sheetName val="APT Devices"/>
      <sheetName val="Signalling Links"/>
      <sheetName val="GSS "/>
      <sheetName val="RP"/>
      <sheetName val="RESUMEN DE COTIZACION"/>
      <sheetName val="OBRA CIVIL"/>
      <sheetName val="ESTRUCTURA DE HORMIGON"/>
      <sheetName val="INFRAESTRUCTURA"/>
      <sheetName val="INSTALACION ELECTRICA"/>
      <sheetName val="CALC-MOD"/>
      <sheetName val="INDIR"/>
      <sheetName val="SUPERV"/>
      <sheetName val="10241"/>
      <sheetName val="Carátula"/>
      <sheetName val="Descripción"/>
      <sheetName val="Resumen Total"/>
      <sheetName val="Ingeniería"/>
      <sheetName val="Materiales"/>
      <sheetName val="Construcción"/>
      <sheetName val="Pintura"/>
      <sheetName val="Andamios"/>
      <sheetName val="Aislamiento"/>
      <sheetName val="Inspección"/>
      <sheetName val="Metrado Estructural"/>
      <sheetName val="Base de Datos"/>
      <sheetName val="C2012-0033"/>
      <sheetName val="TK-2012"/>
      <sheetName val="HH"/>
      <sheetName val="CONTROL CALIDAD"/>
      <sheetName val="PINTURA - SKANSKA"/>
      <sheetName val="ANDAMIOS - LUCA"/>
      <sheetName val="AISLAMIENTO - TERMODINAMICA"/>
      <sheetName val="INGENIERÍA - INSPECTRA"/>
      <sheetName val="SUPERVISIÓN - INSPECTRA"/>
      <sheetName val="METAL-MECÁNICA"/>
      <sheetName val="CIVIL"/>
      <sheetName val="C2011-0001"/>
      <sheetName val="C2011-0062"/>
      <sheetName val="TABLA_310.16"/>
      <sheetName val="Table_5"/>
      <sheetName val="PIPE"/>
      <sheetName val="VALVE"/>
      <sheetName val="CBV 2001"/>
      <sheetName val="Resumen ADI-XX (2)"/>
      <sheetName val="TiempoBaseSag7DNo Liner"/>
      <sheetName val="5. Causas Inc. Cumpl. Restr."/>
      <sheetName val="F_PAGO1"/>
      <sheetName val="cash_flow1"/>
      <sheetName val="SUMMARY_CONT1"/>
      <sheetName val="10241SUM_US$1"/>
      <sheetName val="SUM_US$_ON_SITE_OFF_SITE1"/>
      <sheetName val="SUM_20001"/>
      <sheetName val="HORAS_CONSTR_1"/>
      <sheetName val="EQ_20001"/>
      <sheetName val="Flaer_Area"/>
      <sheetName val="BIP-HOR"/>
      <sheetName val="GeoData"/>
      <sheetName val="ESTABILIDAD"/>
      <sheetName val="J"/>
      <sheetName val="PRODUCCION"/>
      <sheetName val="Scope of Work_UOM"/>
      <sheetName val="A RESUMEN"/>
      <sheetName val="B INGENIERIA"/>
      <sheetName val="B OBRAS PRELIMINARES"/>
      <sheetName val="B CIVIL"/>
      <sheetName val="B ESTRUCTURAS"/>
      <sheetName val="B MECANICA"/>
      <sheetName val="B TUBERIAS"/>
      <sheetName val="B ELECTRICA"/>
      <sheetName val="B INST&amp;CONT"/>
      <sheetName val="B PRECOM&amp;COM&amp;PM"/>
      <sheetName val="C APU-CIVL"/>
      <sheetName val="C APU-EST"/>
      <sheetName val="C APU-MEC"/>
      <sheetName val="C APU-TUB"/>
      <sheetName val="C APU-ELE"/>
      <sheetName val="D GASTOS GENERALES"/>
      <sheetName val="C APU-INS"/>
      <sheetName val="D GG"/>
      <sheetName val="E COSTOS MANO DE OBRA"/>
      <sheetName val="F COSTOS MATERIALES"/>
      <sheetName val="G COSTOS EQUIPOS"/>
      <sheetName val="H COSTOS SUBCONTRATOS"/>
      <sheetName val="I ANALISIS COSTO HH"/>
      <sheetName val="J COSTO EPP's"/>
      <sheetName val="Com-102"/>
      <sheetName val="RES,MET,ADI1"/>
      <sheetName val="PLANTILLA "/>
      <sheetName val="AGI 1-2"/>
      <sheetName val="F_PAGO2"/>
      <sheetName val="cash_flow2"/>
      <sheetName val="SUMMARY_CONT2"/>
      <sheetName val="10241SUM_US$2"/>
      <sheetName val="SUM_US$_ON_SITE_OFF_SITE2"/>
      <sheetName val="SUM_20002"/>
      <sheetName val="HORAS_CONSTR_2"/>
      <sheetName val="EQ_20002"/>
      <sheetName val="Fab__151"/>
      <sheetName val="Pump_Calcs1"/>
      <sheetName val="_ｹ-ﾌﾞﾙ1"/>
      <sheetName val="Man_Hole1"/>
      <sheetName val="FORMA-_RE11"/>
      <sheetName val="Tiraje_Mix1"/>
      <sheetName val="Generic_Inputs1"/>
      <sheetName val="Salary_Schedules1"/>
      <sheetName val="MV_Cable"/>
      <sheetName val="BASE_PRECIOS"/>
      <sheetName val="PIP_2000"/>
      <sheetName val="10241INS1ON_SITE"/>
      <sheetName val="INS1_OFF-SITE"/>
      <sheetName val="INST_2000_ON_SITE"/>
      <sheetName val="INST2000_0FF_SITE"/>
      <sheetName val="EQ_ELEC_1"/>
      <sheetName val="ELEC_2000"/>
      <sheetName val="REPUESTOS_"/>
      <sheetName val="CIVIL_2000"/>
      <sheetName val="CIVIL2000_OFF_SITES"/>
      <sheetName val="EST_EQ_2000"/>
      <sheetName val="AISL_2000"/>
      <sheetName val="PIN_2000"/>
      <sheetName val="PIN_2000_OFF-SITES"/>
      <sheetName val="IND_C__5000"/>
      <sheetName val="SUP_C_6000"/>
      <sheetName val="H_O8000F"/>
      <sheetName val="ING_H_O_8000"/>
      <sheetName val="Resumen_Total"/>
      <sheetName val="Metrado_Estructural"/>
      <sheetName val="Base_de_Datos"/>
      <sheetName val="CONTROL_CALIDAD"/>
      <sheetName val="PINTURA_-_SKANSKA"/>
      <sheetName val="ANDAMIOS_-_LUCA"/>
      <sheetName val="AISLAMIENTO_-_TERMODINAMICA"/>
      <sheetName val="INGENIERÍA_-_INSPECTRA"/>
      <sheetName val="SUPERVISIÓN_-_INSPECTRA"/>
      <sheetName val="TABLA_310_16"/>
      <sheetName val="CBV_2001"/>
      <sheetName val="Flaer_Area1"/>
      <sheetName val="Resumen_ADI-XX_(2)"/>
      <sheetName val="TiempoBaseSag7DNo_Liner"/>
      <sheetName val="5__Causas_Inc__Cumpl__Restr_"/>
      <sheetName val="Dat"/>
      <sheetName val="F_PAGO3"/>
      <sheetName val="cash_flow3"/>
      <sheetName val="SUMMARY_CONT3"/>
      <sheetName val="10241SUM_US$3"/>
      <sheetName val="SUM_US$_ON_SITE_OFF_SITE3"/>
      <sheetName val="SUM_20003"/>
      <sheetName val="HORAS_CONSTR_3"/>
      <sheetName val="EQ_20003"/>
      <sheetName val="Fab__152"/>
      <sheetName val="Man_Hole2"/>
      <sheetName val="FORMA-_RE12"/>
      <sheetName val="PIP_20001"/>
      <sheetName val="10241INS1ON_SITE1"/>
      <sheetName val="INS1_OFF-SITE1"/>
      <sheetName val="INST_2000_ON_SITE1"/>
      <sheetName val="INST2000_0FF_SITE1"/>
      <sheetName val="EQ_ELEC_11"/>
      <sheetName val="ELEC_20001"/>
      <sheetName val="REPUESTOS_1"/>
      <sheetName val="CIVIL_20001"/>
      <sheetName val="CIVIL2000_OFF_SITES1"/>
      <sheetName val="EST_EQ_20001"/>
      <sheetName val="AISL_20001"/>
      <sheetName val="PIN_20001"/>
      <sheetName val="PIN_2000_OFF-SITES1"/>
      <sheetName val="IND_C__50001"/>
      <sheetName val="SUP_C_60001"/>
      <sheetName val="H_O8000F1"/>
      <sheetName val="ING_H_O_80001"/>
      <sheetName val="Pump_Calcs2"/>
      <sheetName val="_ｹ-ﾌﾞﾙ2"/>
      <sheetName val="Tiraje_Mix2"/>
      <sheetName val="Generic_Inputs2"/>
      <sheetName val="Salary_Schedules2"/>
      <sheetName val="MV_Cable1"/>
      <sheetName val="BASE_PRECIOS1"/>
      <sheetName val="APT_Devices"/>
      <sheetName val="Signalling_Links"/>
      <sheetName val="GSS_"/>
      <sheetName val="RESUMEN_DE_COTIZACION"/>
      <sheetName val="OBRA_CIVIL"/>
      <sheetName val="ESTRUCTURA_DE_HORMIGON"/>
      <sheetName val="INSTALACION_ELECTRICA"/>
      <sheetName val="Resumen_Total1"/>
      <sheetName val="Metrado_Estructural1"/>
      <sheetName val="Base_de_Datos1"/>
      <sheetName val="CONTROL_CALIDAD1"/>
      <sheetName val="PINTURA_-_SKANSKA1"/>
      <sheetName val="ANDAMIOS_-_LUCA1"/>
      <sheetName val="AISLAMIENTO_-_TERMODINAMICA1"/>
      <sheetName val="INGENIERÍA_-_INSPECTRA1"/>
      <sheetName val="SUPERVISIÓN_-_INSPECTRA1"/>
      <sheetName val="Flaer_Area2"/>
      <sheetName val="TABLA_310_161"/>
      <sheetName val="CBV_20011"/>
      <sheetName val="Resumen_ADI-XX_(2)1"/>
      <sheetName val="TiempoBaseSag7DNo_Liner1"/>
      <sheetName val="5__Causas_Inc__Cumpl__Restr_1"/>
      <sheetName val="Scope_of_Work_UOM"/>
      <sheetName val="A_RESUMEN"/>
      <sheetName val="B_INGENIERIA"/>
      <sheetName val="B_OBRAS_PRELIMINARES"/>
      <sheetName val="B_CIVIL"/>
      <sheetName val="B_ESTRUCTURAS"/>
      <sheetName val="B_MECANICA"/>
      <sheetName val="B_TUBERIAS"/>
      <sheetName val="B_ELECTRICA"/>
      <sheetName val="B_INST&amp;CONT"/>
      <sheetName val="B_PRECOM&amp;COM&amp;PM"/>
      <sheetName val="C_APU-CIVL"/>
      <sheetName val="C_APU-EST"/>
      <sheetName val="C_APU-MEC"/>
      <sheetName val="C_APU-TUB"/>
      <sheetName val="C_APU-ELE"/>
      <sheetName val="D_GASTOS_GENERALES"/>
      <sheetName val="C_APU-INS"/>
      <sheetName val="D_GG"/>
      <sheetName val="E_COSTOS_MANO_DE_OBRA"/>
      <sheetName val="F_COSTOS_MATERIALES"/>
      <sheetName val="G_COSTOS_EQUIPOS"/>
      <sheetName val="H_COSTOS_SUBCONTRATOS"/>
      <sheetName val="I_ANALISIS_COSTO_HH"/>
      <sheetName val="J_COSTO_EPP's"/>
      <sheetName val="PLANTILLA_"/>
      <sheetName val="AGI_1-2"/>
      <sheetName val="Sheet11(2)"/>
      <sheetName val="Quantity"/>
      <sheetName val="RESUMEN TANQUE"/>
      <sheetName val="prices"/>
      <sheetName val="Ppto con Detalle"/>
      <sheetName val="Prime"/>
      <sheetName val="PER,COM.PRO.ADI1"/>
      <sheetName val="EQUIP"/>
      <sheetName val="Estructuras"/>
      <sheetName val="APT_Devices1"/>
      <sheetName val="Signalling_Links1"/>
      <sheetName val="GSS_1"/>
      <sheetName val="RESUMEN_DE_COTIZACION1"/>
      <sheetName val="OBRA_CIVIL1"/>
      <sheetName val="ESTRUCTURA_DE_HORMIGON1"/>
      <sheetName val="INSTALACION_ELECTRICA1"/>
      <sheetName val="RESUMEN_TANQUE"/>
      <sheetName val="Ppto_con_Detalle"/>
      <sheetName val="PER,COM_PRO_ADI1"/>
      <sheetName val="BDATOS"/>
      <sheetName val="COSTOMAT.XLS"/>
      <sheetName val="B. EQU"/>
      <sheetName val="수입"/>
      <sheetName val="ENERGIA 2"/>
      <sheetName val="ATENCIONES MEDICAS"/>
      <sheetName val="TALLERES 3"/>
      <sheetName val="Nº TRABAJADORES"/>
      <sheetName val="Limit_ACC_A"/>
      <sheetName val="Fab__153"/>
      <sheetName val="Pump_Calcs3"/>
      <sheetName val="_ｹ-ﾌﾞﾙ3"/>
      <sheetName val="Man_Hole3"/>
      <sheetName val="FORMA-_RE13"/>
      <sheetName val="Attach 4-18"/>
      <sheetName val="5. Consumibles"/>
      <sheetName val="F_PAGO4"/>
      <sheetName val="cash_flow4"/>
      <sheetName val="SUMMARY_CONT4"/>
      <sheetName val="10241SUM_US$4"/>
      <sheetName val="SUM_US$_ON_SITE_OFF_SITE4"/>
      <sheetName val="SUM_20004"/>
      <sheetName val="HORAS_CONSTR_4"/>
      <sheetName val="EQ_20004"/>
      <sheetName val="Tiraje_Mix3"/>
      <sheetName val="Generic_Inputs3"/>
      <sheetName val="Salary_Schedules3"/>
      <sheetName val="MV_Cable2"/>
      <sheetName val="BASE_PRECIOS2"/>
      <sheetName val="Resumen_Total2"/>
      <sheetName val="Metrado_Estructural2"/>
      <sheetName val="Base_de_Datos2"/>
      <sheetName val="CONTROL_CALIDAD2"/>
      <sheetName val="PINTURA_-_SKANSKA2"/>
      <sheetName val="ANDAMIOS_-_LUCA2"/>
      <sheetName val="AISLAMIENTO_-_TERMODINAMICA2"/>
      <sheetName val="INGENIERÍA_-_INSPECTRA2"/>
      <sheetName val="SUPERVISIÓN_-_INSPECTRA2"/>
      <sheetName val="TABLA_310_162"/>
      <sheetName val="CBV_20012"/>
      <sheetName val="Flaer_Area3"/>
      <sheetName val="PIP_20002"/>
      <sheetName val="10241INS1ON_SITE2"/>
      <sheetName val="INS1_OFF-SITE2"/>
      <sheetName val="INST_2000_ON_SITE2"/>
      <sheetName val="INST2000_0FF_SITE2"/>
      <sheetName val="EQ_ELEC_12"/>
      <sheetName val="ELEC_20002"/>
      <sheetName val="REPUESTOS_2"/>
      <sheetName val="CIVIL_20002"/>
      <sheetName val="CIVIL2000_OFF_SITES2"/>
      <sheetName val="EST_EQ_20002"/>
      <sheetName val="AISL_20002"/>
      <sheetName val="PIN_20002"/>
      <sheetName val="PIN_2000_OFF-SITES2"/>
      <sheetName val="IND_C__50002"/>
      <sheetName val="SUP_C_60002"/>
      <sheetName val="H_O8000F2"/>
      <sheetName val="ING_H_O_80002"/>
      <sheetName val="Resumen_ADI-XX_(2)2"/>
      <sheetName val="TiempoBaseSag7DNo_Liner2"/>
      <sheetName val="5__Causas_Inc__Cumpl__Restr_2"/>
      <sheetName val="A_RESUMEN1"/>
      <sheetName val="B_INGENIERIA1"/>
      <sheetName val="B_OBRAS_PRELIMINARES1"/>
      <sheetName val="B_CIVIL1"/>
      <sheetName val="B_ESTRUCTURAS1"/>
      <sheetName val="B_MECANICA1"/>
      <sheetName val="B_TUBERIAS1"/>
      <sheetName val="B_ELECTRICA1"/>
      <sheetName val="B_INST&amp;CONT1"/>
      <sheetName val="B_PRECOM&amp;COM&amp;PM1"/>
      <sheetName val="C_APU-CIVL1"/>
      <sheetName val="C_APU-EST1"/>
      <sheetName val="C_APU-MEC1"/>
      <sheetName val="C_APU-TUB1"/>
      <sheetName val="C_APU-ELE1"/>
      <sheetName val="D_GASTOS_GENERALES1"/>
      <sheetName val="C_APU-INS1"/>
      <sheetName val="D_GG1"/>
      <sheetName val="E_COSTOS_MANO_DE_OBRA1"/>
      <sheetName val="F_COSTOS_MATERIALES1"/>
      <sheetName val="G_COSTOS_EQUIPOS1"/>
      <sheetName val="H_COSTOS_SUBCONTRATOS1"/>
      <sheetName val="I_ANALISIS_COSTO_HH1"/>
      <sheetName val="J_COSTO_EPP's1"/>
      <sheetName val="APT_Devices2"/>
      <sheetName val="Signalling_Links2"/>
      <sheetName val="GSS_2"/>
      <sheetName val="RESUMEN_DE_COTIZACION2"/>
      <sheetName val="OBRA_CIVIL2"/>
      <sheetName val="ESTRUCTURA_DE_HORMIGON2"/>
      <sheetName val="INSTALACION_ELECTRICA2"/>
      <sheetName val="PLANTILLA_1"/>
      <sheetName val="AGI_1-21"/>
      <sheetName val="Scope_of_Work_UOM1"/>
      <sheetName val="RESUMEN_TANQUE1"/>
      <sheetName val="Ppto_con_Detalle1"/>
      <sheetName val="PER,COM_PRO_ADI11"/>
      <sheetName val="COSTOMAT_XLS"/>
      <sheetName val="B__EQU"/>
      <sheetName val="ENERGIA_2"/>
      <sheetName val="ATENCIONES_MEDICAS"/>
      <sheetName val="TALLERES_3"/>
      <sheetName val="Nº_TRABAJADORES"/>
      <sheetName val="Attach_4-18"/>
      <sheetName val="F_PAGO5"/>
      <sheetName val="cash_flow5"/>
      <sheetName val="SUMMARY_CONT5"/>
      <sheetName val="10241SUM_US$5"/>
      <sheetName val="SUM_US$_ON_SITE_OFF_SITE5"/>
      <sheetName val="SUM_20005"/>
      <sheetName val="HORAS_CONSTR_5"/>
      <sheetName val="EQ_20005"/>
      <sheetName val="Fab__154"/>
      <sheetName val="Man_Hole4"/>
      <sheetName val="FORMA-_RE14"/>
      <sheetName val="PIP_20003"/>
      <sheetName val="10241INS1ON_SITE3"/>
      <sheetName val="INS1_OFF-SITE3"/>
      <sheetName val="INST_2000_ON_SITE3"/>
      <sheetName val="INST2000_0FF_SITE3"/>
      <sheetName val="EQ_ELEC_13"/>
      <sheetName val="ELEC_20003"/>
      <sheetName val="REPUESTOS_3"/>
      <sheetName val="CIVIL_20003"/>
      <sheetName val="CIVIL2000_OFF_SITES3"/>
      <sheetName val="EST_EQ_20003"/>
      <sheetName val="AISL_20003"/>
      <sheetName val="PIN_20003"/>
      <sheetName val="PIN_2000_OFF-SITES3"/>
      <sheetName val="IND_C__50003"/>
      <sheetName val="SUP_C_60003"/>
      <sheetName val="H_O8000F3"/>
      <sheetName val="ING_H_O_80003"/>
      <sheetName val="Pump_Calcs4"/>
      <sheetName val="_ｹ-ﾌﾞﾙ4"/>
      <sheetName val="Flaer_Area4"/>
      <sheetName val="Tiraje_Mix4"/>
      <sheetName val="Generic_Inputs4"/>
      <sheetName val="Salary_Schedules4"/>
      <sheetName val="MV_Cable3"/>
      <sheetName val="BASE_PRECIOS3"/>
      <sheetName val="APT_Devices3"/>
      <sheetName val="Signalling_Links3"/>
      <sheetName val="GSS_3"/>
      <sheetName val="RESUMEN_DE_COTIZACION3"/>
      <sheetName val="OBRA_CIVIL3"/>
      <sheetName val="ESTRUCTURA_DE_HORMIGON3"/>
      <sheetName val="INSTALACION_ELECTRICA3"/>
      <sheetName val="Resumen_Total3"/>
      <sheetName val="Metrado_Estructural3"/>
      <sheetName val="Base_de_Datos3"/>
      <sheetName val="CONTROL_CALIDAD3"/>
      <sheetName val="PINTURA_-_SKANSKA3"/>
      <sheetName val="ANDAMIOS_-_LUCA3"/>
      <sheetName val="AISLAMIENTO_-_TERMODINAMICA3"/>
      <sheetName val="INGENIERÍA_-_INSPECTRA3"/>
      <sheetName val="SUPERVISIÓN_-_INSPECTRA3"/>
      <sheetName val="TABLA_310_163"/>
      <sheetName val="CBV_20013"/>
      <sheetName val="Resumen_ADI-XX_(2)3"/>
      <sheetName val="TiempoBaseSag7DNo_Liner3"/>
      <sheetName val="5__Causas_Inc__Cumpl__Restr_3"/>
      <sheetName val="Scope_of_Work_UOM2"/>
      <sheetName val="A_RESUMEN2"/>
      <sheetName val="B_INGENIERIA2"/>
      <sheetName val="B_OBRAS_PRELIMINARES2"/>
      <sheetName val="B_CIVIL2"/>
      <sheetName val="B_ESTRUCTURAS2"/>
      <sheetName val="B_MECANICA2"/>
      <sheetName val="B_TUBERIAS2"/>
      <sheetName val="B_ELECTRICA2"/>
      <sheetName val="B_INST&amp;CONT2"/>
      <sheetName val="B_PRECOM&amp;COM&amp;PM2"/>
      <sheetName val="C_APU-CIVL2"/>
      <sheetName val="C_APU-EST2"/>
      <sheetName val="C_APU-MEC2"/>
      <sheetName val="C_APU-TUB2"/>
      <sheetName val="C_APU-ELE2"/>
      <sheetName val="D_GASTOS_GENERALES2"/>
      <sheetName val="C_APU-INS2"/>
      <sheetName val="D_GG2"/>
      <sheetName val="E_COSTOS_MANO_DE_OBRA2"/>
      <sheetName val="F_COSTOS_MATERIALES2"/>
      <sheetName val="G_COSTOS_EQUIPOS2"/>
      <sheetName val="H_COSTOS_SUBCONTRATOS2"/>
      <sheetName val="I_ANALISIS_COSTO_HH2"/>
      <sheetName val="J_COSTO_EPP's2"/>
      <sheetName val="PLANTILLA_2"/>
      <sheetName val="AGI_1-22"/>
      <sheetName val="RESUMEN_TANQUE2"/>
      <sheetName val="Ppto_con_Detalle2"/>
      <sheetName val="PER,COM_PRO_ADI12"/>
      <sheetName val="COSTOMAT_XLS1"/>
      <sheetName val="B__EQU1"/>
      <sheetName val="ENERGIA_21"/>
      <sheetName val="ATENCIONES_MEDICAS1"/>
      <sheetName val="TALLERES_31"/>
      <sheetName val="Nº_TRABAJADORES1"/>
      <sheetName val="Attach_4-181"/>
      <sheetName val="5__Consumibles"/>
      <sheetName val="DESPLEGABLES"/>
      <sheetName val="7422CW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dule List"/>
      <sheetName val="BIP-HOR"/>
      <sheetName val="GeoData"/>
    </sheetNames>
    <sheetDataSet>
      <sheetData sheetId="0">
        <row r="41">
          <cell r="B41">
            <v>39714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 &amp; Help"/>
      <sheetName val="Cover"/>
      <sheetName val="Sheet 1 (Notes)"/>
      <sheetName val="Sheets 2 &amp; 3"/>
      <sheetName val="Sheets 2 &amp; 3 (2)"/>
      <sheetName val="Sheets 4 &amp; 5"/>
      <sheetName val="Sheets 6 &amp; 7"/>
      <sheetName val="Module1"/>
      <sheetName val="Module2"/>
    </sheetNames>
    <sheetDataSet>
      <sheetData sheetId="0"/>
      <sheetData sheetId="1"/>
      <sheetData sheetId="2">
        <row r="3">
          <cell r="K3" t="str">
            <v>UTILITY SUMMARY SHEET</v>
          </cell>
        </row>
        <row r="6">
          <cell r="B6" t="str">
            <v xml:space="preserve">CUSTOMER </v>
          </cell>
          <cell r="D6" t="str">
            <v>RABIGH JV</v>
          </cell>
          <cell r="F6" t="str">
            <v>PLANT CAPACITY</v>
          </cell>
          <cell r="H6" t="str">
            <v xml:space="preserve"> </v>
          </cell>
          <cell r="I6" t="str">
            <v>2650 sm3/h</v>
          </cell>
        </row>
        <row r="7">
          <cell r="B7" t="str">
            <v>LOCATION</v>
          </cell>
          <cell r="D7" t="str">
            <v>RABIGH, SAUDI ARABIA</v>
          </cell>
          <cell r="F7" t="str">
            <v>UNIT No.</v>
          </cell>
          <cell r="H7" t="str">
            <v>F34</v>
          </cell>
          <cell r="M7" t="str">
            <v>REV 01</v>
          </cell>
          <cell r="O7" t="str">
            <v xml:space="preserve">REV. </v>
          </cell>
          <cell r="Q7" t="str">
            <v xml:space="preserve">REV. </v>
          </cell>
          <cell r="S7" t="str">
            <v xml:space="preserve">REV. </v>
          </cell>
          <cell r="U7" t="str">
            <v>SHEET</v>
          </cell>
        </row>
        <row r="8">
          <cell r="B8" t="str">
            <v>PROJECT No.</v>
          </cell>
          <cell r="D8" t="str">
            <v>1-14-1600/49</v>
          </cell>
          <cell r="F8" t="str">
            <v>CASE</v>
          </cell>
          <cell r="H8" t="str">
            <v xml:space="preserve"> </v>
          </cell>
          <cell r="I8" t="str">
            <v>Arab Lt Crude</v>
          </cell>
          <cell r="K8" t="str">
            <v>DATE</v>
          </cell>
          <cell r="M8" t="str">
            <v>15/10/04</v>
          </cell>
          <cell r="O8" t="str">
            <v xml:space="preserve"> </v>
          </cell>
          <cell r="Q8" t="str">
            <v xml:space="preserve"> </v>
          </cell>
          <cell r="S8" t="str">
            <v xml:space="preserve"> </v>
          </cell>
          <cell r="U8">
            <v>2</v>
          </cell>
        </row>
        <row r="9">
          <cell r="D9" t="str">
            <v xml:space="preserve"> </v>
          </cell>
          <cell r="H9" t="str">
            <v xml:space="preserve"> </v>
          </cell>
          <cell r="K9" t="str">
            <v>ORIG. BY</v>
          </cell>
          <cell r="M9" t="str">
            <v>NCK</v>
          </cell>
          <cell r="O9" t="str">
            <v xml:space="preserve"> </v>
          </cell>
          <cell r="Q9" t="str">
            <v xml:space="preserve"> </v>
          </cell>
          <cell r="S9" t="str">
            <v xml:space="preserve"> </v>
          </cell>
          <cell r="U9" t="str">
            <v>OF</v>
          </cell>
        </row>
        <row r="10">
          <cell r="B10" t="str">
            <v>DOCUMENT No.</v>
          </cell>
          <cell r="D10" t="str">
            <v>1613-8110-PD-F34-0073</v>
          </cell>
          <cell r="F10" t="str">
            <v>DOC SEQ No.</v>
          </cell>
          <cell r="H10" t="str">
            <v xml:space="preserve"> </v>
          </cell>
          <cell r="K10" t="str">
            <v>APP. BY</v>
          </cell>
          <cell r="M10" t="str">
            <v>HB</v>
          </cell>
          <cell r="O10" t="str">
            <v xml:space="preserve"> </v>
          </cell>
          <cell r="Q10" t="str">
            <v xml:space="preserve"> </v>
          </cell>
          <cell r="S10" t="str">
            <v xml:space="preserve"> </v>
          </cell>
          <cell r="U10">
            <v>4</v>
          </cell>
        </row>
        <row r="11">
          <cell r="V11" t="str">
            <v>Rev</v>
          </cell>
        </row>
        <row r="12">
          <cell r="C12" t="str">
            <v>NOTES:</v>
          </cell>
        </row>
        <row r="13">
          <cell r="C13" t="str">
            <v>1)</v>
          </cell>
          <cell r="D13" t="str">
            <v>UTILITY SUMMARY FOR EXISTING CRUDE DISTILLATION UNIT IS FOR NEW AND MODIFIED EQUIPMENT ONLY</v>
          </cell>
        </row>
        <row r="14">
          <cell r="C14" t="str">
            <v>2)</v>
          </cell>
          <cell r="D14" t="str">
            <v>PUMP COOLING WATER REQUIREMENTS ARE NOMINAL ONLY. TO BE CONFIRMED BY DETAILED ENGINEERING CONTRACTOR</v>
          </cell>
        </row>
        <row r="15">
          <cell r="C15" t="str">
            <v>3)</v>
          </cell>
        </row>
        <row r="16">
          <cell r="C16" t="str">
            <v>4)</v>
          </cell>
        </row>
        <row r="17">
          <cell r="C17" t="str">
            <v>5)</v>
          </cell>
        </row>
        <row r="18">
          <cell r="C18" t="str">
            <v>6)</v>
          </cell>
        </row>
        <row r="19">
          <cell r="C19" t="str">
            <v>7)</v>
          </cell>
        </row>
        <row r="20">
          <cell r="C20" t="str">
            <v>8)</v>
          </cell>
        </row>
        <row r="21">
          <cell r="C21" t="str">
            <v>9)</v>
          </cell>
        </row>
        <row r="23">
          <cell r="C23" t="str">
            <v>HOLDS:</v>
          </cell>
        </row>
        <row r="24">
          <cell r="C24" t="str">
            <v>1)</v>
          </cell>
          <cell r="D24" t="str">
            <v>NUMBER OF NEW HGO PRODUCT PUMPS</v>
          </cell>
        </row>
        <row r="25">
          <cell r="C25" t="str">
            <v>2)</v>
          </cell>
          <cell r="D25" t="str">
            <v>HYDRAULIC CALCULATIONS FOR FINAL VDU PLOT LOCATION</v>
          </cell>
        </row>
        <row r="26">
          <cell r="C26" t="str">
            <v>3)</v>
          </cell>
        </row>
        <row r="38">
          <cell r="B38" t="str">
            <v>FWEL 2493 Rev 3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26-ListaCargas"/>
      <sheetName val="U26-CalculoCables"/>
      <sheetName val="CARATULA"/>
      <sheetName val="Página 2"/>
      <sheetName val="Cables OLD"/>
      <sheetName val="Datos"/>
      <sheetName val="Vacía"/>
      <sheetName val="CATALOGO  MOT BT"/>
      <sheetName val="CATALOGO CABLES BT"/>
      <sheetName val="CATALOGO CABLES MT"/>
    </sheetNames>
    <sheetDataSet>
      <sheetData sheetId="0">
        <row r="4">
          <cell r="A4" t="str">
            <v>26-E03-01</v>
          </cell>
          <cell r="B4" t="str">
            <v>Aerocondensador Efluente Reactor</v>
          </cell>
          <cell r="C4">
            <v>1</v>
          </cell>
          <cell r="D4">
            <v>480</v>
          </cell>
          <cell r="E4">
            <v>18.7</v>
          </cell>
          <cell r="F4">
            <v>22</v>
          </cell>
          <cell r="G4">
            <v>1</v>
          </cell>
          <cell r="H4">
            <v>0.91</v>
          </cell>
          <cell r="I4">
            <v>24.175824175824175</v>
          </cell>
        </row>
        <row r="5">
          <cell r="A5" t="str">
            <v>26-E03-02</v>
          </cell>
          <cell r="B5" t="str">
            <v>Aerocondensador Efluente Reactor</v>
          </cell>
          <cell r="C5">
            <v>1</v>
          </cell>
          <cell r="D5">
            <v>480</v>
          </cell>
          <cell r="E5">
            <v>18.7</v>
          </cell>
          <cell r="F5">
            <v>22</v>
          </cell>
          <cell r="G5">
            <v>1</v>
          </cell>
          <cell r="H5">
            <v>0.91</v>
          </cell>
          <cell r="I5">
            <v>24.175824175824175</v>
          </cell>
        </row>
        <row r="6">
          <cell r="A6" t="str">
            <v>26-E03-03</v>
          </cell>
          <cell r="B6" t="str">
            <v>Aerocondensador Efluente Reactor</v>
          </cell>
          <cell r="C6">
            <v>1</v>
          </cell>
          <cell r="D6">
            <v>480</v>
          </cell>
          <cell r="E6">
            <v>18.7</v>
          </cell>
          <cell r="F6">
            <v>22</v>
          </cell>
          <cell r="G6">
            <v>1</v>
          </cell>
          <cell r="H6">
            <v>0.91</v>
          </cell>
          <cell r="I6">
            <v>24.175824175824175</v>
          </cell>
        </row>
        <row r="7">
          <cell r="A7" t="str">
            <v>26-E03-04</v>
          </cell>
          <cell r="B7" t="str">
            <v>Aerocondensador Efluente Reactor</v>
          </cell>
          <cell r="C7">
            <v>1</v>
          </cell>
          <cell r="D7">
            <v>480</v>
          </cell>
          <cell r="E7">
            <v>18.7</v>
          </cell>
          <cell r="F7">
            <v>22</v>
          </cell>
          <cell r="G7">
            <v>1</v>
          </cell>
          <cell r="H7">
            <v>0.91</v>
          </cell>
          <cell r="I7">
            <v>24.175824175824175</v>
          </cell>
        </row>
        <row r="8">
          <cell r="A8" t="str">
            <v>26-E03-05</v>
          </cell>
          <cell r="B8" t="str">
            <v>Aerocondensador Efluente Reactor</v>
          </cell>
          <cell r="C8">
            <v>1</v>
          </cell>
          <cell r="D8">
            <v>480</v>
          </cell>
          <cell r="E8">
            <v>18.7</v>
          </cell>
          <cell r="F8">
            <v>22</v>
          </cell>
          <cell r="G8">
            <v>1</v>
          </cell>
          <cell r="H8">
            <v>0.91</v>
          </cell>
          <cell r="I8">
            <v>24.175824175824175</v>
          </cell>
        </row>
        <row r="9">
          <cell r="A9" t="str">
            <v>26-E03-06</v>
          </cell>
          <cell r="B9" t="str">
            <v>Aerocondensador Efluente Reactor</v>
          </cell>
          <cell r="C9">
            <v>1</v>
          </cell>
          <cell r="D9">
            <v>480</v>
          </cell>
          <cell r="E9">
            <v>18.7</v>
          </cell>
          <cell r="F9">
            <v>22</v>
          </cell>
          <cell r="G9">
            <v>1</v>
          </cell>
          <cell r="H9">
            <v>0.91</v>
          </cell>
          <cell r="I9">
            <v>24.175824175824175</v>
          </cell>
        </row>
        <row r="10">
          <cell r="A10" t="str">
            <v>26-E03-07</v>
          </cell>
          <cell r="B10" t="str">
            <v>Aerocondensador Efluente Reactor</v>
          </cell>
          <cell r="C10">
            <v>1</v>
          </cell>
          <cell r="D10">
            <v>480</v>
          </cell>
          <cell r="E10">
            <v>18.7</v>
          </cell>
          <cell r="F10">
            <v>22</v>
          </cell>
          <cell r="G10">
            <v>1</v>
          </cell>
          <cell r="H10">
            <v>0.91</v>
          </cell>
          <cell r="I10">
            <v>24.175824175824175</v>
          </cell>
        </row>
        <row r="11">
          <cell r="A11" t="str">
            <v>26-E03-08</v>
          </cell>
          <cell r="B11" t="str">
            <v>Aerocondensador Efluente Reactor</v>
          </cell>
          <cell r="C11">
            <v>1</v>
          </cell>
          <cell r="D11">
            <v>480</v>
          </cell>
          <cell r="E11">
            <v>18.7</v>
          </cell>
          <cell r="F11">
            <v>22</v>
          </cell>
          <cell r="G11">
            <v>1</v>
          </cell>
          <cell r="H11">
            <v>0.91</v>
          </cell>
          <cell r="I11">
            <v>24.175824175824175</v>
          </cell>
        </row>
        <row r="12">
          <cell r="A12" t="str">
            <v>26-E03-09</v>
          </cell>
          <cell r="B12" t="str">
            <v>Aerocondensador Efluente Reactor</v>
          </cell>
          <cell r="C12">
            <v>1</v>
          </cell>
          <cell r="D12">
            <v>480</v>
          </cell>
          <cell r="E12">
            <v>18.7</v>
          </cell>
          <cell r="F12">
            <v>22</v>
          </cell>
          <cell r="G12">
            <v>1</v>
          </cell>
          <cell r="H12">
            <v>0.91</v>
          </cell>
          <cell r="I12">
            <v>24.175824175824175</v>
          </cell>
        </row>
        <row r="13">
          <cell r="A13" t="str">
            <v>26-E03-10</v>
          </cell>
          <cell r="B13" t="str">
            <v>Aerocondensador Efluente Reactor</v>
          </cell>
          <cell r="C13">
            <v>1</v>
          </cell>
          <cell r="D13">
            <v>480</v>
          </cell>
          <cell r="E13">
            <v>18.7</v>
          </cell>
          <cell r="F13">
            <v>22</v>
          </cell>
          <cell r="G13">
            <v>1</v>
          </cell>
          <cell r="H13">
            <v>0.91</v>
          </cell>
          <cell r="I13">
            <v>24.175824175824175</v>
          </cell>
        </row>
        <row r="14">
          <cell r="A14" t="str">
            <v>26-E03-11</v>
          </cell>
          <cell r="B14" t="str">
            <v>Aerocondensador Efluente Reactor</v>
          </cell>
          <cell r="C14">
            <v>1</v>
          </cell>
          <cell r="D14">
            <v>480</v>
          </cell>
          <cell r="E14">
            <v>18.7</v>
          </cell>
          <cell r="F14">
            <v>22</v>
          </cell>
          <cell r="G14">
            <v>1</v>
          </cell>
          <cell r="H14">
            <v>0.91</v>
          </cell>
          <cell r="I14">
            <v>24.175824175824175</v>
          </cell>
        </row>
        <row r="15">
          <cell r="A15" t="str">
            <v>26-E03-12</v>
          </cell>
          <cell r="B15" t="str">
            <v>Aerocondensador Efluente Reactor</v>
          </cell>
          <cell r="C15">
            <v>1</v>
          </cell>
          <cell r="D15">
            <v>480</v>
          </cell>
          <cell r="E15">
            <v>18.7</v>
          </cell>
          <cell r="F15">
            <v>22</v>
          </cell>
          <cell r="G15">
            <v>1</v>
          </cell>
          <cell r="H15">
            <v>0.91</v>
          </cell>
          <cell r="I15">
            <v>24.175824175824175</v>
          </cell>
        </row>
        <row r="16">
          <cell r="A16" t="str">
            <v>26-E05-01</v>
          </cell>
          <cell r="B16" t="str">
            <v>Aeroenfriador diesel</v>
          </cell>
          <cell r="C16">
            <v>1</v>
          </cell>
          <cell r="D16">
            <v>480</v>
          </cell>
          <cell r="E16">
            <v>18.5</v>
          </cell>
          <cell r="F16">
            <v>22</v>
          </cell>
          <cell r="G16">
            <v>1</v>
          </cell>
          <cell r="H16">
            <v>0.91</v>
          </cell>
          <cell r="I16">
            <v>24.175824175824175</v>
          </cell>
        </row>
        <row r="17">
          <cell r="A17" t="str">
            <v>26-E05-02</v>
          </cell>
          <cell r="B17" t="str">
            <v>Aeroenfriador diesel</v>
          </cell>
          <cell r="C17">
            <v>1</v>
          </cell>
          <cell r="D17">
            <v>480</v>
          </cell>
          <cell r="E17">
            <v>18.5</v>
          </cell>
          <cell r="F17">
            <v>22</v>
          </cell>
          <cell r="G17">
            <v>1</v>
          </cell>
          <cell r="H17">
            <v>0.91</v>
          </cell>
          <cell r="I17">
            <v>24.175824175824175</v>
          </cell>
        </row>
        <row r="18">
          <cell r="A18" t="str">
            <v>26-E07-01</v>
          </cell>
          <cell r="B18" t="str">
            <v>Aerocondensador Stripper</v>
          </cell>
          <cell r="C18">
            <v>1</v>
          </cell>
          <cell r="D18">
            <v>480</v>
          </cell>
          <cell r="E18">
            <v>11</v>
          </cell>
          <cell r="F18">
            <v>11</v>
          </cell>
          <cell r="G18">
            <v>1</v>
          </cell>
          <cell r="H18">
            <v>0.88300000000000001</v>
          </cell>
          <cell r="I18">
            <v>12.457531143827859</v>
          </cell>
        </row>
        <row r="19">
          <cell r="A19" t="str">
            <v>26-E07-02</v>
          </cell>
          <cell r="B19" t="str">
            <v>Aerocondensador Stripper</v>
          </cell>
          <cell r="C19">
            <v>1</v>
          </cell>
          <cell r="D19">
            <v>480</v>
          </cell>
          <cell r="E19">
            <v>11</v>
          </cell>
          <cell r="F19">
            <v>11</v>
          </cell>
          <cell r="G19">
            <v>1</v>
          </cell>
          <cell r="H19">
            <v>0.88300000000000001</v>
          </cell>
          <cell r="I19">
            <v>12.457531143827859</v>
          </cell>
        </row>
        <row r="20">
          <cell r="A20" t="str">
            <v>26-P02-A</v>
          </cell>
          <cell r="B20" t="str">
            <v>Bomba tope Stripper</v>
          </cell>
          <cell r="C20">
            <v>1</v>
          </cell>
          <cell r="D20">
            <v>480</v>
          </cell>
          <cell r="E20">
            <v>23</v>
          </cell>
          <cell r="F20">
            <v>30</v>
          </cell>
          <cell r="G20">
            <v>1</v>
          </cell>
          <cell r="H20">
            <v>0.91</v>
          </cell>
          <cell r="I20">
            <v>32.967032967032964</v>
          </cell>
        </row>
        <row r="21">
          <cell r="A21" t="str">
            <v>26-P02-AM</v>
          </cell>
          <cell r="B21" t="str">
            <v>Bomba tope Stripper</v>
          </cell>
          <cell r="C21">
            <v>1</v>
          </cell>
          <cell r="D21">
            <v>480</v>
          </cell>
          <cell r="E21">
            <v>23</v>
          </cell>
          <cell r="F21">
            <v>30</v>
          </cell>
          <cell r="G21">
            <v>0</v>
          </cell>
          <cell r="H21">
            <v>0.91</v>
          </cell>
          <cell r="I21">
            <v>0</v>
          </cell>
        </row>
        <row r="22">
          <cell r="A22" t="str">
            <v>26-P03-A</v>
          </cell>
          <cell r="B22" t="str">
            <v>Bomba Amina Pobre</v>
          </cell>
          <cell r="C22">
            <v>1</v>
          </cell>
          <cell r="D22">
            <v>480</v>
          </cell>
          <cell r="E22">
            <v>89</v>
          </cell>
          <cell r="F22">
            <v>90</v>
          </cell>
          <cell r="G22">
            <v>1</v>
          </cell>
          <cell r="H22">
            <v>0.91799999999999993</v>
          </cell>
          <cell r="I22">
            <v>98.039215686274517</v>
          </cell>
        </row>
        <row r="23">
          <cell r="A23" t="str">
            <v>26-P03-AM</v>
          </cell>
          <cell r="B23" t="str">
            <v>Bomba Amina Pobre</v>
          </cell>
          <cell r="C23">
            <v>1</v>
          </cell>
          <cell r="D23">
            <v>480</v>
          </cell>
          <cell r="E23">
            <v>89</v>
          </cell>
          <cell r="F23">
            <v>90</v>
          </cell>
          <cell r="G23">
            <v>0</v>
          </cell>
          <cell r="H23">
            <v>0.91799999999999993</v>
          </cell>
          <cell r="I23">
            <v>0</v>
          </cell>
        </row>
        <row r="24">
          <cell r="A24" t="str">
            <v>26-P04-A</v>
          </cell>
          <cell r="B24" t="str">
            <v>Bomba Agua de Lavado</v>
          </cell>
          <cell r="C24">
            <v>1</v>
          </cell>
          <cell r="D24">
            <v>480</v>
          </cell>
          <cell r="E24">
            <v>53</v>
          </cell>
          <cell r="F24">
            <v>55</v>
          </cell>
          <cell r="G24">
            <v>1</v>
          </cell>
          <cell r="H24">
            <v>0.91900000000000004</v>
          </cell>
          <cell r="I24">
            <v>59.847660500544066</v>
          </cell>
        </row>
        <row r="25">
          <cell r="A25" t="str">
            <v>26-P04-AM</v>
          </cell>
          <cell r="B25" t="str">
            <v>Bomba Agua de Lavado</v>
          </cell>
          <cell r="C25">
            <v>1</v>
          </cell>
          <cell r="D25">
            <v>480</v>
          </cell>
          <cell r="E25">
            <v>53</v>
          </cell>
          <cell r="F25">
            <v>55</v>
          </cell>
          <cell r="G25">
            <v>0</v>
          </cell>
          <cell r="H25">
            <v>0.91900000000000004</v>
          </cell>
          <cell r="I25">
            <v>0</v>
          </cell>
        </row>
        <row r="26">
          <cell r="A26" t="str">
            <v>26-P05-A</v>
          </cell>
          <cell r="B26" t="str">
            <v>Bomba de Retrolavado</v>
          </cell>
          <cell r="C26">
            <v>1</v>
          </cell>
          <cell r="D26">
            <v>480</v>
          </cell>
          <cell r="E26">
            <v>10</v>
          </cell>
          <cell r="F26">
            <v>11</v>
          </cell>
          <cell r="G26">
            <v>1</v>
          </cell>
          <cell r="H26">
            <v>0.88300000000000001</v>
          </cell>
          <cell r="I26">
            <v>12.457531143827859</v>
          </cell>
        </row>
        <row r="27">
          <cell r="A27" t="str">
            <v>26-P05-AM</v>
          </cell>
          <cell r="B27" t="str">
            <v>Bomba de Retrolavado</v>
          </cell>
          <cell r="C27">
            <v>1</v>
          </cell>
          <cell r="D27">
            <v>480</v>
          </cell>
          <cell r="E27">
            <v>10</v>
          </cell>
          <cell r="F27">
            <v>11</v>
          </cell>
          <cell r="G27">
            <v>0</v>
          </cell>
          <cell r="H27">
            <v>0.88300000000000001</v>
          </cell>
          <cell r="I27">
            <v>0</v>
          </cell>
        </row>
        <row r="28">
          <cell r="A28" t="str">
            <v>26-P06-A</v>
          </cell>
          <cell r="B28" t="str">
            <v>Bomba Sumidero</v>
          </cell>
          <cell r="C28">
            <v>1</v>
          </cell>
          <cell r="D28">
            <v>480</v>
          </cell>
          <cell r="E28">
            <v>8</v>
          </cell>
          <cell r="F28">
            <v>11</v>
          </cell>
          <cell r="G28">
            <v>1</v>
          </cell>
          <cell r="H28">
            <v>0.88300000000000001</v>
          </cell>
          <cell r="I28">
            <v>12.457531143827859</v>
          </cell>
        </row>
        <row r="29">
          <cell r="A29" t="str">
            <v>26-P06-AM</v>
          </cell>
          <cell r="B29" t="str">
            <v>Bomba Sumidero</v>
          </cell>
          <cell r="C29">
            <v>1</v>
          </cell>
          <cell r="D29">
            <v>480</v>
          </cell>
          <cell r="E29">
            <v>8</v>
          </cell>
          <cell r="F29">
            <v>11</v>
          </cell>
          <cell r="G29">
            <v>0</v>
          </cell>
          <cell r="H29">
            <v>0.88300000000000001</v>
          </cell>
          <cell r="I29">
            <v>0</v>
          </cell>
        </row>
        <row r="30">
          <cell r="A30" t="str">
            <v>26-P07-A</v>
          </cell>
          <cell r="B30" t="str">
            <v>Bomba inyección de Sulfuros</v>
          </cell>
          <cell r="C30">
            <v>1</v>
          </cell>
          <cell r="D30">
            <v>480</v>
          </cell>
          <cell r="E30">
            <v>1</v>
          </cell>
          <cell r="F30">
            <v>1.1000000000000001</v>
          </cell>
          <cell r="G30">
            <v>1</v>
          </cell>
          <cell r="H30">
            <v>0.71499999999999997</v>
          </cell>
          <cell r="I30">
            <v>1.5384615384615385</v>
          </cell>
        </row>
        <row r="31">
          <cell r="A31" t="str">
            <v>26-P07-AM</v>
          </cell>
          <cell r="B31" t="str">
            <v>Bomba inyección de Sulfuros</v>
          </cell>
          <cell r="C31">
            <v>1</v>
          </cell>
          <cell r="D31">
            <v>480</v>
          </cell>
          <cell r="E31">
            <v>1</v>
          </cell>
          <cell r="F31">
            <v>1.1000000000000001</v>
          </cell>
          <cell r="G31">
            <v>0</v>
          </cell>
          <cell r="H31">
            <v>0.71499999999999997</v>
          </cell>
          <cell r="I31">
            <v>0</v>
          </cell>
        </row>
        <row r="32">
          <cell r="A32" t="str">
            <v>26-P08-01</v>
          </cell>
          <cell r="B32" t="str">
            <v>Bomba inhibidor de corrosión</v>
          </cell>
          <cell r="C32">
            <v>1</v>
          </cell>
          <cell r="D32">
            <v>480</v>
          </cell>
          <cell r="E32">
            <v>1</v>
          </cell>
          <cell r="F32">
            <v>1.1000000000000001</v>
          </cell>
          <cell r="G32">
            <v>1</v>
          </cell>
          <cell r="H32">
            <v>0.71499999999999997</v>
          </cell>
          <cell r="I32">
            <v>1.5384615384615385</v>
          </cell>
        </row>
        <row r="33">
          <cell r="A33" t="str">
            <v>26-P09-A</v>
          </cell>
          <cell r="B33" t="str">
            <v>Bomba inyeccción antiespumante</v>
          </cell>
          <cell r="C33">
            <v>1</v>
          </cell>
          <cell r="D33">
            <v>480</v>
          </cell>
          <cell r="E33">
            <v>1</v>
          </cell>
          <cell r="F33">
            <v>1.1000000000000001</v>
          </cell>
          <cell r="G33">
            <v>1</v>
          </cell>
          <cell r="H33">
            <v>0.71499999999999997</v>
          </cell>
          <cell r="I33">
            <v>1.5384615384615385</v>
          </cell>
        </row>
        <row r="34">
          <cell r="A34" t="str">
            <v>26-P09-AM</v>
          </cell>
          <cell r="B34" t="str">
            <v>Bomba inyeccción antiespumante</v>
          </cell>
          <cell r="C34">
            <v>1</v>
          </cell>
          <cell r="D34">
            <v>480</v>
          </cell>
          <cell r="E34">
            <v>1</v>
          </cell>
          <cell r="F34">
            <v>1.1000000000000001</v>
          </cell>
          <cell r="G34">
            <v>0</v>
          </cell>
          <cell r="H34">
            <v>0.71499999999999997</v>
          </cell>
          <cell r="I34">
            <v>0</v>
          </cell>
        </row>
        <row r="37">
          <cell r="A37" t="str">
            <v>26-G01-A</v>
          </cell>
          <cell r="B37" t="str">
            <v xml:space="preserve">Compresor Hidrógeno de Make Up </v>
          </cell>
          <cell r="C37">
            <v>1</v>
          </cell>
          <cell r="D37">
            <v>4160</v>
          </cell>
          <cell r="E37">
            <v>302</v>
          </cell>
          <cell r="F37">
            <v>315</v>
          </cell>
          <cell r="G37">
            <v>1</v>
          </cell>
          <cell r="H37">
            <v>0.95</v>
          </cell>
          <cell r="I37">
            <v>331.57894736842104</v>
          </cell>
        </row>
        <row r="38">
          <cell r="A38" t="str">
            <v>26-G01-AM</v>
          </cell>
          <cell r="B38" t="str">
            <v xml:space="preserve">Compresor Hidrógeno de Make Up </v>
          </cell>
          <cell r="C38">
            <v>1</v>
          </cell>
          <cell r="D38">
            <v>4160</v>
          </cell>
          <cell r="E38">
            <v>302</v>
          </cell>
          <cell r="F38">
            <v>315</v>
          </cell>
          <cell r="G38">
            <v>0</v>
          </cell>
          <cell r="H38">
            <v>0.95</v>
          </cell>
          <cell r="I38">
            <v>0</v>
          </cell>
        </row>
        <row r="39">
          <cell r="A39" t="str">
            <v>26-G02-A</v>
          </cell>
          <cell r="B39" t="str">
            <v>Compresor de Reciclo de Hidrógeno</v>
          </cell>
          <cell r="C39">
            <v>1</v>
          </cell>
          <cell r="D39">
            <v>4160</v>
          </cell>
          <cell r="E39">
            <v>957</v>
          </cell>
          <cell r="F39">
            <v>1000</v>
          </cell>
          <cell r="G39">
            <v>1</v>
          </cell>
          <cell r="H39">
            <v>0.95699999999999996</v>
          </cell>
          <cell r="I39">
            <v>1044.932079414838</v>
          </cell>
        </row>
        <row r="40">
          <cell r="A40" t="str">
            <v>26-G02-AM</v>
          </cell>
          <cell r="B40" t="str">
            <v>Compresor de Reciclo de Hidrógeno</v>
          </cell>
          <cell r="C40">
            <v>1</v>
          </cell>
          <cell r="D40">
            <v>4160</v>
          </cell>
          <cell r="E40">
            <v>957</v>
          </cell>
          <cell r="F40">
            <v>1000</v>
          </cell>
          <cell r="G40">
            <v>0</v>
          </cell>
          <cell r="H40">
            <v>0.95699999999999996</v>
          </cell>
          <cell r="I40">
            <v>0</v>
          </cell>
        </row>
        <row r="41">
          <cell r="A41" t="str">
            <v>26-P01-A</v>
          </cell>
          <cell r="B41" t="str">
            <v>Bomba de Carga</v>
          </cell>
          <cell r="C41">
            <v>1</v>
          </cell>
          <cell r="D41">
            <v>4160</v>
          </cell>
          <cell r="E41">
            <v>481</v>
          </cell>
          <cell r="F41">
            <v>500</v>
          </cell>
          <cell r="G41">
            <v>1</v>
          </cell>
          <cell r="H41">
            <v>0.95</v>
          </cell>
          <cell r="I41">
            <v>526.31578947368428</v>
          </cell>
        </row>
        <row r="42">
          <cell r="A42" t="str">
            <v>26-P01-AM</v>
          </cell>
          <cell r="B42" t="str">
            <v>Bomba de Carga</v>
          </cell>
          <cell r="C42">
            <v>1</v>
          </cell>
          <cell r="D42">
            <v>4160</v>
          </cell>
          <cell r="E42">
            <v>481</v>
          </cell>
          <cell r="F42">
            <v>500</v>
          </cell>
          <cell r="G42">
            <v>0</v>
          </cell>
          <cell r="H42">
            <v>0.95</v>
          </cell>
          <cell r="I42">
            <v>0</v>
          </cell>
        </row>
      </sheetData>
      <sheetData sheetId="1">
        <row r="5">
          <cell r="N5" t="str">
            <v>3x35</v>
          </cell>
          <cell r="X5">
            <v>420</v>
          </cell>
        </row>
        <row r="6">
          <cell r="N6" t="str">
            <v>3x35</v>
          </cell>
          <cell r="X6">
            <v>420</v>
          </cell>
        </row>
        <row r="7">
          <cell r="N7" t="str">
            <v>3x35</v>
          </cell>
          <cell r="X7">
            <v>420</v>
          </cell>
        </row>
        <row r="8">
          <cell r="N8" t="str">
            <v>3x35</v>
          </cell>
          <cell r="X8">
            <v>420</v>
          </cell>
        </row>
        <row r="9">
          <cell r="N9" t="str">
            <v>3x35</v>
          </cell>
          <cell r="X9">
            <v>420</v>
          </cell>
        </row>
        <row r="10">
          <cell r="N10" t="str">
            <v>3x35</v>
          </cell>
          <cell r="X10">
            <v>420</v>
          </cell>
        </row>
        <row r="11">
          <cell r="N11" t="str">
            <v>3x35</v>
          </cell>
          <cell r="X11">
            <v>420</v>
          </cell>
        </row>
        <row r="12">
          <cell r="N12" t="str">
            <v>3x35</v>
          </cell>
          <cell r="X12">
            <v>420</v>
          </cell>
        </row>
        <row r="13">
          <cell r="N13" t="str">
            <v>3x35</v>
          </cell>
          <cell r="X13">
            <v>420</v>
          </cell>
        </row>
        <row r="14">
          <cell r="N14" t="str">
            <v>3x35</v>
          </cell>
          <cell r="X14">
            <v>420</v>
          </cell>
        </row>
        <row r="15">
          <cell r="N15" t="str">
            <v>3x35</v>
          </cell>
          <cell r="X15">
            <v>420</v>
          </cell>
        </row>
        <row r="16">
          <cell r="N16" t="str">
            <v>3x35</v>
          </cell>
          <cell r="X16">
            <v>420</v>
          </cell>
        </row>
        <row r="17">
          <cell r="N17" t="str">
            <v>3x35</v>
          </cell>
          <cell r="X17">
            <v>420</v>
          </cell>
        </row>
        <row r="18">
          <cell r="N18" t="str">
            <v>3x35</v>
          </cell>
          <cell r="X18">
            <v>420</v>
          </cell>
        </row>
        <row r="19">
          <cell r="N19" t="str">
            <v>3x16</v>
          </cell>
          <cell r="X19">
            <v>420</v>
          </cell>
        </row>
        <row r="20">
          <cell r="N20" t="str">
            <v>3x16</v>
          </cell>
          <cell r="X20">
            <v>420</v>
          </cell>
        </row>
        <row r="21">
          <cell r="N21" t="str">
            <v>3x50</v>
          </cell>
          <cell r="X21">
            <v>420</v>
          </cell>
        </row>
        <row r="22">
          <cell r="N22" t="str">
            <v>3x50</v>
          </cell>
          <cell r="X22">
            <v>420</v>
          </cell>
        </row>
        <row r="23">
          <cell r="N23" t="str">
            <v>3x150</v>
          </cell>
          <cell r="X23">
            <v>420</v>
          </cell>
        </row>
        <row r="24">
          <cell r="N24" t="str">
            <v>3x150</v>
          </cell>
          <cell r="X24">
            <v>420</v>
          </cell>
        </row>
        <row r="25">
          <cell r="N25" t="str">
            <v>3x95</v>
          </cell>
          <cell r="X25">
            <v>420</v>
          </cell>
        </row>
        <row r="26">
          <cell r="N26" t="str">
            <v>3x95</v>
          </cell>
          <cell r="X26">
            <v>420</v>
          </cell>
        </row>
        <row r="27">
          <cell r="N27" t="str">
            <v>3x16</v>
          </cell>
          <cell r="X27">
            <v>420</v>
          </cell>
        </row>
        <row r="28">
          <cell r="N28" t="str">
            <v>3x16</v>
          </cell>
          <cell r="X28">
            <v>420</v>
          </cell>
        </row>
        <row r="29">
          <cell r="N29" t="str">
            <v>3x16</v>
          </cell>
          <cell r="X29">
            <v>420</v>
          </cell>
        </row>
        <row r="30">
          <cell r="N30" t="str">
            <v>3x16</v>
          </cell>
          <cell r="X30">
            <v>420</v>
          </cell>
        </row>
        <row r="31">
          <cell r="N31" t="str">
            <v>3x2,5</v>
          </cell>
          <cell r="X31">
            <v>420</v>
          </cell>
        </row>
        <row r="32">
          <cell r="N32" t="str">
            <v>3x2,5</v>
          </cell>
          <cell r="X32">
            <v>420</v>
          </cell>
        </row>
        <row r="33">
          <cell r="N33" t="str">
            <v>3x2,5</v>
          </cell>
          <cell r="X33">
            <v>420</v>
          </cell>
        </row>
        <row r="34">
          <cell r="N34" t="str">
            <v>3x2,5</v>
          </cell>
          <cell r="X34">
            <v>420</v>
          </cell>
        </row>
        <row r="35">
          <cell r="N35" t="str">
            <v>3x2,5</v>
          </cell>
          <cell r="X35">
            <v>420</v>
          </cell>
        </row>
        <row r="38">
          <cell r="N38" t="str">
            <v>3x25</v>
          </cell>
          <cell r="X38">
            <v>420</v>
          </cell>
        </row>
        <row r="39">
          <cell r="N39" t="str">
            <v>3x25</v>
          </cell>
          <cell r="X39">
            <v>420</v>
          </cell>
        </row>
        <row r="40">
          <cell r="N40" t="str">
            <v>3x95</v>
          </cell>
          <cell r="X40">
            <v>420</v>
          </cell>
        </row>
        <row r="41">
          <cell r="N41" t="str">
            <v>3x95</v>
          </cell>
          <cell r="X41">
            <v>420</v>
          </cell>
        </row>
        <row r="42">
          <cell r="N42" t="str">
            <v>3x50</v>
          </cell>
          <cell r="X42">
            <v>420</v>
          </cell>
        </row>
        <row r="43">
          <cell r="N43" t="str">
            <v>3x50</v>
          </cell>
          <cell r="X43">
            <v>420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>
            <v>0.37</v>
          </cell>
          <cell r="B7">
            <v>0.5</v>
          </cell>
          <cell r="C7" t="str">
            <v>90S</v>
          </cell>
          <cell r="D7">
            <v>1740</v>
          </cell>
          <cell r="E7">
            <v>0.87668590438172056</v>
          </cell>
          <cell r="F7">
            <v>6.4</v>
          </cell>
          <cell r="G7">
            <v>0.21</v>
          </cell>
          <cell r="H7">
            <v>2.7</v>
          </cell>
          <cell r="I7">
            <v>2.8</v>
          </cell>
          <cell r="J7">
            <v>56</v>
          </cell>
          <cell r="K7">
            <v>63</v>
          </cell>
          <cell r="L7">
            <v>68.599999999999994</v>
          </cell>
          <cell r="M7">
            <v>0.54</v>
          </cell>
          <cell r="N7">
            <v>0.66</v>
          </cell>
          <cell r="O7">
            <v>0.74</v>
          </cell>
          <cell r="P7">
            <v>1</v>
          </cell>
          <cell r="Q7">
            <v>3.3600000000000001E-3</v>
          </cell>
        </row>
        <row r="8">
          <cell r="A8">
            <v>0.55000000000000004</v>
          </cell>
          <cell r="B8">
            <v>0.75</v>
          </cell>
          <cell r="C8" t="str">
            <v>90S</v>
          </cell>
          <cell r="D8">
            <v>1740</v>
          </cell>
          <cell r="E8">
            <v>1.2789451793033411</v>
          </cell>
          <cell r="F8">
            <v>6.6</v>
          </cell>
          <cell r="G8">
            <v>0.31</v>
          </cell>
          <cell r="H8">
            <v>2.6</v>
          </cell>
          <cell r="I8">
            <v>2.9</v>
          </cell>
          <cell r="J8">
            <v>57</v>
          </cell>
          <cell r="K8">
            <v>65</v>
          </cell>
          <cell r="L8">
            <v>69.900000000000006</v>
          </cell>
          <cell r="M8">
            <v>0.54</v>
          </cell>
          <cell r="N8">
            <v>0.66</v>
          </cell>
          <cell r="O8">
            <v>0.74</v>
          </cell>
          <cell r="P8">
            <v>1</v>
          </cell>
          <cell r="Q8">
            <v>3.3600000000000001E-3</v>
          </cell>
        </row>
        <row r="9">
          <cell r="A9">
            <v>0.75</v>
          </cell>
          <cell r="B9">
            <v>1</v>
          </cell>
          <cell r="C9" t="str">
            <v>90S</v>
          </cell>
          <cell r="D9">
            <v>1720</v>
          </cell>
          <cell r="E9">
            <v>1.7667641903814928</v>
          </cell>
          <cell r="F9">
            <v>5.8</v>
          </cell>
          <cell r="G9">
            <v>0.42</v>
          </cell>
          <cell r="H9">
            <v>2.2999999999999998</v>
          </cell>
          <cell r="I9">
            <v>2.6</v>
          </cell>
          <cell r="J9">
            <v>58</v>
          </cell>
          <cell r="K9">
            <v>64</v>
          </cell>
          <cell r="L9">
            <v>69</v>
          </cell>
          <cell r="M9">
            <v>0.54</v>
          </cell>
          <cell r="N9">
            <v>0.67</v>
          </cell>
          <cell r="O9">
            <v>0.74</v>
          </cell>
          <cell r="P9">
            <v>1</v>
          </cell>
          <cell r="Q9">
            <v>3.3600000000000001E-3</v>
          </cell>
        </row>
        <row r="10">
          <cell r="A10">
            <v>1.1000000000000001</v>
          </cell>
          <cell r="B10">
            <v>1.5</v>
          </cell>
          <cell r="C10" t="str">
            <v>90S</v>
          </cell>
          <cell r="D10">
            <v>1710</v>
          </cell>
          <cell r="E10">
            <v>2.4673088426907088</v>
          </cell>
          <cell r="F10">
            <v>6</v>
          </cell>
          <cell r="G10">
            <v>0.63</v>
          </cell>
          <cell r="H10">
            <v>2.8</v>
          </cell>
          <cell r="I10">
            <v>2.8</v>
          </cell>
          <cell r="J10">
            <v>64</v>
          </cell>
          <cell r="K10">
            <v>70</v>
          </cell>
          <cell r="L10">
            <v>71.5</v>
          </cell>
          <cell r="M10">
            <v>0.56000000000000005</v>
          </cell>
          <cell r="N10">
            <v>0.68</v>
          </cell>
          <cell r="O10">
            <v>0.75</v>
          </cell>
          <cell r="P10">
            <v>1</v>
          </cell>
          <cell r="Q10">
            <v>3.3600000000000001E-3</v>
          </cell>
        </row>
        <row r="11">
          <cell r="A11">
            <v>1.5</v>
          </cell>
          <cell r="B11">
            <v>2</v>
          </cell>
          <cell r="C11" t="str">
            <v>90L</v>
          </cell>
          <cell r="D11">
            <v>1715</v>
          </cell>
          <cell r="E11">
            <v>2.8012352366438655</v>
          </cell>
          <cell r="F11">
            <v>6.5</v>
          </cell>
          <cell r="G11">
            <v>0.83</v>
          </cell>
          <cell r="H11">
            <v>2.7</v>
          </cell>
          <cell r="I11">
            <v>3.2</v>
          </cell>
          <cell r="J11">
            <v>75</v>
          </cell>
          <cell r="K11">
            <v>77.5</v>
          </cell>
          <cell r="L11">
            <v>77.599999999999994</v>
          </cell>
          <cell r="M11">
            <v>0.65</v>
          </cell>
          <cell r="N11">
            <v>0.77</v>
          </cell>
          <cell r="O11">
            <v>0.83</v>
          </cell>
          <cell r="P11">
            <v>1</v>
          </cell>
          <cell r="Q11">
            <v>5.0400000000000002E-3</v>
          </cell>
        </row>
        <row r="12">
          <cell r="A12">
            <v>2.2000000000000002</v>
          </cell>
          <cell r="B12">
            <v>3</v>
          </cell>
          <cell r="C12" t="str">
            <v>100L</v>
          </cell>
          <cell r="D12">
            <v>1720</v>
          </cell>
          <cell r="E12">
            <v>4.018753961950285</v>
          </cell>
          <cell r="F12">
            <v>7.7</v>
          </cell>
          <cell r="G12">
            <v>1.25</v>
          </cell>
          <cell r="H12">
            <v>2.6</v>
          </cell>
          <cell r="I12">
            <v>3</v>
          </cell>
          <cell r="J12">
            <v>72</v>
          </cell>
          <cell r="K12">
            <v>77</v>
          </cell>
          <cell r="L12">
            <v>80.3</v>
          </cell>
          <cell r="M12">
            <v>0.65</v>
          </cell>
          <cell r="N12">
            <v>0.75</v>
          </cell>
          <cell r="O12">
            <v>0.82</v>
          </cell>
          <cell r="P12">
            <v>1</v>
          </cell>
          <cell r="Q12">
            <v>7.6600000000000001E-3</v>
          </cell>
        </row>
        <row r="13">
          <cell r="A13">
            <v>3</v>
          </cell>
          <cell r="B13">
            <v>4</v>
          </cell>
          <cell r="C13" t="str">
            <v>100L</v>
          </cell>
          <cell r="D13">
            <v>1730</v>
          </cell>
          <cell r="E13">
            <v>5.3231238308183775</v>
          </cell>
          <cell r="F13">
            <v>7.4</v>
          </cell>
          <cell r="G13">
            <v>1.66</v>
          </cell>
          <cell r="H13">
            <v>2.8</v>
          </cell>
          <cell r="I13">
            <v>3.5</v>
          </cell>
          <cell r="J13">
            <v>76.8</v>
          </cell>
          <cell r="K13">
            <v>80</v>
          </cell>
          <cell r="L13">
            <v>80.7</v>
          </cell>
          <cell r="M13">
            <v>0.64</v>
          </cell>
          <cell r="N13">
            <v>0.77</v>
          </cell>
          <cell r="O13">
            <v>0.84</v>
          </cell>
          <cell r="P13">
            <v>1</v>
          </cell>
          <cell r="Q13">
            <v>9.1900000000000003E-3</v>
          </cell>
        </row>
        <row r="14">
          <cell r="A14">
            <v>3.7</v>
          </cell>
          <cell r="B14">
            <v>5</v>
          </cell>
          <cell r="C14" t="str">
            <v>112M</v>
          </cell>
          <cell r="D14">
            <v>1730</v>
          </cell>
          <cell r="E14">
            <v>6.4523919867243213</v>
          </cell>
          <cell r="F14">
            <v>7</v>
          </cell>
          <cell r="G14">
            <v>2.0699999999999998</v>
          </cell>
          <cell r="H14">
            <v>2.1</v>
          </cell>
          <cell r="I14">
            <v>2.8</v>
          </cell>
          <cell r="J14">
            <v>80</v>
          </cell>
          <cell r="K14">
            <v>81</v>
          </cell>
          <cell r="L14">
            <v>83.1</v>
          </cell>
          <cell r="M14">
            <v>0.69</v>
          </cell>
          <cell r="N14">
            <v>0.78</v>
          </cell>
          <cell r="O14">
            <v>0.83</v>
          </cell>
          <cell r="P14">
            <v>1</v>
          </cell>
          <cell r="Q14">
            <v>1.6070000000000001E-2</v>
          </cell>
        </row>
        <row r="15">
          <cell r="A15">
            <v>4.5</v>
          </cell>
          <cell r="B15">
            <v>6</v>
          </cell>
          <cell r="C15" t="str">
            <v>112M</v>
          </cell>
          <cell r="D15">
            <v>1730</v>
          </cell>
          <cell r="E15">
            <v>7.4748091112698756</v>
          </cell>
          <cell r="F15">
            <v>7.4</v>
          </cell>
          <cell r="G15">
            <v>2.48</v>
          </cell>
          <cell r="H15">
            <v>2.2999999999999998</v>
          </cell>
          <cell r="I15">
            <v>2.7</v>
          </cell>
          <cell r="J15">
            <v>83.2</v>
          </cell>
          <cell r="K15">
            <v>84</v>
          </cell>
          <cell r="L15">
            <v>84.2</v>
          </cell>
          <cell r="M15">
            <v>0.72</v>
          </cell>
          <cell r="N15">
            <v>0.81</v>
          </cell>
          <cell r="O15">
            <v>0.86</v>
          </cell>
          <cell r="P15">
            <v>1</v>
          </cell>
          <cell r="Q15">
            <v>1.6070000000000001E-2</v>
          </cell>
        </row>
        <row r="16">
          <cell r="A16">
            <v>5.5</v>
          </cell>
          <cell r="B16">
            <v>7.5</v>
          </cell>
          <cell r="C16" t="str">
            <v>132S</v>
          </cell>
          <cell r="D16">
            <v>1760</v>
          </cell>
          <cell r="E16">
            <v>9.1363824915264367</v>
          </cell>
          <cell r="F16">
            <v>8</v>
          </cell>
          <cell r="G16">
            <v>3.05</v>
          </cell>
          <cell r="H16">
            <v>2.1</v>
          </cell>
          <cell r="I16">
            <v>2.6</v>
          </cell>
          <cell r="J16">
            <v>80.3</v>
          </cell>
          <cell r="K16">
            <v>84.8</v>
          </cell>
          <cell r="L16">
            <v>86.2</v>
          </cell>
          <cell r="M16">
            <v>0.73</v>
          </cell>
          <cell r="N16">
            <v>0.8</v>
          </cell>
          <cell r="O16">
            <v>0.84</v>
          </cell>
          <cell r="P16">
            <v>1</v>
          </cell>
          <cell r="Q16">
            <v>3.4889999999999997E-2</v>
          </cell>
        </row>
        <row r="17">
          <cell r="A17">
            <v>7.5</v>
          </cell>
          <cell r="B17">
            <v>10</v>
          </cell>
          <cell r="C17" t="str">
            <v>132S</v>
          </cell>
          <cell r="D17">
            <v>1760</v>
          </cell>
          <cell r="E17">
            <v>12.60493231065267</v>
          </cell>
          <cell r="F17">
            <v>8</v>
          </cell>
          <cell r="G17">
            <v>4.07</v>
          </cell>
          <cell r="H17">
            <v>2.2999999999999998</v>
          </cell>
          <cell r="I17">
            <v>3</v>
          </cell>
          <cell r="J17">
            <v>83.3</v>
          </cell>
          <cell r="K17">
            <v>85</v>
          </cell>
          <cell r="L17">
            <v>85.2</v>
          </cell>
          <cell r="M17">
            <v>0.7</v>
          </cell>
          <cell r="N17">
            <v>0.8</v>
          </cell>
          <cell r="O17">
            <v>0.84</v>
          </cell>
          <cell r="P17">
            <v>1</v>
          </cell>
          <cell r="Q17">
            <v>4.2639999999999997E-2</v>
          </cell>
        </row>
        <row r="18">
          <cell r="A18">
            <v>9.1999999999999993</v>
          </cell>
          <cell r="B18">
            <v>12.5</v>
          </cell>
          <cell r="C18" t="str">
            <v>132M</v>
          </cell>
          <cell r="D18">
            <v>1755</v>
          </cell>
          <cell r="E18">
            <v>14.67195269214265</v>
          </cell>
          <cell r="F18">
            <v>8.3000000000000007</v>
          </cell>
          <cell r="G18">
            <v>5.0999999999999996</v>
          </cell>
          <cell r="H18">
            <v>2.5</v>
          </cell>
          <cell r="I18">
            <v>2.9</v>
          </cell>
          <cell r="J18">
            <v>85.8</v>
          </cell>
          <cell r="K18">
            <v>87.5</v>
          </cell>
          <cell r="L18">
            <v>87.7</v>
          </cell>
          <cell r="M18">
            <v>0.73</v>
          </cell>
          <cell r="N18">
            <v>0.81</v>
          </cell>
          <cell r="O18">
            <v>0.86</v>
          </cell>
          <cell r="P18">
            <v>1</v>
          </cell>
          <cell r="Q18">
            <v>5.04E-2</v>
          </cell>
        </row>
        <row r="19">
          <cell r="A19">
            <v>11</v>
          </cell>
          <cell r="B19">
            <v>15</v>
          </cell>
          <cell r="C19" t="str">
            <v>132M</v>
          </cell>
          <cell r="D19">
            <v>1755</v>
          </cell>
          <cell r="E19">
            <v>17.423350192168517</v>
          </cell>
          <cell r="F19">
            <v>8.3000000000000007</v>
          </cell>
          <cell r="G19">
            <v>6.12</v>
          </cell>
          <cell r="H19">
            <v>2.2999999999999998</v>
          </cell>
          <cell r="I19">
            <v>2.8</v>
          </cell>
          <cell r="J19">
            <v>86.8</v>
          </cell>
          <cell r="K19">
            <v>88.2</v>
          </cell>
          <cell r="L19">
            <v>88.3</v>
          </cell>
          <cell r="M19">
            <v>0.7</v>
          </cell>
          <cell r="N19">
            <v>0.81</v>
          </cell>
          <cell r="O19">
            <v>0.86</v>
          </cell>
          <cell r="P19">
            <v>1</v>
          </cell>
          <cell r="Q19">
            <v>5.815E-2</v>
          </cell>
        </row>
        <row r="20">
          <cell r="A20">
            <v>15</v>
          </cell>
          <cell r="B20">
            <v>20</v>
          </cell>
          <cell r="C20" t="str">
            <v>160M</v>
          </cell>
          <cell r="D20">
            <v>1760</v>
          </cell>
          <cell r="E20">
            <v>24.206665296610687</v>
          </cell>
          <cell r="F20">
            <v>6</v>
          </cell>
          <cell r="G20">
            <v>8.14</v>
          </cell>
          <cell r="H20">
            <v>2.2000000000000002</v>
          </cell>
          <cell r="I20">
            <v>2.2999999999999998</v>
          </cell>
          <cell r="J20">
            <v>88</v>
          </cell>
          <cell r="K20">
            <v>89.3</v>
          </cell>
          <cell r="L20">
            <v>89.8</v>
          </cell>
          <cell r="M20">
            <v>0.69</v>
          </cell>
          <cell r="N20">
            <v>0.79</v>
          </cell>
          <cell r="O20">
            <v>0.83</v>
          </cell>
          <cell r="P20">
            <v>1</v>
          </cell>
          <cell r="Q20">
            <v>8.0299999999999996E-2</v>
          </cell>
        </row>
        <row r="21">
          <cell r="A21">
            <v>18.5</v>
          </cell>
          <cell r="B21">
            <v>25</v>
          </cell>
          <cell r="C21" t="str">
            <v>160L</v>
          </cell>
          <cell r="D21">
            <v>1760</v>
          </cell>
          <cell r="E21">
            <v>30.118353083317764</v>
          </cell>
          <cell r="F21">
            <v>6.5</v>
          </cell>
          <cell r="G21">
            <v>10.199999999999999</v>
          </cell>
          <cell r="H21">
            <v>2.2999999999999998</v>
          </cell>
          <cell r="I21">
            <v>2.5</v>
          </cell>
          <cell r="J21">
            <v>88.2</v>
          </cell>
          <cell r="K21">
            <v>90</v>
          </cell>
          <cell r="L21">
            <v>90.1</v>
          </cell>
          <cell r="M21">
            <v>0.66</v>
          </cell>
          <cell r="N21">
            <v>0.79</v>
          </cell>
          <cell r="O21">
            <v>0.82</v>
          </cell>
          <cell r="P21">
            <v>1</v>
          </cell>
          <cell r="Q21">
            <v>0.10037</v>
          </cell>
        </row>
        <row r="22">
          <cell r="A22">
            <v>22</v>
          </cell>
          <cell r="B22">
            <v>30</v>
          </cell>
          <cell r="C22" t="str">
            <v>180M</v>
          </cell>
          <cell r="D22">
            <v>1765</v>
          </cell>
          <cell r="E22">
            <v>33.812787296010548</v>
          </cell>
          <cell r="F22">
            <v>7.6</v>
          </cell>
          <cell r="G22">
            <v>12.2</v>
          </cell>
          <cell r="H22">
            <v>3</v>
          </cell>
          <cell r="I22">
            <v>2.6</v>
          </cell>
          <cell r="J22">
            <v>89</v>
          </cell>
          <cell r="K22">
            <v>90.4</v>
          </cell>
          <cell r="L22">
            <v>91</v>
          </cell>
          <cell r="M22">
            <v>0.75</v>
          </cell>
          <cell r="N22">
            <v>0.83</v>
          </cell>
          <cell r="O22">
            <v>0.86</v>
          </cell>
          <cell r="P22">
            <v>1</v>
          </cell>
          <cell r="Q22">
            <v>0.16145999999999999</v>
          </cell>
        </row>
        <row r="23">
          <cell r="A23">
            <v>30</v>
          </cell>
          <cell r="B23">
            <v>40</v>
          </cell>
          <cell r="C23" t="str">
            <v>200M</v>
          </cell>
          <cell r="D23">
            <v>1770</v>
          </cell>
          <cell r="E23">
            <v>46.650797445832723</v>
          </cell>
          <cell r="F23">
            <v>6.6</v>
          </cell>
          <cell r="G23">
            <v>16.2</v>
          </cell>
          <cell r="H23">
            <v>2.2999999999999998</v>
          </cell>
          <cell r="I23">
            <v>2.5</v>
          </cell>
          <cell r="J23">
            <v>89.5</v>
          </cell>
          <cell r="K23">
            <v>90.2</v>
          </cell>
          <cell r="L23">
            <v>91</v>
          </cell>
          <cell r="M23">
            <v>0.74</v>
          </cell>
          <cell r="N23">
            <v>0.82</v>
          </cell>
          <cell r="O23">
            <v>0.85</v>
          </cell>
          <cell r="P23">
            <v>1</v>
          </cell>
          <cell r="Q23">
            <v>0.27579999999999999</v>
          </cell>
        </row>
        <row r="24">
          <cell r="A24">
            <v>37</v>
          </cell>
          <cell r="B24">
            <v>50</v>
          </cell>
          <cell r="C24" t="str">
            <v>200L</v>
          </cell>
          <cell r="D24">
            <v>1770</v>
          </cell>
          <cell r="E24">
            <v>56.432861517630371</v>
          </cell>
          <cell r="F24">
            <v>6.6</v>
          </cell>
          <cell r="G24">
            <v>20.2</v>
          </cell>
          <cell r="H24">
            <v>2.2999999999999998</v>
          </cell>
          <cell r="I24">
            <v>2.4</v>
          </cell>
          <cell r="J24">
            <v>80.2</v>
          </cell>
          <cell r="K24">
            <v>91.7</v>
          </cell>
          <cell r="L24">
            <v>91.7</v>
          </cell>
          <cell r="M24">
            <v>0.76</v>
          </cell>
          <cell r="N24">
            <v>0.83</v>
          </cell>
          <cell r="O24">
            <v>0.86</v>
          </cell>
          <cell r="P24">
            <v>1</v>
          </cell>
          <cell r="Q24">
            <v>0.33095999999999998</v>
          </cell>
        </row>
        <row r="25">
          <cell r="A25">
            <v>45</v>
          </cell>
          <cell r="B25">
            <v>60</v>
          </cell>
          <cell r="C25" t="str">
            <v>225S/M</v>
          </cell>
          <cell r="D25">
            <v>1775</v>
          </cell>
          <cell r="E25">
            <v>65.655734760465094</v>
          </cell>
          <cell r="F25">
            <v>8</v>
          </cell>
          <cell r="G25">
            <v>24.2</v>
          </cell>
          <cell r="H25">
            <v>2.9</v>
          </cell>
          <cell r="I25">
            <v>3</v>
          </cell>
          <cell r="J25">
            <v>88.5</v>
          </cell>
          <cell r="K25">
            <v>90.7</v>
          </cell>
          <cell r="L25">
            <v>91.6</v>
          </cell>
          <cell r="M25">
            <v>0.83</v>
          </cell>
          <cell r="N25">
            <v>0.87</v>
          </cell>
          <cell r="O25">
            <v>0.9</v>
          </cell>
          <cell r="P25">
            <v>1</v>
          </cell>
          <cell r="Q25">
            <v>0.62988</v>
          </cell>
        </row>
        <row r="26">
          <cell r="A26">
            <v>55</v>
          </cell>
          <cell r="B26">
            <v>75</v>
          </cell>
          <cell r="C26" t="str">
            <v>225S/M</v>
          </cell>
          <cell r="D26">
            <v>1770</v>
          </cell>
          <cell r="E26">
            <v>79.983941898977903</v>
          </cell>
          <cell r="F26">
            <v>7.4</v>
          </cell>
          <cell r="G26">
            <v>30.3</v>
          </cell>
          <cell r="H26">
            <v>2.7</v>
          </cell>
          <cell r="I26">
            <v>2.7</v>
          </cell>
          <cell r="J26">
            <v>90.3</v>
          </cell>
          <cell r="K26">
            <v>91.7</v>
          </cell>
          <cell r="L26">
            <v>91.9</v>
          </cell>
          <cell r="M26">
            <v>0.84</v>
          </cell>
          <cell r="N26">
            <v>0.88</v>
          </cell>
          <cell r="O26">
            <v>0.9</v>
          </cell>
          <cell r="P26">
            <v>1</v>
          </cell>
          <cell r="Q26">
            <v>0.76985999999999999</v>
          </cell>
        </row>
        <row r="27">
          <cell r="A27">
            <v>75</v>
          </cell>
          <cell r="B27">
            <v>100</v>
          </cell>
          <cell r="C27" t="str">
            <v>250S/M</v>
          </cell>
          <cell r="D27">
            <v>1775</v>
          </cell>
          <cell r="E27">
            <v>112.0981417345499</v>
          </cell>
          <cell r="F27">
            <v>8.8000000000000007</v>
          </cell>
          <cell r="G27">
            <v>40.299999999999997</v>
          </cell>
          <cell r="H27">
            <v>3.2</v>
          </cell>
          <cell r="I27">
            <v>3.2</v>
          </cell>
          <cell r="J27">
            <v>90</v>
          </cell>
          <cell r="K27">
            <v>92</v>
          </cell>
          <cell r="L27">
            <v>92.5</v>
          </cell>
          <cell r="M27">
            <v>0.76</v>
          </cell>
          <cell r="N27">
            <v>0.84</v>
          </cell>
          <cell r="O27">
            <v>0.87</v>
          </cell>
          <cell r="P27">
            <v>1</v>
          </cell>
          <cell r="Q27">
            <v>0.97982000000000002</v>
          </cell>
        </row>
        <row r="28">
          <cell r="A28">
            <v>90</v>
          </cell>
          <cell r="B28">
            <v>125</v>
          </cell>
          <cell r="C28" t="str">
            <v>280S/M</v>
          </cell>
          <cell r="D28">
            <v>1780</v>
          </cell>
          <cell r="E28">
            <v>135.54350471171065</v>
          </cell>
          <cell r="F28">
            <v>7.3</v>
          </cell>
          <cell r="G28">
            <v>50.3</v>
          </cell>
          <cell r="H28">
            <v>2.2000000000000002</v>
          </cell>
          <cell r="I28">
            <v>2.5</v>
          </cell>
          <cell r="J28">
            <v>89.3</v>
          </cell>
          <cell r="K28">
            <v>91</v>
          </cell>
          <cell r="L28">
            <v>91.8</v>
          </cell>
          <cell r="M28">
            <v>0.8</v>
          </cell>
          <cell r="N28">
            <v>0.85</v>
          </cell>
          <cell r="O28">
            <v>0.87</v>
          </cell>
          <cell r="P28">
            <v>1</v>
          </cell>
          <cell r="Q28">
            <v>1.8468100000000001</v>
          </cell>
        </row>
        <row r="29">
          <cell r="A29">
            <v>110</v>
          </cell>
          <cell r="B29">
            <v>150</v>
          </cell>
          <cell r="C29" t="str">
            <v>280S/M</v>
          </cell>
          <cell r="D29">
            <v>1785</v>
          </cell>
          <cell r="E29">
            <v>161.58944392927364</v>
          </cell>
          <cell r="F29">
            <v>8</v>
          </cell>
          <cell r="G29">
            <v>60.2</v>
          </cell>
          <cell r="H29">
            <v>2.7</v>
          </cell>
          <cell r="I29">
            <v>2.8</v>
          </cell>
          <cell r="J29">
            <v>89</v>
          </cell>
          <cell r="K29">
            <v>91.3</v>
          </cell>
          <cell r="L29">
            <v>92</v>
          </cell>
          <cell r="M29">
            <v>0.82</v>
          </cell>
          <cell r="N29">
            <v>0.87</v>
          </cell>
          <cell r="O29">
            <v>0.89</v>
          </cell>
          <cell r="P29">
            <v>1</v>
          </cell>
          <cell r="Q29">
            <v>2.3285900000000002</v>
          </cell>
        </row>
        <row r="30">
          <cell r="A30">
            <v>132</v>
          </cell>
          <cell r="B30">
            <v>175</v>
          </cell>
          <cell r="C30" t="str">
            <v>315S/M</v>
          </cell>
          <cell r="D30">
            <v>1780</v>
          </cell>
          <cell r="E30">
            <v>201.49923729570034</v>
          </cell>
          <cell r="F30">
            <v>8</v>
          </cell>
          <cell r="G30">
            <v>70.400000000000006</v>
          </cell>
          <cell r="H30">
            <v>2.5</v>
          </cell>
          <cell r="I30">
            <v>2.5</v>
          </cell>
          <cell r="J30">
            <v>90.4</v>
          </cell>
          <cell r="K30">
            <v>92</v>
          </cell>
          <cell r="L30">
            <v>92.7</v>
          </cell>
          <cell r="M30">
            <v>0.8</v>
          </cell>
          <cell r="N30">
            <v>0.83</v>
          </cell>
          <cell r="O30">
            <v>0.85</v>
          </cell>
          <cell r="P30">
            <v>1</v>
          </cell>
          <cell r="Q30">
            <v>2.5694699999999999</v>
          </cell>
        </row>
        <row r="31">
          <cell r="A31">
            <v>150</v>
          </cell>
          <cell r="B31">
            <v>200</v>
          </cell>
          <cell r="C31" t="str">
            <v>315S/M</v>
          </cell>
          <cell r="D31">
            <v>1785</v>
          </cell>
          <cell r="E31">
            <v>219.51279823067699</v>
          </cell>
          <cell r="F31">
            <v>7.5</v>
          </cell>
          <cell r="G31">
            <v>80.2</v>
          </cell>
          <cell r="H31">
            <v>2.6</v>
          </cell>
          <cell r="I31">
            <v>2.6</v>
          </cell>
          <cell r="J31">
            <v>90.5</v>
          </cell>
          <cell r="K31">
            <v>92.5</v>
          </cell>
          <cell r="L31">
            <v>93.4</v>
          </cell>
          <cell r="M31">
            <v>0.81</v>
          </cell>
          <cell r="N31">
            <v>0.85</v>
          </cell>
          <cell r="O31">
            <v>0.88</v>
          </cell>
          <cell r="P31">
            <v>1</v>
          </cell>
          <cell r="Q31">
            <v>2.8103600000000002</v>
          </cell>
        </row>
        <row r="32">
          <cell r="A32">
            <v>185</v>
          </cell>
          <cell r="B32">
            <v>250</v>
          </cell>
          <cell r="C32" t="str">
            <v>315S/M</v>
          </cell>
          <cell r="D32">
            <v>1785</v>
          </cell>
          <cell r="E32">
            <v>267.40421348334831</v>
          </cell>
          <cell r="F32">
            <v>8</v>
          </cell>
          <cell r="G32">
            <v>100</v>
          </cell>
          <cell r="H32">
            <v>3</v>
          </cell>
          <cell r="I32">
            <v>2.8</v>
          </cell>
          <cell r="J32">
            <v>90.8</v>
          </cell>
          <cell r="K32">
            <v>93</v>
          </cell>
          <cell r="L32">
            <v>93.5</v>
          </cell>
          <cell r="M32">
            <v>0.8</v>
          </cell>
          <cell r="N32">
            <v>0.85</v>
          </cell>
          <cell r="O32">
            <v>0.89</v>
          </cell>
          <cell r="P32">
            <v>1</v>
          </cell>
          <cell r="Q32">
            <v>3.7739199999999999</v>
          </cell>
        </row>
        <row r="33">
          <cell r="A33">
            <v>185</v>
          </cell>
          <cell r="B33">
            <v>250</v>
          </cell>
          <cell r="C33" t="str">
            <v>355M/L</v>
          </cell>
          <cell r="D33">
            <v>1785</v>
          </cell>
          <cell r="E33">
            <v>265.69919193085087</v>
          </cell>
          <cell r="F33">
            <v>6.8</v>
          </cell>
          <cell r="G33">
            <v>100</v>
          </cell>
          <cell r="H33">
            <v>1.9</v>
          </cell>
          <cell r="I33">
            <v>2.2000000000000002</v>
          </cell>
          <cell r="J33">
            <v>92.8</v>
          </cell>
          <cell r="K33">
            <v>93.8</v>
          </cell>
          <cell r="L33">
            <v>94.1</v>
          </cell>
          <cell r="M33">
            <v>0.8</v>
          </cell>
          <cell r="N33">
            <v>0.86</v>
          </cell>
          <cell r="O33">
            <v>0.89</v>
          </cell>
          <cell r="P33">
            <v>1</v>
          </cell>
          <cell r="Q33">
            <v>6.3381400000000001</v>
          </cell>
        </row>
        <row r="34">
          <cell r="A34">
            <v>200</v>
          </cell>
          <cell r="B34">
            <v>270</v>
          </cell>
          <cell r="C34" t="str">
            <v>355M/L</v>
          </cell>
          <cell r="D34">
            <v>1785</v>
          </cell>
          <cell r="E34">
            <v>287.85417448916979</v>
          </cell>
          <cell r="F34">
            <v>6.5</v>
          </cell>
          <cell r="G34">
            <v>108</v>
          </cell>
          <cell r="H34">
            <v>1.9</v>
          </cell>
          <cell r="I34">
            <v>1.9</v>
          </cell>
          <cell r="J34">
            <v>92.1</v>
          </cell>
          <cell r="K34">
            <v>93.8</v>
          </cell>
          <cell r="L34">
            <v>93.9</v>
          </cell>
          <cell r="M34">
            <v>0.79</v>
          </cell>
          <cell r="N34">
            <v>0.88</v>
          </cell>
          <cell r="O34">
            <v>0.89</v>
          </cell>
          <cell r="P34">
            <v>1</v>
          </cell>
          <cell r="Q34">
            <v>6.3381400000000001</v>
          </cell>
        </row>
        <row r="35">
          <cell r="A35">
            <v>220</v>
          </cell>
          <cell r="B35">
            <v>300</v>
          </cell>
          <cell r="C35" t="str">
            <v>355M/L</v>
          </cell>
          <cell r="D35">
            <v>1790</v>
          </cell>
          <cell r="E35">
            <v>319.89709064141505</v>
          </cell>
          <cell r="F35">
            <v>7</v>
          </cell>
          <cell r="G35">
            <v>120</v>
          </cell>
          <cell r="H35">
            <v>1.8</v>
          </cell>
          <cell r="I35">
            <v>2.2000000000000002</v>
          </cell>
          <cell r="J35">
            <v>93</v>
          </cell>
          <cell r="K35">
            <v>94.1</v>
          </cell>
          <cell r="L35">
            <v>94</v>
          </cell>
          <cell r="M35">
            <v>0.79</v>
          </cell>
          <cell r="N35">
            <v>0.85</v>
          </cell>
          <cell r="O35">
            <v>0.88</v>
          </cell>
          <cell r="P35">
            <v>1</v>
          </cell>
          <cell r="Q35">
            <v>6.3381400000000001</v>
          </cell>
        </row>
        <row r="36">
          <cell r="A36">
            <v>260</v>
          </cell>
          <cell r="B36">
            <v>350</v>
          </cell>
          <cell r="C36" t="str">
            <v>355M/L</v>
          </cell>
          <cell r="D36">
            <v>1790</v>
          </cell>
          <cell r="E36">
            <v>373.41508055146608</v>
          </cell>
          <cell r="F36">
            <v>7.3</v>
          </cell>
          <cell r="G36">
            <v>140</v>
          </cell>
          <cell r="H36">
            <v>2.2999999999999998</v>
          </cell>
          <cell r="I36">
            <v>2.4</v>
          </cell>
          <cell r="J36">
            <v>92.9</v>
          </cell>
          <cell r="K36">
            <v>94</v>
          </cell>
          <cell r="L36">
            <v>94.1</v>
          </cell>
          <cell r="M36">
            <v>0.77</v>
          </cell>
          <cell r="N36">
            <v>0.85</v>
          </cell>
          <cell r="O36">
            <v>0.89</v>
          </cell>
          <cell r="P36">
            <v>1</v>
          </cell>
          <cell r="Q36">
            <v>7.4566299999999996</v>
          </cell>
        </row>
        <row r="37">
          <cell r="A37">
            <v>300</v>
          </cell>
          <cell r="B37">
            <v>400</v>
          </cell>
          <cell r="C37" t="str">
            <v>355M/L</v>
          </cell>
          <cell r="D37">
            <v>1790</v>
          </cell>
          <cell r="E37">
            <v>434.83553244422563</v>
          </cell>
          <cell r="F37">
            <v>6.6</v>
          </cell>
          <cell r="G37">
            <v>160</v>
          </cell>
          <cell r="H37">
            <v>2.1</v>
          </cell>
          <cell r="I37">
            <v>2.1</v>
          </cell>
          <cell r="J37">
            <v>93.3</v>
          </cell>
          <cell r="K37">
            <v>94.1</v>
          </cell>
          <cell r="L37">
            <v>94.3</v>
          </cell>
          <cell r="M37">
            <v>0.77</v>
          </cell>
          <cell r="N37">
            <v>0.85</v>
          </cell>
          <cell r="O37">
            <v>0.88</v>
          </cell>
          <cell r="P37">
            <v>1</v>
          </cell>
          <cell r="Q37">
            <v>9.3207900000000006</v>
          </cell>
        </row>
        <row r="38">
          <cell r="A38">
            <v>330</v>
          </cell>
          <cell r="B38">
            <v>450</v>
          </cell>
          <cell r="C38" t="str">
            <v>355M/L</v>
          </cell>
          <cell r="D38">
            <v>1790</v>
          </cell>
          <cell r="E38">
            <v>477.30677016338115</v>
          </cell>
          <cell r="F38">
            <v>7.4</v>
          </cell>
          <cell r="G38">
            <v>180</v>
          </cell>
          <cell r="H38">
            <v>2.1</v>
          </cell>
          <cell r="I38">
            <v>2.1</v>
          </cell>
          <cell r="J38">
            <v>93.8</v>
          </cell>
          <cell r="K38">
            <v>94.3</v>
          </cell>
          <cell r="L38">
            <v>94.5</v>
          </cell>
          <cell r="M38">
            <v>0.77</v>
          </cell>
          <cell r="N38">
            <v>0.85</v>
          </cell>
          <cell r="O38">
            <v>0.88</v>
          </cell>
          <cell r="P38">
            <v>1</v>
          </cell>
          <cell r="Q38">
            <v>10.2529</v>
          </cell>
        </row>
        <row r="39">
          <cell r="A39">
            <v>370</v>
          </cell>
          <cell r="B39">
            <v>500</v>
          </cell>
          <cell r="C39" t="str">
            <v>355M/L</v>
          </cell>
          <cell r="D39">
            <v>1790</v>
          </cell>
          <cell r="E39">
            <v>534.59642574036206</v>
          </cell>
          <cell r="F39">
            <v>6.6</v>
          </cell>
          <cell r="G39">
            <v>200</v>
          </cell>
          <cell r="H39">
            <v>2.1</v>
          </cell>
          <cell r="I39">
            <v>2.2000000000000002</v>
          </cell>
          <cell r="J39">
            <v>94</v>
          </cell>
          <cell r="K39">
            <v>94.4</v>
          </cell>
          <cell r="L39">
            <v>94.6</v>
          </cell>
          <cell r="M39">
            <v>0.79</v>
          </cell>
          <cell r="N39">
            <v>0.85</v>
          </cell>
          <cell r="O39">
            <v>0.88</v>
          </cell>
          <cell r="P39">
            <v>1</v>
          </cell>
          <cell r="Q39">
            <v>11.185</v>
          </cell>
        </row>
      </sheetData>
      <sheetData sheetId="8">
        <row r="4">
          <cell r="B4" t="str">
            <v>aire</v>
          </cell>
          <cell r="C4" t="str">
            <v>tierra</v>
          </cell>
        </row>
        <row r="6">
          <cell r="A6" t="str">
            <v>1x1,5</v>
          </cell>
          <cell r="B6">
            <v>28</v>
          </cell>
          <cell r="C6">
            <v>35</v>
          </cell>
          <cell r="D6">
            <v>15.42</v>
          </cell>
          <cell r="E6">
            <v>0.33</v>
          </cell>
        </row>
        <row r="7">
          <cell r="A7" t="str">
            <v>1x2,5</v>
          </cell>
          <cell r="B7">
            <v>40</v>
          </cell>
          <cell r="C7">
            <v>45</v>
          </cell>
          <cell r="D7">
            <v>9.44</v>
          </cell>
          <cell r="E7">
            <v>0.313</v>
          </cell>
        </row>
        <row r="8">
          <cell r="A8" t="str">
            <v>1x4</v>
          </cell>
          <cell r="B8">
            <v>50</v>
          </cell>
          <cell r="C8">
            <v>60</v>
          </cell>
          <cell r="D8">
            <v>5.87</v>
          </cell>
          <cell r="E8">
            <v>0.29899999999999999</v>
          </cell>
        </row>
        <row r="9">
          <cell r="A9" t="str">
            <v>1x6</v>
          </cell>
          <cell r="B9">
            <v>65</v>
          </cell>
          <cell r="C9">
            <v>80</v>
          </cell>
          <cell r="D9">
            <v>3.92</v>
          </cell>
          <cell r="E9">
            <v>0.27900000000000003</v>
          </cell>
        </row>
        <row r="10">
          <cell r="A10" t="str">
            <v>1x10</v>
          </cell>
          <cell r="B10">
            <v>90</v>
          </cell>
          <cell r="C10">
            <v>100</v>
          </cell>
          <cell r="D10">
            <v>2.34</v>
          </cell>
          <cell r="E10">
            <v>0.26800000000000002</v>
          </cell>
        </row>
        <row r="11">
          <cell r="A11" t="str">
            <v>1x16</v>
          </cell>
          <cell r="B11">
            <v>114</v>
          </cell>
          <cell r="C11">
            <v>130</v>
          </cell>
          <cell r="D11">
            <v>1.468</v>
          </cell>
          <cell r="E11">
            <v>0.255</v>
          </cell>
        </row>
        <row r="12">
          <cell r="A12" t="str">
            <v>1x25</v>
          </cell>
          <cell r="B12">
            <v>160</v>
          </cell>
          <cell r="C12">
            <v>170</v>
          </cell>
          <cell r="D12">
            <v>1.026</v>
          </cell>
          <cell r="E12">
            <v>0.24099999999999999</v>
          </cell>
        </row>
        <row r="13">
          <cell r="A13" t="str">
            <v>1x35</v>
          </cell>
          <cell r="B13">
            <v>195</v>
          </cell>
          <cell r="C13">
            <v>200</v>
          </cell>
          <cell r="D13">
            <v>0.66800000000000004</v>
          </cell>
          <cell r="E13">
            <v>0.23200000000000001</v>
          </cell>
        </row>
        <row r="14">
          <cell r="A14" t="str">
            <v>1x50</v>
          </cell>
          <cell r="B14">
            <v>235</v>
          </cell>
          <cell r="C14">
            <v>235</v>
          </cell>
          <cell r="D14">
            <v>0.49299999999999999</v>
          </cell>
          <cell r="E14">
            <v>0.223</v>
          </cell>
        </row>
        <row r="15">
          <cell r="A15" t="str">
            <v>1x70</v>
          </cell>
          <cell r="B15">
            <v>300</v>
          </cell>
          <cell r="C15">
            <v>285</v>
          </cell>
          <cell r="D15">
            <v>0.34100000000000003</v>
          </cell>
          <cell r="E15">
            <v>0.214</v>
          </cell>
        </row>
        <row r="16">
          <cell r="A16" t="str">
            <v>1x95</v>
          </cell>
          <cell r="B16">
            <v>365</v>
          </cell>
          <cell r="C16">
            <v>340</v>
          </cell>
          <cell r="D16">
            <v>0.246</v>
          </cell>
          <cell r="E16">
            <v>0.20499999999999999</v>
          </cell>
        </row>
        <row r="17">
          <cell r="A17" t="str">
            <v>1x120</v>
          </cell>
          <cell r="B17">
            <v>420</v>
          </cell>
          <cell r="C17">
            <v>390</v>
          </cell>
          <cell r="D17">
            <v>0.19500000000000001</v>
          </cell>
          <cell r="E17">
            <v>0.19900000000000001</v>
          </cell>
        </row>
        <row r="18">
          <cell r="A18" t="str">
            <v>1x150</v>
          </cell>
          <cell r="B18">
            <v>480</v>
          </cell>
          <cell r="C18">
            <v>435</v>
          </cell>
          <cell r="D18">
            <v>0.158</v>
          </cell>
          <cell r="E18">
            <v>0.193</v>
          </cell>
        </row>
        <row r="19">
          <cell r="A19" t="str">
            <v>1x185</v>
          </cell>
          <cell r="B19">
            <v>550</v>
          </cell>
          <cell r="C19">
            <v>495</v>
          </cell>
          <cell r="D19">
            <v>0.126</v>
          </cell>
          <cell r="E19">
            <v>0.188</v>
          </cell>
        </row>
        <row r="20">
          <cell r="A20" t="str">
            <v>1x240</v>
          </cell>
          <cell r="B20">
            <v>660</v>
          </cell>
          <cell r="C20">
            <v>580</v>
          </cell>
          <cell r="D20">
            <v>9.6100000000000005E-2</v>
          </cell>
          <cell r="E20">
            <v>0.18</v>
          </cell>
        </row>
        <row r="21">
          <cell r="A21" t="str">
            <v>1x300</v>
          </cell>
          <cell r="B21">
            <v>760</v>
          </cell>
          <cell r="C21">
            <v>650</v>
          </cell>
          <cell r="D21">
            <v>7.6600000000000001E-2</v>
          </cell>
          <cell r="E21">
            <v>0.17399999999999999</v>
          </cell>
        </row>
        <row r="22">
          <cell r="A22" t="str">
            <v>1x400</v>
          </cell>
          <cell r="B22">
            <v>880</v>
          </cell>
          <cell r="C22">
            <v>745</v>
          </cell>
          <cell r="D22">
            <v>5.9900000000000002E-2</v>
          </cell>
          <cell r="E22">
            <v>0.16800000000000001</v>
          </cell>
        </row>
        <row r="23">
          <cell r="A23" t="str">
            <v>1x500</v>
          </cell>
          <cell r="B23">
            <v>1020</v>
          </cell>
          <cell r="C23">
            <v>845</v>
          </cell>
          <cell r="D23">
            <v>4.6600000000000003E-2</v>
          </cell>
          <cell r="E23">
            <v>0.16300000000000001</v>
          </cell>
        </row>
        <row r="24">
          <cell r="A24" t="str">
            <v>1x630</v>
          </cell>
          <cell r="B24">
            <v>1180</v>
          </cell>
          <cell r="C24">
            <v>960</v>
          </cell>
          <cell r="D24">
            <v>3.5999999999999997E-2</v>
          </cell>
          <cell r="E24">
            <v>0.157</v>
          </cell>
        </row>
        <row r="25">
          <cell r="A25" t="str">
            <v>3x1,5</v>
          </cell>
          <cell r="B25">
            <v>19</v>
          </cell>
          <cell r="C25">
            <v>27</v>
          </cell>
          <cell r="D25">
            <v>15.42</v>
          </cell>
          <cell r="E25">
            <v>0.1038</v>
          </cell>
        </row>
        <row r="26">
          <cell r="A26" t="str">
            <v>3x2,5</v>
          </cell>
          <cell r="B26">
            <v>25</v>
          </cell>
          <cell r="C26">
            <v>40</v>
          </cell>
          <cell r="D26">
            <v>9.44</v>
          </cell>
          <cell r="E26">
            <v>9.5600000000000004E-2</v>
          </cell>
        </row>
        <row r="27">
          <cell r="A27" t="str">
            <v>3x4</v>
          </cell>
          <cell r="B27">
            <v>35</v>
          </cell>
          <cell r="C27">
            <v>50</v>
          </cell>
          <cell r="D27">
            <v>5.87</v>
          </cell>
          <cell r="E27">
            <v>8.8999999999999996E-2</v>
          </cell>
        </row>
        <row r="28">
          <cell r="A28" t="str">
            <v>3x6</v>
          </cell>
          <cell r="B28">
            <v>45</v>
          </cell>
          <cell r="C28">
            <v>60</v>
          </cell>
          <cell r="D28">
            <v>3.92</v>
          </cell>
          <cell r="E28">
            <v>8.2199999999999995E-2</v>
          </cell>
        </row>
        <row r="29">
          <cell r="A29" t="str">
            <v>3x10</v>
          </cell>
          <cell r="B29">
            <v>60</v>
          </cell>
          <cell r="C29">
            <v>80</v>
          </cell>
          <cell r="D29">
            <v>2.34</v>
          </cell>
          <cell r="E29">
            <v>7.8700000000000006E-2</v>
          </cell>
        </row>
        <row r="30">
          <cell r="A30" t="str">
            <v>3x16</v>
          </cell>
          <cell r="B30">
            <v>80</v>
          </cell>
          <cell r="C30">
            <v>105</v>
          </cell>
          <cell r="D30">
            <v>1.468</v>
          </cell>
          <cell r="E30">
            <v>7.5999999999999998E-2</v>
          </cell>
        </row>
        <row r="31">
          <cell r="A31" t="str">
            <v>3x25</v>
          </cell>
          <cell r="B31">
            <v>120</v>
          </cell>
          <cell r="C31">
            <v>145</v>
          </cell>
          <cell r="D31">
            <v>1.026</v>
          </cell>
          <cell r="E31">
            <v>7.5300000000000006E-2</v>
          </cell>
        </row>
        <row r="32">
          <cell r="A32" t="str">
            <v>3x35</v>
          </cell>
          <cell r="B32">
            <v>140</v>
          </cell>
          <cell r="C32">
            <v>175</v>
          </cell>
          <cell r="D32">
            <v>0.66800000000000004</v>
          </cell>
          <cell r="E32">
            <v>7.3200000000000001E-2</v>
          </cell>
        </row>
        <row r="33">
          <cell r="A33" t="str">
            <v>3x50</v>
          </cell>
          <cell r="B33">
            <v>175</v>
          </cell>
          <cell r="C33">
            <v>210</v>
          </cell>
          <cell r="D33">
            <v>0.49299999999999999</v>
          </cell>
          <cell r="E33">
            <v>7.2599999999999998E-2</v>
          </cell>
        </row>
        <row r="34">
          <cell r="A34" t="str">
            <v>3x70</v>
          </cell>
          <cell r="B34">
            <v>215</v>
          </cell>
          <cell r="C34">
            <v>260</v>
          </cell>
          <cell r="D34">
            <v>0.34100000000000003</v>
          </cell>
          <cell r="E34">
            <v>7.0699999999999999E-2</v>
          </cell>
        </row>
        <row r="35">
          <cell r="A35" t="str">
            <v>3x95</v>
          </cell>
          <cell r="B35">
            <v>265</v>
          </cell>
          <cell r="C35">
            <v>310</v>
          </cell>
          <cell r="D35">
            <v>0.246</v>
          </cell>
          <cell r="E35">
            <v>6.8500000000000005E-2</v>
          </cell>
        </row>
        <row r="36">
          <cell r="A36" t="str">
            <v>3x120</v>
          </cell>
          <cell r="B36">
            <v>310</v>
          </cell>
          <cell r="C36">
            <v>350</v>
          </cell>
          <cell r="D36">
            <v>0.19500000000000001</v>
          </cell>
          <cell r="E36">
            <v>6.8900000000000003E-2</v>
          </cell>
        </row>
        <row r="37">
          <cell r="A37" t="str">
            <v>3x150</v>
          </cell>
          <cell r="B37">
            <v>350</v>
          </cell>
          <cell r="C37">
            <v>395</v>
          </cell>
          <cell r="D37">
            <v>0.158</v>
          </cell>
          <cell r="E37">
            <v>6.93E-2</v>
          </cell>
        </row>
        <row r="38">
          <cell r="A38" t="str">
            <v>3x185</v>
          </cell>
          <cell r="B38">
            <v>440</v>
          </cell>
          <cell r="C38">
            <v>450</v>
          </cell>
          <cell r="D38">
            <v>0.126</v>
          </cell>
          <cell r="E38">
            <v>6.9599999999999995E-2</v>
          </cell>
        </row>
        <row r="39">
          <cell r="A39" t="str">
            <v>3x240</v>
          </cell>
          <cell r="B39">
            <v>480</v>
          </cell>
          <cell r="C39">
            <v>520</v>
          </cell>
          <cell r="D39">
            <v>9.6100000000000005E-2</v>
          </cell>
          <cell r="E39">
            <v>6.8900000000000003E-2</v>
          </cell>
        </row>
        <row r="40">
          <cell r="A40" t="str">
            <v>3x300</v>
          </cell>
          <cell r="B40">
            <v>550</v>
          </cell>
          <cell r="C40">
            <v>590</v>
          </cell>
          <cell r="D40">
            <v>7.6600000000000001E-2</v>
          </cell>
          <cell r="E40">
            <v>6.8500000000000005E-2</v>
          </cell>
        </row>
      </sheetData>
      <sheetData sheetId="9">
        <row r="6">
          <cell r="A6" t="str">
            <v>1x16</v>
          </cell>
          <cell r="B6">
            <v>140</v>
          </cell>
          <cell r="C6">
            <v>140</v>
          </cell>
          <cell r="D6">
            <v>1.468</v>
          </cell>
          <cell r="E6">
            <v>0.255</v>
          </cell>
        </row>
        <row r="7">
          <cell r="A7" t="str">
            <v>1x25</v>
          </cell>
          <cell r="B7">
            <v>175</v>
          </cell>
          <cell r="C7">
            <v>175</v>
          </cell>
          <cell r="D7">
            <v>0.92600000000000005</v>
          </cell>
          <cell r="E7">
            <v>0.24199999999999999</v>
          </cell>
        </row>
        <row r="8">
          <cell r="A8" t="str">
            <v>1x35</v>
          </cell>
          <cell r="B8">
            <v>205</v>
          </cell>
          <cell r="C8">
            <v>205</v>
          </cell>
          <cell r="D8">
            <v>0.66800000000000004</v>
          </cell>
          <cell r="E8">
            <v>0.23300000000000001</v>
          </cell>
        </row>
        <row r="9">
          <cell r="A9" t="str">
            <v>1x50</v>
          </cell>
          <cell r="B9">
            <v>245</v>
          </cell>
          <cell r="C9">
            <v>240</v>
          </cell>
          <cell r="D9">
            <v>0.49299999999999999</v>
          </cell>
          <cell r="E9">
            <v>0.24399999999999999</v>
          </cell>
        </row>
        <row r="10">
          <cell r="A10" t="str">
            <v>1x70</v>
          </cell>
          <cell r="B10">
            <v>305</v>
          </cell>
          <cell r="C10">
            <v>295</v>
          </cell>
          <cell r="D10">
            <v>0.34100000000000003</v>
          </cell>
          <cell r="E10">
            <v>0.21299999999999999</v>
          </cell>
        </row>
        <row r="11">
          <cell r="A11" t="str">
            <v>1x95</v>
          </cell>
          <cell r="B11">
            <v>375</v>
          </cell>
          <cell r="C11">
            <v>350</v>
          </cell>
          <cell r="D11">
            <v>0.248</v>
          </cell>
          <cell r="E11">
            <v>0.20399999999999999</v>
          </cell>
        </row>
        <row r="12">
          <cell r="A12" t="str">
            <v>1x120</v>
          </cell>
          <cell r="B12">
            <v>425</v>
          </cell>
          <cell r="C12">
            <v>395</v>
          </cell>
          <cell r="D12">
            <v>0.19500000000000001</v>
          </cell>
          <cell r="E12">
            <v>0.19800000000000001</v>
          </cell>
        </row>
        <row r="13">
          <cell r="A13" t="str">
            <v>1x150</v>
          </cell>
          <cell r="B13">
            <v>480</v>
          </cell>
          <cell r="C13">
            <v>440</v>
          </cell>
          <cell r="D13">
            <v>0.158</v>
          </cell>
          <cell r="E13">
            <v>0.192</v>
          </cell>
        </row>
        <row r="14">
          <cell r="A14" t="str">
            <v>1x185</v>
          </cell>
          <cell r="B14">
            <v>550</v>
          </cell>
          <cell r="C14">
            <v>495</v>
          </cell>
          <cell r="D14">
            <v>0.126</v>
          </cell>
          <cell r="E14">
            <v>0.187</v>
          </cell>
        </row>
        <row r="15">
          <cell r="A15" t="str">
            <v>1x240</v>
          </cell>
          <cell r="B15">
            <v>645</v>
          </cell>
          <cell r="C15">
            <v>570</v>
          </cell>
          <cell r="D15">
            <v>9.6100000000000005E-2</v>
          </cell>
          <cell r="E15">
            <v>0.18</v>
          </cell>
        </row>
        <row r="16">
          <cell r="A16" t="str">
            <v>1x300</v>
          </cell>
          <cell r="B16">
            <v>730</v>
          </cell>
          <cell r="C16">
            <v>630</v>
          </cell>
          <cell r="D16">
            <v>7.6600000000000001E-2</v>
          </cell>
          <cell r="E16">
            <v>0.17399999999999999</v>
          </cell>
        </row>
        <row r="17">
          <cell r="A17" t="str">
            <v>1x400</v>
          </cell>
          <cell r="B17">
            <v>840</v>
          </cell>
          <cell r="C17">
            <v>710</v>
          </cell>
          <cell r="D17">
            <v>5.9900000000000002E-2</v>
          </cell>
          <cell r="E17">
            <v>0.16800000000000001</v>
          </cell>
        </row>
        <row r="18">
          <cell r="A18" t="str">
            <v>1x500</v>
          </cell>
          <cell r="B18">
            <v>955</v>
          </cell>
          <cell r="C18">
            <v>800</v>
          </cell>
          <cell r="D18">
            <v>4.6600000000000003E-2</v>
          </cell>
          <cell r="E18">
            <v>0.16300000000000001</v>
          </cell>
        </row>
        <row r="19">
          <cell r="A19" t="str">
            <v>3x16</v>
          </cell>
          <cell r="B19">
            <v>100</v>
          </cell>
          <cell r="C19">
            <v>115</v>
          </cell>
          <cell r="D19">
            <v>1.468</v>
          </cell>
          <cell r="E19">
            <v>0.125</v>
          </cell>
        </row>
        <row r="20">
          <cell r="A20" t="str">
            <v>3x25</v>
          </cell>
          <cell r="B20">
            <v>125</v>
          </cell>
          <cell r="C20">
            <v>145</v>
          </cell>
          <cell r="D20">
            <v>0.92600000000000005</v>
          </cell>
          <cell r="E20">
            <v>0.11600000000000001</v>
          </cell>
        </row>
        <row r="21">
          <cell r="A21" t="str">
            <v>3x35</v>
          </cell>
          <cell r="B21">
            <v>150</v>
          </cell>
          <cell r="C21">
            <v>170</v>
          </cell>
          <cell r="D21">
            <v>0.66800000000000004</v>
          </cell>
          <cell r="E21">
            <v>0.11</v>
          </cell>
        </row>
        <row r="22">
          <cell r="A22" t="str">
            <v>3x50</v>
          </cell>
          <cell r="B22">
            <v>190</v>
          </cell>
          <cell r="C22">
            <v>210</v>
          </cell>
          <cell r="D22">
            <v>0.49299999999999999</v>
          </cell>
          <cell r="E22">
            <v>0.105</v>
          </cell>
        </row>
        <row r="23">
          <cell r="A23" t="str">
            <v>3x70</v>
          </cell>
          <cell r="B23">
            <v>225</v>
          </cell>
          <cell r="C23">
            <v>250</v>
          </cell>
          <cell r="D23">
            <v>0.34100000000000003</v>
          </cell>
          <cell r="E23">
            <v>9.9500000000000005E-2</v>
          </cell>
        </row>
        <row r="24">
          <cell r="A24" t="str">
            <v>3x95</v>
          </cell>
          <cell r="B24">
            <v>275</v>
          </cell>
          <cell r="C24">
            <v>300</v>
          </cell>
          <cell r="D24">
            <v>0.248</v>
          </cell>
          <cell r="E24">
            <v>9.4799999999999995E-2</v>
          </cell>
        </row>
        <row r="25">
          <cell r="A25" t="str">
            <v>3x120</v>
          </cell>
          <cell r="B25">
            <v>315</v>
          </cell>
          <cell r="C25">
            <v>335</v>
          </cell>
          <cell r="D25">
            <v>0.19500000000000001</v>
          </cell>
          <cell r="E25">
            <v>9.1899999999999996E-2</v>
          </cell>
        </row>
        <row r="26">
          <cell r="A26" t="str">
            <v>3x150</v>
          </cell>
          <cell r="B26">
            <v>360</v>
          </cell>
          <cell r="C26">
            <v>380</v>
          </cell>
          <cell r="D26">
            <v>0.158</v>
          </cell>
          <cell r="E26">
            <v>8.9200000000000002E-2</v>
          </cell>
        </row>
        <row r="27">
          <cell r="A27" t="str">
            <v>3x185</v>
          </cell>
          <cell r="B27">
            <v>405</v>
          </cell>
          <cell r="C27">
            <v>425</v>
          </cell>
          <cell r="D27">
            <v>0.126</v>
          </cell>
          <cell r="E27">
            <v>8.6699999999999999E-2</v>
          </cell>
        </row>
        <row r="28">
          <cell r="A28" t="str">
            <v>3x240</v>
          </cell>
          <cell r="B28">
            <v>475</v>
          </cell>
          <cell r="C28">
            <v>490</v>
          </cell>
          <cell r="D28">
            <v>9.6100000000000005E-2</v>
          </cell>
          <cell r="E28">
            <v>8.3799999999999999E-2</v>
          </cell>
        </row>
        <row r="29">
          <cell r="A29" t="str">
            <v>3x300</v>
          </cell>
          <cell r="B29">
            <v>550</v>
          </cell>
          <cell r="C29">
            <v>550</v>
          </cell>
          <cell r="D29">
            <v>7.6600000000000001E-2</v>
          </cell>
          <cell r="E29">
            <v>8.1600000000000006E-2</v>
          </cell>
        </row>
        <row r="30">
          <cell r="A30" t="str">
            <v>3x400</v>
          </cell>
          <cell r="B30">
            <v>705</v>
          </cell>
          <cell r="C30">
            <v>610</v>
          </cell>
          <cell r="D30">
            <v>5.9900000000000002E-2</v>
          </cell>
          <cell r="E30">
            <v>7.9500000000000001E-2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Sheet2"/>
      <sheetName val="F-05"/>
      <sheetName val="9 Capex"/>
      <sheetName val="Imprimacion_Planilla"/>
      <sheetName val="GG-Ofertado-P4 Maz"/>
      <sheetName val="GENERAL"/>
      <sheetName val="datos base"/>
      <sheetName val="DATOS UNOE"/>
      <sheetName val="Producción"/>
      <sheetName val="Tabla"/>
      <sheetName val="Datos"/>
      <sheetName val="Fierro-C1"/>
      <sheetName val="Sust.205ABC-VE"/>
      <sheetName val="Sust.205ABC-VP"/>
      <sheetName val="Resum 205ABC 700FG 907.A.2.2"/>
      <sheetName val="Limit_ACC_A"/>
      <sheetName val="GyP total"/>
      <sheetName val="RefG"/>
      <sheetName val="IRR sponsor"/>
      <sheetName val="Deduccion Reajuste"/>
      <sheetName val="Restricciones y Compromisos"/>
      <sheetName val="RES"/>
      <sheetName val="Quantity"/>
      <sheetName val="Graph39_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PER,COM.PRO.ADI1"/>
      <sheetName val="RES,MET,ADI1"/>
      <sheetName val="Planilla Base y Subbase"/>
      <sheetName val="RESUMEN"/>
      <sheetName val="EVAL"/>
      <sheetName val="Resumen anual"/>
      <sheetName val="200"/>
      <sheetName val="CIERRE"/>
      <sheetName val="EXP"/>
      <sheetName val="PARTIDAS"/>
      <sheetName val="Piso Tecnico"/>
      <sheetName val="Metrados  Val."/>
      <sheetName val="Data"/>
      <sheetName val="REFERENCIAS"/>
      <sheetName val="RES-PINTADO"/>
      <sheetName val="Model"/>
      <sheetName val="EXPLAN. DESVIOS"/>
      <sheetName val="CLASIF. MAT. DESVIOS"/>
      <sheetName val="CLASIF. MATERIAL"/>
      <sheetName val="EXPLAN. VIA PRINCIPAL"/>
      <sheetName val="Avance Resumen"/>
      <sheetName val="TC"/>
      <sheetName val="borrador"/>
      <sheetName val="Metrados__Val_"/>
      <sheetName val="resultado"/>
      <sheetName val="MFT TOC"/>
      <sheetName val="Presupuesto"/>
      <sheetName val="Analisis"/>
      <sheetName val="Insumos"/>
      <sheetName val="Rangos"/>
      <sheetName val="FórmulaPolinómica"/>
      <sheetName val="Planificacion"/>
      <sheetName val="EQ INGR-EGR"/>
      <sheetName val="MOD INGR-EGR"/>
      <sheetName val="Macro1"/>
      <sheetName val="Hoja2"/>
      <sheetName val="AUSEN99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Deduccion_Reajuste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Deduccion_Reajuste2"/>
      <sheetName val="Restricciones_y_Compromisos2"/>
      <sheetName val="PER,COM_PRO_ADI11"/>
      <sheetName val="Planilla_Base_y_Subbase1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Deduccion_Reajuste3"/>
      <sheetName val="Restricciones_y_Compromisos3"/>
      <sheetName val="PER,COM_PRO_ADI12"/>
      <sheetName val="Planilla_Base_y_Subbase2"/>
      <sheetName val="Resumen_anual1"/>
      <sheetName val="Metrados__Val_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Deduccion_Reajuste4"/>
      <sheetName val="Restricciones_y_Compromisos4"/>
      <sheetName val="PER,COM_PRO_ADI13"/>
      <sheetName val="Planilla_Base_y_Subbase3"/>
      <sheetName val="Resumen_anual2"/>
      <sheetName val="Metrados__Val_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Deduccion_Reajuste5"/>
      <sheetName val="Restricciones_y_Compromisos5"/>
      <sheetName val="PER,COM_PRO_ADI14"/>
      <sheetName val="Planilla_Base_y_Subbase4"/>
      <sheetName val="Resumen_anual3"/>
      <sheetName val="Metrados__Val_3"/>
      <sheetName val="FLUOR-AAQSA"/>
      <sheetName val="Hoja3"/>
      <sheetName val="PLANEADO"/>
      <sheetName val="Hoja1"/>
      <sheetName val="CAPATAZ"/>
      <sheetName val="Datos - F1,F2"/>
      <sheetName val="Plan de Fases-Subfases"/>
      <sheetName val="Tablas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Minuta 029"/>
      <sheetName val="2.- Información gral contrato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TO_ARES"/>
      <sheetName val="Calendario"/>
      <sheetName val="Pto_Itemizado_S10"/>
      <sheetName val="Engineering"/>
      <sheetName val="Procurement Data"/>
      <sheetName val="VALORIZACION 10"/>
      <sheetName val="PIP"/>
      <sheetName val="Metrados__Val_4"/>
      <sheetName val="Metrados__Val_5"/>
      <sheetName val="A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Pavimentos"/>
      <sheetName val="PLANILLA-MET"/>
      <sheetName val="CANTA"/>
      <sheetName val="2. CURVAS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3.INPUT ACT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Liebman 134"/>
      <sheetName val="Graph39_6"/>
      <sheetName val="9_Capex6"/>
      <sheetName val="GG-Ofertado-P4_Maz6"/>
      <sheetName val="datos_base6"/>
      <sheetName val="DATOS_UNOE6"/>
      <sheetName val="Sust_205ABC-VE6"/>
      <sheetName val="Sust_205ABC-VP6"/>
      <sheetName val="Resum_205ABC_700FG_907_A_2_26"/>
      <sheetName val="GyP_total6"/>
      <sheetName val="IRR_sponsor6"/>
      <sheetName val="Deduccion_Reajuste6"/>
      <sheetName val="Restricciones_y_Compromisos6"/>
      <sheetName val="PER,COM_PRO_ADI15"/>
      <sheetName val="Planilla_Base_y_Subbase5"/>
      <sheetName val="Resumen_anual4"/>
      <sheetName val="Piso_Tecnico1"/>
      <sheetName val="Metrados__Val_6"/>
      <sheetName val="EXPLAN__DESVIOS1"/>
      <sheetName val="CLASIF__MAT__DESVIOS1"/>
      <sheetName val="CLASIF__MATERIAL1"/>
      <sheetName val="EXPLAN__VIA_PRINCIPAL1"/>
      <sheetName val="Avance_Resumen1"/>
      <sheetName val="MFT_TOC1"/>
      <sheetName val="EQ_INGR-EGR"/>
      <sheetName val="MOD_INGR-EGR"/>
      <sheetName val="Datos_-_F1,F21"/>
      <sheetName val="Plan_de_Fases-Subfases1"/>
      <sheetName val="Minuta_029"/>
      <sheetName val="2_-_Información_gral_contrato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Procurement_Data"/>
      <sheetName val="VALORIZACION_10"/>
      <sheetName val="3W__FORESCAST"/>
      <sheetName val="3W_"/>
      <sheetName val="CURVA_S"/>
      <sheetName val="%_lc2"/>
      <sheetName val="HIST__PERS"/>
      <sheetName val="HIST__EQUIP"/>
      <sheetName val="2__CURVAS"/>
      <sheetName val="Cierre_(20%)"/>
      <sheetName val="Resumen_GG"/>
      <sheetName val="GG_Totales"/>
      <sheetName val="Equip_Seguridad"/>
      <sheetName val="Flujo_(20%)"/>
      <sheetName val="3_INPUT_ACT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Liebman_134"/>
      <sheetName val="509-509A TMC36&quot;"/>
      <sheetName val="510 TMC36&quot;"/>
      <sheetName val="Anx 1 Nota 4"/>
      <sheetName val="MONTAJE TUBERIA Y SOPORTES"/>
      <sheetName val="Tipo de Cambio"/>
      <sheetName val="Val Nº11"/>
      <sheetName val="CAOV_Met"/>
      <sheetName val="Adel-Materiales"/>
      <sheetName val="Polinom01"/>
      <sheetName val="Reajuste"/>
      <sheetName val="VARIABLES"/>
      <sheetName val="MONTAJE_TUBERIA_Y_SOPORTES"/>
      <sheetName val="Anx_1_Nota_4"/>
      <sheetName val="Tipo_de_Cambio"/>
      <sheetName val="FlujoTJ"/>
      <sheetName val="08"/>
      <sheetName val="01"/>
      <sheetName val="F-002"/>
      <sheetName val="NO IMPRIMIR"/>
      <sheetName val="Val_Nº11"/>
      <sheetName val="07"/>
      <sheetName val="Esc"/>
      <sheetName val="054"/>
      <sheetName val="Main"/>
      <sheetName val="Mov. Tierras"/>
      <sheetName val="CONTROL VOLQUETES2"/>
      <sheetName val="FORMATO CONTROL OK"/>
      <sheetName val="HOJA DE DATOS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10241EQLIST"/>
      <sheetName val="Cantidad"/>
      <sheetName val="Jorge1"/>
      <sheetName val="Jorge2"/>
      <sheetName val="DATOS 3"/>
      <sheetName val="Sheet1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Producción (Marz-20) (2)"/>
      <sheetName val="CPV_MGMG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Graph39_8"/>
      <sheetName val="9_Capex8"/>
      <sheetName val="GG-Ofertado-P4_Maz8"/>
      <sheetName val="datos_base8"/>
      <sheetName val="DATOS_UNOE8"/>
      <sheetName val="Sust_205ABC-VE8"/>
      <sheetName val="Sust_205ABC-VP8"/>
      <sheetName val="Resum_205ABC_700FG_907_A_2_28"/>
      <sheetName val="GyP_total8"/>
      <sheetName val="IRR_sponsor8"/>
      <sheetName val="Deduccion_Reajuste8"/>
      <sheetName val="Restricciones_y_Compromisos8"/>
      <sheetName val="PER,COM_PRO_ADI17"/>
      <sheetName val="Planilla_Base_y_Subbase7"/>
      <sheetName val="Resumen_anual6"/>
      <sheetName val="Metrados__Val_8"/>
      <sheetName val="Piso_Tecnico3"/>
      <sheetName val="EXPLAN__DESVIOS3"/>
      <sheetName val="CLASIF__MAT__DESVIOS3"/>
      <sheetName val="CLASIF__MATERIAL3"/>
      <sheetName val="EXPLAN__VIA_PRINCIPAL3"/>
      <sheetName val="Avance_Resumen3"/>
      <sheetName val="MFT_TOC3"/>
      <sheetName val="EQ_INGR-EGR2"/>
      <sheetName val="MOD_INGR-EGR2"/>
      <sheetName val="Datos_-_F1,F23"/>
      <sheetName val="Plan_de_Fases-Subfases3"/>
      <sheetName val="Minuta_0292"/>
      <sheetName val="2_-_Información_gral_contrato2"/>
      <sheetName val="Procurement_Data2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3W__FORESCAST2"/>
      <sheetName val="3W_2"/>
      <sheetName val="CURVA_S2"/>
      <sheetName val="%_lc22"/>
      <sheetName val="HIST__PERS2"/>
      <sheetName val="HIST__EQUIP2"/>
      <sheetName val="VALORIZACION_102"/>
      <sheetName val="3_INPUT_ACT1"/>
      <sheetName val="2__CURVAS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509-509A_TMC36&quot;"/>
      <sheetName val="510_TMC36&quot;"/>
      <sheetName val="Liebman_1341"/>
      <sheetName val="Anx_1_Nota_41"/>
      <sheetName val="MONTAJE_TUBERIA_Y_SOPORTES1"/>
      <sheetName val="Tipo_de_Cambio1"/>
      <sheetName val="SERVICIOS_A_OBRA_195"/>
      <sheetName val="AD_05_7+300-52+920"/>
      <sheetName val="EXP_0-52+920"/>
      <sheetName val="Exp__Técnico_7+300-52+920"/>
      <sheetName val="Resumen_derrumbes"/>
      <sheetName val="NO_IMPRIMIR"/>
      <sheetName val="Nudo 1"/>
      <sheetName val="2019"/>
      <sheetName val="2020"/>
      <sheetName val="Apus"/>
      <sheetName val="MATER_CONCENTR_CBV99"/>
      <sheetName val="COSTO-MANO-OBRA-_CBV99"/>
      <sheetName val="MATER_CBV2000"/>
      <sheetName val="DISTR.MANT.ELECTRICA"/>
      <sheetName val="DOTACION_CBV99"/>
      <sheetName val="POSESIÓN"/>
      <sheetName val="Basis"/>
      <sheetName val="Graph39_10"/>
      <sheetName val="GG-Ofertado-P4_Maz10"/>
      <sheetName val="datos_base10"/>
      <sheetName val="DATOS_UNOE10"/>
      <sheetName val="9_Capex10"/>
      <sheetName val="GyP_total10"/>
      <sheetName val="IRR_sponsor10"/>
      <sheetName val="Sust_205ABC-VE10"/>
      <sheetName val="Sust_205ABC-VP10"/>
      <sheetName val="Resum_205ABC_700FG_907_A_2_210"/>
      <sheetName val="Deduccion_Reajuste10"/>
      <sheetName val="Restricciones_y_Compromisos10"/>
      <sheetName val="PER,COM_PRO_ADI19"/>
      <sheetName val="Planilla_Base_y_Subbase9"/>
      <sheetName val="Metrados__Val_10"/>
      <sheetName val="EXPLAN__DESVIOS5"/>
      <sheetName val="CLASIF__MAT__DESVIOS5"/>
      <sheetName val="CLASIF__MATERIAL5"/>
      <sheetName val="EXPLAN__VIA_PRINCIPAL5"/>
      <sheetName val="Resumen_anual8"/>
      <sheetName val="Piso_Tecnico5"/>
      <sheetName val="Avance_Resumen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MFT_TOC5"/>
      <sheetName val="Plan_de_Fases-Subfases5"/>
      <sheetName val="Datos_-_F1,F25"/>
      <sheetName val="Minuta_0294"/>
      <sheetName val="2_-_Información_gral_contrato4"/>
      <sheetName val="EQ_INGR-EGR4"/>
      <sheetName val="MOD_INGR-EGR4"/>
      <sheetName val="Procurement_Data4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3W__FORESCAST4"/>
      <sheetName val="3W_4"/>
      <sheetName val="CURVA_S4"/>
      <sheetName val="%_lc24"/>
      <sheetName val="HIST__PERS4"/>
      <sheetName val="HIST__EQUIP4"/>
      <sheetName val="2__CURVAS4"/>
      <sheetName val="Cierre_(20%)4"/>
      <sheetName val="Resumen_GG4"/>
      <sheetName val="GG_Totales4"/>
      <sheetName val="Equip_Seguridad4"/>
      <sheetName val="Flujo_(20%)4"/>
      <sheetName val="VALORIZACION_10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Graph39_9"/>
      <sheetName val="GG-Ofertado-P4_Maz9"/>
      <sheetName val="datos_base9"/>
      <sheetName val="DATOS_UNOE9"/>
      <sheetName val="9_Capex9"/>
      <sheetName val="GyP_total9"/>
      <sheetName val="IRR_sponsor9"/>
      <sheetName val="Sust_205ABC-VE9"/>
      <sheetName val="Sust_205ABC-VP9"/>
      <sheetName val="Resum_205ABC_700FG_907_A_2_29"/>
      <sheetName val="Deduccion_Reajuste9"/>
      <sheetName val="Restricciones_y_Compromisos9"/>
      <sheetName val="PER,COM_PRO_ADI18"/>
      <sheetName val="Planilla_Base_y_Subbase8"/>
      <sheetName val="Metrados__Val_9"/>
      <sheetName val="EXPLAN__DESVIOS4"/>
      <sheetName val="CLASIF__MAT__DESVIOS4"/>
      <sheetName val="CLASIF__MATERIAL4"/>
      <sheetName val="EXPLAN__VIA_PRINCIPAL4"/>
      <sheetName val="Resumen_anual7"/>
      <sheetName val="Piso_Tecnico4"/>
      <sheetName val="Avance_Resumen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MFT_TOC4"/>
      <sheetName val="Plan_de_Fases-Subfases4"/>
      <sheetName val="Datos_-_F1,F24"/>
      <sheetName val="Minuta_0293"/>
      <sheetName val="2_-_Información_gral_contrato3"/>
      <sheetName val="EQ_INGR-EGR3"/>
      <sheetName val="MOD_INGR-EGR3"/>
      <sheetName val="Procurement_Data3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3W__FORESCAST3"/>
      <sheetName val="3W_3"/>
      <sheetName val="CURVA_S3"/>
      <sheetName val="%_lc23"/>
      <sheetName val="HIST__PERS3"/>
      <sheetName val="HIST__EQUIP3"/>
      <sheetName val="2__CURVAS3"/>
      <sheetName val="Cierre_(20%)3"/>
      <sheetName val="Resumen_GG3"/>
      <sheetName val="GG_Totales3"/>
      <sheetName val="Equip_Seguridad3"/>
      <sheetName val="Flujo_(20%)3"/>
      <sheetName val="VALORIZACION_10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Graph39_11"/>
      <sheetName val="GG-Ofertado-P4_Maz11"/>
      <sheetName val="datos_base11"/>
      <sheetName val="DATOS_UNOE11"/>
      <sheetName val="9_Capex11"/>
      <sheetName val="GyP_total11"/>
      <sheetName val="IRR_sponsor11"/>
      <sheetName val="Sust_205ABC-VE11"/>
      <sheetName val="Sust_205ABC-VP11"/>
      <sheetName val="Resum_205ABC_700FG_907_A_2_211"/>
      <sheetName val="Deduccion_Reajuste11"/>
      <sheetName val="Restricciones_y_Compromisos11"/>
      <sheetName val="PER,COM_PRO_ADI110"/>
      <sheetName val="Planilla_Base_y_Subbase10"/>
      <sheetName val="Metrados__Val_11"/>
      <sheetName val="EXPLAN__DESVIOS6"/>
      <sheetName val="CLASIF__MAT__DESVIOS6"/>
      <sheetName val="CLASIF__MATERIAL6"/>
      <sheetName val="EXPLAN__VIA_PRINCIPAL6"/>
      <sheetName val="Resumen_anual9"/>
      <sheetName val="Piso_Tecnico6"/>
      <sheetName val="Avance_Resumen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MFT_TOC6"/>
      <sheetName val="Plan_de_Fases-Subfases6"/>
      <sheetName val="Datos_-_F1,F26"/>
      <sheetName val="Minuta_0295"/>
      <sheetName val="2_-_Información_gral_contrato5"/>
      <sheetName val="EQ_INGR-EGR5"/>
      <sheetName val="MOD_INGR-EGR5"/>
      <sheetName val="Procurement_Data5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3W__FORESCAST5"/>
      <sheetName val="3W_5"/>
      <sheetName val="CURVA_S5"/>
      <sheetName val="%_lc25"/>
      <sheetName val="HIST__PERS5"/>
      <sheetName val="HIST__EQUIP5"/>
      <sheetName val="2__CURVAS5"/>
      <sheetName val="Cierre_(20%)5"/>
      <sheetName val="Resumen_GG5"/>
      <sheetName val="GG_Totales5"/>
      <sheetName val="Equip_Seguridad5"/>
      <sheetName val="Flujo_(20%)5"/>
      <sheetName val="VALORIZACION_10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Graph39_12"/>
      <sheetName val="GG-Ofertado-P4_Maz12"/>
      <sheetName val="datos_base12"/>
      <sheetName val="DATOS_UNOE12"/>
      <sheetName val="9_Capex12"/>
      <sheetName val="GyP_total12"/>
      <sheetName val="IRR_sponsor12"/>
      <sheetName val="Sust_205ABC-VE12"/>
      <sheetName val="Sust_205ABC-VP12"/>
      <sheetName val="Resum_205ABC_700FG_907_A_2_212"/>
      <sheetName val="Deduccion_Reajuste12"/>
      <sheetName val="Restricciones_y_Compromisos12"/>
      <sheetName val="PER,COM_PRO_ADI111"/>
      <sheetName val="Planilla_Base_y_Subbase11"/>
      <sheetName val="Metrados__Val_12"/>
      <sheetName val="EXPLAN__DESVIOS7"/>
      <sheetName val="CLASIF__MAT__DESVIOS7"/>
      <sheetName val="CLASIF__MATERIAL7"/>
      <sheetName val="EXPLAN__VIA_PRINCIPAL7"/>
      <sheetName val="Resumen_anual10"/>
      <sheetName val="Piso_Tecnico7"/>
      <sheetName val="Avance_Resumen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MFT_TOC7"/>
      <sheetName val="Plan_de_Fases-Subfases7"/>
      <sheetName val="Datos_-_F1,F27"/>
      <sheetName val="Minuta_0296"/>
      <sheetName val="2_-_Información_gral_contrato6"/>
      <sheetName val="EQ_INGR-EGR6"/>
      <sheetName val="MOD_INGR-EGR6"/>
      <sheetName val="Procurement_Data6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3W__FORESCAST6"/>
      <sheetName val="3W_6"/>
      <sheetName val="CURVA_S6"/>
      <sheetName val="%_lc26"/>
      <sheetName val="HIST__PERS6"/>
      <sheetName val="HIST__EQUIP6"/>
      <sheetName val="2__CURVAS6"/>
      <sheetName val="Cierre_(20%)6"/>
      <sheetName val="Resumen_GG6"/>
      <sheetName val="GG_Totales6"/>
      <sheetName val="Equip_Seguridad6"/>
      <sheetName val="Flujo_(20%)6"/>
      <sheetName val="VALORIZACION_10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Graph39_13"/>
      <sheetName val="GG-Ofertado-P4_Maz13"/>
      <sheetName val="datos_base13"/>
      <sheetName val="DATOS_UNOE13"/>
      <sheetName val="9_Capex13"/>
      <sheetName val="GyP_total13"/>
      <sheetName val="IRR_sponsor13"/>
      <sheetName val="Sust_205ABC-VE13"/>
      <sheetName val="Sust_205ABC-VP13"/>
      <sheetName val="Resum_205ABC_700FG_907_A_2_213"/>
      <sheetName val="Deduccion_Reajuste13"/>
      <sheetName val="Restricciones_y_Compromisos13"/>
      <sheetName val="PER,COM_PRO_ADI112"/>
      <sheetName val="Planilla_Base_y_Subbase12"/>
      <sheetName val="Metrados__Val_13"/>
      <sheetName val="EXPLAN__DESVIOS8"/>
      <sheetName val="CLASIF__MAT__DESVIOS8"/>
      <sheetName val="CLASIF__MATERIAL8"/>
      <sheetName val="EXPLAN__VIA_PRINCIPAL8"/>
      <sheetName val="Resumen_anual11"/>
      <sheetName val="Piso_Tecnico8"/>
      <sheetName val="Avance_Resumen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MFT_TOC8"/>
      <sheetName val="Plan_de_Fases-Subfases8"/>
      <sheetName val="Datos_-_F1,F28"/>
      <sheetName val="Minuta_0297"/>
      <sheetName val="2_-_Información_gral_contrato7"/>
      <sheetName val="EQ_INGR-EGR7"/>
      <sheetName val="MOD_INGR-EGR7"/>
      <sheetName val="Procurement_Data7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3W__FORESCAST7"/>
      <sheetName val="3W_7"/>
      <sheetName val="CURVA_S7"/>
      <sheetName val="%_lc27"/>
      <sheetName val="HIST__PERS7"/>
      <sheetName val="HIST__EQUIP7"/>
      <sheetName val="2__CURVAS7"/>
      <sheetName val="Cierre_(20%)7"/>
      <sheetName val="Resumen_GG7"/>
      <sheetName val="GG_Totales7"/>
      <sheetName val="Equip_Seguridad7"/>
      <sheetName val="Flujo_(20%)7"/>
      <sheetName val="VALORIZACION_10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Graph39_14"/>
      <sheetName val="GG-Ofertado-P4_Maz14"/>
      <sheetName val="datos_base14"/>
      <sheetName val="DATOS_UNOE14"/>
      <sheetName val="9_Capex14"/>
      <sheetName val="GyP_total14"/>
      <sheetName val="IRR_sponsor14"/>
      <sheetName val="Sust_205ABC-VE14"/>
      <sheetName val="Sust_205ABC-VP14"/>
      <sheetName val="Resum_205ABC_700FG_907_A_2_214"/>
      <sheetName val="Deduccion_Reajuste14"/>
      <sheetName val="Restricciones_y_Compromisos14"/>
      <sheetName val="PER,COM_PRO_ADI113"/>
      <sheetName val="Planilla_Base_y_Subbase13"/>
      <sheetName val="Metrados__Val_14"/>
      <sheetName val="EXPLAN__DESVIOS9"/>
      <sheetName val="CLASIF__MAT__DESVIOS9"/>
      <sheetName val="CLASIF__MATERIAL9"/>
      <sheetName val="EXPLAN__VIA_PRINCIPAL9"/>
      <sheetName val="Resumen_anual12"/>
      <sheetName val="Piso_Tecnico9"/>
      <sheetName val="Avance_Resumen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MFT_TOC9"/>
      <sheetName val="Plan_de_Fases-Subfases9"/>
      <sheetName val="Datos_-_F1,F29"/>
      <sheetName val="Minuta_0298"/>
      <sheetName val="2_-_Información_gral_contrato8"/>
      <sheetName val="EQ_INGR-EGR8"/>
      <sheetName val="MOD_INGR-EGR8"/>
      <sheetName val="Procurement_Data8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3W__FORESCAST8"/>
      <sheetName val="3W_8"/>
      <sheetName val="CURVA_S8"/>
      <sheetName val="%_lc28"/>
      <sheetName val="HIST__PERS8"/>
      <sheetName val="HIST__EQUIP8"/>
      <sheetName val="2__CURVAS8"/>
      <sheetName val="Cierre_(20%)8"/>
      <sheetName val="Resumen_GG8"/>
      <sheetName val="GG_Totales8"/>
      <sheetName val="Equip_Seguridad8"/>
      <sheetName val="Flujo_(20%)8"/>
      <sheetName val="VALORIZACION_10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Formulario"/>
      <sheetName val="ANALISIS ALQUILER FERREYROS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Graph39_15"/>
      <sheetName val="9_Capex15"/>
      <sheetName val="GG-Ofertado-P4_Maz15"/>
      <sheetName val="datos_base15"/>
      <sheetName val="DATOS_UNOE15"/>
      <sheetName val="GyP_total15"/>
      <sheetName val="IRR_sponsor15"/>
      <sheetName val="Sust_205ABC-VE15"/>
      <sheetName val="Sust_205ABC-VP15"/>
      <sheetName val="Resum_205ABC_700FG_907_A_2_215"/>
      <sheetName val="Deduccion_Reajuste15"/>
      <sheetName val="Restricciones_y_Compromisos15"/>
      <sheetName val="PER,COM_PRO_ADI114"/>
      <sheetName val="Planilla_Base_y_Subbase14"/>
      <sheetName val="Resumen_anual13"/>
      <sheetName val="Metrados__Val_15"/>
      <sheetName val="Piso_Tecnico10"/>
      <sheetName val="EXPLAN__DESVIOS10"/>
      <sheetName val="CLASIF__MAT__DESVIOS10"/>
      <sheetName val="CLASIF__MATERIAL10"/>
      <sheetName val="EXPLAN__VIA_PRINCIPAL10"/>
      <sheetName val="Avance_Resumen10"/>
      <sheetName val="MFT_TOC10"/>
      <sheetName val="EQ_INGR-EGR9"/>
      <sheetName val="MOD_INGR-EGR9"/>
      <sheetName val="Datos_-_F1,F2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VALORIZACION_109"/>
      <sheetName val="Procurement_Data9"/>
      <sheetName val="3W__FORESCAST9"/>
      <sheetName val="3W_9"/>
      <sheetName val="CURVA_S9"/>
      <sheetName val="%_lc29"/>
      <sheetName val="HIST__PERS9"/>
      <sheetName val="HIST__EQUIP9"/>
      <sheetName val="2__CURVAS9"/>
      <sheetName val="Cierre_(20%)9"/>
      <sheetName val="Resumen_GG9"/>
      <sheetName val="GG_Totales9"/>
      <sheetName val="Equip_Seguridad9"/>
      <sheetName val="Flujo_(20%)9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3_INPUT_ACT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509-509A_TMC36&quot;1"/>
      <sheetName val="510_TMC36&quot;1"/>
      <sheetName val="Liebman_1342"/>
      <sheetName val="Anx_1_Nota_42"/>
      <sheetName val="MONTAJE_TUBERIA_Y_SOPORTES2"/>
      <sheetName val="Tipo_de_Cambio2"/>
      <sheetName val="Val_Nº111"/>
      <sheetName val="NO_IMPRIMIR1"/>
      <sheetName val="Mov__Tierras"/>
      <sheetName val="CONTROL_VOLQUETES2"/>
      <sheetName val="FORMATO_CONTROL_OK"/>
      <sheetName val="HOJA_DE_DATOS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DATOS_3"/>
      <sheetName val="Panel_de_Control"/>
      <sheetName val="AD_05_7+300-52+9201"/>
      <sheetName val="EXP_0-52+9201"/>
      <sheetName val="Exp__Técnico_7+300-52+9201"/>
      <sheetName val="Resumen_derrumbes1"/>
      <sheetName val="SERVICIOS_A_OBRA_1951"/>
      <sheetName val="Nudo_1"/>
      <sheetName val="DISTR_MANT_ELECTRICA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Producción_(Marz-20)_(2)"/>
      <sheetName val="ANALISIS_ALQUILER_FERREYROS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BD CONFIABILIDAD"/>
      <sheetName val="Graph39_16"/>
      <sheetName val="9_Capex16"/>
      <sheetName val="GG-Ofertado-P4_Maz16"/>
      <sheetName val="datos_base16"/>
      <sheetName val="DATOS_UNOE16"/>
      <sheetName val="Sust_205ABC-VE16"/>
      <sheetName val="Sust_205ABC-VP16"/>
      <sheetName val="Resum_205ABC_700FG_907_A_2_216"/>
      <sheetName val="GyP_total16"/>
      <sheetName val="IRR_sponsor16"/>
      <sheetName val="Deduccion_Reajuste16"/>
      <sheetName val="Restricciones_y_Compromisos16"/>
      <sheetName val="PER,COM_PRO_ADI115"/>
      <sheetName val="Planilla_Base_y_Subbase15"/>
      <sheetName val="Resumen_anual14"/>
      <sheetName val="Piso_Tecnico11"/>
      <sheetName val="Metrados__Val_16"/>
      <sheetName val="EXPLAN__DESVIOS11"/>
      <sheetName val="CLASIF__MAT__DESVIOS11"/>
      <sheetName val="CLASIF__MATERIAL11"/>
      <sheetName val="EXPLAN__VIA_PRINCIPAL11"/>
      <sheetName val="Avance_Resumen11"/>
      <sheetName val="MFT_TOC11"/>
      <sheetName val="EQ_INGR-EGR10"/>
      <sheetName val="MOD_INGR-EGR10"/>
      <sheetName val="Datos_-_F1,F211"/>
      <sheetName val="Plan_de_Fases-Subfases11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Procurement_Data10"/>
      <sheetName val="VALORIZACION_1010"/>
      <sheetName val="3W__FORESCAST10"/>
      <sheetName val="3W_10"/>
      <sheetName val="CURVA_S10"/>
      <sheetName val="%_lc210"/>
      <sheetName val="HIST__PERS10"/>
      <sheetName val="HIST__EQUIP10"/>
      <sheetName val="2__CURVAS10"/>
      <sheetName val="Cierre_(20%)10"/>
      <sheetName val="Resumen_GG10"/>
      <sheetName val="GG_Totales10"/>
      <sheetName val="Equip_Seguridad10"/>
      <sheetName val="Flujo_(20%)10"/>
      <sheetName val="3_INPUT_ACT3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Liebman_1343"/>
      <sheetName val="Anx_1_Nota_43"/>
      <sheetName val="MONTAJE_TUBERIA_Y_SOPORTES3"/>
      <sheetName val="Tipo_de_Cambio3"/>
      <sheetName val="Val_Nº112"/>
      <sheetName val="NO_IMPRIMIR2"/>
      <sheetName val="509-509A_TMC36&quot;2"/>
      <sheetName val="510_TMC36&quot;2"/>
      <sheetName val="Mov__Tierras1"/>
      <sheetName val="CONTROL_VOLQUETES21"/>
      <sheetName val="FORMATO_CONTROL_OK1"/>
      <sheetName val="HOJA_DE_DATOS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DATOS_3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2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Producción_(Marz-20)_(2)1"/>
      <sheetName val="AD_05_7+300-52+9202"/>
      <sheetName val="EXP_0-52+9202"/>
      <sheetName val="Exp__Técnico_7+300-52+9202"/>
      <sheetName val="Resumen_derrumbes2"/>
      <sheetName val="Nudo_11"/>
      <sheetName val="DISTR_MANT_ELECTRICA1"/>
      <sheetName val="ANALISIS_ALQUILER_FERREYROS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BD_CONFI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H9">
            <v>0.90469999999999995</v>
          </cell>
        </row>
      </sheetData>
      <sheetData sheetId="129">
        <row r="9">
          <cell r="H9">
            <v>0.90469999999999995</v>
          </cell>
        </row>
      </sheetData>
      <sheetData sheetId="130">
        <row r="9">
          <cell r="H9">
            <v>0.90469999999999995</v>
          </cell>
        </row>
      </sheetData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 refreshError="1"/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H9">
            <v>0.90469999999999995</v>
          </cell>
        </row>
      </sheetData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 refreshError="1"/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/>
      <sheetData sheetId="299"/>
      <sheetData sheetId="300">
        <row r="9">
          <cell r="H9">
            <v>0.90469999999999995</v>
          </cell>
        </row>
      </sheetData>
      <sheetData sheetId="301">
        <row r="9">
          <cell r="H9">
            <v>0.90469999999999995</v>
          </cell>
        </row>
      </sheetData>
      <sheetData sheetId="302"/>
      <sheetData sheetId="303">
        <row r="9">
          <cell r="H9">
            <v>0.90469999999999995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>
        <row r="9">
          <cell r="H9">
            <v>0.90469999999999995</v>
          </cell>
        </row>
      </sheetData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>
        <row r="9">
          <cell r="H9">
            <v>0.90469999999999995</v>
          </cell>
        </row>
      </sheetData>
      <sheetData sheetId="383">
        <row r="9">
          <cell r="H9">
            <v>0.90469999999999995</v>
          </cell>
        </row>
      </sheetData>
      <sheetData sheetId="384"/>
      <sheetData sheetId="385">
        <row r="9">
          <cell r="H9">
            <v>0.90469999999999995</v>
          </cell>
        </row>
      </sheetData>
      <sheetData sheetId="386"/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>
        <row r="9">
          <cell r="H9">
            <v>0.90469999999999995</v>
          </cell>
        </row>
      </sheetData>
      <sheetData sheetId="392"/>
      <sheetData sheetId="393">
        <row r="9">
          <cell r="H9">
            <v>0.90469999999999995</v>
          </cell>
        </row>
      </sheetData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 refreshError="1"/>
      <sheetData sheetId="1164" refreshError="1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/>
      <sheetData sheetId="1205">
        <row r="9">
          <cell r="H9">
            <v>0.90469999999999995</v>
          </cell>
        </row>
      </sheetData>
      <sheetData sheetId="1206">
        <row r="9">
          <cell r="H9">
            <v>0.90469999999999995</v>
          </cell>
        </row>
      </sheetData>
      <sheetData sheetId="1207">
        <row r="9">
          <cell r="H9">
            <v>0.90469999999999995</v>
          </cell>
        </row>
      </sheetData>
      <sheetData sheetId="1208">
        <row r="9">
          <cell r="H9">
            <v>0.90469999999999995</v>
          </cell>
        </row>
      </sheetData>
      <sheetData sheetId="1209">
        <row r="9">
          <cell r="H9">
            <v>0.90469999999999995</v>
          </cell>
        </row>
      </sheetData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/>
      <sheetData sheetId="1213"/>
      <sheetData sheetId="1214"/>
      <sheetData sheetId="1215"/>
      <sheetData sheetId="1216">
        <row r="9">
          <cell r="H9">
            <v>0.90469999999999995</v>
          </cell>
        </row>
      </sheetData>
      <sheetData sheetId="1217"/>
      <sheetData sheetId="1218"/>
      <sheetData sheetId="1219"/>
      <sheetData sheetId="1220"/>
      <sheetData sheetId="1221">
        <row r="9">
          <cell r="H9">
            <v>0.90469999999999995</v>
          </cell>
        </row>
      </sheetData>
      <sheetData sheetId="1222">
        <row r="9">
          <cell r="H9">
            <v>0.90469999999999995</v>
          </cell>
        </row>
      </sheetData>
      <sheetData sheetId="1223">
        <row r="9">
          <cell r="H9">
            <v>0.90469999999999995</v>
          </cell>
        </row>
      </sheetData>
      <sheetData sheetId="1224">
        <row r="9">
          <cell r="H9">
            <v>0.90469999999999995</v>
          </cell>
        </row>
      </sheetData>
      <sheetData sheetId="1225">
        <row r="9">
          <cell r="H9">
            <v>0.90469999999999995</v>
          </cell>
        </row>
      </sheetData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/>
      <sheetData sheetId="1372"/>
      <sheetData sheetId="1373">
        <row r="9">
          <cell r="H9">
            <v>0.90469999999999995</v>
          </cell>
        </row>
      </sheetData>
      <sheetData sheetId="1374"/>
      <sheetData sheetId="1375">
        <row r="9">
          <cell r="H9">
            <v>0.90469999999999995</v>
          </cell>
        </row>
      </sheetData>
      <sheetData sheetId="1376"/>
      <sheetData sheetId="1377">
        <row r="9">
          <cell r="H9">
            <v>0.90469999999999995</v>
          </cell>
        </row>
      </sheetData>
      <sheetData sheetId="1378"/>
      <sheetData sheetId="1379"/>
      <sheetData sheetId="1380">
        <row r="9">
          <cell r="H9">
            <v>0.90469999999999995</v>
          </cell>
        </row>
      </sheetData>
      <sheetData sheetId="1381">
        <row r="9">
          <cell r="H9">
            <v>0.90469999999999995</v>
          </cell>
        </row>
      </sheetData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S"/>
      <sheetName val="CIVIL"/>
      <sheetName val="ESTRUCTURAS"/>
      <sheetName val="MEC_TUB"/>
      <sheetName val="INSTRUMENTACION"/>
      <sheetName val="ELECTRICIDAD"/>
      <sheetName val="GENERAL"/>
      <sheetName val="CURVA"/>
      <sheetName val="MATERI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erial Estimate Import (A1)"/>
      <sheetName val="ADMv10A (RATE TABLE UNPI Civil)"/>
      <sheetName val="ADMe10B (RESOURCES)"/>
      <sheetName val="Ecosys PROVEEDOR"/>
      <sheetName val="WBS"/>
      <sheetName val="MTo"/>
      <sheetName val="BRAYCO"/>
      <sheetName val="RCST BRAYCO"/>
      <sheetName val="CISA"/>
      <sheetName val="RCST CISA"/>
      <sheetName val="CONSUD"/>
      <sheetName val="RCST CONSUD"/>
      <sheetName val="MILICIC"/>
      <sheetName val="RCST MILICIC"/>
      <sheetName val="AESA"/>
      <sheetName val="RCST AESA"/>
      <sheetName val="Comparativa"/>
      <sheetName val="Surplus AESA"/>
      <sheetName val="CTz Pilotes"/>
      <sheetName val="CTz EMs"/>
      <sheetName val="CTz PREAR"/>
      <sheetName val="CTz EL FORTIN"/>
      <sheetName val="CTz Modulos"/>
      <sheetName val="CTz Edificios"/>
      <sheetName val="Subcontratos"/>
      <sheetName val="BD Empresas"/>
      <sheetName val="13 - Civil"/>
      <sheetName val="24-180 RCST CI 24.07.11 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ummary"/>
      <sheetName val="Notes"/>
      <sheetName val="AA20"/>
      <sheetName val="AA20-DERIV."/>
      <sheetName val="AA20-VALVES"/>
      <sheetName val="CA20"/>
      <sheetName val="CA20-DERIV."/>
      <sheetName val="CA20-VALVES"/>
      <sheetName val="CA150"/>
      <sheetName val="CA150-DERIV."/>
      <sheetName val="CA150-VALVES"/>
      <sheetName val="CB20"/>
      <sheetName val="CB20-DERIV."/>
      <sheetName val="CB20-VALVES"/>
      <sheetName val="CB120"/>
      <sheetName val="CB120-DERIV."/>
      <sheetName val="CB120-VALVES"/>
      <sheetName val="WA150"/>
      <sheetName val="WA150-DERIV."/>
      <sheetName val="WA150-VALVES"/>
      <sheetName val="WB120"/>
      <sheetName val="WB120-DERIV."/>
      <sheetName val="WB120-VALVES"/>
      <sheetName val="WB190"/>
      <sheetName val="WB190-DERIV."/>
      <sheetName val="WB190-VALVES"/>
      <sheetName val="XA150"/>
      <sheetName val="XA150-DERIV."/>
      <sheetName val="XA150-VALVES"/>
      <sheetName val="XB120"/>
      <sheetName val="XB120-DERIV."/>
      <sheetName val="XB120-VALVES"/>
      <sheetName val="XB190"/>
      <sheetName val="XB190-DERIV."/>
      <sheetName val="XB190-VALVES"/>
      <sheetName val="CA100"/>
      <sheetName val="CA100-DERIV."/>
      <sheetName val="CA100-VALVES"/>
      <sheetName val="WA100"/>
      <sheetName val="WA100-DREIV"/>
      <sheetName val="WA100-VALVES"/>
      <sheetName val="XA100"/>
      <sheetName val="XA100-DERIV"/>
      <sheetName val="XA100-VALV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ingencias"/>
    </sheetNames>
    <definedNames>
      <definedName name="End_Bal" refersTo="#¡REF!"/>
      <definedName name="Header_Row" refersTo="#¡REF!"/>
      <definedName name="Interest_Rate" refersTo="#¡REF!"/>
      <definedName name="Loan_Amount" refersTo="#¡REF!"/>
      <definedName name="Loan_Start" refersTo="#¡REF!"/>
      <definedName name="Loan_Years" refersTo="#¡REF!"/>
      <definedName name="Number_of_Payments" refersTo="#¡REF!"/>
      <definedName name="Values_Entered" refersTo="#¡REF!"/>
    </definedNames>
    <sheetDataSet>
      <sheetData sheetId="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POLILINEA"/>
      <sheetName val="GENERAL"/>
      <sheetName val="Hoja1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Productivity"/>
      <sheetName val="Equip List Rev J (For Estimate)"/>
      <sheetName val="510-C-201-202"/>
      <sheetName val="510-C-250-251"/>
      <sheetName val="T"/>
      <sheetName val="Parametros"/>
      <sheetName val="prices"/>
      <sheetName val="Inst_Index"/>
      <sheetName val="INVER ESCENARIO PDA"/>
      <sheetName val="Revisión"/>
      <sheetName val="Planilla"/>
      <sheetName val="Directos"/>
      <sheetName val="PLANTILLA "/>
      <sheetName val="AGI 1-2"/>
      <sheetName val="Motupe"/>
      <sheetName val="PJP 5445.01"/>
      <sheetName val="PJP 5452.01"/>
      <sheetName val="PJP 5452"/>
      <sheetName val="fp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Equip_List_Rev_J_(For_Estimate)"/>
      <sheetName val="1.0"/>
      <sheetName val="Fab. 15"/>
      <sheetName val="BD"/>
      <sheetName val="Sheet1"/>
      <sheetName val="350-FISL-9122"/>
      <sheetName val="J"/>
      <sheetName val="Base"/>
      <sheetName val="Costo horario"/>
      <sheetName val="Tarea"/>
      <sheetName val="Ingreso_de_datos1"/>
      <sheetName val="Alimentador_carga1"/>
      <sheetName val="Alimentador_motor1"/>
      <sheetName val="Fact_Correc_Bank_Duct1"/>
      <sheetName val="criterio_%1"/>
      <sheetName val="Pump_Calcs1"/>
      <sheetName val="COEF__C1"/>
      <sheetName val="Equip_List_Rev_J_(For_Estimate1"/>
      <sheetName val="INVER_ESCENARIO_PDA"/>
      <sheetName val="PLANTILLA_"/>
      <sheetName val="AGI_1-2"/>
      <sheetName val="PJP_5445_01"/>
      <sheetName val="PJP_5452_01"/>
      <sheetName val="PJP_5452"/>
      <sheetName val="1_0"/>
      <sheetName val="Fab__15"/>
      <sheetName val="Costo_horari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Computo"/>
      <sheetName val="Total Materiales"/>
      <sheetName val="ESPESOR"/>
      <sheetName val="Total_Materiales2"/>
      <sheetName val="Total_Materiales"/>
      <sheetName val="Total_Materiales1"/>
      <sheetName val="Total_Materiales3"/>
      <sheetName val="Calculo cabl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es"/>
      <sheetName val="Lighting_Levels"/>
      <sheetName val="GridData"/>
      <sheetName val="3D_Data"/>
      <sheetName val="PosData"/>
      <sheetName val="Obstaculos"/>
      <sheetName val="Data_Lamp"/>
      <sheetName val="TABLAS"/>
      <sheetName val="DataLumiTipoI"/>
      <sheetName val="DataLumiTipoII"/>
      <sheetName val="DataLumiTipoIII"/>
      <sheetName val="DataLumiTipoIV"/>
      <sheetName val="DATASHOW"/>
      <sheetName val="2D_View"/>
      <sheetName val="3D_View"/>
      <sheetName val="RESSHOW"/>
      <sheetName val="RESSHOW (2)"/>
      <sheetName val="Lumi_Tipo_I"/>
      <sheetName val="Lumi_Tipo_II"/>
      <sheetName val="Lumi_Tipo_III"/>
      <sheetName val="Lumi_Tipo_IV_M_A2"/>
      <sheetName val="CalculosAux"/>
      <sheetName val="CambCoord"/>
      <sheetName val="CambCoord (1)"/>
      <sheetName val="CambCoord (2)"/>
      <sheetName val="CambCoord (3)"/>
      <sheetName val="CambCoord (4)"/>
      <sheetName val="Ecuaciones_3D"/>
      <sheetName val="CalcAux (2)"/>
      <sheetName val="CalcAux_LumiTipoI"/>
      <sheetName val="CalcAux_LumiTipoII"/>
      <sheetName val="CalcAux_LumiTipoII (2)"/>
      <sheetName val="CalcAux_LumiTipoII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/>
      <sheetData sheetId="1">
        <row r="13">
          <cell r="B13" t="str">
            <v>C 60 x 40 x 15 x 2.0</v>
          </cell>
          <cell r="C13">
            <v>60</v>
          </cell>
          <cell r="D13">
            <v>40</v>
          </cell>
          <cell r="E13">
            <v>15</v>
          </cell>
          <cell r="F13">
            <v>2</v>
          </cell>
          <cell r="H13">
            <v>6</v>
          </cell>
          <cell r="I13">
            <v>4</v>
          </cell>
          <cell r="J13">
            <v>1.5</v>
          </cell>
          <cell r="K13">
            <v>0.2</v>
          </cell>
          <cell r="L13">
            <v>1</v>
          </cell>
          <cell r="M13">
            <v>0.30000000000000004</v>
          </cell>
          <cell r="N13">
            <v>5.2</v>
          </cell>
          <cell r="O13">
            <v>5.8</v>
          </cell>
          <cell r="P13">
            <v>3.2</v>
          </cell>
          <cell r="Q13">
            <v>3.8</v>
          </cell>
          <cell r="R13">
            <v>1.1000000000000001</v>
          </cell>
          <cell r="S13">
            <v>1.4</v>
          </cell>
          <cell r="T13">
            <v>0.47123889803846902</v>
          </cell>
          <cell r="U13">
            <v>3.1369911184307755</v>
          </cell>
          <cell r="V13">
            <v>17.943659752621183</v>
          </cell>
          <cell r="W13">
            <v>1.5365944444974184</v>
          </cell>
          <cell r="X13">
            <v>7.2329683080539402</v>
          </cell>
          <cell r="Y13">
            <v>2.1656532910523292</v>
          </cell>
          <cell r="Z13">
            <v>-3.7022477355497476</v>
          </cell>
          <cell r="AA13">
            <v>4.182654824574368E-2</v>
          </cell>
          <cell r="AB13">
            <v>79.304087470600308</v>
          </cell>
          <cell r="AC13">
            <v>-9.2053819817078519</v>
          </cell>
          <cell r="AD13">
            <v>6.7125136818205426</v>
          </cell>
          <cell r="AE13">
            <v>12.835205477466396</v>
          </cell>
          <cell r="AF13">
            <v>4.4171919145573382</v>
          </cell>
          <cell r="AH13" t="str">
            <v>DOBLAMETAL</v>
          </cell>
        </row>
        <row r="14">
          <cell r="B14" t="str">
            <v>C 60 x 40 x 15 x 2.5</v>
          </cell>
          <cell r="C14">
            <v>60</v>
          </cell>
          <cell r="D14">
            <v>40</v>
          </cell>
          <cell r="E14">
            <v>15</v>
          </cell>
          <cell r="F14">
            <v>2.5</v>
          </cell>
          <cell r="H14">
            <v>6</v>
          </cell>
          <cell r="I14">
            <v>4</v>
          </cell>
          <cell r="J14">
            <v>1.5</v>
          </cell>
          <cell r="K14">
            <v>0.25</v>
          </cell>
          <cell r="L14">
            <v>1</v>
          </cell>
          <cell r="M14">
            <v>0.375</v>
          </cell>
          <cell r="N14">
            <v>5</v>
          </cell>
          <cell r="O14">
            <v>5.75</v>
          </cell>
          <cell r="P14">
            <v>3</v>
          </cell>
          <cell r="Q14">
            <v>3.75</v>
          </cell>
          <cell r="R14">
            <v>1</v>
          </cell>
          <cell r="S14">
            <v>1.375</v>
          </cell>
          <cell r="T14">
            <v>0.58904862254808621</v>
          </cell>
          <cell r="U14">
            <v>3.839048622548086</v>
          </cell>
          <cell r="V14">
            <v>21.472905621273668</v>
          </cell>
          <cell r="W14">
            <v>1.5086983095914448</v>
          </cell>
          <cell r="X14">
            <v>8.55073811724459</v>
          </cell>
          <cell r="Y14">
            <v>2.1325801811552925</v>
          </cell>
          <cell r="Z14">
            <v>-3.6412784907467373</v>
          </cell>
          <cell r="AA14">
            <v>7.9980179636418458E-2</v>
          </cell>
          <cell r="AB14">
            <v>92.920154768417987</v>
          </cell>
          <cell r="AC14">
            <v>-10.9118222586572</v>
          </cell>
          <cell r="AD14">
            <v>8.1837019233958781</v>
          </cell>
          <cell r="AE14">
            <v>15.356776886438595</v>
          </cell>
          <cell r="AF14">
            <v>4.3797326673346388</v>
          </cell>
          <cell r="AH14" t="str">
            <v>DOBLAMETAL</v>
          </cell>
        </row>
        <row r="15">
          <cell r="B15" t="str">
            <v>C 60 x 40 x 15 x 3.2</v>
          </cell>
          <cell r="C15">
            <v>60</v>
          </cell>
          <cell r="D15">
            <v>40</v>
          </cell>
          <cell r="E15">
            <v>15</v>
          </cell>
          <cell r="F15">
            <v>3.2</v>
          </cell>
          <cell r="H15">
            <v>6</v>
          </cell>
          <cell r="I15">
            <v>4</v>
          </cell>
          <cell r="J15">
            <v>1.5</v>
          </cell>
          <cell r="K15">
            <v>0.32</v>
          </cell>
          <cell r="L15">
            <v>1</v>
          </cell>
          <cell r="M15">
            <v>0.48</v>
          </cell>
          <cell r="N15">
            <v>4.72</v>
          </cell>
          <cell r="O15">
            <v>5.68</v>
          </cell>
          <cell r="P15">
            <v>2.7199999999999998</v>
          </cell>
          <cell r="Q15">
            <v>3.68</v>
          </cell>
          <cell r="R15">
            <v>0.86</v>
          </cell>
          <cell r="S15">
            <v>1.34</v>
          </cell>
          <cell r="T15">
            <v>0.7539822368615503</v>
          </cell>
          <cell r="U15">
            <v>4.7666972631827846</v>
          </cell>
          <cell r="V15">
            <v>25.810382080178229</v>
          </cell>
          <cell r="W15">
            <v>1.4694289520663719</v>
          </cell>
          <cell r="X15">
            <v>10.094302850900203</v>
          </cell>
          <cell r="Y15">
            <v>2.0862667140202307</v>
          </cell>
          <cell r="Z15">
            <v>-3.5556956660866028</v>
          </cell>
          <cell r="AA15">
            <v>0.16270326658330575</v>
          </cell>
          <cell r="AB15">
            <v>108.48843471350021</v>
          </cell>
          <cell r="AC15">
            <v>-12.947548592837254</v>
          </cell>
          <cell r="AD15">
            <v>10.114102757338841</v>
          </cell>
          <cell r="AE15">
            <v>18.47473089465656</v>
          </cell>
          <cell r="AF15">
            <v>4.3304537296295083</v>
          </cell>
          <cell r="AH15" t="str">
            <v>DOBLAMETAL</v>
          </cell>
        </row>
        <row r="17">
          <cell r="B17" t="str">
            <v>C 80 x 50 x 20 x 2.5</v>
          </cell>
          <cell r="C17">
            <v>80</v>
          </cell>
          <cell r="D17">
            <v>50</v>
          </cell>
          <cell r="E17">
            <v>20</v>
          </cell>
          <cell r="F17">
            <v>2.5</v>
          </cell>
          <cell r="H17">
            <v>8</v>
          </cell>
          <cell r="I17">
            <v>5</v>
          </cell>
          <cell r="J17">
            <v>2</v>
          </cell>
          <cell r="K17">
            <v>0.25</v>
          </cell>
          <cell r="L17">
            <v>1</v>
          </cell>
          <cell r="M17">
            <v>0.375</v>
          </cell>
          <cell r="N17">
            <v>7</v>
          </cell>
          <cell r="O17">
            <v>7.75</v>
          </cell>
          <cell r="P17">
            <v>4</v>
          </cell>
          <cell r="Q17">
            <v>4.75</v>
          </cell>
          <cell r="R17">
            <v>1.5</v>
          </cell>
          <cell r="S17">
            <v>1.875</v>
          </cell>
          <cell r="T17">
            <v>0.58904862254808621</v>
          </cell>
          <cell r="U17">
            <v>5.089048622548086</v>
          </cell>
          <cell r="V17">
            <v>51.237521585984538</v>
          </cell>
          <cell r="W17">
            <v>1.9083115919786917</v>
          </cell>
          <cell r="X17">
            <v>18.619277729501331</v>
          </cell>
          <cell r="Y17">
            <v>2.724025993698497</v>
          </cell>
          <cell r="Z17">
            <v>-4.6323375856771882</v>
          </cell>
          <cell r="AA17">
            <v>0.10602184630308512</v>
          </cell>
          <cell r="AB17">
            <v>365.64850860302312</v>
          </cell>
          <cell r="AC17">
            <v>-31.97050531432253</v>
          </cell>
          <cell r="AD17">
            <v>23.136481124228972</v>
          </cell>
          <cell r="AE17">
            <v>45.281597933893792</v>
          </cell>
          <cell r="AF17">
            <v>5.6110966512356457</v>
          </cell>
          <cell r="AH17" t="str">
            <v>DOBLAMETAL</v>
          </cell>
        </row>
        <row r="18">
          <cell r="B18" t="str">
            <v>C 80 x 50 x 20 x 3.2</v>
          </cell>
          <cell r="C18">
            <v>80</v>
          </cell>
          <cell r="D18">
            <v>50</v>
          </cell>
          <cell r="E18">
            <v>20</v>
          </cell>
          <cell r="F18">
            <v>3.2</v>
          </cell>
          <cell r="H18">
            <v>8</v>
          </cell>
          <cell r="I18">
            <v>5</v>
          </cell>
          <cell r="J18">
            <v>2</v>
          </cell>
          <cell r="K18">
            <v>0.32</v>
          </cell>
          <cell r="L18">
            <v>1</v>
          </cell>
          <cell r="M18">
            <v>0.48</v>
          </cell>
          <cell r="N18">
            <v>6.72</v>
          </cell>
          <cell r="O18">
            <v>7.68</v>
          </cell>
          <cell r="P18">
            <v>3.7199999999999998</v>
          </cell>
          <cell r="Q18">
            <v>4.68</v>
          </cell>
          <cell r="R18">
            <v>1.3599999999999999</v>
          </cell>
          <cell r="S18">
            <v>1.84</v>
          </cell>
          <cell r="T18">
            <v>0.7539822368615503</v>
          </cell>
          <cell r="U18">
            <v>6.3666972631827843</v>
          </cell>
          <cell r="V18">
            <v>62.580721231965292</v>
          </cell>
          <cell r="W18">
            <v>1.8695519990685614</v>
          </cell>
          <cell r="X18">
            <v>22.423944852895374</v>
          </cell>
          <cell r="Y18">
            <v>2.6778493911406747</v>
          </cell>
          <cell r="Z18">
            <v>-4.5474013902092363</v>
          </cell>
          <cell r="AA18">
            <v>0.2173165999166391</v>
          </cell>
          <cell r="AB18">
            <v>436.4015768578044</v>
          </cell>
          <cell r="AC18">
            <v>-38.64262967700985</v>
          </cell>
          <cell r="AD18">
            <v>28.805267581416658</v>
          </cell>
          <cell r="AE18">
            <v>55.293713373025817</v>
          </cell>
          <cell r="AF18">
            <v>5.560968618804238</v>
          </cell>
          <cell r="AH18" t="str">
            <v>DOBLAMETAL</v>
          </cell>
        </row>
        <row r="20">
          <cell r="B20" t="str">
            <v>C 100 x 50 x 20 x 2.5</v>
          </cell>
          <cell r="C20">
            <v>100</v>
          </cell>
          <cell r="D20">
            <v>50</v>
          </cell>
          <cell r="E20">
            <v>20</v>
          </cell>
          <cell r="F20">
            <v>2.5</v>
          </cell>
          <cell r="H20">
            <v>10</v>
          </cell>
          <cell r="I20">
            <v>5</v>
          </cell>
          <cell r="J20">
            <v>2</v>
          </cell>
          <cell r="K20">
            <v>0.25</v>
          </cell>
          <cell r="L20">
            <v>1</v>
          </cell>
          <cell r="M20">
            <v>0.375</v>
          </cell>
          <cell r="N20">
            <v>9</v>
          </cell>
          <cell r="O20">
            <v>9.75</v>
          </cell>
          <cell r="P20">
            <v>4</v>
          </cell>
          <cell r="Q20">
            <v>4.75</v>
          </cell>
          <cell r="R20">
            <v>1.5</v>
          </cell>
          <cell r="S20">
            <v>1.875</v>
          </cell>
          <cell r="T20">
            <v>0.58904862254808621</v>
          </cell>
          <cell r="U20">
            <v>5.589048622548086</v>
          </cell>
          <cell r="V20">
            <v>86.654428545791575</v>
          </cell>
          <cell r="W20">
            <v>1.7375927701491654</v>
          </cell>
          <cell r="X20">
            <v>20.277211942208343</v>
          </cell>
          <cell r="Y20">
            <v>2.5912024456521738</v>
          </cell>
          <cell r="Z20">
            <v>-4.328795215801339</v>
          </cell>
          <cell r="AA20">
            <v>0.11643851296975179</v>
          </cell>
          <cell r="AB20">
            <v>537.26679200711453</v>
          </cell>
          <cell r="AC20">
            <v>-46.339757522689183</v>
          </cell>
          <cell r="AD20">
            <v>45.131477210507704</v>
          </cell>
          <cell r="AE20">
            <v>70.24031533983424</v>
          </cell>
          <cell r="AF20">
            <v>6.0310024823722941</v>
          </cell>
          <cell r="AH20" t="str">
            <v>DOBLAMETAL</v>
          </cell>
        </row>
        <row r="21">
          <cell r="B21" t="str">
            <v>C 100 x 50 x 20 x 3.2</v>
          </cell>
          <cell r="C21">
            <v>100</v>
          </cell>
          <cell r="D21">
            <v>50</v>
          </cell>
          <cell r="E21">
            <v>20</v>
          </cell>
          <cell r="F21">
            <v>3.2</v>
          </cell>
          <cell r="H21">
            <v>10</v>
          </cell>
          <cell r="I21">
            <v>5</v>
          </cell>
          <cell r="J21">
            <v>2</v>
          </cell>
          <cell r="K21">
            <v>0.32</v>
          </cell>
          <cell r="L21">
            <v>1</v>
          </cell>
          <cell r="M21">
            <v>0.48</v>
          </cell>
          <cell r="N21">
            <v>8.7200000000000006</v>
          </cell>
          <cell r="O21">
            <v>9.68</v>
          </cell>
          <cell r="P21">
            <v>3.7199999999999998</v>
          </cell>
          <cell r="Q21">
            <v>4.68</v>
          </cell>
          <cell r="R21">
            <v>1.3599999999999999</v>
          </cell>
          <cell r="S21">
            <v>1.84</v>
          </cell>
          <cell r="T21">
            <v>0.7539822368615503</v>
          </cell>
          <cell r="U21">
            <v>7.0066972631827849</v>
          </cell>
          <cell r="V21">
            <v>106.41928497731793</v>
          </cell>
          <cell r="W21">
            <v>1.6987849123141432</v>
          </cell>
          <cell r="X21">
            <v>24.456563559330199</v>
          </cell>
          <cell r="Y21">
            <v>2.5453806415747344</v>
          </cell>
          <cell r="Z21">
            <v>-4.2441655538888776</v>
          </cell>
          <cell r="AA21">
            <v>0.23916193324997242</v>
          </cell>
          <cell r="AB21">
            <v>644.56229275976432</v>
          </cell>
          <cell r="AC21">
            <v>-56.275621149298743</v>
          </cell>
          <cell r="AD21">
            <v>56.296357763533003</v>
          </cell>
          <cell r="AE21">
            <v>86.13863762841558</v>
          </cell>
          <cell r="AF21">
            <v>6.0056430818668414</v>
          </cell>
          <cell r="AH21" t="str">
            <v>DOBLAMETAL</v>
          </cell>
        </row>
        <row r="22">
          <cell r="B22" t="str">
            <v>C 100 x 50 x 25 x 4.8</v>
          </cell>
          <cell r="C22">
            <v>100</v>
          </cell>
          <cell r="D22">
            <v>50</v>
          </cell>
          <cell r="E22">
            <v>25</v>
          </cell>
          <cell r="F22">
            <v>4.76</v>
          </cell>
          <cell r="H22">
            <v>10</v>
          </cell>
          <cell r="I22">
            <v>5</v>
          </cell>
          <cell r="J22">
            <v>2.5</v>
          </cell>
          <cell r="K22">
            <v>0.47599999999999998</v>
          </cell>
          <cell r="L22">
            <v>1</v>
          </cell>
          <cell r="M22">
            <v>0.71399999999999997</v>
          </cell>
          <cell r="N22">
            <v>8.0960000000000001</v>
          </cell>
          <cell r="O22">
            <v>9.5240000000000009</v>
          </cell>
          <cell r="P22">
            <v>3.0960000000000001</v>
          </cell>
          <cell r="Q22">
            <v>4.524</v>
          </cell>
          <cell r="R22">
            <v>1.548</v>
          </cell>
          <cell r="S22">
            <v>2.262</v>
          </cell>
          <cell r="T22">
            <v>1.1215485773315561</v>
          </cell>
          <cell r="U22">
            <v>10.410212491239282</v>
          </cell>
          <cell r="V22">
            <v>147.39376998927276</v>
          </cell>
          <cell r="W22">
            <v>1.744857818269268</v>
          </cell>
          <cell r="X22">
            <v>35.496714407589153</v>
          </cell>
          <cell r="Y22">
            <v>2.6371594794843296</v>
          </cell>
          <cell r="Z22">
            <v>-4.3820172977535972</v>
          </cell>
          <cell r="AA22">
            <v>0.78623476847167706</v>
          </cell>
          <cell r="AB22">
            <v>1094.2574929418263</v>
          </cell>
          <cell r="AC22">
            <v>-83.874886102067094</v>
          </cell>
          <cell r="AD22">
            <v>62.498325368606359</v>
          </cell>
          <cell r="AE22">
            <v>127.67805406650635</v>
          </cell>
          <cell r="AF22">
            <v>5.8793600111163649</v>
          </cell>
          <cell r="AH22" t="str">
            <v>DOBLAMETAL</v>
          </cell>
        </row>
        <row r="24">
          <cell r="B24" t="str">
            <v>C 120 x 50 x 20 x 2.5</v>
          </cell>
          <cell r="C24">
            <v>120</v>
          </cell>
          <cell r="D24">
            <v>50</v>
          </cell>
          <cell r="E24">
            <v>20</v>
          </cell>
          <cell r="F24">
            <v>2.5</v>
          </cell>
          <cell r="H24">
            <v>12</v>
          </cell>
          <cell r="I24">
            <v>5</v>
          </cell>
          <cell r="J24">
            <v>2</v>
          </cell>
          <cell r="K24">
            <v>0.25</v>
          </cell>
          <cell r="L24">
            <v>1</v>
          </cell>
          <cell r="M24">
            <v>0.375</v>
          </cell>
          <cell r="N24">
            <v>11</v>
          </cell>
          <cell r="O24">
            <v>11.75</v>
          </cell>
          <cell r="P24">
            <v>4</v>
          </cell>
          <cell r="Q24">
            <v>4.75</v>
          </cell>
          <cell r="R24">
            <v>1.5</v>
          </cell>
          <cell r="S24">
            <v>1.875</v>
          </cell>
          <cell r="T24">
            <v>0.58904862254808621</v>
          </cell>
          <cell r="U24">
            <v>6.089048622548086</v>
          </cell>
          <cell r="V24">
            <v>133.25303275069479</v>
          </cell>
          <cell r="W24">
            <v>1.5949109755158657</v>
          </cell>
          <cell r="X24">
            <v>21.6628648322523</v>
          </cell>
          <cell r="Y24">
            <v>2.4706336242453788</v>
          </cell>
          <cell r="Z24">
            <v>-4.0655445997612443</v>
          </cell>
          <cell r="AA24">
            <v>0.12685517963641846</v>
          </cell>
          <cell r="AB24">
            <v>756.54173332910568</v>
          </cell>
          <cell r="AC24">
            <v>-65.820044083573691</v>
          </cell>
          <cell r="AD24">
            <v>75.525390439254309</v>
          </cell>
          <cell r="AE24">
            <v>102.42147134229447</v>
          </cell>
          <cell r="AF24">
            <v>6.6535406604447189</v>
          </cell>
          <cell r="AH24" t="str">
            <v>DOBLAMETAL</v>
          </cell>
        </row>
        <row r="25">
          <cell r="B25" t="str">
            <v>C 120 x 50 x 20 x 3.2</v>
          </cell>
          <cell r="C25">
            <v>120</v>
          </cell>
          <cell r="D25">
            <v>50</v>
          </cell>
          <cell r="E25">
            <v>20</v>
          </cell>
          <cell r="F25">
            <v>3.2</v>
          </cell>
          <cell r="H25">
            <v>12</v>
          </cell>
          <cell r="I25">
            <v>5</v>
          </cell>
          <cell r="J25">
            <v>2</v>
          </cell>
          <cell r="K25">
            <v>0.32</v>
          </cell>
          <cell r="L25">
            <v>1</v>
          </cell>
          <cell r="M25">
            <v>0.48</v>
          </cell>
          <cell r="N25">
            <v>10.72</v>
          </cell>
          <cell r="O25">
            <v>11.68</v>
          </cell>
          <cell r="P25">
            <v>3.7199999999999998</v>
          </cell>
          <cell r="Q25">
            <v>4.68</v>
          </cell>
          <cell r="R25">
            <v>1.3599999999999999</v>
          </cell>
          <cell r="S25">
            <v>1.84</v>
          </cell>
          <cell r="T25">
            <v>0.7539822368615503</v>
          </cell>
          <cell r="U25">
            <v>7.6466972631827845</v>
          </cell>
          <cell r="V25">
            <v>164.27570788903614</v>
          </cell>
          <cell r="W25">
            <v>1.5566029602293139</v>
          </cell>
          <cell r="X25">
            <v>26.148937078242891</v>
          </cell>
          <cell r="Y25">
            <v>2.4255013698837136</v>
          </cell>
          <cell r="Z25">
            <v>-3.9821043301130272</v>
          </cell>
          <cell r="AA25">
            <v>0.26100726658330575</v>
          </cell>
          <cell r="AB25">
            <v>911.11740772520125</v>
          </cell>
          <cell r="AC25">
            <v>-80.238652900933801</v>
          </cell>
          <cell r="AD25">
            <v>94.314577533934724</v>
          </cell>
          <cell r="AE25">
            <v>125.95380321981985</v>
          </cell>
          <cell r="AF25">
            <v>6.6596458193487766</v>
          </cell>
          <cell r="AH25" t="str">
            <v>DOBLAMETAL</v>
          </cell>
        </row>
        <row r="26">
          <cell r="B26" t="str">
            <v>C 120 x 50 x 25 x 4.8</v>
          </cell>
          <cell r="C26">
            <v>120</v>
          </cell>
          <cell r="D26">
            <v>50</v>
          </cell>
          <cell r="E26">
            <v>25</v>
          </cell>
          <cell r="F26">
            <v>4.76</v>
          </cell>
          <cell r="H26">
            <v>12</v>
          </cell>
          <cell r="I26">
            <v>5</v>
          </cell>
          <cell r="J26">
            <v>2.5</v>
          </cell>
          <cell r="K26">
            <v>0.47599999999999998</v>
          </cell>
          <cell r="L26">
            <v>1</v>
          </cell>
          <cell r="M26">
            <v>0.71399999999999997</v>
          </cell>
          <cell r="N26">
            <v>10.096</v>
          </cell>
          <cell r="O26">
            <v>11.524000000000001</v>
          </cell>
          <cell r="P26">
            <v>3.0960000000000001</v>
          </cell>
          <cell r="Q26">
            <v>4.524</v>
          </cell>
          <cell r="R26">
            <v>1.548</v>
          </cell>
          <cell r="S26">
            <v>2.262</v>
          </cell>
          <cell r="T26">
            <v>1.1215485773315561</v>
          </cell>
          <cell r="U26">
            <v>11.362212491239282</v>
          </cell>
          <cell r="V26">
            <v>230.68850836656856</v>
          </cell>
          <cell r="W26">
            <v>1.5986622912737007</v>
          </cell>
          <cell r="X26">
            <v>38.152259762200678</v>
          </cell>
          <cell r="Y26">
            <v>2.5130699027370356</v>
          </cell>
          <cell r="Z26">
            <v>-4.1117321940107363</v>
          </cell>
          <cell r="AA26">
            <v>0.85813488580501041</v>
          </cell>
          <cell r="AB26">
            <v>1504.4519239088463</v>
          </cell>
          <cell r="AC26">
            <v>-119.46123942902386</v>
          </cell>
          <cell r="AD26">
            <v>110.72553838607658</v>
          </cell>
          <cell r="AE26">
            <v>191.69449144534366</v>
          </cell>
          <cell r="AF26">
            <v>6.5094773281490639</v>
          </cell>
          <cell r="AH26" t="str">
            <v>DOBLAMETAL</v>
          </cell>
        </row>
        <row r="28">
          <cell r="B28" t="str">
            <v>C 140 x 60 x 20 x 2.5</v>
          </cell>
          <cell r="C28">
            <v>140</v>
          </cell>
          <cell r="D28">
            <v>60</v>
          </cell>
          <cell r="E28">
            <v>20</v>
          </cell>
          <cell r="F28">
            <v>2.5</v>
          </cell>
          <cell r="H28">
            <v>14</v>
          </cell>
          <cell r="I28">
            <v>6</v>
          </cell>
          <cell r="J28">
            <v>2</v>
          </cell>
          <cell r="K28">
            <v>0.25</v>
          </cell>
          <cell r="L28">
            <v>1</v>
          </cell>
          <cell r="M28">
            <v>0.375</v>
          </cell>
          <cell r="N28">
            <v>13</v>
          </cell>
          <cell r="O28">
            <v>13.75</v>
          </cell>
          <cell r="P28">
            <v>5</v>
          </cell>
          <cell r="Q28">
            <v>5.75</v>
          </cell>
          <cell r="R28">
            <v>1.5</v>
          </cell>
          <cell r="S28">
            <v>1.875</v>
          </cell>
          <cell r="T28">
            <v>0.58904862254808621</v>
          </cell>
          <cell r="U28">
            <v>7.089048622548086</v>
          </cell>
          <cell r="V28">
            <v>215.66694670069415</v>
          </cell>
          <cell r="W28">
            <v>1.8611121875876588</v>
          </cell>
          <cell r="X28">
            <v>35.407999937282611</v>
          </cell>
          <cell r="Y28">
            <v>2.8613833430486739</v>
          </cell>
          <cell r="Z28">
            <v>-4.7224955306363325</v>
          </cell>
          <cell r="AA28">
            <v>0.14768851296975177</v>
          </cell>
          <cell r="AB28">
            <v>1569.6739564979205</v>
          </cell>
          <cell r="AC28">
            <v>-122.9546186113558</v>
          </cell>
          <cell r="AD28">
            <v>164.86601914936196</v>
          </cell>
          <cell r="AE28">
            <v>184.73550299008232</v>
          </cell>
          <cell r="AF28">
            <v>7.9229997094877653</v>
          </cell>
          <cell r="AH28" t="str">
            <v>DOBLAMETAL</v>
          </cell>
        </row>
        <row r="29">
          <cell r="B29" t="str">
            <v>C 140 x 60 x 20 x 3.2</v>
          </cell>
          <cell r="C29">
            <v>140</v>
          </cell>
          <cell r="D29">
            <v>60</v>
          </cell>
          <cell r="E29">
            <v>20</v>
          </cell>
          <cell r="F29">
            <v>3.2</v>
          </cell>
          <cell r="H29">
            <v>14</v>
          </cell>
          <cell r="I29">
            <v>6</v>
          </cell>
          <cell r="J29">
            <v>2</v>
          </cell>
          <cell r="K29">
            <v>0.32</v>
          </cell>
          <cell r="L29">
            <v>1</v>
          </cell>
          <cell r="M29">
            <v>0.48</v>
          </cell>
          <cell r="N29">
            <v>12.72</v>
          </cell>
          <cell r="O29">
            <v>13.68</v>
          </cell>
          <cell r="P29">
            <v>4.72</v>
          </cell>
          <cell r="Q29">
            <v>5.68</v>
          </cell>
          <cell r="R29">
            <v>1.3599999999999999</v>
          </cell>
          <cell r="S29">
            <v>1.84</v>
          </cell>
          <cell r="T29">
            <v>0.7539822368615503</v>
          </cell>
          <cell r="U29">
            <v>8.9266972631827848</v>
          </cell>
          <cell r="V29">
            <v>267.37379796711991</v>
          </cell>
          <cell r="W29">
            <v>1.8219303005286744</v>
          </cell>
          <cell r="X29">
            <v>43.083612903396251</v>
          </cell>
          <cell r="Y29">
            <v>2.8162520777080995</v>
          </cell>
          <cell r="Z29">
            <v>-4.6381823782367739</v>
          </cell>
          <cell r="AA29">
            <v>0.30469793324997246</v>
          </cell>
          <cell r="AB29">
            <v>1907.187113782493</v>
          </cell>
          <cell r="AC29">
            <v>-150.85707576820579</v>
          </cell>
          <cell r="AD29">
            <v>206.83393464591339</v>
          </cell>
          <cell r="AE29">
            <v>228.13192719761417</v>
          </cell>
          <cell r="AF29">
            <v>7.9353615947565386</v>
          </cell>
          <cell r="AH29" t="str">
            <v>DOBLAMETAL</v>
          </cell>
        </row>
        <row r="30">
          <cell r="B30" t="str">
            <v>C 140 x 60 x 25 x 4.8</v>
          </cell>
          <cell r="C30">
            <v>140</v>
          </cell>
          <cell r="D30">
            <v>60</v>
          </cell>
          <cell r="E30">
            <v>25</v>
          </cell>
          <cell r="F30">
            <v>4.76</v>
          </cell>
          <cell r="H30">
            <v>14</v>
          </cell>
          <cell r="I30">
            <v>6</v>
          </cell>
          <cell r="J30">
            <v>2.5</v>
          </cell>
          <cell r="K30">
            <v>0.47599999999999998</v>
          </cell>
          <cell r="L30">
            <v>1</v>
          </cell>
          <cell r="M30">
            <v>0.71399999999999997</v>
          </cell>
          <cell r="N30">
            <v>12.096</v>
          </cell>
          <cell r="O30">
            <v>13.524000000000001</v>
          </cell>
          <cell r="P30">
            <v>4.0960000000000001</v>
          </cell>
          <cell r="Q30">
            <v>5.524</v>
          </cell>
          <cell r="R30">
            <v>1.548</v>
          </cell>
          <cell r="S30">
            <v>2.262</v>
          </cell>
          <cell r="T30">
            <v>1.1215485773315561</v>
          </cell>
          <cell r="U30">
            <v>13.266212491239282</v>
          </cell>
          <cell r="V30">
            <v>380.24522192794302</v>
          </cell>
          <cell r="W30">
            <v>1.8700794154462803</v>
          </cell>
          <cell r="X30">
            <v>63.541514490442843</v>
          </cell>
          <cell r="Y30">
            <v>2.912828571156568</v>
          </cell>
          <cell r="Z30">
            <v>-4.7829079866028481</v>
          </cell>
          <cell r="AA30">
            <v>1.0019351204716771</v>
          </cell>
          <cell r="AB30">
            <v>3107.8084972569582</v>
          </cell>
          <cell r="AC30">
            <v>-225.58627156983778</v>
          </cell>
          <cell r="AD30">
            <v>253.98362933713244</v>
          </cell>
          <cell r="AE30">
            <v>357.90138534201355</v>
          </cell>
          <cell r="AF30">
            <v>7.8226430811087457</v>
          </cell>
          <cell r="AH30" t="str">
            <v>DOBLAMETAL</v>
          </cell>
        </row>
        <row r="31">
          <cell r="B31" t="str">
            <v>C 140 x 60 x 30 x 6.4</v>
          </cell>
          <cell r="C31">
            <v>140</v>
          </cell>
          <cell r="D31">
            <v>60</v>
          </cell>
          <cell r="E31">
            <v>30</v>
          </cell>
          <cell r="F31">
            <v>6.35</v>
          </cell>
          <cell r="H31">
            <v>14</v>
          </cell>
          <cell r="I31">
            <v>6</v>
          </cell>
          <cell r="J31">
            <v>3</v>
          </cell>
          <cell r="K31">
            <v>0.63500000000000001</v>
          </cell>
          <cell r="L31">
            <v>1</v>
          </cell>
          <cell r="M31">
            <v>0.95250000000000001</v>
          </cell>
          <cell r="N31">
            <v>11.46</v>
          </cell>
          <cell r="O31">
            <v>13.365</v>
          </cell>
          <cell r="P31">
            <v>3.46</v>
          </cell>
          <cell r="Q31">
            <v>5.3650000000000002</v>
          </cell>
          <cell r="R31">
            <v>1.73</v>
          </cell>
          <cell r="S31">
            <v>2.6825000000000001</v>
          </cell>
          <cell r="T31">
            <v>1.4961835012721389</v>
          </cell>
          <cell r="U31">
            <v>17.668706093231236</v>
          </cell>
          <cell r="V31">
            <v>481.40793906776383</v>
          </cell>
          <cell r="W31">
            <v>1.9112437502160693</v>
          </cell>
          <cell r="X31">
            <v>83.124698788325944</v>
          </cell>
          <cell r="Y31">
            <v>2.9982221748002975</v>
          </cell>
          <cell r="Z31">
            <v>-4.9094659250163666</v>
          </cell>
          <cell r="AA31">
            <v>2.3748213381477212</v>
          </cell>
          <cell r="AB31">
            <v>4528.2726996174151</v>
          </cell>
          <cell r="AC31">
            <v>-300.6938107959574</v>
          </cell>
          <cell r="AD31">
            <v>275.60572189467877</v>
          </cell>
          <cell r="AE31">
            <v>483.0840638485958</v>
          </cell>
          <cell r="AF31">
            <v>7.6643389147735235</v>
          </cell>
          <cell r="AH31" t="str">
            <v>DOBLAMETAL</v>
          </cell>
        </row>
        <row r="33">
          <cell r="B33" t="str">
            <v>C 160 x 60 x 20 x 2.5</v>
          </cell>
          <cell r="C33">
            <v>160</v>
          </cell>
          <cell r="D33">
            <v>60</v>
          </cell>
          <cell r="E33">
            <v>20</v>
          </cell>
          <cell r="F33">
            <v>2.5</v>
          </cell>
          <cell r="H33">
            <v>16</v>
          </cell>
          <cell r="I33">
            <v>6</v>
          </cell>
          <cell r="J33">
            <v>2</v>
          </cell>
          <cell r="K33">
            <v>0.25</v>
          </cell>
          <cell r="L33">
            <v>1</v>
          </cell>
          <cell r="M33">
            <v>0.375</v>
          </cell>
          <cell r="N33">
            <v>15</v>
          </cell>
          <cell r="O33">
            <v>15.75</v>
          </cell>
          <cell r="P33">
            <v>5</v>
          </cell>
          <cell r="Q33">
            <v>5.75</v>
          </cell>
          <cell r="R33">
            <v>1.5</v>
          </cell>
          <cell r="S33">
            <v>1.875</v>
          </cell>
          <cell r="T33">
            <v>0.58904862254808621</v>
          </cell>
          <cell r="U33">
            <v>7.589048622548086</v>
          </cell>
          <cell r="V33">
            <v>295.00634539578971</v>
          </cell>
          <cell r="W33">
            <v>1.7384939069471816</v>
          </cell>
          <cell r="X33">
            <v>37.025766036415746</v>
          </cell>
          <cell r="Y33">
            <v>2.7552359414611662</v>
          </cell>
          <cell r="Z33">
            <v>-4.4937298484083481</v>
          </cell>
          <cell r="AA33">
            <v>0.15810517963641846</v>
          </cell>
          <cell r="AB33">
            <v>2065.1944558679247</v>
          </cell>
          <cell r="AC33">
            <v>-162.19462229731033</v>
          </cell>
          <cell r="AD33">
            <v>233.86121847939035</v>
          </cell>
          <cell r="AE33">
            <v>242.62362119203033</v>
          </cell>
          <cell r="AF33">
            <v>8.7379393681384485</v>
          </cell>
          <cell r="AH33" t="str">
            <v>DOBLAMETAL</v>
          </cell>
        </row>
        <row r="34">
          <cell r="B34" t="str">
            <v>C 160 x 60 x 20 x 3.2</v>
          </cell>
          <cell r="C34">
            <v>160</v>
          </cell>
          <cell r="D34">
            <v>60</v>
          </cell>
          <cell r="E34">
            <v>20</v>
          </cell>
          <cell r="F34">
            <v>3.2</v>
          </cell>
          <cell r="H34">
            <v>16</v>
          </cell>
          <cell r="I34">
            <v>6</v>
          </cell>
          <cell r="J34">
            <v>2</v>
          </cell>
          <cell r="K34">
            <v>0.32</v>
          </cell>
          <cell r="L34">
            <v>1</v>
          </cell>
          <cell r="M34">
            <v>0.48</v>
          </cell>
          <cell r="N34">
            <v>14.72</v>
          </cell>
          <cell r="O34">
            <v>15.68</v>
          </cell>
          <cell r="P34">
            <v>4.72</v>
          </cell>
          <cell r="Q34">
            <v>5.68</v>
          </cell>
          <cell r="R34">
            <v>1.3599999999999999</v>
          </cell>
          <cell r="S34">
            <v>1.84</v>
          </cell>
          <cell r="T34">
            <v>0.7539822368615503</v>
          </cell>
          <cell r="U34">
            <v>9.5666972631827853</v>
          </cell>
          <cell r="V34">
            <v>366.50421121156927</v>
          </cell>
          <cell r="W34">
            <v>1.7000454576973021</v>
          </cell>
          <cell r="X34">
            <v>45.065926075655369</v>
          </cell>
          <cell r="Y34">
            <v>2.7108118537625625</v>
          </cell>
          <cell r="Z34">
            <v>-4.4108573114598641</v>
          </cell>
          <cell r="AA34">
            <v>0.32654326658330579</v>
          </cell>
          <cell r="AB34">
            <v>2514.822092157352</v>
          </cell>
          <cell r="AC34">
            <v>-199.42366983090022</v>
          </cell>
          <cell r="AD34">
            <v>293.51976742057678</v>
          </cell>
          <cell r="AE34">
            <v>299.99501883890434</v>
          </cell>
          <cell r="AF34">
            <v>8.7832418461412569</v>
          </cell>
          <cell r="AH34" t="str">
            <v>DOBLAMETAL</v>
          </cell>
        </row>
        <row r="35">
          <cell r="B35" t="str">
            <v>C 160 x 60 x 25 x 4.8</v>
          </cell>
          <cell r="C35">
            <v>160</v>
          </cell>
          <cell r="D35">
            <v>60</v>
          </cell>
          <cell r="E35">
            <v>25</v>
          </cell>
          <cell r="F35">
            <v>4.76</v>
          </cell>
          <cell r="H35">
            <v>16</v>
          </cell>
          <cell r="I35">
            <v>6</v>
          </cell>
          <cell r="J35">
            <v>2.5</v>
          </cell>
          <cell r="K35">
            <v>0.47599999999999998</v>
          </cell>
          <cell r="L35">
            <v>1</v>
          </cell>
          <cell r="M35">
            <v>0.71399999999999997</v>
          </cell>
          <cell r="N35">
            <v>14.096</v>
          </cell>
          <cell r="O35">
            <v>15.524000000000001</v>
          </cell>
          <cell r="P35">
            <v>4.0960000000000001</v>
          </cell>
          <cell r="Q35">
            <v>5.524</v>
          </cell>
          <cell r="R35">
            <v>1.548</v>
          </cell>
          <cell r="S35">
            <v>2.262</v>
          </cell>
          <cell r="T35">
            <v>1.1215485773315561</v>
          </cell>
          <cell r="U35">
            <v>14.218212491239282</v>
          </cell>
          <cell r="V35">
            <v>524.73655969739605</v>
          </cell>
          <cell r="W35">
            <v>1.7448656725371894</v>
          </cell>
          <cell r="X35">
            <v>66.647926073280814</v>
          </cell>
          <cell r="Y35">
            <v>2.8020414205694464</v>
          </cell>
          <cell r="Z35">
            <v>-4.5469070931066362</v>
          </cell>
          <cell r="AA35">
            <v>1.0738352378050102</v>
          </cell>
          <cell r="AB35">
            <v>4044.0877301006053</v>
          </cell>
          <cell r="AC35">
            <v>-298.19482507482013</v>
          </cell>
          <cell r="AD35">
            <v>368.60637375252247</v>
          </cell>
          <cell r="AE35">
            <v>477.52946368303242</v>
          </cell>
          <cell r="AF35">
            <v>8.6576202438674095</v>
          </cell>
          <cell r="AH35" t="str">
            <v>DOBLAMETAL</v>
          </cell>
        </row>
        <row r="36">
          <cell r="B36" t="str">
            <v>C 160 x 60 x 30 x 6.4</v>
          </cell>
          <cell r="C36">
            <v>160</v>
          </cell>
          <cell r="D36">
            <v>60</v>
          </cell>
          <cell r="E36">
            <v>30</v>
          </cell>
          <cell r="F36">
            <v>6.35</v>
          </cell>
          <cell r="H36">
            <v>16</v>
          </cell>
          <cell r="I36">
            <v>6</v>
          </cell>
          <cell r="J36">
            <v>3</v>
          </cell>
          <cell r="K36">
            <v>0.63500000000000001</v>
          </cell>
          <cell r="L36">
            <v>1</v>
          </cell>
          <cell r="M36">
            <v>0.95250000000000001</v>
          </cell>
          <cell r="N36">
            <v>13.46</v>
          </cell>
          <cell r="O36">
            <v>15.365</v>
          </cell>
          <cell r="P36">
            <v>3.46</v>
          </cell>
          <cell r="Q36">
            <v>5.3650000000000002</v>
          </cell>
          <cell r="R36">
            <v>1.73</v>
          </cell>
          <cell r="S36">
            <v>2.6825000000000001</v>
          </cell>
          <cell r="T36">
            <v>1.4961835012721389</v>
          </cell>
          <cell r="U36">
            <v>18.938706093231236</v>
          </cell>
          <cell r="V36">
            <v>669.5066683353698</v>
          </cell>
          <cell r="W36">
            <v>1.7830787345689905</v>
          </cell>
          <cell r="X36">
            <v>87.452729359562909</v>
          </cell>
          <cell r="Y36">
            <v>2.8830603148541112</v>
          </cell>
          <cell r="Z36">
            <v>-4.6661390494231014</v>
          </cell>
          <cell r="AA36">
            <v>2.5455199214810547</v>
          </cell>
          <cell r="AB36">
            <v>5808.0049899763935</v>
          </cell>
          <cell r="AC36">
            <v>-397.57539145546639</v>
          </cell>
          <cell r="AD36">
            <v>410.74957434273563</v>
          </cell>
          <cell r="AE36">
            <v>654.57358265468599</v>
          </cell>
          <cell r="AF36">
            <v>8.4839030599464476</v>
          </cell>
          <cell r="AH36" t="str">
            <v>DOBLAMETAL</v>
          </cell>
        </row>
        <row r="38">
          <cell r="B38" t="str">
            <v>C 180 x 70 x 20 x 2.5</v>
          </cell>
          <cell r="C38">
            <v>180</v>
          </cell>
          <cell r="D38">
            <v>70</v>
          </cell>
          <cell r="E38">
            <v>20</v>
          </cell>
          <cell r="F38">
            <v>2.5</v>
          </cell>
          <cell r="H38">
            <v>18</v>
          </cell>
          <cell r="I38">
            <v>7</v>
          </cell>
          <cell r="J38">
            <v>2</v>
          </cell>
          <cell r="K38">
            <v>0.25</v>
          </cell>
          <cell r="L38">
            <v>1</v>
          </cell>
          <cell r="M38">
            <v>0.375</v>
          </cell>
          <cell r="N38">
            <v>17</v>
          </cell>
          <cell r="O38">
            <v>17.75</v>
          </cell>
          <cell r="P38">
            <v>6</v>
          </cell>
          <cell r="Q38">
            <v>6.75</v>
          </cell>
          <cell r="R38">
            <v>1.5</v>
          </cell>
          <cell r="S38">
            <v>1.875</v>
          </cell>
          <cell r="T38">
            <v>0.58904862254808621</v>
          </cell>
          <cell r="U38">
            <v>8.589048622548086</v>
          </cell>
          <cell r="V38">
            <v>428.91265383598147</v>
          </cell>
          <cell r="W38">
            <v>1.9997021621242583</v>
          </cell>
          <cell r="X38">
            <v>55.890980580807536</v>
          </cell>
          <cell r="Y38">
            <v>3.143011781717628</v>
          </cell>
          <cell r="Z38">
            <v>-5.1427139438418861</v>
          </cell>
          <cell r="AA38">
            <v>0.17893851296975177</v>
          </cell>
          <cell r="AB38">
            <v>3799.504453308482</v>
          </cell>
          <cell r="AC38">
            <v>-268.46441611073749</v>
          </cell>
          <cell r="AD38">
            <v>427.25135723444129</v>
          </cell>
          <cell r="AE38">
            <v>382.3791043332302</v>
          </cell>
          <cell r="AF38">
            <v>9.9839784898674537</v>
          </cell>
          <cell r="AH38" t="str">
            <v>DOBLAMETAL</v>
          </cell>
        </row>
        <row r="39">
          <cell r="B39" t="str">
            <v>C 180 x 70 x 25 x 3.2</v>
          </cell>
          <cell r="C39">
            <v>180</v>
          </cell>
          <cell r="D39">
            <v>70</v>
          </cell>
          <cell r="E39">
            <v>25</v>
          </cell>
          <cell r="F39">
            <v>3.2</v>
          </cell>
          <cell r="H39">
            <v>18</v>
          </cell>
          <cell r="I39">
            <v>7</v>
          </cell>
          <cell r="J39">
            <v>2.5</v>
          </cell>
          <cell r="K39">
            <v>0.32</v>
          </cell>
          <cell r="L39">
            <v>1</v>
          </cell>
          <cell r="M39">
            <v>0.48</v>
          </cell>
          <cell r="N39">
            <v>16.72</v>
          </cell>
          <cell r="O39">
            <v>17.68</v>
          </cell>
          <cell r="P39">
            <v>5.72</v>
          </cell>
          <cell r="Q39">
            <v>6.68</v>
          </cell>
          <cell r="R39">
            <v>1.8599999999999999</v>
          </cell>
          <cell r="S39">
            <v>2.34</v>
          </cell>
          <cell r="T39">
            <v>0.7539822368615503</v>
          </cell>
          <cell r="U39">
            <v>11.166697263182781</v>
          </cell>
          <cell r="V39">
            <v>549.37532267518407</v>
          </cell>
          <cell r="W39">
            <v>2.0957287824206898</v>
          </cell>
          <cell r="X39">
            <v>75.348780425155482</v>
          </cell>
          <cell r="Y39">
            <v>3.2957035361548863</v>
          </cell>
          <cell r="Z39">
            <v>-5.3914323185755766</v>
          </cell>
          <cell r="AA39">
            <v>0.38115659991663903</v>
          </cell>
          <cell r="AB39">
            <v>5501.9693667226447</v>
          </cell>
          <cell r="AC39">
            <v>-360.92810649880556</v>
          </cell>
          <cell r="AD39">
            <v>483.27419598882341</v>
          </cell>
          <cell r="AE39">
            <v>551.29708563259089</v>
          </cell>
          <cell r="AF39">
            <v>9.8615987321630101</v>
          </cell>
          <cell r="AH39" t="str">
            <v>DOBLAMETAL</v>
          </cell>
        </row>
        <row r="40">
          <cell r="B40" t="str">
            <v>C 180 x 70 x 25 x 4.8</v>
          </cell>
          <cell r="C40">
            <v>180</v>
          </cell>
          <cell r="D40">
            <v>70</v>
          </cell>
          <cell r="E40">
            <v>25</v>
          </cell>
          <cell r="F40">
            <v>4.76</v>
          </cell>
          <cell r="H40">
            <v>18</v>
          </cell>
          <cell r="I40">
            <v>7</v>
          </cell>
          <cell r="J40">
            <v>2.5</v>
          </cell>
          <cell r="K40">
            <v>0.47599999999999998</v>
          </cell>
          <cell r="L40">
            <v>1</v>
          </cell>
          <cell r="M40">
            <v>0.71399999999999997</v>
          </cell>
          <cell r="N40">
            <v>16.096</v>
          </cell>
          <cell r="O40">
            <v>17.524000000000001</v>
          </cell>
          <cell r="P40">
            <v>5.0960000000000001</v>
          </cell>
          <cell r="Q40">
            <v>6.524</v>
          </cell>
          <cell r="R40">
            <v>1.548</v>
          </cell>
          <cell r="S40">
            <v>2.262</v>
          </cell>
          <cell r="T40">
            <v>1.1215485773315561</v>
          </cell>
          <cell r="U40">
            <v>16.122212491239281</v>
          </cell>
          <cell r="V40">
            <v>770.76261505092748</v>
          </cell>
          <cell r="W40">
            <v>2.0099847439693184</v>
          </cell>
          <cell r="X40">
            <v>101.78715903782926</v>
          </cell>
          <cell r="Y40">
            <v>3.1961749612714465</v>
          </cell>
          <cell r="Z40">
            <v>-5.2061597052407649</v>
          </cell>
          <cell r="AA40">
            <v>1.2176354724716769</v>
          </cell>
          <cell r="AB40">
            <v>7432.4068034920556</v>
          </cell>
          <cell r="AC40">
            <v>-496.79600446234349</v>
          </cell>
          <cell r="AD40">
            <v>691.92173813106069</v>
          </cell>
          <cell r="AE40">
            <v>768.26558527738393</v>
          </cell>
          <cell r="AF40">
            <v>9.9385411178512513</v>
          </cell>
          <cell r="AH40" t="str">
            <v>DOBLAMETAL</v>
          </cell>
        </row>
        <row r="41">
          <cell r="B41" t="str">
            <v>C 180 x 70 x 30 x 6.4</v>
          </cell>
          <cell r="C41">
            <v>180</v>
          </cell>
          <cell r="D41">
            <v>70</v>
          </cell>
          <cell r="E41">
            <v>30</v>
          </cell>
          <cell r="F41">
            <v>6.35</v>
          </cell>
          <cell r="H41">
            <v>18</v>
          </cell>
          <cell r="I41">
            <v>7</v>
          </cell>
          <cell r="J41">
            <v>3</v>
          </cell>
          <cell r="K41">
            <v>0.63500000000000001</v>
          </cell>
          <cell r="L41">
            <v>1</v>
          </cell>
          <cell r="M41">
            <v>0.95250000000000001</v>
          </cell>
          <cell r="N41">
            <v>15.46</v>
          </cell>
          <cell r="O41">
            <v>17.364999999999998</v>
          </cell>
          <cell r="P41">
            <v>4.46</v>
          </cell>
          <cell r="Q41">
            <v>6.3650000000000002</v>
          </cell>
          <cell r="R41">
            <v>1.73</v>
          </cell>
          <cell r="S41">
            <v>2.6825000000000001</v>
          </cell>
          <cell r="T41">
            <v>1.4961835012721389</v>
          </cell>
          <cell r="U41">
            <v>21.478706093231235</v>
          </cell>
          <cell r="V41">
            <v>991.236459086938</v>
          </cell>
          <cell r="W41">
            <v>2.0534445580782767</v>
          </cell>
          <cell r="X41">
            <v>134.59712332328769</v>
          </cell>
          <cell r="Y41">
            <v>3.2851095575087434</v>
          </cell>
          <cell r="Z41">
            <v>-5.3385541155870202</v>
          </cell>
          <cell r="AA41">
            <v>2.8869170881477211</v>
          </cell>
          <cell r="AB41">
            <v>10609.469824520749</v>
          </cell>
          <cell r="AC41">
            <v>-664.46041105382653</v>
          </cell>
          <cell r="AD41">
            <v>792.10266530503475</v>
          </cell>
          <cell r="AE41">
            <v>1073.4812448238085</v>
          </cell>
          <cell r="AF41">
            <v>9.8004752526013981</v>
          </cell>
          <cell r="AH41" t="str">
            <v>DOBLAMETAL</v>
          </cell>
        </row>
        <row r="43">
          <cell r="B43" t="str">
            <v>C 200 x 80 x 25 x 2.5</v>
          </cell>
          <cell r="C43">
            <v>200</v>
          </cell>
          <cell r="D43">
            <v>80</v>
          </cell>
          <cell r="E43">
            <v>25</v>
          </cell>
          <cell r="F43">
            <v>2.5</v>
          </cell>
          <cell r="H43">
            <v>20</v>
          </cell>
          <cell r="I43">
            <v>8</v>
          </cell>
          <cell r="J43">
            <v>2.5</v>
          </cell>
          <cell r="K43">
            <v>0.25</v>
          </cell>
          <cell r="L43">
            <v>1</v>
          </cell>
          <cell r="M43">
            <v>0.375</v>
          </cell>
          <cell r="N43">
            <v>19</v>
          </cell>
          <cell r="O43">
            <v>19.75</v>
          </cell>
          <cell r="P43">
            <v>7</v>
          </cell>
          <cell r="Q43">
            <v>7.75</v>
          </cell>
          <cell r="R43">
            <v>2</v>
          </cell>
          <cell r="S43">
            <v>2.375</v>
          </cell>
          <cell r="T43">
            <v>0.58904862254808621</v>
          </cell>
          <cell r="U43">
            <v>9.8390486225480878</v>
          </cell>
          <cell r="V43">
            <v>612.77461577126951</v>
          </cell>
          <cell r="W43">
            <v>2.398104157987508</v>
          </cell>
          <cell r="X43">
            <v>87.406929349463184</v>
          </cell>
          <cell r="Y43">
            <v>3.7298618937036747</v>
          </cell>
          <cell r="Z43">
            <v>-6.1279660516911827</v>
          </cell>
          <cell r="AA43">
            <v>0.20498017963641849</v>
          </cell>
          <cell r="AB43">
            <v>7583.1407868721335</v>
          </cell>
          <cell r="AC43">
            <v>-452.9768210985701</v>
          </cell>
          <cell r="AD43">
            <v>656.49619123466937</v>
          </cell>
          <cell r="AE43">
            <v>664.68019303115102</v>
          </cell>
          <cell r="AF43">
            <v>11.094389020836378</v>
          </cell>
          <cell r="AH43" t="str">
            <v>DOBLAMETAL</v>
          </cell>
        </row>
        <row r="44">
          <cell r="B44" t="str">
            <v>C 200 x 80 x 25 x 3.2</v>
          </cell>
          <cell r="C44">
            <v>200</v>
          </cell>
          <cell r="D44">
            <v>80</v>
          </cell>
          <cell r="E44">
            <v>25</v>
          </cell>
          <cell r="F44">
            <v>3.2</v>
          </cell>
          <cell r="H44">
            <v>20</v>
          </cell>
          <cell r="I44">
            <v>8</v>
          </cell>
          <cell r="J44">
            <v>2.5</v>
          </cell>
          <cell r="K44">
            <v>0.32</v>
          </cell>
          <cell r="L44">
            <v>1</v>
          </cell>
          <cell r="M44">
            <v>0.48</v>
          </cell>
          <cell r="N44">
            <v>18.72</v>
          </cell>
          <cell r="O44">
            <v>19.68</v>
          </cell>
          <cell r="P44">
            <v>6.72</v>
          </cell>
          <cell r="Q44">
            <v>7.68</v>
          </cell>
          <cell r="R44">
            <v>1.8599999999999999</v>
          </cell>
          <cell r="S44">
            <v>2.34</v>
          </cell>
          <cell r="T44">
            <v>0.7539822368615503</v>
          </cell>
          <cell r="U44">
            <v>12.446697263182783</v>
          </cell>
          <cell r="V44">
            <v>766.63220625236454</v>
          </cell>
          <cell r="W44">
            <v>2.3591252257318347</v>
          </cell>
          <cell r="X44">
            <v>107.75789116146785</v>
          </cell>
          <cell r="Y44">
            <v>3.6850906042143698</v>
          </cell>
          <cell r="Z44">
            <v>-6.0442158299462045</v>
          </cell>
          <cell r="AA44">
            <v>0.42484726658330574</v>
          </cell>
          <cell r="AB44">
            <v>9343.7260322136917</v>
          </cell>
          <cell r="AC44">
            <v>-562.19231576842753</v>
          </cell>
          <cell r="AD44">
            <v>828.06629660978354</v>
          </cell>
          <cell r="AE44">
            <v>828.22562608251724</v>
          </cell>
          <cell r="AF44">
            <v>11.120872375147332</v>
          </cell>
          <cell r="AH44" t="str">
            <v>DOBLAMETAL</v>
          </cell>
        </row>
        <row r="45">
          <cell r="B45" t="str">
            <v>C 200 x 80 x 25 x 4.8</v>
          </cell>
          <cell r="C45">
            <v>200</v>
          </cell>
          <cell r="D45">
            <v>80</v>
          </cell>
          <cell r="E45">
            <v>25</v>
          </cell>
          <cell r="F45">
            <v>4.76</v>
          </cell>
          <cell r="H45">
            <v>20</v>
          </cell>
          <cell r="I45">
            <v>8</v>
          </cell>
          <cell r="J45">
            <v>2.5</v>
          </cell>
          <cell r="K45">
            <v>0.47599999999999998</v>
          </cell>
          <cell r="L45">
            <v>1</v>
          </cell>
          <cell r="M45">
            <v>0.71399999999999997</v>
          </cell>
          <cell r="N45">
            <v>18.096</v>
          </cell>
          <cell r="O45">
            <v>19.524000000000001</v>
          </cell>
          <cell r="P45">
            <v>6.0960000000000001</v>
          </cell>
          <cell r="Q45">
            <v>7.524</v>
          </cell>
          <cell r="R45">
            <v>1.548</v>
          </cell>
          <cell r="S45">
            <v>2.262</v>
          </cell>
          <cell r="T45">
            <v>1.1215485773315561</v>
          </cell>
          <cell r="U45">
            <v>18.026212491239285</v>
          </cell>
          <cell r="V45">
            <v>1082.4110501005378</v>
          </cell>
          <cell r="W45">
            <v>2.2719099429203853</v>
          </cell>
          <cell r="X45">
            <v>147.00741492776962</v>
          </cell>
          <cell r="Y45">
            <v>3.5854365806223845</v>
          </cell>
          <cell r="Z45">
            <v>-5.8573465235427697</v>
          </cell>
          <cell r="AA45">
            <v>1.3614357071383438</v>
          </cell>
          <cell r="AB45">
            <v>12753.735526966408</v>
          </cell>
          <cell r="AC45">
            <v>-779.67271191210693</v>
          </cell>
          <cell r="AD45">
            <v>1191.8824687316696</v>
          </cell>
          <cell r="AE45">
            <v>1159.3291467536947</v>
          </cell>
          <cell r="AF45">
            <v>11.202447327966189</v>
          </cell>
          <cell r="AH45" t="str">
            <v>DOBLAMETAL</v>
          </cell>
        </row>
        <row r="46">
          <cell r="B46" t="str">
            <v>C 200 x 80 x 30 x 6.4</v>
          </cell>
          <cell r="C46">
            <v>200</v>
          </cell>
          <cell r="D46">
            <v>80</v>
          </cell>
          <cell r="E46">
            <v>30</v>
          </cell>
          <cell r="F46">
            <v>6.35</v>
          </cell>
          <cell r="H46">
            <v>20</v>
          </cell>
          <cell r="I46">
            <v>8</v>
          </cell>
          <cell r="J46">
            <v>3</v>
          </cell>
          <cell r="K46">
            <v>0.63500000000000001</v>
          </cell>
          <cell r="L46">
            <v>1</v>
          </cell>
          <cell r="M46">
            <v>0.95250000000000001</v>
          </cell>
          <cell r="N46">
            <v>17.46</v>
          </cell>
          <cell r="O46">
            <v>19.364999999999998</v>
          </cell>
          <cell r="P46">
            <v>5.46</v>
          </cell>
          <cell r="Q46">
            <v>7.3650000000000002</v>
          </cell>
          <cell r="R46">
            <v>1.73</v>
          </cell>
          <cell r="S46">
            <v>2.6825000000000001</v>
          </cell>
          <cell r="T46">
            <v>1.4961835012721389</v>
          </cell>
          <cell r="U46">
            <v>24.018706093231234</v>
          </cell>
          <cell r="V46">
            <v>1400.046469384969</v>
          </cell>
          <cell r="W46">
            <v>2.3195029728942886</v>
          </cell>
          <cell r="X46">
            <v>195.38230184111637</v>
          </cell>
          <cell r="Y46">
            <v>3.6802444759643786</v>
          </cell>
          <cell r="Z46">
            <v>-5.9997474488586668</v>
          </cell>
          <cell r="AA46">
            <v>3.2283142548143879</v>
          </cell>
          <cell r="AB46">
            <v>18103.200693351213</v>
          </cell>
          <cell r="AC46">
            <v>-1044.7860856690581</v>
          </cell>
          <cell r="AD46">
            <v>1391.7851497292274</v>
          </cell>
          <cell r="AE46">
            <v>1643.8259510321295</v>
          </cell>
          <cell r="AF46">
            <v>11.094438719082376</v>
          </cell>
          <cell r="AH46" t="str">
            <v>DOBLAMETAL</v>
          </cell>
        </row>
        <row r="48">
          <cell r="B48" t="str">
            <v>C 220 x 80 x 25 x 2.5</v>
          </cell>
          <cell r="C48">
            <v>220</v>
          </cell>
          <cell r="D48">
            <v>80</v>
          </cell>
          <cell r="E48">
            <v>25</v>
          </cell>
          <cell r="F48">
            <v>2.5</v>
          </cell>
          <cell r="H48">
            <v>22</v>
          </cell>
          <cell r="I48">
            <v>8</v>
          </cell>
          <cell r="J48">
            <v>2.5</v>
          </cell>
          <cell r="K48">
            <v>0.25</v>
          </cell>
          <cell r="L48">
            <v>1</v>
          </cell>
          <cell r="M48">
            <v>0.375</v>
          </cell>
          <cell r="N48">
            <v>21</v>
          </cell>
          <cell r="O48">
            <v>21.75</v>
          </cell>
          <cell r="P48">
            <v>7</v>
          </cell>
          <cell r="Q48">
            <v>7.75</v>
          </cell>
          <cell r="R48">
            <v>2</v>
          </cell>
          <cell r="S48">
            <v>2.375</v>
          </cell>
          <cell r="T48">
            <v>0.58904862254808621</v>
          </cell>
          <cell r="U48">
            <v>10.339048622548088</v>
          </cell>
          <cell r="V48">
            <v>765.54370620165344</v>
          </cell>
          <cell r="W48">
            <v>2.2821310039026361</v>
          </cell>
          <cell r="X48">
            <v>90.143323274228734</v>
          </cell>
          <cell r="Y48">
            <v>3.6283505738447599</v>
          </cell>
          <cell r="Z48">
            <v>-5.9104815777473956</v>
          </cell>
          <cell r="AA48">
            <v>0.21539684630308514</v>
          </cell>
          <cell r="AB48">
            <v>9256.9089973723912</v>
          </cell>
          <cell r="AC48">
            <v>-553.8175294712247</v>
          </cell>
          <cell r="AD48">
            <v>838.32156293497849</v>
          </cell>
          <cell r="AE48">
            <v>806.5416709056658</v>
          </cell>
          <cell r="AF48">
            <v>11.962209341601321</v>
          </cell>
          <cell r="AH48" t="str">
            <v>DOBLAMETAL</v>
          </cell>
        </row>
        <row r="49">
          <cell r="B49" t="str">
            <v>C 220 x 80 x 25 x 3.2</v>
          </cell>
          <cell r="C49">
            <v>220</v>
          </cell>
          <cell r="D49">
            <v>80</v>
          </cell>
          <cell r="E49">
            <v>25</v>
          </cell>
          <cell r="F49">
            <v>3.2</v>
          </cell>
          <cell r="H49">
            <v>22</v>
          </cell>
          <cell r="I49">
            <v>8</v>
          </cell>
          <cell r="J49">
            <v>2.5</v>
          </cell>
          <cell r="K49">
            <v>0.32</v>
          </cell>
          <cell r="L49">
            <v>1</v>
          </cell>
          <cell r="M49">
            <v>0.48</v>
          </cell>
          <cell r="N49">
            <v>20.72</v>
          </cell>
          <cell r="O49">
            <v>21.68</v>
          </cell>
          <cell r="P49">
            <v>6.72</v>
          </cell>
          <cell r="Q49">
            <v>7.68</v>
          </cell>
          <cell r="R49">
            <v>1.8599999999999999</v>
          </cell>
          <cell r="S49">
            <v>2.34</v>
          </cell>
          <cell r="T49">
            <v>0.7539822368615503</v>
          </cell>
          <cell r="U49">
            <v>13.086697263182783</v>
          </cell>
          <cell r="V49">
            <v>958.77888499591074</v>
          </cell>
          <cell r="W49">
            <v>2.2437530952313409</v>
          </cell>
          <cell r="X49">
            <v>111.14559965892332</v>
          </cell>
          <cell r="Y49">
            <v>3.5841142746580825</v>
          </cell>
          <cell r="Z49">
            <v>-5.8278673698894234</v>
          </cell>
          <cell r="AA49">
            <v>0.44669259991663907</v>
          </cell>
          <cell r="AB49">
            <v>11418.997859773428</v>
          </cell>
          <cell r="AC49">
            <v>-688.07485327508482</v>
          </cell>
          <cell r="AD49">
            <v>1057.6174077010251</v>
          </cell>
          <cell r="AE49">
            <v>1005.5998198546573</v>
          </cell>
          <cell r="AF49">
            <v>12.014087870298567</v>
          </cell>
          <cell r="AH49" t="str">
            <v>DOBLAMETAL</v>
          </cell>
        </row>
        <row r="50">
          <cell r="B50" t="str">
            <v>C 220 x 80 x 25 x 4.8</v>
          </cell>
          <cell r="C50">
            <v>220</v>
          </cell>
          <cell r="D50">
            <v>80</v>
          </cell>
          <cell r="E50">
            <v>25</v>
          </cell>
          <cell r="F50">
            <v>4.76</v>
          </cell>
          <cell r="H50">
            <v>22</v>
          </cell>
          <cell r="I50">
            <v>8</v>
          </cell>
          <cell r="J50">
            <v>2.5</v>
          </cell>
          <cell r="K50">
            <v>0.47599999999999998</v>
          </cell>
          <cell r="L50">
            <v>1</v>
          </cell>
          <cell r="M50">
            <v>0.71399999999999997</v>
          </cell>
          <cell r="N50">
            <v>20.096</v>
          </cell>
          <cell r="O50">
            <v>21.524000000000001</v>
          </cell>
          <cell r="P50">
            <v>6.0960000000000001</v>
          </cell>
          <cell r="Q50">
            <v>7.524</v>
          </cell>
          <cell r="R50">
            <v>1.548</v>
          </cell>
          <cell r="S50">
            <v>2.262</v>
          </cell>
          <cell r="T50">
            <v>1.1215485773315561</v>
          </cell>
          <cell r="U50">
            <v>18.97821249123928</v>
          </cell>
          <cell r="V50">
            <v>1357.0381349582267</v>
          </cell>
          <cell r="W50">
            <v>2.1579446120622436</v>
          </cell>
          <cell r="X50">
            <v>151.67474326880534</v>
          </cell>
          <cell r="Y50">
            <v>3.4856726367475002</v>
          </cell>
          <cell r="Z50">
            <v>-5.6436172488097434</v>
          </cell>
          <cell r="AA50">
            <v>1.433335824471677</v>
          </cell>
          <cell r="AB50">
            <v>15626.202242858115</v>
          </cell>
          <cell r="AC50">
            <v>-956.51755977350626</v>
          </cell>
          <cell r="AD50">
            <v>1522.9044111833177</v>
          </cell>
          <cell r="AE50">
            <v>1409.4932431705015</v>
          </cell>
          <cell r="AF50">
            <v>12.15716080918539</v>
          </cell>
          <cell r="AH50" t="str">
            <v>DOBLAMETAL</v>
          </cell>
        </row>
        <row r="51">
          <cell r="B51" t="str">
            <v>C 220 x 80 x 30 x 6.4</v>
          </cell>
          <cell r="C51">
            <v>220</v>
          </cell>
          <cell r="D51">
            <v>80</v>
          </cell>
          <cell r="E51">
            <v>30</v>
          </cell>
          <cell r="F51">
            <v>6.35</v>
          </cell>
          <cell r="H51">
            <v>22</v>
          </cell>
          <cell r="I51">
            <v>8</v>
          </cell>
          <cell r="J51">
            <v>3</v>
          </cell>
          <cell r="K51">
            <v>0.63500000000000001</v>
          </cell>
          <cell r="L51">
            <v>1</v>
          </cell>
          <cell r="M51">
            <v>0.95250000000000001</v>
          </cell>
          <cell r="N51">
            <v>19.46</v>
          </cell>
          <cell r="O51">
            <v>21.364999999999998</v>
          </cell>
          <cell r="P51">
            <v>5.46</v>
          </cell>
          <cell r="Q51">
            <v>7.3650000000000002</v>
          </cell>
          <cell r="R51">
            <v>1.73</v>
          </cell>
          <cell r="S51">
            <v>2.6825000000000001</v>
          </cell>
          <cell r="T51">
            <v>1.4961835012721389</v>
          </cell>
          <cell r="U51">
            <v>25.288706093231234</v>
          </cell>
          <cell r="V51">
            <v>1761.1716572919624</v>
          </cell>
          <cell r="W51">
            <v>2.2030174253650618</v>
          </cell>
          <cell r="X51">
            <v>201.87188178480602</v>
          </cell>
          <cell r="Y51">
            <v>3.5765196965912485</v>
          </cell>
          <cell r="Z51">
            <v>-5.7795371219563103</v>
          </cell>
          <cell r="AA51">
            <v>3.3990128381477214</v>
          </cell>
          <cell r="AB51">
            <v>22042.815528345644</v>
          </cell>
          <cell r="AC51">
            <v>-1281.94595589767</v>
          </cell>
          <cell r="AD51">
            <v>1797.1323236429475</v>
          </cell>
          <cell r="AE51">
            <v>2013.6462179393238</v>
          </cell>
          <cell r="AF51">
            <v>12.042996310344712</v>
          </cell>
          <cell r="AH51" t="str">
            <v>DOBLAMETAL</v>
          </cell>
        </row>
        <row r="53">
          <cell r="B53" t="str">
            <v>C 240 x 80 x 25 x 2.5</v>
          </cell>
          <cell r="C53">
            <v>240</v>
          </cell>
          <cell r="D53">
            <v>80</v>
          </cell>
          <cell r="E53">
            <v>25</v>
          </cell>
          <cell r="F53">
            <v>2.5</v>
          </cell>
          <cell r="H53">
            <v>24</v>
          </cell>
          <cell r="I53">
            <v>8</v>
          </cell>
          <cell r="J53">
            <v>2.5</v>
          </cell>
          <cell r="K53">
            <v>0.25</v>
          </cell>
          <cell r="L53">
            <v>1</v>
          </cell>
          <cell r="M53">
            <v>0.375</v>
          </cell>
          <cell r="N53">
            <v>23</v>
          </cell>
          <cell r="O53">
            <v>23.75</v>
          </cell>
          <cell r="P53">
            <v>7</v>
          </cell>
          <cell r="Q53">
            <v>7.75</v>
          </cell>
          <cell r="R53">
            <v>2</v>
          </cell>
          <cell r="S53">
            <v>2.375</v>
          </cell>
          <cell r="T53">
            <v>0.58904862254808621</v>
          </cell>
          <cell r="U53">
            <v>10.839048622548088</v>
          </cell>
          <cell r="V53">
            <v>938.99929387713371</v>
          </cell>
          <cell r="W53">
            <v>2.1768574193209043</v>
          </cell>
          <cell r="X53">
            <v>92.627260178082594</v>
          </cell>
          <cell r="Y53">
            <v>3.5331439393939394</v>
          </cell>
          <cell r="Z53">
            <v>-5.7100013587148437</v>
          </cell>
          <cell r="AA53">
            <v>0.22581351296975183</v>
          </cell>
          <cell r="AB53">
            <v>11138.259827970256</v>
          </cell>
          <cell r="AC53">
            <v>-668.79482643458562</v>
          </cell>
          <cell r="AD53">
            <v>1045.7083653057052</v>
          </cell>
          <cell r="AE53">
            <v>964.60645106241384</v>
          </cell>
          <cell r="AF53">
            <v>12.951498016147895</v>
          </cell>
          <cell r="AH53" t="str">
            <v>DOBLAMETAL</v>
          </cell>
        </row>
        <row r="54">
          <cell r="B54" t="str">
            <v>C 240 x 80 x 25 x 3.2</v>
          </cell>
          <cell r="C54">
            <v>240</v>
          </cell>
          <cell r="D54">
            <v>80</v>
          </cell>
          <cell r="E54">
            <v>25</v>
          </cell>
          <cell r="F54">
            <v>3.2</v>
          </cell>
          <cell r="H54">
            <v>24</v>
          </cell>
          <cell r="I54">
            <v>8</v>
          </cell>
          <cell r="J54">
            <v>2.5</v>
          </cell>
          <cell r="K54">
            <v>0.32</v>
          </cell>
          <cell r="L54">
            <v>1</v>
          </cell>
          <cell r="M54">
            <v>0.48</v>
          </cell>
          <cell r="N54">
            <v>22.72</v>
          </cell>
          <cell r="O54">
            <v>23.68</v>
          </cell>
          <cell r="P54">
            <v>6.72</v>
          </cell>
          <cell r="Q54">
            <v>7.68</v>
          </cell>
          <cell r="R54">
            <v>1.8599999999999999</v>
          </cell>
          <cell r="S54">
            <v>2.34</v>
          </cell>
          <cell r="T54">
            <v>0.7539822368615503</v>
          </cell>
          <cell r="U54">
            <v>13.726697263182782</v>
          </cell>
          <cell r="V54">
            <v>1177.1095669058222</v>
          </cell>
          <cell r="W54">
            <v>2.1391392938619727</v>
          </cell>
          <cell r="X54">
            <v>114.21740792243293</v>
          </cell>
          <cell r="Y54">
            <v>3.4894406475312025</v>
          </cell>
          <cell r="Z54">
            <v>-5.6285799413931752</v>
          </cell>
          <cell r="AA54">
            <v>0.46853793324997239</v>
          </cell>
          <cell r="AB54">
            <v>13752.755340515398</v>
          </cell>
          <cell r="AC54">
            <v>-831.62163668987773</v>
          </cell>
          <cell r="AD54">
            <v>1319.4208362618372</v>
          </cell>
          <cell r="AE54">
            <v>1203.2615714681947</v>
          </cell>
          <cell r="AF54">
            <v>13.031395334422335</v>
          </cell>
          <cell r="AH54" t="str">
            <v>DOBLAMETAL</v>
          </cell>
        </row>
        <row r="55">
          <cell r="B55" t="str">
            <v>C 240 x 80 x 25 x 4.8</v>
          </cell>
          <cell r="C55">
            <v>240</v>
          </cell>
          <cell r="D55">
            <v>80</v>
          </cell>
          <cell r="E55">
            <v>25</v>
          </cell>
          <cell r="F55">
            <v>4.76</v>
          </cell>
          <cell r="H55">
            <v>24</v>
          </cell>
          <cell r="I55">
            <v>8</v>
          </cell>
          <cell r="J55">
            <v>2.5</v>
          </cell>
          <cell r="K55">
            <v>0.47599999999999998</v>
          </cell>
          <cell r="L55">
            <v>1</v>
          </cell>
          <cell r="M55">
            <v>0.71399999999999997</v>
          </cell>
          <cell r="N55">
            <v>22.096</v>
          </cell>
          <cell r="O55">
            <v>23.524000000000001</v>
          </cell>
          <cell r="P55">
            <v>6.0960000000000001</v>
          </cell>
          <cell r="Q55">
            <v>7.524</v>
          </cell>
          <cell r="R55">
            <v>1.548</v>
          </cell>
          <cell r="S55">
            <v>2.262</v>
          </cell>
          <cell r="T55">
            <v>1.1215485773315561</v>
          </cell>
          <cell r="U55">
            <v>19.930212491239281</v>
          </cell>
          <cell r="V55">
            <v>1669.6369499119937</v>
          </cell>
          <cell r="W55">
            <v>2.0548667712421174</v>
          </cell>
          <cell r="X55">
            <v>155.89618608979262</v>
          </cell>
          <cell r="Y55">
            <v>3.3922047951396044</v>
          </cell>
          <cell r="Z55">
            <v>-5.4470715663817213</v>
          </cell>
          <cell r="AA55">
            <v>1.5052359418050103</v>
          </cell>
          <cell r="AB55">
            <v>18859.903345649043</v>
          </cell>
          <cell r="AC55">
            <v>-1158.2230856087424</v>
          </cell>
          <cell r="AD55">
            <v>1900.3629730305256</v>
          </cell>
          <cell r="AE55">
            <v>1688.3552177586294</v>
          </cell>
          <cell r="AF55">
            <v>13.242307505574306</v>
          </cell>
          <cell r="AH55" t="str">
            <v>DOBLAMETAL</v>
          </cell>
        </row>
        <row r="56">
          <cell r="B56" t="str">
            <v>C 240 x 80 x 30 x 6.4</v>
          </cell>
          <cell r="C56">
            <v>240</v>
          </cell>
          <cell r="D56">
            <v>80</v>
          </cell>
          <cell r="E56">
            <v>30</v>
          </cell>
          <cell r="F56">
            <v>6.35</v>
          </cell>
          <cell r="H56">
            <v>24</v>
          </cell>
          <cell r="I56">
            <v>8</v>
          </cell>
          <cell r="J56">
            <v>3</v>
          </cell>
          <cell r="K56">
            <v>0.63500000000000001</v>
          </cell>
          <cell r="L56">
            <v>1</v>
          </cell>
          <cell r="M56">
            <v>0.95250000000000001</v>
          </cell>
          <cell r="N56">
            <v>21.46</v>
          </cell>
          <cell r="O56">
            <v>23.364999999999998</v>
          </cell>
          <cell r="P56">
            <v>5.46</v>
          </cell>
          <cell r="Q56">
            <v>7.3650000000000002</v>
          </cell>
          <cell r="R56">
            <v>1.73</v>
          </cell>
          <cell r="S56">
            <v>2.6825000000000001</v>
          </cell>
          <cell r="T56">
            <v>1.4961835012721389</v>
          </cell>
          <cell r="U56">
            <v>26.558706093231233</v>
          </cell>
          <cell r="V56">
            <v>2172.8940287454179</v>
          </cell>
          <cell r="W56">
            <v>2.0976722281859459</v>
          </cell>
          <cell r="X56">
            <v>207.74081654348146</v>
          </cell>
          <cell r="Y56">
            <v>3.47950987145399</v>
          </cell>
          <cell r="Z56">
            <v>-5.5771820996399359</v>
          </cell>
          <cell r="AA56">
            <v>3.5697114214810544</v>
          </cell>
          <cell r="AB56">
            <v>26474.11748387248</v>
          </cell>
          <cell r="AC56">
            <v>-1552.8302743500105</v>
          </cell>
          <cell r="AD56">
            <v>2261.4142669687399</v>
          </cell>
          <cell r="AE56">
            <v>2427.6504322376268</v>
          </cell>
          <cell r="AF56">
            <v>13.125613065299307</v>
          </cell>
          <cell r="AH56" t="str">
            <v>DOBLAMETAL</v>
          </cell>
        </row>
        <row r="58">
          <cell r="B58" t="str">
            <v>C 260 x 80 x 25 x 2.5</v>
          </cell>
          <cell r="C58">
            <v>260</v>
          </cell>
          <cell r="D58">
            <v>80</v>
          </cell>
          <cell r="E58">
            <v>25</v>
          </cell>
          <cell r="F58">
            <v>2.5</v>
          </cell>
          <cell r="H58">
            <v>26</v>
          </cell>
          <cell r="I58">
            <v>8</v>
          </cell>
          <cell r="J58">
            <v>2.5</v>
          </cell>
          <cell r="K58">
            <v>0.25</v>
          </cell>
          <cell r="L58">
            <v>1</v>
          </cell>
          <cell r="M58">
            <v>0.375</v>
          </cell>
          <cell r="N58">
            <v>25</v>
          </cell>
          <cell r="O58">
            <v>25.75</v>
          </cell>
          <cell r="P58">
            <v>7</v>
          </cell>
          <cell r="Q58">
            <v>7.75</v>
          </cell>
          <cell r="R58">
            <v>2</v>
          </cell>
          <cell r="S58">
            <v>2.375</v>
          </cell>
          <cell r="T58">
            <v>0.58904862254808621</v>
          </cell>
          <cell r="U58">
            <v>11.339048622548088</v>
          </cell>
          <cell r="V58">
            <v>1134.1421787977101</v>
          </cell>
          <cell r="W58">
            <v>2.0808679985245182</v>
          </cell>
          <cell r="X58">
            <v>94.892136648690368</v>
          </cell>
          <cell r="Y58">
            <v>3.4435565352336384</v>
          </cell>
          <cell r="Z58">
            <v>-5.5244245337581566</v>
          </cell>
          <cell r="AA58">
            <v>0.23623017963641849</v>
          </cell>
          <cell r="AB58">
            <v>13233.346783029348</v>
          </cell>
          <cell r="AC58">
            <v>-798.17904201952831</v>
          </cell>
          <cell r="AD58">
            <v>1279.2172269021355</v>
          </cell>
          <cell r="AE58">
            <v>1139.1158966349997</v>
          </cell>
          <cell r="AF58">
            <v>14.06124401499579</v>
          </cell>
          <cell r="AH58" t="str">
            <v>DOBLAMETAL</v>
          </cell>
        </row>
        <row r="59">
          <cell r="B59" t="str">
            <v>C 260 x 80 x 25 x 3.2</v>
          </cell>
          <cell r="C59">
            <v>260</v>
          </cell>
          <cell r="D59">
            <v>80</v>
          </cell>
          <cell r="E59">
            <v>25</v>
          </cell>
          <cell r="F59">
            <v>3.2</v>
          </cell>
          <cell r="H59">
            <v>26</v>
          </cell>
          <cell r="I59">
            <v>8</v>
          </cell>
          <cell r="J59">
            <v>2.5</v>
          </cell>
          <cell r="K59">
            <v>0.32</v>
          </cell>
          <cell r="L59">
            <v>1</v>
          </cell>
          <cell r="M59">
            <v>0.48</v>
          </cell>
          <cell r="N59">
            <v>24.72</v>
          </cell>
          <cell r="O59">
            <v>25.68</v>
          </cell>
          <cell r="P59">
            <v>6.72</v>
          </cell>
          <cell r="Q59">
            <v>7.68</v>
          </cell>
          <cell r="R59">
            <v>1.8599999999999999</v>
          </cell>
          <cell r="S59">
            <v>2.34</v>
          </cell>
          <cell r="T59">
            <v>0.7539822368615503</v>
          </cell>
          <cell r="U59">
            <v>14.366697263182783</v>
          </cell>
          <cell r="V59">
            <v>1422.9052759820991</v>
          </cell>
          <cell r="W59">
            <v>2.0438460526255131</v>
          </cell>
          <cell r="X59">
            <v>117.01553361956951</v>
          </cell>
          <cell r="Y59">
            <v>3.4003805513794165</v>
          </cell>
          <cell r="Z59">
            <v>-5.4442266040049301</v>
          </cell>
          <cell r="AA59">
            <v>0.49038326658330572</v>
          </cell>
          <cell r="AB59">
            <v>16352.663850143435</v>
          </cell>
          <cell r="AC59">
            <v>-993.16056729520596</v>
          </cell>
          <cell r="AD59">
            <v>1614.1716458457142</v>
          </cell>
          <cell r="AE59">
            <v>1421.5110675049877</v>
          </cell>
          <cell r="AF59">
            <v>14.171794999735885</v>
          </cell>
          <cell r="AH59" t="str">
            <v>DOBLAMETAL</v>
          </cell>
        </row>
        <row r="60">
          <cell r="B60" t="str">
            <v>C 260 x 80 x 25 x 4.8</v>
          </cell>
          <cell r="C60">
            <v>260</v>
          </cell>
          <cell r="D60">
            <v>80</v>
          </cell>
          <cell r="E60">
            <v>25</v>
          </cell>
          <cell r="F60">
            <v>4.76</v>
          </cell>
          <cell r="H60">
            <v>26</v>
          </cell>
          <cell r="I60">
            <v>8</v>
          </cell>
          <cell r="J60">
            <v>2.5</v>
          </cell>
          <cell r="K60">
            <v>0.47599999999999998</v>
          </cell>
          <cell r="L60">
            <v>1</v>
          </cell>
          <cell r="M60">
            <v>0.71399999999999997</v>
          </cell>
          <cell r="N60">
            <v>24.096</v>
          </cell>
          <cell r="O60">
            <v>25.524000000000001</v>
          </cell>
          <cell r="P60">
            <v>6.0960000000000001</v>
          </cell>
          <cell r="Q60">
            <v>7.524</v>
          </cell>
          <cell r="R60">
            <v>1.548</v>
          </cell>
          <cell r="S60">
            <v>2.262</v>
          </cell>
          <cell r="T60">
            <v>1.1215485773315561</v>
          </cell>
          <cell r="U60">
            <v>20.882212491239279</v>
          </cell>
          <cell r="V60">
            <v>2022.1130181618396</v>
          </cell>
          <cell r="W60">
            <v>1.9611873698356239</v>
          </cell>
          <cell r="X60">
            <v>159.73272586784174</v>
          </cell>
          <cell r="Y60">
            <v>3.3043362556954468</v>
          </cell>
          <cell r="Z60">
            <v>-5.2655236255310705</v>
          </cell>
          <cell r="AA60">
            <v>1.5771360591383436</v>
          </cell>
          <cell r="AB60">
            <v>22465.557368080466</v>
          </cell>
          <cell r="AC60">
            <v>-1385.2190600114686</v>
          </cell>
          <cell r="AD60">
            <v>2325.2185704273425</v>
          </cell>
          <cell r="AE60">
            <v>1996.3332110013293</v>
          </cell>
          <cell r="AF60">
            <v>14.456917265950882</v>
          </cell>
          <cell r="AH60" t="str">
            <v>DOBLAMETAL</v>
          </cell>
        </row>
        <row r="61">
          <cell r="B61" t="str">
            <v>C 260 x 80 x 30 x 6.4</v>
          </cell>
          <cell r="C61">
            <v>260</v>
          </cell>
          <cell r="D61">
            <v>80</v>
          </cell>
          <cell r="E61">
            <v>30</v>
          </cell>
          <cell r="F61">
            <v>6.35</v>
          </cell>
          <cell r="H61">
            <v>26</v>
          </cell>
          <cell r="I61">
            <v>8</v>
          </cell>
          <cell r="J61">
            <v>3</v>
          </cell>
          <cell r="K61">
            <v>0.63500000000000001</v>
          </cell>
          <cell r="L61">
            <v>1</v>
          </cell>
          <cell r="M61">
            <v>0.95250000000000001</v>
          </cell>
          <cell r="N61">
            <v>23.46</v>
          </cell>
          <cell r="O61">
            <v>25.364999999999998</v>
          </cell>
          <cell r="P61">
            <v>5.46</v>
          </cell>
          <cell r="Q61">
            <v>7.3650000000000002</v>
          </cell>
          <cell r="R61">
            <v>1.73</v>
          </cell>
          <cell r="S61">
            <v>2.6825000000000001</v>
          </cell>
          <cell r="T61">
            <v>1.4961835012721389</v>
          </cell>
          <cell r="U61">
            <v>27.828706093231236</v>
          </cell>
          <cell r="V61">
            <v>2637.7556157453364</v>
          </cell>
          <cell r="W61">
            <v>2.0019421672599682</v>
          </cell>
          <cell r="X61">
            <v>213.07407802158491</v>
          </cell>
          <cell r="Y61">
            <v>3.3884846669109288</v>
          </cell>
          <cell r="Z61">
            <v>-5.3904268341708974</v>
          </cell>
          <cell r="AA61">
            <v>3.7404100048143878</v>
          </cell>
          <cell r="AB61">
            <v>31411.886323836912</v>
          </cell>
          <cell r="AC61">
            <v>-1858.0452854773332</v>
          </cell>
          <cell r="AD61">
            <v>2785.9245205469424</v>
          </cell>
          <cell r="AE61">
            <v>2886.5196056496688</v>
          </cell>
          <cell r="AF61">
            <v>14.341301750858019</v>
          </cell>
          <cell r="AH61" t="str">
            <v>DOBLAMETAL</v>
          </cell>
        </row>
        <row r="63">
          <cell r="B63" t="str">
            <v>C 260 x 90 x 25 x 3.2</v>
          </cell>
          <cell r="C63">
            <v>260</v>
          </cell>
          <cell r="D63">
            <v>90</v>
          </cell>
          <cell r="E63">
            <v>25</v>
          </cell>
          <cell r="F63">
            <v>3.2</v>
          </cell>
          <cell r="H63">
            <v>26</v>
          </cell>
          <cell r="I63">
            <v>9</v>
          </cell>
          <cell r="J63">
            <v>2.5</v>
          </cell>
          <cell r="K63">
            <v>0.32</v>
          </cell>
          <cell r="L63">
            <v>1</v>
          </cell>
          <cell r="M63">
            <v>0.48</v>
          </cell>
          <cell r="N63">
            <v>24.72</v>
          </cell>
          <cell r="O63">
            <v>25.68</v>
          </cell>
          <cell r="P63">
            <v>7.72</v>
          </cell>
          <cell r="Q63">
            <v>8.68</v>
          </cell>
          <cell r="R63">
            <v>1.8599999999999999</v>
          </cell>
          <cell r="S63">
            <v>2.34</v>
          </cell>
          <cell r="T63">
            <v>0.7539822368615503</v>
          </cell>
          <cell r="U63">
            <v>15.006697263182783</v>
          </cell>
          <cell r="V63">
            <v>1528.4192599820992</v>
          </cell>
          <cell r="W63">
            <v>2.3965477207598176</v>
          </cell>
          <cell r="X63">
            <v>156.03642700887519</v>
          </cell>
          <cell r="Y63">
            <v>3.8764860643196162</v>
          </cell>
          <cell r="Z63">
            <v>-6.2730337850794342</v>
          </cell>
          <cell r="AA63">
            <v>0.51222859991663905</v>
          </cell>
          <cell r="AB63">
            <v>21575.189733794574</v>
          </cell>
          <cell r="AC63">
            <v>-1195.3911779863097</v>
          </cell>
          <cell r="AD63">
            <v>2024.064608456496</v>
          </cell>
          <cell r="AE63">
            <v>1657.372095589951</v>
          </cell>
          <cell r="AF63">
            <v>14.239268252620572</v>
          </cell>
          <cell r="AH63" t="str">
            <v>DOBLAMETAL</v>
          </cell>
        </row>
        <row r="64">
          <cell r="B64" t="str">
            <v>C 260 x 90 x 25 x 4.8</v>
          </cell>
          <cell r="C64">
            <v>260</v>
          </cell>
          <cell r="D64">
            <v>90</v>
          </cell>
          <cell r="E64">
            <v>25</v>
          </cell>
          <cell r="F64">
            <v>4.76</v>
          </cell>
          <cell r="H64">
            <v>26</v>
          </cell>
          <cell r="I64">
            <v>9</v>
          </cell>
          <cell r="J64">
            <v>2.5</v>
          </cell>
          <cell r="K64">
            <v>0.47599999999999998</v>
          </cell>
          <cell r="L64">
            <v>1</v>
          </cell>
          <cell r="M64">
            <v>0.71399999999999997</v>
          </cell>
          <cell r="N64">
            <v>24.096</v>
          </cell>
          <cell r="O64">
            <v>25.524000000000001</v>
          </cell>
          <cell r="P64">
            <v>7.0960000000000001</v>
          </cell>
          <cell r="Q64">
            <v>8.5240000000000009</v>
          </cell>
          <cell r="R64">
            <v>1.548</v>
          </cell>
          <cell r="S64">
            <v>2.262</v>
          </cell>
          <cell r="T64">
            <v>1.1215485773315561</v>
          </cell>
          <cell r="U64">
            <v>21.834212491239281</v>
          </cell>
          <cell r="V64">
            <v>2177.1639672498395</v>
          </cell>
          <cell r="W64">
            <v>2.310798324322715</v>
          </cell>
          <cell r="X64">
            <v>214.63841115964033</v>
          </cell>
          <cell r="Y64">
            <v>3.778870144719964</v>
          </cell>
          <cell r="Z64">
            <v>-6.089668469042679</v>
          </cell>
          <cell r="AA64">
            <v>1.6490361764716768</v>
          </cell>
          <cell r="AB64">
            <v>29811.762149392005</v>
          </cell>
          <cell r="AC64">
            <v>-1674.0857992852068</v>
          </cell>
          <cell r="AD64">
            <v>2926.7095715725286</v>
          </cell>
          <cell r="AE64">
            <v>2332.2137776032832</v>
          </cell>
          <cell r="AF64">
            <v>14.440544555299979</v>
          </cell>
          <cell r="AH64" t="str">
            <v>DOBLAMETAL</v>
          </cell>
        </row>
        <row r="65">
          <cell r="B65" t="str">
            <v>C 260 x 90 x 30 x 4.8</v>
          </cell>
          <cell r="C65">
            <v>260</v>
          </cell>
          <cell r="D65">
            <v>90</v>
          </cell>
          <cell r="E65">
            <v>30</v>
          </cell>
          <cell r="F65">
            <v>4.76</v>
          </cell>
          <cell r="H65">
            <v>26</v>
          </cell>
          <cell r="I65">
            <v>9</v>
          </cell>
          <cell r="J65">
            <v>3</v>
          </cell>
          <cell r="K65">
            <v>0.47599999999999998</v>
          </cell>
          <cell r="L65">
            <v>1</v>
          </cell>
          <cell r="M65">
            <v>0.71399999999999997</v>
          </cell>
          <cell r="N65">
            <v>24.096</v>
          </cell>
          <cell r="O65">
            <v>25.524000000000001</v>
          </cell>
          <cell r="P65">
            <v>7.0960000000000001</v>
          </cell>
          <cell r="Q65">
            <v>8.5240000000000009</v>
          </cell>
          <cell r="R65">
            <v>2.048</v>
          </cell>
          <cell r="S65">
            <v>2.762</v>
          </cell>
          <cell r="T65">
            <v>1.1215485773315561</v>
          </cell>
          <cell r="U65">
            <v>22.31021249123928</v>
          </cell>
          <cell r="V65">
            <v>2227.1834790433691</v>
          </cell>
          <cell r="W65">
            <v>2.4433602171681428</v>
          </cell>
          <cell r="X65">
            <v>232.62180601267167</v>
          </cell>
          <cell r="Y65">
            <v>3.9708748487413064</v>
          </cell>
          <cell r="Z65">
            <v>-6.4142350659094491</v>
          </cell>
          <cell r="AA65">
            <v>1.6849862351383436</v>
          </cell>
          <cell r="AB65">
            <v>33709.500901418629</v>
          </cell>
          <cell r="AC65">
            <v>-1788.8302186318931</v>
          </cell>
          <cell r="AD65">
            <v>2720.4979305823299</v>
          </cell>
          <cell r="AE65">
            <v>2672.2843089282082</v>
          </cell>
          <cell r="AF65">
            <v>14.160611217512205</v>
          </cell>
          <cell r="AH65" t="str">
            <v>DOBLAMETAL</v>
          </cell>
        </row>
        <row r="66">
          <cell r="B66" t="str">
            <v>C 260 x 90 x 30 x 6.4</v>
          </cell>
          <cell r="C66">
            <v>260</v>
          </cell>
          <cell r="D66">
            <v>90</v>
          </cell>
          <cell r="E66">
            <v>30</v>
          </cell>
          <cell r="F66">
            <v>6.35</v>
          </cell>
          <cell r="H66">
            <v>26</v>
          </cell>
          <cell r="I66">
            <v>9</v>
          </cell>
          <cell r="J66">
            <v>3</v>
          </cell>
          <cell r="K66">
            <v>0.63500000000000001</v>
          </cell>
          <cell r="L66">
            <v>1</v>
          </cell>
          <cell r="M66">
            <v>0.95250000000000001</v>
          </cell>
          <cell r="N66">
            <v>23.46</v>
          </cell>
          <cell r="O66">
            <v>25.364999999999998</v>
          </cell>
          <cell r="P66">
            <v>6.46</v>
          </cell>
          <cell r="Q66">
            <v>8.3650000000000002</v>
          </cell>
          <cell r="R66">
            <v>1.73</v>
          </cell>
          <cell r="S66">
            <v>2.6825000000000001</v>
          </cell>
          <cell r="T66">
            <v>1.4961835012721389</v>
          </cell>
          <cell r="U66">
            <v>29.098706093231236</v>
          </cell>
          <cell r="V66">
            <v>2842.0297896828361</v>
          </cell>
          <cell r="W66">
            <v>2.3570665999782738</v>
          </cell>
          <cell r="X66">
            <v>286.86077700411005</v>
          </cell>
          <cell r="Y66">
            <v>3.871207427540607</v>
          </cell>
          <cell r="Z66">
            <v>-6.2282740275188804</v>
          </cell>
          <cell r="AA66">
            <v>3.9111085881477212</v>
          </cell>
          <cell r="AB66">
            <v>41733.401623381993</v>
          </cell>
          <cell r="AC66">
            <v>-2246.412916280945</v>
          </cell>
          <cell r="AD66">
            <v>3523.0761434408896</v>
          </cell>
          <cell r="AE66">
            <v>3383.6931987200569</v>
          </cell>
          <cell r="AF66">
            <v>14.351302338589148</v>
          </cell>
          <cell r="AH66" t="str">
            <v>DOBLAMETAL</v>
          </cell>
        </row>
        <row r="68">
          <cell r="B68" t="str">
            <v>C 260 x 100 x 25 x 3.2</v>
          </cell>
          <cell r="C68">
            <v>260</v>
          </cell>
          <cell r="D68">
            <v>100</v>
          </cell>
          <cell r="E68">
            <v>25</v>
          </cell>
          <cell r="F68">
            <v>3.2</v>
          </cell>
          <cell r="H68">
            <v>26</v>
          </cell>
          <cell r="I68">
            <v>10</v>
          </cell>
          <cell r="J68">
            <v>2.5</v>
          </cell>
          <cell r="K68">
            <v>0.32</v>
          </cell>
          <cell r="L68">
            <v>1</v>
          </cell>
          <cell r="M68">
            <v>0.48</v>
          </cell>
          <cell r="N68">
            <v>24.72</v>
          </cell>
          <cell r="O68">
            <v>25.68</v>
          </cell>
          <cell r="P68">
            <v>8.7200000000000006</v>
          </cell>
          <cell r="Q68">
            <v>9.68</v>
          </cell>
          <cell r="R68">
            <v>1.8599999999999999</v>
          </cell>
          <cell r="S68">
            <v>2.34</v>
          </cell>
          <cell r="T68">
            <v>0.7539822368615503</v>
          </cell>
          <cell r="U68">
            <v>15.646697263182782</v>
          </cell>
          <cell r="V68">
            <v>1633.9332439820992</v>
          </cell>
          <cell r="W68">
            <v>2.761299335385496</v>
          </cell>
          <cell r="X68">
            <v>201.96175817927755</v>
          </cell>
          <cell r="Y68">
            <v>4.3555972757339969</v>
          </cell>
          <cell r="Z68">
            <v>-7.1168966111194933</v>
          </cell>
          <cell r="AA68">
            <v>0.53407393324997243</v>
          </cell>
          <cell r="AB68">
            <v>27683.123062880459</v>
          </cell>
          <cell r="AC68">
            <v>-1420.0180493996363</v>
          </cell>
          <cell r="AD68">
            <v>2480.4533859513481</v>
          </cell>
          <cell r="AE68">
            <v>1911.827919636778</v>
          </cell>
          <cell r="AF68">
            <v>14.475376956567043</v>
          </cell>
          <cell r="AH68" t="str">
            <v>DOBLAMETAL</v>
          </cell>
        </row>
        <row r="69">
          <cell r="B69" t="str">
            <v>C 260 x 100 x 25 x 4.8</v>
          </cell>
          <cell r="C69">
            <v>260</v>
          </cell>
          <cell r="D69">
            <v>100</v>
          </cell>
          <cell r="E69">
            <v>25</v>
          </cell>
          <cell r="F69">
            <v>4.76</v>
          </cell>
          <cell r="H69">
            <v>26</v>
          </cell>
          <cell r="I69">
            <v>10</v>
          </cell>
          <cell r="J69">
            <v>2.5</v>
          </cell>
          <cell r="K69">
            <v>0.47599999999999998</v>
          </cell>
          <cell r="L69">
            <v>1</v>
          </cell>
          <cell r="M69">
            <v>0.71399999999999997</v>
          </cell>
          <cell r="N69">
            <v>24.096</v>
          </cell>
          <cell r="O69">
            <v>25.524000000000001</v>
          </cell>
          <cell r="P69">
            <v>8.0960000000000001</v>
          </cell>
          <cell r="Q69">
            <v>9.5240000000000009</v>
          </cell>
          <cell r="R69">
            <v>1.548</v>
          </cell>
          <cell r="S69">
            <v>2.262</v>
          </cell>
          <cell r="T69">
            <v>1.1215485773315561</v>
          </cell>
          <cell r="U69">
            <v>22.786212491239279</v>
          </cell>
          <cell r="V69">
            <v>2332.2149163378394</v>
          </cell>
          <cell r="W69">
            <v>2.672975682408766</v>
          </cell>
          <cell r="X69">
            <v>279.55473549423834</v>
          </cell>
          <cell r="Y69">
            <v>4.2566558376299737</v>
          </cell>
          <cell r="Z69">
            <v>-6.9296315200387397</v>
          </cell>
          <cell r="AA69">
            <v>1.7209362938050101</v>
          </cell>
          <cell r="AB69">
            <v>38431.151675992463</v>
          </cell>
          <cell r="AC69">
            <v>-1995.0874780376705</v>
          </cell>
          <cell r="AD69">
            <v>3597.0467958429276</v>
          </cell>
          <cell r="AE69">
            <v>2694.5626493107284</v>
          </cell>
          <cell r="AF69">
            <v>14.614212429605441</v>
          </cell>
          <cell r="AH69" t="str">
            <v>DOBLAMETAL</v>
          </cell>
        </row>
        <row r="70">
          <cell r="B70" t="str">
            <v>C 260 x 100 x 30 x 4.8</v>
          </cell>
          <cell r="C70">
            <v>260</v>
          </cell>
          <cell r="D70">
            <v>100</v>
          </cell>
          <cell r="E70">
            <v>30</v>
          </cell>
          <cell r="F70">
            <v>4.76</v>
          </cell>
          <cell r="H70">
            <v>26</v>
          </cell>
          <cell r="I70">
            <v>10</v>
          </cell>
          <cell r="J70">
            <v>3</v>
          </cell>
          <cell r="K70">
            <v>0.47599999999999998</v>
          </cell>
          <cell r="L70">
            <v>1</v>
          </cell>
          <cell r="M70">
            <v>0.71399999999999997</v>
          </cell>
          <cell r="N70">
            <v>24.096</v>
          </cell>
          <cell r="O70">
            <v>25.524000000000001</v>
          </cell>
          <cell r="P70">
            <v>8.0960000000000001</v>
          </cell>
          <cell r="Q70">
            <v>9.5240000000000009</v>
          </cell>
          <cell r="R70">
            <v>2.048</v>
          </cell>
          <cell r="S70">
            <v>2.762</v>
          </cell>
          <cell r="T70">
            <v>1.1215485773315561</v>
          </cell>
          <cell r="U70">
            <v>23.262212491239282</v>
          </cell>
          <cell r="V70">
            <v>2382.234428131369</v>
          </cell>
          <cell r="W70">
            <v>2.8131638771645995</v>
          </cell>
          <cell r="X70">
            <v>301.43935979344178</v>
          </cell>
          <cell r="Y70">
            <v>4.4570698033138063</v>
          </cell>
          <cell r="Z70">
            <v>-7.2702336804784053</v>
          </cell>
          <cell r="AA70">
            <v>1.7568863524716769</v>
          </cell>
          <cell r="AB70">
            <v>43270.150669198287</v>
          </cell>
          <cell r="AC70">
            <v>-2126.0090883423263</v>
          </cell>
          <cell r="AD70">
            <v>3345.6575338910516</v>
          </cell>
          <cell r="AE70">
            <v>3091.4832872490961</v>
          </cell>
          <cell r="AF70">
            <v>14.421144125205963</v>
          </cell>
          <cell r="AH70" t="str">
            <v>DOBLAMETAL</v>
          </cell>
        </row>
        <row r="71">
          <cell r="B71" t="str">
            <v>C 260 x 100 x 30 x 6.4</v>
          </cell>
          <cell r="C71">
            <v>260</v>
          </cell>
          <cell r="D71">
            <v>100</v>
          </cell>
          <cell r="E71">
            <v>30</v>
          </cell>
          <cell r="F71">
            <v>6.35</v>
          </cell>
          <cell r="H71">
            <v>26</v>
          </cell>
          <cell r="I71">
            <v>10</v>
          </cell>
          <cell r="J71">
            <v>3</v>
          </cell>
          <cell r="K71">
            <v>0.63500000000000001</v>
          </cell>
          <cell r="L71">
            <v>1</v>
          </cell>
          <cell r="M71">
            <v>0.95250000000000001</v>
          </cell>
          <cell r="N71">
            <v>23.46</v>
          </cell>
          <cell r="O71">
            <v>25.364999999999998</v>
          </cell>
          <cell r="P71">
            <v>7.46</v>
          </cell>
          <cell r="Q71">
            <v>9.3650000000000002</v>
          </cell>
          <cell r="R71">
            <v>1.73</v>
          </cell>
          <cell r="S71">
            <v>2.6825000000000001</v>
          </cell>
          <cell r="T71">
            <v>1.4961835012721389</v>
          </cell>
          <cell r="U71">
            <v>30.368706093231236</v>
          </cell>
          <cell r="V71">
            <v>3046.3039636203366</v>
          </cell>
          <cell r="W71">
            <v>2.7243082411072979</v>
          </cell>
          <cell r="X71">
            <v>374.07585160923952</v>
          </cell>
          <cell r="Y71">
            <v>4.3561244546478122</v>
          </cell>
          <cell r="Z71">
            <v>-7.0804326957551105</v>
          </cell>
          <cell r="AA71">
            <v>4.0818071714810547</v>
          </cell>
          <cell r="AB71">
            <v>53824.11441597683</v>
          </cell>
          <cell r="AC71">
            <v>-2678.2980127684127</v>
          </cell>
          <cell r="AD71">
            <v>4346.0290151774207</v>
          </cell>
          <cell r="AE71">
            <v>3921.1318009068991</v>
          </cell>
          <cell r="AF71">
            <v>14.550659361380731</v>
          </cell>
          <cell r="AH71" t="str">
            <v>DOBLAMETAL</v>
          </cell>
        </row>
        <row r="73">
          <cell r="C73" t="str">
            <v>COMESI</v>
          </cell>
        </row>
        <row r="75">
          <cell r="B75" t="str">
            <v>C 80 x 50 x 14 x 1.3</v>
          </cell>
          <cell r="C75">
            <v>80</v>
          </cell>
          <cell r="D75">
            <v>50</v>
          </cell>
          <cell r="E75">
            <v>14</v>
          </cell>
          <cell r="F75">
            <v>1.25</v>
          </cell>
          <cell r="H75">
            <v>8</v>
          </cell>
          <cell r="I75">
            <v>5</v>
          </cell>
          <cell r="J75">
            <v>1.4</v>
          </cell>
          <cell r="K75">
            <v>0.125</v>
          </cell>
          <cell r="L75">
            <v>1</v>
          </cell>
          <cell r="M75">
            <v>0.1875</v>
          </cell>
          <cell r="N75">
            <v>7.5</v>
          </cell>
          <cell r="O75">
            <v>7.875</v>
          </cell>
          <cell r="P75">
            <v>4.5</v>
          </cell>
          <cell r="Q75">
            <v>4.875</v>
          </cell>
          <cell r="R75">
            <v>1.1499999999999999</v>
          </cell>
          <cell r="S75">
            <v>1.3374999999999999</v>
          </cell>
          <cell r="T75">
            <v>0.2945243112740431</v>
          </cell>
          <cell r="U75">
            <v>2.4972621556370216</v>
          </cell>
          <cell r="V75">
            <v>26.975173887236856</v>
          </cell>
          <cell r="W75">
            <v>1.8030551955474032</v>
          </cell>
          <cell r="X75">
            <v>8.9979576231650586</v>
          </cell>
          <cell r="Y75">
            <v>2.5487288765542426</v>
          </cell>
          <cell r="Z75">
            <v>-4.3517840721016459</v>
          </cell>
          <cell r="AA75">
            <v>1.3006573727276153E-2</v>
          </cell>
          <cell r="AB75">
            <v>140.15585792033229</v>
          </cell>
          <cell r="AC75">
            <v>-14.942694216653283</v>
          </cell>
          <cell r="AD75">
            <v>16.893391065699991</v>
          </cell>
          <cell r="AE75">
            <v>20.821634447096244</v>
          </cell>
          <cell r="AF75">
            <v>5.6172007505218708</v>
          </cell>
          <cell r="AH75" t="str">
            <v>COMESI</v>
          </cell>
        </row>
        <row r="76">
          <cell r="B76" t="str">
            <v>C 80 x 50 x 14 x 1.6</v>
          </cell>
          <cell r="C76">
            <v>80</v>
          </cell>
          <cell r="D76">
            <v>50</v>
          </cell>
          <cell r="E76">
            <v>14</v>
          </cell>
          <cell r="F76">
            <v>1.6</v>
          </cell>
          <cell r="H76">
            <v>8</v>
          </cell>
          <cell r="I76">
            <v>5</v>
          </cell>
          <cell r="J76">
            <v>1.4</v>
          </cell>
          <cell r="K76">
            <v>0.16</v>
          </cell>
          <cell r="L76">
            <v>1</v>
          </cell>
          <cell r="M76">
            <v>0.24</v>
          </cell>
          <cell r="N76">
            <v>7.36</v>
          </cell>
          <cell r="O76">
            <v>7.84</v>
          </cell>
          <cell r="P76">
            <v>4.3600000000000003</v>
          </cell>
          <cell r="Q76">
            <v>4.84</v>
          </cell>
          <cell r="R76">
            <v>1.0799999999999998</v>
          </cell>
          <cell r="S76">
            <v>1.3199999999999998</v>
          </cell>
          <cell r="T76">
            <v>0.37699111843077515</v>
          </cell>
          <cell r="U76">
            <v>3.1596743157956961</v>
          </cell>
          <cell r="V76">
            <v>33.74622578440308</v>
          </cell>
          <cell r="W76">
            <v>1.7827697671451437</v>
          </cell>
          <cell r="X76">
            <v>11.161154957193933</v>
          </cell>
          <cell r="Y76">
            <v>2.5254455477226099</v>
          </cell>
          <cell r="Z76">
            <v>-4.3082153148677538</v>
          </cell>
          <cell r="AA76">
            <v>2.6962554161456615E-2</v>
          </cell>
          <cell r="AB76">
            <v>173.04536176946337</v>
          </cell>
          <cell r="AC76">
            <v>-18.562240685698427</v>
          </cell>
          <cell r="AD76">
            <v>21.346436678515474</v>
          </cell>
          <cell r="AE76">
            <v>25.981744285394115</v>
          </cell>
          <cell r="AF76">
            <v>5.596878557540057</v>
          </cell>
          <cell r="AH76" t="str">
            <v>COMESI</v>
          </cell>
        </row>
        <row r="78">
          <cell r="B78" t="str">
            <v>C 100 x 45 x 10 x 1.6</v>
          </cell>
          <cell r="C78">
            <v>100</v>
          </cell>
          <cell r="D78">
            <v>45</v>
          </cell>
          <cell r="E78">
            <v>10</v>
          </cell>
          <cell r="F78">
            <v>1.6</v>
          </cell>
          <cell r="H78">
            <v>10</v>
          </cell>
          <cell r="I78">
            <v>4.5</v>
          </cell>
          <cell r="J78">
            <v>1</v>
          </cell>
          <cell r="K78">
            <v>0.16</v>
          </cell>
          <cell r="L78">
            <v>1</v>
          </cell>
          <cell r="M78">
            <v>0.24</v>
          </cell>
          <cell r="N78">
            <v>9.36</v>
          </cell>
          <cell r="O78">
            <v>9.84</v>
          </cell>
          <cell r="P78">
            <v>3.86</v>
          </cell>
          <cell r="Q78">
            <v>4.34</v>
          </cell>
          <cell r="R78">
            <v>0.67999999999999994</v>
          </cell>
          <cell r="S78">
            <v>0.92</v>
          </cell>
          <cell r="T78">
            <v>0.37699111843077515</v>
          </cell>
          <cell r="U78">
            <v>3.1916743157956957</v>
          </cell>
          <cell r="V78">
            <v>50.585875449972782</v>
          </cell>
          <cell r="W78">
            <v>1.2997357671321381</v>
          </cell>
          <cell r="X78">
            <v>8.2405715694399326</v>
          </cell>
          <cell r="Y78">
            <v>1.9831839567598304</v>
          </cell>
          <cell r="Z78">
            <v>-3.2829197238919683</v>
          </cell>
          <cell r="AA78">
            <v>2.7235620828123273E-2</v>
          </cell>
          <cell r="AB78">
            <v>166.66784124922958</v>
          </cell>
          <cell r="AC78">
            <v>-19.968065715775804</v>
          </cell>
          <cell r="AD78">
            <v>35.86305815690568</v>
          </cell>
          <cell r="AE78">
            <v>26.140350205195162</v>
          </cell>
          <cell r="AF78">
            <v>5.8334310744767155</v>
          </cell>
          <cell r="AH78" t="str">
            <v>COMESI</v>
          </cell>
        </row>
        <row r="79">
          <cell r="B79" t="str">
            <v>C 100 x 45 x 10 x 2.0</v>
          </cell>
          <cell r="C79">
            <v>100</v>
          </cell>
          <cell r="D79">
            <v>45</v>
          </cell>
          <cell r="E79">
            <v>10</v>
          </cell>
          <cell r="F79">
            <v>2</v>
          </cell>
          <cell r="H79">
            <v>10</v>
          </cell>
          <cell r="I79">
            <v>4.5</v>
          </cell>
          <cell r="J79">
            <v>1</v>
          </cell>
          <cell r="K79">
            <v>0.2</v>
          </cell>
          <cell r="L79">
            <v>1</v>
          </cell>
          <cell r="M79">
            <v>0.30000000000000004</v>
          </cell>
          <cell r="N79">
            <v>9.1999999999999993</v>
          </cell>
          <cell r="O79">
            <v>9.8000000000000007</v>
          </cell>
          <cell r="P79">
            <v>3.7</v>
          </cell>
          <cell r="Q79">
            <v>4.3</v>
          </cell>
          <cell r="R79">
            <v>0.6</v>
          </cell>
          <cell r="S79">
            <v>0.9</v>
          </cell>
          <cell r="T79">
            <v>0.47123889803846902</v>
          </cell>
          <cell r="U79">
            <v>3.9369911184307762</v>
          </cell>
          <cell r="V79">
            <v>61.625026468952825</v>
          </cell>
          <cell r="W79">
            <v>1.2762362813327526</v>
          </cell>
          <cell r="X79">
            <v>9.8706079901241548</v>
          </cell>
          <cell r="Y79">
            <v>1.9573511466092341</v>
          </cell>
          <cell r="Z79">
            <v>-3.2335874279419867</v>
          </cell>
          <cell r="AA79">
            <v>5.2493214912410359E-2</v>
          </cell>
          <cell r="AB79">
            <v>199.77759841473008</v>
          </cell>
          <cell r="AC79">
            <v>-24.093988516858747</v>
          </cell>
          <cell r="AD79">
            <v>44.178416679050336</v>
          </cell>
          <cell r="AE79">
            <v>31.58240448332532</v>
          </cell>
          <cell r="AF79">
            <v>5.8507936171256292</v>
          </cell>
          <cell r="AH79" t="str">
            <v>COMESI</v>
          </cell>
        </row>
        <row r="81">
          <cell r="B81" t="str">
            <v>C 120 x 50 x 15 x 1.6</v>
          </cell>
          <cell r="C81">
            <v>120</v>
          </cell>
          <cell r="D81">
            <v>50</v>
          </cell>
          <cell r="E81">
            <v>15</v>
          </cell>
          <cell r="F81">
            <v>1.6</v>
          </cell>
          <cell r="H81">
            <v>12</v>
          </cell>
          <cell r="I81">
            <v>5</v>
          </cell>
          <cell r="J81">
            <v>1.5</v>
          </cell>
          <cell r="K81">
            <v>0.16</v>
          </cell>
          <cell r="L81">
            <v>1</v>
          </cell>
          <cell r="M81">
            <v>0.24</v>
          </cell>
          <cell r="N81">
            <v>11.36</v>
          </cell>
          <cell r="O81">
            <v>11.84</v>
          </cell>
          <cell r="P81">
            <v>4.3600000000000003</v>
          </cell>
          <cell r="Q81">
            <v>4.84</v>
          </cell>
          <cell r="R81">
            <v>1.18</v>
          </cell>
          <cell r="S81">
            <v>1.42</v>
          </cell>
          <cell r="T81">
            <v>0.37699111843077515</v>
          </cell>
          <cell r="U81">
            <v>3.8316743157956954</v>
          </cell>
          <cell r="V81">
            <v>86.495853652413899</v>
          </cell>
          <cell r="W81">
            <v>1.5105281313617243</v>
          </cell>
          <cell r="X81">
            <v>13.210353029402542</v>
          </cell>
          <cell r="Y81">
            <v>2.3300362907995762</v>
          </cell>
          <cell r="Z81">
            <v>-3.8405644221613002</v>
          </cell>
          <cell r="AA81">
            <v>3.2696954161456612E-2</v>
          </cell>
          <cell r="AB81">
            <v>411.32201076566594</v>
          </cell>
          <cell r="AC81">
            <v>-39.958116729485219</v>
          </cell>
          <cell r="AD81">
            <v>58.780376146508885</v>
          </cell>
          <cell r="AE81">
            <v>58.092063772947881</v>
          </cell>
          <cell r="AF81">
            <v>6.7517024901138303</v>
          </cell>
          <cell r="AH81" t="str">
            <v>COMESI</v>
          </cell>
        </row>
        <row r="82">
          <cell r="B82" t="str">
            <v>C 120 x 50 x 15 x 2.0</v>
          </cell>
          <cell r="C82">
            <v>120</v>
          </cell>
          <cell r="D82">
            <v>50</v>
          </cell>
          <cell r="E82">
            <v>15</v>
          </cell>
          <cell r="F82">
            <v>2</v>
          </cell>
          <cell r="H82">
            <v>12</v>
          </cell>
          <cell r="I82">
            <v>5</v>
          </cell>
          <cell r="J82">
            <v>1.5</v>
          </cell>
          <cell r="K82">
            <v>0.2</v>
          </cell>
          <cell r="L82">
            <v>1</v>
          </cell>
          <cell r="M82">
            <v>0.30000000000000004</v>
          </cell>
          <cell r="N82">
            <v>11.2</v>
          </cell>
          <cell r="O82">
            <v>11.8</v>
          </cell>
          <cell r="P82">
            <v>4.2</v>
          </cell>
          <cell r="Q82">
            <v>4.8</v>
          </cell>
          <cell r="R82">
            <v>1.1000000000000001</v>
          </cell>
          <cell r="S82">
            <v>1.4</v>
          </cell>
          <cell r="T82">
            <v>0.47123889803846902</v>
          </cell>
          <cell r="U82">
            <v>4.736991118430776</v>
          </cell>
          <cell r="V82">
            <v>105.82675688241098</v>
          </cell>
          <cell r="W82">
            <v>1.4880286890993606</v>
          </cell>
          <cell r="X82">
            <v>15.947793550065175</v>
          </cell>
          <cell r="Y82">
            <v>2.304347561265299</v>
          </cell>
          <cell r="Z82">
            <v>-3.7923762503646596</v>
          </cell>
          <cell r="AA82">
            <v>6.3159881579077037E-2</v>
          </cell>
          <cell r="AB82">
            <v>496.2332605318133</v>
          </cell>
          <cell r="AC82">
            <v>-48.523794163387038</v>
          </cell>
          <cell r="AD82">
            <v>72.493737652861526</v>
          </cell>
          <cell r="AE82">
            <v>70.798662365337307</v>
          </cell>
          <cell r="AF82">
            <v>6.7635899658326686</v>
          </cell>
          <cell r="AH82" t="str">
            <v>COMESI</v>
          </cell>
        </row>
        <row r="84">
          <cell r="B84" t="str">
            <v>C 140 x 65 x 23 x 2.0</v>
          </cell>
          <cell r="C84">
            <v>140</v>
          </cell>
          <cell r="D84">
            <v>65</v>
          </cell>
          <cell r="E84">
            <v>23</v>
          </cell>
          <cell r="F84">
            <v>2</v>
          </cell>
          <cell r="H84">
            <v>14</v>
          </cell>
          <cell r="I84">
            <v>6.5</v>
          </cell>
          <cell r="J84">
            <v>2.2999999999999998</v>
          </cell>
          <cell r="K84">
            <v>0.2</v>
          </cell>
          <cell r="L84">
            <v>1</v>
          </cell>
          <cell r="M84">
            <v>0.30000000000000004</v>
          </cell>
          <cell r="N84">
            <v>13.2</v>
          </cell>
          <cell r="O84">
            <v>13.8</v>
          </cell>
          <cell r="P84">
            <v>5.7</v>
          </cell>
          <cell r="Q84">
            <v>6.3</v>
          </cell>
          <cell r="R84">
            <v>1.9</v>
          </cell>
          <cell r="S84">
            <v>2.1999999999999997</v>
          </cell>
          <cell r="T84">
            <v>0.47123889803846902</v>
          </cell>
          <cell r="U84">
            <v>6.0569911184307763</v>
          </cell>
          <cell r="V84">
            <v>188.79359469273066</v>
          </cell>
          <cell r="W84">
            <v>2.1722868278640877</v>
          </cell>
          <cell r="X84">
            <v>37.606854839039514</v>
          </cell>
          <cell r="Y84">
            <v>3.2669816534344922</v>
          </cell>
          <cell r="Z84">
            <v>-5.4392684812985799</v>
          </cell>
          <cell r="AA84">
            <v>8.0759881579077028E-2</v>
          </cell>
          <cell r="AB84">
            <v>1768.9436742595892</v>
          </cell>
          <cell r="AC84">
            <v>-123.44057039475734</v>
          </cell>
          <cell r="AD84">
            <v>144.10595210880547</v>
          </cell>
          <cell r="AE84">
            <v>185.54725958858018</v>
          </cell>
          <cell r="AF84">
            <v>8.1809580241390503</v>
          </cell>
          <cell r="AH84" t="str">
            <v>COMESI</v>
          </cell>
        </row>
        <row r="86">
          <cell r="B86" t="str">
            <v>C 160 x 60 x 20 x 2.0</v>
          </cell>
          <cell r="C86">
            <v>160</v>
          </cell>
          <cell r="D86">
            <v>60</v>
          </cell>
          <cell r="E86">
            <v>20</v>
          </cell>
          <cell r="F86">
            <v>2</v>
          </cell>
          <cell r="H86">
            <v>16</v>
          </cell>
          <cell r="I86">
            <v>6</v>
          </cell>
          <cell r="J86">
            <v>2</v>
          </cell>
          <cell r="K86">
            <v>0.2</v>
          </cell>
          <cell r="L86">
            <v>1</v>
          </cell>
          <cell r="M86">
            <v>0.30000000000000004</v>
          </cell>
          <cell r="N86">
            <v>15.2</v>
          </cell>
          <cell r="O86">
            <v>15.8</v>
          </cell>
          <cell r="P86">
            <v>5.2</v>
          </cell>
          <cell r="Q86">
            <v>5.8</v>
          </cell>
          <cell r="R86">
            <v>1.6</v>
          </cell>
          <cell r="S86">
            <v>1.9</v>
          </cell>
          <cell r="T86">
            <v>0.47123889803846902</v>
          </cell>
          <cell r="U86">
            <v>6.1369911184307764</v>
          </cell>
          <cell r="V86">
            <v>241.00688261991192</v>
          </cell>
          <cell r="W86">
            <v>1.7658937473287939</v>
          </cell>
          <cell r="X86">
            <v>30.680548625608797</v>
          </cell>
          <cell r="Y86">
            <v>2.7869976056189292</v>
          </cell>
          <cell r="Z86">
            <v>-4.5528913529477233</v>
          </cell>
          <cell r="AA86">
            <v>8.1826548245743702E-2</v>
          </cell>
          <cell r="AB86">
            <v>1711.5335384556479</v>
          </cell>
          <cell r="AC86">
            <v>-133.48852869830506</v>
          </cell>
          <cell r="AD86">
            <v>189.72052616764333</v>
          </cell>
          <cell r="AE86">
            <v>198.90880325053152</v>
          </cell>
          <cell r="AF86">
            <v>8.7109134899264902</v>
          </cell>
          <cell r="AH86" t="str">
            <v>COMESI</v>
          </cell>
        </row>
        <row r="87">
          <cell r="B87" t="str">
            <v>C 160 x 60 x 20 x 2.5</v>
          </cell>
          <cell r="C87">
            <v>160</v>
          </cell>
          <cell r="D87">
            <v>60</v>
          </cell>
          <cell r="E87">
            <v>20</v>
          </cell>
          <cell r="F87">
            <v>2.5</v>
          </cell>
          <cell r="H87">
            <v>16</v>
          </cell>
          <cell r="I87">
            <v>6</v>
          </cell>
          <cell r="J87">
            <v>2</v>
          </cell>
          <cell r="K87">
            <v>0.25</v>
          </cell>
          <cell r="L87">
            <v>1</v>
          </cell>
          <cell r="M87">
            <v>0.375</v>
          </cell>
          <cell r="N87">
            <v>15</v>
          </cell>
          <cell r="O87">
            <v>15.75</v>
          </cell>
          <cell r="P87">
            <v>5</v>
          </cell>
          <cell r="Q87">
            <v>5.75</v>
          </cell>
          <cell r="R87">
            <v>1.5</v>
          </cell>
          <cell r="S87">
            <v>1.875</v>
          </cell>
          <cell r="T87">
            <v>0.58904862254808621</v>
          </cell>
          <cell r="U87">
            <v>7.589048622548086</v>
          </cell>
          <cell r="V87">
            <v>295.00634539578971</v>
          </cell>
          <cell r="W87">
            <v>1.7384939069471816</v>
          </cell>
          <cell r="X87">
            <v>37.025766036415746</v>
          </cell>
          <cell r="Y87">
            <v>2.7552359414611662</v>
          </cell>
          <cell r="Z87">
            <v>-4.4937298484083481</v>
          </cell>
          <cell r="AA87">
            <v>0.15810517963641846</v>
          </cell>
          <cell r="AB87">
            <v>2065.1944558679247</v>
          </cell>
          <cell r="AC87">
            <v>-162.19462229731033</v>
          </cell>
          <cell r="AD87">
            <v>233.86121847939035</v>
          </cell>
          <cell r="AE87">
            <v>242.62362119203033</v>
          </cell>
          <cell r="AF87">
            <v>8.7379393681384485</v>
          </cell>
          <cell r="AH87" t="str">
            <v>COMESI</v>
          </cell>
        </row>
        <row r="89">
          <cell r="C89" t="str">
            <v>AISI</v>
          </cell>
        </row>
        <row r="91">
          <cell r="H91">
            <v>9</v>
          </cell>
          <cell r="I91">
            <v>3</v>
          </cell>
          <cell r="J91">
            <v>0.5</v>
          </cell>
          <cell r="K91">
            <v>0.06</v>
          </cell>
          <cell r="L91">
            <v>1</v>
          </cell>
          <cell r="M91">
            <v>0.28000000000000003</v>
          </cell>
          <cell r="N91">
            <v>8.379999999999999</v>
          </cell>
          <cell r="O91">
            <v>8.94</v>
          </cell>
          <cell r="P91">
            <v>2.38</v>
          </cell>
          <cell r="Q91">
            <v>2.94</v>
          </cell>
          <cell r="R91">
            <v>0.18999999999999995</v>
          </cell>
          <cell r="S91">
            <v>0.47</v>
          </cell>
          <cell r="T91">
            <v>0.4398229715025711</v>
          </cell>
          <cell r="U91">
            <v>0.91675751316061693</v>
          </cell>
          <cell r="V91">
            <v>11.048797195785832</v>
          </cell>
          <cell r="W91">
            <v>0.70033082372309063</v>
          </cell>
          <cell r="X91">
            <v>0.92588116149681854</v>
          </cell>
          <cell r="Y91">
            <v>1.1743898211455002</v>
          </cell>
          <cell r="Z91">
            <v>-1.8747206448685909</v>
          </cell>
          <cell r="AA91">
            <v>1.1001090157927403E-3</v>
          </cell>
          <cell r="AB91">
            <v>15.064976491497053</v>
          </cell>
          <cell r="AC91">
            <v>-2.686237520298437</v>
          </cell>
          <cell r="AD91">
            <v>6.1732258805641589</v>
          </cell>
          <cell r="AE91">
            <v>2.9014779267287381</v>
          </cell>
          <cell r="AF91">
            <v>5.3246592291392743</v>
          </cell>
          <cell r="AH91" t="str">
            <v>AISI</v>
          </cell>
        </row>
        <row r="93">
          <cell r="C93" t="str">
            <v>STAHL</v>
          </cell>
        </row>
        <row r="95">
          <cell r="B95" t="str">
            <v>C 60 x 40 x 15 x 2.0</v>
          </cell>
          <cell r="C95">
            <v>60</v>
          </cell>
          <cell r="D95">
            <v>40</v>
          </cell>
          <cell r="E95">
            <v>15</v>
          </cell>
          <cell r="F95">
            <v>2</v>
          </cell>
          <cell r="H95">
            <v>6</v>
          </cell>
          <cell r="I95">
            <v>4</v>
          </cell>
          <cell r="J95">
            <v>1.5</v>
          </cell>
          <cell r="K95">
            <v>0.2</v>
          </cell>
          <cell r="L95">
            <v>1</v>
          </cell>
          <cell r="M95">
            <v>0.30000000000000004</v>
          </cell>
          <cell r="N95">
            <v>5.2</v>
          </cell>
          <cell r="O95">
            <v>5.8</v>
          </cell>
          <cell r="P95">
            <v>3.2</v>
          </cell>
          <cell r="Q95">
            <v>3.8</v>
          </cell>
          <cell r="R95">
            <v>1.1000000000000001</v>
          </cell>
          <cell r="S95">
            <v>1.4</v>
          </cell>
          <cell r="T95">
            <v>0.47123889803846902</v>
          </cell>
          <cell r="U95">
            <v>3.1369911184307755</v>
          </cell>
          <cell r="V95">
            <v>17.943659752621183</v>
          </cell>
          <cell r="W95">
            <v>1.5365944444974184</v>
          </cell>
          <cell r="X95">
            <v>7.2329683080539402</v>
          </cell>
          <cell r="Y95">
            <v>2.1656532910523292</v>
          </cell>
          <cell r="Z95">
            <v>-3.7022477355497476</v>
          </cell>
          <cell r="AA95">
            <v>4.182654824574368E-2</v>
          </cell>
          <cell r="AB95">
            <v>79.304087470600308</v>
          </cell>
          <cell r="AC95">
            <v>-9.2053819817078519</v>
          </cell>
          <cell r="AD95">
            <v>6.7125136818205426</v>
          </cell>
          <cell r="AE95">
            <v>12.835205477466396</v>
          </cell>
          <cell r="AF95">
            <v>4.4171919145573382</v>
          </cell>
          <cell r="AH95" t="str">
            <v>STAHL</v>
          </cell>
        </row>
        <row r="96">
          <cell r="B96" t="str">
            <v>C 60 x 40 x 15 x 2.3</v>
          </cell>
          <cell r="C96">
            <v>60</v>
          </cell>
          <cell r="D96">
            <v>40</v>
          </cell>
          <cell r="E96">
            <v>15</v>
          </cell>
          <cell r="F96">
            <v>2.25</v>
          </cell>
          <cell r="H96">
            <v>6</v>
          </cell>
          <cell r="I96">
            <v>4</v>
          </cell>
          <cell r="J96">
            <v>1.5</v>
          </cell>
          <cell r="K96">
            <v>0.22500000000000001</v>
          </cell>
          <cell r="L96">
            <v>1</v>
          </cell>
          <cell r="M96">
            <v>0.33750000000000002</v>
          </cell>
          <cell r="N96">
            <v>5.0999999999999996</v>
          </cell>
          <cell r="O96">
            <v>5.7750000000000004</v>
          </cell>
          <cell r="P96">
            <v>3.1</v>
          </cell>
          <cell r="Q96">
            <v>3.7749999999999999</v>
          </cell>
          <cell r="R96">
            <v>1.05</v>
          </cell>
          <cell r="S96">
            <v>1.3875</v>
          </cell>
          <cell r="T96">
            <v>0.53014376029327759</v>
          </cell>
          <cell r="U96">
            <v>3.4921293842639503</v>
          </cell>
          <cell r="V96">
            <v>19.754049139182406</v>
          </cell>
          <cell r="W96">
            <v>1.5226617137265552</v>
          </cell>
          <cell r="X96">
            <v>7.9148918750938932</v>
          </cell>
          <cell r="Y96">
            <v>2.1491175921267573</v>
          </cell>
          <cell r="Z96">
            <v>-3.6717793058533124</v>
          </cell>
          <cell r="AA96">
            <v>5.8929683359454164E-2</v>
          </cell>
          <cell r="AB96">
            <v>86.386204057048829</v>
          </cell>
          <cell r="AC96">
            <v>-10.085877622087862</v>
          </cell>
          <cell r="AD96">
            <v>7.457940821663513</v>
          </cell>
          <cell r="AE96">
            <v>14.127722232036565</v>
          </cell>
          <cell r="AF96">
            <v>4.3982444056356007</v>
          </cell>
          <cell r="AH96" t="str">
            <v>STAHL</v>
          </cell>
        </row>
        <row r="97">
          <cell r="B97" t="str">
            <v>C 60 x 40 x 15 x 2.5</v>
          </cell>
          <cell r="C97">
            <v>60</v>
          </cell>
          <cell r="D97">
            <v>40</v>
          </cell>
          <cell r="E97">
            <v>15</v>
          </cell>
          <cell r="F97">
            <v>2.5</v>
          </cell>
          <cell r="H97">
            <v>6</v>
          </cell>
          <cell r="I97">
            <v>4</v>
          </cell>
          <cell r="J97">
            <v>1.5</v>
          </cell>
          <cell r="K97">
            <v>0.25</v>
          </cell>
          <cell r="L97">
            <v>1</v>
          </cell>
          <cell r="M97">
            <v>0.375</v>
          </cell>
          <cell r="N97">
            <v>5</v>
          </cell>
          <cell r="O97">
            <v>5.75</v>
          </cell>
          <cell r="P97">
            <v>3</v>
          </cell>
          <cell r="Q97">
            <v>3.75</v>
          </cell>
          <cell r="R97">
            <v>1</v>
          </cell>
          <cell r="S97">
            <v>1.375</v>
          </cell>
          <cell r="T97">
            <v>0.58904862254808621</v>
          </cell>
          <cell r="U97">
            <v>3.839048622548086</v>
          </cell>
          <cell r="V97">
            <v>21.472905621273668</v>
          </cell>
          <cell r="W97">
            <v>1.5086983095914448</v>
          </cell>
          <cell r="X97">
            <v>8.55073811724459</v>
          </cell>
          <cell r="Y97">
            <v>2.1325801811552925</v>
          </cell>
          <cell r="Z97">
            <v>-3.6412784907467373</v>
          </cell>
          <cell r="AA97">
            <v>7.9980179636418458E-2</v>
          </cell>
          <cell r="AB97">
            <v>92.920154768417987</v>
          </cell>
          <cell r="AC97">
            <v>-10.9118222586572</v>
          </cell>
          <cell r="AD97">
            <v>8.1837019233958781</v>
          </cell>
          <cell r="AE97">
            <v>15.356776886438595</v>
          </cell>
          <cell r="AF97">
            <v>4.3797326673346388</v>
          </cell>
          <cell r="AH97" t="str">
            <v>STAHL</v>
          </cell>
        </row>
        <row r="98">
          <cell r="B98" t="str">
            <v>C 60 x 40 x 15 x 3.0</v>
          </cell>
          <cell r="C98">
            <v>60</v>
          </cell>
          <cell r="D98">
            <v>40</v>
          </cell>
          <cell r="E98">
            <v>15</v>
          </cell>
          <cell r="F98">
            <v>3</v>
          </cell>
          <cell r="H98">
            <v>6</v>
          </cell>
          <cell r="I98">
            <v>4</v>
          </cell>
          <cell r="J98">
            <v>1.5</v>
          </cell>
          <cell r="K98">
            <v>0.3</v>
          </cell>
          <cell r="L98">
            <v>1</v>
          </cell>
          <cell r="M98">
            <v>0.44999999999999996</v>
          </cell>
          <cell r="N98">
            <v>4.8</v>
          </cell>
          <cell r="O98">
            <v>5.7</v>
          </cell>
          <cell r="P98">
            <v>2.8</v>
          </cell>
          <cell r="Q98">
            <v>3.7</v>
          </cell>
          <cell r="R98">
            <v>0.9</v>
          </cell>
          <cell r="S98">
            <v>1.35</v>
          </cell>
          <cell r="T98">
            <v>0.70685834705770334</v>
          </cell>
          <cell r="U98">
            <v>4.508230016469243</v>
          </cell>
          <cell r="V98">
            <v>24.641489501847627</v>
          </cell>
          <cell r="W98">
            <v>1.4806754549085779</v>
          </cell>
          <cell r="X98">
            <v>9.6881144731151441</v>
          </cell>
          <cell r="Y98">
            <v>2.0995004057618178</v>
          </cell>
          <cell r="Z98">
            <v>-3.5801758606703959</v>
          </cell>
          <cell r="AA98">
            <v>0.13524690049407728</v>
          </cell>
          <cell r="AB98">
            <v>104.43307510664563</v>
          </cell>
          <cell r="AC98">
            <v>-12.406325941795464</v>
          </cell>
          <cell r="AD98">
            <v>9.5775860931047561</v>
          </cell>
          <cell r="AE98">
            <v>17.631202278929692</v>
          </cell>
          <cell r="AF98">
            <v>4.3441254646576493</v>
          </cell>
          <cell r="AH98" t="str">
            <v>STAHL</v>
          </cell>
        </row>
        <row r="100">
          <cell r="B100" t="str">
            <v>C 80 x 40 x 15 x 2.0</v>
          </cell>
          <cell r="C100">
            <v>80</v>
          </cell>
          <cell r="D100">
            <v>40</v>
          </cell>
          <cell r="E100">
            <v>15</v>
          </cell>
          <cell r="F100">
            <v>2</v>
          </cell>
          <cell r="H100">
            <v>8</v>
          </cell>
          <cell r="I100">
            <v>4</v>
          </cell>
          <cell r="J100">
            <v>1.5</v>
          </cell>
          <cell r="K100">
            <v>0.2</v>
          </cell>
          <cell r="L100">
            <v>1</v>
          </cell>
          <cell r="M100">
            <v>0.30000000000000004</v>
          </cell>
          <cell r="N100">
            <v>7.2</v>
          </cell>
          <cell r="O100">
            <v>7.8</v>
          </cell>
          <cell r="P100">
            <v>3.2</v>
          </cell>
          <cell r="Q100">
            <v>3.8</v>
          </cell>
          <cell r="R100">
            <v>1.1000000000000001</v>
          </cell>
          <cell r="S100">
            <v>1.4</v>
          </cell>
          <cell r="T100">
            <v>0.47123889803846902</v>
          </cell>
          <cell r="U100">
            <v>3.5369911184307754</v>
          </cell>
          <cell r="V100">
            <v>35.25352589235623</v>
          </cell>
          <cell r="W100">
            <v>1.3628202513431937</v>
          </cell>
          <cell r="X100">
            <v>8.0706091188789486</v>
          </cell>
          <cell r="Y100">
            <v>2.0324123484571666</v>
          </cell>
          <cell r="Z100">
            <v>-3.3952325998003605</v>
          </cell>
          <cell r="AA100">
            <v>4.7159881579077016E-2</v>
          </cell>
          <cell r="AB100">
            <v>131.47550103602291</v>
          </cell>
          <cell r="AC100">
            <v>-14.727392407994508</v>
          </cell>
          <cell r="AD100">
            <v>15.602393516430295</v>
          </cell>
          <cell r="AE100">
            <v>22.305507600795519</v>
          </cell>
          <cell r="AF100">
            <v>4.831339117151507</v>
          </cell>
          <cell r="AH100" t="str">
            <v>STAHL</v>
          </cell>
        </row>
        <row r="101">
          <cell r="B101" t="str">
            <v>C 80 x 40 x 15 x 2.3</v>
          </cell>
          <cell r="C101">
            <v>80</v>
          </cell>
          <cell r="D101">
            <v>40</v>
          </cell>
          <cell r="E101">
            <v>15</v>
          </cell>
          <cell r="F101">
            <v>2.25</v>
          </cell>
          <cell r="H101">
            <v>8</v>
          </cell>
          <cell r="I101">
            <v>4</v>
          </cell>
          <cell r="J101">
            <v>1.5</v>
          </cell>
          <cell r="K101">
            <v>0.22500000000000001</v>
          </cell>
          <cell r="L101">
            <v>1</v>
          </cell>
          <cell r="M101">
            <v>0.33750000000000002</v>
          </cell>
          <cell r="N101">
            <v>7.1</v>
          </cell>
          <cell r="O101">
            <v>7.7750000000000004</v>
          </cell>
          <cell r="P101">
            <v>3.1</v>
          </cell>
          <cell r="Q101">
            <v>3.7749999999999999</v>
          </cell>
          <cell r="R101">
            <v>1.05</v>
          </cell>
          <cell r="S101">
            <v>1.3875</v>
          </cell>
          <cell r="T101">
            <v>0.53014376029327759</v>
          </cell>
          <cell r="U101">
            <v>3.94212938426395</v>
          </cell>
          <cell r="V101">
            <v>38.93394599019139</v>
          </cell>
          <cell r="W101">
            <v>1.3488475883170499</v>
          </cell>
          <cell r="X101">
            <v>8.839119236266141</v>
          </cell>
          <cell r="Y101">
            <v>2.016049339240245</v>
          </cell>
          <cell r="Z101">
            <v>-3.3648969275572949</v>
          </cell>
          <cell r="AA101">
            <v>6.6523433359454154E-2</v>
          </cell>
          <cell r="AB101">
            <v>143.66636825425917</v>
          </cell>
          <cell r="AC101">
            <v>-16.179916097490633</v>
          </cell>
          <cell r="AD101">
            <v>17.35407357891172</v>
          </cell>
          <cell r="AE101">
            <v>24.610947064197688</v>
          </cell>
          <cell r="AF101">
            <v>4.8234757664887082</v>
          </cell>
          <cell r="AH101" t="str">
            <v>STAHL</v>
          </cell>
        </row>
        <row r="102">
          <cell r="B102" t="str">
            <v>C 80 x 40 x 15 x 2.5</v>
          </cell>
          <cell r="C102">
            <v>80</v>
          </cell>
          <cell r="D102">
            <v>40</v>
          </cell>
          <cell r="E102">
            <v>15</v>
          </cell>
          <cell r="F102">
            <v>2.5</v>
          </cell>
          <cell r="H102">
            <v>8</v>
          </cell>
          <cell r="I102">
            <v>4</v>
          </cell>
          <cell r="J102">
            <v>1.5</v>
          </cell>
          <cell r="K102">
            <v>0.25</v>
          </cell>
          <cell r="L102">
            <v>1</v>
          </cell>
          <cell r="M102">
            <v>0.375</v>
          </cell>
          <cell r="N102">
            <v>7</v>
          </cell>
          <cell r="O102">
            <v>7.75</v>
          </cell>
          <cell r="P102">
            <v>3</v>
          </cell>
          <cell r="Q102">
            <v>3.75</v>
          </cell>
          <cell r="R102">
            <v>1</v>
          </cell>
          <cell r="S102">
            <v>1.375</v>
          </cell>
          <cell r="T102">
            <v>0.58904862254808621</v>
          </cell>
          <cell r="U102">
            <v>4.339048622548086</v>
          </cell>
          <cell r="V102">
            <v>42.458915335984535</v>
          </cell>
          <cell r="W102">
            <v>1.334847030102271</v>
          </cell>
          <cell r="X102">
            <v>9.5576788461838156</v>
          </cell>
          <cell r="Y102">
            <v>1.9996903789327305</v>
          </cell>
          <cell r="Z102">
            <v>-3.3345374090350015</v>
          </cell>
          <cell r="AA102">
            <v>9.0396846303085115E-2</v>
          </cell>
          <cell r="AB102">
            <v>155.02325008583963</v>
          </cell>
          <cell r="AC102">
            <v>-17.553052630156941</v>
          </cell>
          <cell r="AD102">
            <v>19.063701711365745</v>
          </cell>
          <cell r="AE102">
            <v>26.816861453874907</v>
          </cell>
          <cell r="AF102">
            <v>4.8164615765536825</v>
          </cell>
          <cell r="AH102" t="str">
            <v>STAHL</v>
          </cell>
        </row>
        <row r="103">
          <cell r="B103" t="str">
            <v>C 80 x 40 x 15 x 3.0</v>
          </cell>
          <cell r="C103">
            <v>80</v>
          </cell>
          <cell r="D103">
            <v>40</v>
          </cell>
          <cell r="E103">
            <v>15</v>
          </cell>
          <cell r="F103">
            <v>3</v>
          </cell>
          <cell r="H103">
            <v>8</v>
          </cell>
          <cell r="I103">
            <v>4</v>
          </cell>
          <cell r="J103">
            <v>1.5</v>
          </cell>
          <cell r="K103">
            <v>0.3</v>
          </cell>
          <cell r="L103">
            <v>1</v>
          </cell>
          <cell r="M103">
            <v>0.44999999999999996</v>
          </cell>
          <cell r="N103">
            <v>6.8</v>
          </cell>
          <cell r="O103">
            <v>7.7</v>
          </cell>
          <cell r="P103">
            <v>2.8</v>
          </cell>
          <cell r="Q103">
            <v>3.7</v>
          </cell>
          <cell r="R103">
            <v>0.9</v>
          </cell>
          <cell r="S103">
            <v>1.35</v>
          </cell>
          <cell r="T103">
            <v>0.70685834705770334</v>
          </cell>
          <cell r="U103">
            <v>5.1082300164692436</v>
          </cell>
          <cell r="V103">
            <v>49.049590665811053</v>
          </cell>
          <cell r="W103">
            <v>1.3067589965500317</v>
          </cell>
          <cell r="X103">
            <v>10.849046056118706</v>
          </cell>
          <cell r="Y103">
            <v>1.9669850458869065</v>
          </cell>
          <cell r="Z103">
            <v>-3.2737440424369382</v>
          </cell>
          <cell r="AA103">
            <v>0.1532469004940773</v>
          </cell>
          <cell r="AB103">
            <v>175.35671163963565</v>
          </cell>
          <cell r="AC103">
            <v>-20.069106744937692</v>
          </cell>
          <cell r="AD103">
            <v>22.359281422367861</v>
          </cell>
          <cell r="AE103">
            <v>30.939061096186023</v>
          </cell>
          <cell r="AF103">
            <v>4.8051798756766448</v>
          </cell>
          <cell r="AH103" t="str">
            <v>STAHL</v>
          </cell>
        </row>
        <row r="105">
          <cell r="B105" t="str">
            <v>C 200 x 40 x 15 x 2.3</v>
          </cell>
          <cell r="C105">
            <v>200</v>
          </cell>
          <cell r="D105">
            <v>40</v>
          </cell>
          <cell r="E105">
            <v>15</v>
          </cell>
          <cell r="F105">
            <v>2.25</v>
          </cell>
          <cell r="H105">
            <v>20</v>
          </cell>
          <cell r="I105">
            <v>4</v>
          </cell>
          <cell r="J105">
            <v>1.5</v>
          </cell>
          <cell r="K105">
            <v>0.22500000000000001</v>
          </cell>
          <cell r="L105">
            <v>1</v>
          </cell>
          <cell r="M105">
            <v>0.33750000000000002</v>
          </cell>
          <cell r="N105">
            <v>19.100000000000001</v>
          </cell>
          <cell r="O105">
            <v>19.774999999999999</v>
          </cell>
          <cell r="P105">
            <v>3.1</v>
          </cell>
          <cell r="Q105">
            <v>3.7749999999999999</v>
          </cell>
          <cell r="R105">
            <v>1.05</v>
          </cell>
          <cell r="S105">
            <v>1.3875</v>
          </cell>
          <cell r="T105">
            <v>0.53014376029327759</v>
          </cell>
          <cell r="U105">
            <v>6.6421293842639502</v>
          </cell>
          <cell r="V105">
            <v>351.16163723533123</v>
          </cell>
          <cell r="W105">
            <v>0.80054624129961116</v>
          </cell>
          <cell r="X105">
            <v>11.754619376931942</v>
          </cell>
          <cell r="Y105">
            <v>1.4902863351781526</v>
          </cell>
          <cell r="Z105">
            <v>-2.2908325764777637</v>
          </cell>
          <cell r="AA105">
            <v>0.11208593335945416</v>
          </cell>
          <cell r="AB105">
            <v>978.22797036892894</v>
          </cell>
          <cell r="AC105">
            <v>-118.35734309961894</v>
          </cell>
          <cell r="AD105">
            <v>189.27494731792805</v>
          </cell>
          <cell r="AE105">
            <v>173.70681876173202</v>
          </cell>
          <cell r="AF105">
            <v>12.696291704321094</v>
          </cell>
          <cell r="AH105" t="str">
            <v>STAHL</v>
          </cell>
        </row>
        <row r="106">
          <cell r="B106" t="str">
            <v>C 200 x 40 x 15 x 2.5</v>
          </cell>
          <cell r="C106">
            <v>200</v>
          </cell>
          <cell r="D106">
            <v>40</v>
          </cell>
          <cell r="E106">
            <v>15</v>
          </cell>
          <cell r="F106">
            <v>2.5</v>
          </cell>
          <cell r="H106">
            <v>20</v>
          </cell>
          <cell r="I106">
            <v>4</v>
          </cell>
          <cell r="J106">
            <v>1.5</v>
          </cell>
          <cell r="K106">
            <v>0.25</v>
          </cell>
          <cell r="L106">
            <v>1</v>
          </cell>
          <cell r="M106">
            <v>0.375</v>
          </cell>
          <cell r="N106">
            <v>19</v>
          </cell>
          <cell r="O106">
            <v>19.75</v>
          </cell>
          <cell r="P106">
            <v>3</v>
          </cell>
          <cell r="Q106">
            <v>3.75</v>
          </cell>
          <cell r="R106">
            <v>1</v>
          </cell>
          <cell r="S106">
            <v>1.375</v>
          </cell>
          <cell r="T106">
            <v>0.58904862254808621</v>
          </cell>
          <cell r="U106">
            <v>7.339048622548086</v>
          </cell>
          <cell r="V106">
            <v>385.70181577126931</v>
          </cell>
          <cell r="W106">
            <v>0.78919850040000361</v>
          </cell>
          <cell r="X106">
            <v>12.718056669444151</v>
          </cell>
          <cell r="Y106">
            <v>1.476078903072642</v>
          </cell>
          <cell r="Z106">
            <v>-2.2652774034726457</v>
          </cell>
          <cell r="AA106">
            <v>0.15289684630308512</v>
          </cell>
          <cell r="AB106">
            <v>1062.4739418481856</v>
          </cell>
          <cell r="AC106">
            <v>-129.08897013402785</v>
          </cell>
          <cell r="AD106">
            <v>208.0875086420514</v>
          </cell>
          <cell r="AE106">
            <v>189.98622954629698</v>
          </cell>
          <cell r="AF106">
            <v>12.840193644433093</v>
          </cell>
          <cell r="AH106" t="str">
            <v>STAHL</v>
          </cell>
        </row>
        <row r="107">
          <cell r="B107" t="str">
            <v>C 200 x 40 x 15 x 3.0</v>
          </cell>
          <cell r="C107">
            <v>200</v>
          </cell>
          <cell r="D107">
            <v>40</v>
          </cell>
          <cell r="E107">
            <v>15</v>
          </cell>
          <cell r="F107">
            <v>3</v>
          </cell>
          <cell r="H107">
            <v>20</v>
          </cell>
          <cell r="I107">
            <v>4</v>
          </cell>
          <cell r="J107">
            <v>1.5</v>
          </cell>
          <cell r="K107">
            <v>0.3</v>
          </cell>
          <cell r="L107">
            <v>1</v>
          </cell>
          <cell r="M107">
            <v>0.44999999999999996</v>
          </cell>
          <cell r="N107">
            <v>18.8</v>
          </cell>
          <cell r="O107">
            <v>19.7</v>
          </cell>
          <cell r="P107">
            <v>2.8</v>
          </cell>
          <cell r="Q107">
            <v>3.7</v>
          </cell>
          <cell r="R107">
            <v>0.9</v>
          </cell>
          <cell r="S107">
            <v>1.35</v>
          </cell>
          <cell r="T107">
            <v>0.70685834705770334</v>
          </cell>
          <cell r="U107">
            <v>8.7082300164692423</v>
          </cell>
          <cell r="V107">
            <v>452.14600234129995</v>
          </cell>
          <cell r="W107">
            <v>0.76654216963076682</v>
          </cell>
          <cell r="X107">
            <v>14.455115211158649</v>
          </cell>
          <cell r="Y107">
            <v>1.4477222389064297</v>
          </cell>
          <cell r="Z107">
            <v>-2.2142644085371965</v>
          </cell>
          <cell r="AA107">
            <v>0.26124690049407728</v>
          </cell>
          <cell r="AB107">
            <v>1217.7565024704063</v>
          </cell>
          <cell r="AC107">
            <v>-149.17444407723644</v>
          </cell>
          <cell r="AD107">
            <v>244.42149426660396</v>
          </cell>
          <cell r="AE107">
            <v>220.82928750259313</v>
          </cell>
          <cell r="AF107">
            <v>13.14729168209241</v>
          </cell>
          <cell r="AH107" t="str">
            <v>STAHL</v>
          </cell>
        </row>
      </sheetData>
      <sheetData sheetId="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 refreshError="1">
        <row r="5">
          <cell r="C5" t="str">
            <v>2L2-1/2x2-1/2x1/2</v>
          </cell>
          <cell r="D5" t="str">
            <v>F</v>
          </cell>
          <cell r="E5">
            <v>15.3</v>
          </cell>
          <cell r="F5">
            <v>4.5</v>
          </cell>
          <cell r="G5">
            <v>2.5</v>
          </cell>
          <cell r="H5">
            <v>0</v>
          </cell>
          <cell r="I5">
            <v>0</v>
          </cell>
          <cell r="J5">
            <v>0</v>
          </cell>
          <cell r="K5">
            <v>2.5</v>
          </cell>
          <cell r="L5">
            <v>0</v>
          </cell>
          <cell r="M5">
            <v>0</v>
          </cell>
          <cell r="N5">
            <v>0</v>
          </cell>
          <cell r="O5">
            <v>0.5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0</v>
          </cell>
          <cell r="W5">
            <v>0.80300000000000005</v>
          </cell>
          <cell r="X5">
            <v>0</v>
          </cell>
          <cell r="Y5">
            <v>0</v>
          </cell>
          <cell r="Z5">
            <v>0</v>
          </cell>
          <cell r="AB5">
            <v>5</v>
          </cell>
          <cell r="AD5">
            <v>4</v>
          </cell>
          <cell r="AF5">
            <v>0</v>
          </cell>
          <cell r="AG5">
            <v>0</v>
          </cell>
          <cell r="AH5">
            <v>0</v>
          </cell>
          <cell r="AI5">
            <v>2.4300000000000002</v>
          </cell>
          <cell r="AJ5">
            <v>2.59</v>
          </cell>
          <cell r="AK5">
            <v>1.43</v>
          </cell>
          <cell r="AL5">
            <v>0.73499999999999999</v>
          </cell>
          <cell r="AM5">
            <v>0</v>
          </cell>
          <cell r="AN5">
            <v>0</v>
          </cell>
          <cell r="AO5">
            <v>0</v>
          </cell>
          <cell r="AP5">
            <v>1.0900000000000001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1.43</v>
          </cell>
          <cell r="AZ5">
            <v>0.85</v>
          </cell>
          <cell r="BA5">
            <v>0</v>
          </cell>
          <cell r="BB5">
            <v>1</v>
          </cell>
          <cell r="BD5" t="str">
            <v>2L64x64x12.7</v>
          </cell>
          <cell r="BE5" t="str">
            <v>2L64x64x12.7</v>
          </cell>
          <cell r="BF5">
            <v>22.8</v>
          </cell>
          <cell r="BG5">
            <v>29.0550645</v>
          </cell>
          <cell r="BH5">
            <v>6.3525</v>
          </cell>
          <cell r="BI5">
            <v>0</v>
          </cell>
          <cell r="BJ5">
            <v>0</v>
          </cell>
          <cell r="BK5">
            <v>0</v>
          </cell>
          <cell r="BL5">
            <v>6.3525</v>
          </cell>
          <cell r="BM5">
            <v>0</v>
          </cell>
          <cell r="BN5">
            <v>0</v>
          </cell>
          <cell r="BO5">
            <v>0</v>
          </cell>
          <cell r="BP5">
            <v>1.2705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W5">
            <v>0</v>
          </cell>
          <cell r="BX5">
            <v>2.0404230000000001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5</v>
          </cell>
          <cell r="CD5">
            <v>0</v>
          </cell>
          <cell r="CE5">
            <v>4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101.30361277189924</v>
          </cell>
          <cell r="CK5">
            <v>42.492644430389994</v>
          </cell>
          <cell r="CL5">
            <v>23.461189782029997</v>
          </cell>
          <cell r="CM5">
            <v>1.8676349999999999</v>
          </cell>
          <cell r="CN5">
            <v>0</v>
          </cell>
          <cell r="CO5">
            <v>0</v>
          </cell>
          <cell r="CP5">
            <v>0</v>
          </cell>
          <cell r="CQ5">
            <v>2.7696900000000002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3.6336299999999997</v>
          </cell>
          <cell r="DA5">
            <v>0.85</v>
          </cell>
          <cell r="DB5">
            <v>0</v>
          </cell>
          <cell r="DC5">
            <v>1</v>
          </cell>
          <cell r="DE5">
            <v>0</v>
          </cell>
        </row>
        <row r="6">
          <cell r="C6" t="str">
            <v>2L2-1/2x2-1/2x1/2x3/4</v>
          </cell>
          <cell r="D6" t="str">
            <v>F</v>
          </cell>
          <cell r="E6">
            <v>15.3</v>
          </cell>
          <cell r="F6">
            <v>4.5</v>
          </cell>
          <cell r="G6">
            <v>2.5</v>
          </cell>
          <cell r="H6">
            <v>0</v>
          </cell>
          <cell r="I6">
            <v>0</v>
          </cell>
          <cell r="J6">
            <v>0</v>
          </cell>
          <cell r="K6">
            <v>2.5</v>
          </cell>
          <cell r="L6">
            <v>0</v>
          </cell>
          <cell r="M6">
            <v>0</v>
          </cell>
          <cell r="N6">
            <v>0</v>
          </cell>
          <cell r="O6">
            <v>0.5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V6">
            <v>0</v>
          </cell>
          <cell r="W6">
            <v>0.80300000000000005</v>
          </cell>
          <cell r="X6">
            <v>0</v>
          </cell>
          <cell r="Y6">
            <v>0</v>
          </cell>
          <cell r="Z6">
            <v>0</v>
          </cell>
          <cell r="AB6">
            <v>5</v>
          </cell>
          <cell r="AD6">
            <v>4</v>
          </cell>
          <cell r="AF6">
            <v>0</v>
          </cell>
          <cell r="AG6">
            <v>0</v>
          </cell>
          <cell r="AH6">
            <v>0</v>
          </cell>
          <cell r="AI6">
            <v>2.4300000000000002</v>
          </cell>
          <cell r="AJ6">
            <v>2.59</v>
          </cell>
          <cell r="AK6">
            <v>1.43</v>
          </cell>
          <cell r="AL6">
            <v>0.73499999999999999</v>
          </cell>
          <cell r="AM6">
            <v>0</v>
          </cell>
          <cell r="AN6">
            <v>0</v>
          </cell>
          <cell r="AO6">
            <v>0</v>
          </cell>
          <cell r="AP6">
            <v>1.39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1.67</v>
          </cell>
          <cell r="AZ6">
            <v>0.89</v>
          </cell>
          <cell r="BA6">
            <v>0</v>
          </cell>
          <cell r="BB6">
            <v>1</v>
          </cell>
          <cell r="BD6" t="str">
            <v>2L64x64x12.7x19</v>
          </cell>
          <cell r="BE6" t="str">
            <v>2L64x64x12.7x19</v>
          </cell>
          <cell r="BF6">
            <v>22.8</v>
          </cell>
          <cell r="BG6">
            <v>29.0550645</v>
          </cell>
          <cell r="BH6">
            <v>6.3525</v>
          </cell>
          <cell r="BI6">
            <v>0</v>
          </cell>
          <cell r="BJ6">
            <v>0</v>
          </cell>
          <cell r="BK6">
            <v>0</v>
          </cell>
          <cell r="BL6">
            <v>6.3525</v>
          </cell>
          <cell r="BM6">
            <v>0</v>
          </cell>
          <cell r="BN6">
            <v>0</v>
          </cell>
          <cell r="BO6">
            <v>0</v>
          </cell>
          <cell r="BP6">
            <v>1.2705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W6">
            <v>0</v>
          </cell>
          <cell r="BX6">
            <v>2.0404230000000001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5</v>
          </cell>
          <cell r="CD6">
            <v>0</v>
          </cell>
          <cell r="CE6">
            <v>4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101.30361277189924</v>
          </cell>
          <cell r="CK6">
            <v>42.492644430389994</v>
          </cell>
          <cell r="CL6">
            <v>23.461189782029997</v>
          </cell>
          <cell r="CM6">
            <v>1.8676349999999999</v>
          </cell>
          <cell r="CN6">
            <v>0</v>
          </cell>
          <cell r="CO6">
            <v>0</v>
          </cell>
          <cell r="CP6">
            <v>0</v>
          </cell>
          <cell r="CQ6">
            <v>3.5319899999999995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4.2434699999999994</v>
          </cell>
          <cell r="DA6">
            <v>0.89</v>
          </cell>
          <cell r="DB6">
            <v>0</v>
          </cell>
          <cell r="DC6">
            <v>1</v>
          </cell>
          <cell r="DE6">
            <v>0.75</v>
          </cell>
        </row>
        <row r="7">
          <cell r="C7" t="str">
            <v>2L2-1/2x2-1/2x1/2x3/8</v>
          </cell>
          <cell r="D7" t="str">
            <v>F</v>
          </cell>
          <cell r="E7">
            <v>15.3</v>
          </cell>
          <cell r="F7">
            <v>4.5</v>
          </cell>
          <cell r="G7">
            <v>2.5</v>
          </cell>
          <cell r="H7">
            <v>0</v>
          </cell>
          <cell r="I7">
            <v>0</v>
          </cell>
          <cell r="J7">
            <v>0</v>
          </cell>
          <cell r="K7">
            <v>2.5</v>
          </cell>
          <cell r="L7">
            <v>0</v>
          </cell>
          <cell r="M7">
            <v>0</v>
          </cell>
          <cell r="N7">
            <v>0</v>
          </cell>
          <cell r="O7">
            <v>0.5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0.80300000000000005</v>
          </cell>
          <cell r="X7">
            <v>0</v>
          </cell>
          <cell r="Y7">
            <v>0</v>
          </cell>
          <cell r="Z7">
            <v>0</v>
          </cell>
          <cell r="AB7">
            <v>5</v>
          </cell>
          <cell r="AD7">
            <v>4</v>
          </cell>
          <cell r="AF7">
            <v>0</v>
          </cell>
          <cell r="AG7">
            <v>0</v>
          </cell>
          <cell r="AH7">
            <v>0</v>
          </cell>
          <cell r="AI7">
            <v>2.4300000000000002</v>
          </cell>
          <cell r="AJ7">
            <v>2.59</v>
          </cell>
          <cell r="AK7">
            <v>1.43</v>
          </cell>
          <cell r="AL7">
            <v>0.73499999999999999</v>
          </cell>
          <cell r="AM7">
            <v>0</v>
          </cell>
          <cell r="AN7">
            <v>0</v>
          </cell>
          <cell r="AO7">
            <v>0</v>
          </cell>
          <cell r="AP7">
            <v>1.23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1.54</v>
          </cell>
          <cell r="AZ7">
            <v>0.871</v>
          </cell>
          <cell r="BA7">
            <v>0</v>
          </cell>
          <cell r="BB7">
            <v>1</v>
          </cell>
          <cell r="BD7" t="str">
            <v>2L64x64x12.7x9</v>
          </cell>
          <cell r="BE7" t="str">
            <v>2L64x64x12.7x9</v>
          </cell>
          <cell r="BF7">
            <v>22.8</v>
          </cell>
          <cell r="BG7">
            <v>29.0550645</v>
          </cell>
          <cell r="BH7">
            <v>6.3525</v>
          </cell>
          <cell r="BI7">
            <v>0</v>
          </cell>
          <cell r="BJ7">
            <v>0</v>
          </cell>
          <cell r="BK7">
            <v>0</v>
          </cell>
          <cell r="BL7">
            <v>6.3525</v>
          </cell>
          <cell r="BM7">
            <v>0</v>
          </cell>
          <cell r="BN7">
            <v>0</v>
          </cell>
          <cell r="BO7">
            <v>0</v>
          </cell>
          <cell r="BP7">
            <v>1.2705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W7">
            <v>0</v>
          </cell>
          <cell r="BX7">
            <v>2.0404230000000001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5</v>
          </cell>
          <cell r="CD7">
            <v>0</v>
          </cell>
          <cell r="CE7">
            <v>4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101.30361277189924</v>
          </cell>
          <cell r="CK7">
            <v>42.492644430389994</v>
          </cell>
          <cell r="CL7">
            <v>23.461189782029997</v>
          </cell>
          <cell r="CM7">
            <v>1.8676349999999999</v>
          </cell>
          <cell r="CN7">
            <v>0</v>
          </cell>
          <cell r="CO7">
            <v>0</v>
          </cell>
          <cell r="CP7">
            <v>0</v>
          </cell>
          <cell r="CQ7">
            <v>3.1254299999999997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3.9131399999999998</v>
          </cell>
          <cell r="DA7">
            <v>0.871</v>
          </cell>
          <cell r="DB7">
            <v>0</v>
          </cell>
          <cell r="DC7">
            <v>1</v>
          </cell>
          <cell r="DE7">
            <v>0.375</v>
          </cell>
        </row>
        <row r="8">
          <cell r="C8" t="str">
            <v>2L2-1/2x2-1/2x1/4</v>
          </cell>
          <cell r="D8" t="str">
            <v>F</v>
          </cell>
          <cell r="E8">
            <v>8.07</v>
          </cell>
          <cell r="F8">
            <v>2.37</v>
          </cell>
          <cell r="G8">
            <v>2.5</v>
          </cell>
          <cell r="H8">
            <v>0</v>
          </cell>
          <cell r="I8">
            <v>0</v>
          </cell>
          <cell r="J8">
            <v>0</v>
          </cell>
          <cell r="K8">
            <v>2.5</v>
          </cell>
          <cell r="L8">
            <v>0</v>
          </cell>
          <cell r="M8">
            <v>0</v>
          </cell>
          <cell r="N8">
            <v>0</v>
          </cell>
          <cell r="O8">
            <v>0.25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0</v>
          </cell>
          <cell r="W8">
            <v>0.71099999999999997</v>
          </cell>
          <cell r="X8">
            <v>0</v>
          </cell>
          <cell r="Y8">
            <v>0</v>
          </cell>
          <cell r="Z8">
            <v>0</v>
          </cell>
          <cell r="AB8">
            <v>10</v>
          </cell>
          <cell r="AD8">
            <v>9</v>
          </cell>
          <cell r="AF8">
            <v>0</v>
          </cell>
          <cell r="AG8">
            <v>0</v>
          </cell>
          <cell r="AH8">
            <v>0</v>
          </cell>
          <cell r="AI8">
            <v>1.38</v>
          </cell>
          <cell r="AJ8">
            <v>1.39</v>
          </cell>
          <cell r="AK8">
            <v>0.77300000000000002</v>
          </cell>
          <cell r="AL8">
            <v>0.76400000000000001</v>
          </cell>
          <cell r="AM8">
            <v>0</v>
          </cell>
          <cell r="AN8">
            <v>0</v>
          </cell>
          <cell r="AO8">
            <v>0</v>
          </cell>
          <cell r="AP8">
            <v>1.04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1.42</v>
          </cell>
          <cell r="AZ8">
            <v>0.82900000000000007</v>
          </cell>
          <cell r="BA8">
            <v>0</v>
          </cell>
          <cell r="BB8">
            <v>1</v>
          </cell>
          <cell r="BD8" t="str">
            <v>2L64x64x6.4</v>
          </cell>
          <cell r="BE8" t="str">
            <v>2L64x64x6.4</v>
          </cell>
          <cell r="BF8">
            <v>12.1</v>
          </cell>
          <cell r="BG8">
            <v>15.302333969999999</v>
          </cell>
          <cell r="BH8">
            <v>6.3525</v>
          </cell>
          <cell r="BI8">
            <v>0</v>
          </cell>
          <cell r="BJ8">
            <v>0</v>
          </cell>
          <cell r="BK8">
            <v>0</v>
          </cell>
          <cell r="BL8">
            <v>6.3525</v>
          </cell>
          <cell r="BM8">
            <v>0</v>
          </cell>
          <cell r="BN8">
            <v>0</v>
          </cell>
          <cell r="BO8">
            <v>0</v>
          </cell>
          <cell r="BP8">
            <v>0.63524999999999998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W8">
            <v>0</v>
          </cell>
          <cell r="BX8">
            <v>1.8066509999999998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10</v>
          </cell>
          <cell r="CD8">
            <v>0</v>
          </cell>
          <cell r="CE8">
            <v>9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57.530446759350177</v>
          </cell>
          <cell r="CK8">
            <v>22.804932725189996</v>
          </cell>
          <cell r="CL8">
            <v>12.682167623432999</v>
          </cell>
          <cell r="CM8">
            <v>1.941324</v>
          </cell>
          <cell r="CN8">
            <v>0</v>
          </cell>
          <cell r="CO8">
            <v>0</v>
          </cell>
          <cell r="CP8">
            <v>0</v>
          </cell>
          <cell r="CQ8">
            <v>2.6426400000000001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3.6082199999999998</v>
          </cell>
          <cell r="DA8">
            <v>0.82900000000000007</v>
          </cell>
          <cell r="DB8">
            <v>0</v>
          </cell>
          <cell r="DC8">
            <v>1</v>
          </cell>
          <cell r="DE8">
            <v>0</v>
          </cell>
        </row>
        <row r="9">
          <cell r="C9" t="str">
            <v>2L2-1/2x2-1/2x1/4x3/4</v>
          </cell>
          <cell r="D9" t="str">
            <v>F</v>
          </cell>
          <cell r="E9">
            <v>8.07</v>
          </cell>
          <cell r="F9">
            <v>2.37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2.5</v>
          </cell>
          <cell r="L9">
            <v>0</v>
          </cell>
          <cell r="M9">
            <v>0</v>
          </cell>
          <cell r="N9">
            <v>0</v>
          </cell>
          <cell r="O9">
            <v>0.25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0</v>
          </cell>
          <cell r="W9">
            <v>0.71099999999999997</v>
          </cell>
          <cell r="X9">
            <v>0</v>
          </cell>
          <cell r="Y9">
            <v>0</v>
          </cell>
          <cell r="Z9">
            <v>0</v>
          </cell>
          <cell r="AB9">
            <v>10</v>
          </cell>
          <cell r="AD9">
            <v>9</v>
          </cell>
          <cell r="AF9">
            <v>0</v>
          </cell>
          <cell r="AG9">
            <v>0</v>
          </cell>
          <cell r="AH9">
            <v>0</v>
          </cell>
          <cell r="AI9">
            <v>1.38</v>
          </cell>
          <cell r="AJ9">
            <v>1.39</v>
          </cell>
          <cell r="AK9">
            <v>0.77300000000000002</v>
          </cell>
          <cell r="AL9">
            <v>0.76400000000000001</v>
          </cell>
          <cell r="AM9">
            <v>0</v>
          </cell>
          <cell r="AN9">
            <v>0</v>
          </cell>
          <cell r="AO9">
            <v>0</v>
          </cell>
          <cell r="AP9">
            <v>1.33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1.64</v>
          </cell>
          <cell r="AZ9">
            <v>0.872</v>
          </cell>
          <cell r="BA9">
            <v>0</v>
          </cell>
          <cell r="BB9">
            <v>1</v>
          </cell>
          <cell r="BD9" t="str">
            <v>2L64x64x6.4x19</v>
          </cell>
          <cell r="BE9" t="str">
            <v>2L64x64x6.4x19</v>
          </cell>
          <cell r="BF9">
            <v>12.1</v>
          </cell>
          <cell r="BG9">
            <v>15.302333969999999</v>
          </cell>
          <cell r="BH9">
            <v>6.3525</v>
          </cell>
          <cell r="BI9">
            <v>0</v>
          </cell>
          <cell r="BJ9">
            <v>0</v>
          </cell>
          <cell r="BK9">
            <v>0</v>
          </cell>
          <cell r="BL9">
            <v>6.3525</v>
          </cell>
          <cell r="BM9">
            <v>0</v>
          </cell>
          <cell r="BN9">
            <v>0</v>
          </cell>
          <cell r="BO9">
            <v>0</v>
          </cell>
          <cell r="BP9">
            <v>0.63524999999999998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W9">
            <v>0</v>
          </cell>
          <cell r="BX9">
            <v>1.8066509999999998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10</v>
          </cell>
          <cell r="CD9">
            <v>0</v>
          </cell>
          <cell r="CE9">
            <v>9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57.530446759350177</v>
          </cell>
          <cell r="CK9">
            <v>22.804932725189996</v>
          </cell>
          <cell r="CL9">
            <v>12.682167623432999</v>
          </cell>
          <cell r="CM9">
            <v>1.941324</v>
          </cell>
          <cell r="CN9">
            <v>0</v>
          </cell>
          <cell r="CO9">
            <v>0</v>
          </cell>
          <cell r="CP9">
            <v>0</v>
          </cell>
          <cell r="CQ9">
            <v>3.3795299999999999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4.1672399999999996</v>
          </cell>
          <cell r="DA9">
            <v>0.872</v>
          </cell>
          <cell r="DB9">
            <v>0</v>
          </cell>
          <cell r="DC9">
            <v>1</v>
          </cell>
          <cell r="DE9">
            <v>0.75</v>
          </cell>
        </row>
        <row r="10">
          <cell r="C10" t="str">
            <v>2L2-1/2x2-1/2x1/4x3/8</v>
          </cell>
          <cell r="D10" t="str">
            <v>F</v>
          </cell>
          <cell r="E10">
            <v>8.07</v>
          </cell>
          <cell r="F10">
            <v>2.37</v>
          </cell>
          <cell r="G10">
            <v>2.5</v>
          </cell>
          <cell r="H10">
            <v>0</v>
          </cell>
          <cell r="I10">
            <v>0</v>
          </cell>
          <cell r="J10">
            <v>0</v>
          </cell>
          <cell r="K10">
            <v>2.5</v>
          </cell>
          <cell r="L10">
            <v>0</v>
          </cell>
          <cell r="M10">
            <v>0</v>
          </cell>
          <cell r="N10">
            <v>0</v>
          </cell>
          <cell r="O10">
            <v>0.25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0</v>
          </cell>
          <cell r="W10">
            <v>0.71099999999999997</v>
          </cell>
          <cell r="X10">
            <v>0</v>
          </cell>
          <cell r="Y10">
            <v>0</v>
          </cell>
          <cell r="Z10">
            <v>0</v>
          </cell>
          <cell r="AB10">
            <v>10</v>
          </cell>
          <cell r="AD10">
            <v>9</v>
          </cell>
          <cell r="AF10">
            <v>0</v>
          </cell>
          <cell r="AG10">
            <v>0</v>
          </cell>
          <cell r="AH10">
            <v>0</v>
          </cell>
          <cell r="AI10">
            <v>1.38</v>
          </cell>
          <cell r="AJ10">
            <v>1.39</v>
          </cell>
          <cell r="AK10">
            <v>0.77300000000000002</v>
          </cell>
          <cell r="AL10">
            <v>0.76400000000000001</v>
          </cell>
          <cell r="AM10">
            <v>0</v>
          </cell>
          <cell r="AN10">
            <v>0</v>
          </cell>
          <cell r="AO10">
            <v>0</v>
          </cell>
          <cell r="AP10">
            <v>1.18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1.52</v>
          </cell>
          <cell r="AZ10">
            <v>0.85199999999999998</v>
          </cell>
          <cell r="BA10">
            <v>0</v>
          </cell>
          <cell r="BB10">
            <v>1</v>
          </cell>
          <cell r="BD10" t="str">
            <v>2L64x64x6.4x9</v>
          </cell>
          <cell r="BE10" t="str">
            <v>2L64x64x6.4x9</v>
          </cell>
          <cell r="BF10">
            <v>12.1</v>
          </cell>
          <cell r="BG10">
            <v>15.302333969999999</v>
          </cell>
          <cell r="BH10">
            <v>6.3525</v>
          </cell>
          <cell r="BI10">
            <v>0</v>
          </cell>
          <cell r="BJ10">
            <v>0</v>
          </cell>
          <cell r="BK10">
            <v>0</v>
          </cell>
          <cell r="BL10">
            <v>6.3525</v>
          </cell>
          <cell r="BM10">
            <v>0</v>
          </cell>
          <cell r="BN10">
            <v>0</v>
          </cell>
          <cell r="BO10">
            <v>0</v>
          </cell>
          <cell r="BP10">
            <v>0.63524999999999998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W10">
            <v>0</v>
          </cell>
          <cell r="BX10">
            <v>1.8066509999999998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10</v>
          </cell>
          <cell r="CD10">
            <v>0</v>
          </cell>
          <cell r="CE10">
            <v>9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57.530446759350177</v>
          </cell>
          <cell r="CK10">
            <v>22.804932725189996</v>
          </cell>
          <cell r="CL10">
            <v>12.682167623432999</v>
          </cell>
          <cell r="CM10">
            <v>1.941324</v>
          </cell>
          <cell r="CN10">
            <v>0</v>
          </cell>
          <cell r="CO10">
            <v>0</v>
          </cell>
          <cell r="CP10">
            <v>0</v>
          </cell>
          <cell r="CQ10">
            <v>2.9983799999999996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3.86232</v>
          </cell>
          <cell r="DA10">
            <v>0.85199999999999998</v>
          </cell>
          <cell r="DB10">
            <v>0</v>
          </cell>
          <cell r="DC10">
            <v>1</v>
          </cell>
          <cell r="DE10">
            <v>0.375</v>
          </cell>
        </row>
        <row r="11">
          <cell r="C11" t="str">
            <v>2L2-1/2x2-1/2x3/16</v>
          </cell>
          <cell r="D11" t="str">
            <v>F</v>
          </cell>
          <cell r="E11">
            <v>6.13</v>
          </cell>
          <cell r="F11">
            <v>1.8</v>
          </cell>
          <cell r="G11">
            <v>2.5</v>
          </cell>
          <cell r="H11">
            <v>0</v>
          </cell>
          <cell r="I11">
            <v>0</v>
          </cell>
          <cell r="J11">
            <v>0</v>
          </cell>
          <cell r="K11">
            <v>2.5</v>
          </cell>
          <cell r="L11">
            <v>0</v>
          </cell>
          <cell r="M11">
            <v>0</v>
          </cell>
          <cell r="N11">
            <v>0</v>
          </cell>
          <cell r="O11">
            <v>0.1875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0.68700000000000006</v>
          </cell>
          <cell r="X11">
            <v>0</v>
          </cell>
          <cell r="Y11">
            <v>0</v>
          </cell>
          <cell r="Z11">
            <v>0</v>
          </cell>
          <cell r="AB11">
            <v>13.333333333333334</v>
          </cell>
          <cell r="AD11">
            <v>12.333333333333334</v>
          </cell>
          <cell r="AF11">
            <v>0</v>
          </cell>
          <cell r="AG11">
            <v>0</v>
          </cell>
          <cell r="AH11">
            <v>0</v>
          </cell>
          <cell r="AI11">
            <v>1.07</v>
          </cell>
          <cell r="AJ11">
            <v>1.06</v>
          </cell>
          <cell r="AK11">
            <v>0.59</v>
          </cell>
          <cell r="AL11">
            <v>0.77100000000000002</v>
          </cell>
          <cell r="AM11">
            <v>0</v>
          </cell>
          <cell r="AN11">
            <v>0</v>
          </cell>
          <cell r="AO11">
            <v>0</v>
          </cell>
          <cell r="AP11">
            <v>1.03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1.42</v>
          </cell>
          <cell r="AZ11">
            <v>0.82499999999999996</v>
          </cell>
          <cell r="BA11">
            <v>0</v>
          </cell>
          <cell r="BB11">
            <v>1</v>
          </cell>
          <cell r="BD11" t="str">
            <v>2L64x64x4.8</v>
          </cell>
          <cell r="BE11" t="str">
            <v>2L64x64x4.8</v>
          </cell>
          <cell r="BF11">
            <v>9.129999999999999</v>
          </cell>
          <cell r="BG11">
            <v>11.622025799999999</v>
          </cell>
          <cell r="BH11">
            <v>6.3525</v>
          </cell>
          <cell r="BI11">
            <v>0</v>
          </cell>
          <cell r="BJ11">
            <v>0</v>
          </cell>
          <cell r="BK11">
            <v>0</v>
          </cell>
          <cell r="BL11">
            <v>6.3525</v>
          </cell>
          <cell r="BM11">
            <v>0</v>
          </cell>
          <cell r="BN11">
            <v>0</v>
          </cell>
          <cell r="BO11">
            <v>0</v>
          </cell>
          <cell r="BP11">
            <v>0.47643749999999996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W11">
            <v>0</v>
          </cell>
          <cell r="BX11">
            <v>1.7456670000000001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13.333333333333334</v>
          </cell>
          <cell r="CD11">
            <v>0</v>
          </cell>
          <cell r="CE11">
            <v>12.333333333333334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44.60694060326427</v>
          </cell>
          <cell r="CK11">
            <v>17.390812006259999</v>
          </cell>
          <cell r="CL11">
            <v>9.6797915883899996</v>
          </cell>
          <cell r="CM11">
            <v>1.959111</v>
          </cell>
          <cell r="CN11">
            <v>0</v>
          </cell>
          <cell r="CO11">
            <v>0</v>
          </cell>
          <cell r="CP11">
            <v>0</v>
          </cell>
          <cell r="CQ11">
            <v>2.6172300000000002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3.6082199999999998</v>
          </cell>
          <cell r="DA11">
            <v>0.82499999999999996</v>
          </cell>
          <cell r="DB11">
            <v>0</v>
          </cell>
          <cell r="DC11">
            <v>1</v>
          </cell>
          <cell r="DE11">
            <v>0</v>
          </cell>
        </row>
        <row r="12">
          <cell r="C12" t="str">
            <v>2L2-1/2x2-1/2x3/16x3/4</v>
          </cell>
          <cell r="D12" t="str">
            <v>F</v>
          </cell>
          <cell r="E12">
            <v>6.13</v>
          </cell>
          <cell r="F12">
            <v>1.8</v>
          </cell>
          <cell r="G12">
            <v>2.5</v>
          </cell>
          <cell r="H12">
            <v>0</v>
          </cell>
          <cell r="I12">
            <v>0</v>
          </cell>
          <cell r="J12">
            <v>0</v>
          </cell>
          <cell r="K12">
            <v>2.5</v>
          </cell>
          <cell r="L12">
            <v>0</v>
          </cell>
          <cell r="M12">
            <v>0</v>
          </cell>
          <cell r="N12">
            <v>0</v>
          </cell>
          <cell r="O12">
            <v>0.1875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0.68700000000000006</v>
          </cell>
          <cell r="X12">
            <v>0</v>
          </cell>
          <cell r="Y12">
            <v>0</v>
          </cell>
          <cell r="Z12">
            <v>0</v>
          </cell>
          <cell r="AB12">
            <v>13.333333333333334</v>
          </cell>
          <cell r="AD12">
            <v>12.333333333333334</v>
          </cell>
          <cell r="AF12">
            <v>0</v>
          </cell>
          <cell r="AG12">
            <v>0</v>
          </cell>
          <cell r="AH12">
            <v>0</v>
          </cell>
          <cell r="AI12">
            <v>1.07</v>
          </cell>
          <cell r="AJ12">
            <v>1.06</v>
          </cell>
          <cell r="AK12">
            <v>0.59</v>
          </cell>
          <cell r="AL12">
            <v>0.77100000000000002</v>
          </cell>
          <cell r="AM12">
            <v>0</v>
          </cell>
          <cell r="AN12">
            <v>0</v>
          </cell>
          <cell r="AO12">
            <v>0</v>
          </cell>
          <cell r="AP12">
            <v>1.31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1.63</v>
          </cell>
          <cell r="AZ12">
            <v>0.86799999999999999</v>
          </cell>
          <cell r="BA12">
            <v>0</v>
          </cell>
          <cell r="BB12">
            <v>0.98299999999999998</v>
          </cell>
          <cell r="BD12" t="str">
            <v>2L64x64x4.8x19</v>
          </cell>
          <cell r="BE12" t="str">
            <v>2L64x64x4.8x19</v>
          </cell>
          <cell r="BF12">
            <v>9.129999999999999</v>
          </cell>
          <cell r="BG12">
            <v>11.622025799999999</v>
          </cell>
          <cell r="BH12">
            <v>6.3525</v>
          </cell>
          <cell r="BI12">
            <v>0</v>
          </cell>
          <cell r="BJ12">
            <v>0</v>
          </cell>
          <cell r="BK12">
            <v>0</v>
          </cell>
          <cell r="BL12">
            <v>6.3525</v>
          </cell>
          <cell r="BM12">
            <v>0</v>
          </cell>
          <cell r="BN12">
            <v>0</v>
          </cell>
          <cell r="BO12">
            <v>0</v>
          </cell>
          <cell r="BP12">
            <v>0.47643749999999996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W12">
            <v>0</v>
          </cell>
          <cell r="BX12">
            <v>1.7456670000000001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13.333333333333334</v>
          </cell>
          <cell r="CD12">
            <v>0</v>
          </cell>
          <cell r="CE12">
            <v>12.333333333333334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44.60694060326427</v>
          </cell>
          <cell r="CK12">
            <v>17.390812006259999</v>
          </cell>
          <cell r="CL12">
            <v>9.6797915883899996</v>
          </cell>
          <cell r="CM12">
            <v>1.959111</v>
          </cell>
          <cell r="CN12">
            <v>0</v>
          </cell>
          <cell r="CO12">
            <v>0</v>
          </cell>
          <cell r="CP12">
            <v>0</v>
          </cell>
          <cell r="CQ12">
            <v>3.3287100000000001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4.1418299999999997</v>
          </cell>
          <cell r="DA12">
            <v>0.86799999999999999</v>
          </cell>
          <cell r="DB12">
            <v>0</v>
          </cell>
          <cell r="DC12">
            <v>0.98199999999999998</v>
          </cell>
          <cell r="DE12">
            <v>0.75</v>
          </cell>
        </row>
        <row r="13">
          <cell r="C13" t="str">
            <v>2L2-1/2x2-1/2x3/16x3/8</v>
          </cell>
          <cell r="D13" t="str">
            <v>F</v>
          </cell>
          <cell r="E13">
            <v>6.13</v>
          </cell>
          <cell r="F13">
            <v>1.8</v>
          </cell>
          <cell r="G13">
            <v>2.5</v>
          </cell>
          <cell r="H13">
            <v>0</v>
          </cell>
          <cell r="I13">
            <v>0</v>
          </cell>
          <cell r="J13">
            <v>0</v>
          </cell>
          <cell r="K13">
            <v>2.5</v>
          </cell>
          <cell r="L13">
            <v>0</v>
          </cell>
          <cell r="M13">
            <v>0</v>
          </cell>
          <cell r="N13">
            <v>0</v>
          </cell>
          <cell r="O13">
            <v>0.1875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0</v>
          </cell>
          <cell r="W13">
            <v>0.68700000000000006</v>
          </cell>
          <cell r="X13">
            <v>0</v>
          </cell>
          <cell r="Y13">
            <v>0</v>
          </cell>
          <cell r="Z13">
            <v>0</v>
          </cell>
          <cell r="AB13">
            <v>13.333333333333334</v>
          </cell>
          <cell r="AD13">
            <v>12.333333333333334</v>
          </cell>
          <cell r="AF13">
            <v>0</v>
          </cell>
          <cell r="AG13">
            <v>0</v>
          </cell>
          <cell r="AH13">
            <v>0</v>
          </cell>
          <cell r="AI13">
            <v>1.07</v>
          </cell>
          <cell r="AJ13">
            <v>1.06</v>
          </cell>
          <cell r="AK13">
            <v>0.59</v>
          </cell>
          <cell r="AL13">
            <v>0.77100000000000002</v>
          </cell>
          <cell r="AM13">
            <v>0</v>
          </cell>
          <cell r="AN13">
            <v>0</v>
          </cell>
          <cell r="AO13">
            <v>0</v>
          </cell>
          <cell r="AP13">
            <v>1.17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1.52</v>
          </cell>
          <cell r="AZ13">
            <v>0.84699999999999998</v>
          </cell>
          <cell r="BA13">
            <v>0</v>
          </cell>
          <cell r="BB13">
            <v>0.98299999999999998</v>
          </cell>
          <cell r="BD13" t="str">
            <v>2L64x64x4.8x9</v>
          </cell>
          <cell r="BE13" t="str">
            <v>2L64x64x4.8x9</v>
          </cell>
          <cell r="BF13">
            <v>9.129999999999999</v>
          </cell>
          <cell r="BG13">
            <v>11.622025799999999</v>
          </cell>
          <cell r="BH13">
            <v>6.3525</v>
          </cell>
          <cell r="BI13">
            <v>0</v>
          </cell>
          <cell r="BJ13">
            <v>0</v>
          </cell>
          <cell r="BK13">
            <v>0</v>
          </cell>
          <cell r="BL13">
            <v>6.3525</v>
          </cell>
          <cell r="BM13">
            <v>0</v>
          </cell>
          <cell r="BN13">
            <v>0</v>
          </cell>
          <cell r="BO13">
            <v>0</v>
          </cell>
          <cell r="BP13">
            <v>0.47643749999999996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W13">
            <v>0</v>
          </cell>
          <cell r="BX13">
            <v>1.7456670000000001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13.333333333333334</v>
          </cell>
          <cell r="CD13">
            <v>0</v>
          </cell>
          <cell r="CE13">
            <v>12.333333333333334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44.60694060326427</v>
          </cell>
          <cell r="CK13">
            <v>17.390812006259999</v>
          </cell>
          <cell r="CL13">
            <v>9.6797915883899996</v>
          </cell>
          <cell r="CM13">
            <v>1.959111</v>
          </cell>
          <cell r="CN13">
            <v>0</v>
          </cell>
          <cell r="CO13">
            <v>0</v>
          </cell>
          <cell r="CP13">
            <v>0</v>
          </cell>
          <cell r="CQ13">
            <v>2.9729699999999997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3.86232</v>
          </cell>
          <cell r="DA13">
            <v>0.84699999999999998</v>
          </cell>
          <cell r="DB13">
            <v>0</v>
          </cell>
          <cell r="DC13">
            <v>0.98199999999999998</v>
          </cell>
          <cell r="DE13">
            <v>0.375</v>
          </cell>
        </row>
        <row r="14">
          <cell r="C14" t="str">
            <v>2L2-1/2x2-1/2x3/8</v>
          </cell>
          <cell r="D14" t="str">
            <v>F</v>
          </cell>
          <cell r="E14">
            <v>11.8</v>
          </cell>
          <cell r="F14">
            <v>3.47</v>
          </cell>
          <cell r="G14">
            <v>2.5</v>
          </cell>
          <cell r="H14">
            <v>0</v>
          </cell>
          <cell r="I14">
            <v>0</v>
          </cell>
          <cell r="J14">
            <v>0</v>
          </cell>
          <cell r="K14">
            <v>2.5</v>
          </cell>
          <cell r="L14">
            <v>0</v>
          </cell>
          <cell r="M14">
            <v>0</v>
          </cell>
          <cell r="N14">
            <v>0</v>
          </cell>
          <cell r="O14">
            <v>0.375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0.75800000000000001</v>
          </cell>
          <cell r="X14">
            <v>0</v>
          </cell>
          <cell r="Y14">
            <v>0</v>
          </cell>
          <cell r="Z14">
            <v>0</v>
          </cell>
          <cell r="AB14">
            <v>6.666666666666667</v>
          </cell>
          <cell r="AD14">
            <v>5.666666666666667</v>
          </cell>
          <cell r="AF14">
            <v>0</v>
          </cell>
          <cell r="AG14">
            <v>0</v>
          </cell>
          <cell r="AH14">
            <v>0</v>
          </cell>
          <cell r="AI14">
            <v>1.94</v>
          </cell>
          <cell r="AJ14">
            <v>2.0099999999999998</v>
          </cell>
          <cell r="AK14">
            <v>1.1200000000000001</v>
          </cell>
          <cell r="AL14">
            <v>0.749</v>
          </cell>
          <cell r="AM14">
            <v>0</v>
          </cell>
          <cell r="AN14">
            <v>0</v>
          </cell>
          <cell r="AO14">
            <v>0</v>
          </cell>
          <cell r="AP14">
            <v>1.07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1.42</v>
          </cell>
          <cell r="AZ14">
            <v>0.83899999999999997</v>
          </cell>
          <cell r="BA14">
            <v>0</v>
          </cell>
          <cell r="BB14">
            <v>1</v>
          </cell>
          <cell r="BD14" t="str">
            <v>2L64x64x9.5</v>
          </cell>
          <cell r="BE14" t="str">
            <v>2L64x64x9.5</v>
          </cell>
          <cell r="BF14">
            <v>17.600000000000001</v>
          </cell>
          <cell r="BG14">
            <v>22.404683070000001</v>
          </cell>
          <cell r="BH14">
            <v>6.3525</v>
          </cell>
          <cell r="BI14">
            <v>0</v>
          </cell>
          <cell r="BJ14">
            <v>0</v>
          </cell>
          <cell r="BK14">
            <v>0</v>
          </cell>
          <cell r="BL14">
            <v>6.3525</v>
          </cell>
          <cell r="BM14">
            <v>0</v>
          </cell>
          <cell r="BN14">
            <v>0</v>
          </cell>
          <cell r="BO14">
            <v>0</v>
          </cell>
          <cell r="BP14">
            <v>0.95287499999999992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W14">
            <v>0</v>
          </cell>
          <cell r="BX14">
            <v>1.926078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6.666666666666667</v>
          </cell>
          <cell r="CD14">
            <v>0</v>
          </cell>
          <cell r="CE14">
            <v>5.666666666666667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80.87613529937633</v>
          </cell>
          <cell r="CK14">
            <v>32.976917106209996</v>
          </cell>
          <cell r="CL14">
            <v>18.375197591519999</v>
          </cell>
          <cell r="CM14">
            <v>1.9032089999999999</v>
          </cell>
          <cell r="CN14">
            <v>0</v>
          </cell>
          <cell r="CO14">
            <v>0</v>
          </cell>
          <cell r="CP14">
            <v>0</v>
          </cell>
          <cell r="CQ14">
            <v>2.7188699999999999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3.6082199999999998</v>
          </cell>
          <cell r="DA14">
            <v>0.83899999999999997</v>
          </cell>
          <cell r="DB14">
            <v>0</v>
          </cell>
          <cell r="DC14">
            <v>1</v>
          </cell>
          <cell r="DE14">
            <v>0</v>
          </cell>
        </row>
        <row r="15">
          <cell r="C15" t="str">
            <v>2L2-1/2x2-1/2x3/8x3/4</v>
          </cell>
          <cell r="D15" t="str">
            <v>F</v>
          </cell>
          <cell r="E15">
            <v>11.8</v>
          </cell>
          <cell r="F15">
            <v>3.47</v>
          </cell>
          <cell r="G15">
            <v>2.5</v>
          </cell>
          <cell r="H15">
            <v>0</v>
          </cell>
          <cell r="I15">
            <v>0</v>
          </cell>
          <cell r="J15">
            <v>0</v>
          </cell>
          <cell r="K15">
            <v>2.5</v>
          </cell>
          <cell r="L15">
            <v>0</v>
          </cell>
          <cell r="M15">
            <v>0</v>
          </cell>
          <cell r="N15">
            <v>0</v>
          </cell>
          <cell r="O15">
            <v>0.375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0.75800000000000001</v>
          </cell>
          <cell r="X15">
            <v>0</v>
          </cell>
          <cell r="Y15">
            <v>0</v>
          </cell>
          <cell r="Z15">
            <v>0</v>
          </cell>
          <cell r="AB15">
            <v>6.666666666666667</v>
          </cell>
          <cell r="AD15">
            <v>5.666666666666667</v>
          </cell>
          <cell r="AF15">
            <v>0</v>
          </cell>
          <cell r="AG15">
            <v>0</v>
          </cell>
          <cell r="AH15">
            <v>0</v>
          </cell>
          <cell r="AI15">
            <v>1.94</v>
          </cell>
          <cell r="AJ15">
            <v>2.0099999999999998</v>
          </cell>
          <cell r="AK15">
            <v>1.1200000000000001</v>
          </cell>
          <cell r="AL15">
            <v>0.749</v>
          </cell>
          <cell r="AM15">
            <v>0</v>
          </cell>
          <cell r="AN15">
            <v>0</v>
          </cell>
          <cell r="AO15">
            <v>0</v>
          </cell>
          <cell r="AP15">
            <v>1.36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1.65</v>
          </cell>
          <cell r="AZ15">
            <v>0.88100000000000001</v>
          </cell>
          <cell r="BA15">
            <v>0</v>
          </cell>
          <cell r="BB15">
            <v>1</v>
          </cell>
          <cell r="BD15" t="str">
            <v>2L64x64x9.5x19</v>
          </cell>
          <cell r="BE15" t="str">
            <v>2L64x64x9.5x19</v>
          </cell>
          <cell r="BF15">
            <v>17.600000000000001</v>
          </cell>
          <cell r="BG15">
            <v>22.404683070000001</v>
          </cell>
          <cell r="BH15">
            <v>6.3525</v>
          </cell>
          <cell r="BI15">
            <v>0</v>
          </cell>
          <cell r="BJ15">
            <v>0</v>
          </cell>
          <cell r="BK15">
            <v>0</v>
          </cell>
          <cell r="BL15">
            <v>6.3525</v>
          </cell>
          <cell r="BM15">
            <v>0</v>
          </cell>
          <cell r="BN15">
            <v>0</v>
          </cell>
          <cell r="BO15">
            <v>0</v>
          </cell>
          <cell r="BP15">
            <v>0.95287499999999992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W15">
            <v>0</v>
          </cell>
          <cell r="BX15">
            <v>1.926078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6.666666666666667</v>
          </cell>
          <cell r="CD15">
            <v>0</v>
          </cell>
          <cell r="CE15">
            <v>5.666666666666667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80.87613529937633</v>
          </cell>
          <cell r="CK15">
            <v>32.976917106209996</v>
          </cell>
          <cell r="CL15">
            <v>18.375197591519999</v>
          </cell>
          <cell r="CM15">
            <v>1.9032089999999999</v>
          </cell>
          <cell r="CN15">
            <v>0</v>
          </cell>
          <cell r="CO15">
            <v>0</v>
          </cell>
          <cell r="CP15">
            <v>0</v>
          </cell>
          <cell r="CQ15">
            <v>3.4557600000000002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4.1926499999999995</v>
          </cell>
          <cell r="DA15">
            <v>0.88100000000000001</v>
          </cell>
          <cell r="DB15">
            <v>0</v>
          </cell>
          <cell r="DC15">
            <v>1</v>
          </cell>
          <cell r="DE15">
            <v>0.75</v>
          </cell>
        </row>
        <row r="16">
          <cell r="C16" t="str">
            <v>2L2-1/2x2-1/2x3/8x3/8</v>
          </cell>
          <cell r="D16" t="str">
            <v>F</v>
          </cell>
          <cell r="E16">
            <v>11.8</v>
          </cell>
          <cell r="F16">
            <v>3.47</v>
          </cell>
          <cell r="G16">
            <v>2.5</v>
          </cell>
          <cell r="H16">
            <v>0</v>
          </cell>
          <cell r="I16">
            <v>0</v>
          </cell>
          <cell r="J16">
            <v>0</v>
          </cell>
          <cell r="K16">
            <v>2.5</v>
          </cell>
          <cell r="L16">
            <v>0</v>
          </cell>
          <cell r="M16">
            <v>0</v>
          </cell>
          <cell r="N16">
            <v>0</v>
          </cell>
          <cell r="O16">
            <v>0.375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0</v>
          </cell>
          <cell r="W16">
            <v>0.75800000000000001</v>
          </cell>
          <cell r="X16">
            <v>0</v>
          </cell>
          <cell r="Y16">
            <v>0</v>
          </cell>
          <cell r="Z16">
            <v>0</v>
          </cell>
          <cell r="AB16">
            <v>6.666666666666667</v>
          </cell>
          <cell r="AD16">
            <v>5.666666666666667</v>
          </cell>
          <cell r="AF16">
            <v>0</v>
          </cell>
          <cell r="AG16">
            <v>0</v>
          </cell>
          <cell r="AH16">
            <v>0</v>
          </cell>
          <cell r="AI16">
            <v>1.94</v>
          </cell>
          <cell r="AJ16">
            <v>2.0099999999999998</v>
          </cell>
          <cell r="AK16">
            <v>1.1200000000000001</v>
          </cell>
          <cell r="AL16">
            <v>0.749</v>
          </cell>
          <cell r="AM16">
            <v>0</v>
          </cell>
          <cell r="AN16">
            <v>0</v>
          </cell>
          <cell r="AO16">
            <v>0</v>
          </cell>
          <cell r="AP16">
            <v>1.21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1.53</v>
          </cell>
          <cell r="AZ16">
            <v>0.86099999999999999</v>
          </cell>
          <cell r="BA16">
            <v>0</v>
          </cell>
          <cell r="BB16">
            <v>1</v>
          </cell>
          <cell r="BD16" t="str">
            <v>2L64x64x9.5x9</v>
          </cell>
          <cell r="BE16" t="str">
            <v>2L64x64x9.5x9</v>
          </cell>
          <cell r="BF16">
            <v>17.600000000000001</v>
          </cell>
          <cell r="BG16">
            <v>22.404683070000001</v>
          </cell>
          <cell r="BH16">
            <v>6.3525</v>
          </cell>
          <cell r="BI16">
            <v>0</v>
          </cell>
          <cell r="BJ16">
            <v>0</v>
          </cell>
          <cell r="BK16">
            <v>0</v>
          </cell>
          <cell r="BL16">
            <v>6.3525</v>
          </cell>
          <cell r="BM16">
            <v>0</v>
          </cell>
          <cell r="BN16">
            <v>0</v>
          </cell>
          <cell r="BO16">
            <v>0</v>
          </cell>
          <cell r="BP16">
            <v>0.95287499999999992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W16">
            <v>0</v>
          </cell>
          <cell r="BX16">
            <v>1.926078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6.666666666666667</v>
          </cell>
          <cell r="CD16">
            <v>0</v>
          </cell>
          <cell r="CE16">
            <v>5.666666666666667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80.87613529937633</v>
          </cell>
          <cell r="CK16">
            <v>32.976917106209996</v>
          </cell>
          <cell r="CL16">
            <v>18.375197591519999</v>
          </cell>
          <cell r="CM16">
            <v>1.9032089999999999</v>
          </cell>
          <cell r="CN16">
            <v>0</v>
          </cell>
          <cell r="CO16">
            <v>0</v>
          </cell>
          <cell r="CP16">
            <v>0</v>
          </cell>
          <cell r="CQ16">
            <v>3.0746099999999998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3.8877299999999999</v>
          </cell>
          <cell r="DA16">
            <v>0.86099999999999999</v>
          </cell>
          <cell r="DB16">
            <v>0</v>
          </cell>
          <cell r="DC16">
            <v>1</v>
          </cell>
          <cell r="DE16">
            <v>0.375</v>
          </cell>
        </row>
        <row r="17">
          <cell r="C17" t="str">
            <v>2L2-1/2x2-1/2x5/16</v>
          </cell>
          <cell r="D17" t="str">
            <v>F</v>
          </cell>
          <cell r="E17">
            <v>9.9600000000000009</v>
          </cell>
          <cell r="F17">
            <v>2.93</v>
          </cell>
          <cell r="G17">
            <v>2.5</v>
          </cell>
          <cell r="H17">
            <v>0</v>
          </cell>
          <cell r="I17">
            <v>0</v>
          </cell>
          <cell r="J17">
            <v>0</v>
          </cell>
          <cell r="K17">
            <v>2.5</v>
          </cell>
          <cell r="L17">
            <v>0</v>
          </cell>
          <cell r="M17">
            <v>0</v>
          </cell>
          <cell r="N17">
            <v>0</v>
          </cell>
          <cell r="O17">
            <v>0.3125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0.73499999999999999</v>
          </cell>
          <cell r="X17">
            <v>0</v>
          </cell>
          <cell r="Y17">
            <v>0</v>
          </cell>
          <cell r="Z17">
            <v>0</v>
          </cell>
          <cell r="AB17">
            <v>8</v>
          </cell>
          <cell r="AD17">
            <v>7</v>
          </cell>
          <cell r="AF17">
            <v>0</v>
          </cell>
          <cell r="AG17">
            <v>0</v>
          </cell>
          <cell r="AH17">
            <v>0</v>
          </cell>
          <cell r="AI17">
            <v>1.67</v>
          </cell>
          <cell r="AJ17">
            <v>1.71</v>
          </cell>
          <cell r="AK17">
            <v>0.94900000000000007</v>
          </cell>
          <cell r="AL17">
            <v>0.75600000000000001</v>
          </cell>
          <cell r="AM17">
            <v>0</v>
          </cell>
          <cell r="AN17">
            <v>0</v>
          </cell>
          <cell r="AO17">
            <v>0</v>
          </cell>
          <cell r="AP17">
            <v>1.05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1.42</v>
          </cell>
          <cell r="AZ17">
            <v>0.83399999999999996</v>
          </cell>
          <cell r="BA17">
            <v>0</v>
          </cell>
          <cell r="BB17">
            <v>1</v>
          </cell>
          <cell r="BD17" t="str">
            <v>2L64x64x7.9</v>
          </cell>
          <cell r="BE17" t="str">
            <v>2L64x64x7.9</v>
          </cell>
          <cell r="BF17">
            <v>14.9</v>
          </cell>
          <cell r="BG17">
            <v>18.918075330000001</v>
          </cell>
          <cell r="BH17">
            <v>6.3525</v>
          </cell>
          <cell r="BI17">
            <v>0</v>
          </cell>
          <cell r="BJ17">
            <v>0</v>
          </cell>
          <cell r="BK17">
            <v>0</v>
          </cell>
          <cell r="BL17">
            <v>6.3525</v>
          </cell>
          <cell r="BM17">
            <v>0</v>
          </cell>
          <cell r="BN17">
            <v>0</v>
          </cell>
          <cell r="BO17">
            <v>0</v>
          </cell>
          <cell r="BP17">
            <v>0.7940625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W17">
            <v>0</v>
          </cell>
          <cell r="BX17">
            <v>1.8676349999999999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8</v>
          </cell>
          <cell r="CD17">
            <v>0</v>
          </cell>
          <cell r="CE17">
            <v>7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69.620178324720868</v>
          </cell>
          <cell r="CK17">
            <v>28.054989179909999</v>
          </cell>
          <cell r="CL17">
            <v>15.569698673529</v>
          </cell>
          <cell r="CM17">
            <v>1.9209959999999999</v>
          </cell>
          <cell r="CN17">
            <v>0</v>
          </cell>
          <cell r="CO17">
            <v>0</v>
          </cell>
          <cell r="CP17">
            <v>0</v>
          </cell>
          <cell r="CQ17">
            <v>2.66805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3.6082199999999998</v>
          </cell>
          <cell r="DA17">
            <v>0.83399999999999996</v>
          </cell>
          <cell r="DB17">
            <v>0</v>
          </cell>
          <cell r="DC17">
            <v>1</v>
          </cell>
          <cell r="DE17">
            <v>0</v>
          </cell>
        </row>
        <row r="18">
          <cell r="C18" t="str">
            <v>2L2-1/2x2-1/2x5/16x3/4</v>
          </cell>
          <cell r="D18" t="str">
            <v>F</v>
          </cell>
          <cell r="E18">
            <v>9.9600000000000009</v>
          </cell>
          <cell r="F18">
            <v>2.93</v>
          </cell>
          <cell r="G18">
            <v>2.5</v>
          </cell>
          <cell r="H18">
            <v>0</v>
          </cell>
          <cell r="I18">
            <v>0</v>
          </cell>
          <cell r="J18">
            <v>0</v>
          </cell>
          <cell r="K18">
            <v>2.5</v>
          </cell>
          <cell r="L18">
            <v>0</v>
          </cell>
          <cell r="M18">
            <v>0</v>
          </cell>
          <cell r="N18">
            <v>0</v>
          </cell>
          <cell r="O18">
            <v>0.3125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0.73499999999999999</v>
          </cell>
          <cell r="X18">
            <v>0</v>
          </cell>
          <cell r="Y18">
            <v>0</v>
          </cell>
          <cell r="Z18">
            <v>0</v>
          </cell>
          <cell r="AB18">
            <v>8</v>
          </cell>
          <cell r="AD18">
            <v>7</v>
          </cell>
          <cell r="AF18">
            <v>0</v>
          </cell>
          <cell r="AG18">
            <v>0</v>
          </cell>
          <cell r="AH18">
            <v>0</v>
          </cell>
          <cell r="AI18">
            <v>1.67</v>
          </cell>
          <cell r="AJ18">
            <v>1.71</v>
          </cell>
          <cell r="AK18">
            <v>0.94900000000000007</v>
          </cell>
          <cell r="AL18">
            <v>0.75600000000000001</v>
          </cell>
          <cell r="AM18">
            <v>0</v>
          </cell>
          <cell r="AN18">
            <v>0</v>
          </cell>
          <cell r="AO18">
            <v>0</v>
          </cell>
          <cell r="AP18">
            <v>1.34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1.65</v>
          </cell>
          <cell r="AZ18">
            <v>0.876</v>
          </cell>
          <cell r="BA18">
            <v>0</v>
          </cell>
          <cell r="BB18">
            <v>1</v>
          </cell>
          <cell r="BD18" t="str">
            <v>2L64x64x7.9x19</v>
          </cell>
          <cell r="BE18" t="str">
            <v>2L64x64x7.9x19</v>
          </cell>
          <cell r="BF18">
            <v>14.9</v>
          </cell>
          <cell r="BG18">
            <v>18.918075330000001</v>
          </cell>
          <cell r="BH18">
            <v>6.3525</v>
          </cell>
          <cell r="BI18">
            <v>0</v>
          </cell>
          <cell r="BJ18">
            <v>0</v>
          </cell>
          <cell r="BK18">
            <v>0</v>
          </cell>
          <cell r="BL18">
            <v>6.3525</v>
          </cell>
          <cell r="BM18">
            <v>0</v>
          </cell>
          <cell r="BN18">
            <v>0</v>
          </cell>
          <cell r="BO18">
            <v>0</v>
          </cell>
          <cell r="BP18">
            <v>0.7940625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W18">
            <v>0</v>
          </cell>
          <cell r="BX18">
            <v>1.8676349999999999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8</v>
          </cell>
          <cell r="CD18">
            <v>0</v>
          </cell>
          <cell r="CE18">
            <v>7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69.620178324720868</v>
          </cell>
          <cell r="CK18">
            <v>28.054989179909999</v>
          </cell>
          <cell r="CL18">
            <v>15.569698673529</v>
          </cell>
          <cell r="CM18">
            <v>1.9209959999999999</v>
          </cell>
          <cell r="CN18">
            <v>0</v>
          </cell>
          <cell r="CO18">
            <v>0</v>
          </cell>
          <cell r="CP18">
            <v>0</v>
          </cell>
          <cell r="CQ18">
            <v>3.4049400000000003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4.1926499999999995</v>
          </cell>
          <cell r="DA18">
            <v>0.876</v>
          </cell>
          <cell r="DB18">
            <v>0</v>
          </cell>
          <cell r="DC18">
            <v>1</v>
          </cell>
          <cell r="DE18">
            <v>0.75</v>
          </cell>
        </row>
        <row r="19">
          <cell r="C19" t="str">
            <v>2L2-1/2x2-1/2x5/16x3/8</v>
          </cell>
          <cell r="D19" t="str">
            <v>F</v>
          </cell>
          <cell r="E19">
            <v>9.9600000000000009</v>
          </cell>
          <cell r="F19">
            <v>2.93</v>
          </cell>
          <cell r="G19">
            <v>2.5</v>
          </cell>
          <cell r="H19">
            <v>0</v>
          </cell>
          <cell r="I19">
            <v>0</v>
          </cell>
          <cell r="J19">
            <v>0</v>
          </cell>
          <cell r="K19">
            <v>2.5</v>
          </cell>
          <cell r="L19">
            <v>0</v>
          </cell>
          <cell r="M19">
            <v>0</v>
          </cell>
          <cell r="N19">
            <v>0</v>
          </cell>
          <cell r="O19">
            <v>0.3125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0.73499999999999999</v>
          </cell>
          <cell r="X19">
            <v>0</v>
          </cell>
          <cell r="Y19">
            <v>0</v>
          </cell>
          <cell r="Z19">
            <v>0</v>
          </cell>
          <cell r="AB19">
            <v>8</v>
          </cell>
          <cell r="AD19">
            <v>7</v>
          </cell>
          <cell r="AF19">
            <v>0</v>
          </cell>
          <cell r="AG19">
            <v>0</v>
          </cell>
          <cell r="AH19">
            <v>0</v>
          </cell>
          <cell r="AI19">
            <v>1.67</v>
          </cell>
          <cell r="AJ19">
            <v>1.71</v>
          </cell>
          <cell r="AK19">
            <v>0.94900000000000007</v>
          </cell>
          <cell r="AL19">
            <v>0.75600000000000001</v>
          </cell>
          <cell r="AM19">
            <v>0</v>
          </cell>
          <cell r="AN19">
            <v>0</v>
          </cell>
          <cell r="AO19">
            <v>0</v>
          </cell>
          <cell r="AP19">
            <v>1.19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1.53</v>
          </cell>
          <cell r="AZ19">
            <v>0.85599999999999998</v>
          </cell>
          <cell r="BA19">
            <v>0</v>
          </cell>
          <cell r="BB19">
            <v>1</v>
          </cell>
          <cell r="BD19" t="str">
            <v>2L64x64x7.9x9</v>
          </cell>
          <cell r="BE19" t="str">
            <v>2L64x64x7.9x9</v>
          </cell>
          <cell r="BF19">
            <v>14.9</v>
          </cell>
          <cell r="BG19">
            <v>18.918075330000001</v>
          </cell>
          <cell r="BH19">
            <v>6.3525</v>
          </cell>
          <cell r="BI19">
            <v>0</v>
          </cell>
          <cell r="BJ19">
            <v>0</v>
          </cell>
          <cell r="BK19">
            <v>0</v>
          </cell>
          <cell r="BL19">
            <v>6.3525</v>
          </cell>
          <cell r="BM19">
            <v>0</v>
          </cell>
          <cell r="BN19">
            <v>0</v>
          </cell>
          <cell r="BO19">
            <v>0</v>
          </cell>
          <cell r="BP19">
            <v>0.7940625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W19">
            <v>0</v>
          </cell>
          <cell r="BX19">
            <v>1.8676349999999999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8</v>
          </cell>
          <cell r="CD19">
            <v>0</v>
          </cell>
          <cell r="CE19">
            <v>7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69.620178324720868</v>
          </cell>
          <cell r="CK19">
            <v>28.054989179909999</v>
          </cell>
          <cell r="CL19">
            <v>15.569698673529</v>
          </cell>
          <cell r="CM19">
            <v>1.9209959999999999</v>
          </cell>
          <cell r="CN19">
            <v>0</v>
          </cell>
          <cell r="CO19">
            <v>0</v>
          </cell>
          <cell r="CP19">
            <v>0</v>
          </cell>
          <cell r="CQ19">
            <v>3.02379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3.8877299999999999</v>
          </cell>
          <cell r="DA19">
            <v>0.85599999999999998</v>
          </cell>
          <cell r="DB19">
            <v>0</v>
          </cell>
          <cell r="DC19">
            <v>1</v>
          </cell>
          <cell r="DE19">
            <v>0.375</v>
          </cell>
        </row>
        <row r="20">
          <cell r="C20" t="str">
            <v>2L2-1/2x2x1/4LLBB</v>
          </cell>
          <cell r="D20" t="str">
            <v>F</v>
          </cell>
          <cell r="E20">
            <v>7.3</v>
          </cell>
          <cell r="F20">
            <v>2.14</v>
          </cell>
          <cell r="G20">
            <v>2.5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0.77900000000000003</v>
          </cell>
          <cell r="X20">
            <v>0</v>
          </cell>
          <cell r="Y20">
            <v>0</v>
          </cell>
          <cell r="Z20">
            <v>0.35599999999999998</v>
          </cell>
          <cell r="AB20">
            <v>8</v>
          </cell>
          <cell r="AD20">
            <v>9</v>
          </cell>
          <cell r="AF20">
            <v>0</v>
          </cell>
          <cell r="AG20">
            <v>0</v>
          </cell>
          <cell r="AH20">
            <v>0</v>
          </cell>
          <cell r="AI20">
            <v>1.31</v>
          </cell>
          <cell r="AJ20">
            <v>1.38</v>
          </cell>
          <cell r="AK20">
            <v>0.76200000000000001</v>
          </cell>
          <cell r="AL20">
            <v>0.78200000000000003</v>
          </cell>
          <cell r="AM20">
            <v>0</v>
          </cell>
          <cell r="AN20">
            <v>0</v>
          </cell>
          <cell r="AO20">
            <v>0</v>
          </cell>
          <cell r="AP20">
            <v>0.79400000000000004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1.29</v>
          </cell>
          <cell r="AZ20">
            <v>0.74399999999999999</v>
          </cell>
          <cell r="BA20">
            <v>0</v>
          </cell>
          <cell r="BB20">
            <v>1</v>
          </cell>
          <cell r="BD20" t="str">
            <v>2L64x51x6.4LLBB</v>
          </cell>
          <cell r="BE20" t="str">
            <v>2L64x51x6.4LLBB</v>
          </cell>
          <cell r="BF20">
            <v>10.9</v>
          </cell>
          <cell r="BG20">
            <v>13.81729734</v>
          </cell>
          <cell r="BH20">
            <v>6.3525</v>
          </cell>
          <cell r="BI20">
            <v>0</v>
          </cell>
          <cell r="BJ20">
            <v>0</v>
          </cell>
          <cell r="BK20">
            <v>0</v>
          </cell>
          <cell r="BL20">
            <v>5.0819999999999999</v>
          </cell>
          <cell r="BM20">
            <v>0</v>
          </cell>
          <cell r="BN20">
            <v>0</v>
          </cell>
          <cell r="BO20">
            <v>0</v>
          </cell>
          <cell r="BP20">
            <v>0.63524999999999998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W20">
            <v>0</v>
          </cell>
          <cell r="BX20">
            <v>1.9794389999999999</v>
          </cell>
          <cell r="BY20">
            <v>0</v>
          </cell>
          <cell r="BZ20">
            <v>0</v>
          </cell>
          <cell r="CA20">
            <v>0.90459599999999996</v>
          </cell>
          <cell r="CB20">
            <v>0</v>
          </cell>
          <cell r="CC20">
            <v>8</v>
          </cell>
          <cell r="CD20">
            <v>0</v>
          </cell>
          <cell r="CE20">
            <v>9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54.612235691846912</v>
          </cell>
          <cell r="CK20">
            <v>22.640868460979998</v>
          </cell>
          <cell r="CL20">
            <v>12.501696932802</v>
          </cell>
          <cell r="CM20">
            <v>1.9870620000000001</v>
          </cell>
          <cell r="CN20">
            <v>0</v>
          </cell>
          <cell r="CO20">
            <v>0</v>
          </cell>
          <cell r="CP20">
            <v>0</v>
          </cell>
          <cell r="CQ20">
            <v>2.0175540000000001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3.2778900000000002</v>
          </cell>
          <cell r="DA20">
            <v>0.74399999999999999</v>
          </cell>
          <cell r="DB20">
            <v>0</v>
          </cell>
          <cell r="DC20">
            <v>1</v>
          </cell>
          <cell r="DE20">
            <v>0</v>
          </cell>
        </row>
        <row r="21">
          <cell r="C21" t="str">
            <v>2L2-1/2x2x1/4SLBB</v>
          </cell>
          <cell r="D21" t="str">
            <v>F</v>
          </cell>
          <cell r="E21">
            <v>7.3</v>
          </cell>
          <cell r="F21">
            <v>2.14</v>
          </cell>
          <cell r="G21">
            <v>2</v>
          </cell>
          <cell r="H21">
            <v>0</v>
          </cell>
          <cell r="I21">
            <v>0</v>
          </cell>
          <cell r="J21">
            <v>0</v>
          </cell>
          <cell r="K21">
            <v>2.5</v>
          </cell>
          <cell r="L21">
            <v>0</v>
          </cell>
          <cell r="M21">
            <v>0</v>
          </cell>
          <cell r="N21">
            <v>0</v>
          </cell>
          <cell r="O21">
            <v>0.25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0.53200000000000003</v>
          </cell>
          <cell r="X21">
            <v>0</v>
          </cell>
          <cell r="Y21">
            <v>0</v>
          </cell>
          <cell r="Z21">
            <v>0.214</v>
          </cell>
          <cell r="AB21">
            <v>10</v>
          </cell>
          <cell r="AD21">
            <v>7</v>
          </cell>
          <cell r="AF21">
            <v>0</v>
          </cell>
          <cell r="AG21">
            <v>0</v>
          </cell>
          <cell r="AH21">
            <v>0</v>
          </cell>
          <cell r="AI21">
            <v>0.74399999999999999</v>
          </cell>
          <cell r="AJ21">
            <v>0.90900000000000003</v>
          </cell>
          <cell r="AK21">
            <v>0.50700000000000001</v>
          </cell>
          <cell r="AL21">
            <v>0.58899999999999997</v>
          </cell>
          <cell r="AM21">
            <v>0</v>
          </cell>
          <cell r="AN21">
            <v>0</v>
          </cell>
          <cell r="AO21">
            <v>0</v>
          </cell>
          <cell r="AP21">
            <v>1.1000000000000001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1.32</v>
          </cell>
          <cell r="AZ21">
            <v>0.90400000000000003</v>
          </cell>
          <cell r="BA21">
            <v>0</v>
          </cell>
          <cell r="BB21">
            <v>1</v>
          </cell>
          <cell r="BD21" t="str">
            <v>2L64x51x6.4SLBB</v>
          </cell>
          <cell r="BE21" t="str">
            <v>2L64x51x6.4SLBB</v>
          </cell>
          <cell r="BF21">
            <v>10.9</v>
          </cell>
          <cell r="BG21">
            <v>13.81729734</v>
          </cell>
          <cell r="BH21">
            <v>5.0819999999999999</v>
          </cell>
          <cell r="BI21">
            <v>0</v>
          </cell>
          <cell r="BJ21">
            <v>0</v>
          </cell>
          <cell r="BK21">
            <v>0</v>
          </cell>
          <cell r="BL21">
            <v>6.3525</v>
          </cell>
          <cell r="BM21">
            <v>0</v>
          </cell>
          <cell r="BN21">
            <v>0</v>
          </cell>
          <cell r="BO21">
            <v>0</v>
          </cell>
          <cell r="BP21">
            <v>0.63524999999999998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W21">
            <v>0</v>
          </cell>
          <cell r="BX21">
            <v>1.351812</v>
          </cell>
          <cell r="BY21">
            <v>0</v>
          </cell>
          <cell r="BZ21">
            <v>0</v>
          </cell>
          <cell r="CA21">
            <v>0.54377399999999998</v>
          </cell>
          <cell r="CB21">
            <v>0</v>
          </cell>
          <cell r="CC21">
            <v>10</v>
          </cell>
          <cell r="CD21">
            <v>0</v>
          </cell>
          <cell r="CE21">
            <v>7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31.016414774606183</v>
          </cell>
          <cell r="CK21">
            <v>14.913441616688999</v>
          </cell>
          <cell r="CL21">
            <v>8.3180581954469996</v>
          </cell>
          <cell r="CM21">
            <v>1.4966489999999999</v>
          </cell>
          <cell r="CN21">
            <v>0</v>
          </cell>
          <cell r="CO21">
            <v>0</v>
          </cell>
          <cell r="CP21">
            <v>0</v>
          </cell>
          <cell r="CQ21">
            <v>2.7951000000000001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3.35412</v>
          </cell>
          <cell r="DA21">
            <v>0.90400000000000003</v>
          </cell>
          <cell r="DB21">
            <v>0</v>
          </cell>
          <cell r="DC21">
            <v>1</v>
          </cell>
          <cell r="DE21">
            <v>0</v>
          </cell>
        </row>
        <row r="22">
          <cell r="C22" t="str">
            <v>2L2-1/2x2x1/4x3/4LLBB</v>
          </cell>
          <cell r="D22" t="str">
            <v>F</v>
          </cell>
          <cell r="E22">
            <v>7.3</v>
          </cell>
          <cell r="F22">
            <v>2.14</v>
          </cell>
          <cell r="G22">
            <v>2.5</v>
          </cell>
          <cell r="H22">
            <v>0</v>
          </cell>
          <cell r="I22">
            <v>0</v>
          </cell>
          <cell r="J22">
            <v>0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  <cell r="O22">
            <v>0.25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0.77900000000000003</v>
          </cell>
          <cell r="X22">
            <v>0</v>
          </cell>
          <cell r="Y22">
            <v>0</v>
          </cell>
          <cell r="Z22">
            <v>0.35599999999999998</v>
          </cell>
          <cell r="AB22">
            <v>8</v>
          </cell>
          <cell r="AD22">
            <v>9</v>
          </cell>
          <cell r="AF22">
            <v>0</v>
          </cell>
          <cell r="AG22">
            <v>0</v>
          </cell>
          <cell r="AH22">
            <v>0</v>
          </cell>
          <cell r="AI22">
            <v>1.31</v>
          </cell>
          <cell r="AJ22">
            <v>1.38</v>
          </cell>
          <cell r="AK22">
            <v>0.76200000000000001</v>
          </cell>
          <cell r="AL22">
            <v>0.78200000000000003</v>
          </cell>
          <cell r="AM22">
            <v>0</v>
          </cell>
          <cell r="AN22">
            <v>0</v>
          </cell>
          <cell r="AO22">
            <v>0</v>
          </cell>
          <cell r="AP22">
            <v>1.08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1.49</v>
          </cell>
          <cell r="AZ22">
            <v>0.80600000000000005</v>
          </cell>
          <cell r="BA22">
            <v>0</v>
          </cell>
          <cell r="BB22">
            <v>1</v>
          </cell>
          <cell r="BD22" t="str">
            <v>2L64x51x6.4x19LLBB</v>
          </cell>
          <cell r="BE22" t="str">
            <v>2L64x51x6.4x19LLBB</v>
          </cell>
          <cell r="BF22">
            <v>10.9</v>
          </cell>
          <cell r="BG22">
            <v>13.81729734</v>
          </cell>
          <cell r="BH22">
            <v>6.3525</v>
          </cell>
          <cell r="BI22">
            <v>0</v>
          </cell>
          <cell r="BJ22">
            <v>0</v>
          </cell>
          <cell r="BK22">
            <v>0</v>
          </cell>
          <cell r="BL22">
            <v>5.0819999999999999</v>
          </cell>
          <cell r="BM22">
            <v>0</v>
          </cell>
          <cell r="BN22">
            <v>0</v>
          </cell>
          <cell r="BO22">
            <v>0</v>
          </cell>
          <cell r="BP22">
            <v>0.63524999999999998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W22">
            <v>0</v>
          </cell>
          <cell r="BX22">
            <v>1.9794389999999999</v>
          </cell>
          <cell r="BY22">
            <v>0</v>
          </cell>
          <cell r="BZ22">
            <v>0</v>
          </cell>
          <cell r="CA22">
            <v>0.90459599999999996</v>
          </cell>
          <cell r="CB22">
            <v>0</v>
          </cell>
          <cell r="CC22">
            <v>8</v>
          </cell>
          <cell r="CD22">
            <v>0</v>
          </cell>
          <cell r="CE22">
            <v>9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54.612235691846912</v>
          </cell>
          <cell r="CK22">
            <v>22.640868460979998</v>
          </cell>
          <cell r="CL22">
            <v>12.501696932802</v>
          </cell>
          <cell r="CM22">
            <v>1.9870620000000001</v>
          </cell>
          <cell r="CN22">
            <v>0</v>
          </cell>
          <cell r="CO22">
            <v>0</v>
          </cell>
          <cell r="CP22">
            <v>0</v>
          </cell>
          <cell r="CQ22">
            <v>2.7442800000000003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3.7860899999999997</v>
          </cell>
          <cell r="DA22">
            <v>0.80600000000000005</v>
          </cell>
          <cell r="DB22">
            <v>0</v>
          </cell>
          <cell r="DC22">
            <v>1</v>
          </cell>
          <cell r="DE22">
            <v>0.75</v>
          </cell>
        </row>
        <row r="23">
          <cell r="C23" t="str">
            <v>2L2-1/2x2x1/4x3/4SLBB</v>
          </cell>
          <cell r="D23" t="str">
            <v>F</v>
          </cell>
          <cell r="E23">
            <v>7.3</v>
          </cell>
          <cell r="F23">
            <v>2.14</v>
          </cell>
          <cell r="G23">
            <v>2</v>
          </cell>
          <cell r="H23">
            <v>0</v>
          </cell>
          <cell r="I23">
            <v>0</v>
          </cell>
          <cell r="J23">
            <v>0</v>
          </cell>
          <cell r="K23">
            <v>2.5</v>
          </cell>
          <cell r="L23">
            <v>0</v>
          </cell>
          <cell r="M23">
            <v>0</v>
          </cell>
          <cell r="N23">
            <v>0</v>
          </cell>
          <cell r="O23">
            <v>0.25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0.53200000000000003</v>
          </cell>
          <cell r="X23">
            <v>0</v>
          </cell>
          <cell r="Y23">
            <v>0</v>
          </cell>
          <cell r="Z23">
            <v>0.214</v>
          </cell>
          <cell r="AB23">
            <v>10</v>
          </cell>
          <cell r="AD23">
            <v>7</v>
          </cell>
          <cell r="AF23">
            <v>0</v>
          </cell>
          <cell r="AG23">
            <v>0</v>
          </cell>
          <cell r="AH23">
            <v>0</v>
          </cell>
          <cell r="AI23">
            <v>0.74399999999999999</v>
          </cell>
          <cell r="AJ23">
            <v>0.90900000000000003</v>
          </cell>
          <cell r="AK23">
            <v>0.50700000000000001</v>
          </cell>
          <cell r="AL23">
            <v>0.58899999999999997</v>
          </cell>
          <cell r="AM23">
            <v>0</v>
          </cell>
          <cell r="AN23">
            <v>0</v>
          </cell>
          <cell r="AO23">
            <v>0</v>
          </cell>
          <cell r="AP23">
            <v>1.39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1.57</v>
          </cell>
          <cell r="AZ23">
            <v>0.93300000000000005</v>
          </cell>
          <cell r="BA23">
            <v>0</v>
          </cell>
          <cell r="BB23">
            <v>1</v>
          </cell>
          <cell r="BD23" t="str">
            <v>2L64x51x6.4x19SLBB</v>
          </cell>
          <cell r="BE23" t="str">
            <v>2L64x51x6.4x19SLBB</v>
          </cell>
          <cell r="BF23">
            <v>10.9</v>
          </cell>
          <cell r="BG23">
            <v>13.81729734</v>
          </cell>
          <cell r="BH23">
            <v>5.0819999999999999</v>
          </cell>
          <cell r="BI23">
            <v>0</v>
          </cell>
          <cell r="BJ23">
            <v>0</v>
          </cell>
          <cell r="BK23">
            <v>0</v>
          </cell>
          <cell r="BL23">
            <v>6.3525</v>
          </cell>
          <cell r="BM23">
            <v>0</v>
          </cell>
          <cell r="BN23">
            <v>0</v>
          </cell>
          <cell r="BO23">
            <v>0</v>
          </cell>
          <cell r="BP23">
            <v>0.63524999999999998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W23">
            <v>0</v>
          </cell>
          <cell r="BX23">
            <v>1.351812</v>
          </cell>
          <cell r="BY23">
            <v>0</v>
          </cell>
          <cell r="BZ23">
            <v>0</v>
          </cell>
          <cell r="CA23">
            <v>0.54377399999999998</v>
          </cell>
          <cell r="CB23">
            <v>0</v>
          </cell>
          <cell r="CC23">
            <v>10</v>
          </cell>
          <cell r="CD23">
            <v>0</v>
          </cell>
          <cell r="CE23">
            <v>7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31.016414774606183</v>
          </cell>
          <cell r="CK23">
            <v>14.913441616688999</v>
          </cell>
          <cell r="CL23">
            <v>8.3180581954469996</v>
          </cell>
          <cell r="CM23">
            <v>1.4966489999999999</v>
          </cell>
          <cell r="CN23">
            <v>0</v>
          </cell>
          <cell r="CO23">
            <v>0</v>
          </cell>
          <cell r="CP23">
            <v>0</v>
          </cell>
          <cell r="CQ23">
            <v>3.5319899999999995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3.9893700000000001</v>
          </cell>
          <cell r="DA23">
            <v>0.93300000000000005</v>
          </cell>
          <cell r="DB23">
            <v>0</v>
          </cell>
          <cell r="DC23">
            <v>1</v>
          </cell>
          <cell r="DE23">
            <v>0.75</v>
          </cell>
        </row>
        <row r="24">
          <cell r="C24" t="str">
            <v>2L2-1/2x2x1/4x3/8LLBB</v>
          </cell>
          <cell r="D24" t="str">
            <v>F</v>
          </cell>
          <cell r="E24">
            <v>7.3</v>
          </cell>
          <cell r="F24">
            <v>2.14</v>
          </cell>
          <cell r="G24">
            <v>2.5</v>
          </cell>
          <cell r="H24">
            <v>0</v>
          </cell>
          <cell r="I24">
            <v>0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0.25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0.77900000000000003</v>
          </cell>
          <cell r="X24">
            <v>0</v>
          </cell>
          <cell r="Y24">
            <v>0</v>
          </cell>
          <cell r="Z24">
            <v>0.35599999999999998</v>
          </cell>
          <cell r="AB24">
            <v>8</v>
          </cell>
          <cell r="AD24">
            <v>9</v>
          </cell>
          <cell r="AF24">
            <v>0</v>
          </cell>
          <cell r="AG24">
            <v>0</v>
          </cell>
          <cell r="AH24">
            <v>0</v>
          </cell>
          <cell r="AI24">
            <v>1.31</v>
          </cell>
          <cell r="AJ24">
            <v>1.38</v>
          </cell>
          <cell r="AK24">
            <v>0.76200000000000001</v>
          </cell>
          <cell r="AL24">
            <v>0.78200000000000003</v>
          </cell>
          <cell r="AM24">
            <v>0</v>
          </cell>
          <cell r="AN24">
            <v>0</v>
          </cell>
          <cell r="AO24">
            <v>0</v>
          </cell>
          <cell r="AP24">
            <v>0.93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1.38</v>
          </cell>
          <cell r="AZ24">
            <v>0.77500000000000002</v>
          </cell>
          <cell r="BA24">
            <v>0</v>
          </cell>
          <cell r="BB24">
            <v>1</v>
          </cell>
          <cell r="BD24" t="str">
            <v>2L64x51x6.4x9LLBB</v>
          </cell>
          <cell r="BE24" t="str">
            <v>2L64x51x6.4x9LLBB</v>
          </cell>
          <cell r="BF24">
            <v>10.9</v>
          </cell>
          <cell r="BG24">
            <v>13.81729734</v>
          </cell>
          <cell r="BH24">
            <v>6.3525</v>
          </cell>
          <cell r="BI24">
            <v>0</v>
          </cell>
          <cell r="BJ24">
            <v>0</v>
          </cell>
          <cell r="BK24">
            <v>0</v>
          </cell>
          <cell r="BL24">
            <v>5.0819999999999999</v>
          </cell>
          <cell r="BM24">
            <v>0</v>
          </cell>
          <cell r="BN24">
            <v>0</v>
          </cell>
          <cell r="BO24">
            <v>0</v>
          </cell>
          <cell r="BP24">
            <v>0.63524999999999998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W24">
            <v>0</v>
          </cell>
          <cell r="BX24">
            <v>1.9794389999999999</v>
          </cell>
          <cell r="BY24">
            <v>0</v>
          </cell>
          <cell r="BZ24">
            <v>0</v>
          </cell>
          <cell r="CA24">
            <v>0.90459599999999996</v>
          </cell>
          <cell r="CB24">
            <v>0</v>
          </cell>
          <cell r="CC24">
            <v>8</v>
          </cell>
          <cell r="CD24">
            <v>0</v>
          </cell>
          <cell r="CE24">
            <v>9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54.612235691846912</v>
          </cell>
          <cell r="CK24">
            <v>22.640868460979998</v>
          </cell>
          <cell r="CL24">
            <v>12.501696932802</v>
          </cell>
          <cell r="CM24">
            <v>1.9870620000000001</v>
          </cell>
          <cell r="CN24">
            <v>0</v>
          </cell>
          <cell r="CO24">
            <v>0</v>
          </cell>
          <cell r="CP24">
            <v>0</v>
          </cell>
          <cell r="CQ24">
            <v>2.36313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3.5065799999999996</v>
          </cell>
          <cell r="DA24">
            <v>0.77500000000000002</v>
          </cell>
          <cell r="DB24">
            <v>0</v>
          </cell>
          <cell r="DC24">
            <v>1</v>
          </cell>
          <cell r="DE24">
            <v>0.375</v>
          </cell>
        </row>
        <row r="25">
          <cell r="C25" t="str">
            <v>2L2-1/2x2x1/4x3/8SLBB</v>
          </cell>
          <cell r="D25" t="str">
            <v>F</v>
          </cell>
          <cell r="E25">
            <v>7.3</v>
          </cell>
          <cell r="F25">
            <v>2.14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2.5</v>
          </cell>
          <cell r="L25">
            <v>0</v>
          </cell>
          <cell r="M25">
            <v>0</v>
          </cell>
          <cell r="N25">
            <v>0</v>
          </cell>
          <cell r="O25">
            <v>0.25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0.53200000000000003</v>
          </cell>
          <cell r="X25">
            <v>0</v>
          </cell>
          <cell r="Y25">
            <v>0</v>
          </cell>
          <cell r="Z25">
            <v>0.214</v>
          </cell>
          <cell r="AB25">
            <v>10</v>
          </cell>
          <cell r="AD25">
            <v>7</v>
          </cell>
          <cell r="AF25">
            <v>0</v>
          </cell>
          <cell r="AG25">
            <v>0</v>
          </cell>
          <cell r="AH25">
            <v>0</v>
          </cell>
          <cell r="AI25">
            <v>0.74399999999999999</v>
          </cell>
          <cell r="AJ25">
            <v>0.90900000000000003</v>
          </cell>
          <cell r="AK25">
            <v>0.50700000000000001</v>
          </cell>
          <cell r="AL25">
            <v>0.58899999999999997</v>
          </cell>
          <cell r="AM25">
            <v>0</v>
          </cell>
          <cell r="AN25">
            <v>0</v>
          </cell>
          <cell r="AO25">
            <v>0</v>
          </cell>
          <cell r="AP25">
            <v>1.24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1.43</v>
          </cell>
          <cell r="AZ25">
            <v>0.92</v>
          </cell>
          <cell r="BA25">
            <v>0</v>
          </cell>
          <cell r="BB25">
            <v>1</v>
          </cell>
          <cell r="BD25" t="str">
            <v>2L64x51x6.4x9SLBB</v>
          </cell>
          <cell r="BE25" t="str">
            <v>2L64x51x6.4x9SLBB</v>
          </cell>
          <cell r="BF25">
            <v>10.9</v>
          </cell>
          <cell r="BG25">
            <v>13.81729734</v>
          </cell>
          <cell r="BH25">
            <v>5.0819999999999999</v>
          </cell>
          <cell r="BI25">
            <v>0</v>
          </cell>
          <cell r="BJ25">
            <v>0</v>
          </cell>
          <cell r="BK25">
            <v>0</v>
          </cell>
          <cell r="BL25">
            <v>6.3525</v>
          </cell>
          <cell r="BM25">
            <v>0</v>
          </cell>
          <cell r="BN25">
            <v>0</v>
          </cell>
          <cell r="BO25">
            <v>0</v>
          </cell>
          <cell r="BP25">
            <v>0.63524999999999998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W25">
            <v>0</v>
          </cell>
          <cell r="BX25">
            <v>1.351812</v>
          </cell>
          <cell r="BY25">
            <v>0</v>
          </cell>
          <cell r="BZ25">
            <v>0</v>
          </cell>
          <cell r="CA25">
            <v>0.54377399999999998</v>
          </cell>
          <cell r="CB25">
            <v>0</v>
          </cell>
          <cell r="CC25">
            <v>10</v>
          </cell>
          <cell r="CD25">
            <v>0</v>
          </cell>
          <cell r="CE25">
            <v>7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31.016414774606183</v>
          </cell>
          <cell r="CK25">
            <v>14.913441616688999</v>
          </cell>
          <cell r="CL25">
            <v>8.3180581954469996</v>
          </cell>
          <cell r="CM25">
            <v>1.4966489999999999</v>
          </cell>
          <cell r="CN25">
            <v>0</v>
          </cell>
          <cell r="CO25">
            <v>0</v>
          </cell>
          <cell r="CP25">
            <v>0</v>
          </cell>
          <cell r="CQ25">
            <v>3.1508400000000001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3.6336299999999997</v>
          </cell>
          <cell r="DA25">
            <v>0.92</v>
          </cell>
          <cell r="DB25">
            <v>0</v>
          </cell>
          <cell r="DC25">
            <v>1</v>
          </cell>
          <cell r="DE25">
            <v>0.375</v>
          </cell>
        </row>
        <row r="26">
          <cell r="C26" t="str">
            <v>2L2-1/2x2x3/16LLBB</v>
          </cell>
          <cell r="D26" t="str">
            <v>F</v>
          </cell>
          <cell r="E26">
            <v>5.57</v>
          </cell>
          <cell r="F26">
            <v>1.64</v>
          </cell>
          <cell r="G26">
            <v>2.5</v>
          </cell>
          <cell r="H26">
            <v>0</v>
          </cell>
          <cell r="I26">
            <v>0</v>
          </cell>
          <cell r="J26">
            <v>0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0.1875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0.754</v>
          </cell>
          <cell r="X26">
            <v>0</v>
          </cell>
          <cell r="Y26">
            <v>0</v>
          </cell>
          <cell r="Z26">
            <v>0.318</v>
          </cell>
          <cell r="AB26">
            <v>10.666666666666666</v>
          </cell>
          <cell r="AD26">
            <v>12.333333333333334</v>
          </cell>
          <cell r="AF26">
            <v>0</v>
          </cell>
          <cell r="AG26">
            <v>0</v>
          </cell>
          <cell r="AH26">
            <v>0</v>
          </cell>
          <cell r="AI26">
            <v>1.02</v>
          </cell>
          <cell r="AJ26">
            <v>1.06</v>
          </cell>
          <cell r="AK26">
            <v>0.58499999999999996</v>
          </cell>
          <cell r="AL26">
            <v>0.79</v>
          </cell>
          <cell r="AM26">
            <v>0</v>
          </cell>
          <cell r="AN26">
            <v>0</v>
          </cell>
          <cell r="AO26">
            <v>0</v>
          </cell>
          <cell r="AP26">
            <v>0.78400000000000003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1.29</v>
          </cell>
          <cell r="AZ26">
            <v>0.74</v>
          </cell>
          <cell r="BA26">
            <v>0</v>
          </cell>
          <cell r="BB26">
            <v>1</v>
          </cell>
          <cell r="BD26" t="str">
            <v>2L64x51x4.8LLBB</v>
          </cell>
          <cell r="BE26" t="str">
            <v>2L64x51x4.8LLBB</v>
          </cell>
          <cell r="BF26">
            <v>8.2899999999999991</v>
          </cell>
          <cell r="BG26">
            <v>10.588956839999998</v>
          </cell>
          <cell r="BH26">
            <v>6.3525</v>
          </cell>
          <cell r="BI26">
            <v>0</v>
          </cell>
          <cell r="BJ26">
            <v>0</v>
          </cell>
          <cell r="BK26">
            <v>0</v>
          </cell>
          <cell r="BL26">
            <v>5.0819999999999999</v>
          </cell>
          <cell r="BM26">
            <v>0</v>
          </cell>
          <cell r="BN26">
            <v>0</v>
          </cell>
          <cell r="BO26">
            <v>0</v>
          </cell>
          <cell r="BP26">
            <v>0.47643749999999996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1.9159139999999999</v>
          </cell>
          <cell r="BY26">
            <v>0</v>
          </cell>
          <cell r="BZ26">
            <v>0</v>
          </cell>
          <cell r="CA26">
            <v>0.80803800000000003</v>
          </cell>
          <cell r="CB26">
            <v>0</v>
          </cell>
          <cell r="CC26">
            <v>10.666666666666666</v>
          </cell>
          <cell r="CD26">
            <v>0</v>
          </cell>
          <cell r="CE26">
            <v>12.333333333333334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42.522504126476221</v>
          </cell>
          <cell r="CK26">
            <v>17.390812006259999</v>
          </cell>
          <cell r="CL26">
            <v>9.597759456284999</v>
          </cell>
          <cell r="CM26">
            <v>2.00739</v>
          </cell>
          <cell r="CN26">
            <v>0</v>
          </cell>
          <cell r="CO26">
            <v>0</v>
          </cell>
          <cell r="CP26">
            <v>0</v>
          </cell>
          <cell r="CQ26">
            <v>1.9921439999999999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3.2778900000000002</v>
          </cell>
          <cell r="DA26">
            <v>0.74</v>
          </cell>
          <cell r="DB26">
            <v>0</v>
          </cell>
          <cell r="DC26">
            <v>1</v>
          </cell>
          <cell r="DE26">
            <v>0</v>
          </cell>
        </row>
        <row r="27">
          <cell r="C27" t="str">
            <v>2L2-1/2x2x3/16SLBB</v>
          </cell>
          <cell r="D27" t="str">
            <v>F</v>
          </cell>
          <cell r="E27">
            <v>5.57</v>
          </cell>
          <cell r="F27">
            <v>1.64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2.5</v>
          </cell>
          <cell r="L27">
            <v>0</v>
          </cell>
          <cell r="M27">
            <v>0</v>
          </cell>
          <cell r="N27">
            <v>0</v>
          </cell>
          <cell r="O27">
            <v>0.1875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0.50800000000000001</v>
          </cell>
          <cell r="X27">
            <v>0</v>
          </cell>
          <cell r="Y27">
            <v>0</v>
          </cell>
          <cell r="Z27">
            <v>0.16400000000000001</v>
          </cell>
          <cell r="AB27">
            <v>13.333333333333334</v>
          </cell>
          <cell r="AD27">
            <v>9.6666666666666661</v>
          </cell>
          <cell r="AF27">
            <v>0</v>
          </cell>
          <cell r="AG27">
            <v>0</v>
          </cell>
          <cell r="AH27">
            <v>0</v>
          </cell>
          <cell r="AI27">
            <v>0.58299999999999996</v>
          </cell>
          <cell r="AJ27">
            <v>0.69499999999999995</v>
          </cell>
          <cell r="AK27">
            <v>0.39100000000000001</v>
          </cell>
          <cell r="AL27">
            <v>0.59699999999999998</v>
          </cell>
          <cell r="AM27">
            <v>0</v>
          </cell>
          <cell r="AN27">
            <v>0</v>
          </cell>
          <cell r="AO27">
            <v>0</v>
          </cell>
          <cell r="AP27">
            <v>1.0900000000000001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1.31</v>
          </cell>
          <cell r="AZ27">
            <v>0.90100000000000002</v>
          </cell>
          <cell r="BA27">
            <v>0</v>
          </cell>
          <cell r="BB27">
            <v>1</v>
          </cell>
          <cell r="BD27" t="str">
            <v>2L64x51x4.8SLBB</v>
          </cell>
          <cell r="BE27" t="str">
            <v>2L64x51x4.8SLBB</v>
          </cell>
          <cell r="BF27">
            <v>8.2899999999999991</v>
          </cell>
          <cell r="BG27">
            <v>10.588956839999998</v>
          </cell>
          <cell r="BH27">
            <v>5.0819999999999999</v>
          </cell>
          <cell r="BI27">
            <v>0</v>
          </cell>
          <cell r="BJ27">
            <v>0</v>
          </cell>
          <cell r="BK27">
            <v>0</v>
          </cell>
          <cell r="BL27">
            <v>6.3525</v>
          </cell>
          <cell r="BM27">
            <v>0</v>
          </cell>
          <cell r="BN27">
            <v>0</v>
          </cell>
          <cell r="BO27">
            <v>0</v>
          </cell>
          <cell r="BP27">
            <v>0.47643749999999996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1.2908280000000001</v>
          </cell>
          <cell r="BY27">
            <v>0</v>
          </cell>
          <cell r="BZ27">
            <v>0</v>
          </cell>
          <cell r="CA27">
            <v>0.41672399999999998</v>
          </cell>
          <cell r="CB27">
            <v>0</v>
          </cell>
          <cell r="CC27">
            <v>13.333333333333334</v>
          </cell>
          <cell r="CD27">
            <v>0</v>
          </cell>
          <cell r="CE27">
            <v>9.6666666666666661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24.30452931934866</v>
          </cell>
          <cell r="CK27">
            <v>11.402466362594998</v>
          </cell>
          <cell r="CL27">
            <v>6.4149127306109994</v>
          </cell>
          <cell r="CM27">
            <v>1.5169769999999998</v>
          </cell>
          <cell r="CN27">
            <v>0</v>
          </cell>
          <cell r="CO27">
            <v>0</v>
          </cell>
          <cell r="CP27">
            <v>0</v>
          </cell>
          <cell r="CQ27">
            <v>2.7696900000000002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3.3287100000000001</v>
          </cell>
          <cell r="DA27">
            <v>0.90100000000000002</v>
          </cell>
          <cell r="DB27">
            <v>0</v>
          </cell>
          <cell r="DC27">
            <v>1</v>
          </cell>
          <cell r="DE27">
            <v>0</v>
          </cell>
        </row>
        <row r="28">
          <cell r="C28" t="str">
            <v>2L2-1/2x2x3/16x3/4LLBB</v>
          </cell>
          <cell r="D28" t="str">
            <v>F</v>
          </cell>
          <cell r="E28">
            <v>5.57</v>
          </cell>
          <cell r="F28">
            <v>1.64</v>
          </cell>
          <cell r="G28">
            <v>2.5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0</v>
          </cell>
          <cell r="M28">
            <v>0</v>
          </cell>
          <cell r="N28">
            <v>0</v>
          </cell>
          <cell r="O28">
            <v>0.1875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0.754</v>
          </cell>
          <cell r="X28">
            <v>0</v>
          </cell>
          <cell r="Y28">
            <v>0</v>
          </cell>
          <cell r="Z28">
            <v>0.318</v>
          </cell>
          <cell r="AB28">
            <v>10.666666666666666</v>
          </cell>
          <cell r="AD28">
            <v>12.333333333333334</v>
          </cell>
          <cell r="AF28">
            <v>0</v>
          </cell>
          <cell r="AG28">
            <v>0</v>
          </cell>
          <cell r="AH28">
            <v>0</v>
          </cell>
          <cell r="AI28">
            <v>1.02</v>
          </cell>
          <cell r="AJ28">
            <v>1.06</v>
          </cell>
          <cell r="AK28">
            <v>0.58499999999999996</v>
          </cell>
          <cell r="AL28">
            <v>0.79</v>
          </cell>
          <cell r="AM28">
            <v>0</v>
          </cell>
          <cell r="AN28">
            <v>0</v>
          </cell>
          <cell r="AO28">
            <v>0</v>
          </cell>
          <cell r="AP28">
            <v>1.07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1.48</v>
          </cell>
          <cell r="AZ28">
            <v>0.80100000000000005</v>
          </cell>
          <cell r="BA28">
            <v>0</v>
          </cell>
          <cell r="BB28">
            <v>0.98299999999999998</v>
          </cell>
          <cell r="BD28" t="str">
            <v>2L64x51x4.8x19LLBB</v>
          </cell>
          <cell r="BE28" t="str">
            <v>2L64x51x4.8x19LLBB</v>
          </cell>
          <cell r="BF28">
            <v>8.2899999999999991</v>
          </cell>
          <cell r="BG28">
            <v>10.588956839999998</v>
          </cell>
          <cell r="BH28">
            <v>6.3525</v>
          </cell>
          <cell r="BI28">
            <v>0</v>
          </cell>
          <cell r="BJ28">
            <v>0</v>
          </cell>
          <cell r="BK28">
            <v>0</v>
          </cell>
          <cell r="BL28">
            <v>5.0819999999999999</v>
          </cell>
          <cell r="BM28">
            <v>0</v>
          </cell>
          <cell r="BN28">
            <v>0</v>
          </cell>
          <cell r="BO28">
            <v>0</v>
          </cell>
          <cell r="BP28">
            <v>0.47643749999999996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1.9159139999999999</v>
          </cell>
          <cell r="BY28">
            <v>0</v>
          </cell>
          <cell r="BZ28">
            <v>0</v>
          </cell>
          <cell r="CA28">
            <v>0.80803800000000003</v>
          </cell>
          <cell r="CB28">
            <v>0</v>
          </cell>
          <cell r="CC28">
            <v>10.666666666666666</v>
          </cell>
          <cell r="CD28">
            <v>0</v>
          </cell>
          <cell r="CE28">
            <v>12.333333333333334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42.522504126476221</v>
          </cell>
          <cell r="CK28">
            <v>17.390812006259999</v>
          </cell>
          <cell r="CL28">
            <v>9.597759456284999</v>
          </cell>
          <cell r="CM28">
            <v>2.00739</v>
          </cell>
          <cell r="CN28">
            <v>0</v>
          </cell>
          <cell r="CO28">
            <v>0</v>
          </cell>
          <cell r="CP28">
            <v>0</v>
          </cell>
          <cell r="CQ28">
            <v>2.7188699999999999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3.7606799999999998</v>
          </cell>
          <cell r="DA28">
            <v>0.80100000000000005</v>
          </cell>
          <cell r="DB28">
            <v>0</v>
          </cell>
          <cell r="DC28">
            <v>0.98199999999999998</v>
          </cell>
          <cell r="DE28">
            <v>0.75</v>
          </cell>
        </row>
        <row r="29">
          <cell r="C29" t="str">
            <v>2L2-1/2x2x3/16x3/4SLBB</v>
          </cell>
          <cell r="D29" t="str">
            <v>F</v>
          </cell>
          <cell r="E29">
            <v>5.57</v>
          </cell>
          <cell r="F29">
            <v>1.64</v>
          </cell>
          <cell r="G29">
            <v>2</v>
          </cell>
          <cell r="H29">
            <v>0</v>
          </cell>
          <cell r="I29">
            <v>0</v>
          </cell>
          <cell r="J29">
            <v>0</v>
          </cell>
          <cell r="K29">
            <v>2.5</v>
          </cell>
          <cell r="L29">
            <v>0</v>
          </cell>
          <cell r="M29">
            <v>0</v>
          </cell>
          <cell r="N29">
            <v>0</v>
          </cell>
          <cell r="O29">
            <v>0.1875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0.50800000000000001</v>
          </cell>
          <cell r="X29">
            <v>0</v>
          </cell>
          <cell r="Y29">
            <v>0</v>
          </cell>
          <cell r="Z29">
            <v>0.16400000000000001</v>
          </cell>
          <cell r="AB29">
            <v>13.333333333333334</v>
          </cell>
          <cell r="AD29">
            <v>9.6666666666666661</v>
          </cell>
          <cell r="AF29">
            <v>0</v>
          </cell>
          <cell r="AG29">
            <v>0</v>
          </cell>
          <cell r="AH29">
            <v>0</v>
          </cell>
          <cell r="AI29">
            <v>0.58299999999999996</v>
          </cell>
          <cell r="AJ29">
            <v>0.69499999999999995</v>
          </cell>
          <cell r="AK29">
            <v>0.39100000000000001</v>
          </cell>
          <cell r="AL29">
            <v>0.59699999999999998</v>
          </cell>
          <cell r="AM29">
            <v>0</v>
          </cell>
          <cell r="AN29">
            <v>0</v>
          </cell>
          <cell r="AO29">
            <v>0</v>
          </cell>
          <cell r="AP29">
            <v>1.38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1.56</v>
          </cell>
          <cell r="AZ29">
            <v>0.92900000000000005</v>
          </cell>
          <cell r="BA29">
            <v>0</v>
          </cell>
          <cell r="BB29">
            <v>0.98299999999999998</v>
          </cell>
          <cell r="BD29" t="str">
            <v>2L64x51x4.8x19SLBB</v>
          </cell>
          <cell r="BE29" t="str">
            <v>2L64x51x4.8x19SLBB</v>
          </cell>
          <cell r="BF29">
            <v>8.2899999999999991</v>
          </cell>
          <cell r="BG29">
            <v>10.588956839999998</v>
          </cell>
          <cell r="BH29">
            <v>5.0819999999999999</v>
          </cell>
          <cell r="BI29">
            <v>0</v>
          </cell>
          <cell r="BJ29">
            <v>0</v>
          </cell>
          <cell r="BK29">
            <v>0</v>
          </cell>
          <cell r="BL29">
            <v>6.3525</v>
          </cell>
          <cell r="BM29">
            <v>0</v>
          </cell>
          <cell r="BN29">
            <v>0</v>
          </cell>
          <cell r="BO29">
            <v>0</v>
          </cell>
          <cell r="BP29">
            <v>0.47643749999999996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1.2908280000000001</v>
          </cell>
          <cell r="BY29">
            <v>0</v>
          </cell>
          <cell r="BZ29">
            <v>0</v>
          </cell>
          <cell r="CA29">
            <v>0.41672399999999998</v>
          </cell>
          <cell r="CB29">
            <v>0</v>
          </cell>
          <cell r="CC29">
            <v>13.333333333333334</v>
          </cell>
          <cell r="CD29">
            <v>0</v>
          </cell>
          <cell r="CE29">
            <v>9.6666666666666661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24.30452931934866</v>
          </cell>
          <cell r="CK29">
            <v>11.402466362594998</v>
          </cell>
          <cell r="CL29">
            <v>6.4149127306109994</v>
          </cell>
          <cell r="CM29">
            <v>1.5169769999999998</v>
          </cell>
          <cell r="CN29">
            <v>0</v>
          </cell>
          <cell r="CO29">
            <v>0</v>
          </cell>
          <cell r="CP29">
            <v>0</v>
          </cell>
          <cell r="CQ29">
            <v>3.5065799999999996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3.9639600000000002</v>
          </cell>
          <cell r="DA29">
            <v>0.92900000000000005</v>
          </cell>
          <cell r="DB29">
            <v>0</v>
          </cell>
          <cell r="DC29">
            <v>0.98199999999999998</v>
          </cell>
          <cell r="DE29">
            <v>0.75</v>
          </cell>
        </row>
        <row r="30">
          <cell r="C30" t="str">
            <v>2L2-1/2x2x3/16x3/8LLBB</v>
          </cell>
          <cell r="D30" t="str">
            <v>F</v>
          </cell>
          <cell r="E30">
            <v>5.57</v>
          </cell>
          <cell r="F30">
            <v>1.64</v>
          </cell>
          <cell r="G30">
            <v>2.5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0</v>
          </cell>
          <cell r="M30">
            <v>0</v>
          </cell>
          <cell r="N30">
            <v>0</v>
          </cell>
          <cell r="O30">
            <v>0.1875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0.754</v>
          </cell>
          <cell r="X30">
            <v>0</v>
          </cell>
          <cell r="Y30">
            <v>0</v>
          </cell>
          <cell r="Z30">
            <v>0.318</v>
          </cell>
          <cell r="AB30">
            <v>10.666666666666666</v>
          </cell>
          <cell r="AD30">
            <v>12.333333333333334</v>
          </cell>
          <cell r="AF30">
            <v>0</v>
          </cell>
          <cell r="AG30">
            <v>0</v>
          </cell>
          <cell r="AH30">
            <v>0</v>
          </cell>
          <cell r="AI30">
            <v>1.02</v>
          </cell>
          <cell r="AJ30">
            <v>1.06</v>
          </cell>
          <cell r="AK30">
            <v>0.58499999999999996</v>
          </cell>
          <cell r="AL30">
            <v>0.79</v>
          </cell>
          <cell r="AM30">
            <v>0</v>
          </cell>
          <cell r="AN30">
            <v>0</v>
          </cell>
          <cell r="AO30">
            <v>0</v>
          </cell>
          <cell r="AP30">
            <v>0.91600000000000004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1.38</v>
          </cell>
          <cell r="AZ30">
            <v>0.77100000000000002</v>
          </cell>
          <cell r="BA30">
            <v>0</v>
          </cell>
          <cell r="BB30">
            <v>0.98299999999999998</v>
          </cell>
          <cell r="BD30" t="str">
            <v>2L64x51x4.8x9LLBB</v>
          </cell>
          <cell r="BE30" t="str">
            <v>2L64x51x4.8x9LLBB</v>
          </cell>
          <cell r="BF30">
            <v>8.2899999999999991</v>
          </cell>
          <cell r="BG30">
            <v>10.588956839999998</v>
          </cell>
          <cell r="BH30">
            <v>6.3525</v>
          </cell>
          <cell r="BI30">
            <v>0</v>
          </cell>
          <cell r="BJ30">
            <v>0</v>
          </cell>
          <cell r="BK30">
            <v>0</v>
          </cell>
          <cell r="BL30">
            <v>5.0819999999999999</v>
          </cell>
          <cell r="BM30">
            <v>0</v>
          </cell>
          <cell r="BN30">
            <v>0</v>
          </cell>
          <cell r="BO30">
            <v>0</v>
          </cell>
          <cell r="BP30">
            <v>0.47643749999999996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1.9159139999999999</v>
          </cell>
          <cell r="BY30">
            <v>0</v>
          </cell>
          <cell r="BZ30">
            <v>0</v>
          </cell>
          <cell r="CA30">
            <v>0.80803800000000003</v>
          </cell>
          <cell r="CB30">
            <v>0</v>
          </cell>
          <cell r="CC30">
            <v>10.666666666666666</v>
          </cell>
          <cell r="CD30">
            <v>0</v>
          </cell>
          <cell r="CE30">
            <v>12.333333333333334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42.522504126476221</v>
          </cell>
          <cell r="CK30">
            <v>17.390812006259999</v>
          </cell>
          <cell r="CL30">
            <v>9.597759456284999</v>
          </cell>
          <cell r="CM30">
            <v>2.00739</v>
          </cell>
          <cell r="CN30">
            <v>0</v>
          </cell>
          <cell r="CO30">
            <v>0</v>
          </cell>
          <cell r="CP30">
            <v>0</v>
          </cell>
          <cell r="CQ30">
            <v>2.327556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3.5065799999999996</v>
          </cell>
          <cell r="DA30">
            <v>0.77100000000000002</v>
          </cell>
          <cell r="DB30">
            <v>0</v>
          </cell>
          <cell r="DC30">
            <v>0.98199999999999998</v>
          </cell>
          <cell r="DE30">
            <v>0.375</v>
          </cell>
        </row>
        <row r="31">
          <cell r="C31" t="str">
            <v>2L2-1/2x2x3/16x3/8SLBB</v>
          </cell>
          <cell r="D31" t="str">
            <v>F</v>
          </cell>
          <cell r="E31">
            <v>5.57</v>
          </cell>
          <cell r="F31">
            <v>1.64</v>
          </cell>
          <cell r="G31">
            <v>2</v>
          </cell>
          <cell r="H31">
            <v>0</v>
          </cell>
          <cell r="I31">
            <v>0</v>
          </cell>
          <cell r="J31">
            <v>0</v>
          </cell>
          <cell r="K31">
            <v>2.5</v>
          </cell>
          <cell r="L31">
            <v>0</v>
          </cell>
          <cell r="M31">
            <v>0</v>
          </cell>
          <cell r="N31">
            <v>0</v>
          </cell>
          <cell r="O31">
            <v>0.1875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0.50800000000000001</v>
          </cell>
          <cell r="X31">
            <v>0</v>
          </cell>
          <cell r="Y31">
            <v>0</v>
          </cell>
          <cell r="Z31">
            <v>0.16400000000000001</v>
          </cell>
          <cell r="AB31">
            <v>13.333333333333334</v>
          </cell>
          <cell r="AD31">
            <v>9.6666666666666661</v>
          </cell>
          <cell r="AF31">
            <v>0</v>
          </cell>
          <cell r="AG31">
            <v>0</v>
          </cell>
          <cell r="AH31">
            <v>0</v>
          </cell>
          <cell r="AI31">
            <v>0.58299999999999996</v>
          </cell>
          <cell r="AJ31">
            <v>0.69499999999999995</v>
          </cell>
          <cell r="AK31">
            <v>0.39100000000000001</v>
          </cell>
          <cell r="AL31">
            <v>0.59699999999999998</v>
          </cell>
          <cell r="AM31">
            <v>0</v>
          </cell>
          <cell r="AN31">
            <v>0</v>
          </cell>
          <cell r="AO31">
            <v>0</v>
          </cell>
          <cell r="AP31">
            <v>1.23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1.43</v>
          </cell>
          <cell r="AZ31">
            <v>0.91600000000000004</v>
          </cell>
          <cell r="BA31">
            <v>0</v>
          </cell>
          <cell r="BB31">
            <v>0.98299999999999998</v>
          </cell>
          <cell r="BD31" t="str">
            <v>2L64x51x4.8x9SLBB</v>
          </cell>
          <cell r="BE31" t="str">
            <v>2L64x51x4.8x9SLBB</v>
          </cell>
          <cell r="BF31">
            <v>8.2899999999999991</v>
          </cell>
          <cell r="BG31">
            <v>10.588956839999998</v>
          </cell>
          <cell r="BH31">
            <v>5.0819999999999999</v>
          </cell>
          <cell r="BI31">
            <v>0</v>
          </cell>
          <cell r="BJ31">
            <v>0</v>
          </cell>
          <cell r="BK31">
            <v>0</v>
          </cell>
          <cell r="BL31">
            <v>6.3525</v>
          </cell>
          <cell r="BM31">
            <v>0</v>
          </cell>
          <cell r="BN31">
            <v>0</v>
          </cell>
          <cell r="BO31">
            <v>0</v>
          </cell>
          <cell r="BP31">
            <v>0.47643749999999996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BX31">
            <v>1.2908280000000001</v>
          </cell>
          <cell r="BY31">
            <v>0</v>
          </cell>
          <cell r="BZ31">
            <v>0</v>
          </cell>
          <cell r="CA31">
            <v>0.41672399999999998</v>
          </cell>
          <cell r="CB31">
            <v>0</v>
          </cell>
          <cell r="CC31">
            <v>13.333333333333334</v>
          </cell>
          <cell r="CD31">
            <v>0</v>
          </cell>
          <cell r="CE31">
            <v>9.6666666666666661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24.30452931934866</v>
          </cell>
          <cell r="CK31">
            <v>11.402466362594998</v>
          </cell>
          <cell r="CL31">
            <v>6.4149127306109994</v>
          </cell>
          <cell r="CM31">
            <v>1.5169769999999998</v>
          </cell>
          <cell r="CN31">
            <v>0</v>
          </cell>
          <cell r="CO31">
            <v>0</v>
          </cell>
          <cell r="CP31">
            <v>0</v>
          </cell>
          <cell r="CQ31">
            <v>3.1254299999999997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3.6336299999999997</v>
          </cell>
          <cell r="DA31">
            <v>0.91600000000000004</v>
          </cell>
          <cell r="DB31">
            <v>0</v>
          </cell>
          <cell r="DC31">
            <v>0.98199999999999998</v>
          </cell>
          <cell r="DE31">
            <v>0.375</v>
          </cell>
        </row>
        <row r="32">
          <cell r="C32" t="str">
            <v>2L2-1/2x2x3/8LLBB</v>
          </cell>
          <cell r="D32" t="str">
            <v>F</v>
          </cell>
          <cell r="E32">
            <v>10.6</v>
          </cell>
          <cell r="F32">
            <v>3.11</v>
          </cell>
          <cell r="G32">
            <v>2.5</v>
          </cell>
          <cell r="H32">
            <v>0</v>
          </cell>
          <cell r="I32">
            <v>0</v>
          </cell>
          <cell r="J32">
            <v>0</v>
          </cell>
          <cell r="K32">
            <v>2</v>
          </cell>
          <cell r="L32">
            <v>0</v>
          </cell>
          <cell r="M32">
            <v>0</v>
          </cell>
          <cell r="N32">
            <v>0</v>
          </cell>
          <cell r="O32">
            <v>0.375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0.82600000000000007</v>
          </cell>
          <cell r="X32">
            <v>0</v>
          </cell>
          <cell r="Y32">
            <v>0</v>
          </cell>
          <cell r="Z32">
            <v>0.42499999999999999</v>
          </cell>
          <cell r="AB32">
            <v>5.333333333333333</v>
          </cell>
          <cell r="AD32">
            <v>5.666666666666667</v>
          </cell>
          <cell r="AF32">
            <v>0</v>
          </cell>
          <cell r="AG32">
            <v>0</v>
          </cell>
          <cell r="AH32">
            <v>0</v>
          </cell>
          <cell r="AI32">
            <v>1.83</v>
          </cell>
          <cell r="AJ32">
            <v>1.96</v>
          </cell>
          <cell r="AK32">
            <v>1.0900000000000001</v>
          </cell>
          <cell r="AL32">
            <v>0.76600000000000001</v>
          </cell>
          <cell r="AM32">
            <v>0</v>
          </cell>
          <cell r="AN32">
            <v>0</v>
          </cell>
          <cell r="AO32">
            <v>0</v>
          </cell>
          <cell r="AP32">
            <v>0.81499999999999995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1.29</v>
          </cell>
          <cell r="AZ32">
            <v>0.754</v>
          </cell>
          <cell r="BA32">
            <v>0</v>
          </cell>
          <cell r="BB32">
            <v>1</v>
          </cell>
          <cell r="BD32" t="str">
            <v>2L64x51x9.5LLBB</v>
          </cell>
          <cell r="BE32" t="str">
            <v>2L64x51x9.5LLBB</v>
          </cell>
          <cell r="BF32">
            <v>15.799999999999999</v>
          </cell>
          <cell r="BG32">
            <v>20.08027791</v>
          </cell>
          <cell r="BH32">
            <v>6.3525</v>
          </cell>
          <cell r="BI32">
            <v>0</v>
          </cell>
          <cell r="BJ32">
            <v>0</v>
          </cell>
          <cell r="BK32">
            <v>0</v>
          </cell>
          <cell r="BL32">
            <v>5.0819999999999999</v>
          </cell>
          <cell r="BM32">
            <v>0</v>
          </cell>
          <cell r="BN32">
            <v>0</v>
          </cell>
          <cell r="BO32">
            <v>0</v>
          </cell>
          <cell r="BP32">
            <v>0.95287499999999992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2.0988660000000001</v>
          </cell>
          <cell r="BY32">
            <v>0</v>
          </cell>
          <cell r="BZ32">
            <v>0</v>
          </cell>
          <cell r="CA32">
            <v>1.079925</v>
          </cell>
          <cell r="CB32">
            <v>0</v>
          </cell>
          <cell r="CC32">
            <v>5.333333333333333</v>
          </cell>
          <cell r="CD32">
            <v>0</v>
          </cell>
          <cell r="CE32">
            <v>5.666666666666667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76.290375050442634</v>
          </cell>
          <cell r="CK32">
            <v>32.15659578516</v>
          </cell>
          <cell r="CL32">
            <v>17.883004798889999</v>
          </cell>
          <cell r="CM32">
            <v>1.9464060000000001</v>
          </cell>
          <cell r="CN32">
            <v>0</v>
          </cell>
          <cell r="CO32">
            <v>0</v>
          </cell>
          <cell r="CP32">
            <v>0</v>
          </cell>
          <cell r="CQ32">
            <v>2.0709149999999998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3.2778900000000002</v>
          </cell>
          <cell r="DA32">
            <v>0.754</v>
          </cell>
          <cell r="DB32">
            <v>0</v>
          </cell>
          <cell r="DC32">
            <v>1</v>
          </cell>
          <cell r="DE32">
            <v>0</v>
          </cell>
        </row>
        <row r="33">
          <cell r="C33" t="str">
            <v>2L2-1/2x2x3/8SLBB</v>
          </cell>
          <cell r="D33" t="str">
            <v>F</v>
          </cell>
          <cell r="E33">
            <v>10.6</v>
          </cell>
          <cell r="F33">
            <v>3.11</v>
          </cell>
          <cell r="G33">
            <v>2</v>
          </cell>
          <cell r="H33">
            <v>0</v>
          </cell>
          <cell r="I33">
            <v>0</v>
          </cell>
          <cell r="J33">
            <v>0</v>
          </cell>
          <cell r="K33">
            <v>2.5</v>
          </cell>
          <cell r="L33">
            <v>0</v>
          </cell>
          <cell r="M33">
            <v>0</v>
          </cell>
          <cell r="N33">
            <v>0</v>
          </cell>
          <cell r="O33">
            <v>0.375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0.57799999999999996</v>
          </cell>
          <cell r="X33">
            <v>0</v>
          </cell>
          <cell r="Y33">
            <v>0</v>
          </cell>
          <cell r="Z33">
            <v>0.311</v>
          </cell>
          <cell r="AB33">
            <v>6.666666666666667</v>
          </cell>
          <cell r="AD33">
            <v>4.333333333333333</v>
          </cell>
          <cell r="AF33">
            <v>0</v>
          </cell>
          <cell r="AG33">
            <v>0</v>
          </cell>
          <cell r="AH33">
            <v>0</v>
          </cell>
          <cell r="AI33">
            <v>1.03</v>
          </cell>
          <cell r="AJ33">
            <v>1.31</v>
          </cell>
          <cell r="AK33">
            <v>0.72199999999999998</v>
          </cell>
          <cell r="AL33">
            <v>0.57400000000000007</v>
          </cell>
          <cell r="AM33">
            <v>0</v>
          </cell>
          <cell r="AN33">
            <v>0</v>
          </cell>
          <cell r="AO33">
            <v>0</v>
          </cell>
          <cell r="AP33">
            <v>1.1299999999999999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1.32</v>
          </cell>
          <cell r="AZ33">
            <v>0.91300000000000003</v>
          </cell>
          <cell r="BA33">
            <v>0</v>
          </cell>
          <cell r="BB33">
            <v>1</v>
          </cell>
          <cell r="BD33" t="str">
            <v>2L64x51x9.5SLBB</v>
          </cell>
          <cell r="BE33" t="str">
            <v>2L64x51x9.5SLBB</v>
          </cell>
          <cell r="BF33">
            <v>15.799999999999999</v>
          </cell>
          <cell r="BG33">
            <v>20.08027791</v>
          </cell>
          <cell r="BH33">
            <v>5.0819999999999999</v>
          </cell>
          <cell r="BI33">
            <v>0</v>
          </cell>
          <cell r="BJ33">
            <v>0</v>
          </cell>
          <cell r="BK33">
            <v>0</v>
          </cell>
          <cell r="BL33">
            <v>6.3525</v>
          </cell>
          <cell r="BM33">
            <v>0</v>
          </cell>
          <cell r="BN33">
            <v>0</v>
          </cell>
          <cell r="BO33">
            <v>0</v>
          </cell>
          <cell r="BP33">
            <v>0.95287499999999992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W33">
            <v>0</v>
          </cell>
          <cell r="BX33">
            <v>1.4686979999999998</v>
          </cell>
          <cell r="BY33">
            <v>0</v>
          </cell>
          <cell r="BZ33">
            <v>0</v>
          </cell>
          <cell r="CA33">
            <v>0.79025099999999993</v>
          </cell>
          <cell r="CB33">
            <v>0</v>
          </cell>
          <cell r="CC33">
            <v>6.666666666666667</v>
          </cell>
          <cell r="CD33">
            <v>0</v>
          </cell>
          <cell r="CE33">
            <v>4.333333333333333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42.939391421833832</v>
          </cell>
          <cell r="CK33">
            <v>21.492418611510001</v>
          </cell>
          <cell r="CL33">
            <v>11.845439875961999</v>
          </cell>
          <cell r="CM33">
            <v>1.4585340000000002</v>
          </cell>
          <cell r="CN33">
            <v>0</v>
          </cell>
          <cell r="CO33">
            <v>0</v>
          </cell>
          <cell r="CP33">
            <v>0</v>
          </cell>
          <cell r="CQ33">
            <v>2.8713299999999995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3.35412</v>
          </cell>
          <cell r="DA33">
            <v>0.91300000000000003</v>
          </cell>
          <cell r="DB33">
            <v>0</v>
          </cell>
          <cell r="DC33">
            <v>1</v>
          </cell>
          <cell r="DE33">
            <v>0</v>
          </cell>
        </row>
        <row r="34">
          <cell r="C34" t="str">
            <v>2L2-1/2x2x3/8x3/4LLBB</v>
          </cell>
          <cell r="D34" t="str">
            <v>F</v>
          </cell>
          <cell r="E34">
            <v>10.6</v>
          </cell>
          <cell r="F34">
            <v>3.11</v>
          </cell>
          <cell r="G34">
            <v>2.5</v>
          </cell>
          <cell r="H34">
            <v>0</v>
          </cell>
          <cell r="I34">
            <v>0</v>
          </cell>
          <cell r="J34">
            <v>0</v>
          </cell>
          <cell r="K34">
            <v>2</v>
          </cell>
          <cell r="L34">
            <v>0</v>
          </cell>
          <cell r="M34">
            <v>0</v>
          </cell>
          <cell r="N34">
            <v>0</v>
          </cell>
          <cell r="O34">
            <v>0.375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0.82600000000000007</v>
          </cell>
          <cell r="X34">
            <v>0</v>
          </cell>
          <cell r="Y34">
            <v>0</v>
          </cell>
          <cell r="Z34">
            <v>0.42499999999999999</v>
          </cell>
          <cell r="AB34">
            <v>5.333333333333333</v>
          </cell>
          <cell r="AD34">
            <v>5.666666666666667</v>
          </cell>
          <cell r="AF34">
            <v>0</v>
          </cell>
          <cell r="AG34">
            <v>0</v>
          </cell>
          <cell r="AH34">
            <v>0</v>
          </cell>
          <cell r="AI34">
            <v>1.83</v>
          </cell>
          <cell r="AJ34">
            <v>1.96</v>
          </cell>
          <cell r="AK34">
            <v>1.0900000000000001</v>
          </cell>
          <cell r="AL34">
            <v>0.76600000000000001</v>
          </cell>
          <cell r="AM34">
            <v>0</v>
          </cell>
          <cell r="AN34">
            <v>0</v>
          </cell>
          <cell r="AO34">
            <v>0</v>
          </cell>
          <cell r="AP34">
            <v>1.1100000000000001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1.49</v>
          </cell>
          <cell r="AZ34">
            <v>0.81700000000000006</v>
          </cell>
          <cell r="BA34">
            <v>0</v>
          </cell>
          <cell r="BB34">
            <v>1</v>
          </cell>
          <cell r="BD34" t="str">
            <v>2L64x51x9.5x19LLBB</v>
          </cell>
          <cell r="BE34" t="str">
            <v>2L64x51x9.5x19LLBB</v>
          </cell>
          <cell r="BF34">
            <v>15.799999999999999</v>
          </cell>
          <cell r="BG34">
            <v>20.08027791</v>
          </cell>
          <cell r="BH34">
            <v>6.3525</v>
          </cell>
          <cell r="BI34">
            <v>0</v>
          </cell>
          <cell r="BJ34">
            <v>0</v>
          </cell>
          <cell r="BK34">
            <v>0</v>
          </cell>
          <cell r="BL34">
            <v>5.0819999999999999</v>
          </cell>
          <cell r="BM34">
            <v>0</v>
          </cell>
          <cell r="BN34">
            <v>0</v>
          </cell>
          <cell r="BO34">
            <v>0</v>
          </cell>
          <cell r="BP34">
            <v>0.95287499999999992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2.0988660000000001</v>
          </cell>
          <cell r="BY34">
            <v>0</v>
          </cell>
          <cell r="BZ34">
            <v>0</v>
          </cell>
          <cell r="CA34">
            <v>1.079925</v>
          </cell>
          <cell r="CB34">
            <v>0</v>
          </cell>
          <cell r="CC34">
            <v>5.333333333333333</v>
          </cell>
          <cell r="CD34">
            <v>0</v>
          </cell>
          <cell r="CE34">
            <v>5.666666666666667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76.290375050442634</v>
          </cell>
          <cell r="CK34">
            <v>32.15659578516</v>
          </cell>
          <cell r="CL34">
            <v>17.883004798889999</v>
          </cell>
          <cell r="CM34">
            <v>1.9464060000000001</v>
          </cell>
          <cell r="CN34">
            <v>0</v>
          </cell>
          <cell r="CO34">
            <v>0</v>
          </cell>
          <cell r="CP34">
            <v>0</v>
          </cell>
          <cell r="CQ34">
            <v>2.8205100000000001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3.7860899999999997</v>
          </cell>
          <cell r="DA34">
            <v>0.81700000000000006</v>
          </cell>
          <cell r="DB34">
            <v>0</v>
          </cell>
          <cell r="DC34">
            <v>1</v>
          </cell>
          <cell r="DE34">
            <v>0.75</v>
          </cell>
        </row>
        <row r="35">
          <cell r="C35" t="str">
            <v>2L2-1/2x2x3/8x3/4SLBB</v>
          </cell>
          <cell r="D35" t="str">
            <v>F</v>
          </cell>
          <cell r="E35">
            <v>10.6</v>
          </cell>
          <cell r="F35">
            <v>3.11</v>
          </cell>
          <cell r="G35">
            <v>2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0</v>
          </cell>
          <cell r="M35">
            <v>0</v>
          </cell>
          <cell r="N35">
            <v>0</v>
          </cell>
          <cell r="O35">
            <v>0.375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0.57799999999999996</v>
          </cell>
          <cell r="X35">
            <v>0</v>
          </cell>
          <cell r="Y35">
            <v>0</v>
          </cell>
          <cell r="Z35">
            <v>0.311</v>
          </cell>
          <cell r="AB35">
            <v>6.666666666666667</v>
          </cell>
          <cell r="AD35">
            <v>4.333333333333333</v>
          </cell>
          <cell r="AF35">
            <v>0</v>
          </cell>
          <cell r="AG35">
            <v>0</v>
          </cell>
          <cell r="AH35">
            <v>0</v>
          </cell>
          <cell r="AI35">
            <v>1.03</v>
          </cell>
          <cell r="AJ35">
            <v>1.31</v>
          </cell>
          <cell r="AK35">
            <v>0.72199999999999998</v>
          </cell>
          <cell r="AL35">
            <v>0.57400000000000007</v>
          </cell>
          <cell r="AM35">
            <v>0</v>
          </cell>
          <cell r="AN35">
            <v>0</v>
          </cell>
          <cell r="AO35">
            <v>0</v>
          </cell>
          <cell r="AP35">
            <v>1.42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1.59</v>
          </cell>
          <cell r="AZ35">
            <v>0.93900000000000006</v>
          </cell>
          <cell r="BA35">
            <v>0</v>
          </cell>
          <cell r="BB35">
            <v>1</v>
          </cell>
          <cell r="BD35" t="str">
            <v>2L64x51x9.5x19SLBB</v>
          </cell>
          <cell r="BE35" t="str">
            <v>2L64x51x9.5x19SLBB</v>
          </cell>
          <cell r="BF35">
            <v>15.799999999999999</v>
          </cell>
          <cell r="BG35">
            <v>20.08027791</v>
          </cell>
          <cell r="BH35">
            <v>5.0819999999999999</v>
          </cell>
          <cell r="BI35">
            <v>0</v>
          </cell>
          <cell r="BJ35">
            <v>0</v>
          </cell>
          <cell r="BK35">
            <v>0</v>
          </cell>
          <cell r="BL35">
            <v>6.3525</v>
          </cell>
          <cell r="BM35">
            <v>0</v>
          </cell>
          <cell r="BN35">
            <v>0</v>
          </cell>
          <cell r="BO35">
            <v>0</v>
          </cell>
          <cell r="BP35">
            <v>0.95287499999999992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W35">
            <v>0</v>
          </cell>
          <cell r="BX35">
            <v>1.4686979999999998</v>
          </cell>
          <cell r="BY35">
            <v>0</v>
          </cell>
          <cell r="BZ35">
            <v>0</v>
          </cell>
          <cell r="CA35">
            <v>0.79025099999999993</v>
          </cell>
          <cell r="CB35">
            <v>0</v>
          </cell>
          <cell r="CC35">
            <v>6.666666666666667</v>
          </cell>
          <cell r="CD35">
            <v>0</v>
          </cell>
          <cell r="CE35">
            <v>4.333333333333333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42.939391421833832</v>
          </cell>
          <cell r="CK35">
            <v>21.492418611510001</v>
          </cell>
          <cell r="CL35">
            <v>11.845439875961999</v>
          </cell>
          <cell r="CM35">
            <v>1.4585340000000002</v>
          </cell>
          <cell r="CN35">
            <v>0</v>
          </cell>
          <cell r="CO35">
            <v>0</v>
          </cell>
          <cell r="CP35">
            <v>0</v>
          </cell>
          <cell r="CQ35">
            <v>3.6082199999999998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4.0401899999999999</v>
          </cell>
          <cell r="DA35">
            <v>0.93900000000000006</v>
          </cell>
          <cell r="DB35">
            <v>0</v>
          </cell>
          <cell r="DC35">
            <v>1</v>
          </cell>
          <cell r="DE35">
            <v>0.75</v>
          </cell>
        </row>
        <row r="36">
          <cell r="C36" t="str">
            <v>2L2-1/2x2x3/8x3/8LLBB</v>
          </cell>
          <cell r="D36" t="str">
            <v>F</v>
          </cell>
          <cell r="E36">
            <v>10.6</v>
          </cell>
          <cell r="F36">
            <v>3.11</v>
          </cell>
          <cell r="G36">
            <v>2.5</v>
          </cell>
          <cell r="H36">
            <v>0</v>
          </cell>
          <cell r="I36">
            <v>0</v>
          </cell>
          <cell r="J36">
            <v>0</v>
          </cell>
          <cell r="K36">
            <v>2</v>
          </cell>
          <cell r="L36">
            <v>0</v>
          </cell>
          <cell r="M36">
            <v>0</v>
          </cell>
          <cell r="N36">
            <v>0</v>
          </cell>
          <cell r="O36">
            <v>0.375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0.82600000000000007</v>
          </cell>
          <cell r="X36">
            <v>0</v>
          </cell>
          <cell r="Y36">
            <v>0</v>
          </cell>
          <cell r="Z36">
            <v>0.42499999999999999</v>
          </cell>
          <cell r="AB36">
            <v>5.333333333333333</v>
          </cell>
          <cell r="AD36">
            <v>5.666666666666667</v>
          </cell>
          <cell r="AF36">
            <v>0</v>
          </cell>
          <cell r="AG36">
            <v>0</v>
          </cell>
          <cell r="AH36">
            <v>0</v>
          </cell>
          <cell r="AI36">
            <v>1.83</v>
          </cell>
          <cell r="AJ36">
            <v>1.96</v>
          </cell>
          <cell r="AK36">
            <v>1.0900000000000001</v>
          </cell>
          <cell r="AL36">
            <v>0.76600000000000001</v>
          </cell>
          <cell r="AM36">
            <v>0</v>
          </cell>
          <cell r="AN36">
            <v>0</v>
          </cell>
          <cell r="AO36">
            <v>0</v>
          </cell>
          <cell r="AP36">
            <v>0.95700000000000007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1.38</v>
          </cell>
          <cell r="AZ36">
            <v>0.78600000000000003</v>
          </cell>
          <cell r="BA36">
            <v>0</v>
          </cell>
          <cell r="BB36">
            <v>1</v>
          </cell>
          <cell r="BD36" t="str">
            <v>2L64x51x9.5x9LLBB</v>
          </cell>
          <cell r="BE36" t="str">
            <v>2L64x51x9.5x9LLBB</v>
          </cell>
          <cell r="BF36">
            <v>15.799999999999999</v>
          </cell>
          <cell r="BG36">
            <v>20.08027791</v>
          </cell>
          <cell r="BH36">
            <v>6.3525</v>
          </cell>
          <cell r="BI36">
            <v>0</v>
          </cell>
          <cell r="BJ36">
            <v>0</v>
          </cell>
          <cell r="BK36">
            <v>0</v>
          </cell>
          <cell r="BL36">
            <v>5.0819999999999999</v>
          </cell>
          <cell r="BM36">
            <v>0</v>
          </cell>
          <cell r="BN36">
            <v>0</v>
          </cell>
          <cell r="BO36">
            <v>0</v>
          </cell>
          <cell r="BP36">
            <v>0.95287499999999992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2.0988660000000001</v>
          </cell>
          <cell r="BY36">
            <v>0</v>
          </cell>
          <cell r="BZ36">
            <v>0</v>
          </cell>
          <cell r="CA36">
            <v>1.079925</v>
          </cell>
          <cell r="CB36">
            <v>0</v>
          </cell>
          <cell r="CC36">
            <v>5.333333333333333</v>
          </cell>
          <cell r="CD36">
            <v>0</v>
          </cell>
          <cell r="CE36">
            <v>5.666666666666667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76.290375050442634</v>
          </cell>
          <cell r="CK36">
            <v>32.15659578516</v>
          </cell>
          <cell r="CL36">
            <v>17.883004798889999</v>
          </cell>
          <cell r="CM36">
            <v>1.9464060000000001</v>
          </cell>
          <cell r="CN36">
            <v>0</v>
          </cell>
          <cell r="CO36">
            <v>0</v>
          </cell>
          <cell r="CP36">
            <v>0</v>
          </cell>
          <cell r="CQ36">
            <v>2.431737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3.5065799999999996</v>
          </cell>
          <cell r="DA36">
            <v>0.78600000000000003</v>
          </cell>
          <cell r="DB36">
            <v>0</v>
          </cell>
          <cell r="DC36">
            <v>1</v>
          </cell>
          <cell r="DE36">
            <v>0.375</v>
          </cell>
        </row>
        <row r="37">
          <cell r="C37" t="str">
            <v>2L2-1/2x2x3/8x3/8SLBB</v>
          </cell>
          <cell r="D37" t="str">
            <v>F</v>
          </cell>
          <cell r="E37">
            <v>10.6</v>
          </cell>
          <cell r="F37">
            <v>3.11</v>
          </cell>
          <cell r="G37">
            <v>2</v>
          </cell>
          <cell r="H37">
            <v>0</v>
          </cell>
          <cell r="I37">
            <v>0</v>
          </cell>
          <cell r="J37">
            <v>0</v>
          </cell>
          <cell r="K37">
            <v>2.5</v>
          </cell>
          <cell r="L37">
            <v>0</v>
          </cell>
          <cell r="M37">
            <v>0</v>
          </cell>
          <cell r="N37">
            <v>0</v>
          </cell>
          <cell r="O37">
            <v>0.375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0.57799999999999996</v>
          </cell>
          <cell r="X37">
            <v>0</v>
          </cell>
          <cell r="Y37">
            <v>0</v>
          </cell>
          <cell r="Z37">
            <v>0.311</v>
          </cell>
          <cell r="AB37">
            <v>6.666666666666667</v>
          </cell>
          <cell r="AD37">
            <v>4.333333333333333</v>
          </cell>
          <cell r="AF37">
            <v>0</v>
          </cell>
          <cell r="AG37">
            <v>0</v>
          </cell>
          <cell r="AH37">
            <v>0</v>
          </cell>
          <cell r="AI37">
            <v>1.03</v>
          </cell>
          <cell r="AJ37">
            <v>1.31</v>
          </cell>
          <cell r="AK37">
            <v>0.72199999999999998</v>
          </cell>
          <cell r="AL37">
            <v>0.57400000000000007</v>
          </cell>
          <cell r="AM37">
            <v>0</v>
          </cell>
          <cell r="AN37">
            <v>0</v>
          </cell>
          <cell r="AO37">
            <v>0</v>
          </cell>
          <cell r="AP37">
            <v>1.27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1.45</v>
          </cell>
          <cell r="AZ37">
            <v>0.92700000000000005</v>
          </cell>
          <cell r="BA37">
            <v>0</v>
          </cell>
          <cell r="BB37">
            <v>1</v>
          </cell>
          <cell r="BD37" t="str">
            <v>2L64x51x9.5x9SLBB</v>
          </cell>
          <cell r="BE37" t="str">
            <v>2L64x51x9.5x9SLBB</v>
          </cell>
          <cell r="BF37">
            <v>15.799999999999999</v>
          </cell>
          <cell r="BG37">
            <v>20.08027791</v>
          </cell>
          <cell r="BH37">
            <v>5.0819999999999999</v>
          </cell>
          <cell r="BI37">
            <v>0</v>
          </cell>
          <cell r="BJ37">
            <v>0</v>
          </cell>
          <cell r="BK37">
            <v>0</v>
          </cell>
          <cell r="BL37">
            <v>6.3525</v>
          </cell>
          <cell r="BM37">
            <v>0</v>
          </cell>
          <cell r="BN37">
            <v>0</v>
          </cell>
          <cell r="BO37">
            <v>0</v>
          </cell>
          <cell r="BP37">
            <v>0.95287499999999992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W37">
            <v>0</v>
          </cell>
          <cell r="BX37">
            <v>1.4686979999999998</v>
          </cell>
          <cell r="BY37">
            <v>0</v>
          </cell>
          <cell r="BZ37">
            <v>0</v>
          </cell>
          <cell r="CA37">
            <v>0.79025099999999993</v>
          </cell>
          <cell r="CB37">
            <v>0</v>
          </cell>
          <cell r="CC37">
            <v>6.666666666666667</v>
          </cell>
          <cell r="CD37">
            <v>0</v>
          </cell>
          <cell r="CE37">
            <v>4.333333333333333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42.939391421833832</v>
          </cell>
          <cell r="CK37">
            <v>21.492418611510001</v>
          </cell>
          <cell r="CL37">
            <v>11.845439875961999</v>
          </cell>
          <cell r="CM37">
            <v>1.4585340000000002</v>
          </cell>
          <cell r="CN37">
            <v>0</v>
          </cell>
          <cell r="CO37">
            <v>0</v>
          </cell>
          <cell r="CP37">
            <v>0</v>
          </cell>
          <cell r="CQ37">
            <v>3.2270699999999999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3.6844499999999996</v>
          </cell>
          <cell r="DA37">
            <v>0.92700000000000005</v>
          </cell>
          <cell r="DB37">
            <v>0</v>
          </cell>
          <cell r="DC37">
            <v>1</v>
          </cell>
          <cell r="DE37">
            <v>0.375</v>
          </cell>
        </row>
        <row r="38">
          <cell r="C38" t="str">
            <v>2L2-1/2x2x5/16LLBB</v>
          </cell>
          <cell r="D38" t="str">
            <v>F</v>
          </cell>
          <cell r="E38">
            <v>8.9700000000000006</v>
          </cell>
          <cell r="F38">
            <v>2.64</v>
          </cell>
          <cell r="G38">
            <v>2.5</v>
          </cell>
          <cell r="H38">
            <v>0</v>
          </cell>
          <cell r="I38">
            <v>0</v>
          </cell>
          <cell r="J38">
            <v>0</v>
          </cell>
          <cell r="K38">
            <v>2</v>
          </cell>
          <cell r="L38">
            <v>0</v>
          </cell>
          <cell r="M38">
            <v>0</v>
          </cell>
          <cell r="N38">
            <v>0</v>
          </cell>
          <cell r="O38">
            <v>0.3125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0.80300000000000005</v>
          </cell>
          <cell r="X38">
            <v>0</v>
          </cell>
          <cell r="Y38">
            <v>0</v>
          </cell>
          <cell r="Z38">
            <v>0.39100000000000001</v>
          </cell>
          <cell r="AB38">
            <v>6.4</v>
          </cell>
          <cell r="AD38">
            <v>7</v>
          </cell>
          <cell r="AF38">
            <v>0</v>
          </cell>
          <cell r="AG38">
            <v>0</v>
          </cell>
          <cell r="AH38">
            <v>0</v>
          </cell>
          <cell r="AI38">
            <v>1.58</v>
          </cell>
          <cell r="AJ38">
            <v>1.68</v>
          </cell>
          <cell r="AK38">
            <v>0.93100000000000005</v>
          </cell>
          <cell r="AL38">
            <v>0.77400000000000002</v>
          </cell>
          <cell r="AM38">
            <v>0</v>
          </cell>
          <cell r="AN38">
            <v>0</v>
          </cell>
          <cell r="AO38">
            <v>0</v>
          </cell>
          <cell r="AP38">
            <v>0.80400000000000005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1.29</v>
          </cell>
          <cell r="AZ38">
            <v>0.748</v>
          </cell>
          <cell r="BA38">
            <v>0</v>
          </cell>
          <cell r="BB38">
            <v>1</v>
          </cell>
          <cell r="BD38" t="str">
            <v>2L64x51x7.9LLBB</v>
          </cell>
          <cell r="BE38" t="str">
            <v>2L64x51x7.9LLBB</v>
          </cell>
          <cell r="BF38">
            <v>13.4</v>
          </cell>
          <cell r="BG38">
            <v>17.045637840000001</v>
          </cell>
          <cell r="BH38">
            <v>6.3525</v>
          </cell>
          <cell r="BI38">
            <v>0</v>
          </cell>
          <cell r="BJ38">
            <v>0</v>
          </cell>
          <cell r="BK38">
            <v>0</v>
          </cell>
          <cell r="BL38">
            <v>5.0819999999999999</v>
          </cell>
          <cell r="BM38">
            <v>0</v>
          </cell>
          <cell r="BN38">
            <v>0</v>
          </cell>
          <cell r="BO38">
            <v>0</v>
          </cell>
          <cell r="BP38">
            <v>0.7940625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2.0404230000000001</v>
          </cell>
          <cell r="BY38">
            <v>0</v>
          </cell>
          <cell r="BZ38">
            <v>0</v>
          </cell>
          <cell r="CA38">
            <v>0.99353100000000005</v>
          </cell>
          <cell r="CB38">
            <v>0</v>
          </cell>
          <cell r="CC38">
            <v>6.4</v>
          </cell>
          <cell r="CD38">
            <v>0</v>
          </cell>
          <cell r="CE38">
            <v>7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65.868192666502381</v>
          </cell>
          <cell r="CK38">
            <v>27.562796387279999</v>
          </cell>
          <cell r="CL38">
            <v>15.274382997950999</v>
          </cell>
          <cell r="CM38">
            <v>1.966734</v>
          </cell>
          <cell r="CN38">
            <v>0</v>
          </cell>
          <cell r="CO38">
            <v>0</v>
          </cell>
          <cell r="CP38">
            <v>0</v>
          </cell>
          <cell r="CQ38">
            <v>2.042964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3.2778900000000002</v>
          </cell>
          <cell r="DA38">
            <v>0.748</v>
          </cell>
          <cell r="DB38">
            <v>0</v>
          </cell>
          <cell r="DC38">
            <v>1</v>
          </cell>
          <cell r="DE38">
            <v>0</v>
          </cell>
        </row>
        <row r="39">
          <cell r="C39" t="str">
            <v>2L2-1/2x2x5/16SLBB</v>
          </cell>
          <cell r="D39" t="str">
            <v>F</v>
          </cell>
          <cell r="E39">
            <v>8.9700000000000006</v>
          </cell>
          <cell r="F39">
            <v>2.64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2.5</v>
          </cell>
          <cell r="L39">
            <v>0</v>
          </cell>
          <cell r="M39">
            <v>0</v>
          </cell>
          <cell r="N39">
            <v>0</v>
          </cell>
          <cell r="O39">
            <v>0.3125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0.55500000000000005</v>
          </cell>
          <cell r="X39">
            <v>0</v>
          </cell>
          <cell r="Y39">
            <v>0</v>
          </cell>
          <cell r="Z39">
            <v>0.26400000000000001</v>
          </cell>
          <cell r="AB39">
            <v>8</v>
          </cell>
          <cell r="AD39">
            <v>5.4</v>
          </cell>
          <cell r="AF39">
            <v>0</v>
          </cell>
          <cell r="AG39">
            <v>0</v>
          </cell>
          <cell r="AH39">
            <v>0</v>
          </cell>
          <cell r="AI39">
            <v>0.89100000000000001</v>
          </cell>
          <cell r="AJ39">
            <v>1.1100000000000001</v>
          </cell>
          <cell r="AK39">
            <v>0.61699999999999999</v>
          </cell>
          <cell r="AL39">
            <v>0.58099999999999996</v>
          </cell>
          <cell r="AM39">
            <v>0</v>
          </cell>
          <cell r="AN39">
            <v>0</v>
          </cell>
          <cell r="AO39">
            <v>0</v>
          </cell>
          <cell r="AP39">
            <v>1.1200000000000001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1.32</v>
          </cell>
          <cell r="AZ39">
            <v>0.90900000000000003</v>
          </cell>
          <cell r="BA39">
            <v>0</v>
          </cell>
          <cell r="BB39">
            <v>1</v>
          </cell>
          <cell r="BD39" t="str">
            <v>2L64x51x7.9SLBB</v>
          </cell>
          <cell r="BE39" t="str">
            <v>2L64x51x7.9SLBB</v>
          </cell>
          <cell r="BF39">
            <v>13.4</v>
          </cell>
          <cell r="BG39">
            <v>17.045637840000001</v>
          </cell>
          <cell r="BH39">
            <v>5.0819999999999999</v>
          </cell>
          <cell r="BI39">
            <v>0</v>
          </cell>
          <cell r="BJ39">
            <v>0</v>
          </cell>
          <cell r="BK39">
            <v>0</v>
          </cell>
          <cell r="BL39">
            <v>6.3525</v>
          </cell>
          <cell r="BM39">
            <v>0</v>
          </cell>
          <cell r="BN39">
            <v>0</v>
          </cell>
          <cell r="BO39">
            <v>0</v>
          </cell>
          <cell r="BP39">
            <v>0.7940625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W39">
            <v>0</v>
          </cell>
          <cell r="BX39">
            <v>1.410255</v>
          </cell>
          <cell r="BY39">
            <v>0</v>
          </cell>
          <cell r="BZ39">
            <v>0</v>
          </cell>
          <cell r="CA39">
            <v>0.67082399999999998</v>
          </cell>
          <cell r="CB39">
            <v>0</v>
          </cell>
          <cell r="CC39">
            <v>8</v>
          </cell>
          <cell r="CD39">
            <v>0</v>
          </cell>
          <cell r="CE39">
            <v>5.4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37.144658016363053</v>
          </cell>
          <cell r="CK39">
            <v>18.211133327310002</v>
          </cell>
          <cell r="CL39">
            <v>10.122765101756999</v>
          </cell>
          <cell r="CM39">
            <v>1.4763209999999998</v>
          </cell>
          <cell r="CN39">
            <v>0</v>
          </cell>
          <cell r="CO39">
            <v>0</v>
          </cell>
          <cell r="CP39">
            <v>0</v>
          </cell>
          <cell r="CQ39">
            <v>2.84592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3.35412</v>
          </cell>
          <cell r="DA39">
            <v>0.90900000000000003</v>
          </cell>
          <cell r="DB39">
            <v>0</v>
          </cell>
          <cell r="DC39">
            <v>1</v>
          </cell>
          <cell r="DE39">
            <v>0</v>
          </cell>
        </row>
        <row r="40">
          <cell r="C40" t="str">
            <v>2L2-1/2x2x5/16x3/4LLBB</v>
          </cell>
          <cell r="D40" t="str">
            <v>F</v>
          </cell>
          <cell r="E40">
            <v>8.9700000000000006</v>
          </cell>
          <cell r="F40">
            <v>2.64</v>
          </cell>
          <cell r="G40">
            <v>2.5</v>
          </cell>
          <cell r="H40">
            <v>0</v>
          </cell>
          <cell r="I40">
            <v>0</v>
          </cell>
          <cell r="J40">
            <v>0</v>
          </cell>
          <cell r="K40">
            <v>2</v>
          </cell>
          <cell r="L40">
            <v>0</v>
          </cell>
          <cell r="M40">
            <v>0</v>
          </cell>
          <cell r="N40">
            <v>0</v>
          </cell>
          <cell r="O40">
            <v>0.3125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0.80300000000000005</v>
          </cell>
          <cell r="X40">
            <v>0</v>
          </cell>
          <cell r="Y40">
            <v>0</v>
          </cell>
          <cell r="Z40">
            <v>0.39100000000000001</v>
          </cell>
          <cell r="AB40">
            <v>6.4</v>
          </cell>
          <cell r="AD40">
            <v>7</v>
          </cell>
          <cell r="AF40">
            <v>0</v>
          </cell>
          <cell r="AG40">
            <v>0</v>
          </cell>
          <cell r="AH40">
            <v>0</v>
          </cell>
          <cell r="AI40">
            <v>1.58</v>
          </cell>
          <cell r="AJ40">
            <v>1.68</v>
          </cell>
          <cell r="AK40">
            <v>0.93100000000000005</v>
          </cell>
          <cell r="AL40">
            <v>0.77400000000000002</v>
          </cell>
          <cell r="AM40">
            <v>0</v>
          </cell>
          <cell r="AN40">
            <v>0</v>
          </cell>
          <cell r="AO40">
            <v>0</v>
          </cell>
          <cell r="AP40">
            <v>1.1000000000000001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1.49</v>
          </cell>
          <cell r="AZ40">
            <v>0.81200000000000006</v>
          </cell>
          <cell r="BA40">
            <v>0</v>
          </cell>
          <cell r="BB40">
            <v>1</v>
          </cell>
          <cell r="BD40" t="str">
            <v>2L64x51x7.9x19LLBB</v>
          </cell>
          <cell r="BE40" t="str">
            <v>2L64x51x7.9x19LLBB</v>
          </cell>
          <cell r="BF40">
            <v>13.4</v>
          </cell>
          <cell r="BG40">
            <v>17.045637840000001</v>
          </cell>
          <cell r="BH40">
            <v>6.3525</v>
          </cell>
          <cell r="BI40">
            <v>0</v>
          </cell>
          <cell r="BJ40">
            <v>0</v>
          </cell>
          <cell r="BK40">
            <v>0</v>
          </cell>
          <cell r="BL40">
            <v>5.0819999999999999</v>
          </cell>
          <cell r="BM40">
            <v>0</v>
          </cell>
          <cell r="BN40">
            <v>0</v>
          </cell>
          <cell r="BO40">
            <v>0</v>
          </cell>
          <cell r="BP40">
            <v>0.7940625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2.0404230000000001</v>
          </cell>
          <cell r="BY40">
            <v>0</v>
          </cell>
          <cell r="BZ40">
            <v>0</v>
          </cell>
          <cell r="CA40">
            <v>0.99353100000000005</v>
          </cell>
          <cell r="CB40">
            <v>0</v>
          </cell>
          <cell r="CC40">
            <v>6.4</v>
          </cell>
          <cell r="CD40">
            <v>0</v>
          </cell>
          <cell r="CE40">
            <v>7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65.868192666502381</v>
          </cell>
          <cell r="CK40">
            <v>27.562796387279999</v>
          </cell>
          <cell r="CL40">
            <v>15.274382997950999</v>
          </cell>
          <cell r="CM40">
            <v>1.966734</v>
          </cell>
          <cell r="CN40">
            <v>0</v>
          </cell>
          <cell r="CO40">
            <v>0</v>
          </cell>
          <cell r="CP40">
            <v>0</v>
          </cell>
          <cell r="CQ40">
            <v>2.7951000000000001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3.7860899999999997</v>
          </cell>
          <cell r="DA40">
            <v>0.81200000000000006</v>
          </cell>
          <cell r="DB40">
            <v>0</v>
          </cell>
          <cell r="DC40">
            <v>1</v>
          </cell>
          <cell r="DE40">
            <v>0.75</v>
          </cell>
        </row>
        <row r="41">
          <cell r="C41" t="str">
            <v>2L2-1/2x2x5/16x3/4SLBB</v>
          </cell>
          <cell r="D41" t="str">
            <v>F</v>
          </cell>
          <cell r="E41">
            <v>8.9700000000000006</v>
          </cell>
          <cell r="F41">
            <v>2.64</v>
          </cell>
          <cell r="G41">
            <v>2</v>
          </cell>
          <cell r="H41">
            <v>0</v>
          </cell>
          <cell r="I41">
            <v>0</v>
          </cell>
          <cell r="J41">
            <v>0</v>
          </cell>
          <cell r="K41">
            <v>2.5</v>
          </cell>
          <cell r="L41">
            <v>0</v>
          </cell>
          <cell r="M41">
            <v>0</v>
          </cell>
          <cell r="N41">
            <v>0</v>
          </cell>
          <cell r="O41">
            <v>0.3125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0.55500000000000005</v>
          </cell>
          <cell r="X41">
            <v>0</v>
          </cell>
          <cell r="Y41">
            <v>0</v>
          </cell>
          <cell r="Z41">
            <v>0.26400000000000001</v>
          </cell>
          <cell r="AB41">
            <v>8</v>
          </cell>
          <cell r="AD41">
            <v>5.4</v>
          </cell>
          <cell r="AF41">
            <v>0</v>
          </cell>
          <cell r="AG41">
            <v>0</v>
          </cell>
          <cell r="AH41">
            <v>0</v>
          </cell>
          <cell r="AI41">
            <v>0.89100000000000001</v>
          </cell>
          <cell r="AJ41">
            <v>1.1100000000000001</v>
          </cell>
          <cell r="AK41">
            <v>0.61699999999999999</v>
          </cell>
          <cell r="AL41">
            <v>0.58099999999999996</v>
          </cell>
          <cell r="AM41">
            <v>0</v>
          </cell>
          <cell r="AN41">
            <v>0</v>
          </cell>
          <cell r="AO41">
            <v>0</v>
          </cell>
          <cell r="AP41">
            <v>1.41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1.58</v>
          </cell>
          <cell r="AZ41">
            <v>0.93600000000000005</v>
          </cell>
          <cell r="BA41">
            <v>0</v>
          </cell>
          <cell r="BB41">
            <v>1</v>
          </cell>
          <cell r="BD41" t="str">
            <v>2L64x51x7.9x19SLBB</v>
          </cell>
          <cell r="BE41" t="str">
            <v>2L64x51x7.9x19SLBB</v>
          </cell>
          <cell r="BF41">
            <v>13.4</v>
          </cell>
          <cell r="BG41">
            <v>17.045637840000001</v>
          </cell>
          <cell r="BH41">
            <v>5.0819999999999999</v>
          </cell>
          <cell r="BI41">
            <v>0</v>
          </cell>
          <cell r="BJ41">
            <v>0</v>
          </cell>
          <cell r="BK41">
            <v>0</v>
          </cell>
          <cell r="BL41">
            <v>6.3525</v>
          </cell>
          <cell r="BM41">
            <v>0</v>
          </cell>
          <cell r="BN41">
            <v>0</v>
          </cell>
          <cell r="BO41">
            <v>0</v>
          </cell>
          <cell r="BP41">
            <v>0.7940625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1.410255</v>
          </cell>
          <cell r="BY41">
            <v>0</v>
          </cell>
          <cell r="BZ41">
            <v>0</v>
          </cell>
          <cell r="CA41">
            <v>0.67082399999999998</v>
          </cell>
          <cell r="CB41">
            <v>0</v>
          </cell>
          <cell r="CC41">
            <v>8</v>
          </cell>
          <cell r="CD41">
            <v>0</v>
          </cell>
          <cell r="CE41">
            <v>5.4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37.144658016363053</v>
          </cell>
          <cell r="CK41">
            <v>18.211133327310002</v>
          </cell>
          <cell r="CL41">
            <v>10.122765101756999</v>
          </cell>
          <cell r="CM41">
            <v>1.4763209999999998</v>
          </cell>
          <cell r="CN41">
            <v>0</v>
          </cell>
          <cell r="CO41">
            <v>0</v>
          </cell>
          <cell r="CP41">
            <v>0</v>
          </cell>
          <cell r="CQ41">
            <v>3.5828099999999998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4.01478</v>
          </cell>
          <cell r="DA41">
            <v>0.93600000000000005</v>
          </cell>
          <cell r="DB41">
            <v>0</v>
          </cell>
          <cell r="DC41">
            <v>1</v>
          </cell>
          <cell r="DE41">
            <v>0.75</v>
          </cell>
        </row>
        <row r="42">
          <cell r="C42" t="str">
            <v>2L2-1/2x2x5/16x3/8LLBB</v>
          </cell>
          <cell r="D42" t="str">
            <v>F</v>
          </cell>
          <cell r="E42">
            <v>8.9700000000000006</v>
          </cell>
          <cell r="F42">
            <v>2.64</v>
          </cell>
          <cell r="G42">
            <v>2.5</v>
          </cell>
          <cell r="H42">
            <v>0</v>
          </cell>
          <cell r="I42">
            <v>0</v>
          </cell>
          <cell r="J42">
            <v>0</v>
          </cell>
          <cell r="K42">
            <v>2</v>
          </cell>
          <cell r="L42">
            <v>0</v>
          </cell>
          <cell r="M42">
            <v>0</v>
          </cell>
          <cell r="N42">
            <v>0</v>
          </cell>
          <cell r="O42">
            <v>0.3125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0.80300000000000005</v>
          </cell>
          <cell r="X42">
            <v>0</v>
          </cell>
          <cell r="Y42">
            <v>0</v>
          </cell>
          <cell r="Z42">
            <v>0.39100000000000001</v>
          </cell>
          <cell r="AB42">
            <v>6.4</v>
          </cell>
          <cell r="AD42">
            <v>7</v>
          </cell>
          <cell r="AF42">
            <v>0</v>
          </cell>
          <cell r="AG42">
            <v>0</v>
          </cell>
          <cell r="AH42">
            <v>0</v>
          </cell>
          <cell r="AI42">
            <v>1.58</v>
          </cell>
          <cell r="AJ42">
            <v>1.68</v>
          </cell>
          <cell r="AK42">
            <v>0.93100000000000005</v>
          </cell>
          <cell r="AL42">
            <v>0.77400000000000002</v>
          </cell>
          <cell r="AM42">
            <v>0</v>
          </cell>
          <cell r="AN42">
            <v>0</v>
          </cell>
          <cell r="AO42">
            <v>0</v>
          </cell>
          <cell r="AP42">
            <v>0.94300000000000006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1.38</v>
          </cell>
          <cell r="AZ42">
            <v>0.78100000000000003</v>
          </cell>
          <cell r="BA42">
            <v>0</v>
          </cell>
          <cell r="BB42">
            <v>1</v>
          </cell>
          <cell r="BD42" t="str">
            <v>2L64x51x7.9x9LLBB</v>
          </cell>
          <cell r="BE42" t="str">
            <v>2L64x51x7.9x9LLBB</v>
          </cell>
          <cell r="BF42">
            <v>13.4</v>
          </cell>
          <cell r="BG42">
            <v>17.045637840000001</v>
          </cell>
          <cell r="BH42">
            <v>6.3525</v>
          </cell>
          <cell r="BI42">
            <v>0</v>
          </cell>
          <cell r="BJ42">
            <v>0</v>
          </cell>
          <cell r="BK42">
            <v>0</v>
          </cell>
          <cell r="BL42">
            <v>5.0819999999999999</v>
          </cell>
          <cell r="BM42">
            <v>0</v>
          </cell>
          <cell r="BN42">
            <v>0</v>
          </cell>
          <cell r="BO42">
            <v>0</v>
          </cell>
          <cell r="BP42">
            <v>0.7940625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2.0404230000000001</v>
          </cell>
          <cell r="BY42">
            <v>0</v>
          </cell>
          <cell r="BZ42">
            <v>0</v>
          </cell>
          <cell r="CA42">
            <v>0.99353100000000005</v>
          </cell>
          <cell r="CB42">
            <v>0</v>
          </cell>
          <cell r="CC42">
            <v>6.4</v>
          </cell>
          <cell r="CD42">
            <v>0</v>
          </cell>
          <cell r="CE42">
            <v>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65.868192666502381</v>
          </cell>
          <cell r="CK42">
            <v>27.562796387279999</v>
          </cell>
          <cell r="CL42">
            <v>15.274382997950999</v>
          </cell>
          <cell r="CM42">
            <v>1.966734</v>
          </cell>
          <cell r="CN42">
            <v>0</v>
          </cell>
          <cell r="CO42">
            <v>0</v>
          </cell>
          <cell r="CP42">
            <v>0</v>
          </cell>
          <cell r="CQ42">
            <v>2.396163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3.5065799999999996</v>
          </cell>
          <cell r="DA42">
            <v>0.78100000000000003</v>
          </cell>
          <cell r="DB42">
            <v>0</v>
          </cell>
          <cell r="DC42">
            <v>1</v>
          </cell>
          <cell r="DE42">
            <v>0.375</v>
          </cell>
        </row>
        <row r="43">
          <cell r="C43" t="str">
            <v>2L2-1/2x2x5/16x3/8SLBB</v>
          </cell>
          <cell r="D43" t="str">
            <v>F</v>
          </cell>
          <cell r="E43">
            <v>8.9700000000000006</v>
          </cell>
          <cell r="F43">
            <v>2.64</v>
          </cell>
          <cell r="G43">
            <v>2</v>
          </cell>
          <cell r="H43">
            <v>0</v>
          </cell>
          <cell r="I43">
            <v>0</v>
          </cell>
          <cell r="J43">
            <v>0</v>
          </cell>
          <cell r="K43">
            <v>2.5</v>
          </cell>
          <cell r="L43">
            <v>0</v>
          </cell>
          <cell r="M43">
            <v>0</v>
          </cell>
          <cell r="N43">
            <v>0</v>
          </cell>
          <cell r="O43">
            <v>0.3125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0.55500000000000005</v>
          </cell>
          <cell r="X43">
            <v>0</v>
          </cell>
          <cell r="Y43">
            <v>0</v>
          </cell>
          <cell r="Z43">
            <v>0.26400000000000001</v>
          </cell>
          <cell r="AB43">
            <v>8</v>
          </cell>
          <cell r="AD43">
            <v>5.4</v>
          </cell>
          <cell r="AF43">
            <v>0</v>
          </cell>
          <cell r="AG43">
            <v>0</v>
          </cell>
          <cell r="AH43">
            <v>0</v>
          </cell>
          <cell r="AI43">
            <v>0.89100000000000001</v>
          </cell>
          <cell r="AJ43">
            <v>1.1100000000000001</v>
          </cell>
          <cell r="AK43">
            <v>0.61699999999999999</v>
          </cell>
          <cell r="AL43">
            <v>0.58099999999999996</v>
          </cell>
          <cell r="AM43">
            <v>0</v>
          </cell>
          <cell r="AN43">
            <v>0</v>
          </cell>
          <cell r="AO43">
            <v>0</v>
          </cell>
          <cell r="AP43">
            <v>1.26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1.44</v>
          </cell>
          <cell r="AZ43">
            <v>0.92300000000000004</v>
          </cell>
          <cell r="BA43">
            <v>0</v>
          </cell>
          <cell r="BB43">
            <v>1</v>
          </cell>
          <cell r="BD43" t="str">
            <v>2L64x51x7.9x9SLBB</v>
          </cell>
          <cell r="BE43" t="str">
            <v>2L64x51x7.9x9SLBB</v>
          </cell>
          <cell r="BF43">
            <v>13.4</v>
          </cell>
          <cell r="BG43">
            <v>17.045637840000001</v>
          </cell>
          <cell r="BH43">
            <v>5.0819999999999999</v>
          </cell>
          <cell r="BI43">
            <v>0</v>
          </cell>
          <cell r="BJ43">
            <v>0</v>
          </cell>
          <cell r="BK43">
            <v>0</v>
          </cell>
          <cell r="BL43">
            <v>6.3525</v>
          </cell>
          <cell r="BM43">
            <v>0</v>
          </cell>
          <cell r="BN43">
            <v>0</v>
          </cell>
          <cell r="BO43">
            <v>0</v>
          </cell>
          <cell r="BP43">
            <v>0.7940625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W43">
            <v>0</v>
          </cell>
          <cell r="BX43">
            <v>1.410255</v>
          </cell>
          <cell r="BY43">
            <v>0</v>
          </cell>
          <cell r="BZ43">
            <v>0</v>
          </cell>
          <cell r="CA43">
            <v>0.67082399999999998</v>
          </cell>
          <cell r="CB43">
            <v>0</v>
          </cell>
          <cell r="CC43">
            <v>8</v>
          </cell>
          <cell r="CD43">
            <v>0</v>
          </cell>
          <cell r="CE43">
            <v>5.4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37.144658016363053</v>
          </cell>
          <cell r="CK43">
            <v>18.211133327310002</v>
          </cell>
          <cell r="CL43">
            <v>10.122765101756999</v>
          </cell>
          <cell r="CM43">
            <v>1.4763209999999998</v>
          </cell>
          <cell r="CN43">
            <v>0</v>
          </cell>
          <cell r="CO43">
            <v>0</v>
          </cell>
          <cell r="CP43">
            <v>0</v>
          </cell>
          <cell r="CQ43">
            <v>3.20166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3.6590399999999996</v>
          </cell>
          <cell r="DA43">
            <v>0.92300000000000004</v>
          </cell>
          <cell r="DB43">
            <v>0</v>
          </cell>
          <cell r="DC43">
            <v>1</v>
          </cell>
          <cell r="DE43">
            <v>0.375</v>
          </cell>
        </row>
        <row r="44">
          <cell r="C44" t="str">
            <v>2L2x2x1/4</v>
          </cell>
          <cell r="D44" t="str">
            <v>F</v>
          </cell>
          <cell r="E44">
            <v>6.43</v>
          </cell>
          <cell r="F44">
            <v>1.89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  <cell r="O44">
            <v>0.25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0.58599999999999997</v>
          </cell>
          <cell r="X44">
            <v>0</v>
          </cell>
          <cell r="Y44">
            <v>0</v>
          </cell>
          <cell r="Z44">
            <v>0</v>
          </cell>
          <cell r="AB44">
            <v>8</v>
          </cell>
          <cell r="AD44">
            <v>7</v>
          </cell>
          <cell r="AF44">
            <v>0</v>
          </cell>
          <cell r="AG44">
            <v>0</v>
          </cell>
          <cell r="AH44">
            <v>0</v>
          </cell>
          <cell r="AI44">
            <v>0.69100000000000006</v>
          </cell>
          <cell r="AJ44">
            <v>0.88</v>
          </cell>
          <cell r="AK44">
            <v>0.48899999999999999</v>
          </cell>
          <cell r="AL44">
            <v>0.60499999999999998</v>
          </cell>
          <cell r="AM44">
            <v>0</v>
          </cell>
          <cell r="AN44">
            <v>0</v>
          </cell>
          <cell r="AO44">
            <v>0</v>
          </cell>
          <cell r="AP44">
            <v>0.84199999999999997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1.1299999999999999</v>
          </cell>
          <cell r="AZ44">
            <v>0.83499999999999996</v>
          </cell>
          <cell r="BA44">
            <v>0</v>
          </cell>
          <cell r="BB44">
            <v>1</v>
          </cell>
          <cell r="BD44" t="str">
            <v>2L51x51x6.4</v>
          </cell>
          <cell r="BE44" t="str">
            <v>2L51x51x6.4</v>
          </cell>
          <cell r="BF44">
            <v>9.57</v>
          </cell>
          <cell r="BG44">
            <v>12.203127089999999</v>
          </cell>
          <cell r="BH44">
            <v>5.0819999999999999</v>
          </cell>
          <cell r="BI44">
            <v>0</v>
          </cell>
          <cell r="BJ44">
            <v>0</v>
          </cell>
          <cell r="BK44">
            <v>0</v>
          </cell>
          <cell r="BL44">
            <v>5.0819999999999999</v>
          </cell>
          <cell r="BM44">
            <v>0</v>
          </cell>
          <cell r="BN44">
            <v>0</v>
          </cell>
          <cell r="BO44">
            <v>0</v>
          </cell>
          <cell r="BP44">
            <v>0.63524999999999998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W44">
            <v>0</v>
          </cell>
          <cell r="BX44">
            <v>1.489026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8</v>
          </cell>
          <cell r="CD44">
            <v>0</v>
          </cell>
          <cell r="CE44">
            <v>7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28.806912109210852</v>
          </cell>
          <cell r="CK44">
            <v>14.437655250479999</v>
          </cell>
          <cell r="CL44">
            <v>8.0227425198689986</v>
          </cell>
          <cell r="CM44">
            <v>1.5373049999999999</v>
          </cell>
          <cell r="CN44">
            <v>0</v>
          </cell>
          <cell r="CO44">
            <v>0</v>
          </cell>
          <cell r="CP44">
            <v>0</v>
          </cell>
          <cell r="CQ44">
            <v>2.1395219999999999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2.8713299999999995</v>
          </cell>
          <cell r="DA44">
            <v>0.83499999999999996</v>
          </cell>
          <cell r="DB44">
            <v>0</v>
          </cell>
          <cell r="DC44">
            <v>1</v>
          </cell>
          <cell r="DE44">
            <v>0</v>
          </cell>
        </row>
        <row r="45">
          <cell r="C45" t="str">
            <v>2L2x2x1/4x3/4</v>
          </cell>
          <cell r="D45" t="str">
            <v>F</v>
          </cell>
          <cell r="E45">
            <v>6.43</v>
          </cell>
          <cell r="F45">
            <v>1.89</v>
          </cell>
          <cell r="G45">
            <v>2</v>
          </cell>
          <cell r="H45">
            <v>0</v>
          </cell>
          <cell r="I45">
            <v>0</v>
          </cell>
          <cell r="J45">
            <v>0</v>
          </cell>
          <cell r="K45">
            <v>2</v>
          </cell>
          <cell r="L45">
            <v>0</v>
          </cell>
          <cell r="M45">
            <v>0</v>
          </cell>
          <cell r="N45">
            <v>0</v>
          </cell>
          <cell r="O45">
            <v>0.25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0.58599999999999997</v>
          </cell>
          <cell r="X45">
            <v>0</v>
          </cell>
          <cell r="Y45">
            <v>0</v>
          </cell>
          <cell r="Z45">
            <v>0</v>
          </cell>
          <cell r="AB45">
            <v>8</v>
          </cell>
          <cell r="AD45">
            <v>7</v>
          </cell>
          <cell r="AF45">
            <v>0</v>
          </cell>
          <cell r="AG45">
            <v>0</v>
          </cell>
          <cell r="AH45">
            <v>0</v>
          </cell>
          <cell r="AI45">
            <v>0.69100000000000006</v>
          </cell>
          <cell r="AJ45">
            <v>0.88</v>
          </cell>
          <cell r="AK45">
            <v>0.48899999999999999</v>
          </cell>
          <cell r="AL45">
            <v>0.60499999999999998</v>
          </cell>
          <cell r="AM45">
            <v>0</v>
          </cell>
          <cell r="AN45">
            <v>0</v>
          </cell>
          <cell r="AO45">
            <v>0</v>
          </cell>
          <cell r="AP45">
            <v>1.1399999999999999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1.37</v>
          </cell>
          <cell r="AZ45">
            <v>0.88600000000000001</v>
          </cell>
          <cell r="BA45">
            <v>0</v>
          </cell>
          <cell r="BB45">
            <v>1</v>
          </cell>
          <cell r="BD45" t="str">
            <v>2L51x51x6.4x19</v>
          </cell>
          <cell r="BE45" t="str">
            <v>2L51x51x6.4x19</v>
          </cell>
          <cell r="BF45">
            <v>9.57</v>
          </cell>
          <cell r="BG45">
            <v>12.203127089999999</v>
          </cell>
          <cell r="BH45">
            <v>5.0819999999999999</v>
          </cell>
          <cell r="BI45">
            <v>0</v>
          </cell>
          <cell r="BJ45">
            <v>0</v>
          </cell>
          <cell r="BK45">
            <v>0</v>
          </cell>
          <cell r="BL45">
            <v>5.0819999999999999</v>
          </cell>
          <cell r="BM45">
            <v>0</v>
          </cell>
          <cell r="BN45">
            <v>0</v>
          </cell>
          <cell r="BO45">
            <v>0</v>
          </cell>
          <cell r="BP45">
            <v>0.63524999999999998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1.489026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8</v>
          </cell>
          <cell r="CD45">
            <v>0</v>
          </cell>
          <cell r="CE45">
            <v>7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28.806912109210852</v>
          </cell>
          <cell r="CK45">
            <v>14.437655250479999</v>
          </cell>
          <cell r="CL45">
            <v>8.0227425198689986</v>
          </cell>
          <cell r="CM45">
            <v>1.5373049999999999</v>
          </cell>
          <cell r="CN45">
            <v>0</v>
          </cell>
          <cell r="CO45">
            <v>0</v>
          </cell>
          <cell r="CP45">
            <v>0</v>
          </cell>
          <cell r="CQ45">
            <v>2.8967399999999999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3.4811700000000001</v>
          </cell>
          <cell r="DA45">
            <v>0.88600000000000001</v>
          </cell>
          <cell r="DB45">
            <v>0</v>
          </cell>
          <cell r="DC45">
            <v>1</v>
          </cell>
          <cell r="DE45">
            <v>0.75</v>
          </cell>
        </row>
        <row r="46">
          <cell r="C46" t="str">
            <v>2L2x2x1/4x3/8</v>
          </cell>
          <cell r="D46" t="str">
            <v>F</v>
          </cell>
          <cell r="E46">
            <v>6.43</v>
          </cell>
          <cell r="F46">
            <v>1.89</v>
          </cell>
          <cell r="G46">
            <v>2</v>
          </cell>
          <cell r="H46">
            <v>0</v>
          </cell>
          <cell r="I46">
            <v>0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  <cell r="O46">
            <v>0.25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0.58599999999999997</v>
          </cell>
          <cell r="X46">
            <v>0</v>
          </cell>
          <cell r="Y46">
            <v>0</v>
          </cell>
          <cell r="Z46">
            <v>0</v>
          </cell>
          <cell r="AB46">
            <v>8</v>
          </cell>
          <cell r="AD46">
            <v>7</v>
          </cell>
          <cell r="AF46">
            <v>0</v>
          </cell>
          <cell r="AG46">
            <v>0</v>
          </cell>
          <cell r="AH46">
            <v>0</v>
          </cell>
          <cell r="AI46">
            <v>0.69100000000000006</v>
          </cell>
          <cell r="AJ46">
            <v>0.88</v>
          </cell>
          <cell r="AK46">
            <v>0.48899999999999999</v>
          </cell>
          <cell r="AL46">
            <v>0.60499999999999998</v>
          </cell>
          <cell r="AM46">
            <v>0</v>
          </cell>
          <cell r="AN46">
            <v>0</v>
          </cell>
          <cell r="AO46">
            <v>0</v>
          </cell>
          <cell r="AP46">
            <v>0.98199999999999998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1.24</v>
          </cell>
          <cell r="AZ46">
            <v>0.86199999999999999</v>
          </cell>
          <cell r="BA46">
            <v>0</v>
          </cell>
          <cell r="BB46">
            <v>1</v>
          </cell>
          <cell r="BD46" t="str">
            <v>2L51x51x6.4x9</v>
          </cell>
          <cell r="BE46" t="str">
            <v>2L51x51x6.4x9</v>
          </cell>
          <cell r="BF46">
            <v>9.57</v>
          </cell>
          <cell r="BG46">
            <v>12.203127089999999</v>
          </cell>
          <cell r="BH46">
            <v>5.0819999999999999</v>
          </cell>
          <cell r="BI46">
            <v>0</v>
          </cell>
          <cell r="BJ46">
            <v>0</v>
          </cell>
          <cell r="BK46">
            <v>0</v>
          </cell>
          <cell r="BL46">
            <v>5.0819999999999999</v>
          </cell>
          <cell r="BM46">
            <v>0</v>
          </cell>
          <cell r="BN46">
            <v>0</v>
          </cell>
          <cell r="BO46">
            <v>0</v>
          </cell>
          <cell r="BP46">
            <v>0.63524999999999998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W46">
            <v>0</v>
          </cell>
          <cell r="BX46">
            <v>1.489026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8</v>
          </cell>
          <cell r="CD46">
            <v>0</v>
          </cell>
          <cell r="CE46">
            <v>7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28.806912109210852</v>
          </cell>
          <cell r="CK46">
            <v>14.437655250479999</v>
          </cell>
          <cell r="CL46">
            <v>8.0227425198689986</v>
          </cell>
          <cell r="CM46">
            <v>1.5373049999999999</v>
          </cell>
          <cell r="CN46">
            <v>0</v>
          </cell>
          <cell r="CO46">
            <v>0</v>
          </cell>
          <cell r="CP46">
            <v>0</v>
          </cell>
          <cell r="CQ46">
            <v>2.4952619999999999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3.1508400000000001</v>
          </cell>
          <cell r="DA46">
            <v>0.86199999999999999</v>
          </cell>
          <cell r="DB46">
            <v>0</v>
          </cell>
          <cell r="DC46">
            <v>1</v>
          </cell>
          <cell r="DE46">
            <v>0.375</v>
          </cell>
        </row>
        <row r="47">
          <cell r="C47" t="str">
            <v>2L2x2x1/8</v>
          </cell>
          <cell r="D47" t="str">
            <v>F</v>
          </cell>
          <cell r="E47">
            <v>3.34</v>
          </cell>
          <cell r="F47">
            <v>0.98199999999999998</v>
          </cell>
          <cell r="G47">
            <v>2</v>
          </cell>
          <cell r="H47">
            <v>0</v>
          </cell>
          <cell r="I47">
            <v>0</v>
          </cell>
          <cell r="J47">
            <v>0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0.125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0.53400000000000003</v>
          </cell>
          <cell r="X47">
            <v>0</v>
          </cell>
          <cell r="Y47">
            <v>0</v>
          </cell>
          <cell r="Z47">
            <v>0</v>
          </cell>
          <cell r="AB47">
            <v>16</v>
          </cell>
          <cell r="AD47">
            <v>15</v>
          </cell>
          <cell r="AF47">
            <v>0</v>
          </cell>
          <cell r="AG47">
            <v>0</v>
          </cell>
          <cell r="AH47">
            <v>0</v>
          </cell>
          <cell r="AI47">
            <v>0.377</v>
          </cell>
          <cell r="AJ47">
            <v>0.46</v>
          </cell>
          <cell r="AK47">
            <v>0.25700000000000001</v>
          </cell>
          <cell r="AL47">
            <v>0.62</v>
          </cell>
          <cell r="AM47">
            <v>0</v>
          </cell>
          <cell r="AN47">
            <v>0</v>
          </cell>
          <cell r="AO47">
            <v>0</v>
          </cell>
          <cell r="AP47">
            <v>0.81800000000000006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1.1299999999999999</v>
          </cell>
          <cell r="AZ47">
            <v>0.82600000000000007</v>
          </cell>
          <cell r="BA47">
            <v>0</v>
          </cell>
          <cell r="BB47">
            <v>0.998</v>
          </cell>
          <cell r="BD47" t="str">
            <v>2L51x51x3.2</v>
          </cell>
          <cell r="BE47" t="str">
            <v>2L51x51x3.2</v>
          </cell>
          <cell r="BF47">
            <v>4.9799999999999995</v>
          </cell>
          <cell r="BG47">
            <v>6.3404607419999994</v>
          </cell>
          <cell r="BH47">
            <v>5.0819999999999999</v>
          </cell>
          <cell r="BI47">
            <v>0</v>
          </cell>
          <cell r="BJ47">
            <v>0</v>
          </cell>
          <cell r="BK47">
            <v>0</v>
          </cell>
          <cell r="BL47">
            <v>5.0819999999999999</v>
          </cell>
          <cell r="BM47">
            <v>0</v>
          </cell>
          <cell r="BN47">
            <v>0</v>
          </cell>
          <cell r="BO47">
            <v>0</v>
          </cell>
          <cell r="BP47">
            <v>0.31762499999999999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1.356894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16</v>
          </cell>
          <cell r="CD47">
            <v>0</v>
          </cell>
          <cell r="CE47">
            <v>15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15.716651034981897</v>
          </cell>
          <cell r="CK47">
            <v>7.5469561536600001</v>
          </cell>
          <cell r="CL47">
            <v>4.2164515901969999</v>
          </cell>
          <cell r="CM47">
            <v>1.57542</v>
          </cell>
          <cell r="CN47">
            <v>0</v>
          </cell>
          <cell r="CO47">
            <v>0</v>
          </cell>
          <cell r="CP47">
            <v>0</v>
          </cell>
          <cell r="CQ47">
            <v>2.078538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2.8713299999999995</v>
          </cell>
          <cell r="DA47">
            <v>0.82600000000000007</v>
          </cell>
          <cell r="DB47">
            <v>0</v>
          </cell>
          <cell r="DC47">
            <v>0.996</v>
          </cell>
          <cell r="DE47">
            <v>0</v>
          </cell>
        </row>
        <row r="48">
          <cell r="C48" t="str">
            <v>2L2x2x1/8x3/4</v>
          </cell>
          <cell r="D48" t="str">
            <v>F</v>
          </cell>
          <cell r="E48">
            <v>3.34</v>
          </cell>
          <cell r="F48">
            <v>0.98199999999999998</v>
          </cell>
          <cell r="G48">
            <v>2</v>
          </cell>
          <cell r="H48">
            <v>0</v>
          </cell>
          <cell r="I48">
            <v>0</v>
          </cell>
          <cell r="J48">
            <v>0</v>
          </cell>
          <cell r="K48">
            <v>2</v>
          </cell>
          <cell r="L48">
            <v>0</v>
          </cell>
          <cell r="M48">
            <v>0</v>
          </cell>
          <cell r="N48">
            <v>0</v>
          </cell>
          <cell r="O48">
            <v>0.125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0.53400000000000003</v>
          </cell>
          <cell r="X48">
            <v>0</v>
          </cell>
          <cell r="Y48">
            <v>0</v>
          </cell>
          <cell r="Z48">
            <v>0</v>
          </cell>
          <cell r="AB48">
            <v>16</v>
          </cell>
          <cell r="AD48">
            <v>15</v>
          </cell>
          <cell r="AF48">
            <v>0</v>
          </cell>
          <cell r="AG48">
            <v>0</v>
          </cell>
          <cell r="AH48">
            <v>0</v>
          </cell>
          <cell r="AI48">
            <v>0.377</v>
          </cell>
          <cell r="AJ48">
            <v>0.46</v>
          </cell>
          <cell r="AK48">
            <v>0.25700000000000001</v>
          </cell>
          <cell r="AL48">
            <v>0.62</v>
          </cell>
          <cell r="AM48">
            <v>0</v>
          </cell>
          <cell r="AN48">
            <v>0</v>
          </cell>
          <cell r="AO48">
            <v>0</v>
          </cell>
          <cell r="AP48">
            <v>1.1000000000000001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1.35</v>
          </cell>
          <cell r="AZ48">
            <v>0.877</v>
          </cell>
          <cell r="BA48">
            <v>0</v>
          </cell>
          <cell r="BB48">
            <v>0.91200000000000003</v>
          </cell>
          <cell r="BD48" t="str">
            <v>2L51x51x3.2x19</v>
          </cell>
          <cell r="BE48" t="str">
            <v>2L51x51x3.2x19</v>
          </cell>
          <cell r="BF48">
            <v>4.9799999999999995</v>
          </cell>
          <cell r="BG48">
            <v>6.3404607419999994</v>
          </cell>
          <cell r="BH48">
            <v>5.0819999999999999</v>
          </cell>
          <cell r="BI48">
            <v>0</v>
          </cell>
          <cell r="BJ48">
            <v>0</v>
          </cell>
          <cell r="BK48">
            <v>0</v>
          </cell>
          <cell r="BL48">
            <v>5.0819999999999999</v>
          </cell>
          <cell r="BM48">
            <v>0</v>
          </cell>
          <cell r="BN48">
            <v>0</v>
          </cell>
          <cell r="BO48">
            <v>0</v>
          </cell>
          <cell r="BP48">
            <v>0.31762499999999999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W48">
            <v>0</v>
          </cell>
          <cell r="BX48">
            <v>1.356894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16</v>
          </cell>
          <cell r="CD48">
            <v>0</v>
          </cell>
          <cell r="CE48">
            <v>15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15.716651034981897</v>
          </cell>
          <cell r="CK48">
            <v>7.5469561536600001</v>
          </cell>
          <cell r="CL48">
            <v>4.2164515901969999</v>
          </cell>
          <cell r="CM48">
            <v>1.57542</v>
          </cell>
          <cell r="CN48">
            <v>0</v>
          </cell>
          <cell r="CO48">
            <v>0</v>
          </cell>
          <cell r="CP48">
            <v>0</v>
          </cell>
          <cell r="CQ48">
            <v>2.7951000000000001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3.4303500000000002</v>
          </cell>
          <cell r="DA48">
            <v>0.877</v>
          </cell>
          <cell r="DB48">
            <v>0</v>
          </cell>
          <cell r="DC48">
            <v>0.91</v>
          </cell>
          <cell r="DE48">
            <v>0.75</v>
          </cell>
        </row>
        <row r="49">
          <cell r="C49" t="str">
            <v>2L2x2x1/8x3/8</v>
          </cell>
          <cell r="D49" t="str">
            <v>F</v>
          </cell>
          <cell r="E49">
            <v>3.34</v>
          </cell>
          <cell r="F49">
            <v>0.98199999999999998</v>
          </cell>
          <cell r="G49">
            <v>2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0.125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0.53400000000000003</v>
          </cell>
          <cell r="X49">
            <v>0</v>
          </cell>
          <cell r="Y49">
            <v>0</v>
          </cell>
          <cell r="Z49">
            <v>0</v>
          </cell>
          <cell r="AB49">
            <v>16</v>
          </cell>
          <cell r="AD49">
            <v>15</v>
          </cell>
          <cell r="AF49">
            <v>0</v>
          </cell>
          <cell r="AG49">
            <v>0</v>
          </cell>
          <cell r="AH49">
            <v>0</v>
          </cell>
          <cell r="AI49">
            <v>0.377</v>
          </cell>
          <cell r="AJ49">
            <v>0.46</v>
          </cell>
          <cell r="AK49">
            <v>0.25700000000000001</v>
          </cell>
          <cell r="AL49">
            <v>0.62</v>
          </cell>
          <cell r="AM49">
            <v>0</v>
          </cell>
          <cell r="AN49">
            <v>0</v>
          </cell>
          <cell r="AO49">
            <v>0</v>
          </cell>
          <cell r="AP49">
            <v>0.95100000000000007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1.23</v>
          </cell>
          <cell r="AZ49">
            <v>0.85299999999999998</v>
          </cell>
          <cell r="BA49">
            <v>0</v>
          </cell>
          <cell r="BB49">
            <v>0.91200000000000003</v>
          </cell>
          <cell r="BD49" t="str">
            <v>2L51x51x3.2x9</v>
          </cell>
          <cell r="BE49" t="str">
            <v>2L51x51x3.2x9</v>
          </cell>
          <cell r="BF49">
            <v>4.9799999999999995</v>
          </cell>
          <cell r="BG49">
            <v>6.3404607419999994</v>
          </cell>
          <cell r="BH49">
            <v>5.0819999999999999</v>
          </cell>
          <cell r="BI49">
            <v>0</v>
          </cell>
          <cell r="BJ49">
            <v>0</v>
          </cell>
          <cell r="BK49">
            <v>0</v>
          </cell>
          <cell r="BL49">
            <v>5.0819999999999999</v>
          </cell>
          <cell r="BM49">
            <v>0</v>
          </cell>
          <cell r="BN49">
            <v>0</v>
          </cell>
          <cell r="BO49">
            <v>0</v>
          </cell>
          <cell r="BP49">
            <v>0.31762499999999999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W49">
            <v>0</v>
          </cell>
          <cell r="BX49">
            <v>1.356894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16</v>
          </cell>
          <cell r="CD49">
            <v>0</v>
          </cell>
          <cell r="CE49">
            <v>15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15.716651034981897</v>
          </cell>
          <cell r="CK49">
            <v>7.5469561536600001</v>
          </cell>
          <cell r="CL49">
            <v>4.2164515901969999</v>
          </cell>
          <cell r="CM49">
            <v>1.57542</v>
          </cell>
          <cell r="CN49">
            <v>0</v>
          </cell>
          <cell r="CO49">
            <v>0</v>
          </cell>
          <cell r="CP49">
            <v>0</v>
          </cell>
          <cell r="CQ49">
            <v>2.4164910000000002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3.1254299999999997</v>
          </cell>
          <cell r="DA49">
            <v>0.85299999999999998</v>
          </cell>
          <cell r="DB49">
            <v>0</v>
          </cell>
          <cell r="DC49">
            <v>0.91</v>
          </cell>
          <cell r="DE49">
            <v>0.375</v>
          </cell>
        </row>
        <row r="50">
          <cell r="C50" t="str">
            <v>2L2x2x3/16</v>
          </cell>
          <cell r="D50" t="str">
            <v>F</v>
          </cell>
          <cell r="E50">
            <v>4.91</v>
          </cell>
          <cell r="F50">
            <v>1.44</v>
          </cell>
          <cell r="G50">
            <v>2</v>
          </cell>
          <cell r="H50">
            <v>0</v>
          </cell>
          <cell r="I50">
            <v>0</v>
          </cell>
          <cell r="J50">
            <v>0</v>
          </cell>
          <cell r="K50">
            <v>2</v>
          </cell>
          <cell r="L50">
            <v>0</v>
          </cell>
          <cell r="M50">
            <v>0</v>
          </cell>
          <cell r="N50">
            <v>0</v>
          </cell>
          <cell r="O50">
            <v>0.1875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0.56100000000000005</v>
          </cell>
          <cell r="X50">
            <v>0</v>
          </cell>
          <cell r="Y50">
            <v>0</v>
          </cell>
          <cell r="Z50">
            <v>0</v>
          </cell>
          <cell r="AB50">
            <v>10.666666666666666</v>
          </cell>
          <cell r="AD50">
            <v>9.6666666666666661</v>
          </cell>
          <cell r="AF50">
            <v>0</v>
          </cell>
          <cell r="AG50">
            <v>0</v>
          </cell>
          <cell r="AH50">
            <v>0</v>
          </cell>
          <cell r="AI50">
            <v>0.54100000000000004</v>
          </cell>
          <cell r="AJ50">
            <v>0.67600000000000005</v>
          </cell>
          <cell r="AK50">
            <v>0.376</v>
          </cell>
          <cell r="AL50">
            <v>0.61199999999999999</v>
          </cell>
          <cell r="AM50">
            <v>0</v>
          </cell>
          <cell r="AN50">
            <v>0</v>
          </cell>
          <cell r="AO50">
            <v>0</v>
          </cell>
          <cell r="AP50">
            <v>0.83100000000000007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1.1299999999999999</v>
          </cell>
          <cell r="AZ50">
            <v>0.83</v>
          </cell>
          <cell r="BA50">
            <v>0</v>
          </cell>
          <cell r="BB50">
            <v>1</v>
          </cell>
          <cell r="BD50" t="str">
            <v>2L51x51x4.8</v>
          </cell>
          <cell r="BE50" t="str">
            <v>2L51x51x4.8</v>
          </cell>
          <cell r="BF50">
            <v>7.31</v>
          </cell>
          <cell r="BG50">
            <v>9.2976206399999999</v>
          </cell>
          <cell r="BH50">
            <v>5.0819999999999999</v>
          </cell>
          <cell r="BI50">
            <v>0</v>
          </cell>
          <cell r="BJ50">
            <v>0</v>
          </cell>
          <cell r="BK50">
            <v>0</v>
          </cell>
          <cell r="BL50">
            <v>5.0819999999999999</v>
          </cell>
          <cell r="BM50">
            <v>0</v>
          </cell>
          <cell r="BN50">
            <v>0</v>
          </cell>
          <cell r="BO50">
            <v>0</v>
          </cell>
          <cell r="BP50">
            <v>0.47643749999999996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W50">
            <v>0</v>
          </cell>
          <cell r="BX50">
            <v>1.4255010000000001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10.666666666666666</v>
          </cell>
          <cell r="CD50">
            <v>0</v>
          </cell>
          <cell r="CE50">
            <v>9.6666666666666661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22.553602678846701</v>
          </cell>
          <cell r="CK50">
            <v>11.090744260596001</v>
          </cell>
          <cell r="CL50">
            <v>6.1688163342959994</v>
          </cell>
          <cell r="CM50">
            <v>1.5550919999999999</v>
          </cell>
          <cell r="CN50">
            <v>0</v>
          </cell>
          <cell r="CO50">
            <v>0</v>
          </cell>
          <cell r="CP50">
            <v>0</v>
          </cell>
          <cell r="CQ50">
            <v>2.1115710000000001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2.8713299999999995</v>
          </cell>
          <cell r="DA50">
            <v>0.83</v>
          </cell>
          <cell r="DB50">
            <v>0</v>
          </cell>
          <cell r="DC50">
            <v>1</v>
          </cell>
          <cell r="DE50">
            <v>0</v>
          </cell>
        </row>
        <row r="51">
          <cell r="C51" t="str">
            <v>2L2x2x3/16x3/4</v>
          </cell>
          <cell r="D51" t="str">
            <v>F</v>
          </cell>
          <cell r="E51">
            <v>4.91</v>
          </cell>
          <cell r="F51">
            <v>1.44</v>
          </cell>
          <cell r="G51">
            <v>2</v>
          </cell>
          <cell r="H51">
            <v>0</v>
          </cell>
          <cell r="I51">
            <v>0</v>
          </cell>
          <cell r="J51">
            <v>0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0.1875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0.56100000000000005</v>
          </cell>
          <cell r="X51">
            <v>0</v>
          </cell>
          <cell r="Y51">
            <v>0</v>
          </cell>
          <cell r="Z51">
            <v>0</v>
          </cell>
          <cell r="AB51">
            <v>10.666666666666666</v>
          </cell>
          <cell r="AD51">
            <v>9.6666666666666661</v>
          </cell>
          <cell r="AF51">
            <v>0</v>
          </cell>
          <cell r="AG51">
            <v>0</v>
          </cell>
          <cell r="AH51">
            <v>0</v>
          </cell>
          <cell r="AI51">
            <v>0.54100000000000004</v>
          </cell>
          <cell r="AJ51">
            <v>0.67600000000000005</v>
          </cell>
          <cell r="AK51">
            <v>0.376</v>
          </cell>
          <cell r="AL51">
            <v>0.61199999999999999</v>
          </cell>
          <cell r="AM51">
            <v>0</v>
          </cell>
          <cell r="AN51">
            <v>0</v>
          </cell>
          <cell r="AO51">
            <v>0</v>
          </cell>
          <cell r="AP51">
            <v>1.1200000000000001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1.36</v>
          </cell>
          <cell r="AZ51">
            <v>0.88200000000000001</v>
          </cell>
          <cell r="BA51">
            <v>0</v>
          </cell>
          <cell r="BB51">
            <v>1</v>
          </cell>
          <cell r="BD51" t="str">
            <v>2L51x51x4.8x19</v>
          </cell>
          <cell r="BE51" t="str">
            <v>2L51x51x4.8x19</v>
          </cell>
          <cell r="BF51">
            <v>7.31</v>
          </cell>
          <cell r="BG51">
            <v>9.2976206399999999</v>
          </cell>
          <cell r="BH51">
            <v>5.0819999999999999</v>
          </cell>
          <cell r="BI51">
            <v>0</v>
          </cell>
          <cell r="BJ51">
            <v>0</v>
          </cell>
          <cell r="BK51">
            <v>0</v>
          </cell>
          <cell r="BL51">
            <v>5.0819999999999999</v>
          </cell>
          <cell r="BM51">
            <v>0</v>
          </cell>
          <cell r="BN51">
            <v>0</v>
          </cell>
          <cell r="BO51">
            <v>0</v>
          </cell>
          <cell r="BP51">
            <v>0.47643749999999996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1.4255010000000001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10.666666666666666</v>
          </cell>
          <cell r="CD51">
            <v>0</v>
          </cell>
          <cell r="CE51">
            <v>9.6666666666666661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22.553602678846701</v>
          </cell>
          <cell r="CK51">
            <v>11.090744260596001</v>
          </cell>
          <cell r="CL51">
            <v>6.1688163342959994</v>
          </cell>
          <cell r="CM51">
            <v>1.5550919999999999</v>
          </cell>
          <cell r="CN51">
            <v>0</v>
          </cell>
          <cell r="CO51">
            <v>0</v>
          </cell>
          <cell r="CP51">
            <v>0</v>
          </cell>
          <cell r="CQ51">
            <v>2.84592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3.4557600000000002</v>
          </cell>
          <cell r="DA51">
            <v>0.88200000000000001</v>
          </cell>
          <cell r="DB51">
            <v>0</v>
          </cell>
          <cell r="DC51">
            <v>1</v>
          </cell>
          <cell r="DE51">
            <v>0.75</v>
          </cell>
        </row>
        <row r="52">
          <cell r="C52" t="str">
            <v>2L2x2x3/16x3/8</v>
          </cell>
          <cell r="D52" t="str">
            <v>F</v>
          </cell>
          <cell r="E52">
            <v>4.91</v>
          </cell>
          <cell r="F52">
            <v>1.44</v>
          </cell>
          <cell r="G52">
            <v>2</v>
          </cell>
          <cell r="H52">
            <v>0</v>
          </cell>
          <cell r="I52">
            <v>0</v>
          </cell>
          <cell r="J52">
            <v>0</v>
          </cell>
          <cell r="K52">
            <v>2</v>
          </cell>
          <cell r="L52">
            <v>0</v>
          </cell>
          <cell r="M52">
            <v>0</v>
          </cell>
          <cell r="N52">
            <v>0</v>
          </cell>
          <cell r="O52">
            <v>0.1875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0.56100000000000005</v>
          </cell>
          <cell r="X52">
            <v>0</v>
          </cell>
          <cell r="Y52">
            <v>0</v>
          </cell>
          <cell r="Z52">
            <v>0</v>
          </cell>
          <cell r="AB52">
            <v>10.666666666666666</v>
          </cell>
          <cell r="AD52">
            <v>9.6666666666666661</v>
          </cell>
          <cell r="AF52">
            <v>0</v>
          </cell>
          <cell r="AG52">
            <v>0</v>
          </cell>
          <cell r="AH52">
            <v>0</v>
          </cell>
          <cell r="AI52">
            <v>0.54100000000000004</v>
          </cell>
          <cell r="AJ52">
            <v>0.67600000000000005</v>
          </cell>
          <cell r="AK52">
            <v>0.376</v>
          </cell>
          <cell r="AL52">
            <v>0.61199999999999999</v>
          </cell>
          <cell r="AM52">
            <v>0</v>
          </cell>
          <cell r="AN52">
            <v>0</v>
          </cell>
          <cell r="AO52">
            <v>0</v>
          </cell>
          <cell r="AP52">
            <v>0.96699999999999997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1.24</v>
          </cell>
          <cell r="AZ52">
            <v>0.85699999999999998</v>
          </cell>
          <cell r="BA52">
            <v>0</v>
          </cell>
          <cell r="BB52">
            <v>1</v>
          </cell>
          <cell r="BD52" t="str">
            <v>2L51x51x4.8x9</v>
          </cell>
          <cell r="BE52" t="str">
            <v>2L51x51x4.8x9</v>
          </cell>
          <cell r="BF52">
            <v>7.31</v>
          </cell>
          <cell r="BG52">
            <v>9.2976206399999999</v>
          </cell>
          <cell r="BH52">
            <v>5.0819999999999999</v>
          </cell>
          <cell r="BI52">
            <v>0</v>
          </cell>
          <cell r="BJ52">
            <v>0</v>
          </cell>
          <cell r="BK52">
            <v>0</v>
          </cell>
          <cell r="BL52">
            <v>5.0819999999999999</v>
          </cell>
          <cell r="BM52">
            <v>0</v>
          </cell>
          <cell r="BN52">
            <v>0</v>
          </cell>
          <cell r="BO52">
            <v>0</v>
          </cell>
          <cell r="BP52">
            <v>0.47643749999999996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W52">
            <v>0</v>
          </cell>
          <cell r="BX52">
            <v>1.4255010000000001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10.666666666666666</v>
          </cell>
          <cell r="CD52">
            <v>0</v>
          </cell>
          <cell r="CE52">
            <v>9.6666666666666661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22.553602678846701</v>
          </cell>
          <cell r="CK52">
            <v>11.090744260596001</v>
          </cell>
          <cell r="CL52">
            <v>6.1688163342959994</v>
          </cell>
          <cell r="CM52">
            <v>1.5550919999999999</v>
          </cell>
          <cell r="CN52">
            <v>0</v>
          </cell>
          <cell r="CO52">
            <v>0</v>
          </cell>
          <cell r="CP52">
            <v>0</v>
          </cell>
          <cell r="CQ52">
            <v>2.457147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3.1508400000000001</v>
          </cell>
          <cell r="DA52">
            <v>0.85699999999999998</v>
          </cell>
          <cell r="DB52">
            <v>0</v>
          </cell>
          <cell r="DC52">
            <v>1</v>
          </cell>
          <cell r="DE52">
            <v>0.375</v>
          </cell>
        </row>
        <row r="53">
          <cell r="C53" t="str">
            <v>2L2x2x3/8</v>
          </cell>
          <cell r="D53" t="str">
            <v>F</v>
          </cell>
          <cell r="E53">
            <v>9.3000000000000007</v>
          </cell>
          <cell r="F53">
            <v>2.73</v>
          </cell>
          <cell r="G53">
            <v>2</v>
          </cell>
          <cell r="H53">
            <v>0</v>
          </cell>
          <cell r="I53">
            <v>0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0.375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0.63200000000000001</v>
          </cell>
          <cell r="X53">
            <v>0</v>
          </cell>
          <cell r="Y53">
            <v>0</v>
          </cell>
          <cell r="Z53">
            <v>0</v>
          </cell>
          <cell r="AB53">
            <v>5.333333333333333</v>
          </cell>
          <cell r="AD53">
            <v>4.333333333333333</v>
          </cell>
          <cell r="AF53">
            <v>0</v>
          </cell>
          <cell r="AG53">
            <v>0</v>
          </cell>
          <cell r="AH53">
            <v>0</v>
          </cell>
          <cell r="AI53">
            <v>0.95300000000000007</v>
          </cell>
          <cell r="AJ53">
            <v>1.26</v>
          </cell>
          <cell r="AK53">
            <v>0.69600000000000006</v>
          </cell>
          <cell r="AL53">
            <v>0.59099999999999997</v>
          </cell>
          <cell r="AM53">
            <v>0</v>
          </cell>
          <cell r="AN53">
            <v>0</v>
          </cell>
          <cell r="AO53">
            <v>0</v>
          </cell>
          <cell r="AP53">
            <v>0.86499999999999999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1.1399999999999999</v>
          </cell>
          <cell r="AZ53">
            <v>0.84699999999999998</v>
          </cell>
          <cell r="BA53">
            <v>0</v>
          </cell>
          <cell r="BB53">
            <v>1</v>
          </cell>
          <cell r="BD53" t="str">
            <v>2L51x51x9.5</v>
          </cell>
          <cell r="BE53" t="str">
            <v>2L51x51x9.5</v>
          </cell>
          <cell r="BF53">
            <v>13.9</v>
          </cell>
          <cell r="BG53">
            <v>17.626739130000001</v>
          </cell>
          <cell r="BH53">
            <v>5.0819999999999999</v>
          </cell>
          <cell r="BI53">
            <v>0</v>
          </cell>
          <cell r="BJ53">
            <v>0</v>
          </cell>
          <cell r="BK53">
            <v>0</v>
          </cell>
          <cell r="BL53">
            <v>5.0819999999999999</v>
          </cell>
          <cell r="BM53">
            <v>0</v>
          </cell>
          <cell r="BN53">
            <v>0</v>
          </cell>
          <cell r="BO53">
            <v>0</v>
          </cell>
          <cell r="BP53">
            <v>0.95287499999999992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1.605912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5.333333333333333</v>
          </cell>
          <cell r="CD53">
            <v>0</v>
          </cell>
          <cell r="CE53">
            <v>4.333333333333333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39.729359247580234</v>
          </cell>
          <cell r="CK53">
            <v>20.672097290459998</v>
          </cell>
          <cell r="CL53">
            <v>11.418872789016</v>
          </cell>
          <cell r="CM53">
            <v>1.5017309999999999</v>
          </cell>
          <cell r="CN53">
            <v>0</v>
          </cell>
          <cell r="CO53">
            <v>0</v>
          </cell>
          <cell r="CP53">
            <v>0</v>
          </cell>
          <cell r="CQ53">
            <v>2.1979649999999999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2.8967399999999999</v>
          </cell>
          <cell r="DA53">
            <v>0.84699999999999998</v>
          </cell>
          <cell r="DB53">
            <v>0</v>
          </cell>
          <cell r="DC53">
            <v>1</v>
          </cell>
          <cell r="DE53">
            <v>0</v>
          </cell>
        </row>
        <row r="54">
          <cell r="C54" t="str">
            <v>2L2x2x3/8x3/4</v>
          </cell>
          <cell r="D54" t="str">
            <v>F</v>
          </cell>
          <cell r="E54">
            <v>9.3000000000000007</v>
          </cell>
          <cell r="F54">
            <v>2.73</v>
          </cell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0.375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0.63200000000000001</v>
          </cell>
          <cell r="X54">
            <v>0</v>
          </cell>
          <cell r="Y54">
            <v>0</v>
          </cell>
          <cell r="Z54">
            <v>0</v>
          </cell>
          <cell r="AB54">
            <v>5.333333333333333</v>
          </cell>
          <cell r="AD54">
            <v>4.333333333333333</v>
          </cell>
          <cell r="AF54">
            <v>0</v>
          </cell>
          <cell r="AG54">
            <v>0</v>
          </cell>
          <cell r="AH54">
            <v>0</v>
          </cell>
          <cell r="AI54">
            <v>0.95300000000000007</v>
          </cell>
          <cell r="AJ54">
            <v>1.26</v>
          </cell>
          <cell r="AK54">
            <v>0.69600000000000006</v>
          </cell>
          <cell r="AL54">
            <v>0.59099999999999997</v>
          </cell>
          <cell r="AM54">
            <v>0</v>
          </cell>
          <cell r="AN54">
            <v>0</v>
          </cell>
          <cell r="AO54">
            <v>0</v>
          </cell>
          <cell r="AP54">
            <v>1.17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1.38</v>
          </cell>
          <cell r="AZ54">
            <v>0.89700000000000002</v>
          </cell>
          <cell r="BA54">
            <v>0</v>
          </cell>
          <cell r="BB54">
            <v>1</v>
          </cell>
          <cell r="BD54" t="str">
            <v>2L51x51x9.5x19</v>
          </cell>
          <cell r="BE54" t="str">
            <v>2L51x51x9.5x19</v>
          </cell>
          <cell r="BF54">
            <v>13.9</v>
          </cell>
          <cell r="BG54">
            <v>17.626739130000001</v>
          </cell>
          <cell r="BH54">
            <v>5.0819999999999999</v>
          </cell>
          <cell r="BI54">
            <v>0</v>
          </cell>
          <cell r="BJ54">
            <v>0</v>
          </cell>
          <cell r="BK54">
            <v>0</v>
          </cell>
          <cell r="BL54">
            <v>5.0819999999999999</v>
          </cell>
          <cell r="BM54">
            <v>0</v>
          </cell>
          <cell r="BN54">
            <v>0</v>
          </cell>
          <cell r="BO54">
            <v>0</v>
          </cell>
          <cell r="BP54">
            <v>0.95287499999999992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W54">
            <v>0</v>
          </cell>
          <cell r="BX54">
            <v>1.605912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5.333333333333333</v>
          </cell>
          <cell r="CD54">
            <v>0</v>
          </cell>
          <cell r="CE54">
            <v>4.333333333333333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39.729359247580234</v>
          </cell>
          <cell r="CK54">
            <v>20.672097290459998</v>
          </cell>
          <cell r="CL54">
            <v>11.418872789016</v>
          </cell>
          <cell r="CM54">
            <v>1.5017309999999999</v>
          </cell>
          <cell r="CN54">
            <v>0</v>
          </cell>
          <cell r="CO54">
            <v>0</v>
          </cell>
          <cell r="CP54">
            <v>0</v>
          </cell>
          <cell r="CQ54">
            <v>2.9729699999999997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3.5065799999999996</v>
          </cell>
          <cell r="DA54">
            <v>0.89700000000000002</v>
          </cell>
          <cell r="DB54">
            <v>0</v>
          </cell>
          <cell r="DC54">
            <v>1</v>
          </cell>
          <cell r="DE54">
            <v>0.75</v>
          </cell>
        </row>
        <row r="55">
          <cell r="C55" t="str">
            <v>2L2x2x3/8x3/8</v>
          </cell>
          <cell r="D55" t="str">
            <v>F</v>
          </cell>
          <cell r="E55">
            <v>9.3000000000000007</v>
          </cell>
          <cell r="F55">
            <v>2.73</v>
          </cell>
          <cell r="G55">
            <v>2</v>
          </cell>
          <cell r="H55">
            <v>0</v>
          </cell>
          <cell r="I55">
            <v>0</v>
          </cell>
          <cell r="J55">
            <v>0</v>
          </cell>
          <cell r="K55">
            <v>2</v>
          </cell>
          <cell r="L55">
            <v>0</v>
          </cell>
          <cell r="M55">
            <v>0</v>
          </cell>
          <cell r="N55">
            <v>0</v>
          </cell>
          <cell r="O55">
            <v>0.375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0.63200000000000001</v>
          </cell>
          <cell r="X55">
            <v>0</v>
          </cell>
          <cell r="Y55">
            <v>0</v>
          </cell>
          <cell r="Z55">
            <v>0</v>
          </cell>
          <cell r="AB55">
            <v>5.333333333333333</v>
          </cell>
          <cell r="AD55">
            <v>4.333333333333333</v>
          </cell>
          <cell r="AF55">
            <v>0</v>
          </cell>
          <cell r="AG55">
            <v>0</v>
          </cell>
          <cell r="AH55">
            <v>0</v>
          </cell>
          <cell r="AI55">
            <v>0.95300000000000007</v>
          </cell>
          <cell r="AJ55">
            <v>1.26</v>
          </cell>
          <cell r="AK55">
            <v>0.69600000000000006</v>
          </cell>
          <cell r="AL55">
            <v>0.59099999999999997</v>
          </cell>
          <cell r="AM55">
            <v>0</v>
          </cell>
          <cell r="AN55">
            <v>0</v>
          </cell>
          <cell r="AO55">
            <v>0</v>
          </cell>
          <cell r="AP55">
            <v>1.01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1.25</v>
          </cell>
          <cell r="AZ55">
            <v>0.874</v>
          </cell>
          <cell r="BA55">
            <v>0</v>
          </cell>
          <cell r="BB55">
            <v>1</v>
          </cell>
          <cell r="BD55" t="str">
            <v>2L51x51x9.5x9</v>
          </cell>
          <cell r="BE55" t="str">
            <v>2L51x51x9.5x9</v>
          </cell>
          <cell r="BF55">
            <v>13.9</v>
          </cell>
          <cell r="BG55">
            <v>17.626739130000001</v>
          </cell>
          <cell r="BH55">
            <v>5.0819999999999999</v>
          </cell>
          <cell r="BI55">
            <v>0</v>
          </cell>
          <cell r="BJ55">
            <v>0</v>
          </cell>
          <cell r="BK55">
            <v>0</v>
          </cell>
          <cell r="BL55">
            <v>5.0819999999999999</v>
          </cell>
          <cell r="BM55">
            <v>0</v>
          </cell>
          <cell r="BN55">
            <v>0</v>
          </cell>
          <cell r="BO55">
            <v>0</v>
          </cell>
          <cell r="BP55">
            <v>0.95287499999999992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W55">
            <v>0</v>
          </cell>
          <cell r="BX55">
            <v>1.605912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5.333333333333333</v>
          </cell>
          <cell r="CD55">
            <v>0</v>
          </cell>
          <cell r="CE55">
            <v>4.333333333333333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39.729359247580234</v>
          </cell>
          <cell r="CK55">
            <v>20.672097290459998</v>
          </cell>
          <cell r="CL55">
            <v>11.418872789016</v>
          </cell>
          <cell r="CM55">
            <v>1.5017309999999999</v>
          </cell>
          <cell r="CN55">
            <v>0</v>
          </cell>
          <cell r="CO55">
            <v>0</v>
          </cell>
          <cell r="CP55">
            <v>0</v>
          </cell>
          <cell r="CQ55">
            <v>2.5664099999999999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3.17625</v>
          </cell>
          <cell r="DA55">
            <v>0.874</v>
          </cell>
          <cell r="DB55">
            <v>0</v>
          </cell>
          <cell r="DC55">
            <v>1</v>
          </cell>
          <cell r="DE55">
            <v>0.375</v>
          </cell>
        </row>
        <row r="56">
          <cell r="C56" t="str">
            <v>2L2x2x5/16</v>
          </cell>
          <cell r="D56" t="str">
            <v>F</v>
          </cell>
          <cell r="E56">
            <v>7.89</v>
          </cell>
          <cell r="F56">
            <v>2.3199999999999998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0.3125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0.60899999999999999</v>
          </cell>
          <cell r="X56">
            <v>0</v>
          </cell>
          <cell r="Y56">
            <v>0</v>
          </cell>
          <cell r="Z56">
            <v>0</v>
          </cell>
          <cell r="AB56">
            <v>6.4</v>
          </cell>
          <cell r="AD56">
            <v>5.4</v>
          </cell>
          <cell r="AF56">
            <v>0</v>
          </cell>
          <cell r="AG56">
            <v>0</v>
          </cell>
          <cell r="AH56">
            <v>0</v>
          </cell>
          <cell r="AI56">
            <v>0.82800000000000007</v>
          </cell>
          <cell r="AJ56">
            <v>1.07</v>
          </cell>
          <cell r="AK56">
            <v>0.59499999999999997</v>
          </cell>
          <cell r="AL56">
            <v>0.59799999999999998</v>
          </cell>
          <cell r="AM56">
            <v>0</v>
          </cell>
          <cell r="AN56">
            <v>0</v>
          </cell>
          <cell r="AO56">
            <v>0</v>
          </cell>
          <cell r="AP56">
            <v>0.85299999999999998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1.1399999999999999</v>
          </cell>
          <cell r="AZ56">
            <v>0.84099999999999997</v>
          </cell>
          <cell r="BA56">
            <v>0</v>
          </cell>
          <cell r="BB56">
            <v>1</v>
          </cell>
          <cell r="BD56" t="str">
            <v>2L51x51x7.9</v>
          </cell>
          <cell r="BE56" t="str">
            <v>2L51x51x7.9</v>
          </cell>
          <cell r="BF56">
            <v>11.799999999999999</v>
          </cell>
          <cell r="BG56">
            <v>14.979499919999999</v>
          </cell>
          <cell r="BH56">
            <v>5.0819999999999999</v>
          </cell>
          <cell r="BI56">
            <v>0</v>
          </cell>
          <cell r="BJ56">
            <v>0</v>
          </cell>
          <cell r="BK56">
            <v>0</v>
          </cell>
          <cell r="BL56">
            <v>5.0819999999999999</v>
          </cell>
          <cell r="BM56">
            <v>0</v>
          </cell>
          <cell r="BN56">
            <v>0</v>
          </cell>
          <cell r="BO56">
            <v>0</v>
          </cell>
          <cell r="BP56">
            <v>0.7940625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W56">
            <v>0</v>
          </cell>
          <cell r="BX56">
            <v>1.547469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6.4</v>
          </cell>
          <cell r="CD56">
            <v>0</v>
          </cell>
          <cell r="CE56">
            <v>5.4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34.518268055610108</v>
          </cell>
          <cell r="CK56">
            <v>17.55487627047</v>
          </cell>
          <cell r="CL56">
            <v>9.7618237204949985</v>
          </cell>
          <cell r="CM56">
            <v>1.5195179999999999</v>
          </cell>
          <cell r="CN56">
            <v>0</v>
          </cell>
          <cell r="CO56">
            <v>0</v>
          </cell>
          <cell r="CP56">
            <v>0</v>
          </cell>
          <cell r="CQ56">
            <v>2.1674729999999998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2.8967399999999999</v>
          </cell>
          <cell r="DA56">
            <v>0.84099999999999997</v>
          </cell>
          <cell r="DB56">
            <v>0</v>
          </cell>
          <cell r="DC56">
            <v>1</v>
          </cell>
          <cell r="DE56">
            <v>0</v>
          </cell>
        </row>
        <row r="57">
          <cell r="C57" t="str">
            <v>2L2x2x5/16x3/4</v>
          </cell>
          <cell r="D57" t="str">
            <v>F</v>
          </cell>
          <cell r="E57">
            <v>7.89</v>
          </cell>
          <cell r="F57">
            <v>2.3199999999999998</v>
          </cell>
          <cell r="G57">
            <v>2</v>
          </cell>
          <cell r="H57">
            <v>0</v>
          </cell>
          <cell r="I57">
            <v>0</v>
          </cell>
          <cell r="J57">
            <v>0</v>
          </cell>
          <cell r="K57">
            <v>2</v>
          </cell>
          <cell r="L57">
            <v>0</v>
          </cell>
          <cell r="M57">
            <v>0</v>
          </cell>
          <cell r="N57">
            <v>0</v>
          </cell>
          <cell r="O57">
            <v>0.3125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0.60899999999999999</v>
          </cell>
          <cell r="X57">
            <v>0</v>
          </cell>
          <cell r="Y57">
            <v>0</v>
          </cell>
          <cell r="Z57">
            <v>0</v>
          </cell>
          <cell r="AB57">
            <v>6.4</v>
          </cell>
          <cell r="AD57">
            <v>5.4</v>
          </cell>
          <cell r="AF57">
            <v>0</v>
          </cell>
          <cell r="AG57">
            <v>0</v>
          </cell>
          <cell r="AH57">
            <v>0</v>
          </cell>
          <cell r="AI57">
            <v>0.82800000000000007</v>
          </cell>
          <cell r="AJ57">
            <v>1.07</v>
          </cell>
          <cell r="AK57">
            <v>0.59499999999999997</v>
          </cell>
          <cell r="AL57">
            <v>0.59799999999999998</v>
          </cell>
          <cell r="AM57">
            <v>0</v>
          </cell>
          <cell r="AN57">
            <v>0</v>
          </cell>
          <cell r="AO57">
            <v>0</v>
          </cell>
          <cell r="AP57">
            <v>1.1499999999999999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1.37</v>
          </cell>
          <cell r="AZ57">
            <v>0.89100000000000001</v>
          </cell>
          <cell r="BA57">
            <v>0</v>
          </cell>
          <cell r="BB57">
            <v>1</v>
          </cell>
          <cell r="BD57" t="str">
            <v>2L51x51x7.9x19</v>
          </cell>
          <cell r="BE57" t="str">
            <v>2L51x51x7.9x19</v>
          </cell>
          <cell r="BF57">
            <v>11.799999999999999</v>
          </cell>
          <cell r="BG57">
            <v>14.979499919999999</v>
          </cell>
          <cell r="BH57">
            <v>5.0819999999999999</v>
          </cell>
          <cell r="BI57">
            <v>0</v>
          </cell>
          <cell r="BJ57">
            <v>0</v>
          </cell>
          <cell r="BK57">
            <v>0</v>
          </cell>
          <cell r="BL57">
            <v>5.0819999999999999</v>
          </cell>
          <cell r="BM57">
            <v>0</v>
          </cell>
          <cell r="BN57">
            <v>0</v>
          </cell>
          <cell r="BO57">
            <v>0</v>
          </cell>
          <cell r="BP57">
            <v>0.7940625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W57">
            <v>0</v>
          </cell>
          <cell r="BX57">
            <v>1.547469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6.4</v>
          </cell>
          <cell r="CD57">
            <v>0</v>
          </cell>
          <cell r="CE57">
            <v>5.4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34.518268055610108</v>
          </cell>
          <cell r="CK57">
            <v>17.55487627047</v>
          </cell>
          <cell r="CL57">
            <v>9.7618237204949985</v>
          </cell>
          <cell r="CM57">
            <v>1.5195179999999999</v>
          </cell>
          <cell r="CN57">
            <v>0</v>
          </cell>
          <cell r="CO57">
            <v>0</v>
          </cell>
          <cell r="CP57">
            <v>0</v>
          </cell>
          <cell r="CQ57">
            <v>2.9221499999999998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3.4811700000000001</v>
          </cell>
          <cell r="DA57">
            <v>0.89100000000000001</v>
          </cell>
          <cell r="DB57">
            <v>0</v>
          </cell>
          <cell r="DC57">
            <v>1</v>
          </cell>
          <cell r="DE57">
            <v>0.75</v>
          </cell>
        </row>
        <row r="58">
          <cell r="C58" t="str">
            <v>2L2x2x5/16x3/8</v>
          </cell>
          <cell r="D58" t="str">
            <v>F</v>
          </cell>
          <cell r="E58">
            <v>7.89</v>
          </cell>
          <cell r="F58">
            <v>2.3199999999999998</v>
          </cell>
          <cell r="G58">
            <v>2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0.3125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0.60899999999999999</v>
          </cell>
          <cell r="X58">
            <v>0</v>
          </cell>
          <cell r="Y58">
            <v>0</v>
          </cell>
          <cell r="Z58">
            <v>0</v>
          </cell>
          <cell r="AB58">
            <v>6.4</v>
          </cell>
          <cell r="AD58">
            <v>5.4</v>
          </cell>
          <cell r="AF58">
            <v>0</v>
          </cell>
          <cell r="AG58">
            <v>0</v>
          </cell>
          <cell r="AH58">
            <v>0</v>
          </cell>
          <cell r="AI58">
            <v>0.82800000000000007</v>
          </cell>
          <cell r="AJ58">
            <v>1.07</v>
          </cell>
          <cell r="AK58">
            <v>0.59499999999999997</v>
          </cell>
          <cell r="AL58">
            <v>0.59799999999999998</v>
          </cell>
          <cell r="AM58">
            <v>0</v>
          </cell>
          <cell r="AN58">
            <v>0</v>
          </cell>
          <cell r="AO58">
            <v>0</v>
          </cell>
          <cell r="AP58">
            <v>0.996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1.25</v>
          </cell>
          <cell r="AZ58">
            <v>0.86799999999999999</v>
          </cell>
          <cell r="BA58">
            <v>0</v>
          </cell>
          <cell r="BB58">
            <v>1</v>
          </cell>
          <cell r="BD58" t="str">
            <v>2L51x51x7.9x9</v>
          </cell>
          <cell r="BE58" t="str">
            <v>2L51x51x7.9x9</v>
          </cell>
          <cell r="BF58">
            <v>11.799999999999999</v>
          </cell>
          <cell r="BG58">
            <v>14.979499919999999</v>
          </cell>
          <cell r="BH58">
            <v>5.0819999999999999</v>
          </cell>
          <cell r="BI58">
            <v>0</v>
          </cell>
          <cell r="BJ58">
            <v>0</v>
          </cell>
          <cell r="BK58">
            <v>0</v>
          </cell>
          <cell r="BL58">
            <v>5.0819999999999999</v>
          </cell>
          <cell r="BM58">
            <v>0</v>
          </cell>
          <cell r="BN58">
            <v>0</v>
          </cell>
          <cell r="BO58">
            <v>0</v>
          </cell>
          <cell r="BP58">
            <v>0.7940625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W58">
            <v>0</v>
          </cell>
          <cell r="BX58">
            <v>1.547469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6.4</v>
          </cell>
          <cell r="CD58">
            <v>0</v>
          </cell>
          <cell r="CE58">
            <v>5.4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34.518268055610108</v>
          </cell>
          <cell r="CK58">
            <v>17.55487627047</v>
          </cell>
          <cell r="CL58">
            <v>9.7618237204949985</v>
          </cell>
          <cell r="CM58">
            <v>1.5195179999999999</v>
          </cell>
          <cell r="CN58">
            <v>0</v>
          </cell>
          <cell r="CO58">
            <v>0</v>
          </cell>
          <cell r="CP58">
            <v>0</v>
          </cell>
          <cell r="CQ58">
            <v>2.5308359999999999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3.17625</v>
          </cell>
          <cell r="DA58">
            <v>0.86799999999999999</v>
          </cell>
          <cell r="DB58">
            <v>0</v>
          </cell>
          <cell r="DC58">
            <v>1</v>
          </cell>
          <cell r="DE58">
            <v>0.375</v>
          </cell>
        </row>
        <row r="59">
          <cell r="C59" t="str">
            <v>2L3-1/2x2-1/2x1/2LLBB</v>
          </cell>
          <cell r="D59" t="str">
            <v>F</v>
          </cell>
          <cell r="E59">
            <v>18.8</v>
          </cell>
          <cell r="F59">
            <v>5.53</v>
          </cell>
          <cell r="G59">
            <v>3.5</v>
          </cell>
          <cell r="H59">
            <v>0</v>
          </cell>
          <cell r="I59">
            <v>0</v>
          </cell>
          <cell r="J59">
            <v>0</v>
          </cell>
          <cell r="K59">
            <v>2.5</v>
          </cell>
          <cell r="L59">
            <v>0</v>
          </cell>
          <cell r="M59">
            <v>0</v>
          </cell>
          <cell r="N59">
            <v>0</v>
          </cell>
          <cell r="O59">
            <v>0.5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1.2</v>
          </cell>
          <cell r="X59">
            <v>0</v>
          </cell>
          <cell r="Y59">
            <v>0</v>
          </cell>
          <cell r="Z59">
            <v>0.73599999999999999</v>
          </cell>
          <cell r="AB59">
            <v>5</v>
          </cell>
          <cell r="AD59">
            <v>6</v>
          </cell>
          <cell r="AF59">
            <v>0</v>
          </cell>
          <cell r="AG59">
            <v>0</v>
          </cell>
          <cell r="AH59">
            <v>0</v>
          </cell>
          <cell r="AI59">
            <v>6.48</v>
          </cell>
          <cell r="AJ59">
            <v>5.05</v>
          </cell>
          <cell r="AK59">
            <v>2.82</v>
          </cell>
          <cell r="AL59">
            <v>1.08</v>
          </cell>
          <cell r="AM59">
            <v>0</v>
          </cell>
          <cell r="AN59">
            <v>0</v>
          </cell>
          <cell r="AO59">
            <v>0</v>
          </cell>
          <cell r="AP59">
            <v>0.99199999999999999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1.75</v>
          </cell>
          <cell r="AZ59">
            <v>0.70599999999999996</v>
          </cell>
          <cell r="BA59">
            <v>0</v>
          </cell>
          <cell r="BB59">
            <v>1</v>
          </cell>
          <cell r="BD59" t="str">
            <v>2L89x64x12.7LLBB</v>
          </cell>
          <cell r="BE59" t="str">
            <v>2L89x64x12.7LLBB</v>
          </cell>
          <cell r="BF59">
            <v>28</v>
          </cell>
          <cell r="BG59">
            <v>35.705445930000003</v>
          </cell>
          <cell r="BH59">
            <v>8.8934999999999995</v>
          </cell>
          <cell r="BI59">
            <v>0</v>
          </cell>
          <cell r="BJ59">
            <v>0</v>
          </cell>
          <cell r="BK59">
            <v>0</v>
          </cell>
          <cell r="BL59">
            <v>6.3525</v>
          </cell>
          <cell r="BM59">
            <v>0</v>
          </cell>
          <cell r="BN59">
            <v>0</v>
          </cell>
          <cell r="BO59">
            <v>0</v>
          </cell>
          <cell r="BP59">
            <v>1.2705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W59">
            <v>0</v>
          </cell>
          <cell r="BX59">
            <v>3.0491999999999999</v>
          </cell>
          <cell r="BY59">
            <v>0</v>
          </cell>
          <cell r="BZ59">
            <v>0</v>
          </cell>
          <cell r="CA59">
            <v>1.8701759999999998</v>
          </cell>
          <cell r="CB59">
            <v>0</v>
          </cell>
          <cell r="CC59">
            <v>5</v>
          </cell>
          <cell r="CD59">
            <v>0</v>
          </cell>
          <cell r="CE59">
            <v>6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270.1429673917313</v>
          </cell>
          <cell r="CK59">
            <v>82.852453426049991</v>
          </cell>
          <cell r="CL59">
            <v>46.266122507219997</v>
          </cell>
          <cell r="CM59">
            <v>2.7442800000000003</v>
          </cell>
          <cell r="CN59">
            <v>0</v>
          </cell>
          <cell r="CO59">
            <v>0</v>
          </cell>
          <cell r="CP59">
            <v>0</v>
          </cell>
          <cell r="CQ59">
            <v>2.5206719999999998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4.4467499999999998</v>
          </cell>
          <cell r="DA59">
            <v>0.70599999999999996</v>
          </cell>
          <cell r="DB59">
            <v>0</v>
          </cell>
          <cell r="DC59">
            <v>1</v>
          </cell>
          <cell r="DE59">
            <v>0</v>
          </cell>
        </row>
        <row r="60">
          <cell r="C60" t="str">
            <v>2L3-1/2x2-1/2x1/2SLBB</v>
          </cell>
          <cell r="D60" t="str">
            <v>F</v>
          </cell>
          <cell r="E60">
            <v>18.8</v>
          </cell>
          <cell r="F60">
            <v>5.53</v>
          </cell>
          <cell r="G60">
            <v>2.5</v>
          </cell>
          <cell r="H60">
            <v>0</v>
          </cell>
          <cell r="I60">
            <v>0</v>
          </cell>
          <cell r="J60">
            <v>0</v>
          </cell>
          <cell r="K60">
            <v>3.5</v>
          </cell>
          <cell r="L60">
            <v>0</v>
          </cell>
          <cell r="M60">
            <v>0</v>
          </cell>
          <cell r="N60">
            <v>0</v>
          </cell>
          <cell r="O60">
            <v>0.5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0.70100000000000007</v>
          </cell>
          <cell r="X60">
            <v>0</v>
          </cell>
          <cell r="Y60">
            <v>0</v>
          </cell>
          <cell r="Z60">
            <v>0.39500000000000002</v>
          </cell>
          <cell r="AB60">
            <v>7</v>
          </cell>
          <cell r="AD60">
            <v>4</v>
          </cell>
          <cell r="AF60">
            <v>0</v>
          </cell>
          <cell r="AG60">
            <v>0</v>
          </cell>
          <cell r="AH60">
            <v>0</v>
          </cell>
          <cell r="AI60">
            <v>2.72</v>
          </cell>
          <cell r="AJ60">
            <v>2.78</v>
          </cell>
          <cell r="AK60">
            <v>1.51</v>
          </cell>
          <cell r="AL60">
            <v>0.70100000000000007</v>
          </cell>
          <cell r="AM60">
            <v>0</v>
          </cell>
          <cell r="AN60">
            <v>0</v>
          </cell>
          <cell r="AO60">
            <v>0</v>
          </cell>
          <cell r="AP60">
            <v>1.62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1.82</v>
          </cell>
          <cell r="AZ60">
            <v>0.93800000000000006</v>
          </cell>
          <cell r="BA60">
            <v>0</v>
          </cell>
          <cell r="BB60">
            <v>1</v>
          </cell>
          <cell r="BD60" t="str">
            <v>2L89x64x12.7SLBB</v>
          </cell>
          <cell r="BE60" t="str">
            <v>2L89x64x12.7SLBB</v>
          </cell>
          <cell r="BF60">
            <v>28</v>
          </cell>
          <cell r="BG60">
            <v>35.705445930000003</v>
          </cell>
          <cell r="BH60">
            <v>6.3525</v>
          </cell>
          <cell r="BI60">
            <v>0</v>
          </cell>
          <cell r="BJ60">
            <v>0</v>
          </cell>
          <cell r="BK60">
            <v>0</v>
          </cell>
          <cell r="BL60">
            <v>8.8934999999999995</v>
          </cell>
          <cell r="BM60">
            <v>0</v>
          </cell>
          <cell r="BN60">
            <v>0</v>
          </cell>
          <cell r="BO60">
            <v>0</v>
          </cell>
          <cell r="BP60">
            <v>1.2705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W60">
            <v>0</v>
          </cell>
          <cell r="BX60">
            <v>1.7812410000000001</v>
          </cell>
          <cell r="BY60">
            <v>0</v>
          </cell>
          <cell r="BZ60">
            <v>0</v>
          </cell>
          <cell r="CA60">
            <v>1.003695</v>
          </cell>
          <cell r="CB60">
            <v>0</v>
          </cell>
          <cell r="CC60">
            <v>7</v>
          </cell>
          <cell r="CD60">
            <v>0</v>
          </cell>
          <cell r="CE60">
            <v>4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113.39334433726992</v>
          </cell>
          <cell r="CK60">
            <v>45.609865450379992</v>
          </cell>
          <cell r="CL60">
            <v>24.77370389571</v>
          </cell>
          <cell r="CM60">
            <v>1.7812410000000001</v>
          </cell>
          <cell r="CN60">
            <v>0</v>
          </cell>
          <cell r="CO60">
            <v>0</v>
          </cell>
          <cell r="CP60">
            <v>0</v>
          </cell>
          <cell r="CQ60">
            <v>4.1164199999999997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4.6246200000000002</v>
          </cell>
          <cell r="DA60">
            <v>0.93800000000000006</v>
          </cell>
          <cell r="DB60">
            <v>0</v>
          </cell>
          <cell r="DC60">
            <v>1</v>
          </cell>
          <cell r="DE60">
            <v>0</v>
          </cell>
        </row>
        <row r="61">
          <cell r="C61" t="str">
            <v>2L3-1/2x2-1/2x1/2x3/4LLBB</v>
          </cell>
          <cell r="D61" t="str">
            <v>F</v>
          </cell>
          <cell r="E61">
            <v>18.8</v>
          </cell>
          <cell r="F61">
            <v>5.53</v>
          </cell>
          <cell r="G61">
            <v>3.5</v>
          </cell>
          <cell r="H61">
            <v>0</v>
          </cell>
          <cell r="I61">
            <v>0</v>
          </cell>
          <cell r="J61">
            <v>0</v>
          </cell>
          <cell r="K61">
            <v>2.5</v>
          </cell>
          <cell r="L61">
            <v>0</v>
          </cell>
          <cell r="M61">
            <v>0</v>
          </cell>
          <cell r="N61">
            <v>0</v>
          </cell>
          <cell r="O61">
            <v>0.5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1.2</v>
          </cell>
          <cell r="X61">
            <v>0</v>
          </cell>
          <cell r="Y61">
            <v>0</v>
          </cell>
          <cell r="Z61">
            <v>0.73599999999999999</v>
          </cell>
          <cell r="AB61">
            <v>5</v>
          </cell>
          <cell r="AD61">
            <v>6</v>
          </cell>
          <cell r="AF61">
            <v>0</v>
          </cell>
          <cell r="AG61">
            <v>0</v>
          </cell>
          <cell r="AH61">
            <v>0</v>
          </cell>
          <cell r="AI61">
            <v>6.48</v>
          </cell>
          <cell r="AJ61">
            <v>5.05</v>
          </cell>
          <cell r="AK61">
            <v>2.82</v>
          </cell>
          <cell r="AL61">
            <v>1.08</v>
          </cell>
          <cell r="AM61">
            <v>0</v>
          </cell>
          <cell r="AN61">
            <v>0</v>
          </cell>
          <cell r="AO61">
            <v>0</v>
          </cell>
          <cell r="AP61">
            <v>1.28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1.93</v>
          </cell>
          <cell r="AZ61">
            <v>0.75900000000000001</v>
          </cell>
          <cell r="BA61">
            <v>0</v>
          </cell>
          <cell r="BB61">
            <v>1</v>
          </cell>
          <cell r="BD61" t="str">
            <v>2L89x64x12.7x19LLBB</v>
          </cell>
          <cell r="BE61" t="str">
            <v>2L89x64x12.7x19LLBB</v>
          </cell>
          <cell r="BF61">
            <v>28</v>
          </cell>
          <cell r="BG61">
            <v>35.705445930000003</v>
          </cell>
          <cell r="BH61">
            <v>8.8934999999999995</v>
          </cell>
          <cell r="BI61">
            <v>0</v>
          </cell>
          <cell r="BJ61">
            <v>0</v>
          </cell>
          <cell r="BK61">
            <v>0</v>
          </cell>
          <cell r="BL61">
            <v>6.3525</v>
          </cell>
          <cell r="BM61">
            <v>0</v>
          </cell>
          <cell r="BN61">
            <v>0</v>
          </cell>
          <cell r="BO61">
            <v>0</v>
          </cell>
          <cell r="BP61">
            <v>1.2705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W61">
            <v>0</v>
          </cell>
          <cell r="BX61">
            <v>3.0491999999999999</v>
          </cell>
          <cell r="BY61">
            <v>0</v>
          </cell>
          <cell r="BZ61">
            <v>0</v>
          </cell>
          <cell r="CA61">
            <v>1.8701759999999998</v>
          </cell>
          <cell r="CB61">
            <v>0</v>
          </cell>
          <cell r="CC61">
            <v>5</v>
          </cell>
          <cell r="CD61">
            <v>0</v>
          </cell>
          <cell r="CE61">
            <v>6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270.1429673917313</v>
          </cell>
          <cell r="CK61">
            <v>82.852453426049991</v>
          </cell>
          <cell r="CL61">
            <v>46.266122507219997</v>
          </cell>
          <cell r="CM61">
            <v>2.7442800000000003</v>
          </cell>
          <cell r="CN61">
            <v>0</v>
          </cell>
          <cell r="CO61">
            <v>0</v>
          </cell>
          <cell r="CP61">
            <v>0</v>
          </cell>
          <cell r="CQ61">
            <v>3.2524799999999998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4.9041299999999994</v>
          </cell>
          <cell r="DA61">
            <v>0.75900000000000001</v>
          </cell>
          <cell r="DB61">
            <v>0</v>
          </cell>
          <cell r="DC61">
            <v>1</v>
          </cell>
          <cell r="DE61">
            <v>0.75</v>
          </cell>
        </row>
        <row r="62">
          <cell r="C62" t="str">
            <v>2L3-1/2x2-1/2x1/2x3/4SLBB</v>
          </cell>
          <cell r="D62" t="str">
            <v>F</v>
          </cell>
          <cell r="E62">
            <v>18.8</v>
          </cell>
          <cell r="F62">
            <v>5.53</v>
          </cell>
          <cell r="G62">
            <v>2.5</v>
          </cell>
          <cell r="H62">
            <v>0</v>
          </cell>
          <cell r="I62">
            <v>0</v>
          </cell>
          <cell r="J62">
            <v>0</v>
          </cell>
          <cell r="K62">
            <v>3.5</v>
          </cell>
          <cell r="L62">
            <v>0</v>
          </cell>
          <cell r="M62">
            <v>0</v>
          </cell>
          <cell r="N62">
            <v>0</v>
          </cell>
          <cell r="O62">
            <v>0.5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0.70100000000000007</v>
          </cell>
          <cell r="X62">
            <v>0</v>
          </cell>
          <cell r="Y62">
            <v>0</v>
          </cell>
          <cell r="Z62">
            <v>0.39500000000000002</v>
          </cell>
          <cell r="AB62">
            <v>7</v>
          </cell>
          <cell r="AD62">
            <v>4</v>
          </cell>
          <cell r="AF62">
            <v>0</v>
          </cell>
          <cell r="AG62">
            <v>0</v>
          </cell>
          <cell r="AH62">
            <v>0</v>
          </cell>
          <cell r="AI62">
            <v>2.72</v>
          </cell>
          <cell r="AJ62">
            <v>2.78</v>
          </cell>
          <cell r="AK62">
            <v>1.51</v>
          </cell>
          <cell r="AL62">
            <v>0.70100000000000007</v>
          </cell>
          <cell r="AM62">
            <v>0</v>
          </cell>
          <cell r="AN62">
            <v>0</v>
          </cell>
          <cell r="AO62">
            <v>0</v>
          </cell>
          <cell r="AP62">
            <v>1.91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2.08</v>
          </cell>
          <cell r="AZ62">
            <v>0.95300000000000007</v>
          </cell>
          <cell r="BA62">
            <v>0</v>
          </cell>
          <cell r="BB62">
            <v>1</v>
          </cell>
          <cell r="BD62" t="str">
            <v>2L89x64x12.7x19SLBB</v>
          </cell>
          <cell r="BE62" t="str">
            <v>2L89x64x12.7x19SLBB</v>
          </cell>
          <cell r="BF62">
            <v>28</v>
          </cell>
          <cell r="BG62">
            <v>35.705445930000003</v>
          </cell>
          <cell r="BH62">
            <v>6.3525</v>
          </cell>
          <cell r="BI62">
            <v>0</v>
          </cell>
          <cell r="BJ62">
            <v>0</v>
          </cell>
          <cell r="BK62">
            <v>0</v>
          </cell>
          <cell r="BL62">
            <v>8.8934999999999995</v>
          </cell>
          <cell r="BM62">
            <v>0</v>
          </cell>
          <cell r="BN62">
            <v>0</v>
          </cell>
          <cell r="BO62">
            <v>0</v>
          </cell>
          <cell r="BP62">
            <v>1.2705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W62">
            <v>0</v>
          </cell>
          <cell r="BX62">
            <v>1.7812410000000001</v>
          </cell>
          <cell r="BY62">
            <v>0</v>
          </cell>
          <cell r="BZ62">
            <v>0</v>
          </cell>
          <cell r="CA62">
            <v>1.003695</v>
          </cell>
          <cell r="CB62">
            <v>0</v>
          </cell>
          <cell r="CC62">
            <v>7</v>
          </cell>
          <cell r="CD62">
            <v>0</v>
          </cell>
          <cell r="CE62">
            <v>4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113.39334433726992</v>
          </cell>
          <cell r="CK62">
            <v>45.609865450379992</v>
          </cell>
          <cell r="CL62">
            <v>24.77370389571</v>
          </cell>
          <cell r="CM62">
            <v>1.7812410000000001</v>
          </cell>
          <cell r="CN62">
            <v>0</v>
          </cell>
          <cell r="CO62">
            <v>0</v>
          </cell>
          <cell r="CP62">
            <v>0</v>
          </cell>
          <cell r="CQ62">
            <v>4.8533099999999996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5.2852800000000002</v>
          </cell>
          <cell r="DA62">
            <v>0.95300000000000007</v>
          </cell>
          <cell r="DB62">
            <v>0</v>
          </cell>
          <cell r="DC62">
            <v>1</v>
          </cell>
          <cell r="DE62">
            <v>0.75</v>
          </cell>
        </row>
        <row r="63">
          <cell r="C63" t="str">
            <v>2L3-1/2x2-1/2x1/2x3/8LLBB</v>
          </cell>
          <cell r="D63" t="str">
            <v>F</v>
          </cell>
          <cell r="E63">
            <v>18.8</v>
          </cell>
          <cell r="F63">
            <v>5.53</v>
          </cell>
          <cell r="G63">
            <v>3.5</v>
          </cell>
          <cell r="H63">
            <v>0</v>
          </cell>
          <cell r="I63">
            <v>0</v>
          </cell>
          <cell r="J63">
            <v>0</v>
          </cell>
          <cell r="K63">
            <v>2.5</v>
          </cell>
          <cell r="L63">
            <v>0</v>
          </cell>
          <cell r="M63">
            <v>0</v>
          </cell>
          <cell r="N63">
            <v>0</v>
          </cell>
          <cell r="O63">
            <v>0.5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1.2</v>
          </cell>
          <cell r="X63">
            <v>0</v>
          </cell>
          <cell r="Y63">
            <v>0</v>
          </cell>
          <cell r="Z63">
            <v>0.73599999999999999</v>
          </cell>
          <cell r="AB63">
            <v>5</v>
          </cell>
          <cell r="AD63">
            <v>6</v>
          </cell>
          <cell r="AF63">
            <v>0</v>
          </cell>
          <cell r="AG63">
            <v>0</v>
          </cell>
          <cell r="AH63">
            <v>0</v>
          </cell>
          <cell r="AI63">
            <v>6.48</v>
          </cell>
          <cell r="AJ63">
            <v>5.05</v>
          </cell>
          <cell r="AK63">
            <v>2.82</v>
          </cell>
          <cell r="AL63">
            <v>1.08</v>
          </cell>
          <cell r="AM63">
            <v>0</v>
          </cell>
          <cell r="AN63">
            <v>0</v>
          </cell>
          <cell r="AO63">
            <v>0</v>
          </cell>
          <cell r="AP63">
            <v>1.1299999999999999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1.83</v>
          </cell>
          <cell r="AZ63">
            <v>0.73199999999999998</v>
          </cell>
          <cell r="BA63">
            <v>0</v>
          </cell>
          <cell r="BB63">
            <v>1</v>
          </cell>
          <cell r="BD63" t="str">
            <v>2L89x64x12.7x9LLBB</v>
          </cell>
          <cell r="BE63" t="str">
            <v>2L89x64x12.7x9LLBB</v>
          </cell>
          <cell r="BF63">
            <v>28</v>
          </cell>
          <cell r="BG63">
            <v>35.705445930000003</v>
          </cell>
          <cell r="BH63">
            <v>8.8934999999999995</v>
          </cell>
          <cell r="BI63">
            <v>0</v>
          </cell>
          <cell r="BJ63">
            <v>0</v>
          </cell>
          <cell r="BK63">
            <v>0</v>
          </cell>
          <cell r="BL63">
            <v>6.3525</v>
          </cell>
          <cell r="BM63">
            <v>0</v>
          </cell>
          <cell r="BN63">
            <v>0</v>
          </cell>
          <cell r="BO63">
            <v>0</v>
          </cell>
          <cell r="BP63">
            <v>1.2705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W63">
            <v>0</v>
          </cell>
          <cell r="BX63">
            <v>3.0491999999999999</v>
          </cell>
          <cell r="BY63">
            <v>0</v>
          </cell>
          <cell r="BZ63">
            <v>0</v>
          </cell>
          <cell r="CA63">
            <v>1.8701759999999998</v>
          </cell>
          <cell r="CB63">
            <v>0</v>
          </cell>
          <cell r="CC63">
            <v>5</v>
          </cell>
          <cell r="CD63">
            <v>0</v>
          </cell>
          <cell r="CE63">
            <v>6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270.1429673917313</v>
          </cell>
          <cell r="CK63">
            <v>82.852453426049991</v>
          </cell>
          <cell r="CL63">
            <v>46.266122507219997</v>
          </cell>
          <cell r="CM63">
            <v>2.7442800000000003</v>
          </cell>
          <cell r="CN63">
            <v>0</v>
          </cell>
          <cell r="CO63">
            <v>0</v>
          </cell>
          <cell r="CP63">
            <v>0</v>
          </cell>
          <cell r="CQ63">
            <v>2.8713299999999995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4.6500300000000001</v>
          </cell>
          <cell r="DA63">
            <v>0.73199999999999998</v>
          </cell>
          <cell r="DB63">
            <v>0</v>
          </cell>
          <cell r="DC63">
            <v>1</v>
          </cell>
          <cell r="DE63">
            <v>0.375</v>
          </cell>
        </row>
        <row r="64">
          <cell r="C64" t="str">
            <v>2L3-1/2x2-1/2x1/2x3/8SLBB</v>
          </cell>
          <cell r="D64" t="str">
            <v>F</v>
          </cell>
          <cell r="E64">
            <v>18.8</v>
          </cell>
          <cell r="F64">
            <v>5.53</v>
          </cell>
          <cell r="G64">
            <v>2.5</v>
          </cell>
          <cell r="H64">
            <v>0</v>
          </cell>
          <cell r="I64">
            <v>0</v>
          </cell>
          <cell r="J64">
            <v>0</v>
          </cell>
          <cell r="K64">
            <v>3.5</v>
          </cell>
          <cell r="L64">
            <v>0</v>
          </cell>
          <cell r="M64">
            <v>0</v>
          </cell>
          <cell r="N64">
            <v>0</v>
          </cell>
          <cell r="O64">
            <v>0.5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0.70100000000000007</v>
          </cell>
          <cell r="X64">
            <v>0</v>
          </cell>
          <cell r="Y64">
            <v>0</v>
          </cell>
          <cell r="Z64">
            <v>0.39500000000000002</v>
          </cell>
          <cell r="AB64">
            <v>7</v>
          </cell>
          <cell r="AD64">
            <v>4</v>
          </cell>
          <cell r="AF64">
            <v>0</v>
          </cell>
          <cell r="AG64">
            <v>0</v>
          </cell>
          <cell r="AH64">
            <v>0</v>
          </cell>
          <cell r="AI64">
            <v>2.72</v>
          </cell>
          <cell r="AJ64">
            <v>2.78</v>
          </cell>
          <cell r="AK64">
            <v>1.51</v>
          </cell>
          <cell r="AL64">
            <v>0.70100000000000007</v>
          </cell>
          <cell r="AM64">
            <v>0</v>
          </cell>
          <cell r="AN64">
            <v>0</v>
          </cell>
          <cell r="AO64">
            <v>0</v>
          </cell>
          <cell r="AP64">
            <v>1.76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1.95</v>
          </cell>
          <cell r="AZ64">
            <v>0.94600000000000006</v>
          </cell>
          <cell r="BA64">
            <v>0</v>
          </cell>
          <cell r="BB64">
            <v>1</v>
          </cell>
          <cell r="BD64" t="str">
            <v>2L89x64x12.7x9SLBB</v>
          </cell>
          <cell r="BE64" t="str">
            <v>2L89x64x12.7x9SLBB</v>
          </cell>
          <cell r="BF64">
            <v>28</v>
          </cell>
          <cell r="BG64">
            <v>35.705445930000003</v>
          </cell>
          <cell r="BH64">
            <v>6.3525</v>
          </cell>
          <cell r="BI64">
            <v>0</v>
          </cell>
          <cell r="BJ64">
            <v>0</v>
          </cell>
          <cell r="BK64">
            <v>0</v>
          </cell>
          <cell r="BL64">
            <v>8.8934999999999995</v>
          </cell>
          <cell r="BM64">
            <v>0</v>
          </cell>
          <cell r="BN64">
            <v>0</v>
          </cell>
          <cell r="BO64">
            <v>0</v>
          </cell>
          <cell r="BP64">
            <v>1.2705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W64">
            <v>0</v>
          </cell>
          <cell r="BX64">
            <v>1.7812410000000001</v>
          </cell>
          <cell r="BY64">
            <v>0</v>
          </cell>
          <cell r="BZ64">
            <v>0</v>
          </cell>
          <cell r="CA64">
            <v>1.003695</v>
          </cell>
          <cell r="CB64">
            <v>0</v>
          </cell>
          <cell r="CC64">
            <v>7</v>
          </cell>
          <cell r="CD64">
            <v>0</v>
          </cell>
          <cell r="CE64">
            <v>4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113.39334433726992</v>
          </cell>
          <cell r="CK64">
            <v>45.609865450379992</v>
          </cell>
          <cell r="CL64">
            <v>24.77370389571</v>
          </cell>
          <cell r="CM64">
            <v>1.7812410000000001</v>
          </cell>
          <cell r="CN64">
            <v>0</v>
          </cell>
          <cell r="CO64">
            <v>0</v>
          </cell>
          <cell r="CP64">
            <v>0</v>
          </cell>
          <cell r="CQ64">
            <v>4.4721599999999997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4.9549499999999993</v>
          </cell>
          <cell r="DA64">
            <v>0.94600000000000006</v>
          </cell>
          <cell r="DB64">
            <v>0</v>
          </cell>
          <cell r="DC64">
            <v>1</v>
          </cell>
          <cell r="DE64">
            <v>0.375</v>
          </cell>
        </row>
        <row r="65">
          <cell r="C65" t="str">
            <v>2L3-1/2x2-1/2x1/4LLBB</v>
          </cell>
          <cell r="D65" t="str">
            <v>F</v>
          </cell>
          <cell r="E65">
            <v>9.8800000000000008</v>
          </cell>
          <cell r="F65">
            <v>2.9</v>
          </cell>
          <cell r="G65">
            <v>3.5</v>
          </cell>
          <cell r="H65">
            <v>0</v>
          </cell>
          <cell r="I65">
            <v>0</v>
          </cell>
          <cell r="J65">
            <v>0</v>
          </cell>
          <cell r="K65">
            <v>2.5</v>
          </cell>
          <cell r="L65">
            <v>0</v>
          </cell>
          <cell r="M65">
            <v>0</v>
          </cell>
          <cell r="N65">
            <v>0</v>
          </cell>
          <cell r="O65">
            <v>0.25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1.1000000000000001</v>
          </cell>
          <cell r="X65">
            <v>0</v>
          </cell>
          <cell r="Y65">
            <v>0</v>
          </cell>
          <cell r="Z65">
            <v>0.59599999999999997</v>
          </cell>
          <cell r="AB65">
            <v>10</v>
          </cell>
          <cell r="AD65">
            <v>13</v>
          </cell>
          <cell r="AF65">
            <v>0</v>
          </cell>
          <cell r="AG65">
            <v>0</v>
          </cell>
          <cell r="AH65">
            <v>0</v>
          </cell>
          <cell r="AI65">
            <v>3.61</v>
          </cell>
          <cell r="AJ65">
            <v>2.72</v>
          </cell>
          <cell r="AK65">
            <v>1.51</v>
          </cell>
          <cell r="AL65">
            <v>1.1200000000000001</v>
          </cell>
          <cell r="AM65">
            <v>0</v>
          </cell>
          <cell r="AN65">
            <v>0</v>
          </cell>
          <cell r="AO65">
            <v>0</v>
          </cell>
          <cell r="AP65">
            <v>0.95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1.76</v>
          </cell>
          <cell r="AZ65">
            <v>0.69300000000000006</v>
          </cell>
          <cell r="BA65">
            <v>0</v>
          </cell>
          <cell r="BB65">
            <v>1</v>
          </cell>
          <cell r="BD65" t="str">
            <v>2L89x64x6.4LLBB</v>
          </cell>
          <cell r="BE65" t="str">
            <v>2L89x64x6.4LLBB</v>
          </cell>
          <cell r="BF65">
            <v>14.799999999999999</v>
          </cell>
          <cell r="BG65">
            <v>18.724374899999997</v>
          </cell>
          <cell r="BH65">
            <v>8.8934999999999995</v>
          </cell>
          <cell r="BI65">
            <v>0</v>
          </cell>
          <cell r="BJ65">
            <v>0</v>
          </cell>
          <cell r="BK65">
            <v>0</v>
          </cell>
          <cell r="BL65">
            <v>6.3525</v>
          </cell>
          <cell r="BM65">
            <v>0</v>
          </cell>
          <cell r="BN65">
            <v>0</v>
          </cell>
          <cell r="BO65">
            <v>0</v>
          </cell>
          <cell r="BP65">
            <v>0.63524999999999998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W65">
            <v>0</v>
          </cell>
          <cell r="BX65">
            <v>2.7951000000000001</v>
          </cell>
          <cell r="BY65">
            <v>0</v>
          </cell>
          <cell r="BZ65">
            <v>0</v>
          </cell>
          <cell r="CA65">
            <v>1.5144359999999999</v>
          </cell>
          <cell r="CB65">
            <v>0</v>
          </cell>
          <cell r="CC65">
            <v>10</v>
          </cell>
          <cell r="CD65">
            <v>0</v>
          </cell>
          <cell r="CE65">
            <v>13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150.49631362409721</v>
          </cell>
          <cell r="CK65">
            <v>44.625479865119999</v>
          </cell>
          <cell r="CL65">
            <v>24.77370389571</v>
          </cell>
          <cell r="CM65">
            <v>2.84592</v>
          </cell>
          <cell r="CN65">
            <v>0</v>
          </cell>
          <cell r="CO65">
            <v>0</v>
          </cell>
          <cell r="CP65">
            <v>0</v>
          </cell>
          <cell r="CQ65">
            <v>2.4139499999999998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4.4721599999999997</v>
          </cell>
          <cell r="DA65">
            <v>0.69300000000000006</v>
          </cell>
          <cell r="DB65">
            <v>0</v>
          </cell>
          <cell r="DC65">
            <v>1</v>
          </cell>
          <cell r="DE65">
            <v>0</v>
          </cell>
        </row>
        <row r="66">
          <cell r="C66" t="str">
            <v>2L3-1/2x2-1/2x1/4SLBB</v>
          </cell>
          <cell r="D66" t="str">
            <v>F</v>
          </cell>
          <cell r="E66">
            <v>9.8800000000000008</v>
          </cell>
          <cell r="F66">
            <v>2.9</v>
          </cell>
          <cell r="G66">
            <v>2.5</v>
          </cell>
          <cell r="H66">
            <v>0</v>
          </cell>
          <cell r="I66">
            <v>0</v>
          </cell>
          <cell r="J66">
            <v>0</v>
          </cell>
          <cell r="K66">
            <v>3.5</v>
          </cell>
          <cell r="L66">
            <v>0</v>
          </cell>
          <cell r="M66">
            <v>0</v>
          </cell>
          <cell r="N66">
            <v>0</v>
          </cell>
          <cell r="O66">
            <v>0.25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0.60699999999999998</v>
          </cell>
          <cell r="X66">
            <v>0</v>
          </cell>
          <cell r="Y66">
            <v>0</v>
          </cell>
          <cell r="Z66">
            <v>0.20700000000000002</v>
          </cell>
          <cell r="AB66">
            <v>14</v>
          </cell>
          <cell r="AD66">
            <v>9</v>
          </cell>
          <cell r="AF66">
            <v>0</v>
          </cell>
          <cell r="AG66">
            <v>0</v>
          </cell>
          <cell r="AH66">
            <v>0</v>
          </cell>
          <cell r="AI66">
            <v>1.55</v>
          </cell>
          <cell r="AJ66">
            <v>1.46</v>
          </cell>
          <cell r="AK66">
            <v>0.81900000000000006</v>
          </cell>
          <cell r="AL66">
            <v>0.73099999999999998</v>
          </cell>
          <cell r="AM66">
            <v>0</v>
          </cell>
          <cell r="AN66">
            <v>0</v>
          </cell>
          <cell r="AO66">
            <v>0</v>
          </cell>
          <cell r="AP66">
            <v>1.57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1.8</v>
          </cell>
          <cell r="AZ66">
            <v>0.92800000000000005</v>
          </cell>
          <cell r="BA66">
            <v>0</v>
          </cell>
          <cell r="BB66">
            <v>1</v>
          </cell>
          <cell r="BD66" t="str">
            <v>2L89x64x6.4SLBB</v>
          </cell>
          <cell r="BE66" t="str">
            <v>2L89x64x6.4SLBB</v>
          </cell>
          <cell r="BF66">
            <v>14.799999999999999</v>
          </cell>
          <cell r="BG66">
            <v>18.724374899999997</v>
          </cell>
          <cell r="BH66">
            <v>6.3525</v>
          </cell>
          <cell r="BI66">
            <v>0</v>
          </cell>
          <cell r="BJ66">
            <v>0</v>
          </cell>
          <cell r="BK66">
            <v>0</v>
          </cell>
          <cell r="BL66">
            <v>8.8934999999999995</v>
          </cell>
          <cell r="BM66">
            <v>0</v>
          </cell>
          <cell r="BN66">
            <v>0</v>
          </cell>
          <cell r="BO66">
            <v>0</v>
          </cell>
          <cell r="BP66">
            <v>0.63524999999999998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W66">
            <v>0</v>
          </cell>
          <cell r="BX66">
            <v>1.542387</v>
          </cell>
          <cell r="BY66">
            <v>0</v>
          </cell>
          <cell r="BZ66">
            <v>0</v>
          </cell>
          <cell r="CA66">
            <v>0.52598699999999998</v>
          </cell>
          <cell r="CB66">
            <v>0</v>
          </cell>
          <cell r="CC66">
            <v>14</v>
          </cell>
          <cell r="CD66">
            <v>0</v>
          </cell>
          <cell r="CE66">
            <v>9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64.617530780429547</v>
          </cell>
          <cell r="CK66">
            <v>23.953382574659997</v>
          </cell>
          <cell r="CL66">
            <v>13.436863238799001</v>
          </cell>
          <cell r="CM66">
            <v>1.8574709999999999</v>
          </cell>
          <cell r="CN66">
            <v>0</v>
          </cell>
          <cell r="CO66">
            <v>0</v>
          </cell>
          <cell r="CP66">
            <v>0</v>
          </cell>
          <cell r="CQ66">
            <v>3.9893700000000001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4.5738000000000003</v>
          </cell>
          <cell r="DA66">
            <v>0.92800000000000005</v>
          </cell>
          <cell r="DB66">
            <v>0</v>
          </cell>
          <cell r="DC66">
            <v>1</v>
          </cell>
          <cell r="DE66">
            <v>0</v>
          </cell>
        </row>
        <row r="67">
          <cell r="C67" t="str">
            <v>2L3-1/2x2-1/2x1/4x3/4LLBB</v>
          </cell>
          <cell r="D67" t="str">
            <v>F</v>
          </cell>
          <cell r="E67">
            <v>9.8800000000000008</v>
          </cell>
          <cell r="F67">
            <v>2.9</v>
          </cell>
          <cell r="G67">
            <v>3.5</v>
          </cell>
          <cell r="H67">
            <v>0</v>
          </cell>
          <cell r="I67">
            <v>0</v>
          </cell>
          <cell r="J67">
            <v>0</v>
          </cell>
          <cell r="K67">
            <v>2.5</v>
          </cell>
          <cell r="L67">
            <v>0</v>
          </cell>
          <cell r="M67">
            <v>0</v>
          </cell>
          <cell r="N67">
            <v>0</v>
          </cell>
          <cell r="O67">
            <v>0.25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1.1000000000000001</v>
          </cell>
          <cell r="X67">
            <v>0</v>
          </cell>
          <cell r="Y67">
            <v>0</v>
          </cell>
          <cell r="Z67">
            <v>0.59599999999999997</v>
          </cell>
          <cell r="AB67">
            <v>10</v>
          </cell>
          <cell r="AD67">
            <v>13</v>
          </cell>
          <cell r="AF67">
            <v>0</v>
          </cell>
          <cell r="AG67">
            <v>0</v>
          </cell>
          <cell r="AH67">
            <v>0</v>
          </cell>
          <cell r="AI67">
            <v>3.61</v>
          </cell>
          <cell r="AJ67">
            <v>2.72</v>
          </cell>
          <cell r="AK67">
            <v>1.51</v>
          </cell>
          <cell r="AL67">
            <v>1.1200000000000001</v>
          </cell>
          <cell r="AM67">
            <v>0</v>
          </cell>
          <cell r="AN67">
            <v>0</v>
          </cell>
          <cell r="AO67">
            <v>0</v>
          </cell>
          <cell r="AP67">
            <v>1.22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1.92</v>
          </cell>
          <cell r="AZ67">
            <v>0.74199999999999999</v>
          </cell>
          <cell r="BA67">
            <v>0</v>
          </cell>
          <cell r="BB67">
            <v>0.96499999999999997</v>
          </cell>
          <cell r="BD67" t="str">
            <v>2L89x64x6.4x19LLBB</v>
          </cell>
          <cell r="BE67" t="str">
            <v>2L89x64x6.4x19LLBB</v>
          </cell>
          <cell r="BF67">
            <v>14.799999999999999</v>
          </cell>
          <cell r="BG67">
            <v>18.724374899999997</v>
          </cell>
          <cell r="BH67">
            <v>8.8934999999999995</v>
          </cell>
          <cell r="BI67">
            <v>0</v>
          </cell>
          <cell r="BJ67">
            <v>0</v>
          </cell>
          <cell r="BK67">
            <v>0</v>
          </cell>
          <cell r="BL67">
            <v>6.3525</v>
          </cell>
          <cell r="BM67">
            <v>0</v>
          </cell>
          <cell r="BN67">
            <v>0</v>
          </cell>
          <cell r="BO67">
            <v>0</v>
          </cell>
          <cell r="BP67">
            <v>0.63524999999999998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W67">
            <v>0</v>
          </cell>
          <cell r="BX67">
            <v>2.7951000000000001</v>
          </cell>
          <cell r="BY67">
            <v>0</v>
          </cell>
          <cell r="BZ67">
            <v>0</v>
          </cell>
          <cell r="CA67">
            <v>1.5144359999999999</v>
          </cell>
          <cell r="CB67">
            <v>0</v>
          </cell>
          <cell r="CC67">
            <v>10</v>
          </cell>
          <cell r="CD67">
            <v>0</v>
          </cell>
          <cell r="CE67">
            <v>13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150.49631362409721</v>
          </cell>
          <cell r="CK67">
            <v>44.625479865119999</v>
          </cell>
          <cell r="CL67">
            <v>24.77370389571</v>
          </cell>
          <cell r="CM67">
            <v>2.84592</v>
          </cell>
          <cell r="CN67">
            <v>0</v>
          </cell>
          <cell r="CO67">
            <v>0</v>
          </cell>
          <cell r="CP67">
            <v>0</v>
          </cell>
          <cell r="CQ67">
            <v>3.1000199999999998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4.8787199999999995</v>
          </cell>
          <cell r="DA67">
            <v>0.74199999999999999</v>
          </cell>
          <cell r="DB67">
            <v>0</v>
          </cell>
          <cell r="DC67">
            <v>0.96399999999999997</v>
          </cell>
          <cell r="DE67">
            <v>0.75</v>
          </cell>
        </row>
        <row r="68">
          <cell r="C68" t="str">
            <v>2L3-1/2x2-1/2x1/4x3/4SLBB</v>
          </cell>
          <cell r="D68" t="str">
            <v>F</v>
          </cell>
          <cell r="E68">
            <v>9.8800000000000008</v>
          </cell>
          <cell r="F68">
            <v>2.9</v>
          </cell>
          <cell r="G68">
            <v>2.5</v>
          </cell>
          <cell r="H68">
            <v>0</v>
          </cell>
          <cell r="I68">
            <v>0</v>
          </cell>
          <cell r="J68">
            <v>0</v>
          </cell>
          <cell r="K68">
            <v>3.5</v>
          </cell>
          <cell r="L68">
            <v>0</v>
          </cell>
          <cell r="M68">
            <v>0</v>
          </cell>
          <cell r="N68">
            <v>0</v>
          </cell>
          <cell r="O68">
            <v>0.25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0.60699999999999998</v>
          </cell>
          <cell r="X68">
            <v>0</v>
          </cell>
          <cell r="Y68">
            <v>0</v>
          </cell>
          <cell r="Z68">
            <v>0.20700000000000002</v>
          </cell>
          <cell r="AB68">
            <v>14</v>
          </cell>
          <cell r="AD68">
            <v>9</v>
          </cell>
          <cell r="AF68">
            <v>0</v>
          </cell>
          <cell r="AG68">
            <v>0</v>
          </cell>
          <cell r="AH68">
            <v>0</v>
          </cell>
          <cell r="AI68">
            <v>1.55</v>
          </cell>
          <cell r="AJ68">
            <v>1.46</v>
          </cell>
          <cell r="AK68">
            <v>0.81900000000000006</v>
          </cell>
          <cell r="AL68">
            <v>0.73099999999999998</v>
          </cell>
          <cell r="AM68">
            <v>0</v>
          </cell>
          <cell r="AN68">
            <v>0</v>
          </cell>
          <cell r="AO68">
            <v>0</v>
          </cell>
          <cell r="AP68">
            <v>1.85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2.0499999999999998</v>
          </cell>
          <cell r="AZ68">
            <v>0.94400000000000006</v>
          </cell>
          <cell r="BA68">
            <v>0</v>
          </cell>
          <cell r="BB68">
            <v>0.96499999999999997</v>
          </cell>
          <cell r="BD68" t="str">
            <v>2L89x64x6.4x19SLBB</v>
          </cell>
          <cell r="BE68" t="str">
            <v>2L89x64x6.4x19SLBB</v>
          </cell>
          <cell r="BF68">
            <v>14.799999999999999</v>
          </cell>
          <cell r="BG68">
            <v>18.724374899999997</v>
          </cell>
          <cell r="BH68">
            <v>6.3525</v>
          </cell>
          <cell r="BI68">
            <v>0</v>
          </cell>
          <cell r="BJ68">
            <v>0</v>
          </cell>
          <cell r="BK68">
            <v>0</v>
          </cell>
          <cell r="BL68">
            <v>8.8934999999999995</v>
          </cell>
          <cell r="BM68">
            <v>0</v>
          </cell>
          <cell r="BN68">
            <v>0</v>
          </cell>
          <cell r="BO68">
            <v>0</v>
          </cell>
          <cell r="BP68">
            <v>0.63524999999999998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W68">
            <v>0</v>
          </cell>
          <cell r="BX68">
            <v>1.542387</v>
          </cell>
          <cell r="BY68">
            <v>0</v>
          </cell>
          <cell r="BZ68">
            <v>0</v>
          </cell>
          <cell r="CA68">
            <v>0.52598699999999998</v>
          </cell>
          <cell r="CB68">
            <v>0</v>
          </cell>
          <cell r="CC68">
            <v>14</v>
          </cell>
          <cell r="CD68">
            <v>0</v>
          </cell>
          <cell r="CE68">
            <v>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64.617530780429547</v>
          </cell>
          <cell r="CK68">
            <v>23.953382574659997</v>
          </cell>
          <cell r="CL68">
            <v>13.436863238799001</v>
          </cell>
          <cell r="CM68">
            <v>1.8574709999999999</v>
          </cell>
          <cell r="CN68">
            <v>0</v>
          </cell>
          <cell r="CO68">
            <v>0</v>
          </cell>
          <cell r="CP68">
            <v>0</v>
          </cell>
          <cell r="CQ68">
            <v>4.70085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5.2090499999999995</v>
          </cell>
          <cell r="DA68">
            <v>0.94400000000000006</v>
          </cell>
          <cell r="DB68">
            <v>0</v>
          </cell>
          <cell r="DC68">
            <v>0.96399999999999997</v>
          </cell>
          <cell r="DE68">
            <v>0.75</v>
          </cell>
        </row>
        <row r="69">
          <cell r="C69" t="str">
            <v>2L3-1/2x2-1/2x1/4x3/8LLBB</v>
          </cell>
          <cell r="D69" t="str">
            <v>F</v>
          </cell>
          <cell r="E69">
            <v>9.8800000000000008</v>
          </cell>
          <cell r="F69">
            <v>2.9</v>
          </cell>
          <cell r="G69">
            <v>3.5</v>
          </cell>
          <cell r="H69">
            <v>0</v>
          </cell>
          <cell r="I69">
            <v>0</v>
          </cell>
          <cell r="J69">
            <v>0</v>
          </cell>
          <cell r="K69">
            <v>2.5</v>
          </cell>
          <cell r="L69">
            <v>0</v>
          </cell>
          <cell r="M69">
            <v>0</v>
          </cell>
          <cell r="N69">
            <v>0</v>
          </cell>
          <cell r="O69">
            <v>0.25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1.1000000000000001</v>
          </cell>
          <cell r="X69">
            <v>0</v>
          </cell>
          <cell r="Y69">
            <v>0</v>
          </cell>
          <cell r="Z69">
            <v>0.59599999999999997</v>
          </cell>
          <cell r="AB69">
            <v>10</v>
          </cell>
          <cell r="AD69">
            <v>13</v>
          </cell>
          <cell r="AF69">
            <v>0</v>
          </cell>
          <cell r="AG69">
            <v>0</v>
          </cell>
          <cell r="AH69">
            <v>0</v>
          </cell>
          <cell r="AI69">
            <v>3.61</v>
          </cell>
          <cell r="AJ69">
            <v>2.72</v>
          </cell>
          <cell r="AK69">
            <v>1.51</v>
          </cell>
          <cell r="AL69">
            <v>1.1200000000000001</v>
          </cell>
          <cell r="AM69">
            <v>0</v>
          </cell>
          <cell r="AN69">
            <v>0</v>
          </cell>
          <cell r="AO69">
            <v>0</v>
          </cell>
          <cell r="AP69">
            <v>1.08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1.83</v>
          </cell>
          <cell r="AZ69">
            <v>0.71699999999999997</v>
          </cell>
          <cell r="BA69">
            <v>0</v>
          </cell>
          <cell r="BB69">
            <v>0.96499999999999997</v>
          </cell>
          <cell r="BD69" t="str">
            <v>2L89x64x6.4x9LLBB</v>
          </cell>
          <cell r="BE69" t="str">
            <v>2L89x64x6.4x9LLBB</v>
          </cell>
          <cell r="BF69">
            <v>14.799999999999999</v>
          </cell>
          <cell r="BG69">
            <v>18.724374899999997</v>
          </cell>
          <cell r="BH69">
            <v>8.8934999999999995</v>
          </cell>
          <cell r="BI69">
            <v>0</v>
          </cell>
          <cell r="BJ69">
            <v>0</v>
          </cell>
          <cell r="BK69">
            <v>0</v>
          </cell>
          <cell r="BL69">
            <v>6.3525</v>
          </cell>
          <cell r="BM69">
            <v>0</v>
          </cell>
          <cell r="BN69">
            <v>0</v>
          </cell>
          <cell r="BO69">
            <v>0</v>
          </cell>
          <cell r="BP69">
            <v>0.63524999999999998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W69">
            <v>0</v>
          </cell>
          <cell r="BX69">
            <v>2.7951000000000001</v>
          </cell>
          <cell r="BY69">
            <v>0</v>
          </cell>
          <cell r="BZ69">
            <v>0</v>
          </cell>
          <cell r="CA69">
            <v>1.5144359999999999</v>
          </cell>
          <cell r="CB69">
            <v>0</v>
          </cell>
          <cell r="CC69">
            <v>10</v>
          </cell>
          <cell r="CD69">
            <v>0</v>
          </cell>
          <cell r="CE69">
            <v>13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150.49631362409721</v>
          </cell>
          <cell r="CK69">
            <v>44.625479865119999</v>
          </cell>
          <cell r="CL69">
            <v>24.77370389571</v>
          </cell>
          <cell r="CM69">
            <v>2.84592</v>
          </cell>
          <cell r="CN69">
            <v>0</v>
          </cell>
          <cell r="CO69">
            <v>0</v>
          </cell>
          <cell r="CP69">
            <v>0</v>
          </cell>
          <cell r="CQ69">
            <v>2.7442800000000003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4.6500300000000001</v>
          </cell>
          <cell r="DA69">
            <v>0.71699999999999997</v>
          </cell>
          <cell r="DB69">
            <v>0</v>
          </cell>
          <cell r="DC69">
            <v>0.96399999999999997</v>
          </cell>
          <cell r="DE69">
            <v>0.375</v>
          </cell>
        </row>
        <row r="70">
          <cell r="C70" t="str">
            <v>2L3-1/2x2-1/2x1/4x3/8SLBB</v>
          </cell>
          <cell r="D70" t="str">
            <v>F</v>
          </cell>
          <cell r="E70">
            <v>9.8800000000000008</v>
          </cell>
          <cell r="F70">
            <v>2.9</v>
          </cell>
          <cell r="G70">
            <v>2.5</v>
          </cell>
          <cell r="H70">
            <v>0</v>
          </cell>
          <cell r="I70">
            <v>0</v>
          </cell>
          <cell r="J70">
            <v>0</v>
          </cell>
          <cell r="K70">
            <v>3.5</v>
          </cell>
          <cell r="L70">
            <v>0</v>
          </cell>
          <cell r="M70">
            <v>0</v>
          </cell>
          <cell r="N70">
            <v>0</v>
          </cell>
          <cell r="O70">
            <v>0.25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0.60699999999999998</v>
          </cell>
          <cell r="X70">
            <v>0</v>
          </cell>
          <cell r="Y70">
            <v>0</v>
          </cell>
          <cell r="Z70">
            <v>0.20700000000000002</v>
          </cell>
          <cell r="AB70">
            <v>14</v>
          </cell>
          <cell r="AD70">
            <v>9</v>
          </cell>
          <cell r="AF70">
            <v>0</v>
          </cell>
          <cell r="AG70">
            <v>0</v>
          </cell>
          <cell r="AH70">
            <v>0</v>
          </cell>
          <cell r="AI70">
            <v>1.55</v>
          </cell>
          <cell r="AJ70">
            <v>1.46</v>
          </cell>
          <cell r="AK70">
            <v>0.81900000000000006</v>
          </cell>
          <cell r="AL70">
            <v>0.73099999999999998</v>
          </cell>
          <cell r="AM70">
            <v>0</v>
          </cell>
          <cell r="AN70">
            <v>0</v>
          </cell>
          <cell r="AO70">
            <v>0</v>
          </cell>
          <cell r="AP70">
            <v>1.7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1.92</v>
          </cell>
          <cell r="AZ70">
            <v>0.93700000000000006</v>
          </cell>
          <cell r="BA70">
            <v>0</v>
          </cell>
          <cell r="BB70">
            <v>0.96499999999999997</v>
          </cell>
          <cell r="BD70" t="str">
            <v>2L89x64x6.4x9SLBB</v>
          </cell>
          <cell r="BE70" t="str">
            <v>2L89x64x6.4x9SLBB</v>
          </cell>
          <cell r="BF70">
            <v>14.799999999999999</v>
          </cell>
          <cell r="BG70">
            <v>18.724374899999997</v>
          </cell>
          <cell r="BH70">
            <v>6.3525</v>
          </cell>
          <cell r="BI70">
            <v>0</v>
          </cell>
          <cell r="BJ70">
            <v>0</v>
          </cell>
          <cell r="BK70">
            <v>0</v>
          </cell>
          <cell r="BL70">
            <v>8.8934999999999995</v>
          </cell>
          <cell r="BM70">
            <v>0</v>
          </cell>
          <cell r="BN70">
            <v>0</v>
          </cell>
          <cell r="BO70">
            <v>0</v>
          </cell>
          <cell r="BP70">
            <v>0.63524999999999998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W70">
            <v>0</v>
          </cell>
          <cell r="BX70">
            <v>1.542387</v>
          </cell>
          <cell r="BY70">
            <v>0</v>
          </cell>
          <cell r="BZ70">
            <v>0</v>
          </cell>
          <cell r="CA70">
            <v>0.52598699999999998</v>
          </cell>
          <cell r="CB70">
            <v>0</v>
          </cell>
          <cell r="CC70">
            <v>14</v>
          </cell>
          <cell r="CD70">
            <v>0</v>
          </cell>
          <cell r="CE70">
            <v>9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64.617530780429547</v>
          </cell>
          <cell r="CK70">
            <v>23.953382574659997</v>
          </cell>
          <cell r="CL70">
            <v>13.436863238799001</v>
          </cell>
          <cell r="CM70">
            <v>1.8574709999999999</v>
          </cell>
          <cell r="CN70">
            <v>0</v>
          </cell>
          <cell r="CO70">
            <v>0</v>
          </cell>
          <cell r="CP70">
            <v>0</v>
          </cell>
          <cell r="CQ70">
            <v>4.3197000000000001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4.8787199999999995</v>
          </cell>
          <cell r="DA70">
            <v>0.93700000000000006</v>
          </cell>
          <cell r="DB70">
            <v>0</v>
          </cell>
          <cell r="DC70">
            <v>0.96399999999999997</v>
          </cell>
          <cell r="DE70">
            <v>0.375</v>
          </cell>
        </row>
        <row r="71">
          <cell r="C71" t="str">
            <v>2L3-1/2x2-1/2x3/8LLBB</v>
          </cell>
          <cell r="D71" t="str">
            <v>F</v>
          </cell>
          <cell r="E71">
            <v>14.5</v>
          </cell>
          <cell r="F71">
            <v>4.25</v>
          </cell>
          <cell r="G71">
            <v>3.5</v>
          </cell>
          <cell r="H71">
            <v>0</v>
          </cell>
          <cell r="I71">
            <v>0</v>
          </cell>
          <cell r="J71">
            <v>0</v>
          </cell>
          <cell r="K71">
            <v>2.5</v>
          </cell>
          <cell r="L71">
            <v>0</v>
          </cell>
          <cell r="M71">
            <v>0</v>
          </cell>
          <cell r="N71">
            <v>0</v>
          </cell>
          <cell r="O71">
            <v>0.375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1.1499999999999999</v>
          </cell>
          <cell r="X71">
            <v>0</v>
          </cell>
          <cell r="Y71">
            <v>0</v>
          </cell>
          <cell r="Z71">
            <v>0.66800000000000004</v>
          </cell>
          <cell r="AB71">
            <v>6.666666666666667</v>
          </cell>
          <cell r="AD71">
            <v>8.3333333333333339</v>
          </cell>
          <cell r="AF71">
            <v>0</v>
          </cell>
          <cell r="AG71">
            <v>0</v>
          </cell>
          <cell r="AH71">
            <v>0</v>
          </cell>
          <cell r="AI71">
            <v>5.13</v>
          </cell>
          <cell r="AJ71">
            <v>3.93</v>
          </cell>
          <cell r="AK71">
            <v>2.1800000000000002</v>
          </cell>
          <cell r="AL71">
            <v>1.1000000000000001</v>
          </cell>
          <cell r="AM71">
            <v>0</v>
          </cell>
          <cell r="AN71">
            <v>0</v>
          </cell>
          <cell r="AO71">
            <v>0</v>
          </cell>
          <cell r="AP71">
            <v>0.97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1.75</v>
          </cell>
          <cell r="AZ71">
            <v>0.69800000000000006</v>
          </cell>
          <cell r="BA71">
            <v>0</v>
          </cell>
          <cell r="BB71">
            <v>1</v>
          </cell>
          <cell r="BD71" t="str">
            <v>2L89x64x9.5LLBB</v>
          </cell>
          <cell r="BE71" t="str">
            <v>2L89x64x9.5LLBB</v>
          </cell>
          <cell r="BF71">
            <v>21.6</v>
          </cell>
          <cell r="BG71">
            <v>27.440894249999999</v>
          </cell>
          <cell r="BH71">
            <v>8.8934999999999995</v>
          </cell>
          <cell r="BI71">
            <v>0</v>
          </cell>
          <cell r="BJ71">
            <v>0</v>
          </cell>
          <cell r="BK71">
            <v>0</v>
          </cell>
          <cell r="BL71">
            <v>6.3525</v>
          </cell>
          <cell r="BM71">
            <v>0</v>
          </cell>
          <cell r="BN71">
            <v>0</v>
          </cell>
          <cell r="BO71">
            <v>0</v>
          </cell>
          <cell r="BP71">
            <v>0.95287499999999992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W71">
            <v>0</v>
          </cell>
          <cell r="BX71">
            <v>2.9221499999999998</v>
          </cell>
          <cell r="BY71">
            <v>0</v>
          </cell>
          <cell r="BZ71">
            <v>0</v>
          </cell>
          <cell r="CA71">
            <v>1.6973880000000001</v>
          </cell>
          <cell r="CB71">
            <v>0</v>
          </cell>
          <cell r="CC71">
            <v>6.666666666666667</v>
          </cell>
          <cell r="CD71">
            <v>0</v>
          </cell>
          <cell r="CE71">
            <v>8.3333333333333339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213.86318251845393</v>
          </cell>
          <cell r="CK71">
            <v>64.477255834529998</v>
          </cell>
          <cell r="CL71">
            <v>35.766009597779998</v>
          </cell>
          <cell r="CM71">
            <v>2.7951000000000001</v>
          </cell>
          <cell r="CN71">
            <v>0</v>
          </cell>
          <cell r="CO71">
            <v>0</v>
          </cell>
          <cell r="CP71">
            <v>0</v>
          </cell>
          <cell r="CQ71">
            <v>2.4647699999999997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4.4467499999999998</v>
          </cell>
          <cell r="DA71">
            <v>0.69800000000000006</v>
          </cell>
          <cell r="DB71">
            <v>0</v>
          </cell>
          <cell r="DC71">
            <v>1</v>
          </cell>
          <cell r="DE71">
            <v>0</v>
          </cell>
        </row>
        <row r="72">
          <cell r="C72" t="str">
            <v>2L3-1/2x2-1/2x3/8SLBB</v>
          </cell>
          <cell r="D72" t="str">
            <v>F</v>
          </cell>
          <cell r="E72">
            <v>14.5</v>
          </cell>
          <cell r="F72">
            <v>4.25</v>
          </cell>
          <cell r="G72">
            <v>2.5</v>
          </cell>
          <cell r="H72">
            <v>0</v>
          </cell>
          <cell r="I72">
            <v>0</v>
          </cell>
          <cell r="J72">
            <v>0</v>
          </cell>
          <cell r="K72">
            <v>3.5</v>
          </cell>
          <cell r="L72">
            <v>0</v>
          </cell>
          <cell r="M72">
            <v>0</v>
          </cell>
          <cell r="N72">
            <v>0</v>
          </cell>
          <cell r="O72">
            <v>0.375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0.65500000000000003</v>
          </cell>
          <cell r="X72">
            <v>0</v>
          </cell>
          <cell r="Y72">
            <v>0</v>
          </cell>
          <cell r="Z72">
            <v>0.30299999999999999</v>
          </cell>
          <cell r="AB72">
            <v>9.3333333333333339</v>
          </cell>
          <cell r="AD72">
            <v>5.666666666666667</v>
          </cell>
          <cell r="AF72">
            <v>0</v>
          </cell>
          <cell r="AG72">
            <v>0</v>
          </cell>
          <cell r="AH72">
            <v>0</v>
          </cell>
          <cell r="AI72">
            <v>2.17</v>
          </cell>
          <cell r="AJ72">
            <v>2.13</v>
          </cell>
          <cell r="AK72">
            <v>1.18</v>
          </cell>
          <cell r="AL72">
            <v>0.71599999999999997</v>
          </cell>
          <cell r="AM72">
            <v>0</v>
          </cell>
          <cell r="AN72">
            <v>0</v>
          </cell>
          <cell r="AO72">
            <v>0</v>
          </cell>
          <cell r="AP72">
            <v>1.59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1.81</v>
          </cell>
          <cell r="AZ72">
            <v>0.93300000000000005</v>
          </cell>
          <cell r="BA72">
            <v>0</v>
          </cell>
          <cell r="BB72">
            <v>1</v>
          </cell>
          <cell r="BD72" t="str">
            <v>2L89x64x9.5SLBB</v>
          </cell>
          <cell r="BE72" t="str">
            <v>2L89x64x9.5SLBB</v>
          </cell>
          <cell r="BF72">
            <v>21.6</v>
          </cell>
          <cell r="BG72">
            <v>27.440894249999999</v>
          </cell>
          <cell r="BH72">
            <v>6.3525</v>
          </cell>
          <cell r="BI72">
            <v>0</v>
          </cell>
          <cell r="BJ72">
            <v>0</v>
          </cell>
          <cell r="BK72">
            <v>0</v>
          </cell>
          <cell r="BL72">
            <v>8.8934999999999995</v>
          </cell>
          <cell r="BM72">
            <v>0</v>
          </cell>
          <cell r="BN72">
            <v>0</v>
          </cell>
          <cell r="BO72">
            <v>0</v>
          </cell>
          <cell r="BP72">
            <v>0.95287499999999992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W72">
            <v>0</v>
          </cell>
          <cell r="BX72">
            <v>1.664355</v>
          </cell>
          <cell r="BY72">
            <v>0</v>
          </cell>
          <cell r="BZ72">
            <v>0</v>
          </cell>
          <cell r="CA72">
            <v>0.76992299999999991</v>
          </cell>
          <cell r="CB72">
            <v>0</v>
          </cell>
          <cell r="CC72">
            <v>9.3333333333333339</v>
          </cell>
          <cell r="CD72">
            <v>0</v>
          </cell>
          <cell r="CE72">
            <v>5.666666666666667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90.46454309260136</v>
          </cell>
          <cell r="CK72">
            <v>34.945688276729996</v>
          </cell>
          <cell r="CL72">
            <v>19.359583176779999</v>
          </cell>
          <cell r="CM72">
            <v>1.819356</v>
          </cell>
          <cell r="CN72">
            <v>0</v>
          </cell>
          <cell r="CO72">
            <v>0</v>
          </cell>
          <cell r="CP72">
            <v>0</v>
          </cell>
          <cell r="CQ72">
            <v>4.0401899999999999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4.5992100000000002</v>
          </cell>
          <cell r="DA72">
            <v>0.93300000000000005</v>
          </cell>
          <cell r="DB72">
            <v>0</v>
          </cell>
          <cell r="DC72">
            <v>1</v>
          </cell>
          <cell r="DE72">
            <v>0</v>
          </cell>
        </row>
        <row r="73">
          <cell r="C73" t="str">
            <v>2L3-1/2x2-1/2x3/8x3/4LLBB</v>
          </cell>
          <cell r="D73" t="str">
            <v>F</v>
          </cell>
          <cell r="E73">
            <v>14.5</v>
          </cell>
          <cell r="F73">
            <v>4.25</v>
          </cell>
          <cell r="G73">
            <v>3.5</v>
          </cell>
          <cell r="H73">
            <v>0</v>
          </cell>
          <cell r="I73">
            <v>0</v>
          </cell>
          <cell r="J73">
            <v>0</v>
          </cell>
          <cell r="K73">
            <v>2.5</v>
          </cell>
          <cell r="L73">
            <v>0</v>
          </cell>
          <cell r="M73">
            <v>0</v>
          </cell>
          <cell r="N73">
            <v>0</v>
          </cell>
          <cell r="O73">
            <v>0.375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1.1499999999999999</v>
          </cell>
          <cell r="X73">
            <v>0</v>
          </cell>
          <cell r="Y73">
            <v>0</v>
          </cell>
          <cell r="Z73">
            <v>0.66800000000000004</v>
          </cell>
          <cell r="AB73">
            <v>6.666666666666667</v>
          </cell>
          <cell r="AD73">
            <v>8.3333333333333339</v>
          </cell>
          <cell r="AF73">
            <v>0</v>
          </cell>
          <cell r="AG73">
            <v>0</v>
          </cell>
          <cell r="AH73">
            <v>0</v>
          </cell>
          <cell r="AI73">
            <v>5.13</v>
          </cell>
          <cell r="AJ73">
            <v>3.93</v>
          </cell>
          <cell r="AK73">
            <v>2.1800000000000002</v>
          </cell>
          <cell r="AL73">
            <v>1.1000000000000001</v>
          </cell>
          <cell r="AM73">
            <v>0</v>
          </cell>
          <cell r="AN73">
            <v>0</v>
          </cell>
          <cell r="AO73">
            <v>0</v>
          </cell>
          <cell r="AP73">
            <v>1.25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1.93</v>
          </cell>
          <cell r="AZ73">
            <v>0.75</v>
          </cell>
          <cell r="BA73">
            <v>0</v>
          </cell>
          <cell r="BB73">
            <v>1</v>
          </cell>
          <cell r="BD73" t="str">
            <v>2L89x64x9.5x19LLBB</v>
          </cell>
          <cell r="BE73" t="str">
            <v>2L89x64x9.5x19LLBB</v>
          </cell>
          <cell r="BF73">
            <v>21.6</v>
          </cell>
          <cell r="BG73">
            <v>27.440894249999999</v>
          </cell>
          <cell r="BH73">
            <v>8.8934999999999995</v>
          </cell>
          <cell r="BI73">
            <v>0</v>
          </cell>
          <cell r="BJ73">
            <v>0</v>
          </cell>
          <cell r="BK73">
            <v>0</v>
          </cell>
          <cell r="BL73">
            <v>6.3525</v>
          </cell>
          <cell r="BM73">
            <v>0</v>
          </cell>
          <cell r="BN73">
            <v>0</v>
          </cell>
          <cell r="BO73">
            <v>0</v>
          </cell>
          <cell r="BP73">
            <v>0.95287499999999992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W73">
            <v>0</v>
          </cell>
          <cell r="BX73">
            <v>2.9221499999999998</v>
          </cell>
          <cell r="BY73">
            <v>0</v>
          </cell>
          <cell r="BZ73">
            <v>0</v>
          </cell>
          <cell r="CA73">
            <v>1.6973880000000001</v>
          </cell>
          <cell r="CB73">
            <v>0</v>
          </cell>
          <cell r="CC73">
            <v>6.666666666666667</v>
          </cell>
          <cell r="CD73">
            <v>0</v>
          </cell>
          <cell r="CE73">
            <v>8.3333333333333339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213.86318251845393</v>
          </cell>
          <cell r="CK73">
            <v>64.477255834529998</v>
          </cell>
          <cell r="CL73">
            <v>35.766009597779998</v>
          </cell>
          <cell r="CM73">
            <v>2.7951000000000001</v>
          </cell>
          <cell r="CN73">
            <v>0</v>
          </cell>
          <cell r="CO73">
            <v>0</v>
          </cell>
          <cell r="CP73">
            <v>0</v>
          </cell>
          <cell r="CQ73">
            <v>3.17625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4.9041299999999994</v>
          </cell>
          <cell r="DA73">
            <v>0.75</v>
          </cell>
          <cell r="DB73">
            <v>0</v>
          </cell>
          <cell r="DC73">
            <v>1</v>
          </cell>
          <cell r="DE73">
            <v>0.75</v>
          </cell>
        </row>
        <row r="74">
          <cell r="C74" t="str">
            <v>2L3-1/2x2-1/2x3/8x3/4SLBB</v>
          </cell>
          <cell r="D74" t="str">
            <v>F</v>
          </cell>
          <cell r="E74">
            <v>14.5</v>
          </cell>
          <cell r="F74">
            <v>4.25</v>
          </cell>
          <cell r="G74">
            <v>2.5</v>
          </cell>
          <cell r="H74">
            <v>0</v>
          </cell>
          <cell r="I74">
            <v>0</v>
          </cell>
          <cell r="J74">
            <v>0</v>
          </cell>
          <cell r="K74">
            <v>3.5</v>
          </cell>
          <cell r="L74">
            <v>0</v>
          </cell>
          <cell r="M74">
            <v>0</v>
          </cell>
          <cell r="N74">
            <v>0</v>
          </cell>
          <cell r="O74">
            <v>0.375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0.65500000000000003</v>
          </cell>
          <cell r="X74">
            <v>0</v>
          </cell>
          <cell r="Y74">
            <v>0</v>
          </cell>
          <cell r="Z74">
            <v>0.30299999999999999</v>
          </cell>
          <cell r="AB74">
            <v>9.3333333333333339</v>
          </cell>
          <cell r="AD74">
            <v>5.666666666666667</v>
          </cell>
          <cell r="AF74">
            <v>0</v>
          </cell>
          <cell r="AG74">
            <v>0</v>
          </cell>
          <cell r="AH74">
            <v>0</v>
          </cell>
          <cell r="AI74">
            <v>2.17</v>
          </cell>
          <cell r="AJ74">
            <v>2.13</v>
          </cell>
          <cell r="AK74">
            <v>1.18</v>
          </cell>
          <cell r="AL74">
            <v>0.71599999999999997</v>
          </cell>
          <cell r="AM74">
            <v>0</v>
          </cell>
          <cell r="AN74">
            <v>0</v>
          </cell>
          <cell r="AO74">
            <v>0</v>
          </cell>
          <cell r="AP74">
            <v>1.88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2.0699999999999998</v>
          </cell>
          <cell r="AZ74">
            <v>0.94900000000000007</v>
          </cell>
          <cell r="BA74">
            <v>0</v>
          </cell>
          <cell r="BB74">
            <v>1</v>
          </cell>
          <cell r="BD74" t="str">
            <v>2L89x64x9.5x19SLBB</v>
          </cell>
          <cell r="BE74" t="str">
            <v>2L89x64x9.5x19SLBB</v>
          </cell>
          <cell r="BF74">
            <v>21.6</v>
          </cell>
          <cell r="BG74">
            <v>27.440894249999999</v>
          </cell>
          <cell r="BH74">
            <v>6.3525</v>
          </cell>
          <cell r="BI74">
            <v>0</v>
          </cell>
          <cell r="BJ74">
            <v>0</v>
          </cell>
          <cell r="BK74">
            <v>0</v>
          </cell>
          <cell r="BL74">
            <v>8.8934999999999995</v>
          </cell>
          <cell r="BM74">
            <v>0</v>
          </cell>
          <cell r="BN74">
            <v>0</v>
          </cell>
          <cell r="BO74">
            <v>0</v>
          </cell>
          <cell r="BP74">
            <v>0.95287499999999992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W74">
            <v>0</v>
          </cell>
          <cell r="BX74">
            <v>1.664355</v>
          </cell>
          <cell r="BY74">
            <v>0</v>
          </cell>
          <cell r="BZ74">
            <v>0</v>
          </cell>
          <cell r="CA74">
            <v>0.76992299999999991</v>
          </cell>
          <cell r="CB74">
            <v>0</v>
          </cell>
          <cell r="CC74">
            <v>9.3333333333333339</v>
          </cell>
          <cell r="CD74">
            <v>0</v>
          </cell>
          <cell r="CE74">
            <v>5.666666666666667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90.46454309260136</v>
          </cell>
          <cell r="CK74">
            <v>34.945688276729996</v>
          </cell>
          <cell r="CL74">
            <v>19.359583176779999</v>
          </cell>
          <cell r="CM74">
            <v>1.819356</v>
          </cell>
          <cell r="CN74">
            <v>0</v>
          </cell>
          <cell r="CO74">
            <v>0</v>
          </cell>
          <cell r="CP74">
            <v>0</v>
          </cell>
          <cell r="CQ74">
            <v>4.7770799999999998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5.2598699999999994</v>
          </cell>
          <cell r="DA74">
            <v>0.94900000000000007</v>
          </cell>
          <cell r="DB74">
            <v>0</v>
          </cell>
          <cell r="DC74">
            <v>1</v>
          </cell>
          <cell r="DE74">
            <v>0.75</v>
          </cell>
        </row>
        <row r="75">
          <cell r="C75" t="str">
            <v>2L3-1/2x2-1/2x3/8x3/8LLBB</v>
          </cell>
          <cell r="D75" t="str">
            <v>F</v>
          </cell>
          <cell r="E75">
            <v>14.5</v>
          </cell>
          <cell r="F75">
            <v>4.25</v>
          </cell>
          <cell r="G75">
            <v>3.5</v>
          </cell>
          <cell r="H75">
            <v>0</v>
          </cell>
          <cell r="I75">
            <v>0</v>
          </cell>
          <cell r="J75">
            <v>0</v>
          </cell>
          <cell r="K75">
            <v>2.5</v>
          </cell>
          <cell r="L75">
            <v>0</v>
          </cell>
          <cell r="M75">
            <v>0</v>
          </cell>
          <cell r="N75">
            <v>0</v>
          </cell>
          <cell r="O75">
            <v>0.375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1.1499999999999999</v>
          </cell>
          <cell r="X75">
            <v>0</v>
          </cell>
          <cell r="Y75">
            <v>0</v>
          </cell>
          <cell r="Z75">
            <v>0.66800000000000004</v>
          </cell>
          <cell r="AB75">
            <v>6.666666666666667</v>
          </cell>
          <cell r="AD75">
            <v>8.3333333333333339</v>
          </cell>
          <cell r="AF75">
            <v>0</v>
          </cell>
          <cell r="AG75">
            <v>0</v>
          </cell>
          <cell r="AH75">
            <v>0</v>
          </cell>
          <cell r="AI75">
            <v>5.13</v>
          </cell>
          <cell r="AJ75">
            <v>3.93</v>
          </cell>
          <cell r="AK75">
            <v>2.1800000000000002</v>
          </cell>
          <cell r="AL75">
            <v>1.1000000000000001</v>
          </cell>
          <cell r="AM75">
            <v>0</v>
          </cell>
          <cell r="AN75">
            <v>0</v>
          </cell>
          <cell r="AO75">
            <v>0</v>
          </cell>
          <cell r="AP75">
            <v>1.1100000000000001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1.83</v>
          </cell>
          <cell r="AZ75">
            <v>0.72399999999999998</v>
          </cell>
          <cell r="BA75">
            <v>0</v>
          </cell>
          <cell r="BB75">
            <v>1</v>
          </cell>
          <cell r="BD75" t="str">
            <v>2L89x64x9.5x9LLBB</v>
          </cell>
          <cell r="BE75" t="str">
            <v>2L89x64x9.5x9LLBB</v>
          </cell>
          <cell r="BF75">
            <v>21.6</v>
          </cell>
          <cell r="BG75">
            <v>27.440894249999999</v>
          </cell>
          <cell r="BH75">
            <v>8.8934999999999995</v>
          </cell>
          <cell r="BI75">
            <v>0</v>
          </cell>
          <cell r="BJ75">
            <v>0</v>
          </cell>
          <cell r="BK75">
            <v>0</v>
          </cell>
          <cell r="BL75">
            <v>6.3525</v>
          </cell>
          <cell r="BM75">
            <v>0</v>
          </cell>
          <cell r="BN75">
            <v>0</v>
          </cell>
          <cell r="BO75">
            <v>0</v>
          </cell>
          <cell r="BP75">
            <v>0.95287499999999992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W75">
            <v>0</v>
          </cell>
          <cell r="BX75">
            <v>2.9221499999999998</v>
          </cell>
          <cell r="BY75">
            <v>0</v>
          </cell>
          <cell r="BZ75">
            <v>0</v>
          </cell>
          <cell r="CA75">
            <v>1.6973880000000001</v>
          </cell>
          <cell r="CB75">
            <v>0</v>
          </cell>
          <cell r="CC75">
            <v>6.666666666666667</v>
          </cell>
          <cell r="CD75">
            <v>0</v>
          </cell>
          <cell r="CE75">
            <v>8.3333333333333339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213.86318251845393</v>
          </cell>
          <cell r="CK75">
            <v>64.477255834529998</v>
          </cell>
          <cell r="CL75">
            <v>35.766009597779998</v>
          </cell>
          <cell r="CM75">
            <v>2.7951000000000001</v>
          </cell>
          <cell r="CN75">
            <v>0</v>
          </cell>
          <cell r="CO75">
            <v>0</v>
          </cell>
          <cell r="CP75">
            <v>0</v>
          </cell>
          <cell r="CQ75">
            <v>2.8205100000000001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4.6500300000000001</v>
          </cell>
          <cell r="DA75">
            <v>0.72399999999999998</v>
          </cell>
          <cell r="DB75">
            <v>0</v>
          </cell>
          <cell r="DC75">
            <v>1</v>
          </cell>
          <cell r="DE75">
            <v>0.375</v>
          </cell>
        </row>
        <row r="76">
          <cell r="C76" t="str">
            <v>2L3-1/2x2-1/2x3/8x3/8SLBB</v>
          </cell>
          <cell r="D76" t="str">
            <v>F</v>
          </cell>
          <cell r="E76">
            <v>14.5</v>
          </cell>
          <cell r="F76">
            <v>4.25</v>
          </cell>
          <cell r="G76">
            <v>2.5</v>
          </cell>
          <cell r="H76">
            <v>0</v>
          </cell>
          <cell r="I76">
            <v>0</v>
          </cell>
          <cell r="J76">
            <v>0</v>
          </cell>
          <cell r="K76">
            <v>3.5</v>
          </cell>
          <cell r="L76">
            <v>0</v>
          </cell>
          <cell r="M76">
            <v>0</v>
          </cell>
          <cell r="N76">
            <v>0</v>
          </cell>
          <cell r="O76">
            <v>0.375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0.65500000000000003</v>
          </cell>
          <cell r="X76">
            <v>0</v>
          </cell>
          <cell r="Y76">
            <v>0</v>
          </cell>
          <cell r="Z76">
            <v>0.30299999999999999</v>
          </cell>
          <cell r="AB76">
            <v>9.3333333333333339</v>
          </cell>
          <cell r="AD76">
            <v>5.666666666666667</v>
          </cell>
          <cell r="AF76">
            <v>0</v>
          </cell>
          <cell r="AG76">
            <v>0</v>
          </cell>
          <cell r="AH76">
            <v>0</v>
          </cell>
          <cell r="AI76">
            <v>2.17</v>
          </cell>
          <cell r="AJ76">
            <v>2.13</v>
          </cell>
          <cell r="AK76">
            <v>1.18</v>
          </cell>
          <cell r="AL76">
            <v>0.71599999999999997</v>
          </cell>
          <cell r="AM76">
            <v>0</v>
          </cell>
          <cell r="AN76">
            <v>0</v>
          </cell>
          <cell r="AO76">
            <v>0</v>
          </cell>
          <cell r="AP76">
            <v>1.73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1.93</v>
          </cell>
          <cell r="AZ76">
            <v>0.94100000000000006</v>
          </cell>
          <cell r="BA76">
            <v>0</v>
          </cell>
          <cell r="BB76">
            <v>1</v>
          </cell>
          <cell r="BD76" t="str">
            <v>2L89x64x9.5x9SLBB</v>
          </cell>
          <cell r="BE76" t="str">
            <v>2L89x64x9.5x9SLBB</v>
          </cell>
          <cell r="BF76">
            <v>21.6</v>
          </cell>
          <cell r="BG76">
            <v>27.440894249999999</v>
          </cell>
          <cell r="BH76">
            <v>6.3525</v>
          </cell>
          <cell r="BI76">
            <v>0</v>
          </cell>
          <cell r="BJ76">
            <v>0</v>
          </cell>
          <cell r="BK76">
            <v>0</v>
          </cell>
          <cell r="BL76">
            <v>8.8934999999999995</v>
          </cell>
          <cell r="BM76">
            <v>0</v>
          </cell>
          <cell r="BN76">
            <v>0</v>
          </cell>
          <cell r="BO76">
            <v>0</v>
          </cell>
          <cell r="BP76">
            <v>0.95287499999999992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W76">
            <v>0</v>
          </cell>
          <cell r="BX76">
            <v>1.664355</v>
          </cell>
          <cell r="BY76">
            <v>0</v>
          </cell>
          <cell r="BZ76">
            <v>0</v>
          </cell>
          <cell r="CA76">
            <v>0.76992299999999991</v>
          </cell>
          <cell r="CB76">
            <v>0</v>
          </cell>
          <cell r="CC76">
            <v>9.3333333333333339</v>
          </cell>
          <cell r="CD76">
            <v>0</v>
          </cell>
          <cell r="CE76">
            <v>5.666666666666667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90.46454309260136</v>
          </cell>
          <cell r="CK76">
            <v>34.945688276729996</v>
          </cell>
          <cell r="CL76">
            <v>19.359583176779999</v>
          </cell>
          <cell r="CM76">
            <v>1.819356</v>
          </cell>
          <cell r="CN76">
            <v>0</v>
          </cell>
          <cell r="CO76">
            <v>0</v>
          </cell>
          <cell r="CP76">
            <v>0</v>
          </cell>
          <cell r="CQ76">
            <v>4.3959299999999999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4.9041299999999994</v>
          </cell>
          <cell r="DA76">
            <v>0.94100000000000006</v>
          </cell>
          <cell r="DB76">
            <v>0</v>
          </cell>
          <cell r="DC76">
            <v>1</v>
          </cell>
          <cell r="DE76">
            <v>0.375</v>
          </cell>
        </row>
        <row r="77">
          <cell r="C77" t="str">
            <v>2L3-1/2x2-1/2x5/16LLBB</v>
          </cell>
          <cell r="D77" t="str">
            <v>F</v>
          </cell>
          <cell r="E77">
            <v>12.2</v>
          </cell>
          <cell r="F77">
            <v>3.58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2.5</v>
          </cell>
          <cell r="L77">
            <v>0</v>
          </cell>
          <cell r="M77">
            <v>0</v>
          </cell>
          <cell r="N77">
            <v>0</v>
          </cell>
          <cell r="O77">
            <v>0.3125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1.1299999999999999</v>
          </cell>
          <cell r="X77">
            <v>0</v>
          </cell>
          <cell r="Y77">
            <v>0</v>
          </cell>
          <cell r="Z77">
            <v>0.63300000000000001</v>
          </cell>
          <cell r="AB77">
            <v>8</v>
          </cell>
          <cell r="AD77">
            <v>10.199999999999999</v>
          </cell>
          <cell r="AF77">
            <v>0</v>
          </cell>
          <cell r="AG77">
            <v>0</v>
          </cell>
          <cell r="AH77">
            <v>0</v>
          </cell>
          <cell r="AI77">
            <v>4.3899999999999997</v>
          </cell>
          <cell r="AJ77">
            <v>3.33</v>
          </cell>
          <cell r="AK77">
            <v>1.85</v>
          </cell>
          <cell r="AL77">
            <v>1.1100000000000001</v>
          </cell>
          <cell r="AM77">
            <v>0</v>
          </cell>
          <cell r="AN77">
            <v>0</v>
          </cell>
          <cell r="AO77">
            <v>0</v>
          </cell>
          <cell r="AP77">
            <v>0.96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1.76</v>
          </cell>
          <cell r="AZ77">
            <v>0.69499999999999995</v>
          </cell>
          <cell r="BA77">
            <v>0</v>
          </cell>
          <cell r="BB77">
            <v>1</v>
          </cell>
          <cell r="BD77" t="str">
            <v>2L89x64x7.9LLBB</v>
          </cell>
          <cell r="BE77" t="str">
            <v>2L89x64x7.9LLBB</v>
          </cell>
          <cell r="BF77">
            <v>18.200000000000003</v>
          </cell>
          <cell r="BG77">
            <v>23.114917979999998</v>
          </cell>
          <cell r="BH77">
            <v>8.8934999999999995</v>
          </cell>
          <cell r="BI77">
            <v>0</v>
          </cell>
          <cell r="BJ77">
            <v>0</v>
          </cell>
          <cell r="BK77">
            <v>0</v>
          </cell>
          <cell r="BL77">
            <v>6.3525</v>
          </cell>
          <cell r="BM77">
            <v>0</v>
          </cell>
          <cell r="BN77">
            <v>0</v>
          </cell>
          <cell r="BO77">
            <v>0</v>
          </cell>
          <cell r="BP77">
            <v>0.7940625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W77">
            <v>0</v>
          </cell>
          <cell r="BX77">
            <v>2.8713299999999995</v>
          </cell>
          <cell r="BY77">
            <v>0</v>
          </cell>
          <cell r="BZ77">
            <v>0</v>
          </cell>
          <cell r="CA77">
            <v>1.6084529999999999</v>
          </cell>
          <cell r="CB77">
            <v>0</v>
          </cell>
          <cell r="CC77">
            <v>8</v>
          </cell>
          <cell r="CD77">
            <v>0</v>
          </cell>
          <cell r="CE77">
            <v>10.199999999999999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183.01352266199078</v>
          </cell>
          <cell r="CK77">
            <v>54.633399981929998</v>
          </cell>
          <cell r="CL77">
            <v>30.351888878850001</v>
          </cell>
          <cell r="CM77">
            <v>2.8205100000000001</v>
          </cell>
          <cell r="CN77">
            <v>0</v>
          </cell>
          <cell r="CO77">
            <v>0</v>
          </cell>
          <cell r="CP77">
            <v>0</v>
          </cell>
          <cell r="CQ77">
            <v>2.4393599999999998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4.4721599999999997</v>
          </cell>
          <cell r="DA77">
            <v>0.69499999999999995</v>
          </cell>
          <cell r="DB77">
            <v>0</v>
          </cell>
          <cell r="DC77">
            <v>1</v>
          </cell>
          <cell r="DE77">
            <v>0</v>
          </cell>
        </row>
        <row r="78">
          <cell r="C78" t="str">
            <v>2L3-1/2x2-1/2x5/16SLBB</v>
          </cell>
          <cell r="D78" t="str">
            <v>F</v>
          </cell>
          <cell r="E78">
            <v>12.2</v>
          </cell>
          <cell r="F78">
            <v>3.58</v>
          </cell>
          <cell r="G78">
            <v>2.5</v>
          </cell>
          <cell r="H78">
            <v>0</v>
          </cell>
          <cell r="I78">
            <v>0</v>
          </cell>
          <cell r="J78">
            <v>0</v>
          </cell>
          <cell r="K78">
            <v>3.5</v>
          </cell>
          <cell r="L78">
            <v>0</v>
          </cell>
          <cell r="M78">
            <v>0</v>
          </cell>
          <cell r="N78">
            <v>0</v>
          </cell>
          <cell r="O78">
            <v>0.3125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0.63200000000000001</v>
          </cell>
          <cell r="X78">
            <v>0</v>
          </cell>
          <cell r="Y78">
            <v>0</v>
          </cell>
          <cell r="Z78">
            <v>0.25600000000000001</v>
          </cell>
          <cell r="AB78">
            <v>11.2</v>
          </cell>
          <cell r="AD78">
            <v>7</v>
          </cell>
          <cell r="AF78">
            <v>0</v>
          </cell>
          <cell r="AG78">
            <v>0</v>
          </cell>
          <cell r="AH78">
            <v>0</v>
          </cell>
          <cell r="AI78">
            <v>1.87</v>
          </cell>
          <cell r="AJ78">
            <v>1.8</v>
          </cell>
          <cell r="AK78">
            <v>1</v>
          </cell>
          <cell r="AL78">
            <v>0.72299999999999998</v>
          </cell>
          <cell r="AM78">
            <v>0</v>
          </cell>
          <cell r="AN78">
            <v>0</v>
          </cell>
          <cell r="AO78">
            <v>0</v>
          </cell>
          <cell r="AP78">
            <v>1.58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1.8</v>
          </cell>
          <cell r="AZ78">
            <v>0.93</v>
          </cell>
          <cell r="BA78">
            <v>0</v>
          </cell>
          <cell r="BB78">
            <v>1</v>
          </cell>
          <cell r="BD78" t="str">
            <v>2L89x64x7.9SLBB</v>
          </cell>
          <cell r="BE78" t="str">
            <v>2L89x64x7.9SLBB</v>
          </cell>
          <cell r="BF78">
            <v>18.200000000000003</v>
          </cell>
          <cell r="BG78">
            <v>23.114917979999998</v>
          </cell>
          <cell r="BH78">
            <v>6.3525</v>
          </cell>
          <cell r="BI78">
            <v>0</v>
          </cell>
          <cell r="BJ78">
            <v>0</v>
          </cell>
          <cell r="BK78">
            <v>0</v>
          </cell>
          <cell r="BL78">
            <v>8.8934999999999995</v>
          </cell>
          <cell r="BM78">
            <v>0</v>
          </cell>
          <cell r="BN78">
            <v>0</v>
          </cell>
          <cell r="BO78">
            <v>0</v>
          </cell>
          <cell r="BP78">
            <v>0.7940625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W78">
            <v>0</v>
          </cell>
          <cell r="BX78">
            <v>1.605912</v>
          </cell>
          <cell r="BY78">
            <v>0</v>
          </cell>
          <cell r="BZ78">
            <v>0</v>
          </cell>
          <cell r="CA78">
            <v>0.65049599999999996</v>
          </cell>
          <cell r="CB78">
            <v>0</v>
          </cell>
          <cell r="CC78">
            <v>11.2</v>
          </cell>
          <cell r="CD78">
            <v>0</v>
          </cell>
          <cell r="CE78">
            <v>7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77.957924231873065</v>
          </cell>
          <cell r="CK78">
            <v>29.531567557799999</v>
          </cell>
          <cell r="CL78">
            <v>16.406426420999999</v>
          </cell>
          <cell r="CM78">
            <v>1.837143</v>
          </cell>
          <cell r="CN78">
            <v>0</v>
          </cell>
          <cell r="CO78">
            <v>0</v>
          </cell>
          <cell r="CP78">
            <v>0</v>
          </cell>
          <cell r="CQ78">
            <v>4.01478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4.5738000000000003</v>
          </cell>
          <cell r="DA78">
            <v>0.93</v>
          </cell>
          <cell r="DB78">
            <v>0</v>
          </cell>
          <cell r="DC78">
            <v>1</v>
          </cell>
          <cell r="DE78">
            <v>0</v>
          </cell>
        </row>
        <row r="79">
          <cell r="C79" t="str">
            <v>2L3-1/2x2-1/2x5/16x3/4LLBB</v>
          </cell>
          <cell r="D79" t="str">
            <v>F</v>
          </cell>
          <cell r="E79">
            <v>12.2</v>
          </cell>
          <cell r="F79">
            <v>3.58</v>
          </cell>
          <cell r="G79">
            <v>3.5</v>
          </cell>
          <cell r="H79">
            <v>0</v>
          </cell>
          <cell r="I79">
            <v>0</v>
          </cell>
          <cell r="J79">
            <v>0</v>
          </cell>
          <cell r="K79">
            <v>2.5</v>
          </cell>
          <cell r="L79">
            <v>0</v>
          </cell>
          <cell r="M79">
            <v>0</v>
          </cell>
          <cell r="N79">
            <v>0</v>
          </cell>
          <cell r="O79">
            <v>0.3125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1.1299999999999999</v>
          </cell>
          <cell r="X79">
            <v>0</v>
          </cell>
          <cell r="Y79">
            <v>0</v>
          </cell>
          <cell r="Z79">
            <v>0.63300000000000001</v>
          </cell>
          <cell r="AB79">
            <v>8</v>
          </cell>
          <cell r="AD79">
            <v>10.199999999999999</v>
          </cell>
          <cell r="AF79">
            <v>0</v>
          </cell>
          <cell r="AG79">
            <v>0</v>
          </cell>
          <cell r="AH79">
            <v>0</v>
          </cell>
          <cell r="AI79">
            <v>4.3899999999999997</v>
          </cell>
          <cell r="AJ79">
            <v>3.33</v>
          </cell>
          <cell r="AK79">
            <v>1.85</v>
          </cell>
          <cell r="AL79">
            <v>1.1100000000000001</v>
          </cell>
          <cell r="AM79">
            <v>0</v>
          </cell>
          <cell r="AN79">
            <v>0</v>
          </cell>
          <cell r="AO79">
            <v>0</v>
          </cell>
          <cell r="AP79">
            <v>1.24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1.92</v>
          </cell>
          <cell r="AZ79">
            <v>0.746</v>
          </cell>
          <cell r="BA79">
            <v>0</v>
          </cell>
          <cell r="BB79">
            <v>1</v>
          </cell>
          <cell r="BD79" t="str">
            <v>2L89x64x7.9x19LLBB</v>
          </cell>
          <cell r="BE79" t="str">
            <v>2L89x64x7.9x19LLBB</v>
          </cell>
          <cell r="BF79">
            <v>18.200000000000003</v>
          </cell>
          <cell r="BG79">
            <v>23.114917979999998</v>
          </cell>
          <cell r="BH79">
            <v>8.8934999999999995</v>
          </cell>
          <cell r="BI79">
            <v>0</v>
          </cell>
          <cell r="BJ79">
            <v>0</v>
          </cell>
          <cell r="BK79">
            <v>0</v>
          </cell>
          <cell r="BL79">
            <v>6.3525</v>
          </cell>
          <cell r="BM79">
            <v>0</v>
          </cell>
          <cell r="BN79">
            <v>0</v>
          </cell>
          <cell r="BO79">
            <v>0</v>
          </cell>
          <cell r="BP79">
            <v>0.7940625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W79">
            <v>0</v>
          </cell>
          <cell r="BX79">
            <v>2.8713299999999995</v>
          </cell>
          <cell r="BY79">
            <v>0</v>
          </cell>
          <cell r="BZ79">
            <v>0</v>
          </cell>
          <cell r="CA79">
            <v>1.6084529999999999</v>
          </cell>
          <cell r="CB79">
            <v>0</v>
          </cell>
          <cell r="CC79">
            <v>8</v>
          </cell>
          <cell r="CD79">
            <v>0</v>
          </cell>
          <cell r="CE79">
            <v>10.199999999999999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183.01352266199078</v>
          </cell>
          <cell r="CK79">
            <v>54.633399981929998</v>
          </cell>
          <cell r="CL79">
            <v>30.351888878850001</v>
          </cell>
          <cell r="CM79">
            <v>2.8205100000000001</v>
          </cell>
          <cell r="CN79">
            <v>0</v>
          </cell>
          <cell r="CO79">
            <v>0</v>
          </cell>
          <cell r="CP79">
            <v>0</v>
          </cell>
          <cell r="CQ79">
            <v>3.1508400000000001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4.8787199999999995</v>
          </cell>
          <cell r="DA79">
            <v>0.746</v>
          </cell>
          <cell r="DB79">
            <v>0</v>
          </cell>
          <cell r="DC79">
            <v>1</v>
          </cell>
          <cell r="DE79">
            <v>0.75</v>
          </cell>
        </row>
        <row r="80">
          <cell r="C80" t="str">
            <v>2L3-1/2x2-1/2x5/16x3/4SLBB</v>
          </cell>
          <cell r="D80" t="str">
            <v>F</v>
          </cell>
          <cell r="E80">
            <v>12.2</v>
          </cell>
          <cell r="F80">
            <v>3.58</v>
          </cell>
          <cell r="G80">
            <v>2.5</v>
          </cell>
          <cell r="H80">
            <v>0</v>
          </cell>
          <cell r="I80">
            <v>0</v>
          </cell>
          <cell r="J80">
            <v>0</v>
          </cell>
          <cell r="K80">
            <v>3.5</v>
          </cell>
          <cell r="L80">
            <v>0</v>
          </cell>
          <cell r="M80">
            <v>0</v>
          </cell>
          <cell r="N80">
            <v>0</v>
          </cell>
          <cell r="O80">
            <v>0.3125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0.63200000000000001</v>
          </cell>
          <cell r="X80">
            <v>0</v>
          </cell>
          <cell r="Y80">
            <v>0</v>
          </cell>
          <cell r="Z80">
            <v>0.25600000000000001</v>
          </cell>
          <cell r="AB80">
            <v>11.2</v>
          </cell>
          <cell r="AD80">
            <v>7</v>
          </cell>
          <cell r="AF80">
            <v>0</v>
          </cell>
          <cell r="AG80">
            <v>0</v>
          </cell>
          <cell r="AH80">
            <v>0</v>
          </cell>
          <cell r="AI80">
            <v>1.87</v>
          </cell>
          <cell r="AJ80">
            <v>1.8</v>
          </cell>
          <cell r="AK80">
            <v>1</v>
          </cell>
          <cell r="AL80">
            <v>0.72299999999999998</v>
          </cell>
          <cell r="AM80">
            <v>0</v>
          </cell>
          <cell r="AN80">
            <v>0</v>
          </cell>
          <cell r="AO80">
            <v>0</v>
          </cell>
          <cell r="AP80">
            <v>1.87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2.06</v>
          </cell>
          <cell r="AZ80">
            <v>0.94700000000000006</v>
          </cell>
          <cell r="BA80">
            <v>0</v>
          </cell>
          <cell r="BB80">
            <v>1</v>
          </cell>
          <cell r="BD80" t="str">
            <v>2L89x64x7.9x19SLBB</v>
          </cell>
          <cell r="BE80" t="str">
            <v>2L89x64x7.9x19SLBB</v>
          </cell>
          <cell r="BF80">
            <v>18.200000000000003</v>
          </cell>
          <cell r="BG80">
            <v>23.114917979999998</v>
          </cell>
          <cell r="BH80">
            <v>6.3525</v>
          </cell>
          <cell r="BI80">
            <v>0</v>
          </cell>
          <cell r="BJ80">
            <v>0</v>
          </cell>
          <cell r="BK80">
            <v>0</v>
          </cell>
          <cell r="BL80">
            <v>8.8934999999999995</v>
          </cell>
          <cell r="BM80">
            <v>0</v>
          </cell>
          <cell r="BN80">
            <v>0</v>
          </cell>
          <cell r="BO80">
            <v>0</v>
          </cell>
          <cell r="BP80">
            <v>0.7940625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W80">
            <v>0</v>
          </cell>
          <cell r="BX80">
            <v>1.605912</v>
          </cell>
          <cell r="BY80">
            <v>0</v>
          </cell>
          <cell r="BZ80">
            <v>0</v>
          </cell>
          <cell r="CA80">
            <v>0.65049599999999996</v>
          </cell>
          <cell r="CB80">
            <v>0</v>
          </cell>
          <cell r="CC80">
            <v>11.2</v>
          </cell>
          <cell r="CD80">
            <v>0</v>
          </cell>
          <cell r="CE80">
            <v>7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77.957924231873065</v>
          </cell>
          <cell r="CK80">
            <v>29.531567557799999</v>
          </cell>
          <cell r="CL80">
            <v>16.406426420999999</v>
          </cell>
          <cell r="CM80">
            <v>1.837143</v>
          </cell>
          <cell r="CN80">
            <v>0</v>
          </cell>
          <cell r="CO80">
            <v>0</v>
          </cell>
          <cell r="CP80">
            <v>0</v>
          </cell>
          <cell r="CQ80">
            <v>4.7516699999999998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5.2344600000000003</v>
          </cell>
          <cell r="DA80">
            <v>0.94700000000000006</v>
          </cell>
          <cell r="DB80">
            <v>0</v>
          </cell>
          <cell r="DC80">
            <v>1</v>
          </cell>
          <cell r="DE80">
            <v>0.75</v>
          </cell>
        </row>
        <row r="81">
          <cell r="C81" t="str">
            <v>2L3-1/2x2-1/2x5/16x3/8LLBB</v>
          </cell>
          <cell r="D81" t="str">
            <v>F</v>
          </cell>
          <cell r="E81">
            <v>12.2</v>
          </cell>
          <cell r="F81">
            <v>3.58</v>
          </cell>
          <cell r="G81">
            <v>3.5</v>
          </cell>
          <cell r="H81">
            <v>0</v>
          </cell>
          <cell r="I81">
            <v>0</v>
          </cell>
          <cell r="J81">
            <v>0</v>
          </cell>
          <cell r="K81">
            <v>2.5</v>
          </cell>
          <cell r="L81">
            <v>0</v>
          </cell>
          <cell r="M81">
            <v>0</v>
          </cell>
          <cell r="N81">
            <v>0</v>
          </cell>
          <cell r="O81">
            <v>0.3125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1.1299999999999999</v>
          </cell>
          <cell r="X81">
            <v>0</v>
          </cell>
          <cell r="Y81">
            <v>0</v>
          </cell>
          <cell r="Z81">
            <v>0.63300000000000001</v>
          </cell>
          <cell r="AB81">
            <v>8</v>
          </cell>
          <cell r="AD81">
            <v>10.199999999999999</v>
          </cell>
          <cell r="AF81">
            <v>0</v>
          </cell>
          <cell r="AG81">
            <v>0</v>
          </cell>
          <cell r="AH81">
            <v>0</v>
          </cell>
          <cell r="AI81">
            <v>4.3899999999999997</v>
          </cell>
          <cell r="AJ81">
            <v>3.33</v>
          </cell>
          <cell r="AK81">
            <v>1.85</v>
          </cell>
          <cell r="AL81">
            <v>1.1100000000000001</v>
          </cell>
          <cell r="AM81">
            <v>0</v>
          </cell>
          <cell r="AN81">
            <v>0</v>
          </cell>
          <cell r="AO81">
            <v>0</v>
          </cell>
          <cell r="AP81">
            <v>1.0900000000000001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1.83</v>
          </cell>
          <cell r="AZ81">
            <v>0.72</v>
          </cell>
          <cell r="BA81">
            <v>0</v>
          </cell>
          <cell r="BB81">
            <v>1</v>
          </cell>
          <cell r="BD81" t="str">
            <v>2L89x64x7.9x9LLBB</v>
          </cell>
          <cell r="BE81" t="str">
            <v>2L89x64x7.9x9LLBB</v>
          </cell>
          <cell r="BF81">
            <v>18.200000000000003</v>
          </cell>
          <cell r="BG81">
            <v>23.114917979999998</v>
          </cell>
          <cell r="BH81">
            <v>8.8934999999999995</v>
          </cell>
          <cell r="BI81">
            <v>0</v>
          </cell>
          <cell r="BJ81">
            <v>0</v>
          </cell>
          <cell r="BK81">
            <v>0</v>
          </cell>
          <cell r="BL81">
            <v>6.3525</v>
          </cell>
          <cell r="BM81">
            <v>0</v>
          </cell>
          <cell r="BN81">
            <v>0</v>
          </cell>
          <cell r="BO81">
            <v>0</v>
          </cell>
          <cell r="BP81">
            <v>0.7940625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W81">
            <v>0</v>
          </cell>
          <cell r="BX81">
            <v>2.8713299999999995</v>
          </cell>
          <cell r="BY81">
            <v>0</v>
          </cell>
          <cell r="BZ81">
            <v>0</v>
          </cell>
          <cell r="CA81">
            <v>1.6084529999999999</v>
          </cell>
          <cell r="CB81">
            <v>0</v>
          </cell>
          <cell r="CC81">
            <v>8</v>
          </cell>
          <cell r="CD81">
            <v>0</v>
          </cell>
          <cell r="CE81">
            <v>10.199999999999999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183.01352266199078</v>
          </cell>
          <cell r="CK81">
            <v>54.633399981929998</v>
          </cell>
          <cell r="CL81">
            <v>30.351888878850001</v>
          </cell>
          <cell r="CM81">
            <v>2.8205100000000001</v>
          </cell>
          <cell r="CN81">
            <v>0</v>
          </cell>
          <cell r="CO81">
            <v>0</v>
          </cell>
          <cell r="CP81">
            <v>0</v>
          </cell>
          <cell r="CQ81">
            <v>2.7696900000000002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4.6500300000000001</v>
          </cell>
          <cell r="DA81">
            <v>0.72</v>
          </cell>
          <cell r="DB81">
            <v>0</v>
          </cell>
          <cell r="DC81">
            <v>1</v>
          </cell>
          <cell r="DE81">
            <v>0.375</v>
          </cell>
        </row>
        <row r="82">
          <cell r="C82" t="str">
            <v>2L3-1/2x2-1/2x5/16x3/8SLBB</v>
          </cell>
          <cell r="D82" t="str">
            <v>F</v>
          </cell>
          <cell r="E82">
            <v>12.2</v>
          </cell>
          <cell r="F82">
            <v>3.58</v>
          </cell>
          <cell r="G82">
            <v>2.5</v>
          </cell>
          <cell r="H82">
            <v>0</v>
          </cell>
          <cell r="I82">
            <v>0</v>
          </cell>
          <cell r="J82">
            <v>0</v>
          </cell>
          <cell r="K82">
            <v>3.5</v>
          </cell>
          <cell r="L82">
            <v>0</v>
          </cell>
          <cell r="M82">
            <v>0</v>
          </cell>
          <cell r="N82">
            <v>0</v>
          </cell>
          <cell r="O82">
            <v>0.3125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0.63200000000000001</v>
          </cell>
          <cell r="X82">
            <v>0</v>
          </cell>
          <cell r="Y82">
            <v>0</v>
          </cell>
          <cell r="Z82">
            <v>0.25600000000000001</v>
          </cell>
          <cell r="AB82">
            <v>11.2</v>
          </cell>
          <cell r="AD82">
            <v>7</v>
          </cell>
          <cell r="AF82">
            <v>0</v>
          </cell>
          <cell r="AG82">
            <v>0</v>
          </cell>
          <cell r="AH82">
            <v>0</v>
          </cell>
          <cell r="AI82">
            <v>1.87</v>
          </cell>
          <cell r="AJ82">
            <v>1.8</v>
          </cell>
          <cell r="AK82">
            <v>1</v>
          </cell>
          <cell r="AL82">
            <v>0.72299999999999998</v>
          </cell>
          <cell r="AM82">
            <v>0</v>
          </cell>
          <cell r="AN82">
            <v>0</v>
          </cell>
          <cell r="AO82">
            <v>0</v>
          </cell>
          <cell r="AP82">
            <v>1.72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1.92</v>
          </cell>
          <cell r="AZ82">
            <v>0.93900000000000006</v>
          </cell>
          <cell r="BA82">
            <v>0</v>
          </cell>
          <cell r="BB82">
            <v>1</v>
          </cell>
          <cell r="BD82" t="str">
            <v>2L89x64x7.9x9SLBB</v>
          </cell>
          <cell r="BE82" t="str">
            <v>2L89x64x7.9x9SLBB</v>
          </cell>
          <cell r="BF82">
            <v>18.200000000000003</v>
          </cell>
          <cell r="BG82">
            <v>23.114917979999998</v>
          </cell>
          <cell r="BH82">
            <v>6.3525</v>
          </cell>
          <cell r="BI82">
            <v>0</v>
          </cell>
          <cell r="BJ82">
            <v>0</v>
          </cell>
          <cell r="BK82">
            <v>0</v>
          </cell>
          <cell r="BL82">
            <v>8.8934999999999995</v>
          </cell>
          <cell r="BM82">
            <v>0</v>
          </cell>
          <cell r="BN82">
            <v>0</v>
          </cell>
          <cell r="BO82">
            <v>0</v>
          </cell>
          <cell r="BP82">
            <v>0.7940625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W82">
            <v>0</v>
          </cell>
          <cell r="BX82">
            <v>1.605912</v>
          </cell>
          <cell r="BY82">
            <v>0</v>
          </cell>
          <cell r="BZ82">
            <v>0</v>
          </cell>
          <cell r="CA82">
            <v>0.65049599999999996</v>
          </cell>
          <cell r="CB82">
            <v>0</v>
          </cell>
          <cell r="CC82">
            <v>11.2</v>
          </cell>
          <cell r="CD82">
            <v>0</v>
          </cell>
          <cell r="CE82">
            <v>7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77.957924231873065</v>
          </cell>
          <cell r="CK82">
            <v>29.531567557799999</v>
          </cell>
          <cell r="CL82">
            <v>16.406426420999999</v>
          </cell>
          <cell r="CM82">
            <v>1.837143</v>
          </cell>
          <cell r="CN82">
            <v>0</v>
          </cell>
          <cell r="CO82">
            <v>0</v>
          </cell>
          <cell r="CP82">
            <v>0</v>
          </cell>
          <cell r="CQ82">
            <v>4.37052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4.8787199999999995</v>
          </cell>
          <cell r="DA82">
            <v>0.93900000000000006</v>
          </cell>
          <cell r="DB82">
            <v>0</v>
          </cell>
          <cell r="DC82">
            <v>1</v>
          </cell>
          <cell r="DE82">
            <v>0.375</v>
          </cell>
        </row>
        <row r="83">
          <cell r="C83" t="str">
            <v>2L3-1/2x3-1/2x1/2</v>
          </cell>
          <cell r="D83" t="str">
            <v>F</v>
          </cell>
          <cell r="E83">
            <v>22.2</v>
          </cell>
          <cell r="F83">
            <v>6.53</v>
          </cell>
          <cell r="G83">
            <v>3.5</v>
          </cell>
          <cell r="H83">
            <v>0</v>
          </cell>
          <cell r="I83">
            <v>0</v>
          </cell>
          <cell r="J83">
            <v>0</v>
          </cell>
          <cell r="K83">
            <v>3.5</v>
          </cell>
          <cell r="L83">
            <v>0</v>
          </cell>
          <cell r="M83">
            <v>0</v>
          </cell>
          <cell r="N83">
            <v>0</v>
          </cell>
          <cell r="O83">
            <v>0.5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1.05</v>
          </cell>
          <cell r="X83">
            <v>0</v>
          </cell>
          <cell r="Y83">
            <v>0</v>
          </cell>
          <cell r="Z83">
            <v>0</v>
          </cell>
          <cell r="AB83">
            <v>7</v>
          </cell>
          <cell r="AD83">
            <v>6</v>
          </cell>
          <cell r="AF83">
            <v>0</v>
          </cell>
          <cell r="AG83">
            <v>0</v>
          </cell>
          <cell r="AH83">
            <v>0</v>
          </cell>
          <cell r="AI83">
            <v>7.25</v>
          </cell>
          <cell r="AJ83">
            <v>5.33</v>
          </cell>
          <cell r="AK83">
            <v>2.96</v>
          </cell>
          <cell r="AL83">
            <v>1.05</v>
          </cell>
          <cell r="AM83">
            <v>0</v>
          </cell>
          <cell r="AN83">
            <v>0</v>
          </cell>
          <cell r="AO83">
            <v>0</v>
          </cell>
          <cell r="AP83">
            <v>1.49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1.99</v>
          </cell>
          <cell r="AZ83">
            <v>0.83799999999999997</v>
          </cell>
          <cell r="BA83">
            <v>0</v>
          </cell>
          <cell r="BB83">
            <v>1</v>
          </cell>
          <cell r="BD83" t="str">
            <v>2L89x89x12.7</v>
          </cell>
          <cell r="BE83" t="str">
            <v>2L89x89x12.7</v>
          </cell>
          <cell r="BF83">
            <v>33.1</v>
          </cell>
          <cell r="BG83">
            <v>42.162126929999999</v>
          </cell>
          <cell r="BH83">
            <v>8.8934999999999995</v>
          </cell>
          <cell r="BI83">
            <v>0</v>
          </cell>
          <cell r="BJ83">
            <v>0</v>
          </cell>
          <cell r="BK83">
            <v>0</v>
          </cell>
          <cell r="BL83">
            <v>8.8934999999999995</v>
          </cell>
          <cell r="BM83">
            <v>0</v>
          </cell>
          <cell r="BN83">
            <v>0</v>
          </cell>
          <cell r="BO83">
            <v>0</v>
          </cell>
          <cell r="BP83">
            <v>1.2705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W83">
            <v>0</v>
          </cell>
          <cell r="BX83">
            <v>2.66805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7</v>
          </cell>
          <cell r="CD83">
            <v>0</v>
          </cell>
          <cell r="CE83">
            <v>6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302.24328913426723</v>
          </cell>
          <cell r="CK83">
            <v>87.446252823929996</v>
          </cell>
          <cell r="CL83">
            <v>48.563022206159999</v>
          </cell>
          <cell r="CM83">
            <v>2.66805</v>
          </cell>
          <cell r="CN83">
            <v>0</v>
          </cell>
          <cell r="CO83">
            <v>0</v>
          </cell>
          <cell r="CP83">
            <v>0</v>
          </cell>
          <cell r="CQ83">
            <v>3.7860899999999997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5.0565899999999999</v>
          </cell>
          <cell r="DA83">
            <v>0.83799999999999997</v>
          </cell>
          <cell r="DB83">
            <v>0</v>
          </cell>
          <cell r="DC83">
            <v>1</v>
          </cell>
          <cell r="DE83">
            <v>0</v>
          </cell>
        </row>
        <row r="84">
          <cell r="C84" t="str">
            <v>2L3-1/2x3-1/2x1/2x3/4</v>
          </cell>
          <cell r="D84" t="str">
            <v>F</v>
          </cell>
          <cell r="E84">
            <v>22.2</v>
          </cell>
          <cell r="F84">
            <v>6.53</v>
          </cell>
          <cell r="G84">
            <v>3.5</v>
          </cell>
          <cell r="H84">
            <v>0</v>
          </cell>
          <cell r="I84">
            <v>0</v>
          </cell>
          <cell r="J84">
            <v>0</v>
          </cell>
          <cell r="K84">
            <v>3.5</v>
          </cell>
          <cell r="L84">
            <v>0</v>
          </cell>
          <cell r="M84">
            <v>0</v>
          </cell>
          <cell r="N84">
            <v>0</v>
          </cell>
          <cell r="O84">
            <v>0.5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1.05</v>
          </cell>
          <cell r="X84">
            <v>0</v>
          </cell>
          <cell r="Y84">
            <v>0</v>
          </cell>
          <cell r="Z84">
            <v>0</v>
          </cell>
          <cell r="AB84">
            <v>7</v>
          </cell>
          <cell r="AD84">
            <v>6</v>
          </cell>
          <cell r="AF84">
            <v>0</v>
          </cell>
          <cell r="AG84">
            <v>0</v>
          </cell>
          <cell r="AH84">
            <v>0</v>
          </cell>
          <cell r="AI84">
            <v>7.25</v>
          </cell>
          <cell r="AJ84">
            <v>5.33</v>
          </cell>
          <cell r="AK84">
            <v>2.96</v>
          </cell>
          <cell r="AL84">
            <v>1.05</v>
          </cell>
          <cell r="AM84">
            <v>0</v>
          </cell>
          <cell r="AN84">
            <v>0</v>
          </cell>
          <cell r="AO84">
            <v>0</v>
          </cell>
          <cell r="AP84">
            <v>1.77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2.21</v>
          </cell>
          <cell r="AZ84">
            <v>0.86899999999999999</v>
          </cell>
          <cell r="BA84">
            <v>0</v>
          </cell>
          <cell r="BB84">
            <v>1</v>
          </cell>
          <cell r="BD84" t="str">
            <v>2L89x89x12.7x19</v>
          </cell>
          <cell r="BE84" t="str">
            <v>2L89x89x12.7x19</v>
          </cell>
          <cell r="BF84">
            <v>33.1</v>
          </cell>
          <cell r="BG84">
            <v>42.162126929999999</v>
          </cell>
          <cell r="BH84">
            <v>8.8934999999999995</v>
          </cell>
          <cell r="BI84">
            <v>0</v>
          </cell>
          <cell r="BJ84">
            <v>0</v>
          </cell>
          <cell r="BK84">
            <v>0</v>
          </cell>
          <cell r="BL84">
            <v>8.8934999999999995</v>
          </cell>
          <cell r="BM84">
            <v>0</v>
          </cell>
          <cell r="BN84">
            <v>0</v>
          </cell>
          <cell r="BO84">
            <v>0</v>
          </cell>
          <cell r="BP84">
            <v>1.2705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W84">
            <v>0</v>
          </cell>
          <cell r="BX84">
            <v>2.66805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7</v>
          </cell>
          <cell r="CD84">
            <v>0</v>
          </cell>
          <cell r="CE84">
            <v>6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302.24328913426723</v>
          </cell>
          <cell r="CK84">
            <v>87.446252823929996</v>
          </cell>
          <cell r="CL84">
            <v>48.563022206159999</v>
          </cell>
          <cell r="CM84">
            <v>2.66805</v>
          </cell>
          <cell r="CN84">
            <v>0</v>
          </cell>
          <cell r="CO84">
            <v>0</v>
          </cell>
          <cell r="CP84">
            <v>0</v>
          </cell>
          <cell r="CQ84">
            <v>4.4975699999999996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5.6156099999999993</v>
          </cell>
          <cell r="DA84">
            <v>0.86899999999999999</v>
          </cell>
          <cell r="DB84">
            <v>0</v>
          </cell>
          <cell r="DC84">
            <v>1</v>
          </cell>
          <cell r="DE84">
            <v>0.75</v>
          </cell>
        </row>
        <row r="85">
          <cell r="C85" t="str">
            <v>2L3-1/2x3-1/2x1/2x3/8</v>
          </cell>
          <cell r="D85" t="str">
            <v>F</v>
          </cell>
          <cell r="E85">
            <v>22.2</v>
          </cell>
          <cell r="F85">
            <v>6.53</v>
          </cell>
          <cell r="G85">
            <v>3.5</v>
          </cell>
          <cell r="H85">
            <v>0</v>
          </cell>
          <cell r="I85">
            <v>0</v>
          </cell>
          <cell r="J85">
            <v>0</v>
          </cell>
          <cell r="K85">
            <v>3.5</v>
          </cell>
          <cell r="L85">
            <v>0</v>
          </cell>
          <cell r="M85">
            <v>0</v>
          </cell>
          <cell r="N85">
            <v>0</v>
          </cell>
          <cell r="O85">
            <v>0.5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1.05</v>
          </cell>
          <cell r="X85">
            <v>0</v>
          </cell>
          <cell r="Y85">
            <v>0</v>
          </cell>
          <cell r="Z85">
            <v>0</v>
          </cell>
          <cell r="AB85">
            <v>7</v>
          </cell>
          <cell r="AD85">
            <v>6</v>
          </cell>
          <cell r="AF85">
            <v>0</v>
          </cell>
          <cell r="AG85">
            <v>0</v>
          </cell>
          <cell r="AH85">
            <v>0</v>
          </cell>
          <cell r="AI85">
            <v>7.25</v>
          </cell>
          <cell r="AJ85">
            <v>5.33</v>
          </cell>
          <cell r="AK85">
            <v>2.96</v>
          </cell>
          <cell r="AL85">
            <v>1.05</v>
          </cell>
          <cell r="AM85">
            <v>0</v>
          </cell>
          <cell r="AN85">
            <v>0</v>
          </cell>
          <cell r="AO85">
            <v>0</v>
          </cell>
          <cell r="AP85">
            <v>1.63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2.1</v>
          </cell>
          <cell r="AZ85">
            <v>0.85399999999999998</v>
          </cell>
          <cell r="BA85">
            <v>0</v>
          </cell>
          <cell r="BB85">
            <v>1</v>
          </cell>
          <cell r="BD85" t="str">
            <v>2L89x89x12.7x9</v>
          </cell>
          <cell r="BE85" t="str">
            <v>2L89x89x12.7x9</v>
          </cell>
          <cell r="BF85">
            <v>33.1</v>
          </cell>
          <cell r="BG85">
            <v>42.162126929999999</v>
          </cell>
          <cell r="BH85">
            <v>8.8934999999999995</v>
          </cell>
          <cell r="BI85">
            <v>0</v>
          </cell>
          <cell r="BJ85">
            <v>0</v>
          </cell>
          <cell r="BK85">
            <v>0</v>
          </cell>
          <cell r="BL85">
            <v>8.8934999999999995</v>
          </cell>
          <cell r="BM85">
            <v>0</v>
          </cell>
          <cell r="BN85">
            <v>0</v>
          </cell>
          <cell r="BO85">
            <v>0</v>
          </cell>
          <cell r="BP85">
            <v>1.2705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W85">
            <v>0</v>
          </cell>
          <cell r="BX85">
            <v>2.66805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7</v>
          </cell>
          <cell r="CD85">
            <v>0</v>
          </cell>
          <cell r="CE85">
            <v>6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302.24328913426723</v>
          </cell>
          <cell r="CK85">
            <v>87.446252823929996</v>
          </cell>
          <cell r="CL85">
            <v>48.563022206159999</v>
          </cell>
          <cell r="CM85">
            <v>2.66805</v>
          </cell>
          <cell r="CN85">
            <v>0</v>
          </cell>
          <cell r="CO85">
            <v>0</v>
          </cell>
          <cell r="CP85">
            <v>0</v>
          </cell>
          <cell r="CQ85">
            <v>4.1418299999999997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5.3361000000000001</v>
          </cell>
          <cell r="DA85">
            <v>0.85399999999999998</v>
          </cell>
          <cell r="DB85">
            <v>0</v>
          </cell>
          <cell r="DC85">
            <v>1</v>
          </cell>
          <cell r="DE85">
            <v>0.375</v>
          </cell>
        </row>
        <row r="86">
          <cell r="C86" t="str">
            <v>2L3-1/2x3-1/2x1/4</v>
          </cell>
          <cell r="D86" t="str">
            <v>F</v>
          </cell>
          <cell r="E86">
            <v>11.6</v>
          </cell>
          <cell r="F86">
            <v>3.41</v>
          </cell>
          <cell r="G86">
            <v>3.5</v>
          </cell>
          <cell r="H86">
            <v>0</v>
          </cell>
          <cell r="I86">
            <v>0</v>
          </cell>
          <cell r="J86">
            <v>0</v>
          </cell>
          <cell r="K86">
            <v>3.5</v>
          </cell>
          <cell r="L86">
            <v>0</v>
          </cell>
          <cell r="M86">
            <v>0</v>
          </cell>
          <cell r="N86">
            <v>0</v>
          </cell>
          <cell r="O86">
            <v>0.25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0.95400000000000007</v>
          </cell>
          <cell r="X86">
            <v>0</v>
          </cell>
          <cell r="Y86">
            <v>0</v>
          </cell>
          <cell r="Z86">
            <v>0</v>
          </cell>
          <cell r="AB86">
            <v>14</v>
          </cell>
          <cell r="AD86">
            <v>13</v>
          </cell>
          <cell r="AF86">
            <v>0</v>
          </cell>
          <cell r="AG86">
            <v>0</v>
          </cell>
          <cell r="AH86">
            <v>0</v>
          </cell>
          <cell r="AI86">
            <v>4.01</v>
          </cell>
          <cell r="AJ86">
            <v>2.82</v>
          </cell>
          <cell r="AK86">
            <v>1.57</v>
          </cell>
          <cell r="AL86">
            <v>1.0900000000000001</v>
          </cell>
          <cell r="AM86">
            <v>0</v>
          </cell>
          <cell r="AN86">
            <v>0</v>
          </cell>
          <cell r="AO86">
            <v>0</v>
          </cell>
          <cell r="AP86">
            <v>1.44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1.99</v>
          </cell>
          <cell r="AZ86">
            <v>0.82600000000000007</v>
          </cell>
          <cell r="BA86">
            <v>0</v>
          </cell>
          <cell r="BB86">
            <v>1</v>
          </cell>
          <cell r="BD86" t="str">
            <v>2L89x89x6.4</v>
          </cell>
          <cell r="BE86" t="str">
            <v>2L89x89x6.4</v>
          </cell>
          <cell r="BF86">
            <v>17.3</v>
          </cell>
          <cell r="BG86">
            <v>22.017282210000001</v>
          </cell>
          <cell r="BH86">
            <v>8.8934999999999995</v>
          </cell>
          <cell r="BI86">
            <v>0</v>
          </cell>
          <cell r="BJ86">
            <v>0</v>
          </cell>
          <cell r="BK86">
            <v>0</v>
          </cell>
          <cell r="BL86">
            <v>8.8934999999999995</v>
          </cell>
          <cell r="BM86">
            <v>0</v>
          </cell>
          <cell r="BN86">
            <v>0</v>
          </cell>
          <cell r="BO86">
            <v>0</v>
          </cell>
          <cell r="BP86">
            <v>0.63524999999999998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W86">
            <v>0</v>
          </cell>
          <cell r="BX86">
            <v>2.4241140000000003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14</v>
          </cell>
          <cell r="CD86">
            <v>0</v>
          </cell>
          <cell r="CE86">
            <v>13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167.17180543840161</v>
          </cell>
          <cell r="CK86">
            <v>46.266122507219997</v>
          </cell>
          <cell r="CL86">
            <v>25.75808948097</v>
          </cell>
          <cell r="CM86">
            <v>2.7696900000000002</v>
          </cell>
          <cell r="CN86">
            <v>0</v>
          </cell>
          <cell r="CO86">
            <v>0</v>
          </cell>
          <cell r="CP86">
            <v>0</v>
          </cell>
          <cell r="CQ86">
            <v>3.6590399999999996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5.0565899999999999</v>
          </cell>
          <cell r="DA86">
            <v>0.82600000000000007</v>
          </cell>
          <cell r="DB86">
            <v>0</v>
          </cell>
          <cell r="DC86">
            <v>1</v>
          </cell>
          <cell r="DE86">
            <v>0</v>
          </cell>
        </row>
        <row r="87">
          <cell r="C87" t="str">
            <v>2L3-1/2x3-1/2x1/4x3/4</v>
          </cell>
          <cell r="D87" t="str">
            <v>F</v>
          </cell>
          <cell r="E87">
            <v>11.6</v>
          </cell>
          <cell r="F87">
            <v>3.41</v>
          </cell>
          <cell r="G87">
            <v>3.5</v>
          </cell>
          <cell r="H87">
            <v>0</v>
          </cell>
          <cell r="I87">
            <v>0</v>
          </cell>
          <cell r="J87">
            <v>0</v>
          </cell>
          <cell r="K87">
            <v>3.5</v>
          </cell>
          <cell r="L87">
            <v>0</v>
          </cell>
          <cell r="M87">
            <v>0</v>
          </cell>
          <cell r="N87">
            <v>0</v>
          </cell>
          <cell r="O87">
            <v>0.25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0.95400000000000007</v>
          </cell>
          <cell r="X87">
            <v>0</v>
          </cell>
          <cell r="Y87">
            <v>0</v>
          </cell>
          <cell r="Z87">
            <v>0</v>
          </cell>
          <cell r="AB87">
            <v>14</v>
          </cell>
          <cell r="AD87">
            <v>13</v>
          </cell>
          <cell r="AF87">
            <v>0</v>
          </cell>
          <cell r="AG87">
            <v>0</v>
          </cell>
          <cell r="AH87">
            <v>0</v>
          </cell>
          <cell r="AI87">
            <v>4.01</v>
          </cell>
          <cell r="AJ87">
            <v>2.82</v>
          </cell>
          <cell r="AK87">
            <v>1.57</v>
          </cell>
          <cell r="AL87">
            <v>1.0900000000000001</v>
          </cell>
          <cell r="AM87">
            <v>0</v>
          </cell>
          <cell r="AN87">
            <v>0</v>
          </cell>
          <cell r="AO87">
            <v>0</v>
          </cell>
          <cell r="AP87">
            <v>1.72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2.19</v>
          </cell>
          <cell r="AZ87">
            <v>0.85699999999999998</v>
          </cell>
          <cell r="BA87">
            <v>0</v>
          </cell>
          <cell r="BB87">
            <v>0.96499999999999997</v>
          </cell>
          <cell r="BD87" t="str">
            <v>2L89x89x6.4x19</v>
          </cell>
          <cell r="BE87" t="str">
            <v>2L89x89x6.4x19</v>
          </cell>
          <cell r="BF87">
            <v>17.3</v>
          </cell>
          <cell r="BG87">
            <v>22.017282210000001</v>
          </cell>
          <cell r="BH87">
            <v>8.8934999999999995</v>
          </cell>
          <cell r="BI87">
            <v>0</v>
          </cell>
          <cell r="BJ87">
            <v>0</v>
          </cell>
          <cell r="BK87">
            <v>0</v>
          </cell>
          <cell r="BL87">
            <v>8.8934999999999995</v>
          </cell>
          <cell r="BM87">
            <v>0</v>
          </cell>
          <cell r="BN87">
            <v>0</v>
          </cell>
          <cell r="BO87">
            <v>0</v>
          </cell>
          <cell r="BP87">
            <v>0.63524999999999998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W87">
            <v>0</v>
          </cell>
          <cell r="BX87">
            <v>2.4241140000000003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14</v>
          </cell>
          <cell r="CD87">
            <v>0</v>
          </cell>
          <cell r="CE87">
            <v>13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167.17180543840161</v>
          </cell>
          <cell r="CK87">
            <v>46.266122507219997</v>
          </cell>
          <cell r="CL87">
            <v>25.75808948097</v>
          </cell>
          <cell r="CM87">
            <v>2.7696900000000002</v>
          </cell>
          <cell r="CN87">
            <v>0</v>
          </cell>
          <cell r="CO87">
            <v>0</v>
          </cell>
          <cell r="CP87">
            <v>0</v>
          </cell>
          <cell r="CQ87">
            <v>4.37052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5.5647899999999995</v>
          </cell>
          <cell r="DA87">
            <v>0.85699999999999998</v>
          </cell>
          <cell r="DB87">
            <v>0</v>
          </cell>
          <cell r="DC87">
            <v>0.96399999999999997</v>
          </cell>
          <cell r="DE87">
            <v>0.75</v>
          </cell>
        </row>
        <row r="88">
          <cell r="C88" t="str">
            <v>2L3-1/2x3-1/2x1/4x3/8</v>
          </cell>
          <cell r="D88" t="str">
            <v>F</v>
          </cell>
          <cell r="E88">
            <v>11.6</v>
          </cell>
          <cell r="F88">
            <v>3.41</v>
          </cell>
          <cell r="G88">
            <v>3.5</v>
          </cell>
          <cell r="H88">
            <v>0</v>
          </cell>
          <cell r="I88">
            <v>0</v>
          </cell>
          <cell r="J88">
            <v>0</v>
          </cell>
          <cell r="K88">
            <v>3.5</v>
          </cell>
          <cell r="L88">
            <v>0</v>
          </cell>
          <cell r="M88">
            <v>0</v>
          </cell>
          <cell r="N88">
            <v>0</v>
          </cell>
          <cell r="O88">
            <v>0.25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0.95400000000000007</v>
          </cell>
          <cell r="X88">
            <v>0</v>
          </cell>
          <cell r="Y88">
            <v>0</v>
          </cell>
          <cell r="Z88">
            <v>0</v>
          </cell>
          <cell r="AB88">
            <v>14</v>
          </cell>
          <cell r="AD88">
            <v>13</v>
          </cell>
          <cell r="AF88">
            <v>0</v>
          </cell>
          <cell r="AG88">
            <v>0</v>
          </cell>
          <cell r="AH88">
            <v>0</v>
          </cell>
          <cell r="AI88">
            <v>4.01</v>
          </cell>
          <cell r="AJ88">
            <v>2.82</v>
          </cell>
          <cell r="AK88">
            <v>1.57</v>
          </cell>
          <cell r="AL88">
            <v>1.0900000000000001</v>
          </cell>
          <cell r="AM88">
            <v>0</v>
          </cell>
          <cell r="AN88">
            <v>0</v>
          </cell>
          <cell r="AO88">
            <v>0</v>
          </cell>
          <cell r="AP88">
            <v>1.57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2.08</v>
          </cell>
          <cell r="AZ88">
            <v>0.84199999999999997</v>
          </cell>
          <cell r="BA88">
            <v>0</v>
          </cell>
          <cell r="BB88">
            <v>0.96499999999999997</v>
          </cell>
          <cell r="BD88" t="str">
            <v>2L89x89x6.4x9</v>
          </cell>
          <cell r="BE88" t="str">
            <v>2L89x89x6.4x9</v>
          </cell>
          <cell r="BF88">
            <v>17.3</v>
          </cell>
          <cell r="BG88">
            <v>22.017282210000001</v>
          </cell>
          <cell r="BH88">
            <v>8.8934999999999995</v>
          </cell>
          <cell r="BI88">
            <v>0</v>
          </cell>
          <cell r="BJ88">
            <v>0</v>
          </cell>
          <cell r="BK88">
            <v>0</v>
          </cell>
          <cell r="BL88">
            <v>8.8934999999999995</v>
          </cell>
          <cell r="BM88">
            <v>0</v>
          </cell>
          <cell r="BN88">
            <v>0</v>
          </cell>
          <cell r="BO88">
            <v>0</v>
          </cell>
          <cell r="BP88">
            <v>0.63524999999999998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W88">
            <v>0</v>
          </cell>
          <cell r="BX88">
            <v>2.4241140000000003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14</v>
          </cell>
          <cell r="CD88">
            <v>0</v>
          </cell>
          <cell r="CE88">
            <v>13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167.17180543840161</v>
          </cell>
          <cell r="CK88">
            <v>46.266122507219997</v>
          </cell>
          <cell r="CL88">
            <v>25.75808948097</v>
          </cell>
          <cell r="CM88">
            <v>2.7696900000000002</v>
          </cell>
          <cell r="CN88">
            <v>0</v>
          </cell>
          <cell r="CO88">
            <v>0</v>
          </cell>
          <cell r="CP88">
            <v>0</v>
          </cell>
          <cell r="CQ88">
            <v>3.9893700000000001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5.2852800000000002</v>
          </cell>
          <cell r="DA88">
            <v>0.84199999999999997</v>
          </cell>
          <cell r="DB88">
            <v>0</v>
          </cell>
          <cell r="DC88">
            <v>0.96399999999999997</v>
          </cell>
          <cell r="DE88">
            <v>0.375</v>
          </cell>
        </row>
        <row r="89">
          <cell r="C89" t="str">
            <v>2L3-1/2x3-1/2x3/8</v>
          </cell>
          <cell r="D89" t="str">
            <v>F</v>
          </cell>
          <cell r="E89">
            <v>17</v>
          </cell>
          <cell r="F89">
            <v>5</v>
          </cell>
          <cell r="G89">
            <v>3.5</v>
          </cell>
          <cell r="H89">
            <v>0</v>
          </cell>
          <cell r="I89">
            <v>0</v>
          </cell>
          <cell r="J89">
            <v>0</v>
          </cell>
          <cell r="K89">
            <v>3.5</v>
          </cell>
          <cell r="L89">
            <v>0</v>
          </cell>
          <cell r="M89">
            <v>0</v>
          </cell>
          <cell r="N89">
            <v>0</v>
          </cell>
          <cell r="O89">
            <v>0.375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1</v>
          </cell>
          <cell r="X89">
            <v>0</v>
          </cell>
          <cell r="Y89">
            <v>0</v>
          </cell>
          <cell r="Z89">
            <v>0</v>
          </cell>
          <cell r="AB89">
            <v>9.3333333333333339</v>
          </cell>
          <cell r="AD89">
            <v>8.3333333333333339</v>
          </cell>
          <cell r="AF89">
            <v>0</v>
          </cell>
          <cell r="AG89">
            <v>0</v>
          </cell>
          <cell r="AH89">
            <v>0</v>
          </cell>
          <cell r="AI89">
            <v>5.72</v>
          </cell>
          <cell r="AJ89">
            <v>4.1100000000000003</v>
          </cell>
          <cell r="AK89">
            <v>2.29</v>
          </cell>
          <cell r="AL89">
            <v>1.07</v>
          </cell>
          <cell r="AM89">
            <v>0</v>
          </cell>
          <cell r="AN89">
            <v>0</v>
          </cell>
          <cell r="AO89">
            <v>0</v>
          </cell>
          <cell r="AP89">
            <v>1.47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1.99</v>
          </cell>
          <cell r="AZ89">
            <v>0.83200000000000007</v>
          </cell>
          <cell r="BA89">
            <v>0</v>
          </cell>
          <cell r="BB89">
            <v>1</v>
          </cell>
          <cell r="BD89" t="str">
            <v>2L89x89x9.5</v>
          </cell>
          <cell r="BE89" t="str">
            <v>2L89x89x9.5</v>
          </cell>
          <cell r="BF89">
            <v>25.3</v>
          </cell>
          <cell r="BG89">
            <v>32.283405000000002</v>
          </cell>
          <cell r="BH89">
            <v>8.8934999999999995</v>
          </cell>
          <cell r="BI89">
            <v>0</v>
          </cell>
          <cell r="BJ89">
            <v>0</v>
          </cell>
          <cell r="BK89">
            <v>0</v>
          </cell>
          <cell r="BL89">
            <v>8.8934999999999995</v>
          </cell>
          <cell r="BM89">
            <v>0</v>
          </cell>
          <cell r="BN89">
            <v>0</v>
          </cell>
          <cell r="BO89">
            <v>0</v>
          </cell>
          <cell r="BP89">
            <v>0.95287499999999992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W89">
            <v>0</v>
          </cell>
          <cell r="BX89">
            <v>2.5409999999999999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9.3333333333333339</v>
          </cell>
          <cell r="CD89">
            <v>0</v>
          </cell>
          <cell r="CE89">
            <v>8.3333333333333339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238.4595329445529</v>
          </cell>
          <cell r="CK89">
            <v>67.430412590309999</v>
          </cell>
          <cell r="CL89">
            <v>37.570716504090001</v>
          </cell>
          <cell r="CM89">
            <v>2.7188699999999999</v>
          </cell>
          <cell r="CN89">
            <v>0</v>
          </cell>
          <cell r="CO89">
            <v>0</v>
          </cell>
          <cell r="CP89">
            <v>0</v>
          </cell>
          <cell r="CQ89">
            <v>3.7352699999999999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5.0565899999999999</v>
          </cell>
          <cell r="DA89">
            <v>0.83200000000000007</v>
          </cell>
          <cell r="DB89">
            <v>0</v>
          </cell>
          <cell r="DC89">
            <v>1</v>
          </cell>
          <cell r="DE89">
            <v>0</v>
          </cell>
        </row>
        <row r="90">
          <cell r="C90" t="str">
            <v>2L3-1/2x3-1/2x3/8x3/4</v>
          </cell>
          <cell r="D90" t="str">
            <v>F</v>
          </cell>
          <cell r="E90">
            <v>17</v>
          </cell>
          <cell r="F90">
            <v>5</v>
          </cell>
          <cell r="G90">
            <v>3.5</v>
          </cell>
          <cell r="H90">
            <v>0</v>
          </cell>
          <cell r="I90">
            <v>0</v>
          </cell>
          <cell r="J90">
            <v>0</v>
          </cell>
          <cell r="K90">
            <v>3.5</v>
          </cell>
          <cell r="L90">
            <v>0</v>
          </cell>
          <cell r="M90">
            <v>0</v>
          </cell>
          <cell r="N90">
            <v>0</v>
          </cell>
          <cell r="O90">
            <v>0.375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1</v>
          </cell>
          <cell r="X90">
            <v>0</v>
          </cell>
          <cell r="Y90">
            <v>0</v>
          </cell>
          <cell r="Z90">
            <v>0</v>
          </cell>
          <cell r="AB90">
            <v>9.3333333333333339</v>
          </cell>
          <cell r="AD90">
            <v>8.3333333333333339</v>
          </cell>
          <cell r="AF90">
            <v>0</v>
          </cell>
          <cell r="AG90">
            <v>0</v>
          </cell>
          <cell r="AH90">
            <v>0</v>
          </cell>
          <cell r="AI90">
            <v>5.72</v>
          </cell>
          <cell r="AJ90">
            <v>4.1100000000000003</v>
          </cell>
          <cell r="AK90">
            <v>2.29</v>
          </cell>
          <cell r="AL90">
            <v>1.07</v>
          </cell>
          <cell r="AM90">
            <v>0</v>
          </cell>
          <cell r="AN90">
            <v>0</v>
          </cell>
          <cell r="AO90">
            <v>0</v>
          </cell>
          <cell r="AP90">
            <v>1.74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2.2000000000000002</v>
          </cell>
          <cell r="AZ90">
            <v>0.86299999999999999</v>
          </cell>
          <cell r="BA90">
            <v>0</v>
          </cell>
          <cell r="BB90">
            <v>1</v>
          </cell>
          <cell r="BD90" t="str">
            <v>2L89x89x9.5x19</v>
          </cell>
          <cell r="BE90" t="str">
            <v>2L89x89x9.5x19</v>
          </cell>
          <cell r="BF90">
            <v>25.3</v>
          </cell>
          <cell r="BG90">
            <v>32.283405000000002</v>
          </cell>
          <cell r="BH90">
            <v>8.8934999999999995</v>
          </cell>
          <cell r="BI90">
            <v>0</v>
          </cell>
          <cell r="BJ90">
            <v>0</v>
          </cell>
          <cell r="BK90">
            <v>0</v>
          </cell>
          <cell r="BL90">
            <v>8.8934999999999995</v>
          </cell>
          <cell r="BM90">
            <v>0</v>
          </cell>
          <cell r="BN90">
            <v>0</v>
          </cell>
          <cell r="BO90">
            <v>0</v>
          </cell>
          <cell r="BP90">
            <v>0.95287499999999992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W90">
            <v>0</v>
          </cell>
          <cell r="BX90">
            <v>2.5409999999999999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9.3333333333333339</v>
          </cell>
          <cell r="CD90">
            <v>0</v>
          </cell>
          <cell r="CE90">
            <v>8.3333333333333339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238.4595329445529</v>
          </cell>
          <cell r="CK90">
            <v>67.430412590309999</v>
          </cell>
          <cell r="CL90">
            <v>37.570716504090001</v>
          </cell>
          <cell r="CM90">
            <v>2.7188699999999999</v>
          </cell>
          <cell r="CN90">
            <v>0</v>
          </cell>
          <cell r="CO90">
            <v>0</v>
          </cell>
          <cell r="CP90">
            <v>0</v>
          </cell>
          <cell r="CQ90">
            <v>4.4213399999999998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5.5902000000000003</v>
          </cell>
          <cell r="DA90">
            <v>0.86299999999999999</v>
          </cell>
          <cell r="DB90">
            <v>0</v>
          </cell>
          <cell r="DC90">
            <v>1</v>
          </cell>
          <cell r="DE90">
            <v>0.75</v>
          </cell>
        </row>
        <row r="91">
          <cell r="C91" t="str">
            <v>2L3-1/2x3-1/2x3/8x3/8</v>
          </cell>
          <cell r="D91" t="str">
            <v>F</v>
          </cell>
          <cell r="E91">
            <v>17</v>
          </cell>
          <cell r="F91">
            <v>5</v>
          </cell>
          <cell r="G91">
            <v>3.5</v>
          </cell>
          <cell r="H91">
            <v>0</v>
          </cell>
          <cell r="I91">
            <v>0</v>
          </cell>
          <cell r="J91">
            <v>0</v>
          </cell>
          <cell r="K91">
            <v>3.5</v>
          </cell>
          <cell r="L91">
            <v>0</v>
          </cell>
          <cell r="M91">
            <v>0</v>
          </cell>
          <cell r="N91">
            <v>0</v>
          </cell>
          <cell r="O91">
            <v>0.375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1</v>
          </cell>
          <cell r="X91">
            <v>0</v>
          </cell>
          <cell r="Y91">
            <v>0</v>
          </cell>
          <cell r="Z91">
            <v>0</v>
          </cell>
          <cell r="AB91">
            <v>9.3333333333333339</v>
          </cell>
          <cell r="AD91">
            <v>8.3333333333333339</v>
          </cell>
          <cell r="AF91">
            <v>0</v>
          </cell>
          <cell r="AG91">
            <v>0</v>
          </cell>
          <cell r="AH91">
            <v>0</v>
          </cell>
          <cell r="AI91">
            <v>5.72</v>
          </cell>
          <cell r="AJ91">
            <v>4.1100000000000003</v>
          </cell>
          <cell r="AK91">
            <v>2.29</v>
          </cell>
          <cell r="AL91">
            <v>1.07</v>
          </cell>
          <cell r="AM91">
            <v>0</v>
          </cell>
          <cell r="AN91">
            <v>0</v>
          </cell>
          <cell r="AO91">
            <v>0</v>
          </cell>
          <cell r="AP91">
            <v>1.6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2.09</v>
          </cell>
          <cell r="AZ91">
            <v>0.84799999999999998</v>
          </cell>
          <cell r="BA91">
            <v>0</v>
          </cell>
          <cell r="BB91">
            <v>1</v>
          </cell>
          <cell r="BD91" t="str">
            <v>2L89x89x9.5x9</v>
          </cell>
          <cell r="BE91" t="str">
            <v>2L89x89x9.5x9</v>
          </cell>
          <cell r="BF91">
            <v>25.3</v>
          </cell>
          <cell r="BG91">
            <v>32.283405000000002</v>
          </cell>
          <cell r="BH91">
            <v>8.8934999999999995</v>
          </cell>
          <cell r="BI91">
            <v>0</v>
          </cell>
          <cell r="BJ91">
            <v>0</v>
          </cell>
          <cell r="BK91">
            <v>0</v>
          </cell>
          <cell r="BL91">
            <v>8.8934999999999995</v>
          </cell>
          <cell r="BM91">
            <v>0</v>
          </cell>
          <cell r="BN91">
            <v>0</v>
          </cell>
          <cell r="BO91">
            <v>0</v>
          </cell>
          <cell r="BP91">
            <v>0.95287499999999992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W91">
            <v>0</v>
          </cell>
          <cell r="BX91">
            <v>2.5409999999999999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9.3333333333333339</v>
          </cell>
          <cell r="CD91">
            <v>0</v>
          </cell>
          <cell r="CE91">
            <v>8.3333333333333339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238.4595329445529</v>
          </cell>
          <cell r="CK91">
            <v>67.430412590309999</v>
          </cell>
          <cell r="CL91">
            <v>37.570716504090001</v>
          </cell>
          <cell r="CM91">
            <v>2.7188699999999999</v>
          </cell>
          <cell r="CN91">
            <v>0</v>
          </cell>
          <cell r="CO91">
            <v>0</v>
          </cell>
          <cell r="CP91">
            <v>0</v>
          </cell>
          <cell r="CQ91">
            <v>4.0655999999999999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5.3106899999999992</v>
          </cell>
          <cell r="DA91">
            <v>0.84799999999999998</v>
          </cell>
          <cell r="DB91">
            <v>0</v>
          </cell>
          <cell r="DC91">
            <v>1</v>
          </cell>
          <cell r="DE91">
            <v>0.375</v>
          </cell>
        </row>
        <row r="92">
          <cell r="C92" t="str">
            <v>2L3-1/2x3-1/2x5/16</v>
          </cell>
          <cell r="D92" t="str">
            <v>F</v>
          </cell>
          <cell r="E92">
            <v>14.3</v>
          </cell>
          <cell r="F92">
            <v>4.21</v>
          </cell>
          <cell r="G92">
            <v>3.5</v>
          </cell>
          <cell r="H92">
            <v>0</v>
          </cell>
          <cell r="I92">
            <v>0</v>
          </cell>
          <cell r="J92">
            <v>0</v>
          </cell>
          <cell r="K92">
            <v>3.5</v>
          </cell>
          <cell r="L92">
            <v>0</v>
          </cell>
          <cell r="M92">
            <v>0</v>
          </cell>
          <cell r="N92">
            <v>0</v>
          </cell>
          <cell r="O92">
            <v>0.3125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0.97899999999999998</v>
          </cell>
          <cell r="X92">
            <v>0</v>
          </cell>
          <cell r="Y92">
            <v>0</v>
          </cell>
          <cell r="Z92">
            <v>0</v>
          </cell>
          <cell r="AB92">
            <v>11.2</v>
          </cell>
          <cell r="AD92">
            <v>10.199999999999999</v>
          </cell>
          <cell r="AF92">
            <v>0</v>
          </cell>
          <cell r="AG92">
            <v>0</v>
          </cell>
          <cell r="AH92">
            <v>0</v>
          </cell>
          <cell r="AI92">
            <v>4.8899999999999997</v>
          </cell>
          <cell r="AJ92">
            <v>3.47</v>
          </cell>
          <cell r="AK92">
            <v>1.94</v>
          </cell>
          <cell r="AL92">
            <v>1.08</v>
          </cell>
          <cell r="AM92">
            <v>0</v>
          </cell>
          <cell r="AN92">
            <v>0</v>
          </cell>
          <cell r="AO92">
            <v>0</v>
          </cell>
          <cell r="AP92">
            <v>1.46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1.99</v>
          </cell>
          <cell r="AZ92">
            <v>0.82900000000000007</v>
          </cell>
          <cell r="BA92">
            <v>0</v>
          </cell>
          <cell r="BB92">
            <v>1</v>
          </cell>
          <cell r="BD92" t="str">
            <v>2L89x89x7.9</v>
          </cell>
          <cell r="BE92" t="str">
            <v>2L89x89x7.9</v>
          </cell>
          <cell r="BF92">
            <v>21.3</v>
          </cell>
          <cell r="BG92">
            <v>27.182627009999997</v>
          </cell>
          <cell r="BH92">
            <v>8.8934999999999995</v>
          </cell>
          <cell r="BI92">
            <v>0</v>
          </cell>
          <cell r="BJ92">
            <v>0</v>
          </cell>
          <cell r="BK92">
            <v>0</v>
          </cell>
          <cell r="BL92">
            <v>8.8934999999999995</v>
          </cell>
          <cell r="BM92">
            <v>0</v>
          </cell>
          <cell r="BN92">
            <v>0</v>
          </cell>
          <cell r="BO92">
            <v>0</v>
          </cell>
          <cell r="BP92">
            <v>0.7940625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W92">
            <v>0</v>
          </cell>
          <cell r="BX92">
            <v>2.4876389999999997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11.2</v>
          </cell>
          <cell r="CD92">
            <v>0</v>
          </cell>
          <cell r="CE92">
            <v>10.199999999999999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203.85788742987128</v>
          </cell>
          <cell r="CK92">
            <v>56.93029968087</v>
          </cell>
          <cell r="CL92">
            <v>31.828467256739998</v>
          </cell>
          <cell r="CM92">
            <v>2.7442800000000003</v>
          </cell>
          <cell r="CN92">
            <v>0</v>
          </cell>
          <cell r="CO92">
            <v>0</v>
          </cell>
          <cell r="CP92">
            <v>0</v>
          </cell>
          <cell r="CQ92">
            <v>3.7098599999999999</v>
          </cell>
          <cell r="CR92">
            <v>329.31360000000001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5.0565899999999999</v>
          </cell>
          <cell r="DA92">
            <v>0.82900000000000007</v>
          </cell>
          <cell r="DB92">
            <v>0</v>
          </cell>
          <cell r="DC92">
            <v>1</v>
          </cell>
          <cell r="DE92">
            <v>0</v>
          </cell>
        </row>
        <row r="93">
          <cell r="C93" t="str">
            <v>2L3-1/2x3-1/2x5/16x3/4</v>
          </cell>
          <cell r="D93" t="str">
            <v>F</v>
          </cell>
          <cell r="E93">
            <v>14.3</v>
          </cell>
          <cell r="F93">
            <v>4.21</v>
          </cell>
          <cell r="G93">
            <v>3.5</v>
          </cell>
          <cell r="H93">
            <v>0</v>
          </cell>
          <cell r="I93">
            <v>0</v>
          </cell>
          <cell r="J93">
            <v>0</v>
          </cell>
          <cell r="K93">
            <v>3.5</v>
          </cell>
          <cell r="L93">
            <v>0</v>
          </cell>
          <cell r="M93">
            <v>0</v>
          </cell>
          <cell r="N93">
            <v>0</v>
          </cell>
          <cell r="O93">
            <v>0.3125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0.97899999999999998</v>
          </cell>
          <cell r="X93">
            <v>0</v>
          </cell>
          <cell r="Y93">
            <v>0</v>
          </cell>
          <cell r="Z93">
            <v>0</v>
          </cell>
          <cell r="AB93">
            <v>11.2</v>
          </cell>
          <cell r="AD93">
            <v>10.199999999999999</v>
          </cell>
          <cell r="AF93">
            <v>0</v>
          </cell>
          <cell r="AG93">
            <v>0</v>
          </cell>
          <cell r="AH93">
            <v>0</v>
          </cell>
          <cell r="AI93">
            <v>4.8899999999999997</v>
          </cell>
          <cell r="AJ93">
            <v>3.47</v>
          </cell>
          <cell r="AK93">
            <v>1.94</v>
          </cell>
          <cell r="AL93">
            <v>1.08</v>
          </cell>
          <cell r="AM93">
            <v>0</v>
          </cell>
          <cell r="AN93">
            <v>0</v>
          </cell>
          <cell r="AO93">
            <v>0</v>
          </cell>
          <cell r="AP93">
            <v>1.73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2.2000000000000002</v>
          </cell>
          <cell r="AZ93">
            <v>0.86</v>
          </cell>
          <cell r="BA93">
            <v>0</v>
          </cell>
          <cell r="BB93">
            <v>1</v>
          </cell>
          <cell r="BD93" t="str">
            <v>2L89x89x7.9x19</v>
          </cell>
          <cell r="BE93" t="str">
            <v>2L89x89x7.9x19</v>
          </cell>
          <cell r="BF93">
            <v>21.3</v>
          </cell>
          <cell r="BG93">
            <v>27.182627009999997</v>
          </cell>
          <cell r="BH93">
            <v>8.8934999999999995</v>
          </cell>
          <cell r="BI93">
            <v>0</v>
          </cell>
          <cell r="BJ93">
            <v>0</v>
          </cell>
          <cell r="BK93">
            <v>0</v>
          </cell>
          <cell r="BL93">
            <v>8.8934999999999995</v>
          </cell>
          <cell r="BM93">
            <v>0</v>
          </cell>
          <cell r="BN93">
            <v>0</v>
          </cell>
          <cell r="BO93">
            <v>0</v>
          </cell>
          <cell r="BP93">
            <v>0.7940625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W93">
            <v>0</v>
          </cell>
          <cell r="BX93">
            <v>2.4876389999999997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11.2</v>
          </cell>
          <cell r="CD93">
            <v>0</v>
          </cell>
          <cell r="CE93">
            <v>10.199999999999999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203.85788742987128</v>
          </cell>
          <cell r="CK93">
            <v>56.93029968087</v>
          </cell>
          <cell r="CL93">
            <v>31.828467256739998</v>
          </cell>
          <cell r="CM93">
            <v>2.7442800000000003</v>
          </cell>
          <cell r="CN93">
            <v>0</v>
          </cell>
          <cell r="CO93">
            <v>0</v>
          </cell>
          <cell r="CP93">
            <v>0</v>
          </cell>
          <cell r="CQ93">
            <v>4.3959299999999999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5.5902000000000003</v>
          </cell>
          <cell r="DA93">
            <v>0.86</v>
          </cell>
          <cell r="DB93">
            <v>0</v>
          </cell>
          <cell r="DC93">
            <v>1</v>
          </cell>
          <cell r="DE93">
            <v>0.75</v>
          </cell>
        </row>
        <row r="94">
          <cell r="C94" t="str">
            <v>2L3-1/2x3-1/2x5/16x3/8</v>
          </cell>
          <cell r="D94" t="str">
            <v>F</v>
          </cell>
          <cell r="E94">
            <v>14.3</v>
          </cell>
          <cell r="F94">
            <v>4.21</v>
          </cell>
          <cell r="G94">
            <v>3.5</v>
          </cell>
          <cell r="H94">
            <v>0</v>
          </cell>
          <cell r="I94">
            <v>0</v>
          </cell>
          <cell r="J94">
            <v>0</v>
          </cell>
          <cell r="K94">
            <v>3.5</v>
          </cell>
          <cell r="L94">
            <v>0</v>
          </cell>
          <cell r="M94">
            <v>0</v>
          </cell>
          <cell r="N94">
            <v>0</v>
          </cell>
          <cell r="O94">
            <v>0.3125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0.97899999999999998</v>
          </cell>
          <cell r="X94">
            <v>0</v>
          </cell>
          <cell r="Y94">
            <v>0</v>
          </cell>
          <cell r="Z94">
            <v>0</v>
          </cell>
          <cell r="AB94">
            <v>11.2</v>
          </cell>
          <cell r="AD94">
            <v>10.199999999999999</v>
          </cell>
          <cell r="AF94">
            <v>0</v>
          </cell>
          <cell r="AG94">
            <v>0</v>
          </cell>
          <cell r="AH94">
            <v>0</v>
          </cell>
          <cell r="AI94">
            <v>4.8899999999999997</v>
          </cell>
          <cell r="AJ94">
            <v>3.47</v>
          </cell>
          <cell r="AK94">
            <v>1.94</v>
          </cell>
          <cell r="AL94">
            <v>1.08</v>
          </cell>
          <cell r="AM94">
            <v>0</v>
          </cell>
          <cell r="AN94">
            <v>0</v>
          </cell>
          <cell r="AO94">
            <v>0</v>
          </cell>
          <cell r="AP94">
            <v>1.59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2.09</v>
          </cell>
          <cell r="AZ94">
            <v>0.84499999999999997</v>
          </cell>
          <cell r="BA94">
            <v>0</v>
          </cell>
          <cell r="BB94">
            <v>1</v>
          </cell>
          <cell r="BD94" t="str">
            <v>2L89x89x7.9x9</v>
          </cell>
          <cell r="BE94" t="str">
            <v>2L89x89x7.9x9</v>
          </cell>
          <cell r="BF94">
            <v>21.3</v>
          </cell>
          <cell r="BG94">
            <v>27.182627009999997</v>
          </cell>
          <cell r="BH94">
            <v>8.8934999999999995</v>
          </cell>
          <cell r="BI94">
            <v>0</v>
          </cell>
          <cell r="BJ94">
            <v>0</v>
          </cell>
          <cell r="BK94">
            <v>0</v>
          </cell>
          <cell r="BL94">
            <v>8.8934999999999995</v>
          </cell>
          <cell r="BM94">
            <v>0</v>
          </cell>
          <cell r="BN94">
            <v>0</v>
          </cell>
          <cell r="BO94">
            <v>0</v>
          </cell>
          <cell r="BP94">
            <v>0.7940625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W94">
            <v>0</v>
          </cell>
          <cell r="BX94">
            <v>2.4876389999999997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11.2</v>
          </cell>
          <cell r="CD94">
            <v>0</v>
          </cell>
          <cell r="CE94">
            <v>10.199999999999999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203.85788742987128</v>
          </cell>
          <cell r="CK94">
            <v>56.93029968087</v>
          </cell>
          <cell r="CL94">
            <v>31.828467256739998</v>
          </cell>
          <cell r="CM94">
            <v>2.7442800000000003</v>
          </cell>
          <cell r="CN94">
            <v>0</v>
          </cell>
          <cell r="CO94">
            <v>0</v>
          </cell>
          <cell r="CP94">
            <v>0</v>
          </cell>
          <cell r="CQ94">
            <v>4.0401899999999999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5.3106899999999992</v>
          </cell>
          <cell r="DA94">
            <v>0.84499999999999997</v>
          </cell>
          <cell r="DB94">
            <v>0</v>
          </cell>
          <cell r="DC94">
            <v>1</v>
          </cell>
          <cell r="DE94">
            <v>0.375</v>
          </cell>
        </row>
        <row r="95">
          <cell r="C95" t="str">
            <v>2L3-1/2x3-1/2x7/16</v>
          </cell>
          <cell r="D95" t="str">
            <v>F</v>
          </cell>
          <cell r="E95">
            <v>19.600000000000001</v>
          </cell>
          <cell r="F95">
            <v>5.77</v>
          </cell>
          <cell r="G95">
            <v>3.5</v>
          </cell>
          <cell r="H95">
            <v>0</v>
          </cell>
          <cell r="I95">
            <v>0</v>
          </cell>
          <cell r="J95">
            <v>0</v>
          </cell>
          <cell r="K95">
            <v>3.5</v>
          </cell>
          <cell r="L95">
            <v>0</v>
          </cell>
          <cell r="M95">
            <v>0</v>
          </cell>
          <cell r="N95">
            <v>0</v>
          </cell>
          <cell r="O95">
            <v>0.4375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1.03</v>
          </cell>
          <cell r="X95">
            <v>0</v>
          </cell>
          <cell r="Y95">
            <v>0</v>
          </cell>
          <cell r="Z95">
            <v>0</v>
          </cell>
          <cell r="AB95">
            <v>8</v>
          </cell>
          <cell r="AD95">
            <v>7</v>
          </cell>
          <cell r="AF95">
            <v>0</v>
          </cell>
          <cell r="AG95">
            <v>0</v>
          </cell>
          <cell r="AH95">
            <v>0</v>
          </cell>
          <cell r="AI95">
            <v>6.51</v>
          </cell>
          <cell r="AJ95">
            <v>4.7300000000000004</v>
          </cell>
          <cell r="AK95">
            <v>2.63</v>
          </cell>
          <cell r="AL95">
            <v>1.06</v>
          </cell>
          <cell r="AM95">
            <v>0</v>
          </cell>
          <cell r="AN95">
            <v>0</v>
          </cell>
          <cell r="AO95">
            <v>0</v>
          </cell>
          <cell r="AP95">
            <v>1.48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1.99</v>
          </cell>
          <cell r="AZ95">
            <v>0.83499999999999996</v>
          </cell>
          <cell r="BA95">
            <v>0</v>
          </cell>
          <cell r="BB95">
            <v>1</v>
          </cell>
          <cell r="BD95" t="str">
            <v>2L89x89x11.1</v>
          </cell>
          <cell r="BE95" t="str">
            <v>2L89x89x11.1</v>
          </cell>
          <cell r="BF95">
            <v>29.200000000000003</v>
          </cell>
          <cell r="BG95">
            <v>37.255049369999995</v>
          </cell>
          <cell r="BH95">
            <v>8.8934999999999995</v>
          </cell>
          <cell r="BI95">
            <v>0</v>
          </cell>
          <cell r="BJ95">
            <v>0</v>
          </cell>
          <cell r="BK95">
            <v>0</v>
          </cell>
          <cell r="BL95">
            <v>8.8934999999999995</v>
          </cell>
          <cell r="BM95">
            <v>0</v>
          </cell>
          <cell r="BN95">
            <v>0</v>
          </cell>
          <cell r="BO95">
            <v>0</v>
          </cell>
          <cell r="BP95">
            <v>1.1116874999999999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W95">
            <v>0</v>
          </cell>
          <cell r="BX95">
            <v>2.6172300000000002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8</v>
          </cell>
          <cell r="CD95">
            <v>0</v>
          </cell>
          <cell r="CE95">
            <v>7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271.39362927780411</v>
          </cell>
          <cell r="CK95">
            <v>77.602396971330009</v>
          </cell>
          <cell r="CL95">
            <v>43.148901487229999</v>
          </cell>
          <cell r="CM95">
            <v>2.69346</v>
          </cell>
          <cell r="CN95">
            <v>0</v>
          </cell>
          <cell r="CO95">
            <v>0</v>
          </cell>
          <cell r="CP95">
            <v>0</v>
          </cell>
          <cell r="CQ95">
            <v>3.7606799999999998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5.0565899999999999</v>
          </cell>
          <cell r="DA95">
            <v>0.83499999999999996</v>
          </cell>
          <cell r="DB95">
            <v>0</v>
          </cell>
          <cell r="DC95">
            <v>1</v>
          </cell>
          <cell r="DE95">
            <v>0</v>
          </cell>
        </row>
        <row r="96">
          <cell r="C96" t="str">
            <v>2L3-1/2x3-1/2x7/16x3/4</v>
          </cell>
          <cell r="D96" t="str">
            <v>F</v>
          </cell>
          <cell r="E96">
            <v>19.600000000000001</v>
          </cell>
          <cell r="F96">
            <v>5.77</v>
          </cell>
          <cell r="G96">
            <v>3.5</v>
          </cell>
          <cell r="H96">
            <v>0</v>
          </cell>
          <cell r="I96">
            <v>0</v>
          </cell>
          <cell r="J96">
            <v>0</v>
          </cell>
          <cell r="K96">
            <v>3.5</v>
          </cell>
          <cell r="L96">
            <v>0</v>
          </cell>
          <cell r="M96">
            <v>0</v>
          </cell>
          <cell r="N96">
            <v>0</v>
          </cell>
          <cell r="O96">
            <v>0.4375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1.03</v>
          </cell>
          <cell r="X96">
            <v>0</v>
          </cell>
          <cell r="Y96">
            <v>0</v>
          </cell>
          <cell r="Z96">
            <v>0</v>
          </cell>
          <cell r="AB96">
            <v>8</v>
          </cell>
          <cell r="AD96">
            <v>7</v>
          </cell>
          <cell r="AF96">
            <v>0</v>
          </cell>
          <cell r="AG96">
            <v>0</v>
          </cell>
          <cell r="AH96">
            <v>0</v>
          </cell>
          <cell r="AI96">
            <v>6.51</v>
          </cell>
          <cell r="AJ96">
            <v>4.7300000000000004</v>
          </cell>
          <cell r="AK96">
            <v>2.63</v>
          </cell>
          <cell r="AL96">
            <v>1.06</v>
          </cell>
          <cell r="AM96">
            <v>0</v>
          </cell>
          <cell r="AN96">
            <v>0</v>
          </cell>
          <cell r="AO96">
            <v>0</v>
          </cell>
          <cell r="AP96">
            <v>1.76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2.21</v>
          </cell>
          <cell r="AZ96">
            <v>0.86599999999999999</v>
          </cell>
          <cell r="BA96">
            <v>0</v>
          </cell>
          <cell r="BB96">
            <v>1</v>
          </cell>
          <cell r="BD96" t="str">
            <v>2L89x89x11.1x19</v>
          </cell>
          <cell r="BE96" t="str">
            <v>2L89x89x11.1x19</v>
          </cell>
          <cell r="BF96">
            <v>29.200000000000003</v>
          </cell>
          <cell r="BG96">
            <v>37.255049369999995</v>
          </cell>
          <cell r="BH96">
            <v>8.8934999999999995</v>
          </cell>
          <cell r="BI96">
            <v>0</v>
          </cell>
          <cell r="BJ96">
            <v>0</v>
          </cell>
          <cell r="BK96">
            <v>0</v>
          </cell>
          <cell r="BL96">
            <v>8.8934999999999995</v>
          </cell>
          <cell r="BM96">
            <v>0</v>
          </cell>
          <cell r="BN96">
            <v>0</v>
          </cell>
          <cell r="BO96">
            <v>0</v>
          </cell>
          <cell r="BP96">
            <v>1.1116874999999999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W96">
            <v>0</v>
          </cell>
          <cell r="BX96">
            <v>2.6172300000000002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8</v>
          </cell>
          <cell r="CD96">
            <v>0</v>
          </cell>
          <cell r="CE96">
            <v>7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271.39362927780411</v>
          </cell>
          <cell r="CK96">
            <v>77.602396971330009</v>
          </cell>
          <cell r="CL96">
            <v>43.148901487229999</v>
          </cell>
          <cell r="CM96">
            <v>2.69346</v>
          </cell>
          <cell r="CN96">
            <v>0</v>
          </cell>
          <cell r="CO96">
            <v>0</v>
          </cell>
          <cell r="CP96">
            <v>0</v>
          </cell>
          <cell r="CQ96">
            <v>4.4721599999999997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5.6156099999999993</v>
          </cell>
          <cell r="DA96">
            <v>0.86599999999999999</v>
          </cell>
          <cell r="DB96">
            <v>0</v>
          </cell>
          <cell r="DC96">
            <v>1</v>
          </cell>
          <cell r="DE96">
            <v>0.75</v>
          </cell>
        </row>
        <row r="97">
          <cell r="C97" t="str">
            <v>2L3-1/2x3-1/2x7/16x3/8</v>
          </cell>
          <cell r="D97" t="str">
            <v>F</v>
          </cell>
          <cell r="E97">
            <v>19.600000000000001</v>
          </cell>
          <cell r="F97">
            <v>5.77</v>
          </cell>
          <cell r="G97">
            <v>3.5</v>
          </cell>
          <cell r="H97">
            <v>0</v>
          </cell>
          <cell r="I97">
            <v>0</v>
          </cell>
          <cell r="J97">
            <v>0</v>
          </cell>
          <cell r="K97">
            <v>3.5</v>
          </cell>
          <cell r="L97">
            <v>0</v>
          </cell>
          <cell r="M97">
            <v>0</v>
          </cell>
          <cell r="N97">
            <v>0</v>
          </cell>
          <cell r="O97">
            <v>0.4375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1.03</v>
          </cell>
          <cell r="X97">
            <v>0</v>
          </cell>
          <cell r="Y97">
            <v>0</v>
          </cell>
          <cell r="Z97">
            <v>0</v>
          </cell>
          <cell r="AB97">
            <v>8</v>
          </cell>
          <cell r="AD97">
            <v>7</v>
          </cell>
          <cell r="AF97">
            <v>0</v>
          </cell>
          <cell r="AG97">
            <v>0</v>
          </cell>
          <cell r="AH97">
            <v>0</v>
          </cell>
          <cell r="AI97">
            <v>6.51</v>
          </cell>
          <cell r="AJ97">
            <v>4.7300000000000004</v>
          </cell>
          <cell r="AK97">
            <v>2.63</v>
          </cell>
          <cell r="AL97">
            <v>1.06</v>
          </cell>
          <cell r="AM97">
            <v>0</v>
          </cell>
          <cell r="AN97">
            <v>0</v>
          </cell>
          <cell r="AO97">
            <v>0</v>
          </cell>
          <cell r="AP97">
            <v>1.61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2.09</v>
          </cell>
          <cell r="AZ97">
            <v>0.85099999999999998</v>
          </cell>
          <cell r="BA97">
            <v>0</v>
          </cell>
          <cell r="BB97">
            <v>1</v>
          </cell>
          <cell r="BD97" t="str">
            <v>2L89x89x11.1x9</v>
          </cell>
          <cell r="BE97" t="str">
            <v>2L89x89x11.1x9</v>
          </cell>
          <cell r="BF97">
            <v>29.200000000000003</v>
          </cell>
          <cell r="BG97">
            <v>37.255049369999995</v>
          </cell>
          <cell r="BH97">
            <v>8.8934999999999995</v>
          </cell>
          <cell r="BI97">
            <v>0</v>
          </cell>
          <cell r="BJ97">
            <v>0</v>
          </cell>
          <cell r="BK97">
            <v>0</v>
          </cell>
          <cell r="BL97">
            <v>8.8934999999999995</v>
          </cell>
          <cell r="BM97">
            <v>0</v>
          </cell>
          <cell r="BN97">
            <v>0</v>
          </cell>
          <cell r="BO97">
            <v>0</v>
          </cell>
          <cell r="BP97">
            <v>1.1116874999999999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W97">
            <v>0</v>
          </cell>
          <cell r="BX97">
            <v>2.6172300000000002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8</v>
          </cell>
          <cell r="CD97">
            <v>0</v>
          </cell>
          <cell r="CE97">
            <v>7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271.39362927780411</v>
          </cell>
          <cell r="CK97">
            <v>77.602396971330009</v>
          </cell>
          <cell r="CL97">
            <v>43.148901487229999</v>
          </cell>
          <cell r="CM97">
            <v>2.69346</v>
          </cell>
          <cell r="CN97">
            <v>0</v>
          </cell>
          <cell r="CO97">
            <v>0</v>
          </cell>
          <cell r="CP97">
            <v>0</v>
          </cell>
          <cell r="CQ97">
            <v>4.0910099999999998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5.3106899999999992</v>
          </cell>
          <cell r="DA97">
            <v>0.85099999999999998</v>
          </cell>
          <cell r="DB97">
            <v>0</v>
          </cell>
          <cell r="DC97">
            <v>1</v>
          </cell>
          <cell r="DE97">
            <v>0.375</v>
          </cell>
        </row>
        <row r="98">
          <cell r="C98" t="str">
            <v>2L3-1/2x3x1/2LLBB</v>
          </cell>
          <cell r="D98" t="str">
            <v>F</v>
          </cell>
          <cell r="E98">
            <v>20.6</v>
          </cell>
          <cell r="F98">
            <v>6.04</v>
          </cell>
          <cell r="G98">
            <v>3.5</v>
          </cell>
          <cell r="H98">
            <v>0</v>
          </cell>
          <cell r="I98">
            <v>0</v>
          </cell>
          <cell r="J98">
            <v>0</v>
          </cell>
          <cell r="K98">
            <v>3</v>
          </cell>
          <cell r="L98">
            <v>0</v>
          </cell>
          <cell r="M98">
            <v>0</v>
          </cell>
          <cell r="N98">
            <v>0</v>
          </cell>
          <cell r="O98">
            <v>0.5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1.1200000000000001</v>
          </cell>
          <cell r="X98">
            <v>0</v>
          </cell>
          <cell r="Y98">
            <v>0</v>
          </cell>
          <cell r="Z98">
            <v>0.48</v>
          </cell>
          <cell r="AB98">
            <v>6</v>
          </cell>
          <cell r="AD98">
            <v>6</v>
          </cell>
          <cell r="AF98">
            <v>0</v>
          </cell>
          <cell r="AG98">
            <v>0</v>
          </cell>
          <cell r="AH98">
            <v>0</v>
          </cell>
          <cell r="AI98">
            <v>6.91</v>
          </cell>
          <cell r="AJ98">
            <v>5.23</v>
          </cell>
          <cell r="AK98">
            <v>2.9</v>
          </cell>
          <cell r="AL98">
            <v>1.07</v>
          </cell>
          <cell r="AM98">
            <v>0</v>
          </cell>
          <cell r="AN98">
            <v>0</v>
          </cell>
          <cell r="AO98">
            <v>0</v>
          </cell>
          <cell r="AP98">
            <v>1.23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1.85</v>
          </cell>
          <cell r="AZ98">
            <v>0.78</v>
          </cell>
          <cell r="BA98">
            <v>0</v>
          </cell>
          <cell r="BB98">
            <v>1</v>
          </cell>
          <cell r="BD98" t="str">
            <v>2L89x76x12.7LLBB</v>
          </cell>
          <cell r="BE98" t="str">
            <v>2L89x76x12.7LLBB</v>
          </cell>
          <cell r="BF98">
            <v>30.700000000000003</v>
          </cell>
          <cell r="BG98">
            <v>38.99835324</v>
          </cell>
          <cell r="BH98">
            <v>8.8934999999999995</v>
          </cell>
          <cell r="BI98">
            <v>0</v>
          </cell>
          <cell r="BJ98">
            <v>0</v>
          </cell>
          <cell r="BK98">
            <v>0</v>
          </cell>
          <cell r="BL98">
            <v>7.6229999999999993</v>
          </cell>
          <cell r="BM98">
            <v>0</v>
          </cell>
          <cell r="BN98">
            <v>0</v>
          </cell>
          <cell r="BO98">
            <v>0</v>
          </cell>
          <cell r="BP98">
            <v>1.2705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W98">
            <v>0</v>
          </cell>
          <cell r="BX98">
            <v>2.84592</v>
          </cell>
          <cell r="BY98">
            <v>0</v>
          </cell>
          <cell r="BZ98">
            <v>0</v>
          </cell>
          <cell r="CA98">
            <v>1.2196799999999999</v>
          </cell>
          <cell r="CB98">
            <v>0</v>
          </cell>
          <cell r="CC98">
            <v>6</v>
          </cell>
          <cell r="CD98">
            <v>0</v>
          </cell>
          <cell r="CE98">
            <v>6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288.0691210921085</v>
          </cell>
          <cell r="CK98">
            <v>85.805610181830005</v>
          </cell>
          <cell r="CL98">
            <v>47.578636620899992</v>
          </cell>
          <cell r="CM98">
            <v>2.7188699999999999</v>
          </cell>
          <cell r="CN98">
            <v>0</v>
          </cell>
          <cell r="CO98">
            <v>0</v>
          </cell>
          <cell r="CP98">
            <v>0</v>
          </cell>
          <cell r="CQ98">
            <v>3.1254299999999997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4.70085</v>
          </cell>
          <cell r="DA98">
            <v>0.78</v>
          </cell>
          <cell r="DB98">
            <v>0</v>
          </cell>
          <cell r="DC98">
            <v>1</v>
          </cell>
          <cell r="DE98">
            <v>0</v>
          </cell>
        </row>
        <row r="99">
          <cell r="C99" t="str">
            <v>2L3-1/2x3x1/2SLBB</v>
          </cell>
          <cell r="D99" t="str">
            <v>F</v>
          </cell>
          <cell r="E99">
            <v>20.6</v>
          </cell>
          <cell r="F99">
            <v>6.04</v>
          </cell>
          <cell r="G99">
            <v>3</v>
          </cell>
          <cell r="H99">
            <v>0</v>
          </cell>
          <cell r="I99">
            <v>0</v>
          </cell>
          <cell r="J99">
            <v>0</v>
          </cell>
          <cell r="K99">
            <v>3.5</v>
          </cell>
          <cell r="L99">
            <v>0</v>
          </cell>
          <cell r="M99">
            <v>0</v>
          </cell>
          <cell r="N99">
            <v>0</v>
          </cell>
          <cell r="O99">
            <v>0.5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0.86899999999999999</v>
          </cell>
          <cell r="X99">
            <v>0</v>
          </cell>
          <cell r="Y99">
            <v>0</v>
          </cell>
          <cell r="Z99">
            <v>0.43099999999999999</v>
          </cell>
          <cell r="AB99">
            <v>7</v>
          </cell>
          <cell r="AD99">
            <v>5</v>
          </cell>
          <cell r="AF99">
            <v>0</v>
          </cell>
          <cell r="AG99">
            <v>0</v>
          </cell>
          <cell r="AH99">
            <v>0</v>
          </cell>
          <cell r="AI99">
            <v>4.6500000000000004</v>
          </cell>
          <cell r="AJ99">
            <v>3.94</v>
          </cell>
          <cell r="AK99">
            <v>2.1800000000000002</v>
          </cell>
          <cell r="AL99">
            <v>0.877</v>
          </cell>
          <cell r="AM99">
            <v>0</v>
          </cell>
          <cell r="AN99">
            <v>0</v>
          </cell>
          <cell r="AO99">
            <v>0</v>
          </cell>
          <cell r="AP99">
            <v>1.55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1.88</v>
          </cell>
          <cell r="AZ99">
            <v>0.89200000000000002</v>
          </cell>
          <cell r="BA99">
            <v>0</v>
          </cell>
          <cell r="BB99">
            <v>1</v>
          </cell>
          <cell r="BD99" t="str">
            <v>2L89x76x12.7SLBB</v>
          </cell>
          <cell r="BE99" t="str">
            <v>2L89x76x12.7SLBB</v>
          </cell>
          <cell r="BF99">
            <v>30.700000000000003</v>
          </cell>
          <cell r="BG99">
            <v>38.99835324</v>
          </cell>
          <cell r="BH99">
            <v>7.6229999999999993</v>
          </cell>
          <cell r="BI99">
            <v>0</v>
          </cell>
          <cell r="BJ99">
            <v>0</v>
          </cell>
          <cell r="BK99">
            <v>0</v>
          </cell>
          <cell r="BL99">
            <v>8.8934999999999995</v>
          </cell>
          <cell r="BM99">
            <v>0</v>
          </cell>
          <cell r="BN99">
            <v>0</v>
          </cell>
          <cell r="BO99">
            <v>0</v>
          </cell>
          <cell r="BP99">
            <v>1.2705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W99">
            <v>0</v>
          </cell>
          <cell r="BX99">
            <v>2.208129</v>
          </cell>
          <cell r="BY99">
            <v>0</v>
          </cell>
          <cell r="BZ99">
            <v>0</v>
          </cell>
          <cell r="CA99">
            <v>1.0951709999999999</v>
          </cell>
          <cell r="CB99">
            <v>0</v>
          </cell>
          <cell r="CC99">
            <v>7</v>
          </cell>
          <cell r="CD99">
            <v>0</v>
          </cell>
          <cell r="CE99">
            <v>5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193.85259234128867</v>
          </cell>
          <cell r="CK99">
            <v>64.641320098739996</v>
          </cell>
          <cell r="CL99">
            <v>35.766009597779998</v>
          </cell>
          <cell r="CM99">
            <v>2.2284570000000001</v>
          </cell>
          <cell r="CN99">
            <v>0</v>
          </cell>
          <cell r="CO99">
            <v>0</v>
          </cell>
          <cell r="CP99">
            <v>0</v>
          </cell>
          <cell r="CQ99">
            <v>3.9385500000000002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4.7770799999999998</v>
          </cell>
          <cell r="DA99">
            <v>0.89200000000000002</v>
          </cell>
          <cell r="DB99">
            <v>0</v>
          </cell>
          <cell r="DC99">
            <v>1</v>
          </cell>
          <cell r="DE99">
            <v>0</v>
          </cell>
        </row>
        <row r="100">
          <cell r="C100" t="str">
            <v>2L3-1/2x3x1/2x3/4LLBB</v>
          </cell>
          <cell r="D100" t="str">
            <v>F</v>
          </cell>
          <cell r="E100">
            <v>20.6</v>
          </cell>
          <cell r="F100">
            <v>6.04</v>
          </cell>
          <cell r="G100">
            <v>3.5</v>
          </cell>
          <cell r="H100">
            <v>0</v>
          </cell>
          <cell r="I100">
            <v>0</v>
          </cell>
          <cell r="J100">
            <v>0</v>
          </cell>
          <cell r="K100">
            <v>3</v>
          </cell>
          <cell r="L100">
            <v>0</v>
          </cell>
          <cell r="M100">
            <v>0</v>
          </cell>
          <cell r="N100">
            <v>0</v>
          </cell>
          <cell r="O100">
            <v>0.5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1.1200000000000001</v>
          </cell>
          <cell r="X100">
            <v>0</v>
          </cell>
          <cell r="Y100">
            <v>0</v>
          </cell>
          <cell r="Z100">
            <v>0.48</v>
          </cell>
          <cell r="AB100">
            <v>6</v>
          </cell>
          <cell r="AD100">
            <v>6</v>
          </cell>
          <cell r="AF100">
            <v>0</v>
          </cell>
          <cell r="AG100">
            <v>0</v>
          </cell>
          <cell r="AH100">
            <v>0</v>
          </cell>
          <cell r="AI100">
            <v>6.91</v>
          </cell>
          <cell r="AJ100">
            <v>5.23</v>
          </cell>
          <cell r="AK100">
            <v>2.9</v>
          </cell>
          <cell r="AL100">
            <v>1.07</v>
          </cell>
          <cell r="AM100">
            <v>0</v>
          </cell>
          <cell r="AN100">
            <v>0</v>
          </cell>
          <cell r="AO100">
            <v>0</v>
          </cell>
          <cell r="AP100">
            <v>1.52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2.0499999999999998</v>
          </cell>
          <cell r="AZ100">
            <v>0.82200000000000006</v>
          </cell>
          <cell r="BA100">
            <v>0</v>
          </cell>
          <cell r="BB100">
            <v>1</v>
          </cell>
          <cell r="BD100" t="str">
            <v>2L89x76x12.7x19LLBB</v>
          </cell>
          <cell r="BE100" t="str">
            <v>2L89x76x12.7x19LLBB</v>
          </cell>
          <cell r="BF100">
            <v>30.700000000000003</v>
          </cell>
          <cell r="BG100">
            <v>38.99835324</v>
          </cell>
          <cell r="BH100">
            <v>8.8934999999999995</v>
          </cell>
          <cell r="BI100">
            <v>0</v>
          </cell>
          <cell r="BJ100">
            <v>0</v>
          </cell>
          <cell r="BK100">
            <v>0</v>
          </cell>
          <cell r="BL100">
            <v>7.6229999999999993</v>
          </cell>
          <cell r="BM100">
            <v>0</v>
          </cell>
          <cell r="BN100">
            <v>0</v>
          </cell>
          <cell r="BO100">
            <v>0</v>
          </cell>
          <cell r="BP100">
            <v>1.2705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W100">
            <v>0</v>
          </cell>
          <cell r="BX100">
            <v>2.84592</v>
          </cell>
          <cell r="BY100">
            <v>0</v>
          </cell>
          <cell r="BZ100">
            <v>0</v>
          </cell>
          <cell r="CA100">
            <v>1.2196799999999999</v>
          </cell>
          <cell r="CB100">
            <v>0</v>
          </cell>
          <cell r="CC100">
            <v>6</v>
          </cell>
          <cell r="CD100">
            <v>0</v>
          </cell>
          <cell r="CE100">
            <v>6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288.0691210921085</v>
          </cell>
          <cell r="CK100">
            <v>85.805610181830005</v>
          </cell>
          <cell r="CL100">
            <v>47.578636620899992</v>
          </cell>
          <cell r="CM100">
            <v>2.7188699999999999</v>
          </cell>
          <cell r="CN100">
            <v>0</v>
          </cell>
          <cell r="CO100">
            <v>0</v>
          </cell>
          <cell r="CP100">
            <v>0</v>
          </cell>
          <cell r="CQ100">
            <v>3.86232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5.2090499999999995</v>
          </cell>
          <cell r="DA100">
            <v>0.82200000000000006</v>
          </cell>
          <cell r="DB100">
            <v>0</v>
          </cell>
          <cell r="DC100">
            <v>1</v>
          </cell>
          <cell r="DE100">
            <v>0.75</v>
          </cell>
        </row>
        <row r="101">
          <cell r="C101" t="str">
            <v>2L3-1/2x3x1/2x3/4SLBB</v>
          </cell>
          <cell r="D101" t="str">
            <v>F</v>
          </cell>
          <cell r="E101">
            <v>20.6</v>
          </cell>
          <cell r="F101">
            <v>6.04</v>
          </cell>
          <cell r="G101">
            <v>3</v>
          </cell>
          <cell r="H101">
            <v>0</v>
          </cell>
          <cell r="I101">
            <v>0</v>
          </cell>
          <cell r="J101">
            <v>0</v>
          </cell>
          <cell r="K101">
            <v>3.5</v>
          </cell>
          <cell r="L101">
            <v>0</v>
          </cell>
          <cell r="M101">
            <v>0</v>
          </cell>
          <cell r="N101">
            <v>0</v>
          </cell>
          <cell r="O101">
            <v>0.5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0.86899999999999999</v>
          </cell>
          <cell r="X101">
            <v>0</v>
          </cell>
          <cell r="Y101">
            <v>0</v>
          </cell>
          <cell r="Z101">
            <v>0.43099999999999999</v>
          </cell>
          <cell r="AB101">
            <v>7</v>
          </cell>
          <cell r="AD101">
            <v>5</v>
          </cell>
          <cell r="AF101">
            <v>0</v>
          </cell>
          <cell r="AG101">
            <v>0</v>
          </cell>
          <cell r="AH101">
            <v>0</v>
          </cell>
          <cell r="AI101">
            <v>4.6500000000000004</v>
          </cell>
          <cell r="AJ101">
            <v>3.94</v>
          </cell>
          <cell r="AK101">
            <v>2.1800000000000002</v>
          </cell>
          <cell r="AL101">
            <v>0.877</v>
          </cell>
          <cell r="AM101">
            <v>0</v>
          </cell>
          <cell r="AN101">
            <v>0</v>
          </cell>
          <cell r="AO101">
            <v>0</v>
          </cell>
          <cell r="AP101">
            <v>1.84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2.13</v>
          </cell>
          <cell r="AZ101">
            <v>0.91500000000000004</v>
          </cell>
          <cell r="BA101">
            <v>0</v>
          </cell>
          <cell r="BB101">
            <v>1</v>
          </cell>
          <cell r="BD101" t="str">
            <v>2L89x76x12.7x19SLBB</v>
          </cell>
          <cell r="BE101" t="str">
            <v>2L89x76x12.7x19SLBB</v>
          </cell>
          <cell r="BF101">
            <v>30.700000000000003</v>
          </cell>
          <cell r="BG101">
            <v>38.99835324</v>
          </cell>
          <cell r="BH101">
            <v>7.6229999999999993</v>
          </cell>
          <cell r="BI101">
            <v>0</v>
          </cell>
          <cell r="BJ101">
            <v>0</v>
          </cell>
          <cell r="BK101">
            <v>0</v>
          </cell>
          <cell r="BL101">
            <v>8.8934999999999995</v>
          </cell>
          <cell r="BM101">
            <v>0</v>
          </cell>
          <cell r="BN101">
            <v>0</v>
          </cell>
          <cell r="BO101">
            <v>0</v>
          </cell>
          <cell r="BP101">
            <v>1.2705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W101">
            <v>0</v>
          </cell>
          <cell r="BX101">
            <v>2.208129</v>
          </cell>
          <cell r="BY101">
            <v>0</v>
          </cell>
          <cell r="BZ101">
            <v>0</v>
          </cell>
          <cell r="CA101">
            <v>1.0951709999999999</v>
          </cell>
          <cell r="CB101">
            <v>0</v>
          </cell>
          <cell r="CC101">
            <v>7</v>
          </cell>
          <cell r="CD101">
            <v>0</v>
          </cell>
          <cell r="CE101">
            <v>5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193.85259234128867</v>
          </cell>
          <cell r="CK101">
            <v>64.641320098739996</v>
          </cell>
          <cell r="CL101">
            <v>35.766009597779998</v>
          </cell>
          <cell r="CM101">
            <v>2.2284570000000001</v>
          </cell>
          <cell r="CN101">
            <v>0</v>
          </cell>
          <cell r="CO101">
            <v>0</v>
          </cell>
          <cell r="CP101">
            <v>0</v>
          </cell>
          <cell r="CQ101">
            <v>4.67544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5.4123299999999999</v>
          </cell>
          <cell r="DA101">
            <v>0.91500000000000004</v>
          </cell>
          <cell r="DB101">
            <v>0</v>
          </cell>
          <cell r="DC101">
            <v>1</v>
          </cell>
          <cell r="DE101">
            <v>0.75</v>
          </cell>
        </row>
        <row r="102">
          <cell r="C102" t="str">
            <v>2L3-1/2x3x1/2x3/8LLBB</v>
          </cell>
          <cell r="D102" t="str">
            <v>F</v>
          </cell>
          <cell r="E102">
            <v>20.6</v>
          </cell>
          <cell r="F102">
            <v>6.04</v>
          </cell>
          <cell r="G102">
            <v>3.5</v>
          </cell>
          <cell r="H102">
            <v>0</v>
          </cell>
          <cell r="I102">
            <v>0</v>
          </cell>
          <cell r="J102">
            <v>0</v>
          </cell>
          <cell r="K102">
            <v>3</v>
          </cell>
          <cell r="L102">
            <v>0</v>
          </cell>
          <cell r="M102">
            <v>0</v>
          </cell>
          <cell r="N102">
            <v>0</v>
          </cell>
          <cell r="O102">
            <v>0.5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1.1200000000000001</v>
          </cell>
          <cell r="X102">
            <v>0</v>
          </cell>
          <cell r="Y102">
            <v>0</v>
          </cell>
          <cell r="Z102">
            <v>0.48</v>
          </cell>
          <cell r="AB102">
            <v>6</v>
          </cell>
          <cell r="AD102">
            <v>6</v>
          </cell>
          <cell r="AF102">
            <v>0</v>
          </cell>
          <cell r="AG102">
            <v>0</v>
          </cell>
          <cell r="AH102">
            <v>0</v>
          </cell>
          <cell r="AI102">
            <v>6.91</v>
          </cell>
          <cell r="AJ102">
            <v>5.23</v>
          </cell>
          <cell r="AK102">
            <v>2.9</v>
          </cell>
          <cell r="AL102">
            <v>1.07</v>
          </cell>
          <cell r="AM102">
            <v>0</v>
          </cell>
          <cell r="AN102">
            <v>0</v>
          </cell>
          <cell r="AO102">
            <v>0</v>
          </cell>
          <cell r="AP102">
            <v>1.37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1.94</v>
          </cell>
          <cell r="AZ102">
            <v>0.80100000000000005</v>
          </cell>
          <cell r="BA102">
            <v>0</v>
          </cell>
          <cell r="BB102">
            <v>1</v>
          </cell>
          <cell r="BD102" t="str">
            <v>2L89x76x12.7x9LLBB</v>
          </cell>
          <cell r="BE102" t="str">
            <v>2L89x76x12.7x9LLBB</v>
          </cell>
          <cell r="BF102">
            <v>30.700000000000003</v>
          </cell>
          <cell r="BG102">
            <v>38.99835324</v>
          </cell>
          <cell r="BH102">
            <v>8.8934999999999995</v>
          </cell>
          <cell r="BI102">
            <v>0</v>
          </cell>
          <cell r="BJ102">
            <v>0</v>
          </cell>
          <cell r="BK102">
            <v>0</v>
          </cell>
          <cell r="BL102">
            <v>7.6229999999999993</v>
          </cell>
          <cell r="BM102">
            <v>0</v>
          </cell>
          <cell r="BN102">
            <v>0</v>
          </cell>
          <cell r="BO102">
            <v>0</v>
          </cell>
          <cell r="BP102">
            <v>1.2705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W102">
            <v>0</v>
          </cell>
          <cell r="BX102">
            <v>2.84592</v>
          </cell>
          <cell r="BY102">
            <v>0</v>
          </cell>
          <cell r="BZ102">
            <v>0</v>
          </cell>
          <cell r="CA102">
            <v>1.2196799999999999</v>
          </cell>
          <cell r="CB102">
            <v>0</v>
          </cell>
          <cell r="CC102">
            <v>6</v>
          </cell>
          <cell r="CD102">
            <v>0</v>
          </cell>
          <cell r="CE102">
            <v>6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288.0691210921085</v>
          </cell>
          <cell r="CK102">
            <v>85.805610181830005</v>
          </cell>
          <cell r="CL102">
            <v>47.578636620899992</v>
          </cell>
          <cell r="CM102">
            <v>2.7188699999999999</v>
          </cell>
          <cell r="CN102">
            <v>0</v>
          </cell>
          <cell r="CO102">
            <v>0</v>
          </cell>
          <cell r="CP102">
            <v>0</v>
          </cell>
          <cell r="CQ102">
            <v>3.4811700000000001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4.9295399999999994</v>
          </cell>
          <cell r="DA102">
            <v>0.80100000000000005</v>
          </cell>
          <cell r="DB102">
            <v>0</v>
          </cell>
          <cell r="DC102">
            <v>1</v>
          </cell>
          <cell r="DE102">
            <v>0.375</v>
          </cell>
        </row>
        <row r="103">
          <cell r="C103" t="str">
            <v>2L3-1/2x3x1/2x3/8SLBB</v>
          </cell>
          <cell r="D103" t="str">
            <v>F</v>
          </cell>
          <cell r="E103">
            <v>20.6</v>
          </cell>
          <cell r="F103">
            <v>6.04</v>
          </cell>
          <cell r="G103">
            <v>3</v>
          </cell>
          <cell r="H103">
            <v>0</v>
          </cell>
          <cell r="I103">
            <v>0</v>
          </cell>
          <cell r="J103">
            <v>0</v>
          </cell>
          <cell r="K103">
            <v>3.5</v>
          </cell>
          <cell r="L103">
            <v>0</v>
          </cell>
          <cell r="M103">
            <v>0</v>
          </cell>
          <cell r="N103">
            <v>0</v>
          </cell>
          <cell r="O103">
            <v>0.5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0.86899999999999999</v>
          </cell>
          <cell r="X103">
            <v>0</v>
          </cell>
          <cell r="Y103">
            <v>0</v>
          </cell>
          <cell r="Z103">
            <v>0.43099999999999999</v>
          </cell>
          <cell r="AB103">
            <v>7</v>
          </cell>
          <cell r="AD103">
            <v>5</v>
          </cell>
          <cell r="AF103">
            <v>0</v>
          </cell>
          <cell r="AG103">
            <v>0</v>
          </cell>
          <cell r="AH103">
            <v>0</v>
          </cell>
          <cell r="AI103">
            <v>4.6500000000000004</v>
          </cell>
          <cell r="AJ103">
            <v>3.94</v>
          </cell>
          <cell r="AK103">
            <v>2.1800000000000002</v>
          </cell>
          <cell r="AL103">
            <v>0.877</v>
          </cell>
          <cell r="AM103">
            <v>0</v>
          </cell>
          <cell r="AN103">
            <v>0</v>
          </cell>
          <cell r="AO103">
            <v>0</v>
          </cell>
          <cell r="AP103">
            <v>1.69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2</v>
          </cell>
          <cell r="AZ103">
            <v>0.90400000000000003</v>
          </cell>
          <cell r="BA103">
            <v>0</v>
          </cell>
          <cell r="BB103">
            <v>1</v>
          </cell>
          <cell r="BD103" t="str">
            <v>2L89x76x12.7x9SLBB</v>
          </cell>
          <cell r="BE103" t="str">
            <v>2L89x76x12.7x9SLBB</v>
          </cell>
          <cell r="BF103">
            <v>30.700000000000003</v>
          </cell>
          <cell r="BG103">
            <v>38.99835324</v>
          </cell>
          <cell r="BH103">
            <v>7.6229999999999993</v>
          </cell>
          <cell r="BI103">
            <v>0</v>
          </cell>
          <cell r="BJ103">
            <v>0</v>
          </cell>
          <cell r="BK103">
            <v>0</v>
          </cell>
          <cell r="BL103">
            <v>8.8934999999999995</v>
          </cell>
          <cell r="BM103">
            <v>0</v>
          </cell>
          <cell r="BN103">
            <v>0</v>
          </cell>
          <cell r="BO103">
            <v>0</v>
          </cell>
          <cell r="BP103">
            <v>1.2705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W103">
            <v>0</v>
          </cell>
          <cell r="BX103">
            <v>2.208129</v>
          </cell>
          <cell r="BY103">
            <v>0</v>
          </cell>
          <cell r="BZ103">
            <v>0</v>
          </cell>
          <cell r="CA103">
            <v>1.0951709999999999</v>
          </cell>
          <cell r="CB103">
            <v>0</v>
          </cell>
          <cell r="CC103">
            <v>7</v>
          </cell>
          <cell r="CD103">
            <v>0</v>
          </cell>
          <cell r="CE103">
            <v>5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193.85259234128867</v>
          </cell>
          <cell r="CK103">
            <v>64.641320098739996</v>
          </cell>
          <cell r="CL103">
            <v>35.766009597779998</v>
          </cell>
          <cell r="CM103">
            <v>2.2284570000000001</v>
          </cell>
          <cell r="CN103">
            <v>0</v>
          </cell>
          <cell r="CO103">
            <v>0</v>
          </cell>
          <cell r="CP103">
            <v>0</v>
          </cell>
          <cell r="CQ103">
            <v>4.2942900000000002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5.0819999999999999</v>
          </cell>
          <cell r="DA103">
            <v>0.90400000000000003</v>
          </cell>
          <cell r="DB103">
            <v>0</v>
          </cell>
          <cell r="DC103">
            <v>1</v>
          </cell>
          <cell r="DE103">
            <v>0.375</v>
          </cell>
        </row>
        <row r="104">
          <cell r="C104" t="str">
            <v>2L3-1/2x3x1/4LLBB</v>
          </cell>
          <cell r="D104" t="str">
            <v>F</v>
          </cell>
          <cell r="E104">
            <v>10.8</v>
          </cell>
          <cell r="F104">
            <v>3.16</v>
          </cell>
          <cell r="G104">
            <v>3.5</v>
          </cell>
          <cell r="H104">
            <v>0</v>
          </cell>
          <cell r="I104">
            <v>0</v>
          </cell>
          <cell r="J104">
            <v>0</v>
          </cell>
          <cell r="K104">
            <v>3</v>
          </cell>
          <cell r="L104">
            <v>0</v>
          </cell>
          <cell r="M104">
            <v>0</v>
          </cell>
          <cell r="N104">
            <v>0</v>
          </cell>
          <cell r="O104">
            <v>0.25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1.02</v>
          </cell>
          <cell r="X104">
            <v>0</v>
          </cell>
          <cell r="Y104">
            <v>0</v>
          </cell>
          <cell r="Z104">
            <v>0.33600000000000002</v>
          </cell>
          <cell r="AB104">
            <v>12</v>
          </cell>
          <cell r="AD104">
            <v>13</v>
          </cell>
          <cell r="AF104">
            <v>0</v>
          </cell>
          <cell r="AG104">
            <v>0</v>
          </cell>
          <cell r="AH104">
            <v>0</v>
          </cell>
          <cell r="AI104">
            <v>3.84</v>
          </cell>
          <cell r="AJ104">
            <v>2.79</v>
          </cell>
          <cell r="AK104">
            <v>1.55</v>
          </cell>
          <cell r="AL104">
            <v>1.1000000000000001</v>
          </cell>
          <cell r="AM104">
            <v>0</v>
          </cell>
          <cell r="AN104">
            <v>0</v>
          </cell>
          <cell r="AO104">
            <v>0</v>
          </cell>
          <cell r="AP104">
            <v>1.19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1.85</v>
          </cell>
          <cell r="AZ104">
            <v>0.76700000000000002</v>
          </cell>
          <cell r="BA104">
            <v>0</v>
          </cell>
          <cell r="BB104">
            <v>1</v>
          </cell>
          <cell r="BD104" t="str">
            <v>2L89x76x6.4LLBB</v>
          </cell>
          <cell r="BE104" t="str">
            <v>2L89x76x6.4LLBB</v>
          </cell>
          <cell r="BF104">
            <v>16.100000000000001</v>
          </cell>
          <cell r="BG104">
            <v>20.40311196</v>
          </cell>
          <cell r="BH104">
            <v>8.8934999999999995</v>
          </cell>
          <cell r="BI104">
            <v>0</v>
          </cell>
          <cell r="BJ104">
            <v>0</v>
          </cell>
          <cell r="BK104">
            <v>0</v>
          </cell>
          <cell r="BL104">
            <v>7.6229999999999993</v>
          </cell>
          <cell r="BM104">
            <v>0</v>
          </cell>
          <cell r="BN104">
            <v>0</v>
          </cell>
          <cell r="BO104">
            <v>0</v>
          </cell>
          <cell r="BP104">
            <v>0.63524999999999998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W104">
            <v>0</v>
          </cell>
          <cell r="BX104">
            <v>2.5918199999999998</v>
          </cell>
          <cell r="BY104">
            <v>0</v>
          </cell>
          <cell r="BZ104">
            <v>0</v>
          </cell>
          <cell r="CA104">
            <v>0.85377599999999998</v>
          </cell>
          <cell r="CB104">
            <v>0</v>
          </cell>
          <cell r="CC104">
            <v>12</v>
          </cell>
          <cell r="CD104">
            <v>0</v>
          </cell>
          <cell r="CE104">
            <v>13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160.08472141732224</v>
          </cell>
          <cell r="CK104">
            <v>45.773929714589997</v>
          </cell>
          <cell r="CL104">
            <v>25.429960952550001</v>
          </cell>
          <cell r="CM104">
            <v>2.7951000000000001</v>
          </cell>
          <cell r="CN104">
            <v>0</v>
          </cell>
          <cell r="CO104">
            <v>0</v>
          </cell>
          <cell r="CP104">
            <v>0</v>
          </cell>
          <cell r="CQ104">
            <v>3.02379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4.70085</v>
          </cell>
          <cell r="DA104">
            <v>0.76700000000000002</v>
          </cell>
          <cell r="DB104">
            <v>0</v>
          </cell>
          <cell r="DC104">
            <v>1</v>
          </cell>
          <cell r="DE104">
            <v>0</v>
          </cell>
        </row>
        <row r="105">
          <cell r="C105" t="str">
            <v>2L3-1/2x3x1/4SLBB</v>
          </cell>
          <cell r="D105" t="str">
            <v>F</v>
          </cell>
          <cell r="E105">
            <v>10.8</v>
          </cell>
          <cell r="F105">
            <v>3.16</v>
          </cell>
          <cell r="G105">
            <v>3</v>
          </cell>
          <cell r="H105">
            <v>0</v>
          </cell>
          <cell r="I105">
            <v>0</v>
          </cell>
          <cell r="J105">
            <v>0</v>
          </cell>
          <cell r="K105">
            <v>3.5</v>
          </cell>
          <cell r="L105">
            <v>0</v>
          </cell>
          <cell r="M105">
            <v>0</v>
          </cell>
          <cell r="N105">
            <v>0</v>
          </cell>
          <cell r="O105">
            <v>0.25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0.77300000000000002</v>
          </cell>
          <cell r="X105">
            <v>0</v>
          </cell>
          <cell r="Y105">
            <v>0</v>
          </cell>
          <cell r="Z105">
            <v>0.22600000000000001</v>
          </cell>
          <cell r="AB105">
            <v>14</v>
          </cell>
          <cell r="AD105">
            <v>11</v>
          </cell>
          <cell r="AF105">
            <v>0</v>
          </cell>
          <cell r="AG105">
            <v>0</v>
          </cell>
          <cell r="AH105">
            <v>0</v>
          </cell>
          <cell r="AI105">
            <v>2.61</v>
          </cell>
          <cell r="AJ105">
            <v>2.08</v>
          </cell>
          <cell r="AK105">
            <v>1.17</v>
          </cell>
          <cell r="AL105">
            <v>0.90800000000000003</v>
          </cell>
          <cell r="AM105">
            <v>0</v>
          </cell>
          <cell r="AN105">
            <v>0</v>
          </cell>
          <cell r="AO105">
            <v>0</v>
          </cell>
          <cell r="AP105">
            <v>1.5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1.87</v>
          </cell>
          <cell r="AZ105">
            <v>0.88</v>
          </cell>
          <cell r="BA105">
            <v>0</v>
          </cell>
          <cell r="BB105">
            <v>1</v>
          </cell>
          <cell r="BD105" t="str">
            <v>2L89x76x6.4SLBB</v>
          </cell>
          <cell r="BE105" t="str">
            <v>2L89x76x6.4SLBB</v>
          </cell>
          <cell r="BF105">
            <v>16.100000000000001</v>
          </cell>
          <cell r="BG105">
            <v>20.40311196</v>
          </cell>
          <cell r="BH105">
            <v>7.6229999999999993</v>
          </cell>
          <cell r="BI105">
            <v>0</v>
          </cell>
          <cell r="BJ105">
            <v>0</v>
          </cell>
          <cell r="BK105">
            <v>0</v>
          </cell>
          <cell r="BL105">
            <v>8.8934999999999995</v>
          </cell>
          <cell r="BM105">
            <v>0</v>
          </cell>
          <cell r="BN105">
            <v>0</v>
          </cell>
          <cell r="BO105">
            <v>0</v>
          </cell>
          <cell r="BP105">
            <v>0.63524999999999998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W105">
            <v>0</v>
          </cell>
          <cell r="BX105">
            <v>1.9641930000000001</v>
          </cell>
          <cell r="BY105">
            <v>0</v>
          </cell>
          <cell r="BZ105">
            <v>0</v>
          </cell>
          <cell r="CA105">
            <v>0.57426600000000005</v>
          </cell>
          <cell r="CB105">
            <v>0</v>
          </cell>
          <cell r="CC105">
            <v>14</v>
          </cell>
          <cell r="CD105">
            <v>0</v>
          </cell>
          <cell r="CE105">
            <v>11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108.8075840883362</v>
          </cell>
          <cell r="CK105">
            <v>34.125366955680001</v>
          </cell>
          <cell r="CL105">
            <v>19.195518912569998</v>
          </cell>
          <cell r="CM105">
            <v>2.3072279999999998</v>
          </cell>
          <cell r="CN105">
            <v>0</v>
          </cell>
          <cell r="CO105">
            <v>0</v>
          </cell>
          <cell r="CP105">
            <v>0</v>
          </cell>
          <cell r="CQ105">
            <v>3.8114999999999997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4.7516699999999998</v>
          </cell>
          <cell r="DA105">
            <v>0.88</v>
          </cell>
          <cell r="DB105">
            <v>0</v>
          </cell>
          <cell r="DC105">
            <v>1</v>
          </cell>
          <cell r="DE105">
            <v>0</v>
          </cell>
        </row>
        <row r="106">
          <cell r="C106" t="str">
            <v>2L3-1/2x3x1/4x3/4LLBB</v>
          </cell>
          <cell r="D106" t="str">
            <v>F</v>
          </cell>
          <cell r="E106">
            <v>10.8</v>
          </cell>
          <cell r="F106">
            <v>3.16</v>
          </cell>
          <cell r="G106">
            <v>3.5</v>
          </cell>
          <cell r="H106">
            <v>0</v>
          </cell>
          <cell r="I106">
            <v>0</v>
          </cell>
          <cell r="J106">
            <v>0</v>
          </cell>
          <cell r="K106">
            <v>3</v>
          </cell>
          <cell r="L106">
            <v>0</v>
          </cell>
          <cell r="M106">
            <v>0</v>
          </cell>
          <cell r="N106">
            <v>0</v>
          </cell>
          <cell r="O106">
            <v>0.25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1.02</v>
          </cell>
          <cell r="X106">
            <v>0</v>
          </cell>
          <cell r="Y106">
            <v>0</v>
          </cell>
          <cell r="Z106">
            <v>0.33600000000000002</v>
          </cell>
          <cell r="AB106">
            <v>12</v>
          </cell>
          <cell r="AD106">
            <v>13</v>
          </cell>
          <cell r="AF106">
            <v>0</v>
          </cell>
          <cell r="AG106">
            <v>0</v>
          </cell>
          <cell r="AH106">
            <v>0</v>
          </cell>
          <cell r="AI106">
            <v>3.84</v>
          </cell>
          <cell r="AJ106">
            <v>2.79</v>
          </cell>
          <cell r="AK106">
            <v>1.55</v>
          </cell>
          <cell r="AL106">
            <v>1.1000000000000001</v>
          </cell>
          <cell r="AM106">
            <v>0</v>
          </cell>
          <cell r="AN106">
            <v>0</v>
          </cell>
          <cell r="AO106">
            <v>0</v>
          </cell>
          <cell r="AP106">
            <v>1.46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2.04</v>
          </cell>
          <cell r="AZ106">
            <v>0.80700000000000005</v>
          </cell>
          <cell r="BA106">
            <v>0</v>
          </cell>
          <cell r="BB106">
            <v>0.96499999999999997</v>
          </cell>
          <cell r="BD106" t="str">
            <v>2L89x76x6.4x19LLBB</v>
          </cell>
          <cell r="BE106" t="str">
            <v>2L89x76x6.4x19LLBB</v>
          </cell>
          <cell r="BF106">
            <v>16.100000000000001</v>
          </cell>
          <cell r="BG106">
            <v>20.40311196</v>
          </cell>
          <cell r="BH106">
            <v>8.8934999999999995</v>
          </cell>
          <cell r="BI106">
            <v>0</v>
          </cell>
          <cell r="BJ106">
            <v>0</v>
          </cell>
          <cell r="BK106">
            <v>0</v>
          </cell>
          <cell r="BL106">
            <v>7.6229999999999993</v>
          </cell>
          <cell r="BM106">
            <v>0</v>
          </cell>
          <cell r="BN106">
            <v>0</v>
          </cell>
          <cell r="BO106">
            <v>0</v>
          </cell>
          <cell r="BP106">
            <v>0.63524999999999998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W106">
            <v>0</v>
          </cell>
          <cell r="BX106">
            <v>2.5918199999999998</v>
          </cell>
          <cell r="BY106">
            <v>0</v>
          </cell>
          <cell r="BZ106">
            <v>0</v>
          </cell>
          <cell r="CA106">
            <v>0.85377599999999998</v>
          </cell>
          <cell r="CB106">
            <v>0</v>
          </cell>
          <cell r="CC106">
            <v>12</v>
          </cell>
          <cell r="CD106">
            <v>0</v>
          </cell>
          <cell r="CE106">
            <v>13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160.08472141732224</v>
          </cell>
          <cell r="CK106">
            <v>45.773929714589997</v>
          </cell>
          <cell r="CL106">
            <v>25.429960952550001</v>
          </cell>
          <cell r="CM106">
            <v>2.7951000000000001</v>
          </cell>
          <cell r="CN106">
            <v>0</v>
          </cell>
          <cell r="CO106">
            <v>0</v>
          </cell>
          <cell r="CP106">
            <v>0</v>
          </cell>
          <cell r="CQ106">
            <v>3.7098599999999999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5.1836399999999996</v>
          </cell>
          <cell r="DA106">
            <v>0.80700000000000005</v>
          </cell>
          <cell r="DB106">
            <v>0</v>
          </cell>
          <cell r="DC106">
            <v>0.96399999999999997</v>
          </cell>
          <cell r="DE106">
            <v>0.75</v>
          </cell>
        </row>
        <row r="107">
          <cell r="C107" t="str">
            <v>2L3-1/2x3x1/4x3/4SLBB</v>
          </cell>
          <cell r="D107" t="str">
            <v>F</v>
          </cell>
          <cell r="E107">
            <v>10.8</v>
          </cell>
          <cell r="F107">
            <v>3.16</v>
          </cell>
          <cell r="G107">
            <v>3</v>
          </cell>
          <cell r="H107">
            <v>0</v>
          </cell>
          <cell r="I107">
            <v>0</v>
          </cell>
          <cell r="J107">
            <v>0</v>
          </cell>
          <cell r="K107">
            <v>3.5</v>
          </cell>
          <cell r="L107">
            <v>0</v>
          </cell>
          <cell r="M107">
            <v>0</v>
          </cell>
          <cell r="N107">
            <v>0</v>
          </cell>
          <cell r="O107">
            <v>0.25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0.77300000000000002</v>
          </cell>
          <cell r="X107">
            <v>0</v>
          </cell>
          <cell r="Y107">
            <v>0</v>
          </cell>
          <cell r="Z107">
            <v>0.22600000000000001</v>
          </cell>
          <cell r="AB107">
            <v>14</v>
          </cell>
          <cell r="AD107">
            <v>11</v>
          </cell>
          <cell r="AF107">
            <v>0</v>
          </cell>
          <cell r="AG107">
            <v>0</v>
          </cell>
          <cell r="AH107">
            <v>0</v>
          </cell>
          <cell r="AI107">
            <v>2.61</v>
          </cell>
          <cell r="AJ107">
            <v>2.08</v>
          </cell>
          <cell r="AK107">
            <v>1.17</v>
          </cell>
          <cell r="AL107">
            <v>0.90800000000000003</v>
          </cell>
          <cell r="AM107">
            <v>0</v>
          </cell>
          <cell r="AN107">
            <v>0</v>
          </cell>
          <cell r="AO107">
            <v>0</v>
          </cell>
          <cell r="AP107">
            <v>1.78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2.1</v>
          </cell>
          <cell r="AZ107">
            <v>0.90500000000000003</v>
          </cell>
          <cell r="BA107">
            <v>0</v>
          </cell>
          <cell r="BB107">
            <v>0.96499999999999997</v>
          </cell>
          <cell r="BD107" t="str">
            <v>2L89x76x6.4x19SLBB</v>
          </cell>
          <cell r="BE107" t="str">
            <v>2L89x76x6.4x19SLBB</v>
          </cell>
          <cell r="BF107">
            <v>16.100000000000001</v>
          </cell>
          <cell r="BG107">
            <v>20.40311196</v>
          </cell>
          <cell r="BH107">
            <v>7.6229999999999993</v>
          </cell>
          <cell r="BI107">
            <v>0</v>
          </cell>
          <cell r="BJ107">
            <v>0</v>
          </cell>
          <cell r="BK107">
            <v>0</v>
          </cell>
          <cell r="BL107">
            <v>8.8934999999999995</v>
          </cell>
          <cell r="BM107">
            <v>0</v>
          </cell>
          <cell r="BN107">
            <v>0</v>
          </cell>
          <cell r="BO107">
            <v>0</v>
          </cell>
          <cell r="BP107">
            <v>0.63524999999999998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W107">
            <v>0</v>
          </cell>
          <cell r="BX107">
            <v>1.9641930000000001</v>
          </cell>
          <cell r="BY107">
            <v>0</v>
          </cell>
          <cell r="BZ107">
            <v>0</v>
          </cell>
          <cell r="CA107">
            <v>0.57426600000000005</v>
          </cell>
          <cell r="CB107">
            <v>0</v>
          </cell>
          <cell r="CC107">
            <v>14</v>
          </cell>
          <cell r="CD107">
            <v>0</v>
          </cell>
          <cell r="CE107">
            <v>11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108.8075840883362</v>
          </cell>
          <cell r="CK107">
            <v>34.125366955680001</v>
          </cell>
          <cell r="CL107">
            <v>19.195518912569998</v>
          </cell>
          <cell r="CM107">
            <v>2.3072279999999998</v>
          </cell>
          <cell r="CN107">
            <v>0</v>
          </cell>
          <cell r="CO107">
            <v>0</v>
          </cell>
          <cell r="CP107">
            <v>0</v>
          </cell>
          <cell r="CQ107">
            <v>4.5229799999999996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5.3361000000000001</v>
          </cell>
          <cell r="DA107">
            <v>0.90500000000000003</v>
          </cell>
          <cell r="DB107">
            <v>0</v>
          </cell>
          <cell r="DC107">
            <v>0.96399999999999997</v>
          </cell>
          <cell r="DE107">
            <v>0.75</v>
          </cell>
        </row>
        <row r="108">
          <cell r="C108" t="str">
            <v>2L3-1/2x3x1/4x3/8LLBB</v>
          </cell>
          <cell r="D108" t="str">
            <v>F</v>
          </cell>
          <cell r="E108">
            <v>10.8</v>
          </cell>
          <cell r="F108">
            <v>3.16</v>
          </cell>
          <cell r="G108">
            <v>3.5</v>
          </cell>
          <cell r="H108">
            <v>0</v>
          </cell>
          <cell r="I108">
            <v>0</v>
          </cell>
          <cell r="J108">
            <v>0</v>
          </cell>
          <cell r="K108">
            <v>3</v>
          </cell>
          <cell r="L108">
            <v>0</v>
          </cell>
          <cell r="M108">
            <v>0</v>
          </cell>
          <cell r="N108">
            <v>0</v>
          </cell>
          <cell r="O108">
            <v>0.25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1.02</v>
          </cell>
          <cell r="X108">
            <v>0</v>
          </cell>
          <cell r="Y108">
            <v>0</v>
          </cell>
          <cell r="Z108">
            <v>0.33600000000000002</v>
          </cell>
          <cell r="AB108">
            <v>12</v>
          </cell>
          <cell r="AD108">
            <v>13</v>
          </cell>
          <cell r="AF108">
            <v>0</v>
          </cell>
          <cell r="AG108">
            <v>0</v>
          </cell>
          <cell r="AH108">
            <v>0</v>
          </cell>
          <cell r="AI108">
            <v>3.84</v>
          </cell>
          <cell r="AJ108">
            <v>2.79</v>
          </cell>
          <cell r="AK108">
            <v>1.55</v>
          </cell>
          <cell r="AL108">
            <v>1.1000000000000001</v>
          </cell>
          <cell r="AM108">
            <v>0</v>
          </cell>
          <cell r="AN108">
            <v>0</v>
          </cell>
          <cell r="AO108">
            <v>0</v>
          </cell>
          <cell r="AP108">
            <v>1.32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1.94</v>
          </cell>
          <cell r="AZ108">
            <v>0.78700000000000003</v>
          </cell>
          <cell r="BA108">
            <v>0</v>
          </cell>
          <cell r="BB108">
            <v>0.96499999999999997</v>
          </cell>
          <cell r="BD108" t="str">
            <v>2L89x76x6.4x9LLBB</v>
          </cell>
          <cell r="BE108" t="str">
            <v>2L89x76x6.4x9LLBB</v>
          </cell>
          <cell r="BF108">
            <v>16.100000000000001</v>
          </cell>
          <cell r="BG108">
            <v>20.40311196</v>
          </cell>
          <cell r="BH108">
            <v>8.8934999999999995</v>
          </cell>
          <cell r="BI108">
            <v>0</v>
          </cell>
          <cell r="BJ108">
            <v>0</v>
          </cell>
          <cell r="BK108">
            <v>0</v>
          </cell>
          <cell r="BL108">
            <v>7.6229999999999993</v>
          </cell>
          <cell r="BM108">
            <v>0</v>
          </cell>
          <cell r="BN108">
            <v>0</v>
          </cell>
          <cell r="BO108">
            <v>0</v>
          </cell>
          <cell r="BP108">
            <v>0.63524999999999998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W108">
            <v>0</v>
          </cell>
          <cell r="BX108">
            <v>2.5918199999999998</v>
          </cell>
          <cell r="BY108">
            <v>0</v>
          </cell>
          <cell r="BZ108">
            <v>0</v>
          </cell>
          <cell r="CA108">
            <v>0.85377599999999998</v>
          </cell>
          <cell r="CB108">
            <v>0</v>
          </cell>
          <cell r="CC108">
            <v>12</v>
          </cell>
          <cell r="CD108">
            <v>0</v>
          </cell>
          <cell r="CE108">
            <v>13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160.08472141732224</v>
          </cell>
          <cell r="CK108">
            <v>45.773929714589997</v>
          </cell>
          <cell r="CL108">
            <v>25.429960952550001</v>
          </cell>
          <cell r="CM108">
            <v>2.7951000000000001</v>
          </cell>
          <cell r="CN108">
            <v>0</v>
          </cell>
          <cell r="CO108">
            <v>0</v>
          </cell>
          <cell r="CP108">
            <v>0</v>
          </cell>
          <cell r="CQ108">
            <v>3.35412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4.9295399999999994</v>
          </cell>
          <cell r="DA108">
            <v>0.78700000000000003</v>
          </cell>
          <cell r="DB108">
            <v>0</v>
          </cell>
          <cell r="DC108">
            <v>0.96399999999999997</v>
          </cell>
          <cell r="DE108">
            <v>0.375</v>
          </cell>
        </row>
        <row r="109">
          <cell r="C109" t="str">
            <v>2L3-1/2x3x1/4x3/8SLBB</v>
          </cell>
          <cell r="D109" t="str">
            <v>F</v>
          </cell>
          <cell r="E109">
            <v>10.8</v>
          </cell>
          <cell r="F109">
            <v>3.16</v>
          </cell>
          <cell r="G109">
            <v>3</v>
          </cell>
          <cell r="H109">
            <v>0</v>
          </cell>
          <cell r="I109">
            <v>0</v>
          </cell>
          <cell r="J109">
            <v>0</v>
          </cell>
          <cell r="K109">
            <v>3.5</v>
          </cell>
          <cell r="L109">
            <v>0</v>
          </cell>
          <cell r="M109">
            <v>0</v>
          </cell>
          <cell r="N109">
            <v>0</v>
          </cell>
          <cell r="O109">
            <v>0.25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0.77300000000000002</v>
          </cell>
          <cell r="X109">
            <v>0</v>
          </cell>
          <cell r="Y109">
            <v>0</v>
          </cell>
          <cell r="Z109">
            <v>0.22600000000000001</v>
          </cell>
          <cell r="AB109">
            <v>14</v>
          </cell>
          <cell r="AD109">
            <v>11</v>
          </cell>
          <cell r="AF109">
            <v>0</v>
          </cell>
          <cell r="AG109">
            <v>0</v>
          </cell>
          <cell r="AH109">
            <v>0</v>
          </cell>
          <cell r="AI109">
            <v>2.61</v>
          </cell>
          <cell r="AJ109">
            <v>2.08</v>
          </cell>
          <cell r="AK109">
            <v>1.17</v>
          </cell>
          <cell r="AL109">
            <v>0.90800000000000003</v>
          </cell>
          <cell r="AM109">
            <v>0</v>
          </cell>
          <cell r="AN109">
            <v>0</v>
          </cell>
          <cell r="AO109">
            <v>0</v>
          </cell>
          <cell r="AP109">
            <v>1.63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1.98</v>
          </cell>
          <cell r="AZ109">
            <v>0.89300000000000002</v>
          </cell>
          <cell r="BA109">
            <v>0</v>
          </cell>
          <cell r="BB109">
            <v>0.96499999999999997</v>
          </cell>
          <cell r="BD109" t="str">
            <v>2L89x76x6.4x9SLBB</v>
          </cell>
          <cell r="BE109" t="str">
            <v>2L89x76x6.4x9SLBB</v>
          </cell>
          <cell r="BF109">
            <v>16.100000000000001</v>
          </cell>
          <cell r="BG109">
            <v>20.40311196</v>
          </cell>
          <cell r="BH109">
            <v>7.6229999999999993</v>
          </cell>
          <cell r="BI109">
            <v>0</v>
          </cell>
          <cell r="BJ109">
            <v>0</v>
          </cell>
          <cell r="BK109">
            <v>0</v>
          </cell>
          <cell r="BL109">
            <v>8.8934999999999995</v>
          </cell>
          <cell r="BM109">
            <v>0</v>
          </cell>
          <cell r="BN109">
            <v>0</v>
          </cell>
          <cell r="BO109">
            <v>0</v>
          </cell>
          <cell r="BP109">
            <v>0.63524999999999998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W109">
            <v>0</v>
          </cell>
          <cell r="BX109">
            <v>1.9641930000000001</v>
          </cell>
          <cell r="BY109">
            <v>0</v>
          </cell>
          <cell r="BZ109">
            <v>0</v>
          </cell>
          <cell r="CA109">
            <v>0.57426600000000005</v>
          </cell>
          <cell r="CB109">
            <v>0</v>
          </cell>
          <cell r="CC109">
            <v>14</v>
          </cell>
          <cell r="CD109">
            <v>0</v>
          </cell>
          <cell r="CE109">
            <v>11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108.8075840883362</v>
          </cell>
          <cell r="CK109">
            <v>34.125366955680001</v>
          </cell>
          <cell r="CL109">
            <v>19.195518912569998</v>
          </cell>
          <cell r="CM109">
            <v>2.3072279999999998</v>
          </cell>
          <cell r="CN109">
            <v>0</v>
          </cell>
          <cell r="CO109">
            <v>0</v>
          </cell>
          <cell r="CP109">
            <v>0</v>
          </cell>
          <cell r="CQ109">
            <v>4.1418299999999997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5.03118</v>
          </cell>
          <cell r="DA109">
            <v>0.89300000000000002</v>
          </cell>
          <cell r="DB109">
            <v>0</v>
          </cell>
          <cell r="DC109">
            <v>0.96399999999999997</v>
          </cell>
          <cell r="DE109">
            <v>0.375</v>
          </cell>
        </row>
        <row r="110">
          <cell r="C110" t="str">
            <v>2L3-1/2x3x3/8LLBB</v>
          </cell>
          <cell r="D110" t="str">
            <v>F</v>
          </cell>
          <cell r="E110">
            <v>15.8</v>
          </cell>
          <cell r="F110">
            <v>4.63</v>
          </cell>
          <cell r="G110">
            <v>3.5</v>
          </cell>
          <cell r="H110">
            <v>0</v>
          </cell>
          <cell r="I110">
            <v>0</v>
          </cell>
          <cell r="J110">
            <v>0</v>
          </cell>
          <cell r="K110">
            <v>3</v>
          </cell>
          <cell r="L110">
            <v>0</v>
          </cell>
          <cell r="M110">
            <v>0</v>
          </cell>
          <cell r="N110">
            <v>0</v>
          </cell>
          <cell r="O110">
            <v>0.375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1.07</v>
          </cell>
          <cell r="X110">
            <v>0</v>
          </cell>
          <cell r="Y110">
            <v>0</v>
          </cell>
          <cell r="Z110">
            <v>0.41100000000000003</v>
          </cell>
          <cell r="AB110">
            <v>8</v>
          </cell>
          <cell r="AD110">
            <v>8.3333333333333339</v>
          </cell>
          <cell r="AF110">
            <v>0</v>
          </cell>
          <cell r="AG110">
            <v>0</v>
          </cell>
          <cell r="AH110">
            <v>0</v>
          </cell>
          <cell r="AI110">
            <v>5.45</v>
          </cell>
          <cell r="AJ110">
            <v>4.05</v>
          </cell>
          <cell r="AK110">
            <v>2.2400000000000002</v>
          </cell>
          <cell r="AL110">
            <v>1.0900000000000001</v>
          </cell>
          <cell r="AM110">
            <v>0</v>
          </cell>
          <cell r="AN110">
            <v>0</v>
          </cell>
          <cell r="AO110">
            <v>0</v>
          </cell>
          <cell r="AP110">
            <v>1.21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1.85</v>
          </cell>
          <cell r="AZ110">
            <v>0.77300000000000002</v>
          </cell>
          <cell r="BA110">
            <v>0</v>
          </cell>
          <cell r="BB110">
            <v>1</v>
          </cell>
          <cell r="BD110" t="str">
            <v>2L89x76x9.5LLBB</v>
          </cell>
          <cell r="BE110" t="str">
            <v>2L89x76x9.5LLBB</v>
          </cell>
          <cell r="BF110">
            <v>23.6</v>
          </cell>
          <cell r="BG110">
            <v>29.894433029999998</v>
          </cell>
          <cell r="BH110">
            <v>8.8934999999999995</v>
          </cell>
          <cell r="BI110">
            <v>0</v>
          </cell>
          <cell r="BJ110">
            <v>0</v>
          </cell>
          <cell r="BK110">
            <v>0</v>
          </cell>
          <cell r="BL110">
            <v>7.6229999999999993</v>
          </cell>
          <cell r="BM110">
            <v>0</v>
          </cell>
          <cell r="BN110">
            <v>0</v>
          </cell>
          <cell r="BO110">
            <v>0</v>
          </cell>
          <cell r="BP110">
            <v>0.95287499999999992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W110">
            <v>0</v>
          </cell>
          <cell r="BX110">
            <v>2.7188699999999999</v>
          </cell>
          <cell r="BY110">
            <v>0</v>
          </cell>
          <cell r="BZ110">
            <v>0</v>
          </cell>
          <cell r="CA110">
            <v>1.044351</v>
          </cell>
          <cell r="CB110">
            <v>0</v>
          </cell>
          <cell r="CC110">
            <v>8</v>
          </cell>
          <cell r="CD110">
            <v>0</v>
          </cell>
          <cell r="CE110">
            <v>8.3333333333333339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227.20357596989746</v>
          </cell>
          <cell r="CK110">
            <v>66.446027005049999</v>
          </cell>
          <cell r="CL110">
            <v>36.750395183039998</v>
          </cell>
          <cell r="CM110">
            <v>2.7696900000000002</v>
          </cell>
          <cell r="CN110">
            <v>0</v>
          </cell>
          <cell r="CO110">
            <v>0</v>
          </cell>
          <cell r="CP110">
            <v>0</v>
          </cell>
          <cell r="CQ110">
            <v>3.0746099999999998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4.70085</v>
          </cell>
          <cell r="DA110">
            <v>0.77300000000000002</v>
          </cell>
          <cell r="DB110">
            <v>0</v>
          </cell>
          <cell r="DC110">
            <v>1</v>
          </cell>
          <cell r="DE110">
            <v>0</v>
          </cell>
        </row>
        <row r="111">
          <cell r="C111" t="str">
            <v>2L3-1/2x3x3/8SLBB</v>
          </cell>
          <cell r="D111" t="str">
            <v>F</v>
          </cell>
          <cell r="E111">
            <v>15.8</v>
          </cell>
          <cell r="F111">
            <v>4.63</v>
          </cell>
          <cell r="G111">
            <v>3</v>
          </cell>
          <cell r="H111">
            <v>0</v>
          </cell>
          <cell r="I111">
            <v>0</v>
          </cell>
          <cell r="J111">
            <v>0</v>
          </cell>
          <cell r="K111">
            <v>3.5</v>
          </cell>
          <cell r="L111">
            <v>0</v>
          </cell>
          <cell r="M111">
            <v>0</v>
          </cell>
          <cell r="N111">
            <v>0</v>
          </cell>
          <cell r="O111">
            <v>0.375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0.82300000000000006</v>
          </cell>
          <cell r="X111">
            <v>0</v>
          </cell>
          <cell r="Y111">
            <v>0</v>
          </cell>
          <cell r="Z111">
            <v>0.33100000000000002</v>
          </cell>
          <cell r="AB111">
            <v>9.3333333333333339</v>
          </cell>
          <cell r="AD111">
            <v>7</v>
          </cell>
          <cell r="AF111">
            <v>0</v>
          </cell>
          <cell r="AG111">
            <v>0</v>
          </cell>
          <cell r="AH111">
            <v>0</v>
          </cell>
          <cell r="AI111">
            <v>3.69</v>
          </cell>
          <cell r="AJ111">
            <v>3.04</v>
          </cell>
          <cell r="AK111">
            <v>1.69</v>
          </cell>
          <cell r="AL111">
            <v>0.89200000000000002</v>
          </cell>
          <cell r="AM111">
            <v>0</v>
          </cell>
          <cell r="AN111">
            <v>0</v>
          </cell>
          <cell r="AO111">
            <v>0</v>
          </cell>
          <cell r="AP111">
            <v>1.52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1.88</v>
          </cell>
          <cell r="AZ111">
            <v>0.88500000000000001</v>
          </cell>
          <cell r="BA111">
            <v>0</v>
          </cell>
          <cell r="BB111">
            <v>1</v>
          </cell>
          <cell r="BD111" t="str">
            <v>2L89x76x9.5SLBB</v>
          </cell>
          <cell r="BE111" t="str">
            <v>2L89x76x9.5SLBB</v>
          </cell>
          <cell r="BF111">
            <v>23.6</v>
          </cell>
          <cell r="BG111">
            <v>29.894433029999998</v>
          </cell>
          <cell r="BH111">
            <v>7.6229999999999993</v>
          </cell>
          <cell r="BI111">
            <v>0</v>
          </cell>
          <cell r="BJ111">
            <v>0</v>
          </cell>
          <cell r="BK111">
            <v>0</v>
          </cell>
          <cell r="BL111">
            <v>8.8934999999999995</v>
          </cell>
          <cell r="BM111">
            <v>0</v>
          </cell>
          <cell r="BN111">
            <v>0</v>
          </cell>
          <cell r="BO111">
            <v>0</v>
          </cell>
          <cell r="BP111">
            <v>0.95287499999999992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W111">
            <v>0</v>
          </cell>
          <cell r="BX111">
            <v>2.091243</v>
          </cell>
          <cell r="BY111">
            <v>0</v>
          </cell>
          <cell r="BZ111">
            <v>0</v>
          </cell>
          <cell r="CA111">
            <v>0.84107100000000001</v>
          </cell>
          <cell r="CB111">
            <v>0</v>
          </cell>
          <cell r="CC111">
            <v>9.3333333333333339</v>
          </cell>
          <cell r="CD111">
            <v>0</v>
          </cell>
          <cell r="CE111">
            <v>7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153.83141198695807</v>
          </cell>
          <cell r="CK111">
            <v>49.875536319839995</v>
          </cell>
          <cell r="CL111">
            <v>27.726860651489996</v>
          </cell>
          <cell r="CM111">
            <v>2.266572</v>
          </cell>
          <cell r="CN111">
            <v>0</v>
          </cell>
          <cell r="CO111">
            <v>0</v>
          </cell>
          <cell r="CP111">
            <v>0</v>
          </cell>
          <cell r="CQ111">
            <v>3.86232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4.7770799999999998</v>
          </cell>
          <cell r="DA111">
            <v>0.88500000000000001</v>
          </cell>
          <cell r="DB111">
            <v>0</v>
          </cell>
          <cell r="DC111">
            <v>1</v>
          </cell>
          <cell r="DE111">
            <v>0</v>
          </cell>
        </row>
        <row r="112">
          <cell r="C112" t="str">
            <v>2L3-1/2x3x3/8x3/4LLBB</v>
          </cell>
          <cell r="D112" t="str">
            <v>F</v>
          </cell>
          <cell r="E112">
            <v>15.8</v>
          </cell>
          <cell r="F112">
            <v>4.63</v>
          </cell>
          <cell r="G112">
            <v>3.5</v>
          </cell>
          <cell r="H112">
            <v>0</v>
          </cell>
          <cell r="I112">
            <v>0</v>
          </cell>
          <cell r="J112">
            <v>0</v>
          </cell>
          <cell r="K112">
            <v>3</v>
          </cell>
          <cell r="L112">
            <v>0</v>
          </cell>
          <cell r="M112">
            <v>0</v>
          </cell>
          <cell r="N112">
            <v>0</v>
          </cell>
          <cell r="O112">
            <v>0.375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1.07</v>
          </cell>
          <cell r="X112">
            <v>0</v>
          </cell>
          <cell r="Y112">
            <v>0</v>
          </cell>
          <cell r="Z112">
            <v>0.41100000000000003</v>
          </cell>
          <cell r="AB112">
            <v>8</v>
          </cell>
          <cell r="AD112">
            <v>8.3333333333333339</v>
          </cell>
          <cell r="AF112">
            <v>0</v>
          </cell>
          <cell r="AG112">
            <v>0</v>
          </cell>
          <cell r="AH112">
            <v>0</v>
          </cell>
          <cell r="AI112">
            <v>5.45</v>
          </cell>
          <cell r="AJ112">
            <v>4.05</v>
          </cell>
          <cell r="AK112">
            <v>2.2400000000000002</v>
          </cell>
          <cell r="AL112">
            <v>1.0900000000000001</v>
          </cell>
          <cell r="AM112">
            <v>0</v>
          </cell>
          <cell r="AN112">
            <v>0</v>
          </cell>
          <cell r="AO112">
            <v>0</v>
          </cell>
          <cell r="AP112">
            <v>1.49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2.0499999999999998</v>
          </cell>
          <cell r="AZ112">
            <v>0.81400000000000006</v>
          </cell>
          <cell r="BA112">
            <v>0</v>
          </cell>
          <cell r="BB112">
            <v>1</v>
          </cell>
          <cell r="BD112" t="str">
            <v>2L89x76x9.5x19LLBB</v>
          </cell>
          <cell r="BE112" t="str">
            <v>2L89x76x9.5x19LLBB</v>
          </cell>
          <cell r="BF112">
            <v>23.6</v>
          </cell>
          <cell r="BG112">
            <v>29.894433029999998</v>
          </cell>
          <cell r="BH112">
            <v>8.8934999999999995</v>
          </cell>
          <cell r="BI112">
            <v>0</v>
          </cell>
          <cell r="BJ112">
            <v>0</v>
          </cell>
          <cell r="BK112">
            <v>0</v>
          </cell>
          <cell r="BL112">
            <v>7.6229999999999993</v>
          </cell>
          <cell r="BM112">
            <v>0</v>
          </cell>
          <cell r="BN112">
            <v>0</v>
          </cell>
          <cell r="BO112">
            <v>0</v>
          </cell>
          <cell r="BP112">
            <v>0.95287499999999992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W112">
            <v>0</v>
          </cell>
          <cell r="BX112">
            <v>2.7188699999999999</v>
          </cell>
          <cell r="BY112">
            <v>0</v>
          </cell>
          <cell r="BZ112">
            <v>0</v>
          </cell>
          <cell r="CA112">
            <v>1.044351</v>
          </cell>
          <cell r="CB112">
            <v>0</v>
          </cell>
          <cell r="CC112">
            <v>8</v>
          </cell>
          <cell r="CD112">
            <v>0</v>
          </cell>
          <cell r="CE112">
            <v>8.3333333333333339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227.20357596989746</v>
          </cell>
          <cell r="CK112">
            <v>66.446027005049999</v>
          </cell>
          <cell r="CL112">
            <v>36.750395183039998</v>
          </cell>
          <cell r="CM112">
            <v>2.7696900000000002</v>
          </cell>
          <cell r="CN112">
            <v>0</v>
          </cell>
          <cell r="CO112">
            <v>0</v>
          </cell>
          <cell r="CP112">
            <v>0</v>
          </cell>
          <cell r="CQ112">
            <v>3.7860899999999997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5.2090499999999995</v>
          </cell>
          <cell r="DA112">
            <v>0.81400000000000006</v>
          </cell>
          <cell r="DB112">
            <v>0</v>
          </cell>
          <cell r="DC112">
            <v>1</v>
          </cell>
          <cell r="DE112">
            <v>0.75</v>
          </cell>
        </row>
        <row r="113">
          <cell r="C113" t="str">
            <v>2L3-1/2x3x3/8x3/4SLBB</v>
          </cell>
          <cell r="D113" t="str">
            <v>F</v>
          </cell>
          <cell r="E113">
            <v>15.8</v>
          </cell>
          <cell r="F113">
            <v>4.63</v>
          </cell>
          <cell r="G113">
            <v>3</v>
          </cell>
          <cell r="H113">
            <v>0</v>
          </cell>
          <cell r="I113">
            <v>0</v>
          </cell>
          <cell r="J113">
            <v>0</v>
          </cell>
          <cell r="K113">
            <v>3.5</v>
          </cell>
          <cell r="L113">
            <v>0</v>
          </cell>
          <cell r="M113">
            <v>0</v>
          </cell>
          <cell r="N113">
            <v>0</v>
          </cell>
          <cell r="O113">
            <v>0.375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0.82300000000000006</v>
          </cell>
          <cell r="X113">
            <v>0</v>
          </cell>
          <cell r="Y113">
            <v>0</v>
          </cell>
          <cell r="Z113">
            <v>0.33100000000000002</v>
          </cell>
          <cell r="AB113">
            <v>9.3333333333333339</v>
          </cell>
          <cell r="AD113">
            <v>7</v>
          </cell>
          <cell r="AF113">
            <v>0</v>
          </cell>
          <cell r="AG113">
            <v>0</v>
          </cell>
          <cell r="AH113">
            <v>0</v>
          </cell>
          <cell r="AI113">
            <v>3.69</v>
          </cell>
          <cell r="AJ113">
            <v>3.04</v>
          </cell>
          <cell r="AK113">
            <v>1.69</v>
          </cell>
          <cell r="AL113">
            <v>0.89200000000000002</v>
          </cell>
          <cell r="AM113">
            <v>0</v>
          </cell>
          <cell r="AN113">
            <v>0</v>
          </cell>
          <cell r="AO113">
            <v>0</v>
          </cell>
          <cell r="AP113">
            <v>1.81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2.11</v>
          </cell>
          <cell r="AZ113">
            <v>0.91</v>
          </cell>
          <cell r="BA113">
            <v>0</v>
          </cell>
          <cell r="BB113">
            <v>1</v>
          </cell>
          <cell r="BD113" t="str">
            <v>2L89x76x9.5x19SLBB</v>
          </cell>
          <cell r="BE113" t="str">
            <v>2L89x76x9.5x19SLBB</v>
          </cell>
          <cell r="BF113">
            <v>23.6</v>
          </cell>
          <cell r="BG113">
            <v>29.894433029999998</v>
          </cell>
          <cell r="BH113">
            <v>7.6229999999999993</v>
          </cell>
          <cell r="BI113">
            <v>0</v>
          </cell>
          <cell r="BJ113">
            <v>0</v>
          </cell>
          <cell r="BK113">
            <v>0</v>
          </cell>
          <cell r="BL113">
            <v>8.8934999999999995</v>
          </cell>
          <cell r="BM113">
            <v>0</v>
          </cell>
          <cell r="BN113">
            <v>0</v>
          </cell>
          <cell r="BO113">
            <v>0</v>
          </cell>
          <cell r="BP113">
            <v>0.95287499999999992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W113">
            <v>0</v>
          </cell>
          <cell r="BX113">
            <v>2.091243</v>
          </cell>
          <cell r="BY113">
            <v>0</v>
          </cell>
          <cell r="BZ113">
            <v>0</v>
          </cell>
          <cell r="CA113">
            <v>0.84107100000000001</v>
          </cell>
          <cell r="CB113">
            <v>0</v>
          </cell>
          <cell r="CC113">
            <v>9.3333333333333339</v>
          </cell>
          <cell r="CD113">
            <v>0</v>
          </cell>
          <cell r="CE113">
            <v>7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153.83141198695807</v>
          </cell>
          <cell r="CK113">
            <v>49.875536319839995</v>
          </cell>
          <cell r="CL113">
            <v>27.726860651489996</v>
          </cell>
          <cell r="CM113">
            <v>2.266572</v>
          </cell>
          <cell r="CN113">
            <v>0</v>
          </cell>
          <cell r="CO113">
            <v>0</v>
          </cell>
          <cell r="CP113">
            <v>0</v>
          </cell>
          <cell r="CQ113">
            <v>4.5992100000000002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5.3615099999999991</v>
          </cell>
          <cell r="DA113">
            <v>0.91</v>
          </cell>
          <cell r="DB113">
            <v>0</v>
          </cell>
          <cell r="DC113">
            <v>1</v>
          </cell>
          <cell r="DE113">
            <v>0.75</v>
          </cell>
        </row>
        <row r="114">
          <cell r="C114" t="str">
            <v>2L3-1/2x3x3/8x3/8LLBB</v>
          </cell>
          <cell r="D114" t="str">
            <v>F</v>
          </cell>
          <cell r="E114">
            <v>15.8</v>
          </cell>
          <cell r="F114">
            <v>4.63</v>
          </cell>
          <cell r="G114">
            <v>3.5</v>
          </cell>
          <cell r="H114">
            <v>0</v>
          </cell>
          <cell r="I114">
            <v>0</v>
          </cell>
          <cell r="J114">
            <v>0</v>
          </cell>
          <cell r="K114">
            <v>3</v>
          </cell>
          <cell r="L114">
            <v>0</v>
          </cell>
          <cell r="M114">
            <v>0</v>
          </cell>
          <cell r="N114">
            <v>0</v>
          </cell>
          <cell r="O114">
            <v>0.375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1.07</v>
          </cell>
          <cell r="X114">
            <v>0</v>
          </cell>
          <cell r="Y114">
            <v>0</v>
          </cell>
          <cell r="Z114">
            <v>0.41100000000000003</v>
          </cell>
          <cell r="AB114">
            <v>8</v>
          </cell>
          <cell r="AD114">
            <v>8.3333333333333339</v>
          </cell>
          <cell r="AF114">
            <v>0</v>
          </cell>
          <cell r="AG114">
            <v>0</v>
          </cell>
          <cell r="AH114">
            <v>0</v>
          </cell>
          <cell r="AI114">
            <v>5.45</v>
          </cell>
          <cell r="AJ114">
            <v>4.05</v>
          </cell>
          <cell r="AK114">
            <v>2.2400000000000002</v>
          </cell>
          <cell r="AL114">
            <v>1.0900000000000001</v>
          </cell>
          <cell r="AM114">
            <v>0</v>
          </cell>
          <cell r="AN114">
            <v>0</v>
          </cell>
          <cell r="AO114">
            <v>0</v>
          </cell>
          <cell r="AP114">
            <v>1.35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1.94</v>
          </cell>
          <cell r="AZ114">
            <v>0.79400000000000004</v>
          </cell>
          <cell r="BA114">
            <v>0</v>
          </cell>
          <cell r="BB114">
            <v>1</v>
          </cell>
          <cell r="BD114" t="str">
            <v>2L89x76x9.5x9LLBB</v>
          </cell>
          <cell r="BE114" t="str">
            <v>2L89x76x9.5x9LLBB</v>
          </cell>
          <cell r="BF114">
            <v>23.6</v>
          </cell>
          <cell r="BG114">
            <v>29.894433029999998</v>
          </cell>
          <cell r="BH114">
            <v>8.8934999999999995</v>
          </cell>
          <cell r="BI114">
            <v>0</v>
          </cell>
          <cell r="BJ114">
            <v>0</v>
          </cell>
          <cell r="BK114">
            <v>0</v>
          </cell>
          <cell r="BL114">
            <v>7.6229999999999993</v>
          </cell>
          <cell r="BM114">
            <v>0</v>
          </cell>
          <cell r="BN114">
            <v>0</v>
          </cell>
          <cell r="BO114">
            <v>0</v>
          </cell>
          <cell r="BP114">
            <v>0.95287499999999992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W114">
            <v>0</v>
          </cell>
          <cell r="BX114">
            <v>2.7188699999999999</v>
          </cell>
          <cell r="BY114">
            <v>0</v>
          </cell>
          <cell r="BZ114">
            <v>0</v>
          </cell>
          <cell r="CA114">
            <v>1.044351</v>
          </cell>
          <cell r="CB114">
            <v>0</v>
          </cell>
          <cell r="CC114">
            <v>8</v>
          </cell>
          <cell r="CD114">
            <v>0</v>
          </cell>
          <cell r="CE114">
            <v>8.3333333333333339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227.20357596989746</v>
          </cell>
          <cell r="CK114">
            <v>66.446027005049999</v>
          </cell>
          <cell r="CL114">
            <v>36.750395183039998</v>
          </cell>
          <cell r="CM114">
            <v>2.7696900000000002</v>
          </cell>
          <cell r="CN114">
            <v>0</v>
          </cell>
          <cell r="CO114">
            <v>0</v>
          </cell>
          <cell r="CP114">
            <v>0</v>
          </cell>
          <cell r="CQ114">
            <v>3.4303500000000002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4.9295399999999994</v>
          </cell>
          <cell r="DA114">
            <v>0.79400000000000004</v>
          </cell>
          <cell r="DB114">
            <v>0</v>
          </cell>
          <cell r="DC114">
            <v>1</v>
          </cell>
          <cell r="DE114">
            <v>0.375</v>
          </cell>
        </row>
        <row r="115">
          <cell r="C115" t="str">
            <v>2L3-1/2x3x3/8x3/8SLBB</v>
          </cell>
          <cell r="D115" t="str">
            <v>F</v>
          </cell>
          <cell r="E115">
            <v>15.8</v>
          </cell>
          <cell r="F115">
            <v>4.63</v>
          </cell>
          <cell r="G115">
            <v>3</v>
          </cell>
          <cell r="H115">
            <v>0</v>
          </cell>
          <cell r="I115">
            <v>0</v>
          </cell>
          <cell r="J115">
            <v>0</v>
          </cell>
          <cell r="K115">
            <v>3.5</v>
          </cell>
          <cell r="L115">
            <v>0</v>
          </cell>
          <cell r="M115">
            <v>0</v>
          </cell>
          <cell r="N115">
            <v>0</v>
          </cell>
          <cell r="O115">
            <v>0.375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0.82300000000000006</v>
          </cell>
          <cell r="X115">
            <v>0</v>
          </cell>
          <cell r="Y115">
            <v>0</v>
          </cell>
          <cell r="Z115">
            <v>0.33100000000000002</v>
          </cell>
          <cell r="AB115">
            <v>9.3333333333333339</v>
          </cell>
          <cell r="AD115">
            <v>7</v>
          </cell>
          <cell r="AF115">
            <v>0</v>
          </cell>
          <cell r="AG115">
            <v>0</v>
          </cell>
          <cell r="AH115">
            <v>0</v>
          </cell>
          <cell r="AI115">
            <v>3.69</v>
          </cell>
          <cell r="AJ115">
            <v>3.04</v>
          </cell>
          <cell r="AK115">
            <v>1.69</v>
          </cell>
          <cell r="AL115">
            <v>0.89200000000000002</v>
          </cell>
          <cell r="AM115">
            <v>0</v>
          </cell>
          <cell r="AN115">
            <v>0</v>
          </cell>
          <cell r="AO115">
            <v>0</v>
          </cell>
          <cell r="AP115">
            <v>1.66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1.99</v>
          </cell>
          <cell r="AZ115">
            <v>0.89800000000000002</v>
          </cell>
          <cell r="BA115">
            <v>0</v>
          </cell>
          <cell r="BB115">
            <v>1</v>
          </cell>
          <cell r="BD115" t="str">
            <v>2L89x76x9.5x9SLBB</v>
          </cell>
          <cell r="BE115" t="str">
            <v>2L89x76x9.5x9SLBB</v>
          </cell>
          <cell r="BF115">
            <v>23.6</v>
          </cell>
          <cell r="BG115">
            <v>29.894433029999998</v>
          </cell>
          <cell r="BH115">
            <v>7.6229999999999993</v>
          </cell>
          <cell r="BI115">
            <v>0</v>
          </cell>
          <cell r="BJ115">
            <v>0</v>
          </cell>
          <cell r="BK115">
            <v>0</v>
          </cell>
          <cell r="BL115">
            <v>8.8934999999999995</v>
          </cell>
          <cell r="BM115">
            <v>0</v>
          </cell>
          <cell r="BN115">
            <v>0</v>
          </cell>
          <cell r="BO115">
            <v>0</v>
          </cell>
          <cell r="BP115">
            <v>0.95287499999999992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W115">
            <v>0</v>
          </cell>
          <cell r="BX115">
            <v>2.091243</v>
          </cell>
          <cell r="BY115">
            <v>0</v>
          </cell>
          <cell r="BZ115">
            <v>0</v>
          </cell>
          <cell r="CA115">
            <v>0.84107100000000001</v>
          </cell>
          <cell r="CB115">
            <v>0</v>
          </cell>
          <cell r="CC115">
            <v>9.3333333333333339</v>
          </cell>
          <cell r="CD115">
            <v>0</v>
          </cell>
          <cell r="CE115">
            <v>7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153.83141198695807</v>
          </cell>
          <cell r="CK115">
            <v>49.875536319839995</v>
          </cell>
          <cell r="CL115">
            <v>27.726860651489996</v>
          </cell>
          <cell r="CM115">
            <v>2.266572</v>
          </cell>
          <cell r="CN115">
            <v>0</v>
          </cell>
          <cell r="CO115">
            <v>0</v>
          </cell>
          <cell r="CP115">
            <v>0</v>
          </cell>
          <cell r="CQ115">
            <v>4.2180599999999995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5.0565899999999999</v>
          </cell>
          <cell r="DA115">
            <v>0.89800000000000002</v>
          </cell>
          <cell r="DB115">
            <v>0</v>
          </cell>
          <cell r="DC115">
            <v>1</v>
          </cell>
          <cell r="DE115">
            <v>0.375</v>
          </cell>
        </row>
        <row r="116">
          <cell r="C116" t="str">
            <v>2L3-1/2x3x5/16LLBB</v>
          </cell>
          <cell r="D116" t="str">
            <v>F</v>
          </cell>
          <cell r="E116">
            <v>13.3</v>
          </cell>
          <cell r="F116">
            <v>3.91</v>
          </cell>
          <cell r="G116">
            <v>3.5</v>
          </cell>
          <cell r="H116">
            <v>0</v>
          </cell>
          <cell r="I116">
            <v>0</v>
          </cell>
          <cell r="J116">
            <v>0</v>
          </cell>
          <cell r="K116">
            <v>3</v>
          </cell>
          <cell r="L116">
            <v>0</v>
          </cell>
          <cell r="M116">
            <v>0</v>
          </cell>
          <cell r="N116">
            <v>0</v>
          </cell>
          <cell r="O116">
            <v>0.3125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1.05</v>
          </cell>
          <cell r="X116">
            <v>0</v>
          </cell>
          <cell r="Y116">
            <v>0</v>
          </cell>
          <cell r="Z116">
            <v>0.375</v>
          </cell>
          <cell r="AB116">
            <v>9.6</v>
          </cell>
          <cell r="AD116">
            <v>10.199999999999999</v>
          </cell>
          <cell r="AF116">
            <v>0</v>
          </cell>
          <cell r="AG116">
            <v>0</v>
          </cell>
          <cell r="AH116">
            <v>0</v>
          </cell>
          <cell r="AI116">
            <v>4.67</v>
          </cell>
          <cell r="AJ116">
            <v>3.43</v>
          </cell>
          <cell r="AK116">
            <v>1.9</v>
          </cell>
          <cell r="AL116">
            <v>1.0900000000000001</v>
          </cell>
          <cell r="AM116">
            <v>0</v>
          </cell>
          <cell r="AN116">
            <v>0</v>
          </cell>
          <cell r="AO116">
            <v>0</v>
          </cell>
          <cell r="AP116">
            <v>1.2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1.85</v>
          </cell>
          <cell r="AZ116">
            <v>0.77</v>
          </cell>
          <cell r="BA116">
            <v>0</v>
          </cell>
          <cell r="BB116">
            <v>1</v>
          </cell>
          <cell r="BD116" t="str">
            <v>2L89x76x7.9LLBB</v>
          </cell>
          <cell r="BE116" t="str">
            <v>2L89x76x7.9LLBB</v>
          </cell>
          <cell r="BF116">
            <v>19.8</v>
          </cell>
          <cell r="BG116">
            <v>25.245622709999999</v>
          </cell>
          <cell r="BH116">
            <v>8.8934999999999995</v>
          </cell>
          <cell r="BI116">
            <v>0</v>
          </cell>
          <cell r="BJ116">
            <v>0</v>
          </cell>
          <cell r="BK116">
            <v>0</v>
          </cell>
          <cell r="BL116">
            <v>7.6229999999999993</v>
          </cell>
          <cell r="BM116">
            <v>0</v>
          </cell>
          <cell r="BN116">
            <v>0</v>
          </cell>
          <cell r="BO116">
            <v>0</v>
          </cell>
          <cell r="BP116">
            <v>0.7940625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W116">
            <v>0</v>
          </cell>
          <cell r="BX116">
            <v>2.66805</v>
          </cell>
          <cell r="BY116">
            <v>0</v>
          </cell>
          <cell r="BZ116">
            <v>0</v>
          </cell>
          <cell r="CA116">
            <v>0.95287499999999992</v>
          </cell>
          <cell r="CB116">
            <v>0</v>
          </cell>
          <cell r="CC116">
            <v>9.6</v>
          </cell>
          <cell r="CD116">
            <v>0</v>
          </cell>
          <cell r="CE116">
            <v>10.199999999999999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194.68636693200386</v>
          </cell>
          <cell r="CK116">
            <v>56.274042624030002</v>
          </cell>
          <cell r="CL116">
            <v>31.172210199899997</v>
          </cell>
          <cell r="CM116">
            <v>2.7696900000000002</v>
          </cell>
          <cell r="CN116">
            <v>0</v>
          </cell>
          <cell r="CO116">
            <v>0</v>
          </cell>
          <cell r="CP116">
            <v>0</v>
          </cell>
          <cell r="CQ116">
            <v>3.0491999999999999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4.70085</v>
          </cell>
          <cell r="DA116">
            <v>0.77</v>
          </cell>
          <cell r="DB116">
            <v>0</v>
          </cell>
          <cell r="DC116">
            <v>1</v>
          </cell>
          <cell r="DE116">
            <v>0</v>
          </cell>
        </row>
        <row r="117">
          <cell r="C117" t="str">
            <v>2L3-1/2x3x5/16SLBB</v>
          </cell>
          <cell r="D117" t="str">
            <v>F</v>
          </cell>
          <cell r="E117">
            <v>13.3</v>
          </cell>
          <cell r="F117">
            <v>3.91</v>
          </cell>
          <cell r="G117">
            <v>3</v>
          </cell>
          <cell r="H117">
            <v>0</v>
          </cell>
          <cell r="I117">
            <v>0</v>
          </cell>
          <cell r="J117">
            <v>0</v>
          </cell>
          <cell r="K117">
            <v>3.5</v>
          </cell>
          <cell r="L117">
            <v>0</v>
          </cell>
          <cell r="M117">
            <v>0</v>
          </cell>
          <cell r="N117">
            <v>0</v>
          </cell>
          <cell r="O117">
            <v>0.3125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0.79800000000000004</v>
          </cell>
          <cell r="X117">
            <v>0</v>
          </cell>
          <cell r="Y117">
            <v>0</v>
          </cell>
          <cell r="Z117">
            <v>0.27900000000000003</v>
          </cell>
          <cell r="AB117">
            <v>11.2</v>
          </cell>
          <cell r="AD117">
            <v>8.6</v>
          </cell>
          <cell r="AF117">
            <v>0</v>
          </cell>
          <cell r="AG117">
            <v>0</v>
          </cell>
          <cell r="AH117">
            <v>0</v>
          </cell>
          <cell r="AI117">
            <v>3.16</v>
          </cell>
          <cell r="AJ117">
            <v>2.56</v>
          </cell>
          <cell r="AK117">
            <v>1.44</v>
          </cell>
          <cell r="AL117">
            <v>0.9</v>
          </cell>
          <cell r="AM117">
            <v>0</v>
          </cell>
          <cell r="AN117">
            <v>0</v>
          </cell>
          <cell r="AO117">
            <v>0</v>
          </cell>
          <cell r="AP117">
            <v>1.51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1.87</v>
          </cell>
          <cell r="AZ117">
            <v>0.88300000000000001</v>
          </cell>
          <cell r="BA117">
            <v>0</v>
          </cell>
          <cell r="BB117">
            <v>1</v>
          </cell>
          <cell r="BD117" t="str">
            <v>2L89x76x7.9SLBB</v>
          </cell>
          <cell r="BE117" t="str">
            <v>2L89x76x7.9SLBB</v>
          </cell>
          <cell r="BF117">
            <v>19.8</v>
          </cell>
          <cell r="BG117">
            <v>25.245622709999999</v>
          </cell>
          <cell r="BH117">
            <v>7.6229999999999993</v>
          </cell>
          <cell r="BI117">
            <v>0</v>
          </cell>
          <cell r="BJ117">
            <v>0</v>
          </cell>
          <cell r="BK117">
            <v>0</v>
          </cell>
          <cell r="BL117">
            <v>8.8934999999999995</v>
          </cell>
          <cell r="BM117">
            <v>0</v>
          </cell>
          <cell r="BN117">
            <v>0</v>
          </cell>
          <cell r="BO117">
            <v>0</v>
          </cell>
          <cell r="BP117">
            <v>0.7940625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W117">
            <v>0</v>
          </cell>
          <cell r="BX117">
            <v>2.0277180000000001</v>
          </cell>
          <cell r="BY117">
            <v>0</v>
          </cell>
          <cell r="BZ117">
            <v>0</v>
          </cell>
          <cell r="CA117">
            <v>0.7089390000000001</v>
          </cell>
          <cell r="CB117">
            <v>0</v>
          </cell>
          <cell r="CC117">
            <v>11.2</v>
          </cell>
          <cell r="CD117">
            <v>0</v>
          </cell>
          <cell r="CE117">
            <v>8.6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131.73638533300476</v>
          </cell>
          <cell r="CK117">
            <v>42.000451637760001</v>
          </cell>
          <cell r="CL117">
            <v>23.625254046239998</v>
          </cell>
          <cell r="CM117">
            <v>2.2869000000000002</v>
          </cell>
          <cell r="CN117">
            <v>0</v>
          </cell>
          <cell r="CO117">
            <v>0</v>
          </cell>
          <cell r="CP117">
            <v>0</v>
          </cell>
          <cell r="CQ117">
            <v>3.83691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4.7516699999999998</v>
          </cell>
          <cell r="DA117">
            <v>0.88300000000000001</v>
          </cell>
          <cell r="DB117">
            <v>0</v>
          </cell>
          <cell r="DC117">
            <v>1</v>
          </cell>
          <cell r="DE117">
            <v>0</v>
          </cell>
        </row>
        <row r="118">
          <cell r="C118" t="str">
            <v>2L3-1/2x3x5/16x3/4LLBB</v>
          </cell>
          <cell r="D118" t="str">
            <v>F</v>
          </cell>
          <cell r="E118">
            <v>13.3</v>
          </cell>
          <cell r="F118">
            <v>3.91</v>
          </cell>
          <cell r="G118">
            <v>3.5</v>
          </cell>
          <cell r="H118">
            <v>0</v>
          </cell>
          <cell r="I118">
            <v>0</v>
          </cell>
          <cell r="J118">
            <v>0</v>
          </cell>
          <cell r="K118">
            <v>3</v>
          </cell>
          <cell r="L118">
            <v>0</v>
          </cell>
          <cell r="M118">
            <v>0</v>
          </cell>
          <cell r="N118">
            <v>0</v>
          </cell>
          <cell r="O118">
            <v>0.3125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1.05</v>
          </cell>
          <cell r="X118">
            <v>0</v>
          </cell>
          <cell r="Y118">
            <v>0</v>
          </cell>
          <cell r="Z118">
            <v>0.375</v>
          </cell>
          <cell r="AB118">
            <v>9.6</v>
          </cell>
          <cell r="AD118">
            <v>10.199999999999999</v>
          </cell>
          <cell r="AF118">
            <v>0</v>
          </cell>
          <cell r="AG118">
            <v>0</v>
          </cell>
          <cell r="AH118">
            <v>0</v>
          </cell>
          <cell r="AI118">
            <v>4.67</v>
          </cell>
          <cell r="AJ118">
            <v>3.43</v>
          </cell>
          <cell r="AK118">
            <v>1.9</v>
          </cell>
          <cell r="AL118">
            <v>1.0900000000000001</v>
          </cell>
          <cell r="AM118">
            <v>0</v>
          </cell>
          <cell r="AN118">
            <v>0</v>
          </cell>
          <cell r="AO118">
            <v>0</v>
          </cell>
          <cell r="AP118">
            <v>1.48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2.04</v>
          </cell>
          <cell r="AZ118">
            <v>0.81100000000000005</v>
          </cell>
          <cell r="BA118">
            <v>0</v>
          </cell>
          <cell r="BB118">
            <v>1</v>
          </cell>
          <cell r="BD118" t="str">
            <v>2L89x76x7.9x19LLBB</v>
          </cell>
          <cell r="BE118" t="str">
            <v>2L89x76x7.9x19LLBB</v>
          </cell>
          <cell r="BF118">
            <v>19.8</v>
          </cell>
          <cell r="BG118">
            <v>25.245622709999999</v>
          </cell>
          <cell r="BH118">
            <v>8.8934999999999995</v>
          </cell>
          <cell r="BI118">
            <v>0</v>
          </cell>
          <cell r="BJ118">
            <v>0</v>
          </cell>
          <cell r="BK118">
            <v>0</v>
          </cell>
          <cell r="BL118">
            <v>7.6229999999999993</v>
          </cell>
          <cell r="BM118">
            <v>0</v>
          </cell>
          <cell r="BN118">
            <v>0</v>
          </cell>
          <cell r="BO118">
            <v>0</v>
          </cell>
          <cell r="BP118">
            <v>0.7940625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W118">
            <v>0</v>
          </cell>
          <cell r="BX118">
            <v>2.66805</v>
          </cell>
          <cell r="BY118">
            <v>0</v>
          </cell>
          <cell r="BZ118">
            <v>0</v>
          </cell>
          <cell r="CA118">
            <v>0.95287499999999992</v>
          </cell>
          <cell r="CB118">
            <v>0</v>
          </cell>
          <cell r="CC118">
            <v>9.6</v>
          </cell>
          <cell r="CD118">
            <v>0</v>
          </cell>
          <cell r="CE118">
            <v>10.199999999999999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194.68636693200386</v>
          </cell>
          <cell r="CK118">
            <v>56.274042624030002</v>
          </cell>
          <cell r="CL118">
            <v>31.172210199899997</v>
          </cell>
          <cell r="CM118">
            <v>2.7696900000000002</v>
          </cell>
          <cell r="CN118">
            <v>0</v>
          </cell>
          <cell r="CO118">
            <v>0</v>
          </cell>
          <cell r="CP118">
            <v>0</v>
          </cell>
          <cell r="CQ118">
            <v>3.7606799999999998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5.1836399999999996</v>
          </cell>
          <cell r="DA118">
            <v>0.81100000000000005</v>
          </cell>
          <cell r="DB118">
            <v>0</v>
          </cell>
          <cell r="DC118">
            <v>1</v>
          </cell>
          <cell r="DE118">
            <v>0.75</v>
          </cell>
        </row>
        <row r="119">
          <cell r="C119" t="str">
            <v>2L3-1/2x3x5/16x3/4SLBB</v>
          </cell>
          <cell r="D119" t="str">
            <v>F</v>
          </cell>
          <cell r="E119">
            <v>13.3</v>
          </cell>
          <cell r="F119">
            <v>3.91</v>
          </cell>
          <cell r="G119">
            <v>3</v>
          </cell>
          <cell r="H119">
            <v>0</v>
          </cell>
          <cell r="I119">
            <v>0</v>
          </cell>
          <cell r="J119">
            <v>0</v>
          </cell>
          <cell r="K119">
            <v>3.5</v>
          </cell>
          <cell r="L119">
            <v>0</v>
          </cell>
          <cell r="M119">
            <v>0</v>
          </cell>
          <cell r="N119">
            <v>0</v>
          </cell>
          <cell r="O119">
            <v>0.3125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0.79800000000000004</v>
          </cell>
          <cell r="X119">
            <v>0</v>
          </cell>
          <cell r="Y119">
            <v>0</v>
          </cell>
          <cell r="Z119">
            <v>0.27900000000000003</v>
          </cell>
          <cell r="AB119">
            <v>11.2</v>
          </cell>
          <cell r="AD119">
            <v>8.6</v>
          </cell>
          <cell r="AF119">
            <v>0</v>
          </cell>
          <cell r="AG119">
            <v>0</v>
          </cell>
          <cell r="AH119">
            <v>0</v>
          </cell>
          <cell r="AI119">
            <v>3.16</v>
          </cell>
          <cell r="AJ119">
            <v>2.56</v>
          </cell>
          <cell r="AK119">
            <v>1.44</v>
          </cell>
          <cell r="AL119">
            <v>0.9</v>
          </cell>
          <cell r="AM119">
            <v>0</v>
          </cell>
          <cell r="AN119">
            <v>0</v>
          </cell>
          <cell r="AO119">
            <v>0</v>
          </cell>
          <cell r="AP119">
            <v>1.79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2.11</v>
          </cell>
          <cell r="AZ119">
            <v>0.90700000000000003</v>
          </cell>
          <cell r="BA119">
            <v>0</v>
          </cell>
          <cell r="BB119">
            <v>1</v>
          </cell>
          <cell r="BD119" t="str">
            <v>2L89x76x7.9x19SLBB</v>
          </cell>
          <cell r="BE119" t="str">
            <v>2L89x76x7.9x19SLBB</v>
          </cell>
          <cell r="BF119">
            <v>19.8</v>
          </cell>
          <cell r="BG119">
            <v>25.245622709999999</v>
          </cell>
          <cell r="BH119">
            <v>7.6229999999999993</v>
          </cell>
          <cell r="BI119">
            <v>0</v>
          </cell>
          <cell r="BJ119">
            <v>0</v>
          </cell>
          <cell r="BK119">
            <v>0</v>
          </cell>
          <cell r="BL119">
            <v>8.8934999999999995</v>
          </cell>
          <cell r="BM119">
            <v>0</v>
          </cell>
          <cell r="BN119">
            <v>0</v>
          </cell>
          <cell r="BO119">
            <v>0</v>
          </cell>
          <cell r="BP119">
            <v>0.7940625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W119">
            <v>0</v>
          </cell>
          <cell r="BX119">
            <v>2.0277180000000001</v>
          </cell>
          <cell r="BY119">
            <v>0</v>
          </cell>
          <cell r="BZ119">
            <v>0</v>
          </cell>
          <cell r="CA119">
            <v>0.7089390000000001</v>
          </cell>
          <cell r="CB119">
            <v>0</v>
          </cell>
          <cell r="CC119">
            <v>11.2</v>
          </cell>
          <cell r="CD119">
            <v>0</v>
          </cell>
          <cell r="CE119">
            <v>8.6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131.73638533300476</v>
          </cell>
          <cell r="CK119">
            <v>42.000451637760001</v>
          </cell>
          <cell r="CL119">
            <v>23.625254046239998</v>
          </cell>
          <cell r="CM119">
            <v>2.2869000000000002</v>
          </cell>
          <cell r="CN119">
            <v>0</v>
          </cell>
          <cell r="CO119">
            <v>0</v>
          </cell>
          <cell r="CP119">
            <v>0</v>
          </cell>
          <cell r="CQ119">
            <v>4.5483900000000004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5.3615099999999991</v>
          </cell>
          <cell r="DA119">
            <v>0.90700000000000003</v>
          </cell>
          <cell r="DB119">
            <v>0</v>
          </cell>
          <cell r="DC119">
            <v>1</v>
          </cell>
          <cell r="DE119">
            <v>0.75</v>
          </cell>
        </row>
        <row r="120">
          <cell r="C120" t="str">
            <v>2L3-1/2x3x5/16x3/8LLBB</v>
          </cell>
          <cell r="D120" t="str">
            <v>F</v>
          </cell>
          <cell r="E120">
            <v>13.3</v>
          </cell>
          <cell r="F120">
            <v>3.91</v>
          </cell>
          <cell r="G120">
            <v>3.5</v>
          </cell>
          <cell r="H120">
            <v>0</v>
          </cell>
          <cell r="I120">
            <v>0</v>
          </cell>
          <cell r="J120">
            <v>0</v>
          </cell>
          <cell r="K120">
            <v>3</v>
          </cell>
          <cell r="L120">
            <v>0</v>
          </cell>
          <cell r="M120">
            <v>0</v>
          </cell>
          <cell r="N120">
            <v>0</v>
          </cell>
          <cell r="O120">
            <v>0.3125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1.05</v>
          </cell>
          <cell r="X120">
            <v>0</v>
          </cell>
          <cell r="Y120">
            <v>0</v>
          </cell>
          <cell r="Z120">
            <v>0.375</v>
          </cell>
          <cell r="AB120">
            <v>9.6</v>
          </cell>
          <cell r="AD120">
            <v>10.199999999999999</v>
          </cell>
          <cell r="AF120">
            <v>0</v>
          </cell>
          <cell r="AG120">
            <v>0</v>
          </cell>
          <cell r="AH120">
            <v>0</v>
          </cell>
          <cell r="AI120">
            <v>4.67</v>
          </cell>
          <cell r="AJ120">
            <v>3.43</v>
          </cell>
          <cell r="AK120">
            <v>1.9</v>
          </cell>
          <cell r="AL120">
            <v>1.0900000000000001</v>
          </cell>
          <cell r="AM120">
            <v>0</v>
          </cell>
          <cell r="AN120">
            <v>0</v>
          </cell>
          <cell r="AO120">
            <v>0</v>
          </cell>
          <cell r="AP120">
            <v>1.33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1.94</v>
          </cell>
          <cell r="AZ120">
            <v>0.79</v>
          </cell>
          <cell r="BA120">
            <v>0</v>
          </cell>
          <cell r="BB120">
            <v>1</v>
          </cell>
          <cell r="BD120" t="str">
            <v>2L89x76x7.9x9LLBB</v>
          </cell>
          <cell r="BE120" t="str">
            <v>2L89x76x7.9x9LLBB</v>
          </cell>
          <cell r="BF120">
            <v>19.8</v>
          </cell>
          <cell r="BG120">
            <v>25.245622709999999</v>
          </cell>
          <cell r="BH120">
            <v>8.8934999999999995</v>
          </cell>
          <cell r="BI120">
            <v>0</v>
          </cell>
          <cell r="BJ120">
            <v>0</v>
          </cell>
          <cell r="BK120">
            <v>0</v>
          </cell>
          <cell r="BL120">
            <v>7.6229999999999993</v>
          </cell>
          <cell r="BM120">
            <v>0</v>
          </cell>
          <cell r="BN120">
            <v>0</v>
          </cell>
          <cell r="BO120">
            <v>0</v>
          </cell>
          <cell r="BP120">
            <v>0.7940625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W120">
            <v>0</v>
          </cell>
          <cell r="BX120">
            <v>2.66805</v>
          </cell>
          <cell r="BY120">
            <v>0</v>
          </cell>
          <cell r="BZ120">
            <v>0</v>
          </cell>
          <cell r="CA120">
            <v>0.95287499999999992</v>
          </cell>
          <cell r="CB120">
            <v>0</v>
          </cell>
          <cell r="CC120">
            <v>9.6</v>
          </cell>
          <cell r="CD120">
            <v>0</v>
          </cell>
          <cell r="CE120">
            <v>10.199999999999999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194.68636693200386</v>
          </cell>
          <cell r="CK120">
            <v>56.274042624030002</v>
          </cell>
          <cell r="CL120">
            <v>31.172210199899997</v>
          </cell>
          <cell r="CM120">
            <v>2.7696900000000002</v>
          </cell>
          <cell r="CN120">
            <v>0</v>
          </cell>
          <cell r="CO120">
            <v>0</v>
          </cell>
          <cell r="CP120">
            <v>0</v>
          </cell>
          <cell r="CQ120">
            <v>3.3795299999999999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4.9295399999999994</v>
          </cell>
          <cell r="DA120">
            <v>0.79</v>
          </cell>
          <cell r="DB120">
            <v>0</v>
          </cell>
          <cell r="DC120">
            <v>1</v>
          </cell>
          <cell r="DE120">
            <v>0.375</v>
          </cell>
        </row>
        <row r="121">
          <cell r="C121" t="str">
            <v>2L3-1/2x3x5/16x3/8SLBB</v>
          </cell>
          <cell r="D121" t="str">
            <v>F</v>
          </cell>
          <cell r="E121">
            <v>13.3</v>
          </cell>
          <cell r="F121">
            <v>3.91</v>
          </cell>
          <cell r="G121">
            <v>3</v>
          </cell>
          <cell r="H121">
            <v>0</v>
          </cell>
          <cell r="I121">
            <v>0</v>
          </cell>
          <cell r="J121">
            <v>0</v>
          </cell>
          <cell r="K121">
            <v>3.5</v>
          </cell>
          <cell r="L121">
            <v>0</v>
          </cell>
          <cell r="M121">
            <v>0</v>
          </cell>
          <cell r="N121">
            <v>0</v>
          </cell>
          <cell r="O121">
            <v>0.3125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0.79800000000000004</v>
          </cell>
          <cell r="X121">
            <v>0</v>
          </cell>
          <cell r="Y121">
            <v>0</v>
          </cell>
          <cell r="Z121">
            <v>0.27900000000000003</v>
          </cell>
          <cell r="AB121">
            <v>11.2</v>
          </cell>
          <cell r="AD121">
            <v>8.6</v>
          </cell>
          <cell r="AF121">
            <v>0</v>
          </cell>
          <cell r="AG121">
            <v>0</v>
          </cell>
          <cell r="AH121">
            <v>0</v>
          </cell>
          <cell r="AI121">
            <v>3.16</v>
          </cell>
          <cell r="AJ121">
            <v>2.56</v>
          </cell>
          <cell r="AK121">
            <v>1.44</v>
          </cell>
          <cell r="AL121">
            <v>0.9</v>
          </cell>
          <cell r="AM121">
            <v>0</v>
          </cell>
          <cell r="AN121">
            <v>0</v>
          </cell>
          <cell r="AO121">
            <v>0</v>
          </cell>
          <cell r="AP121">
            <v>1.65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1.98</v>
          </cell>
          <cell r="AZ121">
            <v>0.89500000000000002</v>
          </cell>
          <cell r="BA121">
            <v>0</v>
          </cell>
          <cell r="BB121">
            <v>1</v>
          </cell>
          <cell r="BD121" t="str">
            <v>2L89x76x7.9x9SLBB</v>
          </cell>
          <cell r="BE121" t="str">
            <v>2L89x76x7.9x9SLBB</v>
          </cell>
          <cell r="BF121">
            <v>19.8</v>
          </cell>
          <cell r="BG121">
            <v>25.245622709999999</v>
          </cell>
          <cell r="BH121">
            <v>7.6229999999999993</v>
          </cell>
          <cell r="BI121">
            <v>0</v>
          </cell>
          <cell r="BJ121">
            <v>0</v>
          </cell>
          <cell r="BK121">
            <v>0</v>
          </cell>
          <cell r="BL121">
            <v>8.8934999999999995</v>
          </cell>
          <cell r="BM121">
            <v>0</v>
          </cell>
          <cell r="BN121">
            <v>0</v>
          </cell>
          <cell r="BO121">
            <v>0</v>
          </cell>
          <cell r="BP121">
            <v>0.7940625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W121">
            <v>0</v>
          </cell>
          <cell r="BX121">
            <v>2.0277180000000001</v>
          </cell>
          <cell r="BY121">
            <v>0</v>
          </cell>
          <cell r="BZ121">
            <v>0</v>
          </cell>
          <cell r="CA121">
            <v>0.7089390000000001</v>
          </cell>
          <cell r="CB121">
            <v>0</v>
          </cell>
          <cell r="CC121">
            <v>11.2</v>
          </cell>
          <cell r="CD121">
            <v>0</v>
          </cell>
          <cell r="CE121">
            <v>8.6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131.73638533300476</v>
          </cell>
          <cell r="CK121">
            <v>42.000451637760001</v>
          </cell>
          <cell r="CL121">
            <v>23.625254046239998</v>
          </cell>
          <cell r="CM121">
            <v>2.2869000000000002</v>
          </cell>
          <cell r="CN121">
            <v>0</v>
          </cell>
          <cell r="CO121">
            <v>0</v>
          </cell>
          <cell r="CP121">
            <v>0</v>
          </cell>
          <cell r="CQ121">
            <v>4.1926499999999995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5.03118</v>
          </cell>
          <cell r="DA121">
            <v>0.89500000000000002</v>
          </cell>
          <cell r="DB121">
            <v>0</v>
          </cell>
          <cell r="DC121">
            <v>1</v>
          </cell>
          <cell r="DE121">
            <v>0.375</v>
          </cell>
        </row>
        <row r="122">
          <cell r="C122" t="str">
            <v>2L3-1/2x3x7/16LLBB</v>
          </cell>
          <cell r="D122" t="str">
            <v>F</v>
          </cell>
          <cell r="E122">
            <v>18.2</v>
          </cell>
          <cell r="F122">
            <v>5.34</v>
          </cell>
          <cell r="G122">
            <v>3.5</v>
          </cell>
          <cell r="H122">
            <v>0</v>
          </cell>
          <cell r="I122">
            <v>0</v>
          </cell>
          <cell r="J122">
            <v>0</v>
          </cell>
          <cell r="K122">
            <v>3</v>
          </cell>
          <cell r="L122">
            <v>0</v>
          </cell>
          <cell r="M122">
            <v>0</v>
          </cell>
          <cell r="N122">
            <v>0</v>
          </cell>
          <cell r="O122">
            <v>0.4375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1.0900000000000001</v>
          </cell>
          <cell r="X122">
            <v>0</v>
          </cell>
          <cell r="Y122">
            <v>0</v>
          </cell>
          <cell r="Z122">
            <v>0.44600000000000001</v>
          </cell>
          <cell r="AB122">
            <v>6.8571428571428568</v>
          </cell>
          <cell r="AD122">
            <v>7</v>
          </cell>
          <cell r="AF122">
            <v>0</v>
          </cell>
          <cell r="AG122">
            <v>0</v>
          </cell>
          <cell r="AH122">
            <v>0</v>
          </cell>
          <cell r="AI122">
            <v>6.2</v>
          </cell>
          <cell r="AJ122">
            <v>4.6500000000000004</v>
          </cell>
          <cell r="AK122">
            <v>2.58</v>
          </cell>
          <cell r="AL122">
            <v>1.08</v>
          </cell>
          <cell r="AM122">
            <v>0</v>
          </cell>
          <cell r="AN122">
            <v>0</v>
          </cell>
          <cell r="AO122">
            <v>0</v>
          </cell>
          <cell r="AP122">
            <v>1.22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1.85</v>
          </cell>
          <cell r="AZ122">
            <v>0.77600000000000002</v>
          </cell>
          <cell r="BA122">
            <v>0</v>
          </cell>
          <cell r="BB122">
            <v>1</v>
          </cell>
          <cell r="BD122" t="str">
            <v>2L89x76x11.1LLBB</v>
          </cell>
          <cell r="BE122" t="str">
            <v>2L89x76x11.1LLBB</v>
          </cell>
          <cell r="BF122">
            <v>27.1</v>
          </cell>
          <cell r="BG122">
            <v>34.478676539999995</v>
          </cell>
          <cell r="BH122">
            <v>8.8934999999999995</v>
          </cell>
          <cell r="BI122">
            <v>0</v>
          </cell>
          <cell r="BJ122">
            <v>0</v>
          </cell>
          <cell r="BK122">
            <v>0</v>
          </cell>
          <cell r="BL122">
            <v>7.6229999999999993</v>
          </cell>
          <cell r="BM122">
            <v>0</v>
          </cell>
          <cell r="BN122">
            <v>0</v>
          </cell>
          <cell r="BO122">
            <v>0</v>
          </cell>
          <cell r="BP122">
            <v>1.1116874999999999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W122">
            <v>0</v>
          </cell>
          <cell r="BX122">
            <v>2.7696900000000002</v>
          </cell>
          <cell r="BY122">
            <v>0</v>
          </cell>
          <cell r="BZ122">
            <v>0</v>
          </cell>
          <cell r="CA122">
            <v>1.133286</v>
          </cell>
          <cell r="CB122">
            <v>0</v>
          </cell>
          <cell r="CC122">
            <v>6.8571428571428568</v>
          </cell>
          <cell r="CD122">
            <v>0</v>
          </cell>
          <cell r="CE122">
            <v>7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258.47012312171819</v>
          </cell>
          <cell r="CK122">
            <v>76.289882857649999</v>
          </cell>
          <cell r="CL122">
            <v>42.328580166179997</v>
          </cell>
          <cell r="CM122">
            <v>2.7442800000000003</v>
          </cell>
          <cell r="CN122">
            <v>0</v>
          </cell>
          <cell r="CO122">
            <v>0</v>
          </cell>
          <cell r="CP122">
            <v>0</v>
          </cell>
          <cell r="CQ122">
            <v>3.1000199999999998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4.70085</v>
          </cell>
          <cell r="DA122">
            <v>0.77600000000000002</v>
          </cell>
          <cell r="DB122">
            <v>0</v>
          </cell>
          <cell r="DC122">
            <v>1</v>
          </cell>
          <cell r="DE122">
            <v>0</v>
          </cell>
        </row>
        <row r="123">
          <cell r="C123" t="str">
            <v>2L3-1/2x3x7/16SLBB</v>
          </cell>
          <cell r="D123" t="str">
            <v>F</v>
          </cell>
          <cell r="E123">
            <v>18.2</v>
          </cell>
          <cell r="F123">
            <v>5.34</v>
          </cell>
          <cell r="G123">
            <v>3</v>
          </cell>
          <cell r="H123">
            <v>0</v>
          </cell>
          <cell r="I123">
            <v>0</v>
          </cell>
          <cell r="J123">
            <v>0</v>
          </cell>
          <cell r="K123">
            <v>3.5</v>
          </cell>
          <cell r="L123">
            <v>0</v>
          </cell>
          <cell r="M123">
            <v>0</v>
          </cell>
          <cell r="N123">
            <v>0</v>
          </cell>
          <cell r="O123">
            <v>0.4375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0.84599999999999997</v>
          </cell>
          <cell r="X123">
            <v>0</v>
          </cell>
          <cell r="Y123">
            <v>0</v>
          </cell>
          <cell r="Z123">
            <v>0.38200000000000001</v>
          </cell>
          <cell r="AB123">
            <v>8</v>
          </cell>
          <cell r="AD123">
            <v>5.8571428571428568</v>
          </cell>
          <cell r="AF123">
            <v>0</v>
          </cell>
          <cell r="AG123">
            <v>0</v>
          </cell>
          <cell r="AH123">
            <v>0</v>
          </cell>
          <cell r="AI123">
            <v>4.18</v>
          </cell>
          <cell r="AJ123">
            <v>3.49</v>
          </cell>
          <cell r="AK123">
            <v>1.94</v>
          </cell>
          <cell r="AL123">
            <v>0.88500000000000001</v>
          </cell>
          <cell r="AM123">
            <v>0</v>
          </cell>
          <cell r="AN123">
            <v>0</v>
          </cell>
          <cell r="AO123">
            <v>0</v>
          </cell>
          <cell r="AP123">
            <v>1.54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1.88</v>
          </cell>
          <cell r="AZ123">
            <v>0.88900000000000001</v>
          </cell>
          <cell r="BA123">
            <v>0</v>
          </cell>
          <cell r="BB123">
            <v>1</v>
          </cell>
          <cell r="BD123" t="str">
            <v>2L89x76x11.1SLBB</v>
          </cell>
          <cell r="BE123" t="str">
            <v>2L89x76x11.1SLBB</v>
          </cell>
          <cell r="BF123">
            <v>27.1</v>
          </cell>
          <cell r="BG123">
            <v>34.478676539999995</v>
          </cell>
          <cell r="BH123">
            <v>7.6229999999999993</v>
          </cell>
          <cell r="BI123">
            <v>0</v>
          </cell>
          <cell r="BJ123">
            <v>0</v>
          </cell>
          <cell r="BK123">
            <v>0</v>
          </cell>
          <cell r="BL123">
            <v>8.8934999999999995</v>
          </cell>
          <cell r="BM123">
            <v>0</v>
          </cell>
          <cell r="BN123">
            <v>0</v>
          </cell>
          <cell r="BO123">
            <v>0</v>
          </cell>
          <cell r="BP123">
            <v>1.1116874999999999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W123">
            <v>0</v>
          </cell>
          <cell r="BX123">
            <v>2.149686</v>
          </cell>
          <cell r="BY123">
            <v>0</v>
          </cell>
          <cell r="BZ123">
            <v>0</v>
          </cell>
          <cell r="CA123">
            <v>0.97066200000000002</v>
          </cell>
          <cell r="CB123">
            <v>0</v>
          </cell>
          <cell r="CC123">
            <v>8</v>
          </cell>
          <cell r="CD123">
            <v>0</v>
          </cell>
          <cell r="CE123">
            <v>5.8571428571428568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174.25888945948097</v>
          </cell>
          <cell r="CK123">
            <v>57.258428209290003</v>
          </cell>
          <cell r="CL123">
            <v>31.828467256739998</v>
          </cell>
          <cell r="CM123">
            <v>2.2487849999999998</v>
          </cell>
          <cell r="CN123">
            <v>0</v>
          </cell>
          <cell r="CO123">
            <v>0</v>
          </cell>
          <cell r="CP123">
            <v>0</v>
          </cell>
          <cell r="CQ123">
            <v>3.9131399999999998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4.7770799999999998</v>
          </cell>
          <cell r="DA123">
            <v>0.88900000000000001</v>
          </cell>
          <cell r="DB123">
            <v>0</v>
          </cell>
          <cell r="DC123">
            <v>1</v>
          </cell>
          <cell r="DE123">
            <v>0</v>
          </cell>
        </row>
        <row r="124">
          <cell r="C124" t="str">
            <v>2L3-1/2x3x7/16x3/4LLBB</v>
          </cell>
          <cell r="D124" t="str">
            <v>F</v>
          </cell>
          <cell r="E124">
            <v>18.2</v>
          </cell>
          <cell r="F124">
            <v>5.34</v>
          </cell>
          <cell r="G124">
            <v>3.5</v>
          </cell>
          <cell r="H124">
            <v>0</v>
          </cell>
          <cell r="I124">
            <v>0</v>
          </cell>
          <cell r="J124">
            <v>0</v>
          </cell>
          <cell r="K124">
            <v>3</v>
          </cell>
          <cell r="L124">
            <v>0</v>
          </cell>
          <cell r="M124">
            <v>0</v>
          </cell>
          <cell r="N124">
            <v>0</v>
          </cell>
          <cell r="O124">
            <v>0.4375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1.0900000000000001</v>
          </cell>
          <cell r="X124">
            <v>0</v>
          </cell>
          <cell r="Y124">
            <v>0</v>
          </cell>
          <cell r="Z124">
            <v>0.44600000000000001</v>
          </cell>
          <cell r="AB124">
            <v>6.8571428571428568</v>
          </cell>
          <cell r="AD124">
            <v>7</v>
          </cell>
          <cell r="AF124">
            <v>0</v>
          </cell>
          <cell r="AG124">
            <v>0</v>
          </cell>
          <cell r="AH124">
            <v>0</v>
          </cell>
          <cell r="AI124">
            <v>6.2</v>
          </cell>
          <cell r="AJ124">
            <v>4.6500000000000004</v>
          </cell>
          <cell r="AK124">
            <v>2.58</v>
          </cell>
          <cell r="AL124">
            <v>1.08</v>
          </cell>
          <cell r="AM124">
            <v>0</v>
          </cell>
          <cell r="AN124">
            <v>0</v>
          </cell>
          <cell r="AO124">
            <v>0</v>
          </cell>
          <cell r="AP124">
            <v>1.51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2.0499999999999998</v>
          </cell>
          <cell r="AZ124">
            <v>0.81800000000000006</v>
          </cell>
          <cell r="BA124">
            <v>0</v>
          </cell>
          <cell r="BB124">
            <v>1</v>
          </cell>
          <cell r="BD124" t="str">
            <v>2L89x76x11.1x19LLBB</v>
          </cell>
          <cell r="BE124" t="str">
            <v>2L89x76x11.1x19LLBB</v>
          </cell>
          <cell r="BF124">
            <v>27.1</v>
          </cell>
          <cell r="BG124">
            <v>34.478676539999995</v>
          </cell>
          <cell r="BH124">
            <v>8.8934999999999995</v>
          </cell>
          <cell r="BI124">
            <v>0</v>
          </cell>
          <cell r="BJ124">
            <v>0</v>
          </cell>
          <cell r="BK124">
            <v>0</v>
          </cell>
          <cell r="BL124">
            <v>7.6229999999999993</v>
          </cell>
          <cell r="BM124">
            <v>0</v>
          </cell>
          <cell r="BN124">
            <v>0</v>
          </cell>
          <cell r="BO124">
            <v>0</v>
          </cell>
          <cell r="BP124">
            <v>1.1116874999999999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W124">
            <v>0</v>
          </cell>
          <cell r="BX124">
            <v>2.7696900000000002</v>
          </cell>
          <cell r="BY124">
            <v>0</v>
          </cell>
          <cell r="BZ124">
            <v>0</v>
          </cell>
          <cell r="CA124">
            <v>1.133286</v>
          </cell>
          <cell r="CB124">
            <v>0</v>
          </cell>
          <cell r="CC124">
            <v>6.8571428571428568</v>
          </cell>
          <cell r="CD124">
            <v>0</v>
          </cell>
          <cell r="CE124">
            <v>7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258.47012312171819</v>
          </cell>
          <cell r="CK124">
            <v>76.289882857649999</v>
          </cell>
          <cell r="CL124">
            <v>42.328580166179997</v>
          </cell>
          <cell r="CM124">
            <v>2.7442800000000003</v>
          </cell>
          <cell r="CN124">
            <v>0</v>
          </cell>
          <cell r="CO124">
            <v>0</v>
          </cell>
          <cell r="CP124">
            <v>0</v>
          </cell>
          <cell r="CQ124">
            <v>3.83691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5.2090499999999995</v>
          </cell>
          <cell r="DA124">
            <v>0.81800000000000006</v>
          </cell>
          <cell r="DB124">
            <v>0</v>
          </cell>
          <cell r="DC124">
            <v>1</v>
          </cell>
          <cell r="DE124">
            <v>0.75</v>
          </cell>
        </row>
        <row r="125">
          <cell r="C125" t="str">
            <v>2L3-1/2x3x7/16x3/4SLBB</v>
          </cell>
          <cell r="D125" t="str">
            <v>F</v>
          </cell>
          <cell r="E125">
            <v>18.2</v>
          </cell>
          <cell r="F125">
            <v>5.34</v>
          </cell>
          <cell r="G125">
            <v>3</v>
          </cell>
          <cell r="H125">
            <v>0</v>
          </cell>
          <cell r="I125">
            <v>0</v>
          </cell>
          <cell r="J125">
            <v>0</v>
          </cell>
          <cell r="K125">
            <v>3.5</v>
          </cell>
          <cell r="L125">
            <v>0</v>
          </cell>
          <cell r="M125">
            <v>0</v>
          </cell>
          <cell r="N125">
            <v>0</v>
          </cell>
          <cell r="O125">
            <v>0.4375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0.84599999999999997</v>
          </cell>
          <cell r="X125">
            <v>0</v>
          </cell>
          <cell r="Y125">
            <v>0</v>
          </cell>
          <cell r="Z125">
            <v>0.38200000000000001</v>
          </cell>
          <cell r="AB125">
            <v>8</v>
          </cell>
          <cell r="AD125">
            <v>5.8571428571428568</v>
          </cell>
          <cell r="AF125">
            <v>0</v>
          </cell>
          <cell r="AG125">
            <v>0</v>
          </cell>
          <cell r="AH125">
            <v>0</v>
          </cell>
          <cell r="AI125">
            <v>4.18</v>
          </cell>
          <cell r="AJ125">
            <v>3.49</v>
          </cell>
          <cell r="AK125">
            <v>1.94</v>
          </cell>
          <cell r="AL125">
            <v>0.88500000000000001</v>
          </cell>
          <cell r="AM125">
            <v>0</v>
          </cell>
          <cell r="AN125">
            <v>0</v>
          </cell>
          <cell r="AO125">
            <v>0</v>
          </cell>
          <cell r="AP125">
            <v>1.82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2.12</v>
          </cell>
          <cell r="AZ125">
            <v>0.91200000000000003</v>
          </cell>
          <cell r="BA125">
            <v>0</v>
          </cell>
          <cell r="BB125">
            <v>1</v>
          </cell>
          <cell r="BD125" t="str">
            <v>2L89x76x11.1x19SLBB</v>
          </cell>
          <cell r="BE125" t="str">
            <v>2L89x76x11.1x19SLBB</v>
          </cell>
          <cell r="BF125">
            <v>27.1</v>
          </cell>
          <cell r="BG125">
            <v>34.478676539999995</v>
          </cell>
          <cell r="BH125">
            <v>7.6229999999999993</v>
          </cell>
          <cell r="BI125">
            <v>0</v>
          </cell>
          <cell r="BJ125">
            <v>0</v>
          </cell>
          <cell r="BK125">
            <v>0</v>
          </cell>
          <cell r="BL125">
            <v>8.8934999999999995</v>
          </cell>
          <cell r="BM125">
            <v>0</v>
          </cell>
          <cell r="BN125">
            <v>0</v>
          </cell>
          <cell r="BO125">
            <v>0</v>
          </cell>
          <cell r="BP125">
            <v>1.1116874999999999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W125">
            <v>0</v>
          </cell>
          <cell r="BX125">
            <v>2.149686</v>
          </cell>
          <cell r="BY125">
            <v>0</v>
          </cell>
          <cell r="BZ125">
            <v>0</v>
          </cell>
          <cell r="CA125">
            <v>0.97066200000000002</v>
          </cell>
          <cell r="CB125">
            <v>0</v>
          </cell>
          <cell r="CC125">
            <v>8</v>
          </cell>
          <cell r="CD125">
            <v>0</v>
          </cell>
          <cell r="CE125">
            <v>5.8571428571428568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174.25888945948097</v>
          </cell>
          <cell r="CK125">
            <v>57.258428209290003</v>
          </cell>
          <cell r="CL125">
            <v>31.828467256739998</v>
          </cell>
          <cell r="CM125">
            <v>2.2487849999999998</v>
          </cell>
          <cell r="CN125">
            <v>0</v>
          </cell>
          <cell r="CO125">
            <v>0</v>
          </cell>
          <cell r="CP125">
            <v>0</v>
          </cell>
          <cell r="CQ125">
            <v>4.6246200000000002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5.3869199999999999</v>
          </cell>
          <cell r="DA125">
            <v>0.91200000000000003</v>
          </cell>
          <cell r="DB125">
            <v>0</v>
          </cell>
          <cell r="DC125">
            <v>1</v>
          </cell>
          <cell r="DE125">
            <v>0.75</v>
          </cell>
        </row>
        <row r="126">
          <cell r="C126" t="str">
            <v>2L3-1/2x3x7/16x3/8LLBB</v>
          </cell>
          <cell r="D126" t="str">
            <v>F</v>
          </cell>
          <cell r="E126">
            <v>18.2</v>
          </cell>
          <cell r="F126">
            <v>5.34</v>
          </cell>
          <cell r="G126">
            <v>3.5</v>
          </cell>
          <cell r="H126">
            <v>0</v>
          </cell>
          <cell r="I126">
            <v>0</v>
          </cell>
          <cell r="J126">
            <v>0</v>
          </cell>
          <cell r="K126">
            <v>3</v>
          </cell>
          <cell r="L126">
            <v>0</v>
          </cell>
          <cell r="M126">
            <v>0</v>
          </cell>
          <cell r="N126">
            <v>0</v>
          </cell>
          <cell r="O126">
            <v>0.4375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1.0900000000000001</v>
          </cell>
          <cell r="X126">
            <v>0</v>
          </cell>
          <cell r="Y126">
            <v>0</v>
          </cell>
          <cell r="Z126">
            <v>0.44600000000000001</v>
          </cell>
          <cell r="AB126">
            <v>6.8571428571428568</v>
          </cell>
          <cell r="AD126">
            <v>7</v>
          </cell>
          <cell r="AF126">
            <v>0</v>
          </cell>
          <cell r="AG126">
            <v>0</v>
          </cell>
          <cell r="AH126">
            <v>0</v>
          </cell>
          <cell r="AI126">
            <v>6.2</v>
          </cell>
          <cell r="AJ126">
            <v>4.6500000000000004</v>
          </cell>
          <cell r="AK126">
            <v>2.58</v>
          </cell>
          <cell r="AL126">
            <v>1.08</v>
          </cell>
          <cell r="AM126">
            <v>0</v>
          </cell>
          <cell r="AN126">
            <v>0</v>
          </cell>
          <cell r="AO126">
            <v>0</v>
          </cell>
          <cell r="AP126">
            <v>1.36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1.94</v>
          </cell>
          <cell r="AZ126">
            <v>0.79700000000000004</v>
          </cell>
          <cell r="BA126">
            <v>0</v>
          </cell>
          <cell r="BB126">
            <v>1</v>
          </cell>
          <cell r="BD126" t="str">
            <v>2L89x76x11.1x9LLBB</v>
          </cell>
          <cell r="BE126" t="str">
            <v>2L89x76x11.1x9LLBB</v>
          </cell>
          <cell r="BF126">
            <v>27.1</v>
          </cell>
          <cell r="BG126">
            <v>34.478676539999995</v>
          </cell>
          <cell r="BH126">
            <v>8.8934999999999995</v>
          </cell>
          <cell r="BI126">
            <v>0</v>
          </cell>
          <cell r="BJ126">
            <v>0</v>
          </cell>
          <cell r="BK126">
            <v>0</v>
          </cell>
          <cell r="BL126">
            <v>7.6229999999999993</v>
          </cell>
          <cell r="BM126">
            <v>0</v>
          </cell>
          <cell r="BN126">
            <v>0</v>
          </cell>
          <cell r="BO126">
            <v>0</v>
          </cell>
          <cell r="BP126">
            <v>1.1116874999999999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W126">
            <v>0</v>
          </cell>
          <cell r="BX126">
            <v>2.7696900000000002</v>
          </cell>
          <cell r="BY126">
            <v>0</v>
          </cell>
          <cell r="BZ126">
            <v>0</v>
          </cell>
          <cell r="CA126">
            <v>1.133286</v>
          </cell>
          <cell r="CB126">
            <v>0</v>
          </cell>
          <cell r="CC126">
            <v>6.8571428571428568</v>
          </cell>
          <cell r="CD126">
            <v>0</v>
          </cell>
          <cell r="CE126">
            <v>7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258.47012312171819</v>
          </cell>
          <cell r="CK126">
            <v>76.289882857649999</v>
          </cell>
          <cell r="CL126">
            <v>42.328580166179997</v>
          </cell>
          <cell r="CM126">
            <v>2.7442800000000003</v>
          </cell>
          <cell r="CN126">
            <v>0</v>
          </cell>
          <cell r="CO126">
            <v>0</v>
          </cell>
          <cell r="CP126">
            <v>0</v>
          </cell>
          <cell r="CQ126">
            <v>3.4557600000000002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4.9295399999999994</v>
          </cell>
          <cell r="DA126">
            <v>0.79700000000000004</v>
          </cell>
          <cell r="DB126">
            <v>0</v>
          </cell>
          <cell r="DC126">
            <v>1</v>
          </cell>
          <cell r="DE126">
            <v>0.375</v>
          </cell>
        </row>
        <row r="127">
          <cell r="C127" t="str">
            <v>2L3-1/2x3x7/16x3/8SLBB</v>
          </cell>
          <cell r="D127" t="str">
            <v>F</v>
          </cell>
          <cell r="E127">
            <v>18.2</v>
          </cell>
          <cell r="F127">
            <v>5.34</v>
          </cell>
          <cell r="G127">
            <v>3</v>
          </cell>
          <cell r="H127">
            <v>0</v>
          </cell>
          <cell r="I127">
            <v>0</v>
          </cell>
          <cell r="J127">
            <v>0</v>
          </cell>
          <cell r="K127">
            <v>3.5</v>
          </cell>
          <cell r="L127">
            <v>0</v>
          </cell>
          <cell r="M127">
            <v>0</v>
          </cell>
          <cell r="N127">
            <v>0</v>
          </cell>
          <cell r="O127">
            <v>0.4375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0.84599999999999997</v>
          </cell>
          <cell r="X127">
            <v>0</v>
          </cell>
          <cell r="Y127">
            <v>0</v>
          </cell>
          <cell r="Z127">
            <v>0.38200000000000001</v>
          </cell>
          <cell r="AB127">
            <v>8</v>
          </cell>
          <cell r="AD127">
            <v>5.8571428571428568</v>
          </cell>
          <cell r="AF127">
            <v>0</v>
          </cell>
          <cell r="AG127">
            <v>0</v>
          </cell>
          <cell r="AH127">
            <v>0</v>
          </cell>
          <cell r="AI127">
            <v>4.18</v>
          </cell>
          <cell r="AJ127">
            <v>3.49</v>
          </cell>
          <cell r="AK127">
            <v>1.94</v>
          </cell>
          <cell r="AL127">
            <v>0.88500000000000001</v>
          </cell>
          <cell r="AM127">
            <v>0</v>
          </cell>
          <cell r="AN127">
            <v>0</v>
          </cell>
          <cell r="AO127">
            <v>0</v>
          </cell>
          <cell r="AP127">
            <v>1.67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1.99</v>
          </cell>
          <cell r="AZ127">
            <v>0.90100000000000002</v>
          </cell>
          <cell r="BA127">
            <v>0</v>
          </cell>
          <cell r="BB127">
            <v>1</v>
          </cell>
          <cell r="BD127" t="str">
            <v>2L89x76x11.1x9SLBB</v>
          </cell>
          <cell r="BE127" t="str">
            <v>2L89x76x11.1x9SLBB</v>
          </cell>
          <cell r="BF127">
            <v>27.1</v>
          </cell>
          <cell r="BG127">
            <v>34.478676539999995</v>
          </cell>
          <cell r="BH127">
            <v>7.6229999999999993</v>
          </cell>
          <cell r="BI127">
            <v>0</v>
          </cell>
          <cell r="BJ127">
            <v>0</v>
          </cell>
          <cell r="BK127">
            <v>0</v>
          </cell>
          <cell r="BL127">
            <v>8.8934999999999995</v>
          </cell>
          <cell r="BM127">
            <v>0</v>
          </cell>
          <cell r="BN127">
            <v>0</v>
          </cell>
          <cell r="BO127">
            <v>0</v>
          </cell>
          <cell r="BP127">
            <v>1.1116874999999999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W127">
            <v>0</v>
          </cell>
          <cell r="BX127">
            <v>2.149686</v>
          </cell>
          <cell r="BY127">
            <v>0</v>
          </cell>
          <cell r="BZ127">
            <v>0</v>
          </cell>
          <cell r="CA127">
            <v>0.97066200000000002</v>
          </cell>
          <cell r="CB127">
            <v>0</v>
          </cell>
          <cell r="CC127">
            <v>8</v>
          </cell>
          <cell r="CD127">
            <v>0</v>
          </cell>
          <cell r="CE127">
            <v>5.8571428571428568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174.25888945948097</v>
          </cell>
          <cell r="CK127">
            <v>57.258428209290003</v>
          </cell>
          <cell r="CL127">
            <v>31.828467256739998</v>
          </cell>
          <cell r="CM127">
            <v>2.2487849999999998</v>
          </cell>
          <cell r="CN127">
            <v>0</v>
          </cell>
          <cell r="CO127">
            <v>0</v>
          </cell>
          <cell r="CP127">
            <v>0</v>
          </cell>
          <cell r="CQ127">
            <v>4.2434699999999994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5.0565899999999999</v>
          </cell>
          <cell r="DA127">
            <v>0.90100000000000002</v>
          </cell>
          <cell r="DB127">
            <v>0</v>
          </cell>
          <cell r="DC127">
            <v>1</v>
          </cell>
          <cell r="DE127">
            <v>0.375</v>
          </cell>
        </row>
        <row r="128">
          <cell r="C128" t="str">
            <v>2L3x2-1/2x1/2LLBB</v>
          </cell>
          <cell r="D128" t="str">
            <v>F</v>
          </cell>
          <cell r="E128">
            <v>17.100000000000001</v>
          </cell>
          <cell r="F128">
            <v>5.01</v>
          </cell>
          <cell r="G128">
            <v>3</v>
          </cell>
          <cell r="H128">
            <v>0</v>
          </cell>
          <cell r="I128">
            <v>0</v>
          </cell>
          <cell r="J128">
            <v>0</v>
          </cell>
          <cell r="K128">
            <v>2.5</v>
          </cell>
          <cell r="L128">
            <v>0</v>
          </cell>
          <cell r="M128">
            <v>0</v>
          </cell>
          <cell r="N128">
            <v>0</v>
          </cell>
          <cell r="O128">
            <v>0.5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0.995</v>
          </cell>
          <cell r="X128">
            <v>0</v>
          </cell>
          <cell r="Y128">
            <v>0</v>
          </cell>
          <cell r="Z128">
            <v>0.49399999999999999</v>
          </cell>
          <cell r="AB128">
            <v>5</v>
          </cell>
          <cell r="AD128">
            <v>5</v>
          </cell>
          <cell r="AF128">
            <v>0</v>
          </cell>
          <cell r="AG128">
            <v>0</v>
          </cell>
          <cell r="AH128">
            <v>0</v>
          </cell>
          <cell r="AI128">
            <v>4.1500000000000004</v>
          </cell>
          <cell r="AJ128">
            <v>3.72</v>
          </cell>
          <cell r="AK128">
            <v>2.0699999999999998</v>
          </cell>
          <cell r="AL128">
            <v>0.91</v>
          </cell>
          <cell r="AM128">
            <v>0</v>
          </cell>
          <cell r="AN128">
            <v>0</v>
          </cell>
          <cell r="AO128">
            <v>0</v>
          </cell>
          <cell r="AP128">
            <v>1.04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1.57</v>
          </cell>
          <cell r="AZ128">
            <v>0.77400000000000002</v>
          </cell>
          <cell r="BA128">
            <v>0</v>
          </cell>
          <cell r="BB128">
            <v>1</v>
          </cell>
          <cell r="BD128" t="str">
            <v>2L76x64x12.7LLBB</v>
          </cell>
          <cell r="BE128" t="str">
            <v>2L76x64x12.7LLBB</v>
          </cell>
          <cell r="BF128">
            <v>25.5</v>
          </cell>
          <cell r="BG128">
            <v>32.347971809999997</v>
          </cell>
          <cell r="BH128">
            <v>7.6229999999999993</v>
          </cell>
          <cell r="BI128">
            <v>0</v>
          </cell>
          <cell r="BJ128">
            <v>0</v>
          </cell>
          <cell r="BK128">
            <v>0</v>
          </cell>
          <cell r="BL128">
            <v>6.3525</v>
          </cell>
          <cell r="BM128">
            <v>0</v>
          </cell>
          <cell r="BN128">
            <v>0</v>
          </cell>
          <cell r="BO128">
            <v>0</v>
          </cell>
          <cell r="BP128">
            <v>1.2705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W128">
            <v>0</v>
          </cell>
          <cell r="BX128">
            <v>2.528295</v>
          </cell>
          <cell r="BY128">
            <v>0</v>
          </cell>
          <cell r="BZ128">
            <v>0</v>
          </cell>
          <cell r="CA128">
            <v>1.2552539999999999</v>
          </cell>
          <cell r="CB128">
            <v>0</v>
          </cell>
          <cell r="CC128">
            <v>5</v>
          </cell>
          <cell r="CD128">
            <v>0</v>
          </cell>
          <cell r="CE128">
            <v>5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173.00822757340816</v>
          </cell>
          <cell r="CK128">
            <v>61.031906286119998</v>
          </cell>
          <cell r="CL128">
            <v>33.961302691469996</v>
          </cell>
          <cell r="CM128">
            <v>2.3123100000000001</v>
          </cell>
          <cell r="CN128">
            <v>0</v>
          </cell>
          <cell r="CO128">
            <v>0</v>
          </cell>
          <cell r="CP128">
            <v>0</v>
          </cell>
          <cell r="CQ128">
            <v>2.6426400000000001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3.9893700000000001</v>
          </cell>
          <cell r="DA128">
            <v>0.77400000000000002</v>
          </cell>
          <cell r="DB128">
            <v>0</v>
          </cell>
          <cell r="DC128">
            <v>1</v>
          </cell>
          <cell r="DE128">
            <v>0</v>
          </cell>
        </row>
        <row r="129">
          <cell r="C129" t="str">
            <v>2L3x2-1/2x1/2SLBB</v>
          </cell>
          <cell r="D129" t="str">
            <v>F</v>
          </cell>
          <cell r="E129">
            <v>17.100000000000001</v>
          </cell>
          <cell r="F129">
            <v>5.01</v>
          </cell>
          <cell r="G129">
            <v>2.5</v>
          </cell>
          <cell r="H129">
            <v>0</v>
          </cell>
          <cell r="I129">
            <v>0</v>
          </cell>
          <cell r="J129">
            <v>0</v>
          </cell>
          <cell r="K129">
            <v>3</v>
          </cell>
          <cell r="L129">
            <v>0</v>
          </cell>
          <cell r="M129">
            <v>0</v>
          </cell>
          <cell r="N129">
            <v>0</v>
          </cell>
          <cell r="O129">
            <v>0.5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0.746</v>
          </cell>
          <cell r="X129">
            <v>0</v>
          </cell>
          <cell r="Y129">
            <v>0</v>
          </cell>
          <cell r="Z129">
            <v>0.41799999999999998</v>
          </cell>
          <cell r="AB129">
            <v>6</v>
          </cell>
          <cell r="AD129">
            <v>4</v>
          </cell>
          <cell r="AF129">
            <v>0</v>
          </cell>
          <cell r="AG129">
            <v>0</v>
          </cell>
          <cell r="AH129">
            <v>0</v>
          </cell>
          <cell r="AI129">
            <v>2.58</v>
          </cell>
          <cell r="AJ129">
            <v>2.68</v>
          </cell>
          <cell r="AK129">
            <v>1.47</v>
          </cell>
          <cell r="AL129">
            <v>0.71799999999999997</v>
          </cell>
          <cell r="AM129">
            <v>0</v>
          </cell>
          <cell r="AN129">
            <v>0</v>
          </cell>
          <cell r="AO129">
            <v>0</v>
          </cell>
          <cell r="AP129">
            <v>1.35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1.61</v>
          </cell>
          <cell r="AZ129">
            <v>0.90500000000000003</v>
          </cell>
          <cell r="BA129">
            <v>0</v>
          </cell>
          <cell r="BB129">
            <v>1</v>
          </cell>
          <cell r="BD129" t="str">
            <v>2L76x64x12.7SLBB</v>
          </cell>
          <cell r="BE129" t="str">
            <v>2L76x64x12.7SLBB</v>
          </cell>
          <cell r="BF129">
            <v>25.5</v>
          </cell>
          <cell r="BG129">
            <v>32.347971809999997</v>
          </cell>
          <cell r="BH129">
            <v>6.3525</v>
          </cell>
          <cell r="BI129">
            <v>0</v>
          </cell>
          <cell r="BJ129">
            <v>0</v>
          </cell>
          <cell r="BK129">
            <v>0</v>
          </cell>
          <cell r="BL129">
            <v>7.6229999999999993</v>
          </cell>
          <cell r="BM129">
            <v>0</v>
          </cell>
          <cell r="BN129">
            <v>0</v>
          </cell>
          <cell r="BO129">
            <v>0</v>
          </cell>
          <cell r="BP129">
            <v>1.2705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W129">
            <v>0</v>
          </cell>
          <cell r="BX129">
            <v>1.895586</v>
          </cell>
          <cell r="BY129">
            <v>0</v>
          </cell>
          <cell r="BZ129">
            <v>0</v>
          </cell>
          <cell r="CA129">
            <v>1.062138</v>
          </cell>
          <cell r="CB129">
            <v>0</v>
          </cell>
          <cell r="CC129">
            <v>6</v>
          </cell>
          <cell r="CD129">
            <v>0</v>
          </cell>
          <cell r="CE129">
            <v>4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107.55692220226338</v>
          </cell>
          <cell r="CK129">
            <v>43.969222808280001</v>
          </cell>
          <cell r="CL129">
            <v>24.117446838869999</v>
          </cell>
          <cell r="CM129">
            <v>1.8244379999999998</v>
          </cell>
          <cell r="CN129">
            <v>0</v>
          </cell>
          <cell r="CO129">
            <v>0</v>
          </cell>
          <cell r="CP129">
            <v>0</v>
          </cell>
          <cell r="CQ129">
            <v>3.4303500000000002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4.0910099999999998</v>
          </cell>
          <cell r="DA129">
            <v>0.90500000000000003</v>
          </cell>
          <cell r="DB129">
            <v>0</v>
          </cell>
          <cell r="DC129">
            <v>1</v>
          </cell>
          <cell r="DE129">
            <v>0</v>
          </cell>
        </row>
        <row r="130">
          <cell r="C130" t="str">
            <v>2L3x2-1/2x1/2x3/4LLBB</v>
          </cell>
          <cell r="D130" t="str">
            <v>F</v>
          </cell>
          <cell r="E130">
            <v>17.100000000000001</v>
          </cell>
          <cell r="F130">
            <v>5.01</v>
          </cell>
          <cell r="G130">
            <v>3</v>
          </cell>
          <cell r="H130">
            <v>0</v>
          </cell>
          <cell r="I130">
            <v>0</v>
          </cell>
          <cell r="J130">
            <v>0</v>
          </cell>
          <cell r="K130">
            <v>2.5</v>
          </cell>
          <cell r="L130">
            <v>0</v>
          </cell>
          <cell r="M130">
            <v>0</v>
          </cell>
          <cell r="N130">
            <v>0</v>
          </cell>
          <cell r="O130">
            <v>0.5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0.995</v>
          </cell>
          <cell r="X130">
            <v>0</v>
          </cell>
          <cell r="Y130">
            <v>0</v>
          </cell>
          <cell r="Z130">
            <v>0.49399999999999999</v>
          </cell>
          <cell r="AB130">
            <v>5</v>
          </cell>
          <cell r="AD130">
            <v>5</v>
          </cell>
          <cell r="AF130">
            <v>0</v>
          </cell>
          <cell r="AG130">
            <v>0</v>
          </cell>
          <cell r="AH130">
            <v>0</v>
          </cell>
          <cell r="AI130">
            <v>4.1500000000000004</v>
          </cell>
          <cell r="AJ130">
            <v>3.72</v>
          </cell>
          <cell r="AK130">
            <v>2.0699999999999998</v>
          </cell>
          <cell r="AL130">
            <v>0.91</v>
          </cell>
          <cell r="AM130">
            <v>0</v>
          </cell>
          <cell r="AN130">
            <v>0</v>
          </cell>
          <cell r="AO130">
            <v>0</v>
          </cell>
          <cell r="AP130">
            <v>1.33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1.78</v>
          </cell>
          <cell r="AZ130">
            <v>0.82400000000000007</v>
          </cell>
          <cell r="BA130">
            <v>0</v>
          </cell>
          <cell r="BB130">
            <v>1</v>
          </cell>
          <cell r="BD130" t="str">
            <v>2L76x64x12.7x19LLBB</v>
          </cell>
          <cell r="BE130" t="str">
            <v>2L76x64x12.7x19LLBB</v>
          </cell>
          <cell r="BF130">
            <v>25.5</v>
          </cell>
          <cell r="BG130">
            <v>32.347971809999997</v>
          </cell>
          <cell r="BH130">
            <v>7.6229999999999993</v>
          </cell>
          <cell r="BI130">
            <v>0</v>
          </cell>
          <cell r="BJ130">
            <v>0</v>
          </cell>
          <cell r="BK130">
            <v>0</v>
          </cell>
          <cell r="BL130">
            <v>6.3525</v>
          </cell>
          <cell r="BM130">
            <v>0</v>
          </cell>
          <cell r="BN130">
            <v>0</v>
          </cell>
          <cell r="BO130">
            <v>0</v>
          </cell>
          <cell r="BP130">
            <v>1.2705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W130">
            <v>0</v>
          </cell>
          <cell r="BX130">
            <v>2.528295</v>
          </cell>
          <cell r="BY130">
            <v>0</v>
          </cell>
          <cell r="BZ130">
            <v>0</v>
          </cell>
          <cell r="CA130">
            <v>1.2552539999999999</v>
          </cell>
          <cell r="CB130">
            <v>0</v>
          </cell>
          <cell r="CC130">
            <v>5</v>
          </cell>
          <cell r="CD130">
            <v>0</v>
          </cell>
          <cell r="CE130">
            <v>5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173.00822757340816</v>
          </cell>
          <cell r="CK130">
            <v>61.031906286119998</v>
          </cell>
          <cell r="CL130">
            <v>33.961302691469996</v>
          </cell>
          <cell r="CM130">
            <v>2.3123100000000001</v>
          </cell>
          <cell r="CN130">
            <v>0</v>
          </cell>
          <cell r="CO130">
            <v>0</v>
          </cell>
          <cell r="CP130">
            <v>0</v>
          </cell>
          <cell r="CQ130">
            <v>3.3795299999999999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4.5229799999999996</v>
          </cell>
          <cell r="DA130">
            <v>0.82400000000000007</v>
          </cell>
          <cell r="DB130">
            <v>0</v>
          </cell>
          <cell r="DC130">
            <v>1</v>
          </cell>
          <cell r="DE130">
            <v>0.75</v>
          </cell>
        </row>
        <row r="131">
          <cell r="C131" t="str">
            <v>2L3x2-1/2x1/2x3/4SLBB</v>
          </cell>
          <cell r="D131" t="str">
            <v>F</v>
          </cell>
          <cell r="E131">
            <v>17.100000000000001</v>
          </cell>
          <cell r="F131">
            <v>5.01</v>
          </cell>
          <cell r="G131">
            <v>2.5</v>
          </cell>
          <cell r="H131">
            <v>0</v>
          </cell>
          <cell r="I131">
            <v>0</v>
          </cell>
          <cell r="J131">
            <v>0</v>
          </cell>
          <cell r="K131">
            <v>3</v>
          </cell>
          <cell r="L131">
            <v>0</v>
          </cell>
          <cell r="M131">
            <v>0</v>
          </cell>
          <cell r="N131">
            <v>0</v>
          </cell>
          <cell r="O131">
            <v>0.5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0.746</v>
          </cell>
          <cell r="X131">
            <v>0</v>
          </cell>
          <cell r="Y131">
            <v>0</v>
          </cell>
          <cell r="Z131">
            <v>0.41799999999999998</v>
          </cell>
          <cell r="AB131">
            <v>6</v>
          </cell>
          <cell r="AD131">
            <v>4</v>
          </cell>
          <cell r="AF131">
            <v>0</v>
          </cell>
          <cell r="AG131">
            <v>0</v>
          </cell>
          <cell r="AH131">
            <v>0</v>
          </cell>
          <cell r="AI131">
            <v>2.58</v>
          </cell>
          <cell r="AJ131">
            <v>2.68</v>
          </cell>
          <cell r="AK131">
            <v>1.47</v>
          </cell>
          <cell r="AL131">
            <v>0.71799999999999997</v>
          </cell>
          <cell r="AM131">
            <v>0</v>
          </cell>
          <cell r="AN131">
            <v>0</v>
          </cell>
          <cell r="AO131">
            <v>0</v>
          </cell>
          <cell r="AP131">
            <v>1.64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1.86</v>
          </cell>
          <cell r="AZ131">
            <v>0.92900000000000005</v>
          </cell>
          <cell r="BA131">
            <v>0</v>
          </cell>
          <cell r="BB131">
            <v>1</v>
          </cell>
          <cell r="BD131" t="str">
            <v>2L76x64x12.7x19SLBB</v>
          </cell>
          <cell r="BE131" t="str">
            <v>2L76x64x12.7x19SLBB</v>
          </cell>
          <cell r="BF131">
            <v>25.5</v>
          </cell>
          <cell r="BG131">
            <v>32.347971809999997</v>
          </cell>
          <cell r="BH131">
            <v>6.3525</v>
          </cell>
          <cell r="BI131">
            <v>0</v>
          </cell>
          <cell r="BJ131">
            <v>0</v>
          </cell>
          <cell r="BK131">
            <v>0</v>
          </cell>
          <cell r="BL131">
            <v>7.6229999999999993</v>
          </cell>
          <cell r="BM131">
            <v>0</v>
          </cell>
          <cell r="BN131">
            <v>0</v>
          </cell>
          <cell r="BO131">
            <v>0</v>
          </cell>
          <cell r="BP131">
            <v>1.2705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W131">
            <v>0</v>
          </cell>
          <cell r="BX131">
            <v>1.895586</v>
          </cell>
          <cell r="BY131">
            <v>0</v>
          </cell>
          <cell r="BZ131">
            <v>0</v>
          </cell>
          <cell r="CA131">
            <v>1.062138</v>
          </cell>
          <cell r="CB131">
            <v>0</v>
          </cell>
          <cell r="CC131">
            <v>6</v>
          </cell>
          <cell r="CD131">
            <v>0</v>
          </cell>
          <cell r="CE131">
            <v>4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107.55692220226338</v>
          </cell>
          <cell r="CK131">
            <v>43.969222808280001</v>
          </cell>
          <cell r="CL131">
            <v>24.117446838869999</v>
          </cell>
          <cell r="CM131">
            <v>1.8244379999999998</v>
          </cell>
          <cell r="CN131">
            <v>0</v>
          </cell>
          <cell r="CO131">
            <v>0</v>
          </cell>
          <cell r="CP131">
            <v>0</v>
          </cell>
          <cell r="CQ131">
            <v>4.1672399999999996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4.7262599999999999</v>
          </cell>
          <cell r="DA131">
            <v>0.92900000000000005</v>
          </cell>
          <cell r="DB131">
            <v>0</v>
          </cell>
          <cell r="DC131">
            <v>1</v>
          </cell>
          <cell r="DE131">
            <v>0.75</v>
          </cell>
        </row>
        <row r="132">
          <cell r="C132" t="str">
            <v>2L3x2-1/2x1/2x3/8LLBB</v>
          </cell>
          <cell r="D132" t="str">
            <v>F</v>
          </cell>
          <cell r="E132">
            <v>17.100000000000001</v>
          </cell>
          <cell r="F132">
            <v>5.01</v>
          </cell>
          <cell r="G132">
            <v>3</v>
          </cell>
          <cell r="H132">
            <v>0</v>
          </cell>
          <cell r="I132">
            <v>0</v>
          </cell>
          <cell r="J132">
            <v>0</v>
          </cell>
          <cell r="K132">
            <v>2.5</v>
          </cell>
          <cell r="L132">
            <v>0</v>
          </cell>
          <cell r="M132">
            <v>0</v>
          </cell>
          <cell r="N132">
            <v>0</v>
          </cell>
          <cell r="O132">
            <v>0.5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0.995</v>
          </cell>
          <cell r="X132">
            <v>0</v>
          </cell>
          <cell r="Y132">
            <v>0</v>
          </cell>
          <cell r="Z132">
            <v>0.49399999999999999</v>
          </cell>
          <cell r="AB132">
            <v>5</v>
          </cell>
          <cell r="AD132">
            <v>5</v>
          </cell>
          <cell r="AF132">
            <v>0</v>
          </cell>
          <cell r="AG132">
            <v>0</v>
          </cell>
          <cell r="AH132">
            <v>0</v>
          </cell>
          <cell r="AI132">
            <v>4.1500000000000004</v>
          </cell>
          <cell r="AJ132">
            <v>3.72</v>
          </cell>
          <cell r="AK132">
            <v>2.0699999999999998</v>
          </cell>
          <cell r="AL132">
            <v>0.91</v>
          </cell>
          <cell r="AM132">
            <v>0</v>
          </cell>
          <cell r="AN132">
            <v>0</v>
          </cell>
          <cell r="AO132">
            <v>0</v>
          </cell>
          <cell r="AP132">
            <v>1.18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1.66</v>
          </cell>
          <cell r="AZ132">
            <v>0.8</v>
          </cell>
          <cell r="BA132">
            <v>0</v>
          </cell>
          <cell r="BB132">
            <v>1</v>
          </cell>
          <cell r="BD132" t="str">
            <v>2L76x64x12.7x9LLBB</v>
          </cell>
          <cell r="BE132" t="str">
            <v>2L76x64x12.7x9LLBB</v>
          </cell>
          <cell r="BF132">
            <v>25.5</v>
          </cell>
          <cell r="BG132">
            <v>32.347971809999997</v>
          </cell>
          <cell r="BH132">
            <v>7.6229999999999993</v>
          </cell>
          <cell r="BI132">
            <v>0</v>
          </cell>
          <cell r="BJ132">
            <v>0</v>
          </cell>
          <cell r="BK132">
            <v>0</v>
          </cell>
          <cell r="BL132">
            <v>6.3525</v>
          </cell>
          <cell r="BM132">
            <v>0</v>
          </cell>
          <cell r="BN132">
            <v>0</v>
          </cell>
          <cell r="BO132">
            <v>0</v>
          </cell>
          <cell r="BP132">
            <v>1.2705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W132">
            <v>0</v>
          </cell>
          <cell r="BX132">
            <v>2.528295</v>
          </cell>
          <cell r="BY132">
            <v>0</v>
          </cell>
          <cell r="BZ132">
            <v>0</v>
          </cell>
          <cell r="CA132">
            <v>1.2552539999999999</v>
          </cell>
          <cell r="CB132">
            <v>0</v>
          </cell>
          <cell r="CC132">
            <v>5</v>
          </cell>
          <cell r="CD132">
            <v>0</v>
          </cell>
          <cell r="CE132">
            <v>5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173.00822757340816</v>
          </cell>
          <cell r="CK132">
            <v>61.031906286119998</v>
          </cell>
          <cell r="CL132">
            <v>33.961302691469996</v>
          </cell>
          <cell r="CM132">
            <v>2.3123100000000001</v>
          </cell>
          <cell r="CN132">
            <v>0</v>
          </cell>
          <cell r="CO132">
            <v>0</v>
          </cell>
          <cell r="CP132">
            <v>0</v>
          </cell>
          <cell r="CQ132">
            <v>2.9983799999999996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4.2180599999999995</v>
          </cell>
          <cell r="DA132">
            <v>0.8</v>
          </cell>
          <cell r="DB132">
            <v>0</v>
          </cell>
          <cell r="DC132">
            <v>1</v>
          </cell>
          <cell r="DE132">
            <v>0.375</v>
          </cell>
        </row>
        <row r="133">
          <cell r="C133" t="str">
            <v>2L3x2-1/2x1/2x3/8SLBB</v>
          </cell>
          <cell r="D133" t="str">
            <v>F</v>
          </cell>
          <cell r="E133">
            <v>17.100000000000001</v>
          </cell>
          <cell r="F133">
            <v>5.01</v>
          </cell>
          <cell r="G133">
            <v>2.5</v>
          </cell>
          <cell r="H133">
            <v>0</v>
          </cell>
          <cell r="I133">
            <v>0</v>
          </cell>
          <cell r="J133">
            <v>0</v>
          </cell>
          <cell r="K133">
            <v>3</v>
          </cell>
          <cell r="L133">
            <v>0</v>
          </cell>
          <cell r="M133">
            <v>0</v>
          </cell>
          <cell r="N133">
            <v>0</v>
          </cell>
          <cell r="O133">
            <v>0.5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0.746</v>
          </cell>
          <cell r="X133">
            <v>0</v>
          </cell>
          <cell r="Y133">
            <v>0</v>
          </cell>
          <cell r="Z133">
            <v>0.41799999999999998</v>
          </cell>
          <cell r="AB133">
            <v>6</v>
          </cell>
          <cell r="AD133">
            <v>4</v>
          </cell>
          <cell r="AF133">
            <v>0</v>
          </cell>
          <cell r="AG133">
            <v>0</v>
          </cell>
          <cell r="AH133">
            <v>0</v>
          </cell>
          <cell r="AI133">
            <v>2.58</v>
          </cell>
          <cell r="AJ133">
            <v>2.68</v>
          </cell>
          <cell r="AK133">
            <v>1.47</v>
          </cell>
          <cell r="AL133">
            <v>0.71799999999999997</v>
          </cell>
          <cell r="AM133">
            <v>0</v>
          </cell>
          <cell r="AN133">
            <v>0</v>
          </cell>
          <cell r="AO133">
            <v>0</v>
          </cell>
          <cell r="AP133">
            <v>1.49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1.73</v>
          </cell>
          <cell r="AZ133">
            <v>0.91800000000000004</v>
          </cell>
          <cell r="BA133">
            <v>0</v>
          </cell>
          <cell r="BB133">
            <v>1</v>
          </cell>
          <cell r="BD133" t="str">
            <v>2L76x64x12.7x9SLBB</v>
          </cell>
          <cell r="BE133" t="str">
            <v>2L76x64x12.7x9SLBB</v>
          </cell>
          <cell r="BF133">
            <v>25.5</v>
          </cell>
          <cell r="BG133">
            <v>32.347971809999997</v>
          </cell>
          <cell r="BH133">
            <v>6.3525</v>
          </cell>
          <cell r="BI133">
            <v>0</v>
          </cell>
          <cell r="BJ133">
            <v>0</v>
          </cell>
          <cell r="BK133">
            <v>0</v>
          </cell>
          <cell r="BL133">
            <v>7.6229999999999993</v>
          </cell>
          <cell r="BM133">
            <v>0</v>
          </cell>
          <cell r="BN133">
            <v>0</v>
          </cell>
          <cell r="BO133">
            <v>0</v>
          </cell>
          <cell r="BP133">
            <v>1.2705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W133">
            <v>0</v>
          </cell>
          <cell r="BX133">
            <v>1.895586</v>
          </cell>
          <cell r="BY133">
            <v>0</v>
          </cell>
          <cell r="BZ133">
            <v>0</v>
          </cell>
          <cell r="CA133">
            <v>1.062138</v>
          </cell>
          <cell r="CB133">
            <v>0</v>
          </cell>
          <cell r="CC133">
            <v>6</v>
          </cell>
          <cell r="CD133">
            <v>0</v>
          </cell>
          <cell r="CE133">
            <v>4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107.55692220226338</v>
          </cell>
          <cell r="CK133">
            <v>43.969222808280001</v>
          </cell>
          <cell r="CL133">
            <v>24.117446838869999</v>
          </cell>
          <cell r="CM133">
            <v>1.8244379999999998</v>
          </cell>
          <cell r="CN133">
            <v>0</v>
          </cell>
          <cell r="CO133">
            <v>0</v>
          </cell>
          <cell r="CP133">
            <v>0</v>
          </cell>
          <cell r="CQ133">
            <v>3.7860899999999997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4.3959299999999999</v>
          </cell>
          <cell r="DA133">
            <v>0.91800000000000004</v>
          </cell>
          <cell r="DB133">
            <v>0</v>
          </cell>
          <cell r="DC133">
            <v>1</v>
          </cell>
          <cell r="DE133">
            <v>0.375</v>
          </cell>
        </row>
        <row r="134">
          <cell r="C134" t="str">
            <v>2L3x2-1/2x1/4LLBB</v>
          </cell>
          <cell r="D134" t="str">
            <v>F</v>
          </cell>
          <cell r="E134">
            <v>8.9700000000000006</v>
          </cell>
          <cell r="F134">
            <v>2.64</v>
          </cell>
          <cell r="G134">
            <v>3</v>
          </cell>
          <cell r="H134">
            <v>0</v>
          </cell>
          <cell r="I134">
            <v>0</v>
          </cell>
          <cell r="J134">
            <v>0</v>
          </cell>
          <cell r="K134">
            <v>2.5</v>
          </cell>
          <cell r="L134">
            <v>0</v>
          </cell>
          <cell r="M134">
            <v>0</v>
          </cell>
          <cell r="N134">
            <v>0</v>
          </cell>
          <cell r="O134">
            <v>0.25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0.9</v>
          </cell>
          <cell r="X134">
            <v>0</v>
          </cell>
          <cell r="Y134">
            <v>0</v>
          </cell>
          <cell r="Z134">
            <v>0.36299999999999999</v>
          </cell>
          <cell r="AB134">
            <v>10</v>
          </cell>
          <cell r="AD134">
            <v>11</v>
          </cell>
          <cell r="AF134">
            <v>0</v>
          </cell>
          <cell r="AG134">
            <v>0</v>
          </cell>
          <cell r="AH134">
            <v>0</v>
          </cell>
          <cell r="AI134">
            <v>2.33</v>
          </cell>
          <cell r="AJ134">
            <v>2</v>
          </cell>
          <cell r="AK134">
            <v>1.1100000000000001</v>
          </cell>
          <cell r="AL134">
            <v>0.94</v>
          </cell>
          <cell r="AM134">
            <v>0</v>
          </cell>
          <cell r="AN134">
            <v>0</v>
          </cell>
          <cell r="AO134">
            <v>0</v>
          </cell>
          <cell r="AP134">
            <v>0.99099999999999999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1.57</v>
          </cell>
          <cell r="AZ134">
            <v>0.75600000000000001</v>
          </cell>
          <cell r="BA134">
            <v>0</v>
          </cell>
          <cell r="BB134">
            <v>1</v>
          </cell>
          <cell r="BD134" t="str">
            <v>2L76x64x6.4LLBB</v>
          </cell>
          <cell r="BE134" t="str">
            <v>2L76x64x6.4LLBB</v>
          </cell>
          <cell r="BF134">
            <v>13.4</v>
          </cell>
          <cell r="BG134">
            <v>17.045637840000001</v>
          </cell>
          <cell r="BH134">
            <v>7.6229999999999993</v>
          </cell>
          <cell r="BI134">
            <v>0</v>
          </cell>
          <cell r="BJ134">
            <v>0</v>
          </cell>
          <cell r="BK134">
            <v>0</v>
          </cell>
          <cell r="BL134">
            <v>6.3525</v>
          </cell>
          <cell r="BM134">
            <v>0</v>
          </cell>
          <cell r="BN134">
            <v>0</v>
          </cell>
          <cell r="BO134">
            <v>0</v>
          </cell>
          <cell r="BP134">
            <v>0.63524999999999998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W134">
            <v>0</v>
          </cell>
          <cell r="BX134">
            <v>2.2869000000000002</v>
          </cell>
          <cell r="BY134">
            <v>0</v>
          </cell>
          <cell r="BZ134">
            <v>0</v>
          </cell>
          <cell r="CA134">
            <v>0.92238299999999995</v>
          </cell>
          <cell r="CB134">
            <v>0</v>
          </cell>
          <cell r="CC134">
            <v>10</v>
          </cell>
          <cell r="CD134">
            <v>0</v>
          </cell>
          <cell r="CE134">
            <v>11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97.134739818323126</v>
          </cell>
          <cell r="CK134">
            <v>32.812852841999998</v>
          </cell>
          <cell r="CL134">
            <v>18.211133327310002</v>
          </cell>
          <cell r="CM134">
            <v>2.3885399999999999</v>
          </cell>
          <cell r="CN134">
            <v>0</v>
          </cell>
          <cell r="CO134">
            <v>0</v>
          </cell>
          <cell r="CP134">
            <v>0</v>
          </cell>
          <cell r="CQ134">
            <v>2.5181309999999999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3.9893700000000001</v>
          </cell>
          <cell r="DA134">
            <v>0.75600000000000001</v>
          </cell>
          <cell r="DB134">
            <v>0</v>
          </cell>
          <cell r="DC134">
            <v>1</v>
          </cell>
          <cell r="DE134">
            <v>0</v>
          </cell>
        </row>
        <row r="135">
          <cell r="C135" t="str">
            <v>2L3x2-1/2x1/4SLBB</v>
          </cell>
          <cell r="D135" t="str">
            <v>F</v>
          </cell>
          <cell r="E135">
            <v>8.9700000000000006</v>
          </cell>
          <cell r="F135">
            <v>2.64</v>
          </cell>
          <cell r="G135">
            <v>2.5</v>
          </cell>
          <cell r="H135">
            <v>0</v>
          </cell>
          <cell r="I135">
            <v>0</v>
          </cell>
          <cell r="J135">
            <v>0</v>
          </cell>
          <cell r="K135">
            <v>3</v>
          </cell>
          <cell r="L135">
            <v>0</v>
          </cell>
          <cell r="M135">
            <v>0</v>
          </cell>
          <cell r="N135">
            <v>0</v>
          </cell>
          <cell r="O135">
            <v>0.25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0.65300000000000002</v>
          </cell>
          <cell r="X135">
            <v>0</v>
          </cell>
          <cell r="Y135">
            <v>0</v>
          </cell>
          <cell r="Z135">
            <v>0.22</v>
          </cell>
          <cell r="AB135">
            <v>12</v>
          </cell>
          <cell r="AD135">
            <v>9</v>
          </cell>
          <cell r="AF135">
            <v>0</v>
          </cell>
          <cell r="AG135">
            <v>0</v>
          </cell>
          <cell r="AH135">
            <v>0</v>
          </cell>
          <cell r="AI135">
            <v>1.47</v>
          </cell>
          <cell r="AJ135">
            <v>1.41</v>
          </cell>
          <cell r="AK135">
            <v>0.79400000000000004</v>
          </cell>
          <cell r="AL135">
            <v>0.746</v>
          </cell>
          <cell r="AM135">
            <v>0</v>
          </cell>
          <cell r="AN135">
            <v>0</v>
          </cell>
          <cell r="AO135">
            <v>0</v>
          </cell>
          <cell r="AP135">
            <v>1.3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1.59</v>
          </cell>
          <cell r="AZ135">
            <v>0.89</v>
          </cell>
          <cell r="BA135">
            <v>0</v>
          </cell>
          <cell r="BB135">
            <v>1</v>
          </cell>
          <cell r="BD135" t="str">
            <v>2L76x64x6.4SLBB</v>
          </cell>
          <cell r="BE135" t="str">
            <v>2L76x64x6.4SLBB</v>
          </cell>
          <cell r="BF135">
            <v>13.4</v>
          </cell>
          <cell r="BG135">
            <v>17.045637840000001</v>
          </cell>
          <cell r="BH135">
            <v>6.3525</v>
          </cell>
          <cell r="BI135">
            <v>0</v>
          </cell>
          <cell r="BJ135">
            <v>0</v>
          </cell>
          <cell r="BK135">
            <v>0</v>
          </cell>
          <cell r="BL135">
            <v>7.6229999999999993</v>
          </cell>
          <cell r="BM135">
            <v>0</v>
          </cell>
          <cell r="BN135">
            <v>0</v>
          </cell>
          <cell r="BO135">
            <v>0</v>
          </cell>
          <cell r="BP135">
            <v>0.63524999999999998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W135">
            <v>0</v>
          </cell>
          <cell r="BX135">
            <v>1.659273</v>
          </cell>
          <cell r="BY135">
            <v>0</v>
          </cell>
          <cell r="BZ135">
            <v>0</v>
          </cell>
          <cell r="CA135">
            <v>0.55901999999999996</v>
          </cell>
          <cell r="CB135">
            <v>0</v>
          </cell>
          <cell r="CC135">
            <v>12</v>
          </cell>
          <cell r="CD135">
            <v>0</v>
          </cell>
          <cell r="CE135">
            <v>9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61.282432417568664</v>
          </cell>
          <cell r="CK135">
            <v>23.133061253609998</v>
          </cell>
          <cell r="CL135">
            <v>13.026702578274</v>
          </cell>
          <cell r="CM135">
            <v>1.895586</v>
          </cell>
          <cell r="CN135">
            <v>0</v>
          </cell>
          <cell r="CO135">
            <v>0</v>
          </cell>
          <cell r="CP135">
            <v>0</v>
          </cell>
          <cell r="CQ135">
            <v>3.3033000000000001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4.0401899999999999</v>
          </cell>
          <cell r="DA135">
            <v>0.89</v>
          </cell>
          <cell r="DB135">
            <v>0</v>
          </cell>
          <cell r="DC135">
            <v>1</v>
          </cell>
          <cell r="DE135">
            <v>0</v>
          </cell>
        </row>
        <row r="136">
          <cell r="C136" t="str">
            <v>2L3x2-1/2x1/4x3/4LLBB</v>
          </cell>
          <cell r="D136" t="str">
            <v>F</v>
          </cell>
          <cell r="E136">
            <v>8.9700000000000006</v>
          </cell>
          <cell r="F136">
            <v>2.64</v>
          </cell>
          <cell r="G136">
            <v>3</v>
          </cell>
          <cell r="H136">
            <v>0</v>
          </cell>
          <cell r="I136">
            <v>0</v>
          </cell>
          <cell r="J136">
            <v>0</v>
          </cell>
          <cell r="K136">
            <v>2.5</v>
          </cell>
          <cell r="L136">
            <v>0</v>
          </cell>
          <cell r="M136">
            <v>0</v>
          </cell>
          <cell r="N136">
            <v>0</v>
          </cell>
          <cell r="O136">
            <v>0.25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0.9</v>
          </cell>
          <cell r="X136">
            <v>0</v>
          </cell>
          <cell r="Y136">
            <v>0</v>
          </cell>
          <cell r="Z136">
            <v>0.36299999999999999</v>
          </cell>
          <cell r="AB136">
            <v>10</v>
          </cell>
          <cell r="AD136">
            <v>11</v>
          </cell>
          <cell r="AF136">
            <v>0</v>
          </cell>
          <cell r="AG136">
            <v>0</v>
          </cell>
          <cell r="AH136">
            <v>0</v>
          </cell>
          <cell r="AI136">
            <v>2.33</v>
          </cell>
          <cell r="AJ136">
            <v>2</v>
          </cell>
          <cell r="AK136">
            <v>1.1100000000000001</v>
          </cell>
          <cell r="AL136">
            <v>0.94</v>
          </cell>
          <cell r="AM136">
            <v>0</v>
          </cell>
          <cell r="AN136">
            <v>0</v>
          </cell>
          <cell r="AO136">
            <v>0</v>
          </cell>
          <cell r="AP136">
            <v>1.27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1.76</v>
          </cell>
          <cell r="AZ136">
            <v>0.80600000000000005</v>
          </cell>
          <cell r="BA136">
            <v>0</v>
          </cell>
          <cell r="BB136">
            <v>1</v>
          </cell>
          <cell r="BD136" t="str">
            <v>2L76x64x6.4x19LLBB</v>
          </cell>
          <cell r="BE136" t="str">
            <v>2L76x64x6.4x19LLBB</v>
          </cell>
          <cell r="BF136">
            <v>13.4</v>
          </cell>
          <cell r="BG136">
            <v>17.045637840000001</v>
          </cell>
          <cell r="BH136">
            <v>7.6229999999999993</v>
          </cell>
          <cell r="BI136">
            <v>0</v>
          </cell>
          <cell r="BJ136">
            <v>0</v>
          </cell>
          <cell r="BK136">
            <v>0</v>
          </cell>
          <cell r="BL136">
            <v>6.3525</v>
          </cell>
          <cell r="BM136">
            <v>0</v>
          </cell>
          <cell r="BN136">
            <v>0</v>
          </cell>
          <cell r="BO136">
            <v>0</v>
          </cell>
          <cell r="BP136">
            <v>0.63524999999999998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W136">
            <v>0</v>
          </cell>
          <cell r="BX136">
            <v>2.2869000000000002</v>
          </cell>
          <cell r="BY136">
            <v>0</v>
          </cell>
          <cell r="BZ136">
            <v>0</v>
          </cell>
          <cell r="CA136">
            <v>0.92238299999999995</v>
          </cell>
          <cell r="CB136">
            <v>0</v>
          </cell>
          <cell r="CC136">
            <v>10</v>
          </cell>
          <cell r="CD136">
            <v>0</v>
          </cell>
          <cell r="CE136">
            <v>11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97.134739818323126</v>
          </cell>
          <cell r="CK136">
            <v>32.812852841999998</v>
          </cell>
          <cell r="CL136">
            <v>18.211133327310002</v>
          </cell>
          <cell r="CM136">
            <v>2.3885399999999999</v>
          </cell>
          <cell r="CN136">
            <v>0</v>
          </cell>
          <cell r="CO136">
            <v>0</v>
          </cell>
          <cell r="CP136">
            <v>0</v>
          </cell>
          <cell r="CQ136">
            <v>3.2270699999999999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4.4721599999999997</v>
          </cell>
          <cell r="DA136">
            <v>0.80600000000000005</v>
          </cell>
          <cell r="DB136">
            <v>0</v>
          </cell>
          <cell r="DC136">
            <v>1</v>
          </cell>
          <cell r="DE136">
            <v>0.75</v>
          </cell>
        </row>
        <row r="137">
          <cell r="C137" t="str">
            <v>2L3x2-1/2x1/4x3/4SLBB</v>
          </cell>
          <cell r="D137" t="str">
            <v>F</v>
          </cell>
          <cell r="E137">
            <v>8.9700000000000006</v>
          </cell>
          <cell r="F137">
            <v>2.64</v>
          </cell>
          <cell r="G137">
            <v>2.5</v>
          </cell>
          <cell r="H137">
            <v>0</v>
          </cell>
          <cell r="I137">
            <v>0</v>
          </cell>
          <cell r="J137">
            <v>0</v>
          </cell>
          <cell r="K137">
            <v>3</v>
          </cell>
          <cell r="L137">
            <v>0</v>
          </cell>
          <cell r="M137">
            <v>0</v>
          </cell>
          <cell r="N137">
            <v>0</v>
          </cell>
          <cell r="O137">
            <v>0.25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0.65300000000000002</v>
          </cell>
          <cell r="X137">
            <v>0</v>
          </cell>
          <cell r="Y137">
            <v>0</v>
          </cell>
          <cell r="Z137">
            <v>0.22</v>
          </cell>
          <cell r="AB137">
            <v>12</v>
          </cell>
          <cell r="AD137">
            <v>9</v>
          </cell>
          <cell r="AF137">
            <v>0</v>
          </cell>
          <cell r="AG137">
            <v>0</v>
          </cell>
          <cell r="AH137">
            <v>0</v>
          </cell>
          <cell r="AI137">
            <v>1.47</v>
          </cell>
          <cell r="AJ137">
            <v>1.41</v>
          </cell>
          <cell r="AK137">
            <v>0.79400000000000004</v>
          </cell>
          <cell r="AL137">
            <v>0.746</v>
          </cell>
          <cell r="AM137">
            <v>0</v>
          </cell>
          <cell r="AN137">
            <v>0</v>
          </cell>
          <cell r="AO137">
            <v>0</v>
          </cell>
          <cell r="AP137">
            <v>1.58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1.83</v>
          </cell>
          <cell r="AZ137">
            <v>0.91700000000000004</v>
          </cell>
          <cell r="BA137">
            <v>0</v>
          </cell>
          <cell r="BB137">
            <v>1</v>
          </cell>
          <cell r="BD137" t="str">
            <v>2L76x64x6.4x19SLBB</v>
          </cell>
          <cell r="BE137" t="str">
            <v>2L76x64x6.4x19SLBB</v>
          </cell>
          <cell r="BF137">
            <v>13.4</v>
          </cell>
          <cell r="BG137">
            <v>17.045637840000001</v>
          </cell>
          <cell r="BH137">
            <v>6.3525</v>
          </cell>
          <cell r="BI137">
            <v>0</v>
          </cell>
          <cell r="BJ137">
            <v>0</v>
          </cell>
          <cell r="BK137">
            <v>0</v>
          </cell>
          <cell r="BL137">
            <v>7.6229999999999993</v>
          </cell>
          <cell r="BM137">
            <v>0</v>
          </cell>
          <cell r="BN137">
            <v>0</v>
          </cell>
          <cell r="BO137">
            <v>0</v>
          </cell>
          <cell r="BP137">
            <v>0.63524999999999998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W137">
            <v>0</v>
          </cell>
          <cell r="BX137">
            <v>1.659273</v>
          </cell>
          <cell r="BY137">
            <v>0</v>
          </cell>
          <cell r="BZ137">
            <v>0</v>
          </cell>
          <cell r="CA137">
            <v>0.55901999999999996</v>
          </cell>
          <cell r="CB137">
            <v>0</v>
          </cell>
          <cell r="CC137">
            <v>12</v>
          </cell>
          <cell r="CD137">
            <v>0</v>
          </cell>
          <cell r="CE137">
            <v>9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61.282432417568664</v>
          </cell>
          <cell r="CK137">
            <v>23.133061253609998</v>
          </cell>
          <cell r="CL137">
            <v>13.026702578274</v>
          </cell>
          <cell r="CM137">
            <v>1.895586</v>
          </cell>
          <cell r="CN137">
            <v>0</v>
          </cell>
          <cell r="CO137">
            <v>0</v>
          </cell>
          <cell r="CP137">
            <v>0</v>
          </cell>
          <cell r="CQ137">
            <v>4.01478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4.6500300000000001</v>
          </cell>
          <cell r="DA137">
            <v>0.91700000000000004</v>
          </cell>
          <cell r="DB137">
            <v>0</v>
          </cell>
          <cell r="DC137">
            <v>1</v>
          </cell>
          <cell r="DE137">
            <v>0.75</v>
          </cell>
        </row>
        <row r="138">
          <cell r="C138" t="str">
            <v>2L3x2-1/2x1/4x3/8LLBB</v>
          </cell>
          <cell r="D138" t="str">
            <v>F</v>
          </cell>
          <cell r="E138">
            <v>8.9700000000000006</v>
          </cell>
          <cell r="F138">
            <v>2.64</v>
          </cell>
          <cell r="G138">
            <v>3</v>
          </cell>
          <cell r="H138">
            <v>0</v>
          </cell>
          <cell r="I138">
            <v>0</v>
          </cell>
          <cell r="J138">
            <v>0</v>
          </cell>
          <cell r="K138">
            <v>2.5</v>
          </cell>
          <cell r="L138">
            <v>0</v>
          </cell>
          <cell r="M138">
            <v>0</v>
          </cell>
          <cell r="N138">
            <v>0</v>
          </cell>
          <cell r="O138">
            <v>0.25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0.9</v>
          </cell>
          <cell r="X138">
            <v>0</v>
          </cell>
          <cell r="Y138">
            <v>0</v>
          </cell>
          <cell r="Z138">
            <v>0.36299999999999999</v>
          </cell>
          <cell r="AB138">
            <v>10</v>
          </cell>
          <cell r="AD138">
            <v>11</v>
          </cell>
          <cell r="AF138">
            <v>0</v>
          </cell>
          <cell r="AG138">
            <v>0</v>
          </cell>
          <cell r="AH138">
            <v>0</v>
          </cell>
          <cell r="AI138">
            <v>2.33</v>
          </cell>
          <cell r="AJ138">
            <v>2</v>
          </cell>
          <cell r="AK138">
            <v>1.1100000000000001</v>
          </cell>
          <cell r="AL138">
            <v>0.94</v>
          </cell>
          <cell r="AM138">
            <v>0</v>
          </cell>
          <cell r="AN138">
            <v>0</v>
          </cell>
          <cell r="AO138">
            <v>0</v>
          </cell>
          <cell r="AP138">
            <v>1.1200000000000001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1.66</v>
          </cell>
          <cell r="AZ138">
            <v>0.78100000000000003</v>
          </cell>
          <cell r="BA138">
            <v>0</v>
          </cell>
          <cell r="BB138">
            <v>1</v>
          </cell>
          <cell r="BD138" t="str">
            <v>2L76x64x6.4x9LLBB</v>
          </cell>
          <cell r="BE138" t="str">
            <v>2L76x64x6.4x9LLBB</v>
          </cell>
          <cell r="BF138">
            <v>13.4</v>
          </cell>
          <cell r="BG138">
            <v>17.045637840000001</v>
          </cell>
          <cell r="BH138">
            <v>7.6229999999999993</v>
          </cell>
          <cell r="BI138">
            <v>0</v>
          </cell>
          <cell r="BJ138">
            <v>0</v>
          </cell>
          <cell r="BK138">
            <v>0</v>
          </cell>
          <cell r="BL138">
            <v>6.3525</v>
          </cell>
          <cell r="BM138">
            <v>0</v>
          </cell>
          <cell r="BN138">
            <v>0</v>
          </cell>
          <cell r="BO138">
            <v>0</v>
          </cell>
          <cell r="BP138">
            <v>0.63524999999999998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W138">
            <v>0</v>
          </cell>
          <cell r="BX138">
            <v>2.2869000000000002</v>
          </cell>
          <cell r="BY138">
            <v>0</v>
          </cell>
          <cell r="BZ138">
            <v>0</v>
          </cell>
          <cell r="CA138">
            <v>0.92238299999999995</v>
          </cell>
          <cell r="CB138">
            <v>0</v>
          </cell>
          <cell r="CC138">
            <v>10</v>
          </cell>
          <cell r="CD138">
            <v>0</v>
          </cell>
          <cell r="CE138">
            <v>11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97.134739818323126</v>
          </cell>
          <cell r="CK138">
            <v>32.812852841999998</v>
          </cell>
          <cell r="CL138">
            <v>18.211133327310002</v>
          </cell>
          <cell r="CM138">
            <v>2.3885399999999999</v>
          </cell>
          <cell r="CN138">
            <v>0</v>
          </cell>
          <cell r="CO138">
            <v>0</v>
          </cell>
          <cell r="CP138">
            <v>0</v>
          </cell>
          <cell r="CQ138">
            <v>2.84592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4.2180599999999995</v>
          </cell>
          <cell r="DA138">
            <v>0.78100000000000003</v>
          </cell>
          <cell r="DB138">
            <v>0</v>
          </cell>
          <cell r="DC138">
            <v>1</v>
          </cell>
          <cell r="DE138">
            <v>0.375</v>
          </cell>
        </row>
        <row r="139">
          <cell r="C139" t="str">
            <v>2L3x2-1/2x1/4x3/8SLBB</v>
          </cell>
          <cell r="D139" t="str">
            <v>F</v>
          </cell>
          <cell r="E139">
            <v>8.9700000000000006</v>
          </cell>
          <cell r="F139">
            <v>2.64</v>
          </cell>
          <cell r="G139">
            <v>2.5</v>
          </cell>
          <cell r="H139">
            <v>0</v>
          </cell>
          <cell r="I139">
            <v>0</v>
          </cell>
          <cell r="J139">
            <v>0</v>
          </cell>
          <cell r="K139">
            <v>3</v>
          </cell>
          <cell r="L139">
            <v>0</v>
          </cell>
          <cell r="M139">
            <v>0</v>
          </cell>
          <cell r="N139">
            <v>0</v>
          </cell>
          <cell r="O139">
            <v>0.25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0.65300000000000002</v>
          </cell>
          <cell r="X139">
            <v>0</v>
          </cell>
          <cell r="Y139">
            <v>0</v>
          </cell>
          <cell r="Z139">
            <v>0.22</v>
          </cell>
          <cell r="AB139">
            <v>12</v>
          </cell>
          <cell r="AD139">
            <v>9</v>
          </cell>
          <cell r="AF139">
            <v>0</v>
          </cell>
          <cell r="AG139">
            <v>0</v>
          </cell>
          <cell r="AH139">
            <v>0</v>
          </cell>
          <cell r="AI139">
            <v>1.47</v>
          </cell>
          <cell r="AJ139">
            <v>1.41</v>
          </cell>
          <cell r="AK139">
            <v>0.79400000000000004</v>
          </cell>
          <cell r="AL139">
            <v>0.746</v>
          </cell>
          <cell r="AM139">
            <v>0</v>
          </cell>
          <cell r="AN139">
            <v>0</v>
          </cell>
          <cell r="AO139">
            <v>0</v>
          </cell>
          <cell r="AP139">
            <v>1.44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1.7</v>
          </cell>
          <cell r="AZ139">
            <v>0.90400000000000003</v>
          </cell>
          <cell r="BA139">
            <v>0</v>
          </cell>
          <cell r="BB139">
            <v>1</v>
          </cell>
          <cell r="BD139" t="str">
            <v>2L76x64x6.4x9SLBB</v>
          </cell>
          <cell r="BE139" t="str">
            <v>2L76x64x6.4x9SLBB</v>
          </cell>
          <cell r="BF139">
            <v>13.4</v>
          </cell>
          <cell r="BG139">
            <v>17.045637840000001</v>
          </cell>
          <cell r="BH139">
            <v>6.3525</v>
          </cell>
          <cell r="BI139">
            <v>0</v>
          </cell>
          <cell r="BJ139">
            <v>0</v>
          </cell>
          <cell r="BK139">
            <v>0</v>
          </cell>
          <cell r="BL139">
            <v>7.6229999999999993</v>
          </cell>
          <cell r="BM139">
            <v>0</v>
          </cell>
          <cell r="BN139">
            <v>0</v>
          </cell>
          <cell r="BO139">
            <v>0</v>
          </cell>
          <cell r="BP139">
            <v>0.63524999999999998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W139">
            <v>0</v>
          </cell>
          <cell r="BX139">
            <v>1.659273</v>
          </cell>
          <cell r="BY139">
            <v>0</v>
          </cell>
          <cell r="BZ139">
            <v>0</v>
          </cell>
          <cell r="CA139">
            <v>0.55901999999999996</v>
          </cell>
          <cell r="CB139">
            <v>0</v>
          </cell>
          <cell r="CC139">
            <v>12</v>
          </cell>
          <cell r="CD139">
            <v>0</v>
          </cell>
          <cell r="CE139">
            <v>9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61.282432417568664</v>
          </cell>
          <cell r="CK139">
            <v>23.133061253609998</v>
          </cell>
          <cell r="CL139">
            <v>13.026702578274</v>
          </cell>
          <cell r="CM139">
            <v>1.895586</v>
          </cell>
          <cell r="CN139">
            <v>0</v>
          </cell>
          <cell r="CO139">
            <v>0</v>
          </cell>
          <cell r="CP139">
            <v>0</v>
          </cell>
          <cell r="CQ139">
            <v>3.6590399999999996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4.3197000000000001</v>
          </cell>
          <cell r="DA139">
            <v>0.90400000000000003</v>
          </cell>
          <cell r="DB139">
            <v>0</v>
          </cell>
          <cell r="DC139">
            <v>1</v>
          </cell>
          <cell r="DE139">
            <v>0.375</v>
          </cell>
        </row>
        <row r="140">
          <cell r="C140" t="str">
            <v>2L3x2-1/2x3/16LLBB</v>
          </cell>
          <cell r="D140" t="str">
            <v>F</v>
          </cell>
          <cell r="E140">
            <v>6.82</v>
          </cell>
          <cell r="F140">
            <v>2</v>
          </cell>
          <cell r="G140">
            <v>3</v>
          </cell>
          <cell r="H140">
            <v>0</v>
          </cell>
          <cell r="I140">
            <v>0</v>
          </cell>
          <cell r="J140">
            <v>0</v>
          </cell>
          <cell r="K140">
            <v>2.5</v>
          </cell>
          <cell r="L140">
            <v>0</v>
          </cell>
          <cell r="M140">
            <v>0</v>
          </cell>
          <cell r="N140">
            <v>0</v>
          </cell>
          <cell r="O140">
            <v>0.1875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0.874</v>
          </cell>
          <cell r="X140">
            <v>0</v>
          </cell>
          <cell r="Y140">
            <v>0</v>
          </cell>
          <cell r="Z140">
            <v>0.32800000000000001</v>
          </cell>
          <cell r="AB140">
            <v>13.333333333333334</v>
          </cell>
          <cell r="AD140">
            <v>15</v>
          </cell>
          <cell r="AF140">
            <v>0</v>
          </cell>
          <cell r="AG140">
            <v>0</v>
          </cell>
          <cell r="AH140">
            <v>0</v>
          </cell>
          <cell r="AI140">
            <v>1.8</v>
          </cell>
          <cell r="AJ140">
            <v>1.52</v>
          </cell>
          <cell r="AK140">
            <v>0.84599999999999997</v>
          </cell>
          <cell r="AL140">
            <v>0.94700000000000006</v>
          </cell>
          <cell r="AM140">
            <v>0</v>
          </cell>
          <cell r="AN140">
            <v>0</v>
          </cell>
          <cell r="AO140">
            <v>0</v>
          </cell>
          <cell r="AP140">
            <v>0.98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1.57</v>
          </cell>
          <cell r="AZ140">
            <v>0.753</v>
          </cell>
          <cell r="BA140">
            <v>0</v>
          </cell>
          <cell r="BB140">
            <v>1</v>
          </cell>
          <cell r="BD140" t="str">
            <v>2L76x64x4.8LLBB</v>
          </cell>
          <cell r="BE140" t="str">
            <v>2L76x64x4.8LLBB</v>
          </cell>
          <cell r="BF140">
            <v>10.199999999999999</v>
          </cell>
          <cell r="BG140">
            <v>12.913361999999999</v>
          </cell>
          <cell r="BH140">
            <v>7.6229999999999993</v>
          </cell>
          <cell r="BI140">
            <v>0</v>
          </cell>
          <cell r="BJ140">
            <v>0</v>
          </cell>
          <cell r="BK140">
            <v>0</v>
          </cell>
          <cell r="BL140">
            <v>6.3525</v>
          </cell>
          <cell r="BM140">
            <v>0</v>
          </cell>
          <cell r="BN140">
            <v>0</v>
          </cell>
          <cell r="BO140">
            <v>0</v>
          </cell>
          <cell r="BP140">
            <v>0.47643749999999996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W140">
            <v>0</v>
          </cell>
          <cell r="BX140">
            <v>2.220834</v>
          </cell>
          <cell r="BY140">
            <v>0</v>
          </cell>
          <cell r="BZ140">
            <v>0</v>
          </cell>
          <cell r="CA140">
            <v>0.83344799999999997</v>
          </cell>
          <cell r="CB140">
            <v>0</v>
          </cell>
          <cell r="CC140">
            <v>13.333333333333334</v>
          </cell>
          <cell r="CD140">
            <v>0</v>
          </cell>
          <cell r="CE140">
            <v>15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75.0397131643698</v>
          </cell>
          <cell r="CK140">
            <v>24.937768159919997</v>
          </cell>
          <cell r="CL140">
            <v>13.879836752165998</v>
          </cell>
          <cell r="CM140">
            <v>2.4063270000000001</v>
          </cell>
          <cell r="CN140">
            <v>0</v>
          </cell>
          <cell r="CO140">
            <v>0</v>
          </cell>
          <cell r="CP140">
            <v>0</v>
          </cell>
          <cell r="CQ140">
            <v>2.4901800000000001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3.9893700000000001</v>
          </cell>
          <cell r="DA140">
            <v>0.753</v>
          </cell>
          <cell r="DB140">
            <v>0</v>
          </cell>
          <cell r="DC140">
            <v>1</v>
          </cell>
          <cell r="DE140">
            <v>0</v>
          </cell>
        </row>
        <row r="141">
          <cell r="C141" t="str">
            <v>2L3x2-1/2x3/16SLBB</v>
          </cell>
          <cell r="D141" t="str">
            <v>F</v>
          </cell>
          <cell r="E141">
            <v>6.82</v>
          </cell>
          <cell r="F141">
            <v>2</v>
          </cell>
          <cell r="G141">
            <v>2.5</v>
          </cell>
          <cell r="H141">
            <v>0</v>
          </cell>
          <cell r="I141">
            <v>0</v>
          </cell>
          <cell r="J141">
            <v>0</v>
          </cell>
          <cell r="K141">
            <v>3</v>
          </cell>
          <cell r="L141">
            <v>0</v>
          </cell>
          <cell r="M141">
            <v>0</v>
          </cell>
          <cell r="N141">
            <v>0</v>
          </cell>
          <cell r="O141">
            <v>0.1875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0.627</v>
          </cell>
          <cell r="X141">
            <v>0</v>
          </cell>
          <cell r="Y141">
            <v>0</v>
          </cell>
          <cell r="Z141">
            <v>0.16700000000000001</v>
          </cell>
          <cell r="AB141">
            <v>16</v>
          </cell>
          <cell r="AD141">
            <v>12.333333333333334</v>
          </cell>
          <cell r="AF141">
            <v>0</v>
          </cell>
          <cell r="AG141">
            <v>0</v>
          </cell>
          <cell r="AH141">
            <v>0</v>
          </cell>
          <cell r="AI141">
            <v>1.1399999999999999</v>
          </cell>
          <cell r="AJ141">
            <v>1.07</v>
          </cell>
          <cell r="AK141">
            <v>0.60599999999999998</v>
          </cell>
          <cell r="AL141">
            <v>0.753</v>
          </cell>
          <cell r="AM141">
            <v>0</v>
          </cell>
          <cell r="AN141">
            <v>0</v>
          </cell>
          <cell r="AO141">
            <v>0</v>
          </cell>
          <cell r="AP141">
            <v>1.29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1.58</v>
          </cell>
          <cell r="AZ141">
            <v>0.88700000000000001</v>
          </cell>
          <cell r="BA141">
            <v>0</v>
          </cell>
          <cell r="BB141">
            <v>0.998</v>
          </cell>
          <cell r="BD141" t="str">
            <v>2L76x64x4.8SLBB</v>
          </cell>
          <cell r="BE141" t="str">
            <v>2L76x64x4.8SLBB</v>
          </cell>
          <cell r="BF141">
            <v>10.199999999999999</v>
          </cell>
          <cell r="BG141">
            <v>12.913361999999999</v>
          </cell>
          <cell r="BH141">
            <v>6.3525</v>
          </cell>
          <cell r="BI141">
            <v>0</v>
          </cell>
          <cell r="BJ141">
            <v>0</v>
          </cell>
          <cell r="BK141">
            <v>0</v>
          </cell>
          <cell r="BL141">
            <v>7.6229999999999993</v>
          </cell>
          <cell r="BM141">
            <v>0</v>
          </cell>
          <cell r="BN141">
            <v>0</v>
          </cell>
          <cell r="BO141">
            <v>0</v>
          </cell>
          <cell r="BP141">
            <v>0.47643749999999996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W141">
            <v>0</v>
          </cell>
          <cell r="BX141">
            <v>1.593207</v>
          </cell>
          <cell r="BY141">
            <v>0</v>
          </cell>
          <cell r="BZ141">
            <v>0</v>
          </cell>
          <cell r="CA141">
            <v>0.42434700000000003</v>
          </cell>
          <cell r="CB141">
            <v>0</v>
          </cell>
          <cell r="CC141">
            <v>16</v>
          </cell>
          <cell r="CD141">
            <v>0</v>
          </cell>
          <cell r="CE141">
            <v>12.333333333333334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47.525151670767535</v>
          </cell>
          <cell r="CK141">
            <v>17.55487627047</v>
          </cell>
          <cell r="CL141">
            <v>9.9422944111259994</v>
          </cell>
          <cell r="CM141">
            <v>1.913373</v>
          </cell>
          <cell r="CN141">
            <v>0</v>
          </cell>
          <cell r="CO141">
            <v>0</v>
          </cell>
          <cell r="CP141">
            <v>0</v>
          </cell>
          <cell r="CQ141">
            <v>3.2778900000000002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4.01478</v>
          </cell>
          <cell r="DA141">
            <v>0.88700000000000001</v>
          </cell>
          <cell r="DB141">
            <v>0</v>
          </cell>
          <cell r="DC141">
            <v>0.996</v>
          </cell>
          <cell r="DE141">
            <v>0</v>
          </cell>
        </row>
        <row r="142">
          <cell r="C142" t="str">
            <v>2L3x2-1/2x3/16x3/4LLBB</v>
          </cell>
          <cell r="D142" t="str">
            <v>F</v>
          </cell>
          <cell r="E142">
            <v>6.82</v>
          </cell>
          <cell r="F142">
            <v>2</v>
          </cell>
          <cell r="G142">
            <v>3</v>
          </cell>
          <cell r="H142">
            <v>0</v>
          </cell>
          <cell r="I142">
            <v>0</v>
          </cell>
          <cell r="J142">
            <v>0</v>
          </cell>
          <cell r="K142">
            <v>2.5</v>
          </cell>
          <cell r="L142">
            <v>0</v>
          </cell>
          <cell r="M142">
            <v>0</v>
          </cell>
          <cell r="N142">
            <v>0</v>
          </cell>
          <cell r="O142">
            <v>0.1875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0.874</v>
          </cell>
          <cell r="X142">
            <v>0</v>
          </cell>
          <cell r="Y142">
            <v>0</v>
          </cell>
          <cell r="Z142">
            <v>0.32800000000000001</v>
          </cell>
          <cell r="AB142">
            <v>13.333333333333334</v>
          </cell>
          <cell r="AD142">
            <v>15</v>
          </cell>
          <cell r="AF142">
            <v>0</v>
          </cell>
          <cell r="AG142">
            <v>0</v>
          </cell>
          <cell r="AH142">
            <v>0</v>
          </cell>
          <cell r="AI142">
            <v>1.8</v>
          </cell>
          <cell r="AJ142">
            <v>1.52</v>
          </cell>
          <cell r="AK142">
            <v>0.84599999999999997</v>
          </cell>
          <cell r="AL142">
            <v>0.94700000000000006</v>
          </cell>
          <cell r="AM142">
            <v>0</v>
          </cell>
          <cell r="AN142">
            <v>0</v>
          </cell>
          <cell r="AO142">
            <v>0</v>
          </cell>
          <cell r="AP142">
            <v>1.25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1.75</v>
          </cell>
          <cell r="AZ142">
            <v>0.80200000000000005</v>
          </cell>
          <cell r="BA142">
            <v>0</v>
          </cell>
          <cell r="BB142">
            <v>0.91200000000000003</v>
          </cell>
          <cell r="BD142" t="str">
            <v>2L76x64x4.8x19LLBB</v>
          </cell>
          <cell r="BE142" t="str">
            <v>2L76x64x4.8x19LLBB</v>
          </cell>
          <cell r="BF142">
            <v>10.199999999999999</v>
          </cell>
          <cell r="BG142">
            <v>12.913361999999999</v>
          </cell>
          <cell r="BH142">
            <v>7.6229999999999993</v>
          </cell>
          <cell r="BI142">
            <v>0</v>
          </cell>
          <cell r="BJ142">
            <v>0</v>
          </cell>
          <cell r="BK142">
            <v>0</v>
          </cell>
          <cell r="BL142">
            <v>6.3525</v>
          </cell>
          <cell r="BM142">
            <v>0</v>
          </cell>
          <cell r="BN142">
            <v>0</v>
          </cell>
          <cell r="BO142">
            <v>0</v>
          </cell>
          <cell r="BP142">
            <v>0.47643749999999996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W142">
            <v>0</v>
          </cell>
          <cell r="BX142">
            <v>2.220834</v>
          </cell>
          <cell r="BY142">
            <v>0</v>
          </cell>
          <cell r="BZ142">
            <v>0</v>
          </cell>
          <cell r="CA142">
            <v>0.83344799999999997</v>
          </cell>
          <cell r="CB142">
            <v>0</v>
          </cell>
          <cell r="CC142">
            <v>13.333333333333334</v>
          </cell>
          <cell r="CD142">
            <v>0</v>
          </cell>
          <cell r="CE142">
            <v>15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75.0397131643698</v>
          </cell>
          <cell r="CK142">
            <v>24.937768159919997</v>
          </cell>
          <cell r="CL142">
            <v>13.879836752165998</v>
          </cell>
          <cell r="CM142">
            <v>2.4063270000000001</v>
          </cell>
          <cell r="CN142">
            <v>0</v>
          </cell>
          <cell r="CO142">
            <v>0</v>
          </cell>
          <cell r="CP142">
            <v>0</v>
          </cell>
          <cell r="CQ142">
            <v>3.17625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4.4467499999999998</v>
          </cell>
          <cell r="DA142">
            <v>0.80200000000000005</v>
          </cell>
          <cell r="DB142">
            <v>0</v>
          </cell>
          <cell r="DC142">
            <v>0.91</v>
          </cell>
          <cell r="DE142">
            <v>0.75</v>
          </cell>
        </row>
        <row r="143">
          <cell r="C143" t="str">
            <v>2L3x2-1/2x3/16x3/4SLBB</v>
          </cell>
          <cell r="D143" t="str">
            <v>F</v>
          </cell>
          <cell r="E143">
            <v>6.82</v>
          </cell>
          <cell r="F143">
            <v>2</v>
          </cell>
          <cell r="G143">
            <v>2.5</v>
          </cell>
          <cell r="H143">
            <v>0</v>
          </cell>
          <cell r="I143">
            <v>0</v>
          </cell>
          <cell r="J143">
            <v>0</v>
          </cell>
          <cell r="K143">
            <v>3</v>
          </cell>
          <cell r="L143">
            <v>0</v>
          </cell>
          <cell r="M143">
            <v>0</v>
          </cell>
          <cell r="N143">
            <v>0</v>
          </cell>
          <cell r="O143">
            <v>0.1875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0.627</v>
          </cell>
          <cell r="X143">
            <v>0</v>
          </cell>
          <cell r="Y143">
            <v>0</v>
          </cell>
          <cell r="Z143">
            <v>0.16700000000000001</v>
          </cell>
          <cell r="AB143">
            <v>16</v>
          </cell>
          <cell r="AD143">
            <v>12.333333333333334</v>
          </cell>
          <cell r="AF143">
            <v>0</v>
          </cell>
          <cell r="AG143">
            <v>0</v>
          </cell>
          <cell r="AH143">
            <v>0</v>
          </cell>
          <cell r="AI143">
            <v>1.1399999999999999</v>
          </cell>
          <cell r="AJ143">
            <v>1.07</v>
          </cell>
          <cell r="AK143">
            <v>0.60599999999999998</v>
          </cell>
          <cell r="AL143">
            <v>0.753</v>
          </cell>
          <cell r="AM143">
            <v>0</v>
          </cell>
          <cell r="AN143">
            <v>0</v>
          </cell>
          <cell r="AO143">
            <v>0</v>
          </cell>
          <cell r="AP143">
            <v>1.57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1.82</v>
          </cell>
          <cell r="AZ143">
            <v>0.91400000000000003</v>
          </cell>
          <cell r="BA143">
            <v>0</v>
          </cell>
          <cell r="BB143">
            <v>0.91200000000000003</v>
          </cell>
          <cell r="BD143" t="str">
            <v>2L76x64x4.8x19SLBB</v>
          </cell>
          <cell r="BE143" t="str">
            <v>2L76x64x4.8x19SLBB</v>
          </cell>
          <cell r="BF143">
            <v>10.199999999999999</v>
          </cell>
          <cell r="BG143">
            <v>12.913361999999999</v>
          </cell>
          <cell r="BH143">
            <v>6.3525</v>
          </cell>
          <cell r="BI143">
            <v>0</v>
          </cell>
          <cell r="BJ143">
            <v>0</v>
          </cell>
          <cell r="BK143">
            <v>0</v>
          </cell>
          <cell r="BL143">
            <v>7.6229999999999993</v>
          </cell>
          <cell r="BM143">
            <v>0</v>
          </cell>
          <cell r="BN143">
            <v>0</v>
          </cell>
          <cell r="BO143">
            <v>0</v>
          </cell>
          <cell r="BP143">
            <v>0.47643749999999996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1.593207</v>
          </cell>
          <cell r="BY143">
            <v>0</v>
          </cell>
          <cell r="BZ143">
            <v>0</v>
          </cell>
          <cell r="CA143">
            <v>0.42434700000000003</v>
          </cell>
          <cell r="CB143">
            <v>0</v>
          </cell>
          <cell r="CC143">
            <v>16</v>
          </cell>
          <cell r="CD143">
            <v>0</v>
          </cell>
          <cell r="CE143">
            <v>12.333333333333334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47.525151670767535</v>
          </cell>
          <cell r="CK143">
            <v>17.55487627047</v>
          </cell>
          <cell r="CL143">
            <v>9.9422944111259994</v>
          </cell>
          <cell r="CM143">
            <v>1.913373</v>
          </cell>
          <cell r="CN143">
            <v>0</v>
          </cell>
          <cell r="CO143">
            <v>0</v>
          </cell>
          <cell r="CP143">
            <v>0</v>
          </cell>
          <cell r="CQ143">
            <v>3.9893700000000001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4.6246200000000002</v>
          </cell>
          <cell r="DA143">
            <v>0.91400000000000003</v>
          </cell>
          <cell r="DB143">
            <v>0</v>
          </cell>
          <cell r="DC143">
            <v>0.91</v>
          </cell>
          <cell r="DE143">
            <v>0.75</v>
          </cell>
        </row>
        <row r="144">
          <cell r="C144" t="str">
            <v>2L3x2-1/2x3/16x3/8LLBB</v>
          </cell>
          <cell r="D144" t="str">
            <v>F</v>
          </cell>
          <cell r="E144">
            <v>6.82</v>
          </cell>
          <cell r="F144">
            <v>2</v>
          </cell>
          <cell r="G144">
            <v>3</v>
          </cell>
          <cell r="H144">
            <v>0</v>
          </cell>
          <cell r="I144">
            <v>0</v>
          </cell>
          <cell r="J144">
            <v>0</v>
          </cell>
          <cell r="K144">
            <v>2.5</v>
          </cell>
          <cell r="L144">
            <v>0</v>
          </cell>
          <cell r="M144">
            <v>0</v>
          </cell>
          <cell r="N144">
            <v>0</v>
          </cell>
          <cell r="O144">
            <v>0.1875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0.874</v>
          </cell>
          <cell r="X144">
            <v>0</v>
          </cell>
          <cell r="Y144">
            <v>0</v>
          </cell>
          <cell r="Z144">
            <v>0.32800000000000001</v>
          </cell>
          <cell r="AB144">
            <v>13.333333333333334</v>
          </cell>
          <cell r="AD144">
            <v>15</v>
          </cell>
          <cell r="AF144">
            <v>0</v>
          </cell>
          <cell r="AG144">
            <v>0</v>
          </cell>
          <cell r="AH144">
            <v>0</v>
          </cell>
          <cell r="AI144">
            <v>1.8</v>
          </cell>
          <cell r="AJ144">
            <v>1.52</v>
          </cell>
          <cell r="AK144">
            <v>0.84599999999999997</v>
          </cell>
          <cell r="AL144">
            <v>0.94700000000000006</v>
          </cell>
          <cell r="AM144">
            <v>0</v>
          </cell>
          <cell r="AN144">
            <v>0</v>
          </cell>
          <cell r="AO144">
            <v>0</v>
          </cell>
          <cell r="AP144">
            <v>1.1100000000000001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1.65</v>
          </cell>
          <cell r="AZ144">
            <v>0.77800000000000002</v>
          </cell>
          <cell r="BA144">
            <v>0</v>
          </cell>
          <cell r="BB144">
            <v>0.91200000000000003</v>
          </cell>
          <cell r="BD144" t="str">
            <v>2L76x64x4.8x9LLBB</v>
          </cell>
          <cell r="BE144" t="str">
            <v>2L76x64x4.8x9LLBB</v>
          </cell>
          <cell r="BF144">
            <v>10.199999999999999</v>
          </cell>
          <cell r="BG144">
            <v>12.913361999999999</v>
          </cell>
          <cell r="BH144">
            <v>7.6229999999999993</v>
          </cell>
          <cell r="BI144">
            <v>0</v>
          </cell>
          <cell r="BJ144">
            <v>0</v>
          </cell>
          <cell r="BK144">
            <v>0</v>
          </cell>
          <cell r="BL144">
            <v>6.3525</v>
          </cell>
          <cell r="BM144">
            <v>0</v>
          </cell>
          <cell r="BN144">
            <v>0</v>
          </cell>
          <cell r="BO144">
            <v>0</v>
          </cell>
          <cell r="BP144">
            <v>0.47643749999999996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W144">
            <v>0</v>
          </cell>
          <cell r="BX144">
            <v>2.220834</v>
          </cell>
          <cell r="BY144">
            <v>0</v>
          </cell>
          <cell r="BZ144">
            <v>0</v>
          </cell>
          <cell r="CA144">
            <v>0.83344799999999997</v>
          </cell>
          <cell r="CB144">
            <v>0</v>
          </cell>
          <cell r="CC144">
            <v>13.333333333333334</v>
          </cell>
          <cell r="CD144">
            <v>0</v>
          </cell>
          <cell r="CE144">
            <v>15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75.0397131643698</v>
          </cell>
          <cell r="CK144">
            <v>24.937768159919997</v>
          </cell>
          <cell r="CL144">
            <v>13.879836752165998</v>
          </cell>
          <cell r="CM144">
            <v>2.4063270000000001</v>
          </cell>
          <cell r="CN144">
            <v>0</v>
          </cell>
          <cell r="CO144">
            <v>0</v>
          </cell>
          <cell r="CP144">
            <v>0</v>
          </cell>
          <cell r="CQ144">
            <v>2.8205100000000001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4.1926499999999995</v>
          </cell>
          <cell r="DA144">
            <v>0.77800000000000002</v>
          </cell>
          <cell r="DB144">
            <v>0</v>
          </cell>
          <cell r="DC144">
            <v>0.91</v>
          </cell>
          <cell r="DE144">
            <v>0.375</v>
          </cell>
        </row>
        <row r="145">
          <cell r="C145" t="str">
            <v>2L3x2-1/2x3/16x3/8SLBB</v>
          </cell>
          <cell r="D145" t="str">
            <v>F</v>
          </cell>
          <cell r="E145">
            <v>6.82</v>
          </cell>
          <cell r="F145">
            <v>2</v>
          </cell>
          <cell r="G145">
            <v>2.5</v>
          </cell>
          <cell r="H145">
            <v>0</v>
          </cell>
          <cell r="I145">
            <v>0</v>
          </cell>
          <cell r="J145">
            <v>0</v>
          </cell>
          <cell r="K145">
            <v>3</v>
          </cell>
          <cell r="L145">
            <v>0</v>
          </cell>
          <cell r="M145">
            <v>0</v>
          </cell>
          <cell r="N145">
            <v>0</v>
          </cell>
          <cell r="O145">
            <v>0.1875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0.627</v>
          </cell>
          <cell r="X145">
            <v>0</v>
          </cell>
          <cell r="Y145">
            <v>0</v>
          </cell>
          <cell r="Z145">
            <v>0.16700000000000001</v>
          </cell>
          <cell r="AB145">
            <v>16</v>
          </cell>
          <cell r="AD145">
            <v>12.333333333333334</v>
          </cell>
          <cell r="AF145">
            <v>0</v>
          </cell>
          <cell r="AG145">
            <v>0</v>
          </cell>
          <cell r="AH145">
            <v>0</v>
          </cell>
          <cell r="AI145">
            <v>1.1399999999999999</v>
          </cell>
          <cell r="AJ145">
            <v>1.07</v>
          </cell>
          <cell r="AK145">
            <v>0.60599999999999998</v>
          </cell>
          <cell r="AL145">
            <v>0.753</v>
          </cell>
          <cell r="AM145">
            <v>0</v>
          </cell>
          <cell r="AN145">
            <v>0</v>
          </cell>
          <cell r="AO145">
            <v>0</v>
          </cell>
          <cell r="AP145">
            <v>1.42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1.7</v>
          </cell>
          <cell r="AZ145">
            <v>0.90100000000000002</v>
          </cell>
          <cell r="BA145">
            <v>0</v>
          </cell>
          <cell r="BB145">
            <v>0.91200000000000003</v>
          </cell>
          <cell r="BD145" t="str">
            <v>2L76x64x4.8x9SLBB</v>
          </cell>
          <cell r="BE145" t="str">
            <v>2L76x64x4.8x9SLBB</v>
          </cell>
          <cell r="BF145">
            <v>10.199999999999999</v>
          </cell>
          <cell r="BG145">
            <v>12.913361999999999</v>
          </cell>
          <cell r="BH145">
            <v>6.3525</v>
          </cell>
          <cell r="BI145">
            <v>0</v>
          </cell>
          <cell r="BJ145">
            <v>0</v>
          </cell>
          <cell r="BK145">
            <v>0</v>
          </cell>
          <cell r="BL145">
            <v>7.6229999999999993</v>
          </cell>
          <cell r="BM145">
            <v>0</v>
          </cell>
          <cell r="BN145">
            <v>0</v>
          </cell>
          <cell r="BO145">
            <v>0</v>
          </cell>
          <cell r="BP145">
            <v>0.47643749999999996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W145">
            <v>0</v>
          </cell>
          <cell r="BX145">
            <v>1.593207</v>
          </cell>
          <cell r="BY145">
            <v>0</v>
          </cell>
          <cell r="BZ145">
            <v>0</v>
          </cell>
          <cell r="CA145">
            <v>0.42434700000000003</v>
          </cell>
          <cell r="CB145">
            <v>0</v>
          </cell>
          <cell r="CC145">
            <v>16</v>
          </cell>
          <cell r="CD145">
            <v>0</v>
          </cell>
          <cell r="CE145">
            <v>12.333333333333334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47.525151670767535</v>
          </cell>
          <cell r="CK145">
            <v>17.55487627047</v>
          </cell>
          <cell r="CL145">
            <v>9.9422944111259994</v>
          </cell>
          <cell r="CM145">
            <v>1.913373</v>
          </cell>
          <cell r="CN145">
            <v>0</v>
          </cell>
          <cell r="CO145">
            <v>0</v>
          </cell>
          <cell r="CP145">
            <v>0</v>
          </cell>
          <cell r="CQ145">
            <v>3.6082199999999998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4.3197000000000001</v>
          </cell>
          <cell r="DA145">
            <v>0.90100000000000002</v>
          </cell>
          <cell r="DB145">
            <v>0</v>
          </cell>
          <cell r="DC145">
            <v>0.91</v>
          </cell>
          <cell r="DE145">
            <v>0.375</v>
          </cell>
        </row>
        <row r="146">
          <cell r="C146" t="str">
            <v>2L3x2-1/2x3/8LLBB</v>
          </cell>
          <cell r="D146" t="str">
            <v>F</v>
          </cell>
          <cell r="E146">
            <v>13.1</v>
          </cell>
          <cell r="F146">
            <v>3.86</v>
          </cell>
          <cell r="G146">
            <v>3</v>
          </cell>
          <cell r="H146">
            <v>0</v>
          </cell>
          <cell r="I146">
            <v>0</v>
          </cell>
          <cell r="J146">
            <v>0</v>
          </cell>
          <cell r="K146">
            <v>2.5</v>
          </cell>
          <cell r="L146">
            <v>0</v>
          </cell>
          <cell r="M146">
            <v>0</v>
          </cell>
          <cell r="N146">
            <v>0</v>
          </cell>
          <cell r="O146">
            <v>0.375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0.94900000000000007</v>
          </cell>
          <cell r="X146">
            <v>0</v>
          </cell>
          <cell r="Y146">
            <v>0</v>
          </cell>
          <cell r="Z146">
            <v>0.43</v>
          </cell>
          <cell r="AB146">
            <v>6.666666666666667</v>
          </cell>
          <cell r="AD146">
            <v>7</v>
          </cell>
          <cell r="AF146">
            <v>0</v>
          </cell>
          <cell r="AG146">
            <v>0</v>
          </cell>
          <cell r="AH146">
            <v>0</v>
          </cell>
          <cell r="AI146">
            <v>3.3</v>
          </cell>
          <cell r="AJ146">
            <v>2.89</v>
          </cell>
          <cell r="AK146">
            <v>1.61</v>
          </cell>
          <cell r="AL146">
            <v>0.92400000000000004</v>
          </cell>
          <cell r="AM146">
            <v>0</v>
          </cell>
          <cell r="AN146">
            <v>0</v>
          </cell>
          <cell r="AO146">
            <v>0</v>
          </cell>
          <cell r="AP146">
            <v>1.01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1.57</v>
          </cell>
          <cell r="AZ146">
            <v>0.76400000000000001</v>
          </cell>
          <cell r="BA146">
            <v>0</v>
          </cell>
          <cell r="BB146">
            <v>1</v>
          </cell>
          <cell r="BD146" t="str">
            <v>2L76x64x9.5LLBB</v>
          </cell>
          <cell r="BE146" t="str">
            <v>2L76x64x9.5LLBB</v>
          </cell>
          <cell r="BF146">
            <v>19.5</v>
          </cell>
          <cell r="BG146">
            <v>24.922788659999998</v>
          </cell>
          <cell r="BH146">
            <v>7.6229999999999993</v>
          </cell>
          <cell r="BI146">
            <v>0</v>
          </cell>
          <cell r="BJ146">
            <v>0</v>
          </cell>
          <cell r="BK146">
            <v>0</v>
          </cell>
          <cell r="BL146">
            <v>6.3525</v>
          </cell>
          <cell r="BM146">
            <v>0</v>
          </cell>
          <cell r="BN146">
            <v>0</v>
          </cell>
          <cell r="BO146">
            <v>0</v>
          </cell>
          <cell r="BP146">
            <v>0.95287499999999992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W146">
            <v>0</v>
          </cell>
          <cell r="BX146">
            <v>2.4114089999999999</v>
          </cell>
          <cell r="BY146">
            <v>0</v>
          </cell>
          <cell r="BZ146">
            <v>0</v>
          </cell>
          <cell r="CA146">
            <v>1.09263</v>
          </cell>
          <cell r="CB146">
            <v>0</v>
          </cell>
          <cell r="CC146">
            <v>6.666666666666667</v>
          </cell>
          <cell r="CD146">
            <v>0</v>
          </cell>
          <cell r="CE146">
            <v>7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137.57280746801129</v>
          </cell>
          <cell r="CK146">
            <v>47.414572356690002</v>
          </cell>
          <cell r="CL146">
            <v>26.414346537810001</v>
          </cell>
          <cell r="CM146">
            <v>2.3478840000000001</v>
          </cell>
          <cell r="CN146">
            <v>0</v>
          </cell>
          <cell r="CO146">
            <v>0</v>
          </cell>
          <cell r="CP146">
            <v>0</v>
          </cell>
          <cell r="CQ146">
            <v>2.5664099999999999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3.9893700000000001</v>
          </cell>
          <cell r="DA146">
            <v>0.76400000000000001</v>
          </cell>
          <cell r="DB146">
            <v>0</v>
          </cell>
          <cell r="DC146">
            <v>1</v>
          </cell>
          <cell r="DE146">
            <v>0</v>
          </cell>
        </row>
        <row r="147">
          <cell r="C147" t="str">
            <v>2L3x2-1/2x3/8SLBB</v>
          </cell>
          <cell r="D147" t="str">
            <v>F</v>
          </cell>
          <cell r="E147">
            <v>13.1</v>
          </cell>
          <cell r="F147">
            <v>3.86</v>
          </cell>
          <cell r="G147">
            <v>2.5</v>
          </cell>
          <cell r="H147">
            <v>0</v>
          </cell>
          <cell r="I147">
            <v>0</v>
          </cell>
          <cell r="J147">
            <v>0</v>
          </cell>
          <cell r="K147">
            <v>3</v>
          </cell>
          <cell r="L147">
            <v>0</v>
          </cell>
          <cell r="M147">
            <v>0</v>
          </cell>
          <cell r="N147">
            <v>0</v>
          </cell>
          <cell r="O147">
            <v>0.375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0.70100000000000007</v>
          </cell>
          <cell r="X147">
            <v>0</v>
          </cell>
          <cell r="Y147">
            <v>0</v>
          </cell>
          <cell r="Z147">
            <v>0.32100000000000001</v>
          </cell>
          <cell r="AB147">
            <v>8</v>
          </cell>
          <cell r="AD147">
            <v>5.666666666666667</v>
          </cell>
          <cell r="AF147">
            <v>0</v>
          </cell>
          <cell r="AG147">
            <v>0</v>
          </cell>
          <cell r="AH147">
            <v>0</v>
          </cell>
          <cell r="AI147">
            <v>2.06</v>
          </cell>
          <cell r="AJ147">
            <v>2.0699999999999998</v>
          </cell>
          <cell r="AK147">
            <v>1.1499999999999999</v>
          </cell>
          <cell r="AL147">
            <v>0.73099999999999998</v>
          </cell>
          <cell r="AM147">
            <v>0</v>
          </cell>
          <cell r="AN147">
            <v>0</v>
          </cell>
          <cell r="AO147">
            <v>0</v>
          </cell>
          <cell r="AP147">
            <v>1.32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1.6</v>
          </cell>
          <cell r="AZ147">
            <v>0.89700000000000002</v>
          </cell>
          <cell r="BA147">
            <v>0</v>
          </cell>
          <cell r="BB147">
            <v>1</v>
          </cell>
          <cell r="BD147" t="str">
            <v>2L76x64x9.5SLBB</v>
          </cell>
          <cell r="BE147" t="str">
            <v>2L76x64x9.5SLBB</v>
          </cell>
          <cell r="BF147">
            <v>19.5</v>
          </cell>
          <cell r="BG147">
            <v>24.922788659999998</v>
          </cell>
          <cell r="BH147">
            <v>6.3525</v>
          </cell>
          <cell r="BI147">
            <v>0</v>
          </cell>
          <cell r="BJ147">
            <v>0</v>
          </cell>
          <cell r="BK147">
            <v>0</v>
          </cell>
          <cell r="BL147">
            <v>7.6229999999999993</v>
          </cell>
          <cell r="BM147">
            <v>0</v>
          </cell>
          <cell r="BN147">
            <v>0</v>
          </cell>
          <cell r="BO147">
            <v>0</v>
          </cell>
          <cell r="BP147">
            <v>0.95287499999999992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1.7812410000000001</v>
          </cell>
          <cell r="BY147">
            <v>0</v>
          </cell>
          <cell r="BZ147">
            <v>0</v>
          </cell>
          <cell r="CA147">
            <v>0.81566099999999997</v>
          </cell>
          <cell r="CB147">
            <v>0</v>
          </cell>
          <cell r="CC147">
            <v>8</v>
          </cell>
          <cell r="CD147">
            <v>0</v>
          </cell>
          <cell r="CE147">
            <v>5.666666666666667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85.878782843667665</v>
          </cell>
          <cell r="CK147">
            <v>33.961302691469996</v>
          </cell>
          <cell r="CL147">
            <v>18.867390384149996</v>
          </cell>
          <cell r="CM147">
            <v>1.8574709999999999</v>
          </cell>
          <cell r="CN147">
            <v>0</v>
          </cell>
          <cell r="CO147">
            <v>0</v>
          </cell>
          <cell r="CP147">
            <v>0</v>
          </cell>
          <cell r="CQ147">
            <v>3.35412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4.0655999999999999</v>
          </cell>
          <cell r="DA147">
            <v>0.89700000000000002</v>
          </cell>
          <cell r="DB147">
            <v>0</v>
          </cell>
          <cell r="DC147">
            <v>1</v>
          </cell>
          <cell r="DE147">
            <v>0</v>
          </cell>
        </row>
        <row r="148">
          <cell r="C148" t="str">
            <v>2L3x2-1/2x3/8x3/4LLBB</v>
          </cell>
          <cell r="D148" t="str">
            <v>F</v>
          </cell>
          <cell r="E148">
            <v>13.1</v>
          </cell>
          <cell r="F148">
            <v>3.86</v>
          </cell>
          <cell r="G148">
            <v>3</v>
          </cell>
          <cell r="H148">
            <v>0</v>
          </cell>
          <cell r="I148">
            <v>0</v>
          </cell>
          <cell r="J148">
            <v>0</v>
          </cell>
          <cell r="K148">
            <v>2.5</v>
          </cell>
          <cell r="L148">
            <v>0</v>
          </cell>
          <cell r="M148">
            <v>0</v>
          </cell>
          <cell r="N148">
            <v>0</v>
          </cell>
          <cell r="O148">
            <v>0.375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0.94900000000000007</v>
          </cell>
          <cell r="X148">
            <v>0</v>
          </cell>
          <cell r="Y148">
            <v>0</v>
          </cell>
          <cell r="Z148">
            <v>0.43</v>
          </cell>
          <cell r="AB148">
            <v>6.666666666666667</v>
          </cell>
          <cell r="AD148">
            <v>7</v>
          </cell>
          <cell r="AF148">
            <v>0</v>
          </cell>
          <cell r="AG148">
            <v>0</v>
          </cell>
          <cell r="AH148">
            <v>0</v>
          </cell>
          <cell r="AI148">
            <v>3.3</v>
          </cell>
          <cell r="AJ148">
            <v>2.89</v>
          </cell>
          <cell r="AK148">
            <v>1.61</v>
          </cell>
          <cell r="AL148">
            <v>0.92400000000000004</v>
          </cell>
          <cell r="AM148">
            <v>0</v>
          </cell>
          <cell r="AN148">
            <v>0</v>
          </cell>
          <cell r="AO148">
            <v>0</v>
          </cell>
          <cell r="AP148">
            <v>1.3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1.77</v>
          </cell>
          <cell r="AZ148">
            <v>0.81499999999999995</v>
          </cell>
          <cell r="BA148">
            <v>0</v>
          </cell>
          <cell r="BB148">
            <v>1</v>
          </cell>
          <cell r="BD148" t="str">
            <v>2L76x64x9.5x19LLBB</v>
          </cell>
          <cell r="BE148" t="str">
            <v>2L76x64x9.5x19LLBB</v>
          </cell>
          <cell r="BF148">
            <v>19.5</v>
          </cell>
          <cell r="BG148">
            <v>24.922788659999998</v>
          </cell>
          <cell r="BH148">
            <v>7.6229999999999993</v>
          </cell>
          <cell r="BI148">
            <v>0</v>
          </cell>
          <cell r="BJ148">
            <v>0</v>
          </cell>
          <cell r="BK148">
            <v>0</v>
          </cell>
          <cell r="BL148">
            <v>6.3525</v>
          </cell>
          <cell r="BM148">
            <v>0</v>
          </cell>
          <cell r="BN148">
            <v>0</v>
          </cell>
          <cell r="BO148">
            <v>0</v>
          </cell>
          <cell r="BP148">
            <v>0.95287499999999992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2.4114089999999999</v>
          </cell>
          <cell r="BY148">
            <v>0</v>
          </cell>
          <cell r="BZ148">
            <v>0</v>
          </cell>
          <cell r="CA148">
            <v>1.09263</v>
          </cell>
          <cell r="CB148">
            <v>0</v>
          </cell>
          <cell r="CC148">
            <v>6.666666666666667</v>
          </cell>
          <cell r="CD148">
            <v>0</v>
          </cell>
          <cell r="CE148">
            <v>7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137.57280746801129</v>
          </cell>
          <cell r="CK148">
            <v>47.414572356690002</v>
          </cell>
          <cell r="CL148">
            <v>26.414346537810001</v>
          </cell>
          <cell r="CM148">
            <v>2.3478840000000001</v>
          </cell>
          <cell r="CN148">
            <v>0</v>
          </cell>
          <cell r="CO148">
            <v>0</v>
          </cell>
          <cell r="CP148">
            <v>0</v>
          </cell>
          <cell r="CQ148">
            <v>3.3033000000000001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4.4975699999999996</v>
          </cell>
          <cell r="DA148">
            <v>0.81499999999999995</v>
          </cell>
          <cell r="DB148">
            <v>0</v>
          </cell>
          <cell r="DC148">
            <v>1</v>
          </cell>
          <cell r="DE148">
            <v>0.75</v>
          </cell>
        </row>
        <row r="149">
          <cell r="C149" t="str">
            <v>2L3x2-1/2x3/8x3/4SLBB</v>
          </cell>
          <cell r="D149" t="str">
            <v>F</v>
          </cell>
          <cell r="E149">
            <v>13.1</v>
          </cell>
          <cell r="F149">
            <v>3.86</v>
          </cell>
          <cell r="G149">
            <v>2.5</v>
          </cell>
          <cell r="H149">
            <v>0</v>
          </cell>
          <cell r="I149">
            <v>0</v>
          </cell>
          <cell r="J149">
            <v>0</v>
          </cell>
          <cell r="K149">
            <v>3</v>
          </cell>
          <cell r="L149">
            <v>0</v>
          </cell>
          <cell r="M149">
            <v>0</v>
          </cell>
          <cell r="N149">
            <v>0</v>
          </cell>
          <cell r="O149">
            <v>0.375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0.70100000000000007</v>
          </cell>
          <cell r="X149">
            <v>0</v>
          </cell>
          <cell r="Y149">
            <v>0</v>
          </cell>
          <cell r="Z149">
            <v>0.32100000000000001</v>
          </cell>
          <cell r="AB149">
            <v>8</v>
          </cell>
          <cell r="AD149">
            <v>5.666666666666667</v>
          </cell>
          <cell r="AF149">
            <v>0</v>
          </cell>
          <cell r="AG149">
            <v>0</v>
          </cell>
          <cell r="AH149">
            <v>0</v>
          </cell>
          <cell r="AI149">
            <v>2.06</v>
          </cell>
          <cell r="AJ149">
            <v>2.0699999999999998</v>
          </cell>
          <cell r="AK149">
            <v>1.1499999999999999</v>
          </cell>
          <cell r="AL149">
            <v>0.73099999999999998</v>
          </cell>
          <cell r="AM149">
            <v>0</v>
          </cell>
          <cell r="AN149">
            <v>0</v>
          </cell>
          <cell r="AO149">
            <v>0</v>
          </cell>
          <cell r="AP149">
            <v>1.61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1.85</v>
          </cell>
          <cell r="AZ149">
            <v>0.92300000000000004</v>
          </cell>
          <cell r="BA149">
            <v>0</v>
          </cell>
          <cell r="BB149">
            <v>1</v>
          </cell>
          <cell r="BD149" t="str">
            <v>2L76x64x9.5x19SLBB</v>
          </cell>
          <cell r="BE149" t="str">
            <v>2L76x64x9.5x19SLBB</v>
          </cell>
          <cell r="BF149">
            <v>19.5</v>
          </cell>
          <cell r="BG149">
            <v>24.922788659999998</v>
          </cell>
          <cell r="BH149">
            <v>6.3525</v>
          </cell>
          <cell r="BI149">
            <v>0</v>
          </cell>
          <cell r="BJ149">
            <v>0</v>
          </cell>
          <cell r="BK149">
            <v>0</v>
          </cell>
          <cell r="BL149">
            <v>7.6229999999999993</v>
          </cell>
          <cell r="BM149">
            <v>0</v>
          </cell>
          <cell r="BN149">
            <v>0</v>
          </cell>
          <cell r="BO149">
            <v>0</v>
          </cell>
          <cell r="BP149">
            <v>0.95287499999999992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W149">
            <v>0</v>
          </cell>
          <cell r="BX149">
            <v>1.7812410000000001</v>
          </cell>
          <cell r="BY149">
            <v>0</v>
          </cell>
          <cell r="BZ149">
            <v>0</v>
          </cell>
          <cell r="CA149">
            <v>0.81566099999999997</v>
          </cell>
          <cell r="CB149">
            <v>0</v>
          </cell>
          <cell r="CC149">
            <v>8</v>
          </cell>
          <cell r="CD149">
            <v>0</v>
          </cell>
          <cell r="CE149">
            <v>5.666666666666667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85.878782843667665</v>
          </cell>
          <cell r="CK149">
            <v>33.961302691469996</v>
          </cell>
          <cell r="CL149">
            <v>18.867390384149996</v>
          </cell>
          <cell r="CM149">
            <v>1.8574709999999999</v>
          </cell>
          <cell r="CN149">
            <v>0</v>
          </cell>
          <cell r="CO149">
            <v>0</v>
          </cell>
          <cell r="CP149">
            <v>0</v>
          </cell>
          <cell r="CQ149">
            <v>4.0910099999999998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4.70085</v>
          </cell>
          <cell r="DA149">
            <v>0.92300000000000004</v>
          </cell>
          <cell r="DB149">
            <v>0</v>
          </cell>
          <cell r="DC149">
            <v>1</v>
          </cell>
          <cell r="DE149">
            <v>0.75</v>
          </cell>
        </row>
        <row r="150">
          <cell r="C150" t="str">
            <v>2L3x2-1/2x3/8x3/8LLBB</v>
          </cell>
          <cell r="D150" t="str">
            <v>F</v>
          </cell>
          <cell r="E150">
            <v>13.1</v>
          </cell>
          <cell r="F150">
            <v>3.86</v>
          </cell>
          <cell r="G150">
            <v>3</v>
          </cell>
          <cell r="H150">
            <v>0</v>
          </cell>
          <cell r="I150">
            <v>0</v>
          </cell>
          <cell r="J150">
            <v>0</v>
          </cell>
          <cell r="K150">
            <v>2.5</v>
          </cell>
          <cell r="L150">
            <v>0</v>
          </cell>
          <cell r="M150">
            <v>0</v>
          </cell>
          <cell r="N150">
            <v>0</v>
          </cell>
          <cell r="O150">
            <v>0.375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0.94900000000000007</v>
          </cell>
          <cell r="X150">
            <v>0</v>
          </cell>
          <cell r="Y150">
            <v>0</v>
          </cell>
          <cell r="Z150">
            <v>0.43</v>
          </cell>
          <cell r="AB150">
            <v>6.666666666666667</v>
          </cell>
          <cell r="AD150">
            <v>7</v>
          </cell>
          <cell r="AF150">
            <v>0</v>
          </cell>
          <cell r="AG150">
            <v>0</v>
          </cell>
          <cell r="AH150">
            <v>0</v>
          </cell>
          <cell r="AI150">
            <v>3.3</v>
          </cell>
          <cell r="AJ150">
            <v>2.89</v>
          </cell>
          <cell r="AK150">
            <v>1.61</v>
          </cell>
          <cell r="AL150">
            <v>0.92400000000000004</v>
          </cell>
          <cell r="AM150">
            <v>0</v>
          </cell>
          <cell r="AN150">
            <v>0</v>
          </cell>
          <cell r="AO150">
            <v>0</v>
          </cell>
          <cell r="AP150">
            <v>1.1499999999999999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1.66</v>
          </cell>
          <cell r="AZ150">
            <v>0.79</v>
          </cell>
          <cell r="BA150">
            <v>0</v>
          </cell>
          <cell r="BB150">
            <v>1</v>
          </cell>
          <cell r="BD150" t="str">
            <v>2L76x64x9.5x9LLBB</v>
          </cell>
          <cell r="BE150" t="str">
            <v>2L76x64x9.5x9LLBB</v>
          </cell>
          <cell r="BF150">
            <v>19.5</v>
          </cell>
          <cell r="BG150">
            <v>24.922788659999998</v>
          </cell>
          <cell r="BH150">
            <v>7.6229999999999993</v>
          </cell>
          <cell r="BI150">
            <v>0</v>
          </cell>
          <cell r="BJ150">
            <v>0</v>
          </cell>
          <cell r="BK150">
            <v>0</v>
          </cell>
          <cell r="BL150">
            <v>6.3525</v>
          </cell>
          <cell r="BM150">
            <v>0</v>
          </cell>
          <cell r="BN150">
            <v>0</v>
          </cell>
          <cell r="BO150">
            <v>0</v>
          </cell>
          <cell r="BP150">
            <v>0.95287499999999992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W150">
            <v>0</v>
          </cell>
          <cell r="BX150">
            <v>2.4114089999999999</v>
          </cell>
          <cell r="BY150">
            <v>0</v>
          </cell>
          <cell r="BZ150">
            <v>0</v>
          </cell>
          <cell r="CA150">
            <v>1.09263</v>
          </cell>
          <cell r="CB150">
            <v>0</v>
          </cell>
          <cell r="CC150">
            <v>6.666666666666667</v>
          </cell>
          <cell r="CD150">
            <v>0</v>
          </cell>
          <cell r="CE150">
            <v>7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137.57280746801129</v>
          </cell>
          <cell r="CK150">
            <v>47.414572356690002</v>
          </cell>
          <cell r="CL150">
            <v>26.414346537810001</v>
          </cell>
          <cell r="CM150">
            <v>2.3478840000000001</v>
          </cell>
          <cell r="CN150">
            <v>0</v>
          </cell>
          <cell r="CO150">
            <v>0</v>
          </cell>
          <cell r="CP150">
            <v>0</v>
          </cell>
          <cell r="CQ150">
            <v>2.9221499999999998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4.2180599999999995</v>
          </cell>
          <cell r="DA150">
            <v>0.79</v>
          </cell>
          <cell r="DB150">
            <v>0</v>
          </cell>
          <cell r="DC150">
            <v>1</v>
          </cell>
          <cell r="DE150">
            <v>0.375</v>
          </cell>
        </row>
        <row r="151">
          <cell r="C151" t="str">
            <v>2L3x2-1/2x3/8x3/8SLBB</v>
          </cell>
          <cell r="D151" t="str">
            <v>F</v>
          </cell>
          <cell r="E151">
            <v>13.1</v>
          </cell>
          <cell r="F151">
            <v>3.86</v>
          </cell>
          <cell r="G151">
            <v>2.5</v>
          </cell>
          <cell r="H151">
            <v>0</v>
          </cell>
          <cell r="I151">
            <v>0</v>
          </cell>
          <cell r="J151">
            <v>0</v>
          </cell>
          <cell r="K151">
            <v>3</v>
          </cell>
          <cell r="L151">
            <v>0</v>
          </cell>
          <cell r="M151">
            <v>0</v>
          </cell>
          <cell r="N151">
            <v>0</v>
          </cell>
          <cell r="O151">
            <v>0.375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0.70100000000000007</v>
          </cell>
          <cell r="X151">
            <v>0</v>
          </cell>
          <cell r="Y151">
            <v>0</v>
          </cell>
          <cell r="Z151">
            <v>0.32100000000000001</v>
          </cell>
          <cell r="AB151">
            <v>8</v>
          </cell>
          <cell r="AD151">
            <v>5.666666666666667</v>
          </cell>
          <cell r="AF151">
            <v>0</v>
          </cell>
          <cell r="AG151">
            <v>0</v>
          </cell>
          <cell r="AH151">
            <v>0</v>
          </cell>
          <cell r="AI151">
            <v>2.06</v>
          </cell>
          <cell r="AJ151">
            <v>2.0699999999999998</v>
          </cell>
          <cell r="AK151">
            <v>1.1499999999999999</v>
          </cell>
          <cell r="AL151">
            <v>0.73099999999999998</v>
          </cell>
          <cell r="AM151">
            <v>0</v>
          </cell>
          <cell r="AN151">
            <v>0</v>
          </cell>
          <cell r="AO151">
            <v>0</v>
          </cell>
          <cell r="AP151">
            <v>1.46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1.72</v>
          </cell>
          <cell r="AZ151">
            <v>0.91100000000000003</v>
          </cell>
          <cell r="BA151">
            <v>0</v>
          </cell>
          <cell r="BB151">
            <v>1</v>
          </cell>
          <cell r="BD151" t="str">
            <v>2L76x64x9.5x9SLBB</v>
          </cell>
          <cell r="BE151" t="str">
            <v>2L76x64x9.5x9SLBB</v>
          </cell>
          <cell r="BF151">
            <v>19.5</v>
          </cell>
          <cell r="BG151">
            <v>24.922788659999998</v>
          </cell>
          <cell r="BH151">
            <v>6.3525</v>
          </cell>
          <cell r="BI151">
            <v>0</v>
          </cell>
          <cell r="BJ151">
            <v>0</v>
          </cell>
          <cell r="BK151">
            <v>0</v>
          </cell>
          <cell r="BL151">
            <v>7.6229999999999993</v>
          </cell>
          <cell r="BM151">
            <v>0</v>
          </cell>
          <cell r="BN151">
            <v>0</v>
          </cell>
          <cell r="BO151">
            <v>0</v>
          </cell>
          <cell r="BP151">
            <v>0.95287499999999992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W151">
            <v>0</v>
          </cell>
          <cell r="BX151">
            <v>1.7812410000000001</v>
          </cell>
          <cell r="BY151">
            <v>0</v>
          </cell>
          <cell r="BZ151">
            <v>0</v>
          </cell>
          <cell r="CA151">
            <v>0.81566099999999997</v>
          </cell>
          <cell r="CB151">
            <v>0</v>
          </cell>
          <cell r="CC151">
            <v>8</v>
          </cell>
          <cell r="CD151">
            <v>0</v>
          </cell>
          <cell r="CE151">
            <v>5.666666666666667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85.878782843667665</v>
          </cell>
          <cell r="CK151">
            <v>33.961302691469996</v>
          </cell>
          <cell r="CL151">
            <v>18.867390384149996</v>
          </cell>
          <cell r="CM151">
            <v>1.8574709999999999</v>
          </cell>
          <cell r="CN151">
            <v>0</v>
          </cell>
          <cell r="CO151">
            <v>0</v>
          </cell>
          <cell r="CP151">
            <v>0</v>
          </cell>
          <cell r="CQ151">
            <v>3.7098599999999999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4.37052</v>
          </cell>
          <cell r="DA151">
            <v>0.91100000000000003</v>
          </cell>
          <cell r="DB151">
            <v>0</v>
          </cell>
          <cell r="DC151">
            <v>1</v>
          </cell>
          <cell r="DE151">
            <v>0.375</v>
          </cell>
        </row>
        <row r="152">
          <cell r="C152" t="str">
            <v>2L3x2-1/2x5/16LLBB</v>
          </cell>
          <cell r="D152" t="str">
            <v>F</v>
          </cell>
          <cell r="E152">
            <v>11.1</v>
          </cell>
          <cell r="F152">
            <v>3.25</v>
          </cell>
          <cell r="G152">
            <v>3</v>
          </cell>
          <cell r="H152">
            <v>0</v>
          </cell>
          <cell r="I152">
            <v>0</v>
          </cell>
          <cell r="J152">
            <v>0</v>
          </cell>
          <cell r="K152">
            <v>2.5</v>
          </cell>
          <cell r="L152">
            <v>0</v>
          </cell>
          <cell r="M152">
            <v>0</v>
          </cell>
          <cell r="N152">
            <v>0</v>
          </cell>
          <cell r="O152">
            <v>0.3125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0.92500000000000004</v>
          </cell>
          <cell r="X152">
            <v>0</v>
          </cell>
          <cell r="Y152">
            <v>0</v>
          </cell>
          <cell r="Z152">
            <v>0.39700000000000002</v>
          </cell>
          <cell r="AB152">
            <v>8</v>
          </cell>
          <cell r="AD152">
            <v>8.6</v>
          </cell>
          <cell r="AF152">
            <v>0</v>
          </cell>
          <cell r="AG152">
            <v>0</v>
          </cell>
          <cell r="AH152">
            <v>0</v>
          </cell>
          <cell r="AI152">
            <v>2.83</v>
          </cell>
          <cell r="AJ152">
            <v>2.46</v>
          </cell>
          <cell r="AK152">
            <v>1.36</v>
          </cell>
          <cell r="AL152">
            <v>0.93200000000000005</v>
          </cell>
          <cell r="AM152">
            <v>0</v>
          </cell>
          <cell r="AN152">
            <v>0</v>
          </cell>
          <cell r="AO152">
            <v>0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1.57</v>
          </cell>
          <cell r="AZ152">
            <v>0.76</v>
          </cell>
          <cell r="BA152">
            <v>0</v>
          </cell>
          <cell r="BB152">
            <v>1</v>
          </cell>
          <cell r="BD152" t="str">
            <v>2L76x64x7.9LLBB</v>
          </cell>
          <cell r="BE152" t="str">
            <v>2L76x64x7.9LLBB</v>
          </cell>
          <cell r="BF152">
            <v>16.600000000000001</v>
          </cell>
          <cell r="BG152">
            <v>20.98421325</v>
          </cell>
          <cell r="BH152">
            <v>7.6229999999999993</v>
          </cell>
          <cell r="BI152">
            <v>0</v>
          </cell>
          <cell r="BJ152">
            <v>0</v>
          </cell>
          <cell r="BK152">
            <v>0</v>
          </cell>
          <cell r="BL152">
            <v>6.3525</v>
          </cell>
          <cell r="BM152">
            <v>0</v>
          </cell>
          <cell r="BN152">
            <v>0</v>
          </cell>
          <cell r="BO152">
            <v>0</v>
          </cell>
          <cell r="BP152">
            <v>0.7940625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2.350425</v>
          </cell>
          <cell r="BY152">
            <v>0</v>
          </cell>
          <cell r="BZ152">
            <v>0</v>
          </cell>
          <cell r="CA152">
            <v>1.008777</v>
          </cell>
          <cell r="CB152">
            <v>0</v>
          </cell>
          <cell r="CC152">
            <v>8</v>
          </cell>
          <cell r="CD152">
            <v>0</v>
          </cell>
          <cell r="CE152">
            <v>8.6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117.97910458620363</v>
          </cell>
          <cell r="CK152">
            <v>40.359808995659996</v>
          </cell>
          <cell r="CL152">
            <v>22.31273993256</v>
          </cell>
          <cell r="CM152">
            <v>2.3682120000000002</v>
          </cell>
          <cell r="CN152">
            <v>0</v>
          </cell>
          <cell r="CO152">
            <v>0</v>
          </cell>
          <cell r="CP152">
            <v>0</v>
          </cell>
          <cell r="CQ152">
            <v>2.5409999999999999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3.9893700000000001</v>
          </cell>
          <cell r="DA152">
            <v>0.76</v>
          </cell>
          <cell r="DB152">
            <v>0</v>
          </cell>
          <cell r="DC152">
            <v>1</v>
          </cell>
          <cell r="DE152">
            <v>0</v>
          </cell>
        </row>
        <row r="153">
          <cell r="C153" t="str">
            <v>2L3x2-1/2x5/16SLBB</v>
          </cell>
          <cell r="D153" t="str">
            <v>F</v>
          </cell>
          <cell r="E153">
            <v>11.1</v>
          </cell>
          <cell r="F153">
            <v>3.25</v>
          </cell>
          <cell r="G153">
            <v>2.5</v>
          </cell>
          <cell r="H153">
            <v>0</v>
          </cell>
          <cell r="I153">
            <v>0</v>
          </cell>
          <cell r="J153">
            <v>0</v>
          </cell>
          <cell r="K153">
            <v>3</v>
          </cell>
          <cell r="L153">
            <v>0</v>
          </cell>
          <cell r="M153">
            <v>0</v>
          </cell>
          <cell r="N153">
            <v>0</v>
          </cell>
          <cell r="O153">
            <v>0.3125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0.67700000000000005</v>
          </cell>
          <cell r="X153">
            <v>0</v>
          </cell>
          <cell r="Y153">
            <v>0</v>
          </cell>
          <cell r="Z153">
            <v>0.27100000000000002</v>
          </cell>
          <cell r="AB153">
            <v>9.6</v>
          </cell>
          <cell r="AD153">
            <v>7</v>
          </cell>
          <cell r="AF153">
            <v>0</v>
          </cell>
          <cell r="AG153">
            <v>0</v>
          </cell>
          <cell r="AH153">
            <v>0</v>
          </cell>
          <cell r="AI153">
            <v>1.78</v>
          </cell>
          <cell r="AJ153">
            <v>1.75</v>
          </cell>
          <cell r="AK153">
            <v>0.97399999999999998</v>
          </cell>
          <cell r="AL153">
            <v>0.73899999999999999</v>
          </cell>
          <cell r="AM153">
            <v>0</v>
          </cell>
          <cell r="AN153">
            <v>0</v>
          </cell>
          <cell r="AO153">
            <v>0</v>
          </cell>
          <cell r="AP153">
            <v>1.31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1.59</v>
          </cell>
          <cell r="AZ153">
            <v>0.89300000000000002</v>
          </cell>
          <cell r="BA153">
            <v>0</v>
          </cell>
          <cell r="BB153">
            <v>1</v>
          </cell>
          <cell r="BD153" t="str">
            <v>2L76x64x7.9SLBB</v>
          </cell>
          <cell r="BE153" t="str">
            <v>2L76x64x7.9SLBB</v>
          </cell>
          <cell r="BF153">
            <v>16.600000000000001</v>
          </cell>
          <cell r="BG153">
            <v>20.98421325</v>
          </cell>
          <cell r="BH153">
            <v>6.3525</v>
          </cell>
          <cell r="BI153">
            <v>0</v>
          </cell>
          <cell r="BJ153">
            <v>0</v>
          </cell>
          <cell r="BK153">
            <v>0</v>
          </cell>
          <cell r="BL153">
            <v>7.6229999999999993</v>
          </cell>
          <cell r="BM153">
            <v>0</v>
          </cell>
          <cell r="BN153">
            <v>0</v>
          </cell>
          <cell r="BO153">
            <v>0</v>
          </cell>
          <cell r="BP153">
            <v>0.7940625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W153">
            <v>0</v>
          </cell>
          <cell r="BX153">
            <v>1.7202570000000001</v>
          </cell>
          <cell r="BY153">
            <v>0</v>
          </cell>
          <cell r="BZ153">
            <v>0</v>
          </cell>
          <cell r="CA153">
            <v>0.68861099999999997</v>
          </cell>
          <cell r="CB153">
            <v>0</v>
          </cell>
          <cell r="CC153">
            <v>9.6</v>
          </cell>
          <cell r="CD153">
            <v>0</v>
          </cell>
          <cell r="CE153">
            <v>7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74.205938573654578</v>
          </cell>
          <cell r="CK153">
            <v>28.71124623675</v>
          </cell>
          <cell r="CL153">
            <v>15.979859334053998</v>
          </cell>
          <cell r="CM153">
            <v>1.877799</v>
          </cell>
          <cell r="CN153">
            <v>0</v>
          </cell>
          <cell r="CO153">
            <v>0</v>
          </cell>
          <cell r="CP153">
            <v>0</v>
          </cell>
          <cell r="CQ153">
            <v>3.3287100000000001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4.0401899999999999</v>
          </cell>
          <cell r="DA153">
            <v>0.89300000000000002</v>
          </cell>
          <cell r="DB153">
            <v>0</v>
          </cell>
          <cell r="DC153">
            <v>1</v>
          </cell>
          <cell r="DE153">
            <v>0</v>
          </cell>
        </row>
        <row r="154">
          <cell r="C154" t="str">
            <v>2L3x2-1/2x5/16x3/4LLBB</v>
          </cell>
          <cell r="D154" t="str">
            <v>F</v>
          </cell>
          <cell r="E154">
            <v>11.1</v>
          </cell>
          <cell r="F154">
            <v>3.25</v>
          </cell>
          <cell r="G154">
            <v>3</v>
          </cell>
          <cell r="H154">
            <v>0</v>
          </cell>
          <cell r="I154">
            <v>0</v>
          </cell>
          <cell r="J154">
            <v>0</v>
          </cell>
          <cell r="K154">
            <v>2.5</v>
          </cell>
          <cell r="L154">
            <v>0</v>
          </cell>
          <cell r="M154">
            <v>0</v>
          </cell>
          <cell r="N154">
            <v>0</v>
          </cell>
          <cell r="O154">
            <v>0.3125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0.92500000000000004</v>
          </cell>
          <cell r="X154">
            <v>0</v>
          </cell>
          <cell r="Y154">
            <v>0</v>
          </cell>
          <cell r="Z154">
            <v>0.39700000000000002</v>
          </cell>
          <cell r="AB154">
            <v>8</v>
          </cell>
          <cell r="AD154">
            <v>8.6</v>
          </cell>
          <cell r="AF154">
            <v>0</v>
          </cell>
          <cell r="AG154">
            <v>0</v>
          </cell>
          <cell r="AH154">
            <v>0</v>
          </cell>
          <cell r="AI154">
            <v>2.83</v>
          </cell>
          <cell r="AJ154">
            <v>2.46</v>
          </cell>
          <cell r="AK154">
            <v>1.36</v>
          </cell>
          <cell r="AL154">
            <v>0.93200000000000005</v>
          </cell>
          <cell r="AM154">
            <v>0</v>
          </cell>
          <cell r="AN154">
            <v>0</v>
          </cell>
          <cell r="AO154">
            <v>0</v>
          </cell>
          <cell r="AP154">
            <v>1.29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1.76</v>
          </cell>
          <cell r="AZ154">
            <v>0.81</v>
          </cell>
          <cell r="BA154">
            <v>0</v>
          </cell>
          <cell r="BB154">
            <v>1</v>
          </cell>
          <cell r="BD154" t="str">
            <v>2L76x64x7.9x19LLBB</v>
          </cell>
          <cell r="BE154" t="str">
            <v>2L76x64x7.9x19LLBB</v>
          </cell>
          <cell r="BF154">
            <v>16.600000000000001</v>
          </cell>
          <cell r="BG154">
            <v>20.98421325</v>
          </cell>
          <cell r="BH154">
            <v>7.6229999999999993</v>
          </cell>
          <cell r="BI154">
            <v>0</v>
          </cell>
          <cell r="BJ154">
            <v>0</v>
          </cell>
          <cell r="BK154">
            <v>0</v>
          </cell>
          <cell r="BL154">
            <v>6.3525</v>
          </cell>
          <cell r="BM154">
            <v>0</v>
          </cell>
          <cell r="BN154">
            <v>0</v>
          </cell>
          <cell r="BO154">
            <v>0</v>
          </cell>
          <cell r="BP154">
            <v>0.7940625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W154">
            <v>0</v>
          </cell>
          <cell r="BX154">
            <v>2.350425</v>
          </cell>
          <cell r="BY154">
            <v>0</v>
          </cell>
          <cell r="BZ154">
            <v>0</v>
          </cell>
          <cell r="CA154">
            <v>1.008777</v>
          </cell>
          <cell r="CB154">
            <v>0</v>
          </cell>
          <cell r="CC154">
            <v>8</v>
          </cell>
          <cell r="CD154">
            <v>0</v>
          </cell>
          <cell r="CE154">
            <v>8.6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117.97910458620363</v>
          </cell>
          <cell r="CK154">
            <v>40.359808995659996</v>
          </cell>
          <cell r="CL154">
            <v>22.31273993256</v>
          </cell>
          <cell r="CM154">
            <v>2.3682120000000002</v>
          </cell>
          <cell r="CN154">
            <v>0</v>
          </cell>
          <cell r="CO154">
            <v>0</v>
          </cell>
          <cell r="CP154">
            <v>0</v>
          </cell>
          <cell r="CQ154">
            <v>3.2778900000000002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4.4721599999999997</v>
          </cell>
          <cell r="DA154">
            <v>0.81</v>
          </cell>
          <cell r="DB154">
            <v>0</v>
          </cell>
          <cell r="DC154">
            <v>1</v>
          </cell>
          <cell r="DE154">
            <v>0.75</v>
          </cell>
        </row>
        <row r="155">
          <cell r="C155" t="str">
            <v>2L3x2-1/2x5/16x3/4SLBB</v>
          </cell>
          <cell r="D155" t="str">
            <v>F</v>
          </cell>
          <cell r="E155">
            <v>11.1</v>
          </cell>
          <cell r="F155">
            <v>3.25</v>
          </cell>
          <cell r="G155">
            <v>2.5</v>
          </cell>
          <cell r="H155">
            <v>0</v>
          </cell>
          <cell r="I155">
            <v>0</v>
          </cell>
          <cell r="J155">
            <v>0</v>
          </cell>
          <cell r="K155">
            <v>3</v>
          </cell>
          <cell r="L155">
            <v>0</v>
          </cell>
          <cell r="M155">
            <v>0</v>
          </cell>
          <cell r="N155">
            <v>0</v>
          </cell>
          <cell r="O155">
            <v>0.3125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0.67700000000000005</v>
          </cell>
          <cell r="X155">
            <v>0</v>
          </cell>
          <cell r="Y155">
            <v>0</v>
          </cell>
          <cell r="Z155">
            <v>0.27100000000000002</v>
          </cell>
          <cell r="AB155">
            <v>9.6</v>
          </cell>
          <cell r="AD155">
            <v>7</v>
          </cell>
          <cell r="AF155">
            <v>0</v>
          </cell>
          <cell r="AG155">
            <v>0</v>
          </cell>
          <cell r="AH155">
            <v>0</v>
          </cell>
          <cell r="AI155">
            <v>1.78</v>
          </cell>
          <cell r="AJ155">
            <v>1.75</v>
          </cell>
          <cell r="AK155">
            <v>0.97399999999999998</v>
          </cell>
          <cell r="AL155">
            <v>0.73899999999999999</v>
          </cell>
          <cell r="AM155">
            <v>0</v>
          </cell>
          <cell r="AN155">
            <v>0</v>
          </cell>
          <cell r="AO155">
            <v>0</v>
          </cell>
          <cell r="AP155">
            <v>1.6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1.84</v>
          </cell>
          <cell r="AZ155">
            <v>0.92</v>
          </cell>
          <cell r="BA155">
            <v>0</v>
          </cell>
          <cell r="BB155">
            <v>1</v>
          </cell>
          <cell r="BD155" t="str">
            <v>2L76x64x7.9x19SLBB</v>
          </cell>
          <cell r="BE155" t="str">
            <v>2L76x64x7.9x19SLBB</v>
          </cell>
          <cell r="BF155">
            <v>16.600000000000001</v>
          </cell>
          <cell r="BG155">
            <v>20.98421325</v>
          </cell>
          <cell r="BH155">
            <v>6.3525</v>
          </cell>
          <cell r="BI155">
            <v>0</v>
          </cell>
          <cell r="BJ155">
            <v>0</v>
          </cell>
          <cell r="BK155">
            <v>0</v>
          </cell>
          <cell r="BL155">
            <v>7.6229999999999993</v>
          </cell>
          <cell r="BM155">
            <v>0</v>
          </cell>
          <cell r="BN155">
            <v>0</v>
          </cell>
          <cell r="BO155">
            <v>0</v>
          </cell>
          <cell r="BP155">
            <v>0.7940625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W155">
            <v>0</v>
          </cell>
          <cell r="BX155">
            <v>1.7202570000000001</v>
          </cell>
          <cell r="BY155">
            <v>0</v>
          </cell>
          <cell r="BZ155">
            <v>0</v>
          </cell>
          <cell r="CA155">
            <v>0.68861099999999997</v>
          </cell>
          <cell r="CB155">
            <v>0</v>
          </cell>
          <cell r="CC155">
            <v>9.6</v>
          </cell>
          <cell r="CD155">
            <v>0</v>
          </cell>
          <cell r="CE155">
            <v>7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74.205938573654578</v>
          </cell>
          <cell r="CK155">
            <v>28.71124623675</v>
          </cell>
          <cell r="CL155">
            <v>15.979859334053998</v>
          </cell>
          <cell r="CM155">
            <v>1.877799</v>
          </cell>
          <cell r="CN155">
            <v>0</v>
          </cell>
          <cell r="CO155">
            <v>0</v>
          </cell>
          <cell r="CP155">
            <v>0</v>
          </cell>
          <cell r="CQ155">
            <v>4.0655999999999999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4.67544</v>
          </cell>
          <cell r="DA155">
            <v>0.92</v>
          </cell>
          <cell r="DB155">
            <v>0</v>
          </cell>
          <cell r="DC155">
            <v>1</v>
          </cell>
          <cell r="DE155">
            <v>0.75</v>
          </cell>
        </row>
        <row r="156">
          <cell r="C156" t="str">
            <v>2L3x2-1/2x5/16x3/8LLBB</v>
          </cell>
          <cell r="D156" t="str">
            <v>F</v>
          </cell>
          <cell r="E156">
            <v>11.1</v>
          </cell>
          <cell r="F156">
            <v>3.25</v>
          </cell>
          <cell r="G156">
            <v>3</v>
          </cell>
          <cell r="H156">
            <v>0</v>
          </cell>
          <cell r="I156">
            <v>0</v>
          </cell>
          <cell r="J156">
            <v>0</v>
          </cell>
          <cell r="K156">
            <v>2.5</v>
          </cell>
          <cell r="L156">
            <v>0</v>
          </cell>
          <cell r="M156">
            <v>0</v>
          </cell>
          <cell r="N156">
            <v>0</v>
          </cell>
          <cell r="O156">
            <v>0.3125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0.92500000000000004</v>
          </cell>
          <cell r="X156">
            <v>0</v>
          </cell>
          <cell r="Y156">
            <v>0</v>
          </cell>
          <cell r="Z156">
            <v>0.39700000000000002</v>
          </cell>
          <cell r="AB156">
            <v>8</v>
          </cell>
          <cell r="AD156">
            <v>8.6</v>
          </cell>
          <cell r="AF156">
            <v>0</v>
          </cell>
          <cell r="AG156">
            <v>0</v>
          </cell>
          <cell r="AH156">
            <v>0</v>
          </cell>
          <cell r="AI156">
            <v>2.83</v>
          </cell>
          <cell r="AJ156">
            <v>2.46</v>
          </cell>
          <cell r="AK156">
            <v>1.36</v>
          </cell>
          <cell r="AL156">
            <v>0.93200000000000005</v>
          </cell>
          <cell r="AM156">
            <v>0</v>
          </cell>
          <cell r="AN156">
            <v>0</v>
          </cell>
          <cell r="AO156">
            <v>0</v>
          </cell>
          <cell r="AP156">
            <v>1.1399999999999999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1.66</v>
          </cell>
          <cell r="AZ156">
            <v>0.78500000000000003</v>
          </cell>
          <cell r="BA156">
            <v>0</v>
          </cell>
          <cell r="BB156">
            <v>1</v>
          </cell>
          <cell r="BD156" t="str">
            <v>2L76x64x7.9x9LLBB</v>
          </cell>
          <cell r="BE156" t="str">
            <v>2L76x64x7.9x9LLBB</v>
          </cell>
          <cell r="BF156">
            <v>16.600000000000001</v>
          </cell>
          <cell r="BG156">
            <v>20.98421325</v>
          </cell>
          <cell r="BH156">
            <v>7.6229999999999993</v>
          </cell>
          <cell r="BI156">
            <v>0</v>
          </cell>
          <cell r="BJ156">
            <v>0</v>
          </cell>
          <cell r="BK156">
            <v>0</v>
          </cell>
          <cell r="BL156">
            <v>6.3525</v>
          </cell>
          <cell r="BM156">
            <v>0</v>
          </cell>
          <cell r="BN156">
            <v>0</v>
          </cell>
          <cell r="BO156">
            <v>0</v>
          </cell>
          <cell r="BP156">
            <v>0.7940625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W156">
            <v>0</v>
          </cell>
          <cell r="BX156">
            <v>2.350425</v>
          </cell>
          <cell r="BY156">
            <v>0</v>
          </cell>
          <cell r="BZ156">
            <v>0</v>
          </cell>
          <cell r="CA156">
            <v>1.008777</v>
          </cell>
          <cell r="CB156">
            <v>0</v>
          </cell>
          <cell r="CC156">
            <v>8</v>
          </cell>
          <cell r="CD156">
            <v>0</v>
          </cell>
          <cell r="CE156">
            <v>8.6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117.97910458620363</v>
          </cell>
          <cell r="CK156">
            <v>40.359808995659996</v>
          </cell>
          <cell r="CL156">
            <v>22.31273993256</v>
          </cell>
          <cell r="CM156">
            <v>2.3682120000000002</v>
          </cell>
          <cell r="CN156">
            <v>0</v>
          </cell>
          <cell r="CO156">
            <v>0</v>
          </cell>
          <cell r="CP156">
            <v>0</v>
          </cell>
          <cell r="CQ156">
            <v>2.8967399999999999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4.2180599999999995</v>
          </cell>
          <cell r="DA156">
            <v>0.78500000000000003</v>
          </cell>
          <cell r="DB156">
            <v>0</v>
          </cell>
          <cell r="DC156">
            <v>1</v>
          </cell>
          <cell r="DE156">
            <v>0.375</v>
          </cell>
        </row>
        <row r="157">
          <cell r="C157" t="str">
            <v>2L3x2-1/2x5/16x3/8SLBB</v>
          </cell>
          <cell r="D157" t="str">
            <v>F</v>
          </cell>
          <cell r="E157">
            <v>11.1</v>
          </cell>
          <cell r="F157">
            <v>3.25</v>
          </cell>
          <cell r="G157">
            <v>2.5</v>
          </cell>
          <cell r="H157">
            <v>0</v>
          </cell>
          <cell r="I157">
            <v>0</v>
          </cell>
          <cell r="J157">
            <v>0</v>
          </cell>
          <cell r="K157">
            <v>3</v>
          </cell>
          <cell r="L157">
            <v>0</v>
          </cell>
          <cell r="M157">
            <v>0</v>
          </cell>
          <cell r="N157">
            <v>0</v>
          </cell>
          <cell r="O157">
            <v>0.3125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0.67700000000000005</v>
          </cell>
          <cell r="X157">
            <v>0</v>
          </cell>
          <cell r="Y157">
            <v>0</v>
          </cell>
          <cell r="Z157">
            <v>0.27100000000000002</v>
          </cell>
          <cell r="AB157">
            <v>9.6</v>
          </cell>
          <cell r="AD157">
            <v>7</v>
          </cell>
          <cell r="AF157">
            <v>0</v>
          </cell>
          <cell r="AG157">
            <v>0</v>
          </cell>
          <cell r="AH157">
            <v>0</v>
          </cell>
          <cell r="AI157">
            <v>1.78</v>
          </cell>
          <cell r="AJ157">
            <v>1.75</v>
          </cell>
          <cell r="AK157">
            <v>0.97399999999999998</v>
          </cell>
          <cell r="AL157">
            <v>0.73899999999999999</v>
          </cell>
          <cell r="AM157">
            <v>0</v>
          </cell>
          <cell r="AN157">
            <v>0</v>
          </cell>
          <cell r="AO157">
            <v>0</v>
          </cell>
          <cell r="AP157">
            <v>1.45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1.71</v>
          </cell>
          <cell r="AZ157">
            <v>0.90700000000000003</v>
          </cell>
          <cell r="BA157">
            <v>0</v>
          </cell>
          <cell r="BB157">
            <v>1</v>
          </cell>
          <cell r="BD157" t="str">
            <v>2L76x64x7.9x9SLBB</v>
          </cell>
          <cell r="BE157" t="str">
            <v>2L76x64x7.9x9SLBB</v>
          </cell>
          <cell r="BF157">
            <v>16.600000000000001</v>
          </cell>
          <cell r="BG157">
            <v>20.98421325</v>
          </cell>
          <cell r="BH157">
            <v>6.3525</v>
          </cell>
          <cell r="BI157">
            <v>0</v>
          </cell>
          <cell r="BJ157">
            <v>0</v>
          </cell>
          <cell r="BK157">
            <v>0</v>
          </cell>
          <cell r="BL157">
            <v>7.6229999999999993</v>
          </cell>
          <cell r="BM157">
            <v>0</v>
          </cell>
          <cell r="BN157">
            <v>0</v>
          </cell>
          <cell r="BO157">
            <v>0</v>
          </cell>
          <cell r="BP157">
            <v>0.7940625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W157">
            <v>0</v>
          </cell>
          <cell r="BX157">
            <v>1.7202570000000001</v>
          </cell>
          <cell r="BY157">
            <v>0</v>
          </cell>
          <cell r="BZ157">
            <v>0</v>
          </cell>
          <cell r="CA157">
            <v>0.68861099999999997</v>
          </cell>
          <cell r="CB157">
            <v>0</v>
          </cell>
          <cell r="CC157">
            <v>9.6</v>
          </cell>
          <cell r="CD157">
            <v>0</v>
          </cell>
          <cell r="CE157">
            <v>7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74.205938573654578</v>
          </cell>
          <cell r="CK157">
            <v>28.71124623675</v>
          </cell>
          <cell r="CL157">
            <v>15.979859334053998</v>
          </cell>
          <cell r="CM157">
            <v>1.877799</v>
          </cell>
          <cell r="CN157">
            <v>0</v>
          </cell>
          <cell r="CO157">
            <v>0</v>
          </cell>
          <cell r="CP157">
            <v>0</v>
          </cell>
          <cell r="CQ157">
            <v>3.6844499999999996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4.34511</v>
          </cell>
          <cell r="DA157">
            <v>0.90700000000000003</v>
          </cell>
          <cell r="DB157">
            <v>0</v>
          </cell>
          <cell r="DC157">
            <v>1</v>
          </cell>
          <cell r="DE157">
            <v>0.375</v>
          </cell>
        </row>
        <row r="158">
          <cell r="C158" t="str">
            <v>2L3x2-1/2x7/16LLBB</v>
          </cell>
          <cell r="D158" t="str">
            <v>F</v>
          </cell>
          <cell r="E158">
            <v>15.1</v>
          </cell>
          <cell r="F158">
            <v>4.4400000000000004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2.5</v>
          </cell>
          <cell r="L158">
            <v>0</v>
          </cell>
          <cell r="M158">
            <v>0</v>
          </cell>
          <cell r="N158">
            <v>0</v>
          </cell>
          <cell r="O158">
            <v>0.4375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0.97199999999999998</v>
          </cell>
          <cell r="X158">
            <v>0</v>
          </cell>
          <cell r="Y158">
            <v>0</v>
          </cell>
          <cell r="Z158">
            <v>0.46200000000000002</v>
          </cell>
          <cell r="AB158">
            <v>5.7142857142857144</v>
          </cell>
          <cell r="AD158">
            <v>5.8571428571428568</v>
          </cell>
          <cell r="AF158">
            <v>0</v>
          </cell>
          <cell r="AG158">
            <v>0</v>
          </cell>
          <cell r="AH158">
            <v>0</v>
          </cell>
          <cell r="AI158">
            <v>3.73</v>
          </cell>
          <cell r="AJ158">
            <v>3.31</v>
          </cell>
          <cell r="AK158">
            <v>1.84</v>
          </cell>
          <cell r="AL158">
            <v>0.91700000000000004</v>
          </cell>
          <cell r="AM158">
            <v>0</v>
          </cell>
          <cell r="AN158">
            <v>0</v>
          </cell>
          <cell r="AO158">
            <v>0</v>
          </cell>
          <cell r="AP158">
            <v>1.02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1.57</v>
          </cell>
          <cell r="AZ158">
            <v>0.76900000000000002</v>
          </cell>
          <cell r="BA158">
            <v>0</v>
          </cell>
          <cell r="BB158">
            <v>1</v>
          </cell>
          <cell r="BD158" t="str">
            <v>2L76x64x11.1LLBB</v>
          </cell>
          <cell r="BE158" t="str">
            <v>2L76x64x11.1LLBB</v>
          </cell>
          <cell r="BF158">
            <v>22.5</v>
          </cell>
          <cell r="BG158">
            <v>28.667663640000001</v>
          </cell>
          <cell r="BH158">
            <v>7.6229999999999993</v>
          </cell>
          <cell r="BI158">
            <v>0</v>
          </cell>
          <cell r="BJ158">
            <v>0</v>
          </cell>
          <cell r="BK158">
            <v>0</v>
          </cell>
          <cell r="BL158">
            <v>6.3525</v>
          </cell>
          <cell r="BM158">
            <v>0</v>
          </cell>
          <cell r="BN158">
            <v>0</v>
          </cell>
          <cell r="BO158">
            <v>0</v>
          </cell>
          <cell r="BP158">
            <v>1.1116874999999999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2.4698519999999999</v>
          </cell>
          <cell r="BY158">
            <v>0</v>
          </cell>
          <cell r="BZ158">
            <v>0</v>
          </cell>
          <cell r="CA158">
            <v>1.173942</v>
          </cell>
          <cell r="CB158">
            <v>0</v>
          </cell>
          <cell r="CC158">
            <v>5.7142857142857144</v>
          </cell>
          <cell r="CD158">
            <v>0</v>
          </cell>
          <cell r="CE158">
            <v>5.8571428571428568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155.49896116838852</v>
          </cell>
          <cell r="CK158">
            <v>54.305271453509995</v>
          </cell>
          <cell r="CL158">
            <v>30.18782461464</v>
          </cell>
          <cell r="CM158">
            <v>2.3300969999999999</v>
          </cell>
          <cell r="CN158">
            <v>0</v>
          </cell>
          <cell r="CO158">
            <v>0</v>
          </cell>
          <cell r="CP158">
            <v>0</v>
          </cell>
          <cell r="CQ158">
            <v>2.5918199999999998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3.9893700000000001</v>
          </cell>
          <cell r="DA158">
            <v>0.76900000000000002</v>
          </cell>
          <cell r="DB158">
            <v>0</v>
          </cell>
          <cell r="DC158">
            <v>1</v>
          </cell>
          <cell r="DE158">
            <v>0</v>
          </cell>
        </row>
        <row r="159">
          <cell r="C159" t="str">
            <v>2L3x2-1/2x7/16SLBB</v>
          </cell>
          <cell r="D159" t="str">
            <v>F</v>
          </cell>
          <cell r="E159">
            <v>15.1</v>
          </cell>
          <cell r="F159">
            <v>4.4400000000000004</v>
          </cell>
          <cell r="G159">
            <v>2.5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  <cell r="L159">
            <v>0</v>
          </cell>
          <cell r="M159">
            <v>0</v>
          </cell>
          <cell r="N159">
            <v>0</v>
          </cell>
          <cell r="O159">
            <v>0.4375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0.72399999999999998</v>
          </cell>
          <cell r="X159">
            <v>0</v>
          </cell>
          <cell r="Y159">
            <v>0</v>
          </cell>
          <cell r="Z159">
            <v>0.37</v>
          </cell>
          <cell r="AB159">
            <v>6.8571428571428568</v>
          </cell>
          <cell r="AD159">
            <v>4.7142857142857144</v>
          </cell>
          <cell r="AF159">
            <v>0</v>
          </cell>
          <cell r="AG159">
            <v>0</v>
          </cell>
          <cell r="AH159">
            <v>0</v>
          </cell>
          <cell r="AI159">
            <v>2.33</v>
          </cell>
          <cell r="AJ159">
            <v>2.38</v>
          </cell>
          <cell r="AK159">
            <v>1.31</v>
          </cell>
          <cell r="AL159">
            <v>0.72399999999999998</v>
          </cell>
          <cell r="AM159">
            <v>0</v>
          </cell>
          <cell r="AN159">
            <v>0</v>
          </cell>
          <cell r="AO159">
            <v>0</v>
          </cell>
          <cell r="AP159">
            <v>1.34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1.6</v>
          </cell>
          <cell r="AZ159">
            <v>0.90100000000000002</v>
          </cell>
          <cell r="BA159">
            <v>0</v>
          </cell>
          <cell r="BB159">
            <v>1</v>
          </cell>
          <cell r="BD159" t="str">
            <v>2L76x64x11.1SLBB</v>
          </cell>
          <cell r="BE159" t="str">
            <v>2L76x64x11.1SLBB</v>
          </cell>
          <cell r="BF159">
            <v>22.5</v>
          </cell>
          <cell r="BG159">
            <v>28.667663640000001</v>
          </cell>
          <cell r="BH159">
            <v>6.3525</v>
          </cell>
          <cell r="BI159">
            <v>0</v>
          </cell>
          <cell r="BJ159">
            <v>0</v>
          </cell>
          <cell r="BK159">
            <v>0</v>
          </cell>
          <cell r="BL159">
            <v>7.6229999999999993</v>
          </cell>
          <cell r="BM159">
            <v>0</v>
          </cell>
          <cell r="BN159">
            <v>0</v>
          </cell>
          <cell r="BO159">
            <v>0</v>
          </cell>
          <cell r="BP159">
            <v>1.1116874999999999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W159">
            <v>0</v>
          </cell>
          <cell r="BX159">
            <v>1.8396839999999999</v>
          </cell>
          <cell r="BY159">
            <v>0</v>
          </cell>
          <cell r="BZ159">
            <v>0</v>
          </cell>
          <cell r="CA159">
            <v>0.94016999999999995</v>
          </cell>
          <cell r="CB159">
            <v>0</v>
          </cell>
          <cell r="CC159">
            <v>6.8571428571428568</v>
          </cell>
          <cell r="CD159">
            <v>0</v>
          </cell>
          <cell r="CE159">
            <v>4.7142857142857144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97.134739818323126</v>
          </cell>
          <cell r="CK159">
            <v>39.047294881979994</v>
          </cell>
          <cell r="CL159">
            <v>21.492418611510001</v>
          </cell>
          <cell r="CM159">
            <v>1.8396839999999999</v>
          </cell>
          <cell r="CN159">
            <v>0</v>
          </cell>
          <cell r="CO159">
            <v>0</v>
          </cell>
          <cell r="CP159">
            <v>0</v>
          </cell>
          <cell r="CQ159">
            <v>3.4049400000000003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4.0655999999999999</v>
          </cell>
          <cell r="DA159">
            <v>0.90100000000000002</v>
          </cell>
          <cell r="DB159">
            <v>0</v>
          </cell>
          <cell r="DC159">
            <v>1</v>
          </cell>
          <cell r="DE159">
            <v>0</v>
          </cell>
        </row>
        <row r="160">
          <cell r="C160" t="str">
            <v>2L3x2-1/2x7/16x3/4LLBB</v>
          </cell>
          <cell r="D160" t="str">
            <v>F</v>
          </cell>
          <cell r="E160">
            <v>15.1</v>
          </cell>
          <cell r="F160">
            <v>4.4400000000000004</v>
          </cell>
          <cell r="G160">
            <v>3</v>
          </cell>
          <cell r="H160">
            <v>0</v>
          </cell>
          <cell r="I160">
            <v>0</v>
          </cell>
          <cell r="J160">
            <v>0</v>
          </cell>
          <cell r="K160">
            <v>2.5</v>
          </cell>
          <cell r="L160">
            <v>0</v>
          </cell>
          <cell r="M160">
            <v>0</v>
          </cell>
          <cell r="N160">
            <v>0</v>
          </cell>
          <cell r="O160">
            <v>0.4375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0.97199999999999998</v>
          </cell>
          <cell r="X160">
            <v>0</v>
          </cell>
          <cell r="Y160">
            <v>0</v>
          </cell>
          <cell r="Z160">
            <v>0.46200000000000002</v>
          </cell>
          <cell r="AB160">
            <v>5.7142857142857144</v>
          </cell>
          <cell r="AD160">
            <v>5.8571428571428568</v>
          </cell>
          <cell r="AF160">
            <v>0</v>
          </cell>
          <cell r="AG160">
            <v>0</v>
          </cell>
          <cell r="AH160">
            <v>0</v>
          </cell>
          <cell r="AI160">
            <v>3.73</v>
          </cell>
          <cell r="AJ160">
            <v>3.31</v>
          </cell>
          <cell r="AK160">
            <v>1.84</v>
          </cell>
          <cell r="AL160">
            <v>0.91700000000000004</v>
          </cell>
          <cell r="AM160">
            <v>0</v>
          </cell>
          <cell r="AN160">
            <v>0</v>
          </cell>
          <cell r="AO160">
            <v>0</v>
          </cell>
          <cell r="AP160">
            <v>1.32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1.77</v>
          </cell>
          <cell r="AZ160">
            <v>0.81900000000000006</v>
          </cell>
          <cell r="BA160">
            <v>0</v>
          </cell>
          <cell r="BB160">
            <v>1</v>
          </cell>
          <cell r="BD160" t="str">
            <v>2L76x64x11.1x19LLBB</v>
          </cell>
          <cell r="BE160" t="str">
            <v>2L76x64x11.1x19LLBB</v>
          </cell>
          <cell r="BF160">
            <v>22.5</v>
          </cell>
          <cell r="BG160">
            <v>28.667663640000001</v>
          </cell>
          <cell r="BH160">
            <v>7.6229999999999993</v>
          </cell>
          <cell r="BI160">
            <v>0</v>
          </cell>
          <cell r="BJ160">
            <v>0</v>
          </cell>
          <cell r="BK160">
            <v>0</v>
          </cell>
          <cell r="BL160">
            <v>6.3525</v>
          </cell>
          <cell r="BM160">
            <v>0</v>
          </cell>
          <cell r="BN160">
            <v>0</v>
          </cell>
          <cell r="BO160">
            <v>0</v>
          </cell>
          <cell r="BP160">
            <v>1.1116874999999999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W160">
            <v>0</v>
          </cell>
          <cell r="BX160">
            <v>2.4698519999999999</v>
          </cell>
          <cell r="BY160">
            <v>0</v>
          </cell>
          <cell r="BZ160">
            <v>0</v>
          </cell>
          <cell r="CA160">
            <v>1.173942</v>
          </cell>
          <cell r="CB160">
            <v>0</v>
          </cell>
          <cell r="CC160">
            <v>5.7142857142857144</v>
          </cell>
          <cell r="CD160">
            <v>0</v>
          </cell>
          <cell r="CE160">
            <v>5.8571428571428568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155.49896116838852</v>
          </cell>
          <cell r="CK160">
            <v>54.305271453509995</v>
          </cell>
          <cell r="CL160">
            <v>30.18782461464</v>
          </cell>
          <cell r="CM160">
            <v>2.3300969999999999</v>
          </cell>
          <cell r="CN160">
            <v>0</v>
          </cell>
          <cell r="CO160">
            <v>0</v>
          </cell>
          <cell r="CP160">
            <v>0</v>
          </cell>
          <cell r="CQ160">
            <v>3.35412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4.4975699999999996</v>
          </cell>
          <cell r="DA160">
            <v>0.81900000000000006</v>
          </cell>
          <cell r="DB160">
            <v>0</v>
          </cell>
          <cell r="DC160">
            <v>1</v>
          </cell>
          <cell r="DE160">
            <v>0.75</v>
          </cell>
        </row>
        <row r="161">
          <cell r="C161" t="str">
            <v>2L3x2-1/2x7/16x3/4SLBB</v>
          </cell>
          <cell r="D161" t="str">
            <v>F</v>
          </cell>
          <cell r="E161">
            <v>15.1</v>
          </cell>
          <cell r="F161">
            <v>4.4400000000000004</v>
          </cell>
          <cell r="G161">
            <v>2.5</v>
          </cell>
          <cell r="H161">
            <v>0</v>
          </cell>
          <cell r="I161">
            <v>0</v>
          </cell>
          <cell r="J161">
            <v>0</v>
          </cell>
          <cell r="K161">
            <v>3</v>
          </cell>
          <cell r="L161">
            <v>0</v>
          </cell>
          <cell r="M161">
            <v>0</v>
          </cell>
          <cell r="N161">
            <v>0</v>
          </cell>
          <cell r="O161">
            <v>0.4375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0.72399999999999998</v>
          </cell>
          <cell r="X161">
            <v>0</v>
          </cell>
          <cell r="Y161">
            <v>0</v>
          </cell>
          <cell r="Z161">
            <v>0.37</v>
          </cell>
          <cell r="AB161">
            <v>6.8571428571428568</v>
          </cell>
          <cell r="AD161">
            <v>4.7142857142857144</v>
          </cell>
          <cell r="AF161">
            <v>0</v>
          </cell>
          <cell r="AG161">
            <v>0</v>
          </cell>
          <cell r="AH161">
            <v>0</v>
          </cell>
          <cell r="AI161">
            <v>2.33</v>
          </cell>
          <cell r="AJ161">
            <v>2.38</v>
          </cell>
          <cell r="AK161">
            <v>1.31</v>
          </cell>
          <cell r="AL161">
            <v>0.72399999999999998</v>
          </cell>
          <cell r="AM161">
            <v>0</v>
          </cell>
          <cell r="AN161">
            <v>0</v>
          </cell>
          <cell r="AO161">
            <v>0</v>
          </cell>
          <cell r="AP161">
            <v>1.63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1.85</v>
          </cell>
          <cell r="AZ161">
            <v>0.92600000000000005</v>
          </cell>
          <cell r="BA161">
            <v>0</v>
          </cell>
          <cell r="BB161">
            <v>1</v>
          </cell>
          <cell r="BD161" t="str">
            <v>2L76x64x11.1x19SLBB</v>
          </cell>
          <cell r="BE161" t="str">
            <v>2L76x64x11.1x19SLBB</v>
          </cell>
          <cell r="BF161">
            <v>22.5</v>
          </cell>
          <cell r="BG161">
            <v>28.667663640000001</v>
          </cell>
          <cell r="BH161">
            <v>6.3525</v>
          </cell>
          <cell r="BI161">
            <v>0</v>
          </cell>
          <cell r="BJ161">
            <v>0</v>
          </cell>
          <cell r="BK161">
            <v>0</v>
          </cell>
          <cell r="BL161">
            <v>7.6229999999999993</v>
          </cell>
          <cell r="BM161">
            <v>0</v>
          </cell>
          <cell r="BN161">
            <v>0</v>
          </cell>
          <cell r="BO161">
            <v>0</v>
          </cell>
          <cell r="BP161">
            <v>1.1116874999999999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W161">
            <v>0</v>
          </cell>
          <cell r="BX161">
            <v>1.8396839999999999</v>
          </cell>
          <cell r="BY161">
            <v>0</v>
          </cell>
          <cell r="BZ161">
            <v>0</v>
          </cell>
          <cell r="CA161">
            <v>0.94016999999999995</v>
          </cell>
          <cell r="CB161">
            <v>0</v>
          </cell>
          <cell r="CC161">
            <v>6.8571428571428568</v>
          </cell>
          <cell r="CD161">
            <v>0</v>
          </cell>
          <cell r="CE161">
            <v>4.7142857142857144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97.134739818323126</v>
          </cell>
          <cell r="CK161">
            <v>39.047294881979994</v>
          </cell>
          <cell r="CL161">
            <v>21.492418611510001</v>
          </cell>
          <cell r="CM161">
            <v>1.8396839999999999</v>
          </cell>
          <cell r="CN161">
            <v>0</v>
          </cell>
          <cell r="CO161">
            <v>0</v>
          </cell>
          <cell r="CP161">
            <v>0</v>
          </cell>
          <cell r="CQ161">
            <v>4.1418299999999997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4.70085</v>
          </cell>
          <cell r="DA161">
            <v>0.92600000000000005</v>
          </cell>
          <cell r="DB161">
            <v>0</v>
          </cell>
          <cell r="DC161">
            <v>1</v>
          </cell>
          <cell r="DE161">
            <v>0.75</v>
          </cell>
        </row>
        <row r="162">
          <cell r="C162" t="str">
            <v>2L3x2-1/2x7/16x3/8LLBB</v>
          </cell>
          <cell r="D162" t="str">
            <v>F</v>
          </cell>
          <cell r="E162">
            <v>15.1</v>
          </cell>
          <cell r="F162">
            <v>4.4400000000000004</v>
          </cell>
          <cell r="G162">
            <v>3</v>
          </cell>
          <cell r="H162">
            <v>0</v>
          </cell>
          <cell r="I162">
            <v>0</v>
          </cell>
          <cell r="J162">
            <v>0</v>
          </cell>
          <cell r="K162">
            <v>2.5</v>
          </cell>
          <cell r="L162">
            <v>0</v>
          </cell>
          <cell r="M162">
            <v>0</v>
          </cell>
          <cell r="N162">
            <v>0</v>
          </cell>
          <cell r="O162">
            <v>0.4375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0.97199999999999998</v>
          </cell>
          <cell r="X162">
            <v>0</v>
          </cell>
          <cell r="Y162">
            <v>0</v>
          </cell>
          <cell r="Z162">
            <v>0.46200000000000002</v>
          </cell>
          <cell r="AB162">
            <v>5.7142857142857144</v>
          </cell>
          <cell r="AD162">
            <v>5.8571428571428568</v>
          </cell>
          <cell r="AF162">
            <v>0</v>
          </cell>
          <cell r="AG162">
            <v>0</v>
          </cell>
          <cell r="AH162">
            <v>0</v>
          </cell>
          <cell r="AI162">
            <v>3.73</v>
          </cell>
          <cell r="AJ162">
            <v>3.31</v>
          </cell>
          <cell r="AK162">
            <v>1.84</v>
          </cell>
          <cell r="AL162">
            <v>0.91700000000000004</v>
          </cell>
          <cell r="AM162">
            <v>0</v>
          </cell>
          <cell r="AN162">
            <v>0</v>
          </cell>
          <cell r="AO162">
            <v>0</v>
          </cell>
          <cell r="AP162">
            <v>1.1599999999999999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1.66</v>
          </cell>
          <cell r="AZ162">
            <v>0.79500000000000004</v>
          </cell>
          <cell r="BA162">
            <v>0</v>
          </cell>
          <cell r="BB162">
            <v>1</v>
          </cell>
          <cell r="BD162" t="str">
            <v>2L76x64x11.1x9LLBB</v>
          </cell>
          <cell r="BE162" t="str">
            <v>2L76x64x11.1x9LLBB</v>
          </cell>
          <cell r="BF162">
            <v>22.5</v>
          </cell>
          <cell r="BG162">
            <v>28.667663640000001</v>
          </cell>
          <cell r="BH162">
            <v>7.6229999999999993</v>
          </cell>
          <cell r="BI162">
            <v>0</v>
          </cell>
          <cell r="BJ162">
            <v>0</v>
          </cell>
          <cell r="BK162">
            <v>0</v>
          </cell>
          <cell r="BL162">
            <v>6.3525</v>
          </cell>
          <cell r="BM162">
            <v>0</v>
          </cell>
          <cell r="BN162">
            <v>0</v>
          </cell>
          <cell r="BO162">
            <v>0</v>
          </cell>
          <cell r="BP162">
            <v>1.1116874999999999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W162">
            <v>0</v>
          </cell>
          <cell r="BX162">
            <v>2.4698519999999999</v>
          </cell>
          <cell r="BY162">
            <v>0</v>
          </cell>
          <cell r="BZ162">
            <v>0</v>
          </cell>
          <cell r="CA162">
            <v>1.173942</v>
          </cell>
          <cell r="CB162">
            <v>0</v>
          </cell>
          <cell r="CC162">
            <v>5.7142857142857144</v>
          </cell>
          <cell r="CD162">
            <v>0</v>
          </cell>
          <cell r="CE162">
            <v>5.8571428571428568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155.49896116838852</v>
          </cell>
          <cell r="CK162">
            <v>54.305271453509995</v>
          </cell>
          <cell r="CL162">
            <v>30.18782461464</v>
          </cell>
          <cell r="CM162">
            <v>2.3300969999999999</v>
          </cell>
          <cell r="CN162">
            <v>0</v>
          </cell>
          <cell r="CO162">
            <v>0</v>
          </cell>
          <cell r="CP162">
            <v>0</v>
          </cell>
          <cell r="CQ162">
            <v>2.9475599999999997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4.2180599999999995</v>
          </cell>
          <cell r="DA162">
            <v>0.79500000000000004</v>
          </cell>
          <cell r="DB162">
            <v>0</v>
          </cell>
          <cell r="DC162">
            <v>1</v>
          </cell>
          <cell r="DE162">
            <v>0.375</v>
          </cell>
        </row>
        <row r="163">
          <cell r="C163" t="str">
            <v>2L3x2-1/2x7/16x3/8SLBB</v>
          </cell>
          <cell r="D163" t="str">
            <v>F</v>
          </cell>
          <cell r="E163">
            <v>15.1</v>
          </cell>
          <cell r="F163">
            <v>4.4400000000000004</v>
          </cell>
          <cell r="G163">
            <v>2.5</v>
          </cell>
          <cell r="H163">
            <v>0</v>
          </cell>
          <cell r="I163">
            <v>0</v>
          </cell>
          <cell r="J163">
            <v>0</v>
          </cell>
          <cell r="K163">
            <v>3</v>
          </cell>
          <cell r="L163">
            <v>0</v>
          </cell>
          <cell r="M163">
            <v>0</v>
          </cell>
          <cell r="N163">
            <v>0</v>
          </cell>
          <cell r="O163">
            <v>0.4375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0.72399999999999998</v>
          </cell>
          <cell r="X163">
            <v>0</v>
          </cell>
          <cell r="Y163">
            <v>0</v>
          </cell>
          <cell r="Z163">
            <v>0.37</v>
          </cell>
          <cell r="AB163">
            <v>6.8571428571428568</v>
          </cell>
          <cell r="AD163">
            <v>4.7142857142857144</v>
          </cell>
          <cell r="AF163">
            <v>0</v>
          </cell>
          <cell r="AG163">
            <v>0</v>
          </cell>
          <cell r="AH163">
            <v>0</v>
          </cell>
          <cell r="AI163">
            <v>2.33</v>
          </cell>
          <cell r="AJ163">
            <v>2.38</v>
          </cell>
          <cell r="AK163">
            <v>1.31</v>
          </cell>
          <cell r="AL163">
            <v>0.72399999999999998</v>
          </cell>
          <cell r="AM163">
            <v>0</v>
          </cell>
          <cell r="AN163">
            <v>0</v>
          </cell>
          <cell r="AO163">
            <v>0</v>
          </cell>
          <cell r="AP163">
            <v>1.48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1.72</v>
          </cell>
          <cell r="AZ163">
            <v>0.91400000000000003</v>
          </cell>
          <cell r="BA163">
            <v>0</v>
          </cell>
          <cell r="BB163">
            <v>1</v>
          </cell>
          <cell r="BD163" t="str">
            <v>2L76x64x11.1x9SLBB</v>
          </cell>
          <cell r="BE163" t="str">
            <v>2L76x64x11.1x9SLBB</v>
          </cell>
          <cell r="BF163">
            <v>22.5</v>
          </cell>
          <cell r="BG163">
            <v>28.667663640000001</v>
          </cell>
          <cell r="BH163">
            <v>6.3525</v>
          </cell>
          <cell r="BI163">
            <v>0</v>
          </cell>
          <cell r="BJ163">
            <v>0</v>
          </cell>
          <cell r="BK163">
            <v>0</v>
          </cell>
          <cell r="BL163">
            <v>7.6229999999999993</v>
          </cell>
          <cell r="BM163">
            <v>0</v>
          </cell>
          <cell r="BN163">
            <v>0</v>
          </cell>
          <cell r="BO163">
            <v>0</v>
          </cell>
          <cell r="BP163">
            <v>1.1116874999999999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W163">
            <v>0</v>
          </cell>
          <cell r="BX163">
            <v>1.8396839999999999</v>
          </cell>
          <cell r="BY163">
            <v>0</v>
          </cell>
          <cell r="BZ163">
            <v>0</v>
          </cell>
          <cell r="CA163">
            <v>0.94016999999999995</v>
          </cell>
          <cell r="CB163">
            <v>0</v>
          </cell>
          <cell r="CC163">
            <v>6.8571428571428568</v>
          </cell>
          <cell r="CD163">
            <v>0</v>
          </cell>
          <cell r="CE163">
            <v>4.7142857142857144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97.134739818323126</v>
          </cell>
          <cell r="CK163">
            <v>39.047294881979994</v>
          </cell>
          <cell r="CL163">
            <v>21.492418611510001</v>
          </cell>
          <cell r="CM163">
            <v>1.8396839999999999</v>
          </cell>
          <cell r="CN163">
            <v>0</v>
          </cell>
          <cell r="CO163">
            <v>0</v>
          </cell>
          <cell r="CP163">
            <v>0</v>
          </cell>
          <cell r="CQ163">
            <v>3.7606799999999998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4.37052</v>
          </cell>
          <cell r="DA163">
            <v>0.91400000000000003</v>
          </cell>
          <cell r="DB163">
            <v>0</v>
          </cell>
          <cell r="DC163">
            <v>1</v>
          </cell>
          <cell r="DE163">
            <v>0.375</v>
          </cell>
        </row>
        <row r="164">
          <cell r="C164" t="str">
            <v>2L3x2x1/2LLBB</v>
          </cell>
          <cell r="D164" t="str">
            <v>F</v>
          </cell>
          <cell r="E164">
            <v>15.4</v>
          </cell>
          <cell r="F164">
            <v>4.53</v>
          </cell>
          <cell r="G164">
            <v>3</v>
          </cell>
          <cell r="H164">
            <v>0</v>
          </cell>
          <cell r="I164">
            <v>0</v>
          </cell>
          <cell r="J164">
            <v>0</v>
          </cell>
          <cell r="K164">
            <v>2</v>
          </cell>
          <cell r="L164">
            <v>0</v>
          </cell>
          <cell r="M164">
            <v>0</v>
          </cell>
          <cell r="N164">
            <v>0</v>
          </cell>
          <cell r="O164">
            <v>0.5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1.08</v>
          </cell>
          <cell r="X164">
            <v>0</v>
          </cell>
          <cell r="Y164">
            <v>0</v>
          </cell>
          <cell r="Z164">
            <v>0.73599999999999999</v>
          </cell>
          <cell r="AB164">
            <v>4</v>
          </cell>
          <cell r="AD164">
            <v>5</v>
          </cell>
          <cell r="AF164">
            <v>0</v>
          </cell>
          <cell r="AG164">
            <v>0</v>
          </cell>
          <cell r="AH164">
            <v>0</v>
          </cell>
          <cell r="AI164">
            <v>3.85</v>
          </cell>
          <cell r="AJ164">
            <v>3.55</v>
          </cell>
          <cell r="AK164">
            <v>2</v>
          </cell>
          <cell r="AL164">
            <v>0.92200000000000004</v>
          </cell>
          <cell r="AM164">
            <v>0</v>
          </cell>
          <cell r="AN164">
            <v>0</v>
          </cell>
          <cell r="AO164">
            <v>0</v>
          </cell>
          <cell r="AP164">
            <v>0.79500000000000004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1.47</v>
          </cell>
          <cell r="AZ164">
            <v>0.68400000000000005</v>
          </cell>
          <cell r="BA164">
            <v>0</v>
          </cell>
          <cell r="BB164">
            <v>1</v>
          </cell>
          <cell r="BD164" t="str">
            <v>2L76x51x12.7LLBB</v>
          </cell>
          <cell r="BE164" t="str">
            <v>2L76x51x12.7LLBB</v>
          </cell>
          <cell r="BF164">
            <v>23</v>
          </cell>
          <cell r="BG164">
            <v>29.24876493</v>
          </cell>
          <cell r="BH164">
            <v>7.6229999999999993</v>
          </cell>
          <cell r="BI164">
            <v>0</v>
          </cell>
          <cell r="BJ164">
            <v>0</v>
          </cell>
          <cell r="BK164">
            <v>0</v>
          </cell>
          <cell r="BL164">
            <v>5.0819999999999999</v>
          </cell>
          <cell r="BM164">
            <v>0</v>
          </cell>
          <cell r="BN164">
            <v>0</v>
          </cell>
          <cell r="BO164">
            <v>0</v>
          </cell>
          <cell r="BP164">
            <v>1.2705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W164">
            <v>0</v>
          </cell>
          <cell r="BX164">
            <v>2.7442800000000003</v>
          </cell>
          <cell r="BY164">
            <v>0</v>
          </cell>
          <cell r="BZ164">
            <v>0</v>
          </cell>
          <cell r="CA164">
            <v>1.8701759999999998</v>
          </cell>
          <cell r="CB164">
            <v>0</v>
          </cell>
          <cell r="CC164">
            <v>4</v>
          </cell>
          <cell r="CD164">
            <v>0</v>
          </cell>
          <cell r="CE164">
            <v>5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160.50160871267985</v>
          </cell>
          <cell r="CK164">
            <v>58.242813794549996</v>
          </cell>
          <cell r="CL164">
            <v>32.812852841999998</v>
          </cell>
          <cell r="CM164">
            <v>2.3428019999999998</v>
          </cell>
          <cell r="CN164">
            <v>0</v>
          </cell>
          <cell r="CO164">
            <v>0</v>
          </cell>
          <cell r="CP164">
            <v>0</v>
          </cell>
          <cell r="CQ164">
            <v>2.020095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3.7352699999999999</v>
          </cell>
          <cell r="DA164">
            <v>0.68400000000000005</v>
          </cell>
          <cell r="DB164">
            <v>0</v>
          </cell>
          <cell r="DC164">
            <v>1</v>
          </cell>
          <cell r="DE164">
            <v>0</v>
          </cell>
        </row>
        <row r="165">
          <cell r="C165" t="str">
            <v>2L3x2x1/2SLBB</v>
          </cell>
          <cell r="D165" t="str">
            <v>F</v>
          </cell>
          <cell r="E165">
            <v>15.4</v>
          </cell>
          <cell r="F165">
            <v>4.53</v>
          </cell>
          <cell r="G165">
            <v>2</v>
          </cell>
          <cell r="H165">
            <v>0</v>
          </cell>
          <cell r="I165">
            <v>0</v>
          </cell>
          <cell r="J165">
            <v>0</v>
          </cell>
          <cell r="K165">
            <v>3</v>
          </cell>
          <cell r="L165">
            <v>0</v>
          </cell>
          <cell r="M165">
            <v>0</v>
          </cell>
          <cell r="N165">
            <v>0</v>
          </cell>
          <cell r="O165">
            <v>0.5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0.57999999999999996</v>
          </cell>
          <cell r="X165">
            <v>0</v>
          </cell>
          <cell r="Y165">
            <v>0</v>
          </cell>
          <cell r="Z165">
            <v>0.377</v>
          </cell>
          <cell r="AB165">
            <v>6</v>
          </cell>
          <cell r="AD165">
            <v>3</v>
          </cell>
          <cell r="AF165">
            <v>0</v>
          </cell>
          <cell r="AG165">
            <v>0</v>
          </cell>
          <cell r="AH165">
            <v>0</v>
          </cell>
          <cell r="AI165">
            <v>1.33</v>
          </cell>
          <cell r="AJ165">
            <v>1.77</v>
          </cell>
          <cell r="AK165">
            <v>0.94</v>
          </cell>
          <cell r="AL165">
            <v>0.54300000000000004</v>
          </cell>
          <cell r="AM165">
            <v>0</v>
          </cell>
          <cell r="AN165">
            <v>0</v>
          </cell>
          <cell r="AO165">
            <v>0</v>
          </cell>
          <cell r="AP165">
            <v>1.42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1.55</v>
          </cell>
          <cell r="AZ165">
            <v>0.95499999999999996</v>
          </cell>
          <cell r="BA165">
            <v>0</v>
          </cell>
          <cell r="BB165">
            <v>1</v>
          </cell>
          <cell r="BD165" t="str">
            <v>2L76x51x12.7SLBB</v>
          </cell>
          <cell r="BE165" t="str">
            <v>2L76x51x12.7SLBB</v>
          </cell>
          <cell r="BF165">
            <v>23</v>
          </cell>
          <cell r="BG165">
            <v>29.24876493</v>
          </cell>
          <cell r="BH165">
            <v>5.0819999999999999</v>
          </cell>
          <cell r="BI165">
            <v>0</v>
          </cell>
          <cell r="BJ165">
            <v>0</v>
          </cell>
          <cell r="BK165">
            <v>0</v>
          </cell>
          <cell r="BL165">
            <v>7.6229999999999993</v>
          </cell>
          <cell r="BM165">
            <v>0</v>
          </cell>
          <cell r="BN165">
            <v>0</v>
          </cell>
          <cell r="BO165">
            <v>0</v>
          </cell>
          <cell r="BP165">
            <v>1.2705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W165">
            <v>0</v>
          </cell>
          <cell r="BX165">
            <v>1.4737799999999999</v>
          </cell>
          <cell r="BY165">
            <v>0</v>
          </cell>
          <cell r="BZ165">
            <v>0</v>
          </cell>
          <cell r="CA165">
            <v>0.95795699999999995</v>
          </cell>
          <cell r="CB165">
            <v>0</v>
          </cell>
          <cell r="CC165">
            <v>6</v>
          </cell>
          <cell r="CD165">
            <v>0</v>
          </cell>
          <cell r="CE165">
            <v>3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55.446010282562128</v>
          </cell>
          <cell r="CK165">
            <v>29.039374765169999</v>
          </cell>
          <cell r="CL165">
            <v>15.422040835739999</v>
          </cell>
          <cell r="CM165">
            <v>1.3797630000000001</v>
          </cell>
          <cell r="CN165">
            <v>0</v>
          </cell>
          <cell r="CO165">
            <v>0</v>
          </cell>
          <cell r="CP165">
            <v>0</v>
          </cell>
          <cell r="CQ165">
            <v>3.6082199999999998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3.9385500000000002</v>
          </cell>
          <cell r="DA165">
            <v>0.95499999999999996</v>
          </cell>
          <cell r="DB165">
            <v>0</v>
          </cell>
          <cell r="DC165">
            <v>1</v>
          </cell>
          <cell r="DE165">
            <v>0</v>
          </cell>
        </row>
        <row r="166">
          <cell r="C166" t="str">
            <v>2L3x2x1/2x3/4LLBB</v>
          </cell>
          <cell r="D166" t="str">
            <v>F</v>
          </cell>
          <cell r="E166">
            <v>15.4</v>
          </cell>
          <cell r="F166">
            <v>4.53</v>
          </cell>
          <cell r="G166">
            <v>3</v>
          </cell>
          <cell r="H166">
            <v>0</v>
          </cell>
          <cell r="I166">
            <v>0</v>
          </cell>
          <cell r="J166">
            <v>0</v>
          </cell>
          <cell r="K166">
            <v>2</v>
          </cell>
          <cell r="L166">
            <v>0</v>
          </cell>
          <cell r="M166">
            <v>0</v>
          </cell>
          <cell r="N166">
            <v>0</v>
          </cell>
          <cell r="O166">
            <v>0.5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1.08</v>
          </cell>
          <cell r="X166">
            <v>0</v>
          </cell>
          <cell r="Y166">
            <v>0</v>
          </cell>
          <cell r="Z166">
            <v>0.73599999999999999</v>
          </cell>
          <cell r="AB166">
            <v>4</v>
          </cell>
          <cell r="AD166">
            <v>5</v>
          </cell>
          <cell r="AF166">
            <v>0</v>
          </cell>
          <cell r="AG166">
            <v>0</v>
          </cell>
          <cell r="AH166">
            <v>0</v>
          </cell>
          <cell r="AI166">
            <v>3.85</v>
          </cell>
          <cell r="AJ166">
            <v>3.55</v>
          </cell>
          <cell r="AK166">
            <v>2</v>
          </cell>
          <cell r="AL166">
            <v>0.92200000000000004</v>
          </cell>
          <cell r="AM166">
            <v>0</v>
          </cell>
          <cell r="AN166">
            <v>0</v>
          </cell>
          <cell r="AO166">
            <v>0</v>
          </cell>
          <cell r="AP166">
            <v>1.1000000000000001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1.66</v>
          </cell>
          <cell r="AZ166">
            <v>0.751</v>
          </cell>
          <cell r="BA166">
            <v>0</v>
          </cell>
          <cell r="BB166">
            <v>1</v>
          </cell>
          <cell r="BD166" t="str">
            <v>2L76x51x12.7x19LLBB</v>
          </cell>
          <cell r="BE166" t="str">
            <v>2L76x51x12.7x19LLBB</v>
          </cell>
          <cell r="BF166">
            <v>23</v>
          </cell>
          <cell r="BG166">
            <v>29.24876493</v>
          </cell>
          <cell r="BH166">
            <v>7.6229999999999993</v>
          </cell>
          <cell r="BI166">
            <v>0</v>
          </cell>
          <cell r="BJ166">
            <v>0</v>
          </cell>
          <cell r="BK166">
            <v>0</v>
          </cell>
          <cell r="BL166">
            <v>5.0819999999999999</v>
          </cell>
          <cell r="BM166">
            <v>0</v>
          </cell>
          <cell r="BN166">
            <v>0</v>
          </cell>
          <cell r="BO166">
            <v>0</v>
          </cell>
          <cell r="BP166">
            <v>1.2705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W166">
            <v>0</v>
          </cell>
          <cell r="BX166">
            <v>2.7442800000000003</v>
          </cell>
          <cell r="BY166">
            <v>0</v>
          </cell>
          <cell r="BZ166">
            <v>0</v>
          </cell>
          <cell r="CA166">
            <v>1.8701759999999998</v>
          </cell>
          <cell r="CB166">
            <v>0</v>
          </cell>
          <cell r="CC166">
            <v>4</v>
          </cell>
          <cell r="CD166">
            <v>0</v>
          </cell>
          <cell r="CE166">
            <v>5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160.50160871267985</v>
          </cell>
          <cell r="CK166">
            <v>58.242813794549996</v>
          </cell>
          <cell r="CL166">
            <v>32.812852841999998</v>
          </cell>
          <cell r="CM166">
            <v>2.3428019999999998</v>
          </cell>
          <cell r="CN166">
            <v>0</v>
          </cell>
          <cell r="CO166">
            <v>0</v>
          </cell>
          <cell r="CP166">
            <v>0</v>
          </cell>
          <cell r="CQ166">
            <v>2.7951000000000001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4.2180599999999995</v>
          </cell>
          <cell r="DA166">
            <v>0.751</v>
          </cell>
          <cell r="DB166">
            <v>0</v>
          </cell>
          <cell r="DC166">
            <v>1</v>
          </cell>
          <cell r="DE166">
            <v>0.75</v>
          </cell>
        </row>
        <row r="167">
          <cell r="C167" t="str">
            <v>2L3x2x1/2x3/4SLBB</v>
          </cell>
          <cell r="D167" t="str">
            <v>F</v>
          </cell>
          <cell r="E167">
            <v>15.4</v>
          </cell>
          <cell r="F167">
            <v>4.53</v>
          </cell>
          <cell r="G167">
            <v>2</v>
          </cell>
          <cell r="H167">
            <v>0</v>
          </cell>
          <cell r="I167">
            <v>0</v>
          </cell>
          <cell r="J167">
            <v>0</v>
          </cell>
          <cell r="K167">
            <v>3</v>
          </cell>
          <cell r="L167">
            <v>0</v>
          </cell>
          <cell r="M167">
            <v>0</v>
          </cell>
          <cell r="N167">
            <v>0</v>
          </cell>
          <cell r="O167">
            <v>0.5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0.57999999999999996</v>
          </cell>
          <cell r="X167">
            <v>0</v>
          </cell>
          <cell r="Y167">
            <v>0</v>
          </cell>
          <cell r="Z167">
            <v>0.377</v>
          </cell>
          <cell r="AB167">
            <v>6</v>
          </cell>
          <cell r="AD167">
            <v>3</v>
          </cell>
          <cell r="AF167">
            <v>0</v>
          </cell>
          <cell r="AG167">
            <v>0</v>
          </cell>
          <cell r="AH167">
            <v>0</v>
          </cell>
          <cell r="AI167">
            <v>1.33</v>
          </cell>
          <cell r="AJ167">
            <v>1.77</v>
          </cell>
          <cell r="AK167">
            <v>0.94</v>
          </cell>
          <cell r="AL167">
            <v>0.54300000000000004</v>
          </cell>
          <cell r="AM167">
            <v>0</v>
          </cell>
          <cell r="AN167">
            <v>0</v>
          </cell>
          <cell r="AO167">
            <v>0</v>
          </cell>
          <cell r="AP167">
            <v>1.72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1.83</v>
          </cell>
          <cell r="AZ167">
            <v>0.96799999999999997</v>
          </cell>
          <cell r="BA167">
            <v>0</v>
          </cell>
          <cell r="BB167">
            <v>1</v>
          </cell>
          <cell r="BD167" t="str">
            <v>2L76x51x12.7x19SLBB</v>
          </cell>
          <cell r="BE167" t="str">
            <v>2L76x51x12.7x19SLBB</v>
          </cell>
          <cell r="BF167">
            <v>23</v>
          </cell>
          <cell r="BG167">
            <v>29.24876493</v>
          </cell>
          <cell r="BH167">
            <v>5.0819999999999999</v>
          </cell>
          <cell r="BI167">
            <v>0</v>
          </cell>
          <cell r="BJ167">
            <v>0</v>
          </cell>
          <cell r="BK167">
            <v>0</v>
          </cell>
          <cell r="BL167">
            <v>7.6229999999999993</v>
          </cell>
          <cell r="BM167">
            <v>0</v>
          </cell>
          <cell r="BN167">
            <v>0</v>
          </cell>
          <cell r="BO167">
            <v>0</v>
          </cell>
          <cell r="BP167">
            <v>1.2705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W167">
            <v>0</v>
          </cell>
          <cell r="BX167">
            <v>1.4737799999999999</v>
          </cell>
          <cell r="BY167">
            <v>0</v>
          </cell>
          <cell r="BZ167">
            <v>0</v>
          </cell>
          <cell r="CA167">
            <v>0.95795699999999995</v>
          </cell>
          <cell r="CB167">
            <v>0</v>
          </cell>
          <cell r="CC167">
            <v>6</v>
          </cell>
          <cell r="CD167">
            <v>0</v>
          </cell>
          <cell r="CE167">
            <v>3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55.446010282562128</v>
          </cell>
          <cell r="CK167">
            <v>29.039374765169999</v>
          </cell>
          <cell r="CL167">
            <v>15.422040835739999</v>
          </cell>
          <cell r="CM167">
            <v>1.3797630000000001</v>
          </cell>
          <cell r="CN167">
            <v>0</v>
          </cell>
          <cell r="CO167">
            <v>0</v>
          </cell>
          <cell r="CP167">
            <v>0</v>
          </cell>
          <cell r="CQ167">
            <v>4.37052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4.6500300000000001</v>
          </cell>
          <cell r="DA167">
            <v>0.96799999999999997</v>
          </cell>
          <cell r="DB167">
            <v>0</v>
          </cell>
          <cell r="DC167">
            <v>1</v>
          </cell>
          <cell r="DE167">
            <v>0.75</v>
          </cell>
        </row>
        <row r="168">
          <cell r="C168" t="str">
            <v>2L3x2x1/2x3/8LLBB</v>
          </cell>
          <cell r="D168" t="str">
            <v>F</v>
          </cell>
          <cell r="E168">
            <v>15.4</v>
          </cell>
          <cell r="F168">
            <v>4.53</v>
          </cell>
          <cell r="G168">
            <v>3</v>
          </cell>
          <cell r="H168">
            <v>0</v>
          </cell>
          <cell r="I168">
            <v>0</v>
          </cell>
          <cell r="J168">
            <v>0</v>
          </cell>
          <cell r="K168">
            <v>2</v>
          </cell>
          <cell r="L168">
            <v>0</v>
          </cell>
          <cell r="M168">
            <v>0</v>
          </cell>
          <cell r="N168">
            <v>0</v>
          </cell>
          <cell r="O168">
            <v>0.5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1.08</v>
          </cell>
          <cell r="X168">
            <v>0</v>
          </cell>
          <cell r="Y168">
            <v>0</v>
          </cell>
          <cell r="Z168">
            <v>0.73599999999999999</v>
          </cell>
          <cell r="AB168">
            <v>4</v>
          </cell>
          <cell r="AD168">
            <v>5</v>
          </cell>
          <cell r="AF168">
            <v>0</v>
          </cell>
          <cell r="AG168">
            <v>0</v>
          </cell>
          <cell r="AH168">
            <v>0</v>
          </cell>
          <cell r="AI168">
            <v>3.85</v>
          </cell>
          <cell r="AJ168">
            <v>3.55</v>
          </cell>
          <cell r="AK168">
            <v>2</v>
          </cell>
          <cell r="AL168">
            <v>0.92200000000000004</v>
          </cell>
          <cell r="AM168">
            <v>0</v>
          </cell>
          <cell r="AN168">
            <v>0</v>
          </cell>
          <cell r="AO168">
            <v>0</v>
          </cell>
          <cell r="AP168">
            <v>0.94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1.55</v>
          </cell>
          <cell r="AZ168">
            <v>0.71699999999999997</v>
          </cell>
          <cell r="BA168">
            <v>0</v>
          </cell>
          <cell r="BB168">
            <v>1</v>
          </cell>
          <cell r="BD168" t="str">
            <v>2L76x51x12.7x9LLBB</v>
          </cell>
          <cell r="BE168" t="str">
            <v>2L76x51x12.7x9LLBB</v>
          </cell>
          <cell r="BF168">
            <v>23</v>
          </cell>
          <cell r="BG168">
            <v>29.24876493</v>
          </cell>
          <cell r="BH168">
            <v>7.6229999999999993</v>
          </cell>
          <cell r="BI168">
            <v>0</v>
          </cell>
          <cell r="BJ168">
            <v>0</v>
          </cell>
          <cell r="BK168">
            <v>0</v>
          </cell>
          <cell r="BL168">
            <v>5.0819999999999999</v>
          </cell>
          <cell r="BM168">
            <v>0</v>
          </cell>
          <cell r="BN168">
            <v>0</v>
          </cell>
          <cell r="BO168">
            <v>0</v>
          </cell>
          <cell r="BP168">
            <v>1.2705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W168">
            <v>0</v>
          </cell>
          <cell r="BX168">
            <v>2.7442800000000003</v>
          </cell>
          <cell r="BY168">
            <v>0</v>
          </cell>
          <cell r="BZ168">
            <v>0</v>
          </cell>
          <cell r="CA168">
            <v>1.8701759999999998</v>
          </cell>
          <cell r="CB168">
            <v>0</v>
          </cell>
          <cell r="CC168">
            <v>4</v>
          </cell>
          <cell r="CD168">
            <v>0</v>
          </cell>
          <cell r="CE168">
            <v>5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160.50160871267985</v>
          </cell>
          <cell r="CK168">
            <v>58.242813794549996</v>
          </cell>
          <cell r="CL168">
            <v>32.812852841999998</v>
          </cell>
          <cell r="CM168">
            <v>2.3428019999999998</v>
          </cell>
          <cell r="CN168">
            <v>0</v>
          </cell>
          <cell r="CO168">
            <v>0</v>
          </cell>
          <cell r="CP168">
            <v>0</v>
          </cell>
          <cell r="CQ168">
            <v>2.3885399999999999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3.9385500000000002</v>
          </cell>
          <cell r="DA168">
            <v>0.71699999999999997</v>
          </cell>
          <cell r="DB168">
            <v>0</v>
          </cell>
          <cell r="DC168">
            <v>1</v>
          </cell>
          <cell r="DE168">
            <v>0.375</v>
          </cell>
        </row>
        <row r="169">
          <cell r="C169" t="str">
            <v>2L3x2x1/2x3/8SLBB</v>
          </cell>
          <cell r="D169" t="str">
            <v>F</v>
          </cell>
          <cell r="E169">
            <v>15.4</v>
          </cell>
          <cell r="F169">
            <v>4.53</v>
          </cell>
          <cell r="G169">
            <v>2</v>
          </cell>
          <cell r="H169">
            <v>0</v>
          </cell>
          <cell r="I169">
            <v>0</v>
          </cell>
          <cell r="J169">
            <v>0</v>
          </cell>
          <cell r="K169">
            <v>3</v>
          </cell>
          <cell r="L169">
            <v>0</v>
          </cell>
          <cell r="M169">
            <v>0</v>
          </cell>
          <cell r="N169">
            <v>0</v>
          </cell>
          <cell r="O169">
            <v>0.5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0.57999999999999996</v>
          </cell>
          <cell r="X169">
            <v>0</v>
          </cell>
          <cell r="Y169">
            <v>0</v>
          </cell>
          <cell r="Z169">
            <v>0.377</v>
          </cell>
          <cell r="AB169">
            <v>6</v>
          </cell>
          <cell r="AD169">
            <v>3</v>
          </cell>
          <cell r="AF169">
            <v>0</v>
          </cell>
          <cell r="AG169">
            <v>0</v>
          </cell>
          <cell r="AH169">
            <v>0</v>
          </cell>
          <cell r="AI169">
            <v>1.33</v>
          </cell>
          <cell r="AJ169">
            <v>1.77</v>
          </cell>
          <cell r="AK169">
            <v>0.94</v>
          </cell>
          <cell r="AL169">
            <v>0.54300000000000004</v>
          </cell>
          <cell r="AM169">
            <v>0</v>
          </cell>
          <cell r="AN169">
            <v>0</v>
          </cell>
          <cell r="AO169">
            <v>0</v>
          </cell>
          <cell r="AP169">
            <v>1.56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1.69</v>
          </cell>
          <cell r="AZ169">
            <v>0.96199999999999997</v>
          </cell>
          <cell r="BA169">
            <v>0</v>
          </cell>
          <cell r="BB169">
            <v>1</v>
          </cell>
          <cell r="BD169" t="str">
            <v>2L76x51x12.7x9SLBB</v>
          </cell>
          <cell r="BE169" t="str">
            <v>2L76x51x12.7x9SLBB</v>
          </cell>
          <cell r="BF169">
            <v>23</v>
          </cell>
          <cell r="BG169">
            <v>29.24876493</v>
          </cell>
          <cell r="BH169">
            <v>5.0819999999999999</v>
          </cell>
          <cell r="BI169">
            <v>0</v>
          </cell>
          <cell r="BJ169">
            <v>0</v>
          </cell>
          <cell r="BK169">
            <v>0</v>
          </cell>
          <cell r="BL169">
            <v>7.6229999999999993</v>
          </cell>
          <cell r="BM169">
            <v>0</v>
          </cell>
          <cell r="BN169">
            <v>0</v>
          </cell>
          <cell r="BO169">
            <v>0</v>
          </cell>
          <cell r="BP169">
            <v>1.2705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W169">
            <v>0</v>
          </cell>
          <cell r="BX169">
            <v>1.4737799999999999</v>
          </cell>
          <cell r="BY169">
            <v>0</v>
          </cell>
          <cell r="BZ169">
            <v>0</v>
          </cell>
          <cell r="CA169">
            <v>0.95795699999999995</v>
          </cell>
          <cell r="CB169">
            <v>0</v>
          </cell>
          <cell r="CC169">
            <v>6</v>
          </cell>
          <cell r="CD169">
            <v>0</v>
          </cell>
          <cell r="CE169">
            <v>3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55.446010282562128</v>
          </cell>
          <cell r="CK169">
            <v>29.039374765169999</v>
          </cell>
          <cell r="CL169">
            <v>15.422040835739999</v>
          </cell>
          <cell r="CM169">
            <v>1.3797630000000001</v>
          </cell>
          <cell r="CN169">
            <v>0</v>
          </cell>
          <cell r="CO169">
            <v>0</v>
          </cell>
          <cell r="CP169">
            <v>0</v>
          </cell>
          <cell r="CQ169">
            <v>3.9639600000000002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4.2942900000000002</v>
          </cell>
          <cell r="DA169">
            <v>0.96199999999999997</v>
          </cell>
          <cell r="DB169">
            <v>0</v>
          </cell>
          <cell r="DC169">
            <v>1</v>
          </cell>
          <cell r="DE169">
            <v>0.375</v>
          </cell>
        </row>
        <row r="170">
          <cell r="C170" t="str">
            <v>2L3x2x1/4LLBB</v>
          </cell>
          <cell r="D170" t="str">
            <v>F</v>
          </cell>
          <cell r="E170">
            <v>8.18</v>
          </cell>
          <cell r="F170">
            <v>2.4</v>
          </cell>
          <cell r="G170">
            <v>3</v>
          </cell>
          <cell r="H170">
            <v>0</v>
          </cell>
          <cell r="I170">
            <v>0</v>
          </cell>
          <cell r="J170">
            <v>0</v>
          </cell>
          <cell r="K170">
            <v>2</v>
          </cell>
          <cell r="L170">
            <v>0</v>
          </cell>
          <cell r="M170">
            <v>0</v>
          </cell>
          <cell r="N170">
            <v>0</v>
          </cell>
          <cell r="O170">
            <v>0.25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0.98</v>
          </cell>
          <cell r="X170">
            <v>0</v>
          </cell>
          <cell r="Y170">
            <v>0</v>
          </cell>
          <cell r="Z170">
            <v>0.59599999999999997</v>
          </cell>
          <cell r="AB170">
            <v>8</v>
          </cell>
          <cell r="AD170">
            <v>11</v>
          </cell>
          <cell r="AF170">
            <v>0</v>
          </cell>
          <cell r="AG170">
            <v>0</v>
          </cell>
          <cell r="AH170">
            <v>0</v>
          </cell>
          <cell r="AI170">
            <v>2.1800000000000002</v>
          </cell>
          <cell r="AJ170">
            <v>1.94</v>
          </cell>
          <cell r="AK170">
            <v>1.08</v>
          </cell>
          <cell r="AL170">
            <v>0.95300000000000007</v>
          </cell>
          <cell r="AM170">
            <v>0</v>
          </cell>
          <cell r="AN170">
            <v>0</v>
          </cell>
          <cell r="AO170">
            <v>0</v>
          </cell>
          <cell r="AP170">
            <v>0.749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1.48</v>
          </cell>
          <cell r="AZ170">
            <v>0.66800000000000004</v>
          </cell>
          <cell r="BA170">
            <v>0</v>
          </cell>
          <cell r="BB170">
            <v>1</v>
          </cell>
          <cell r="BD170" t="str">
            <v>2L76x51x6.4LLBB</v>
          </cell>
          <cell r="BE170" t="str">
            <v>2L76x51x6.4LLBB</v>
          </cell>
          <cell r="BF170">
            <v>12.2</v>
          </cell>
          <cell r="BG170">
            <v>15.496034399999999</v>
          </cell>
          <cell r="BH170">
            <v>7.6229999999999993</v>
          </cell>
          <cell r="BI170">
            <v>0</v>
          </cell>
          <cell r="BJ170">
            <v>0</v>
          </cell>
          <cell r="BK170">
            <v>0</v>
          </cell>
          <cell r="BL170">
            <v>5.0819999999999999</v>
          </cell>
          <cell r="BM170">
            <v>0</v>
          </cell>
          <cell r="BN170">
            <v>0</v>
          </cell>
          <cell r="BO170">
            <v>0</v>
          </cell>
          <cell r="BP170">
            <v>0.63524999999999998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W170">
            <v>0</v>
          </cell>
          <cell r="BX170">
            <v>2.4901800000000001</v>
          </cell>
          <cell r="BY170">
            <v>0</v>
          </cell>
          <cell r="BZ170">
            <v>0</v>
          </cell>
          <cell r="CA170">
            <v>1.5144359999999999</v>
          </cell>
          <cell r="CB170">
            <v>0</v>
          </cell>
          <cell r="CC170">
            <v>8</v>
          </cell>
          <cell r="CD170">
            <v>0</v>
          </cell>
          <cell r="CE170">
            <v>11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90.881430387958986</v>
          </cell>
          <cell r="CK170">
            <v>31.828467256739998</v>
          </cell>
          <cell r="CL170">
            <v>17.718940534680002</v>
          </cell>
          <cell r="CM170">
            <v>2.421573</v>
          </cell>
          <cell r="CN170">
            <v>0</v>
          </cell>
          <cell r="CO170">
            <v>0</v>
          </cell>
          <cell r="CP170">
            <v>0</v>
          </cell>
          <cell r="CQ170">
            <v>1.9032089999999999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3.7606799999999998</v>
          </cell>
          <cell r="DA170">
            <v>0.66800000000000004</v>
          </cell>
          <cell r="DB170">
            <v>0</v>
          </cell>
          <cell r="DC170">
            <v>1</v>
          </cell>
          <cell r="DE170">
            <v>0</v>
          </cell>
        </row>
        <row r="171">
          <cell r="C171" t="str">
            <v>2L3x2x1/4SLBB</v>
          </cell>
          <cell r="D171" t="str">
            <v>F</v>
          </cell>
          <cell r="E171">
            <v>8.18</v>
          </cell>
          <cell r="F171">
            <v>2.4</v>
          </cell>
          <cell r="G171">
            <v>2</v>
          </cell>
          <cell r="H171">
            <v>0</v>
          </cell>
          <cell r="I171">
            <v>0</v>
          </cell>
          <cell r="J171">
            <v>0</v>
          </cell>
          <cell r="K171">
            <v>3</v>
          </cell>
          <cell r="L171">
            <v>0</v>
          </cell>
          <cell r="M171">
            <v>0</v>
          </cell>
          <cell r="N171">
            <v>0</v>
          </cell>
          <cell r="O171">
            <v>0.25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0.48699999999999999</v>
          </cell>
          <cell r="X171">
            <v>0</v>
          </cell>
          <cell r="Y171">
            <v>0</v>
          </cell>
          <cell r="Z171">
            <v>0.2</v>
          </cell>
          <cell r="AB171">
            <v>12</v>
          </cell>
          <cell r="AD171">
            <v>7</v>
          </cell>
          <cell r="AF171">
            <v>0</v>
          </cell>
          <cell r="AG171">
            <v>0</v>
          </cell>
          <cell r="AH171">
            <v>0</v>
          </cell>
          <cell r="AI171">
            <v>0.77900000000000003</v>
          </cell>
          <cell r="AJ171">
            <v>0.92600000000000005</v>
          </cell>
          <cell r="AK171">
            <v>0.51500000000000001</v>
          </cell>
          <cell r="AL171">
            <v>0.56900000000000006</v>
          </cell>
          <cell r="AM171">
            <v>0</v>
          </cell>
          <cell r="AN171">
            <v>0</v>
          </cell>
          <cell r="AO171">
            <v>0</v>
          </cell>
          <cell r="AP171">
            <v>1.37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1.52</v>
          </cell>
          <cell r="AZ171">
            <v>0.94400000000000006</v>
          </cell>
          <cell r="BA171">
            <v>0</v>
          </cell>
          <cell r="BB171">
            <v>1</v>
          </cell>
          <cell r="BD171" t="str">
            <v>2L76x51x6.4SLBB</v>
          </cell>
          <cell r="BE171" t="str">
            <v>2L76x51x6.4SLBB</v>
          </cell>
          <cell r="BF171">
            <v>12.2</v>
          </cell>
          <cell r="BG171">
            <v>15.496034399999999</v>
          </cell>
          <cell r="BH171">
            <v>5.0819999999999999</v>
          </cell>
          <cell r="BI171">
            <v>0</v>
          </cell>
          <cell r="BJ171">
            <v>0</v>
          </cell>
          <cell r="BK171">
            <v>0</v>
          </cell>
          <cell r="BL171">
            <v>7.6229999999999993</v>
          </cell>
          <cell r="BM171">
            <v>0</v>
          </cell>
          <cell r="BN171">
            <v>0</v>
          </cell>
          <cell r="BO171">
            <v>0</v>
          </cell>
          <cell r="BP171">
            <v>0.63524999999999998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W171">
            <v>0</v>
          </cell>
          <cell r="BX171">
            <v>1.2374669999999999</v>
          </cell>
          <cell r="BY171">
            <v>0</v>
          </cell>
          <cell r="BZ171">
            <v>0</v>
          </cell>
          <cell r="CA171">
            <v>0.50819999999999999</v>
          </cell>
          <cell r="CB171">
            <v>0</v>
          </cell>
          <cell r="CC171">
            <v>12</v>
          </cell>
          <cell r="CD171">
            <v>0</v>
          </cell>
          <cell r="CE171">
            <v>7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32.475520308357822</v>
          </cell>
          <cell r="CK171">
            <v>15.192350865846</v>
          </cell>
          <cell r="CL171">
            <v>8.4493096068149995</v>
          </cell>
          <cell r="CM171">
            <v>1.445829</v>
          </cell>
          <cell r="CN171">
            <v>0</v>
          </cell>
          <cell r="CO171">
            <v>0</v>
          </cell>
          <cell r="CP171">
            <v>0</v>
          </cell>
          <cell r="CQ171">
            <v>3.4811700000000001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3.86232</v>
          </cell>
          <cell r="DA171">
            <v>0.94400000000000006</v>
          </cell>
          <cell r="DB171">
            <v>0</v>
          </cell>
          <cell r="DC171">
            <v>1</v>
          </cell>
          <cell r="DE171">
            <v>0</v>
          </cell>
        </row>
        <row r="172">
          <cell r="C172" t="str">
            <v>2L3x2x1/4x3/4LLBB</v>
          </cell>
          <cell r="D172" t="str">
            <v>F</v>
          </cell>
          <cell r="E172">
            <v>8.18</v>
          </cell>
          <cell r="F172">
            <v>2.4</v>
          </cell>
          <cell r="G172">
            <v>3</v>
          </cell>
          <cell r="H172">
            <v>0</v>
          </cell>
          <cell r="I172">
            <v>0</v>
          </cell>
          <cell r="J172">
            <v>0</v>
          </cell>
          <cell r="K172">
            <v>2</v>
          </cell>
          <cell r="L172">
            <v>0</v>
          </cell>
          <cell r="M172">
            <v>0</v>
          </cell>
          <cell r="N172">
            <v>0</v>
          </cell>
          <cell r="O172">
            <v>0.25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0.98</v>
          </cell>
          <cell r="X172">
            <v>0</v>
          </cell>
          <cell r="Y172">
            <v>0</v>
          </cell>
          <cell r="Z172">
            <v>0.59599999999999997</v>
          </cell>
          <cell r="AB172">
            <v>8</v>
          </cell>
          <cell r="AD172">
            <v>11</v>
          </cell>
          <cell r="AF172">
            <v>0</v>
          </cell>
          <cell r="AG172">
            <v>0</v>
          </cell>
          <cell r="AH172">
            <v>0</v>
          </cell>
          <cell r="AI172">
            <v>2.1800000000000002</v>
          </cell>
          <cell r="AJ172">
            <v>1.94</v>
          </cell>
          <cell r="AK172">
            <v>1.08</v>
          </cell>
          <cell r="AL172">
            <v>0.95300000000000007</v>
          </cell>
          <cell r="AM172">
            <v>0</v>
          </cell>
          <cell r="AN172">
            <v>0</v>
          </cell>
          <cell r="AO172">
            <v>0</v>
          </cell>
          <cell r="AP172">
            <v>1.03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1.65</v>
          </cell>
          <cell r="AZ172">
            <v>0.73</v>
          </cell>
          <cell r="BA172">
            <v>0</v>
          </cell>
          <cell r="BB172">
            <v>1</v>
          </cell>
          <cell r="BD172" t="str">
            <v>2L76x51x6.4x19LLBB</v>
          </cell>
          <cell r="BE172" t="str">
            <v>2L76x51x6.4x19LLBB</v>
          </cell>
          <cell r="BF172">
            <v>12.2</v>
          </cell>
          <cell r="BG172">
            <v>15.496034399999999</v>
          </cell>
          <cell r="BH172">
            <v>7.6229999999999993</v>
          </cell>
          <cell r="BI172">
            <v>0</v>
          </cell>
          <cell r="BJ172">
            <v>0</v>
          </cell>
          <cell r="BK172">
            <v>0</v>
          </cell>
          <cell r="BL172">
            <v>5.0819999999999999</v>
          </cell>
          <cell r="BM172">
            <v>0</v>
          </cell>
          <cell r="BN172">
            <v>0</v>
          </cell>
          <cell r="BO172">
            <v>0</v>
          </cell>
          <cell r="BP172">
            <v>0.63524999999999998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W172">
            <v>0</v>
          </cell>
          <cell r="BX172">
            <v>2.4901800000000001</v>
          </cell>
          <cell r="BY172">
            <v>0</v>
          </cell>
          <cell r="BZ172">
            <v>0</v>
          </cell>
          <cell r="CA172">
            <v>1.5144359999999999</v>
          </cell>
          <cell r="CB172">
            <v>0</v>
          </cell>
          <cell r="CC172">
            <v>8</v>
          </cell>
          <cell r="CD172">
            <v>0</v>
          </cell>
          <cell r="CE172">
            <v>11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90.881430387958986</v>
          </cell>
          <cell r="CK172">
            <v>31.828467256739998</v>
          </cell>
          <cell r="CL172">
            <v>17.718940534680002</v>
          </cell>
          <cell r="CM172">
            <v>2.421573</v>
          </cell>
          <cell r="CN172">
            <v>0</v>
          </cell>
          <cell r="CO172">
            <v>0</v>
          </cell>
          <cell r="CP172">
            <v>0</v>
          </cell>
          <cell r="CQ172">
            <v>2.6172300000000002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4.1926499999999995</v>
          </cell>
          <cell r="DA172">
            <v>0.73</v>
          </cell>
          <cell r="DB172">
            <v>0</v>
          </cell>
          <cell r="DC172">
            <v>1</v>
          </cell>
          <cell r="DE172">
            <v>0.75</v>
          </cell>
        </row>
        <row r="173">
          <cell r="C173" t="str">
            <v>2L3x2x1/4x3/4SLBB</v>
          </cell>
          <cell r="D173" t="str">
            <v>F</v>
          </cell>
          <cell r="E173">
            <v>8.18</v>
          </cell>
          <cell r="F173">
            <v>2.4</v>
          </cell>
          <cell r="G173">
            <v>2</v>
          </cell>
          <cell r="H173">
            <v>0</v>
          </cell>
          <cell r="I173">
            <v>0</v>
          </cell>
          <cell r="J173">
            <v>0</v>
          </cell>
          <cell r="K173">
            <v>3</v>
          </cell>
          <cell r="L173">
            <v>0</v>
          </cell>
          <cell r="M173">
            <v>0</v>
          </cell>
          <cell r="N173">
            <v>0</v>
          </cell>
          <cell r="O173">
            <v>0.25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0.48699999999999999</v>
          </cell>
          <cell r="X173">
            <v>0</v>
          </cell>
          <cell r="Y173">
            <v>0</v>
          </cell>
          <cell r="Z173">
            <v>0.2</v>
          </cell>
          <cell r="AB173">
            <v>12</v>
          </cell>
          <cell r="AD173">
            <v>7</v>
          </cell>
          <cell r="AF173">
            <v>0</v>
          </cell>
          <cell r="AG173">
            <v>0</v>
          </cell>
          <cell r="AH173">
            <v>0</v>
          </cell>
          <cell r="AI173">
            <v>0.77900000000000003</v>
          </cell>
          <cell r="AJ173">
            <v>0.92600000000000005</v>
          </cell>
          <cell r="AK173">
            <v>0.51500000000000001</v>
          </cell>
          <cell r="AL173">
            <v>0.56900000000000006</v>
          </cell>
          <cell r="AM173">
            <v>0</v>
          </cell>
          <cell r="AN173">
            <v>0</v>
          </cell>
          <cell r="AO173">
            <v>0</v>
          </cell>
          <cell r="AP173">
            <v>1.66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1.79</v>
          </cell>
          <cell r="AZ173">
            <v>0.95900000000000007</v>
          </cell>
          <cell r="BA173">
            <v>0</v>
          </cell>
          <cell r="BB173">
            <v>1</v>
          </cell>
          <cell r="BD173" t="str">
            <v>2L76x51x6.4x19SLBB</v>
          </cell>
          <cell r="BE173" t="str">
            <v>2L76x51x6.4x19SLBB</v>
          </cell>
          <cell r="BF173">
            <v>12.2</v>
          </cell>
          <cell r="BG173">
            <v>15.496034399999999</v>
          </cell>
          <cell r="BH173">
            <v>5.0819999999999999</v>
          </cell>
          <cell r="BI173">
            <v>0</v>
          </cell>
          <cell r="BJ173">
            <v>0</v>
          </cell>
          <cell r="BK173">
            <v>0</v>
          </cell>
          <cell r="BL173">
            <v>7.6229999999999993</v>
          </cell>
          <cell r="BM173">
            <v>0</v>
          </cell>
          <cell r="BN173">
            <v>0</v>
          </cell>
          <cell r="BO173">
            <v>0</v>
          </cell>
          <cell r="BP173">
            <v>0.63524999999999998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W173">
            <v>0</v>
          </cell>
          <cell r="BX173">
            <v>1.2374669999999999</v>
          </cell>
          <cell r="BY173">
            <v>0</v>
          </cell>
          <cell r="BZ173">
            <v>0</v>
          </cell>
          <cell r="CA173">
            <v>0.50819999999999999</v>
          </cell>
          <cell r="CB173">
            <v>0</v>
          </cell>
          <cell r="CC173">
            <v>12</v>
          </cell>
          <cell r="CD173">
            <v>0</v>
          </cell>
          <cell r="CE173">
            <v>7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32.475520308357822</v>
          </cell>
          <cell r="CK173">
            <v>15.192350865846</v>
          </cell>
          <cell r="CL173">
            <v>8.4493096068149995</v>
          </cell>
          <cell r="CM173">
            <v>1.445829</v>
          </cell>
          <cell r="CN173">
            <v>0</v>
          </cell>
          <cell r="CO173">
            <v>0</v>
          </cell>
          <cell r="CP173">
            <v>0</v>
          </cell>
          <cell r="CQ173">
            <v>4.2180599999999995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4.5483900000000004</v>
          </cell>
          <cell r="DA173">
            <v>0.95900000000000007</v>
          </cell>
          <cell r="DB173">
            <v>0</v>
          </cell>
          <cell r="DC173">
            <v>1</v>
          </cell>
          <cell r="DE173">
            <v>0.75</v>
          </cell>
        </row>
        <row r="174">
          <cell r="C174" t="str">
            <v>2L3x2x1/4x3/8LLBB</v>
          </cell>
          <cell r="D174" t="str">
            <v>F</v>
          </cell>
          <cell r="E174">
            <v>8.18</v>
          </cell>
          <cell r="F174">
            <v>2.4</v>
          </cell>
          <cell r="G174">
            <v>3</v>
          </cell>
          <cell r="H174">
            <v>0</v>
          </cell>
          <cell r="I174">
            <v>0</v>
          </cell>
          <cell r="J174">
            <v>0</v>
          </cell>
          <cell r="K174">
            <v>2</v>
          </cell>
          <cell r="L174">
            <v>0</v>
          </cell>
          <cell r="M174">
            <v>0</v>
          </cell>
          <cell r="N174">
            <v>0</v>
          </cell>
          <cell r="O174">
            <v>0.25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0.98</v>
          </cell>
          <cell r="X174">
            <v>0</v>
          </cell>
          <cell r="Y174">
            <v>0</v>
          </cell>
          <cell r="Z174">
            <v>0.59599999999999997</v>
          </cell>
          <cell r="AB174">
            <v>8</v>
          </cell>
          <cell r="AD174">
            <v>11</v>
          </cell>
          <cell r="AF174">
            <v>0</v>
          </cell>
          <cell r="AG174">
            <v>0</v>
          </cell>
          <cell r="AH174">
            <v>0</v>
          </cell>
          <cell r="AI174">
            <v>2.1800000000000002</v>
          </cell>
          <cell r="AJ174">
            <v>1.94</v>
          </cell>
          <cell r="AK174">
            <v>1.08</v>
          </cell>
          <cell r="AL174">
            <v>0.95300000000000007</v>
          </cell>
          <cell r="AM174">
            <v>0</v>
          </cell>
          <cell r="AN174">
            <v>0</v>
          </cell>
          <cell r="AO174">
            <v>0</v>
          </cell>
          <cell r="AP174">
            <v>0.88300000000000001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1.56</v>
          </cell>
          <cell r="AZ174">
            <v>0.69800000000000006</v>
          </cell>
          <cell r="BA174">
            <v>0</v>
          </cell>
          <cell r="BB174">
            <v>1</v>
          </cell>
          <cell r="BD174" t="str">
            <v>2L76x51x6.4x9LLBB</v>
          </cell>
          <cell r="BE174" t="str">
            <v>2L76x51x6.4x9LLBB</v>
          </cell>
          <cell r="BF174">
            <v>12.2</v>
          </cell>
          <cell r="BG174">
            <v>15.496034399999999</v>
          </cell>
          <cell r="BH174">
            <v>7.6229999999999993</v>
          </cell>
          <cell r="BI174">
            <v>0</v>
          </cell>
          <cell r="BJ174">
            <v>0</v>
          </cell>
          <cell r="BK174">
            <v>0</v>
          </cell>
          <cell r="BL174">
            <v>5.0819999999999999</v>
          </cell>
          <cell r="BM174">
            <v>0</v>
          </cell>
          <cell r="BN174">
            <v>0</v>
          </cell>
          <cell r="BO174">
            <v>0</v>
          </cell>
          <cell r="BP174">
            <v>0.63524999999999998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W174">
            <v>0</v>
          </cell>
          <cell r="BX174">
            <v>2.4901800000000001</v>
          </cell>
          <cell r="BY174">
            <v>0</v>
          </cell>
          <cell r="BZ174">
            <v>0</v>
          </cell>
          <cell r="CA174">
            <v>1.5144359999999999</v>
          </cell>
          <cell r="CB174">
            <v>0</v>
          </cell>
          <cell r="CC174">
            <v>8</v>
          </cell>
          <cell r="CD174">
            <v>0</v>
          </cell>
          <cell r="CE174">
            <v>11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90.881430387958986</v>
          </cell>
          <cell r="CK174">
            <v>31.828467256739998</v>
          </cell>
          <cell r="CL174">
            <v>17.718940534680002</v>
          </cell>
          <cell r="CM174">
            <v>2.421573</v>
          </cell>
          <cell r="CN174">
            <v>0</v>
          </cell>
          <cell r="CO174">
            <v>0</v>
          </cell>
          <cell r="CP174">
            <v>0</v>
          </cell>
          <cell r="CQ174">
            <v>2.243703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3.9639600000000002</v>
          </cell>
          <cell r="DA174">
            <v>0.69800000000000006</v>
          </cell>
          <cell r="DB174">
            <v>0</v>
          </cell>
          <cell r="DC174">
            <v>1</v>
          </cell>
          <cell r="DE174">
            <v>0.375</v>
          </cell>
        </row>
        <row r="175">
          <cell r="C175" t="str">
            <v>2L3x2x1/4x3/8SLBB</v>
          </cell>
          <cell r="D175" t="str">
            <v>F</v>
          </cell>
          <cell r="E175">
            <v>8.18</v>
          </cell>
          <cell r="F175">
            <v>2.4</v>
          </cell>
          <cell r="G175">
            <v>2</v>
          </cell>
          <cell r="H175">
            <v>0</v>
          </cell>
          <cell r="I175">
            <v>0</v>
          </cell>
          <cell r="J175">
            <v>0</v>
          </cell>
          <cell r="K175">
            <v>3</v>
          </cell>
          <cell r="L175">
            <v>0</v>
          </cell>
          <cell r="M175">
            <v>0</v>
          </cell>
          <cell r="N175">
            <v>0</v>
          </cell>
          <cell r="O175">
            <v>0.25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0.48699999999999999</v>
          </cell>
          <cell r="X175">
            <v>0</v>
          </cell>
          <cell r="Y175">
            <v>0</v>
          </cell>
          <cell r="Z175">
            <v>0.2</v>
          </cell>
          <cell r="AB175">
            <v>12</v>
          </cell>
          <cell r="AD175">
            <v>7</v>
          </cell>
          <cell r="AF175">
            <v>0</v>
          </cell>
          <cell r="AG175">
            <v>0</v>
          </cell>
          <cell r="AH175">
            <v>0</v>
          </cell>
          <cell r="AI175">
            <v>0.77900000000000003</v>
          </cell>
          <cell r="AJ175">
            <v>0.92600000000000005</v>
          </cell>
          <cell r="AK175">
            <v>0.51500000000000001</v>
          </cell>
          <cell r="AL175">
            <v>0.56900000000000006</v>
          </cell>
          <cell r="AM175">
            <v>0</v>
          </cell>
          <cell r="AN175">
            <v>0</v>
          </cell>
          <cell r="AO175">
            <v>0</v>
          </cell>
          <cell r="AP175">
            <v>1.51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1.65</v>
          </cell>
          <cell r="AZ175">
            <v>0.95200000000000007</v>
          </cell>
          <cell r="BA175">
            <v>0</v>
          </cell>
          <cell r="BB175">
            <v>1</v>
          </cell>
          <cell r="BD175" t="str">
            <v>2L76x51x6.4x9SLBB</v>
          </cell>
          <cell r="BE175" t="str">
            <v>2L76x51x6.4x9SLBB</v>
          </cell>
          <cell r="BF175">
            <v>12.2</v>
          </cell>
          <cell r="BG175">
            <v>15.496034399999999</v>
          </cell>
          <cell r="BH175">
            <v>5.0819999999999999</v>
          </cell>
          <cell r="BI175">
            <v>0</v>
          </cell>
          <cell r="BJ175">
            <v>0</v>
          </cell>
          <cell r="BK175">
            <v>0</v>
          </cell>
          <cell r="BL175">
            <v>7.6229999999999993</v>
          </cell>
          <cell r="BM175">
            <v>0</v>
          </cell>
          <cell r="BN175">
            <v>0</v>
          </cell>
          <cell r="BO175">
            <v>0</v>
          </cell>
          <cell r="BP175">
            <v>0.63524999999999998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W175">
            <v>0</v>
          </cell>
          <cell r="BX175">
            <v>1.2374669999999999</v>
          </cell>
          <cell r="BY175">
            <v>0</v>
          </cell>
          <cell r="BZ175">
            <v>0</v>
          </cell>
          <cell r="CA175">
            <v>0.50819999999999999</v>
          </cell>
          <cell r="CB175">
            <v>0</v>
          </cell>
          <cell r="CC175">
            <v>12</v>
          </cell>
          <cell r="CD175">
            <v>0</v>
          </cell>
          <cell r="CE175">
            <v>7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32.475520308357822</v>
          </cell>
          <cell r="CK175">
            <v>15.192350865846</v>
          </cell>
          <cell r="CL175">
            <v>8.4493096068149995</v>
          </cell>
          <cell r="CM175">
            <v>1.445829</v>
          </cell>
          <cell r="CN175">
            <v>0</v>
          </cell>
          <cell r="CO175">
            <v>0</v>
          </cell>
          <cell r="CP175">
            <v>0</v>
          </cell>
          <cell r="CQ175">
            <v>3.83691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4.1926499999999995</v>
          </cell>
          <cell r="DA175">
            <v>0.95200000000000007</v>
          </cell>
          <cell r="DB175">
            <v>0</v>
          </cell>
          <cell r="DC175">
            <v>1</v>
          </cell>
          <cell r="DE175">
            <v>0.375</v>
          </cell>
        </row>
        <row r="176">
          <cell r="C176" t="str">
            <v>2L3x2x3/16LLBB</v>
          </cell>
          <cell r="D176" t="str">
            <v>F</v>
          </cell>
          <cell r="E176">
            <v>6.24</v>
          </cell>
          <cell r="F176">
            <v>1.83</v>
          </cell>
          <cell r="G176">
            <v>3</v>
          </cell>
          <cell r="H176">
            <v>0</v>
          </cell>
          <cell r="I176">
            <v>0</v>
          </cell>
          <cell r="J176">
            <v>0</v>
          </cell>
          <cell r="K176">
            <v>2</v>
          </cell>
          <cell r="L176">
            <v>0</v>
          </cell>
          <cell r="M176">
            <v>0</v>
          </cell>
          <cell r="N176">
            <v>0</v>
          </cell>
          <cell r="O176">
            <v>0.1875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0.95200000000000007</v>
          </cell>
          <cell r="X176">
            <v>0</v>
          </cell>
          <cell r="Y176">
            <v>0</v>
          </cell>
          <cell r="Z176">
            <v>0.55600000000000005</v>
          </cell>
          <cell r="AB176">
            <v>10.666666666666666</v>
          </cell>
          <cell r="AD176">
            <v>15</v>
          </cell>
          <cell r="AF176">
            <v>0</v>
          </cell>
          <cell r="AG176">
            <v>0</v>
          </cell>
          <cell r="AH176">
            <v>0</v>
          </cell>
          <cell r="AI176">
            <v>1.69</v>
          </cell>
          <cell r="AJ176">
            <v>1.49</v>
          </cell>
          <cell r="AK176">
            <v>0.82800000000000007</v>
          </cell>
          <cell r="AL176">
            <v>0.96099999999999997</v>
          </cell>
          <cell r="AM176">
            <v>0</v>
          </cell>
          <cell r="AN176">
            <v>0</v>
          </cell>
          <cell r="AO176">
            <v>0</v>
          </cell>
          <cell r="AP176">
            <v>0.73899999999999999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1.49</v>
          </cell>
          <cell r="AZ176">
            <v>0.66600000000000004</v>
          </cell>
          <cell r="BA176">
            <v>0</v>
          </cell>
          <cell r="BB176">
            <v>1</v>
          </cell>
          <cell r="BD176" t="str">
            <v>2L76x51x4.8LLBB</v>
          </cell>
          <cell r="BE176" t="str">
            <v>2L76x51x4.8LLBB</v>
          </cell>
          <cell r="BF176">
            <v>9.2899999999999991</v>
          </cell>
          <cell r="BG176">
            <v>11.815726229999999</v>
          </cell>
          <cell r="BH176">
            <v>7.6229999999999993</v>
          </cell>
          <cell r="BI176">
            <v>0</v>
          </cell>
          <cell r="BJ176">
            <v>0</v>
          </cell>
          <cell r="BK176">
            <v>0</v>
          </cell>
          <cell r="BL176">
            <v>5.0819999999999999</v>
          </cell>
          <cell r="BM176">
            <v>0</v>
          </cell>
          <cell r="BN176">
            <v>0</v>
          </cell>
          <cell r="BO176">
            <v>0</v>
          </cell>
          <cell r="BP176">
            <v>0.47643749999999996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W176">
            <v>0</v>
          </cell>
          <cell r="BX176">
            <v>2.4190320000000001</v>
          </cell>
          <cell r="BY176">
            <v>0</v>
          </cell>
          <cell r="BZ176">
            <v>0</v>
          </cell>
          <cell r="CA176">
            <v>1.4127960000000002</v>
          </cell>
          <cell r="CB176">
            <v>0</v>
          </cell>
          <cell r="CC176">
            <v>10.666666666666666</v>
          </cell>
          <cell r="CD176">
            <v>0</v>
          </cell>
          <cell r="CE176">
            <v>15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70.453952915436091</v>
          </cell>
          <cell r="CK176">
            <v>24.445575367289997</v>
          </cell>
          <cell r="CL176">
            <v>13.584521076588</v>
          </cell>
          <cell r="CM176">
            <v>2.4419009999999997</v>
          </cell>
          <cell r="CN176">
            <v>0</v>
          </cell>
          <cell r="CO176">
            <v>0</v>
          </cell>
          <cell r="CP176">
            <v>0</v>
          </cell>
          <cell r="CQ176">
            <v>1.877799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3.7860899999999997</v>
          </cell>
          <cell r="DA176">
            <v>0.66600000000000004</v>
          </cell>
          <cell r="DB176">
            <v>0</v>
          </cell>
          <cell r="DC176">
            <v>1</v>
          </cell>
          <cell r="DE176">
            <v>0</v>
          </cell>
        </row>
        <row r="177">
          <cell r="C177" t="str">
            <v>2L3x2x3/16SLBB</v>
          </cell>
          <cell r="D177" t="str">
            <v>F</v>
          </cell>
          <cell r="E177">
            <v>6.24</v>
          </cell>
          <cell r="F177">
            <v>1.83</v>
          </cell>
          <cell r="G177">
            <v>2</v>
          </cell>
          <cell r="H177">
            <v>0</v>
          </cell>
          <cell r="I177">
            <v>0</v>
          </cell>
          <cell r="J177">
            <v>0</v>
          </cell>
          <cell r="K177">
            <v>3</v>
          </cell>
          <cell r="L177">
            <v>0</v>
          </cell>
          <cell r="M177">
            <v>0</v>
          </cell>
          <cell r="N177">
            <v>0</v>
          </cell>
          <cell r="O177">
            <v>0.1875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0.46200000000000002</v>
          </cell>
          <cell r="X177">
            <v>0</v>
          </cell>
          <cell r="Y177">
            <v>0</v>
          </cell>
          <cell r="Z177">
            <v>0.153</v>
          </cell>
          <cell r="AB177">
            <v>16</v>
          </cell>
          <cell r="AD177">
            <v>9.6666666666666661</v>
          </cell>
          <cell r="AF177">
            <v>0</v>
          </cell>
          <cell r="AG177">
            <v>0</v>
          </cell>
          <cell r="AH177">
            <v>0</v>
          </cell>
          <cell r="AI177">
            <v>0.61</v>
          </cell>
          <cell r="AJ177">
            <v>0.70300000000000007</v>
          </cell>
          <cell r="AK177">
            <v>0.39600000000000002</v>
          </cell>
          <cell r="AL177">
            <v>0.57699999999999996</v>
          </cell>
          <cell r="AM177">
            <v>0</v>
          </cell>
          <cell r="AN177">
            <v>0</v>
          </cell>
          <cell r="AO177">
            <v>0</v>
          </cell>
          <cell r="AP177">
            <v>1.35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1.52</v>
          </cell>
          <cell r="AZ177">
            <v>0.94100000000000006</v>
          </cell>
          <cell r="BA177">
            <v>0</v>
          </cell>
          <cell r="BB177">
            <v>0.998</v>
          </cell>
          <cell r="BD177" t="str">
            <v>2L76x51x4.8SLBB</v>
          </cell>
          <cell r="BE177" t="str">
            <v>2L76x51x4.8SLBB</v>
          </cell>
          <cell r="BF177">
            <v>9.2899999999999991</v>
          </cell>
          <cell r="BG177">
            <v>11.815726229999999</v>
          </cell>
          <cell r="BH177">
            <v>5.0819999999999999</v>
          </cell>
          <cell r="BI177">
            <v>0</v>
          </cell>
          <cell r="BJ177">
            <v>0</v>
          </cell>
          <cell r="BK177">
            <v>0</v>
          </cell>
          <cell r="BL177">
            <v>7.6229999999999993</v>
          </cell>
          <cell r="BM177">
            <v>0</v>
          </cell>
          <cell r="BN177">
            <v>0</v>
          </cell>
          <cell r="BO177">
            <v>0</v>
          </cell>
          <cell r="BP177">
            <v>0.47643749999999996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W177">
            <v>0</v>
          </cell>
          <cell r="BX177">
            <v>1.173942</v>
          </cell>
          <cell r="BY177">
            <v>0</v>
          </cell>
          <cell r="BZ177">
            <v>0</v>
          </cell>
          <cell r="CA177">
            <v>0.38877299999999998</v>
          </cell>
          <cell r="CB177">
            <v>0</v>
          </cell>
          <cell r="CC177">
            <v>16</v>
          </cell>
          <cell r="CD177">
            <v>0</v>
          </cell>
          <cell r="CE177">
            <v>9.6666666666666661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25.430125016814209</v>
          </cell>
          <cell r="CK177">
            <v>11.533717773963</v>
          </cell>
          <cell r="CL177">
            <v>6.496944862716</v>
          </cell>
          <cell r="CM177">
            <v>1.4661569999999999</v>
          </cell>
          <cell r="CN177">
            <v>0</v>
          </cell>
          <cell r="CO177">
            <v>0</v>
          </cell>
          <cell r="CP177">
            <v>0</v>
          </cell>
          <cell r="CQ177">
            <v>3.4303500000000002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3.86232</v>
          </cell>
          <cell r="DA177">
            <v>0.94100000000000006</v>
          </cell>
          <cell r="DB177">
            <v>0</v>
          </cell>
          <cell r="DC177">
            <v>0.996</v>
          </cell>
          <cell r="DE177">
            <v>0</v>
          </cell>
        </row>
        <row r="178">
          <cell r="C178" t="str">
            <v>2L3x2x3/16x3/4LLBB</v>
          </cell>
          <cell r="D178" t="str">
            <v>F</v>
          </cell>
          <cell r="E178">
            <v>6.24</v>
          </cell>
          <cell r="F178">
            <v>1.83</v>
          </cell>
          <cell r="G178">
            <v>3</v>
          </cell>
          <cell r="H178">
            <v>0</v>
          </cell>
          <cell r="I178">
            <v>0</v>
          </cell>
          <cell r="J178">
            <v>0</v>
          </cell>
          <cell r="K178">
            <v>2</v>
          </cell>
          <cell r="L178">
            <v>0</v>
          </cell>
          <cell r="M178">
            <v>0</v>
          </cell>
          <cell r="N178">
            <v>0</v>
          </cell>
          <cell r="O178">
            <v>0.1875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0.95200000000000007</v>
          </cell>
          <cell r="X178">
            <v>0</v>
          </cell>
          <cell r="Y178">
            <v>0</v>
          </cell>
          <cell r="Z178">
            <v>0.55600000000000005</v>
          </cell>
          <cell r="AB178">
            <v>10.666666666666666</v>
          </cell>
          <cell r="AD178">
            <v>15</v>
          </cell>
          <cell r="AF178">
            <v>0</v>
          </cell>
          <cell r="AG178">
            <v>0</v>
          </cell>
          <cell r="AH178">
            <v>0</v>
          </cell>
          <cell r="AI178">
            <v>1.69</v>
          </cell>
          <cell r="AJ178">
            <v>1.49</v>
          </cell>
          <cell r="AK178">
            <v>0.82800000000000007</v>
          </cell>
          <cell r="AL178">
            <v>0.96099999999999997</v>
          </cell>
          <cell r="AM178">
            <v>0</v>
          </cell>
          <cell r="AN178">
            <v>0</v>
          </cell>
          <cell r="AO178">
            <v>0</v>
          </cell>
          <cell r="AP178">
            <v>1.02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1.64</v>
          </cell>
          <cell r="AZ178">
            <v>0.72599999999999998</v>
          </cell>
          <cell r="BA178">
            <v>0</v>
          </cell>
          <cell r="BB178">
            <v>0.91200000000000003</v>
          </cell>
          <cell r="BD178" t="str">
            <v>2L76x51x4.8x19LLBB</v>
          </cell>
          <cell r="BE178" t="str">
            <v>2L76x51x4.8x19LLBB</v>
          </cell>
          <cell r="BF178">
            <v>9.2899999999999991</v>
          </cell>
          <cell r="BG178">
            <v>11.815726229999999</v>
          </cell>
          <cell r="BH178">
            <v>7.6229999999999993</v>
          </cell>
          <cell r="BI178">
            <v>0</v>
          </cell>
          <cell r="BJ178">
            <v>0</v>
          </cell>
          <cell r="BK178">
            <v>0</v>
          </cell>
          <cell r="BL178">
            <v>5.0819999999999999</v>
          </cell>
          <cell r="BM178">
            <v>0</v>
          </cell>
          <cell r="BN178">
            <v>0</v>
          </cell>
          <cell r="BO178">
            <v>0</v>
          </cell>
          <cell r="BP178">
            <v>0.47643749999999996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W178">
            <v>0</v>
          </cell>
          <cell r="BX178">
            <v>2.4190320000000001</v>
          </cell>
          <cell r="BY178">
            <v>0</v>
          </cell>
          <cell r="BZ178">
            <v>0</v>
          </cell>
          <cell r="CA178">
            <v>1.4127960000000002</v>
          </cell>
          <cell r="CB178">
            <v>0</v>
          </cell>
          <cell r="CC178">
            <v>10.666666666666666</v>
          </cell>
          <cell r="CD178">
            <v>0</v>
          </cell>
          <cell r="CE178">
            <v>15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70.453952915436091</v>
          </cell>
          <cell r="CK178">
            <v>24.445575367289997</v>
          </cell>
          <cell r="CL178">
            <v>13.584521076588</v>
          </cell>
          <cell r="CM178">
            <v>2.4419009999999997</v>
          </cell>
          <cell r="CN178">
            <v>0</v>
          </cell>
          <cell r="CO178">
            <v>0</v>
          </cell>
          <cell r="CP178">
            <v>0</v>
          </cell>
          <cell r="CQ178">
            <v>2.5918199999999998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4.1672399999999996</v>
          </cell>
          <cell r="DA178">
            <v>0.72599999999999998</v>
          </cell>
          <cell r="DB178">
            <v>0</v>
          </cell>
          <cell r="DC178">
            <v>0.91</v>
          </cell>
          <cell r="DE178">
            <v>0.75</v>
          </cell>
        </row>
        <row r="179">
          <cell r="C179" t="str">
            <v>2L3x2x3/16x3/4SLBB</v>
          </cell>
          <cell r="D179" t="str">
            <v>F</v>
          </cell>
          <cell r="E179">
            <v>6.24</v>
          </cell>
          <cell r="F179">
            <v>1.83</v>
          </cell>
          <cell r="G179">
            <v>2</v>
          </cell>
          <cell r="H179">
            <v>0</v>
          </cell>
          <cell r="I179">
            <v>0</v>
          </cell>
          <cell r="J179">
            <v>0</v>
          </cell>
          <cell r="K179">
            <v>3</v>
          </cell>
          <cell r="L179">
            <v>0</v>
          </cell>
          <cell r="M179">
            <v>0</v>
          </cell>
          <cell r="N179">
            <v>0</v>
          </cell>
          <cell r="O179">
            <v>0.1875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0.46200000000000002</v>
          </cell>
          <cell r="X179">
            <v>0</v>
          </cell>
          <cell r="Y179">
            <v>0</v>
          </cell>
          <cell r="Z179">
            <v>0.153</v>
          </cell>
          <cell r="AB179">
            <v>16</v>
          </cell>
          <cell r="AD179">
            <v>9.6666666666666661</v>
          </cell>
          <cell r="AF179">
            <v>0</v>
          </cell>
          <cell r="AG179">
            <v>0</v>
          </cell>
          <cell r="AH179">
            <v>0</v>
          </cell>
          <cell r="AI179">
            <v>0.61</v>
          </cell>
          <cell r="AJ179">
            <v>0.70300000000000007</v>
          </cell>
          <cell r="AK179">
            <v>0.39600000000000002</v>
          </cell>
          <cell r="AL179">
            <v>0.57699999999999996</v>
          </cell>
          <cell r="AM179">
            <v>0</v>
          </cell>
          <cell r="AN179">
            <v>0</v>
          </cell>
          <cell r="AO179">
            <v>0</v>
          </cell>
          <cell r="AP179">
            <v>1.64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1.78</v>
          </cell>
          <cell r="AZ179">
            <v>0.95700000000000007</v>
          </cell>
          <cell r="BA179">
            <v>0</v>
          </cell>
          <cell r="BB179">
            <v>0.91200000000000003</v>
          </cell>
          <cell r="BD179" t="str">
            <v>2L76x51x4.8x19SLBB</v>
          </cell>
          <cell r="BE179" t="str">
            <v>2L76x51x4.8x19SLBB</v>
          </cell>
          <cell r="BF179">
            <v>9.2899999999999991</v>
          </cell>
          <cell r="BG179">
            <v>11.815726229999999</v>
          </cell>
          <cell r="BH179">
            <v>5.0819999999999999</v>
          </cell>
          <cell r="BI179">
            <v>0</v>
          </cell>
          <cell r="BJ179">
            <v>0</v>
          </cell>
          <cell r="BK179">
            <v>0</v>
          </cell>
          <cell r="BL179">
            <v>7.6229999999999993</v>
          </cell>
          <cell r="BM179">
            <v>0</v>
          </cell>
          <cell r="BN179">
            <v>0</v>
          </cell>
          <cell r="BO179">
            <v>0</v>
          </cell>
          <cell r="BP179">
            <v>0.47643749999999996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W179">
            <v>0</v>
          </cell>
          <cell r="BX179">
            <v>1.173942</v>
          </cell>
          <cell r="BY179">
            <v>0</v>
          </cell>
          <cell r="BZ179">
            <v>0</v>
          </cell>
          <cell r="CA179">
            <v>0.38877299999999998</v>
          </cell>
          <cell r="CB179">
            <v>0</v>
          </cell>
          <cell r="CC179">
            <v>16</v>
          </cell>
          <cell r="CD179">
            <v>0</v>
          </cell>
          <cell r="CE179">
            <v>9.6666666666666661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25.430125016814209</v>
          </cell>
          <cell r="CK179">
            <v>11.533717773963</v>
          </cell>
          <cell r="CL179">
            <v>6.496944862716</v>
          </cell>
          <cell r="CM179">
            <v>1.4661569999999999</v>
          </cell>
          <cell r="CN179">
            <v>0</v>
          </cell>
          <cell r="CO179">
            <v>0</v>
          </cell>
          <cell r="CP179">
            <v>0</v>
          </cell>
          <cell r="CQ179">
            <v>4.1672399999999996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4.5229799999999996</v>
          </cell>
          <cell r="DA179">
            <v>0.95700000000000007</v>
          </cell>
          <cell r="DB179">
            <v>0</v>
          </cell>
          <cell r="DC179">
            <v>0.91</v>
          </cell>
          <cell r="DE179">
            <v>0.75</v>
          </cell>
        </row>
        <row r="180">
          <cell r="C180" t="str">
            <v>2L3x2x3/16x3/8LLBB</v>
          </cell>
          <cell r="D180" t="str">
            <v>F</v>
          </cell>
          <cell r="E180">
            <v>6.24</v>
          </cell>
          <cell r="F180">
            <v>1.83</v>
          </cell>
          <cell r="G180">
            <v>3</v>
          </cell>
          <cell r="H180">
            <v>0</v>
          </cell>
          <cell r="I180">
            <v>0</v>
          </cell>
          <cell r="J180">
            <v>0</v>
          </cell>
          <cell r="K180">
            <v>2</v>
          </cell>
          <cell r="L180">
            <v>0</v>
          </cell>
          <cell r="M180">
            <v>0</v>
          </cell>
          <cell r="N180">
            <v>0</v>
          </cell>
          <cell r="O180">
            <v>0.1875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0.95200000000000007</v>
          </cell>
          <cell r="X180">
            <v>0</v>
          </cell>
          <cell r="Y180">
            <v>0</v>
          </cell>
          <cell r="Z180">
            <v>0.55600000000000005</v>
          </cell>
          <cell r="AB180">
            <v>10.666666666666666</v>
          </cell>
          <cell r="AD180">
            <v>15</v>
          </cell>
          <cell r="AF180">
            <v>0</v>
          </cell>
          <cell r="AG180">
            <v>0</v>
          </cell>
          <cell r="AH180">
            <v>0</v>
          </cell>
          <cell r="AI180">
            <v>1.69</v>
          </cell>
          <cell r="AJ180">
            <v>1.49</v>
          </cell>
          <cell r="AK180">
            <v>0.82800000000000007</v>
          </cell>
          <cell r="AL180">
            <v>0.96099999999999997</v>
          </cell>
          <cell r="AM180">
            <v>0</v>
          </cell>
          <cell r="AN180">
            <v>0</v>
          </cell>
          <cell r="AO180">
            <v>0</v>
          </cell>
          <cell r="AP180">
            <v>0.86899999999999999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1.55</v>
          </cell>
          <cell r="AZ180">
            <v>0.69499999999999995</v>
          </cell>
          <cell r="BA180">
            <v>0</v>
          </cell>
          <cell r="BB180">
            <v>0.91200000000000003</v>
          </cell>
          <cell r="BD180" t="str">
            <v>2L76x51x4.8x9LLBB</v>
          </cell>
          <cell r="BE180" t="str">
            <v>2L76x51x4.8x9LLBB</v>
          </cell>
          <cell r="BF180">
            <v>9.2899999999999991</v>
          </cell>
          <cell r="BG180">
            <v>11.815726229999999</v>
          </cell>
          <cell r="BH180">
            <v>7.6229999999999993</v>
          </cell>
          <cell r="BI180">
            <v>0</v>
          </cell>
          <cell r="BJ180">
            <v>0</v>
          </cell>
          <cell r="BK180">
            <v>0</v>
          </cell>
          <cell r="BL180">
            <v>5.0819999999999999</v>
          </cell>
          <cell r="BM180">
            <v>0</v>
          </cell>
          <cell r="BN180">
            <v>0</v>
          </cell>
          <cell r="BO180">
            <v>0</v>
          </cell>
          <cell r="BP180">
            <v>0.47643749999999996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W180">
            <v>0</v>
          </cell>
          <cell r="BX180">
            <v>2.4190320000000001</v>
          </cell>
          <cell r="BY180">
            <v>0</v>
          </cell>
          <cell r="BZ180">
            <v>0</v>
          </cell>
          <cell r="CA180">
            <v>1.4127960000000002</v>
          </cell>
          <cell r="CB180">
            <v>0</v>
          </cell>
          <cell r="CC180">
            <v>10.666666666666666</v>
          </cell>
          <cell r="CD180">
            <v>0</v>
          </cell>
          <cell r="CE180">
            <v>15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70.453952915436091</v>
          </cell>
          <cell r="CK180">
            <v>24.445575367289997</v>
          </cell>
          <cell r="CL180">
            <v>13.584521076588</v>
          </cell>
          <cell r="CM180">
            <v>2.4419009999999997</v>
          </cell>
          <cell r="CN180">
            <v>0</v>
          </cell>
          <cell r="CO180">
            <v>0</v>
          </cell>
          <cell r="CP180">
            <v>0</v>
          </cell>
          <cell r="CQ180">
            <v>2.208129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3.9385500000000002</v>
          </cell>
          <cell r="DA180">
            <v>0.69499999999999995</v>
          </cell>
          <cell r="DB180">
            <v>0</v>
          </cell>
          <cell r="DC180">
            <v>0.91</v>
          </cell>
          <cell r="DE180">
            <v>0.375</v>
          </cell>
        </row>
        <row r="181">
          <cell r="C181" t="str">
            <v>2L3x2x3/16x3/8SLBB</v>
          </cell>
          <cell r="D181" t="str">
            <v>F</v>
          </cell>
          <cell r="E181">
            <v>6.24</v>
          </cell>
          <cell r="F181">
            <v>1.83</v>
          </cell>
          <cell r="G181">
            <v>2</v>
          </cell>
          <cell r="H181">
            <v>0</v>
          </cell>
          <cell r="I181">
            <v>0</v>
          </cell>
          <cell r="J181">
            <v>0</v>
          </cell>
          <cell r="K181">
            <v>3</v>
          </cell>
          <cell r="L181">
            <v>0</v>
          </cell>
          <cell r="M181">
            <v>0</v>
          </cell>
          <cell r="N181">
            <v>0</v>
          </cell>
          <cell r="O181">
            <v>0.1875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0.46200000000000002</v>
          </cell>
          <cell r="X181">
            <v>0</v>
          </cell>
          <cell r="Y181">
            <v>0</v>
          </cell>
          <cell r="Z181">
            <v>0.153</v>
          </cell>
          <cell r="AB181">
            <v>16</v>
          </cell>
          <cell r="AD181">
            <v>9.6666666666666661</v>
          </cell>
          <cell r="AF181">
            <v>0</v>
          </cell>
          <cell r="AG181">
            <v>0</v>
          </cell>
          <cell r="AH181">
            <v>0</v>
          </cell>
          <cell r="AI181">
            <v>0.61</v>
          </cell>
          <cell r="AJ181">
            <v>0.70300000000000007</v>
          </cell>
          <cell r="AK181">
            <v>0.39600000000000002</v>
          </cell>
          <cell r="AL181">
            <v>0.57699999999999996</v>
          </cell>
          <cell r="AM181">
            <v>0</v>
          </cell>
          <cell r="AN181">
            <v>0</v>
          </cell>
          <cell r="AO181">
            <v>0</v>
          </cell>
          <cell r="AP181">
            <v>1.49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1.64</v>
          </cell>
          <cell r="AZ181">
            <v>0.95</v>
          </cell>
          <cell r="BA181">
            <v>0</v>
          </cell>
          <cell r="BB181">
            <v>0.91200000000000003</v>
          </cell>
          <cell r="BD181" t="str">
            <v>2L76x51x4.8x9SLBB</v>
          </cell>
          <cell r="BE181" t="str">
            <v>2L76x51x4.8x9SLBB</v>
          </cell>
          <cell r="BF181">
            <v>9.2899999999999991</v>
          </cell>
          <cell r="BG181">
            <v>11.815726229999999</v>
          </cell>
          <cell r="BH181">
            <v>5.0819999999999999</v>
          </cell>
          <cell r="BI181">
            <v>0</v>
          </cell>
          <cell r="BJ181">
            <v>0</v>
          </cell>
          <cell r="BK181">
            <v>0</v>
          </cell>
          <cell r="BL181">
            <v>7.6229999999999993</v>
          </cell>
          <cell r="BM181">
            <v>0</v>
          </cell>
          <cell r="BN181">
            <v>0</v>
          </cell>
          <cell r="BO181">
            <v>0</v>
          </cell>
          <cell r="BP181">
            <v>0.47643749999999996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W181">
            <v>0</v>
          </cell>
          <cell r="BX181">
            <v>1.173942</v>
          </cell>
          <cell r="BY181">
            <v>0</v>
          </cell>
          <cell r="BZ181">
            <v>0</v>
          </cell>
          <cell r="CA181">
            <v>0.38877299999999998</v>
          </cell>
          <cell r="CB181">
            <v>0</v>
          </cell>
          <cell r="CC181">
            <v>16</v>
          </cell>
          <cell r="CD181">
            <v>0</v>
          </cell>
          <cell r="CE181">
            <v>9.6666666666666661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25.430125016814209</v>
          </cell>
          <cell r="CK181">
            <v>11.533717773963</v>
          </cell>
          <cell r="CL181">
            <v>6.496944862716</v>
          </cell>
          <cell r="CM181">
            <v>1.4661569999999999</v>
          </cell>
          <cell r="CN181">
            <v>0</v>
          </cell>
          <cell r="CO181">
            <v>0</v>
          </cell>
          <cell r="CP181">
            <v>0</v>
          </cell>
          <cell r="CQ181">
            <v>3.7860899999999997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4.1672399999999996</v>
          </cell>
          <cell r="DA181">
            <v>0.95</v>
          </cell>
          <cell r="DB181">
            <v>0</v>
          </cell>
          <cell r="DC181">
            <v>0.91</v>
          </cell>
          <cell r="DE181">
            <v>0.375</v>
          </cell>
        </row>
        <row r="182">
          <cell r="C182" t="str">
            <v>2L3x2x3/8LLBB</v>
          </cell>
          <cell r="D182" t="str">
            <v>F</v>
          </cell>
          <cell r="E182">
            <v>11.9</v>
          </cell>
          <cell r="F182">
            <v>3.5</v>
          </cell>
          <cell r="G182">
            <v>3</v>
          </cell>
          <cell r="H182">
            <v>0</v>
          </cell>
          <cell r="I182">
            <v>0</v>
          </cell>
          <cell r="J182">
            <v>0</v>
          </cell>
          <cell r="K182">
            <v>2</v>
          </cell>
          <cell r="L182">
            <v>0</v>
          </cell>
          <cell r="M182">
            <v>0</v>
          </cell>
          <cell r="N182">
            <v>0</v>
          </cell>
          <cell r="O182">
            <v>0.375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1.03</v>
          </cell>
          <cell r="X182">
            <v>0</v>
          </cell>
          <cell r="Y182">
            <v>0</v>
          </cell>
          <cell r="Z182">
            <v>0.66800000000000004</v>
          </cell>
          <cell r="AB182">
            <v>5.333333333333333</v>
          </cell>
          <cell r="AD182">
            <v>7</v>
          </cell>
          <cell r="AF182">
            <v>0</v>
          </cell>
          <cell r="AG182">
            <v>0</v>
          </cell>
          <cell r="AH182">
            <v>0</v>
          </cell>
          <cell r="AI182">
            <v>3.07</v>
          </cell>
          <cell r="AJ182">
            <v>2.78</v>
          </cell>
          <cell r="AK182">
            <v>1.56</v>
          </cell>
          <cell r="AL182">
            <v>0.93700000000000006</v>
          </cell>
          <cell r="AM182">
            <v>0</v>
          </cell>
          <cell r="AN182">
            <v>0</v>
          </cell>
          <cell r="AO182">
            <v>0</v>
          </cell>
          <cell r="AP182">
            <v>0.77100000000000002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1.48</v>
          </cell>
          <cell r="AZ182">
            <v>0.67500000000000004</v>
          </cell>
          <cell r="BA182">
            <v>0</v>
          </cell>
          <cell r="BB182">
            <v>1</v>
          </cell>
          <cell r="BD182" t="str">
            <v>2L76x51x9.5LLBB</v>
          </cell>
          <cell r="BE182" t="str">
            <v>2L76x51x9.5LLBB</v>
          </cell>
          <cell r="BF182">
            <v>17.8</v>
          </cell>
          <cell r="BG182">
            <v>22.598383499999997</v>
          </cell>
          <cell r="BH182">
            <v>7.6229999999999993</v>
          </cell>
          <cell r="BI182">
            <v>0</v>
          </cell>
          <cell r="BJ182">
            <v>0</v>
          </cell>
          <cell r="BK182">
            <v>0</v>
          </cell>
          <cell r="BL182">
            <v>5.0819999999999999</v>
          </cell>
          <cell r="BM182">
            <v>0</v>
          </cell>
          <cell r="BN182">
            <v>0</v>
          </cell>
          <cell r="BO182">
            <v>0</v>
          </cell>
          <cell r="BP182">
            <v>0.95287499999999992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W182">
            <v>0</v>
          </cell>
          <cell r="BX182">
            <v>2.6172300000000002</v>
          </cell>
          <cell r="BY182">
            <v>0</v>
          </cell>
          <cell r="BZ182">
            <v>0</v>
          </cell>
          <cell r="CA182">
            <v>1.6973880000000001</v>
          </cell>
          <cell r="CB182">
            <v>0</v>
          </cell>
          <cell r="CC182">
            <v>5.333333333333333</v>
          </cell>
          <cell r="CD182">
            <v>0</v>
          </cell>
          <cell r="CE182">
            <v>7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127.98439967478626</v>
          </cell>
          <cell r="CK182">
            <v>45.609865450379992</v>
          </cell>
          <cell r="CL182">
            <v>25.594025216759999</v>
          </cell>
          <cell r="CM182">
            <v>2.3809170000000002</v>
          </cell>
          <cell r="CN182">
            <v>0</v>
          </cell>
          <cell r="CO182">
            <v>0</v>
          </cell>
          <cell r="CP182">
            <v>0</v>
          </cell>
          <cell r="CQ182">
            <v>1.959111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3.7606799999999998</v>
          </cell>
          <cell r="DA182">
            <v>0.67500000000000004</v>
          </cell>
          <cell r="DB182">
            <v>0</v>
          </cell>
          <cell r="DC182">
            <v>1</v>
          </cell>
          <cell r="DE182">
            <v>0</v>
          </cell>
        </row>
        <row r="183">
          <cell r="C183" t="str">
            <v>2L3x2x3/8SLBB</v>
          </cell>
          <cell r="D183" t="str">
            <v>F</v>
          </cell>
          <cell r="E183">
            <v>11.9</v>
          </cell>
          <cell r="F183">
            <v>3.5</v>
          </cell>
          <cell r="G183">
            <v>2</v>
          </cell>
          <cell r="H183">
            <v>0</v>
          </cell>
          <cell r="I183">
            <v>0</v>
          </cell>
          <cell r="J183">
            <v>0</v>
          </cell>
          <cell r="K183">
            <v>3</v>
          </cell>
          <cell r="L183">
            <v>0</v>
          </cell>
          <cell r="M183">
            <v>0</v>
          </cell>
          <cell r="N183">
            <v>0</v>
          </cell>
          <cell r="O183">
            <v>0.375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0.53500000000000003</v>
          </cell>
          <cell r="X183">
            <v>0</v>
          </cell>
          <cell r="Y183">
            <v>0</v>
          </cell>
          <cell r="Z183">
            <v>0.29099999999999998</v>
          </cell>
          <cell r="AB183">
            <v>8</v>
          </cell>
          <cell r="AD183">
            <v>4.333333333333333</v>
          </cell>
          <cell r="AF183">
            <v>0</v>
          </cell>
          <cell r="AG183">
            <v>0</v>
          </cell>
          <cell r="AH183">
            <v>0</v>
          </cell>
          <cell r="AI183">
            <v>1.08</v>
          </cell>
          <cell r="AJ183">
            <v>1.36</v>
          </cell>
          <cell r="AK183">
            <v>0.73599999999999999</v>
          </cell>
          <cell r="AL183">
            <v>0.55500000000000005</v>
          </cell>
          <cell r="AM183">
            <v>0</v>
          </cell>
          <cell r="AN183">
            <v>0</v>
          </cell>
          <cell r="AO183">
            <v>0</v>
          </cell>
          <cell r="AP183">
            <v>1.39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1.54</v>
          </cell>
          <cell r="AZ183">
            <v>0.94900000000000007</v>
          </cell>
          <cell r="BA183">
            <v>0</v>
          </cell>
          <cell r="BB183">
            <v>1</v>
          </cell>
          <cell r="BD183" t="str">
            <v>2L76x51x9.5SLBB</v>
          </cell>
          <cell r="BE183" t="str">
            <v>2L76x51x9.5SLBB</v>
          </cell>
          <cell r="BF183">
            <v>17.8</v>
          </cell>
          <cell r="BG183">
            <v>22.598383499999997</v>
          </cell>
          <cell r="BH183">
            <v>5.0819999999999999</v>
          </cell>
          <cell r="BI183">
            <v>0</v>
          </cell>
          <cell r="BJ183">
            <v>0</v>
          </cell>
          <cell r="BK183">
            <v>0</v>
          </cell>
          <cell r="BL183">
            <v>7.6229999999999993</v>
          </cell>
          <cell r="BM183">
            <v>0</v>
          </cell>
          <cell r="BN183">
            <v>0</v>
          </cell>
          <cell r="BO183">
            <v>0</v>
          </cell>
          <cell r="BP183">
            <v>0.95287499999999992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W183">
            <v>0</v>
          </cell>
          <cell r="BX183">
            <v>1.3594349999999999</v>
          </cell>
          <cell r="BY183">
            <v>0</v>
          </cell>
          <cell r="BZ183">
            <v>0</v>
          </cell>
          <cell r="CA183">
            <v>0.73943099999999995</v>
          </cell>
          <cell r="CB183">
            <v>0</v>
          </cell>
          <cell r="CC183">
            <v>8</v>
          </cell>
          <cell r="CD183">
            <v>0</v>
          </cell>
          <cell r="CE183">
            <v>4.333333333333333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45.023827898621882</v>
          </cell>
          <cell r="CK183">
            <v>22.31273993256</v>
          </cell>
          <cell r="CL183">
            <v>12.075129845855999</v>
          </cell>
          <cell r="CM183">
            <v>1.410255</v>
          </cell>
          <cell r="CN183">
            <v>0</v>
          </cell>
          <cell r="CO183">
            <v>0</v>
          </cell>
          <cell r="CP183">
            <v>0</v>
          </cell>
          <cell r="CQ183">
            <v>3.5319899999999995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3.9131399999999998</v>
          </cell>
          <cell r="DA183">
            <v>0.94900000000000007</v>
          </cell>
          <cell r="DB183">
            <v>0</v>
          </cell>
          <cell r="DC183">
            <v>1</v>
          </cell>
          <cell r="DE183">
            <v>0</v>
          </cell>
        </row>
        <row r="184">
          <cell r="C184" t="str">
            <v>2L3x2x3/8x3/4LLBB</v>
          </cell>
          <cell r="D184" t="str">
            <v>F</v>
          </cell>
          <cell r="E184">
            <v>11.9</v>
          </cell>
          <cell r="F184">
            <v>3.5</v>
          </cell>
          <cell r="G184">
            <v>3</v>
          </cell>
          <cell r="H184">
            <v>0</v>
          </cell>
          <cell r="I184">
            <v>0</v>
          </cell>
          <cell r="J184">
            <v>0</v>
          </cell>
          <cell r="K184">
            <v>2</v>
          </cell>
          <cell r="L184">
            <v>0</v>
          </cell>
          <cell r="M184">
            <v>0</v>
          </cell>
          <cell r="N184">
            <v>0</v>
          </cell>
          <cell r="O184">
            <v>0.375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1.03</v>
          </cell>
          <cell r="X184">
            <v>0</v>
          </cell>
          <cell r="Y184">
            <v>0</v>
          </cell>
          <cell r="Z184">
            <v>0.66800000000000004</v>
          </cell>
          <cell r="AB184">
            <v>5.333333333333333</v>
          </cell>
          <cell r="AD184">
            <v>7</v>
          </cell>
          <cell r="AF184">
            <v>0</v>
          </cell>
          <cell r="AG184">
            <v>0</v>
          </cell>
          <cell r="AH184">
            <v>0</v>
          </cell>
          <cell r="AI184">
            <v>3.07</v>
          </cell>
          <cell r="AJ184">
            <v>2.78</v>
          </cell>
          <cell r="AK184">
            <v>1.56</v>
          </cell>
          <cell r="AL184">
            <v>0.93700000000000006</v>
          </cell>
          <cell r="AM184">
            <v>0</v>
          </cell>
          <cell r="AN184">
            <v>0</v>
          </cell>
          <cell r="AO184">
            <v>0</v>
          </cell>
          <cell r="AP184">
            <v>1.07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1.65</v>
          </cell>
          <cell r="AZ184">
            <v>0.73899999999999999</v>
          </cell>
          <cell r="BA184">
            <v>0</v>
          </cell>
          <cell r="BB184">
            <v>1</v>
          </cell>
          <cell r="BD184" t="str">
            <v>2L76x51x9.5x19LLBB</v>
          </cell>
          <cell r="BE184" t="str">
            <v>2L76x51x9.5x19LLBB</v>
          </cell>
          <cell r="BF184">
            <v>17.8</v>
          </cell>
          <cell r="BG184">
            <v>22.598383499999997</v>
          </cell>
          <cell r="BH184">
            <v>7.6229999999999993</v>
          </cell>
          <cell r="BI184">
            <v>0</v>
          </cell>
          <cell r="BJ184">
            <v>0</v>
          </cell>
          <cell r="BK184">
            <v>0</v>
          </cell>
          <cell r="BL184">
            <v>5.0819999999999999</v>
          </cell>
          <cell r="BM184">
            <v>0</v>
          </cell>
          <cell r="BN184">
            <v>0</v>
          </cell>
          <cell r="BO184">
            <v>0</v>
          </cell>
          <cell r="BP184">
            <v>0.95287499999999992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W184">
            <v>0</v>
          </cell>
          <cell r="BX184">
            <v>2.6172300000000002</v>
          </cell>
          <cell r="BY184">
            <v>0</v>
          </cell>
          <cell r="BZ184">
            <v>0</v>
          </cell>
          <cell r="CA184">
            <v>1.6973880000000001</v>
          </cell>
          <cell r="CB184">
            <v>0</v>
          </cell>
          <cell r="CC184">
            <v>5.333333333333333</v>
          </cell>
          <cell r="CD184">
            <v>0</v>
          </cell>
          <cell r="CE184">
            <v>7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127.98439967478626</v>
          </cell>
          <cell r="CK184">
            <v>45.609865450379992</v>
          </cell>
          <cell r="CL184">
            <v>25.594025216759999</v>
          </cell>
          <cell r="CM184">
            <v>2.3809170000000002</v>
          </cell>
          <cell r="CN184">
            <v>0</v>
          </cell>
          <cell r="CO184">
            <v>0</v>
          </cell>
          <cell r="CP184">
            <v>0</v>
          </cell>
          <cell r="CQ184">
            <v>2.7188699999999999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4.1926499999999995</v>
          </cell>
          <cell r="DA184">
            <v>0.73899999999999999</v>
          </cell>
          <cell r="DB184">
            <v>0</v>
          </cell>
          <cell r="DC184">
            <v>1</v>
          </cell>
          <cell r="DE184">
            <v>0.75</v>
          </cell>
        </row>
        <row r="185">
          <cell r="C185" t="str">
            <v>2L3x2x3/8x3/4SLBB</v>
          </cell>
          <cell r="D185" t="str">
            <v>F</v>
          </cell>
          <cell r="E185">
            <v>11.9</v>
          </cell>
          <cell r="F185">
            <v>3.5</v>
          </cell>
          <cell r="G185">
            <v>2</v>
          </cell>
          <cell r="H185">
            <v>0</v>
          </cell>
          <cell r="I185">
            <v>0</v>
          </cell>
          <cell r="J185">
            <v>0</v>
          </cell>
          <cell r="K185">
            <v>3</v>
          </cell>
          <cell r="L185">
            <v>0</v>
          </cell>
          <cell r="M185">
            <v>0</v>
          </cell>
          <cell r="N185">
            <v>0</v>
          </cell>
          <cell r="O185">
            <v>0.375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0.53500000000000003</v>
          </cell>
          <cell r="X185">
            <v>0</v>
          </cell>
          <cell r="Y185">
            <v>0</v>
          </cell>
          <cell r="Z185">
            <v>0.29099999999999998</v>
          </cell>
          <cell r="AB185">
            <v>8</v>
          </cell>
          <cell r="AD185">
            <v>4.333333333333333</v>
          </cell>
          <cell r="AF185">
            <v>0</v>
          </cell>
          <cell r="AG185">
            <v>0</v>
          </cell>
          <cell r="AH185">
            <v>0</v>
          </cell>
          <cell r="AI185">
            <v>1.08</v>
          </cell>
          <cell r="AJ185">
            <v>1.36</v>
          </cell>
          <cell r="AK185">
            <v>0.73599999999999999</v>
          </cell>
          <cell r="AL185">
            <v>0.55500000000000005</v>
          </cell>
          <cell r="AM185">
            <v>0</v>
          </cell>
          <cell r="AN185">
            <v>0</v>
          </cell>
          <cell r="AO185">
            <v>0</v>
          </cell>
          <cell r="AP185">
            <v>1.69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1.81</v>
          </cell>
          <cell r="AZ185">
            <v>0.96299999999999997</v>
          </cell>
          <cell r="BA185">
            <v>0</v>
          </cell>
          <cell r="BB185">
            <v>1</v>
          </cell>
          <cell r="BD185" t="str">
            <v>2L76x51x9.5x19SLBB</v>
          </cell>
          <cell r="BE185" t="str">
            <v>2L76x51x9.5x19SLBB</v>
          </cell>
          <cell r="BF185">
            <v>17.8</v>
          </cell>
          <cell r="BG185">
            <v>22.598383499999997</v>
          </cell>
          <cell r="BH185">
            <v>5.0819999999999999</v>
          </cell>
          <cell r="BI185">
            <v>0</v>
          </cell>
          <cell r="BJ185">
            <v>0</v>
          </cell>
          <cell r="BK185">
            <v>0</v>
          </cell>
          <cell r="BL185">
            <v>7.6229999999999993</v>
          </cell>
          <cell r="BM185">
            <v>0</v>
          </cell>
          <cell r="BN185">
            <v>0</v>
          </cell>
          <cell r="BO185">
            <v>0</v>
          </cell>
          <cell r="BP185">
            <v>0.95287499999999992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W185">
            <v>0</v>
          </cell>
          <cell r="BX185">
            <v>1.3594349999999999</v>
          </cell>
          <cell r="BY185">
            <v>0</v>
          </cell>
          <cell r="BZ185">
            <v>0</v>
          </cell>
          <cell r="CA185">
            <v>0.73943099999999995</v>
          </cell>
          <cell r="CB185">
            <v>0</v>
          </cell>
          <cell r="CC185">
            <v>8</v>
          </cell>
          <cell r="CD185">
            <v>0</v>
          </cell>
          <cell r="CE185">
            <v>4.333333333333333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45.023827898621882</v>
          </cell>
          <cell r="CK185">
            <v>22.31273993256</v>
          </cell>
          <cell r="CL185">
            <v>12.075129845855999</v>
          </cell>
          <cell r="CM185">
            <v>1.410255</v>
          </cell>
          <cell r="CN185">
            <v>0</v>
          </cell>
          <cell r="CO185">
            <v>0</v>
          </cell>
          <cell r="CP185">
            <v>0</v>
          </cell>
          <cell r="CQ185">
            <v>4.2942900000000002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4.5992100000000002</v>
          </cell>
          <cell r="DA185">
            <v>0.96299999999999997</v>
          </cell>
          <cell r="DB185">
            <v>0</v>
          </cell>
          <cell r="DC185">
            <v>1</v>
          </cell>
          <cell r="DE185">
            <v>0.75</v>
          </cell>
        </row>
        <row r="186">
          <cell r="C186" t="str">
            <v>2L3x2x3/8x3/8LLBB</v>
          </cell>
          <cell r="D186" t="str">
            <v>F</v>
          </cell>
          <cell r="E186">
            <v>11.9</v>
          </cell>
          <cell r="F186">
            <v>3.5</v>
          </cell>
          <cell r="G186">
            <v>3</v>
          </cell>
          <cell r="H186">
            <v>0</v>
          </cell>
          <cell r="I186">
            <v>0</v>
          </cell>
          <cell r="J186">
            <v>0</v>
          </cell>
          <cell r="K186">
            <v>2</v>
          </cell>
          <cell r="L186">
            <v>0</v>
          </cell>
          <cell r="M186">
            <v>0</v>
          </cell>
          <cell r="N186">
            <v>0</v>
          </cell>
          <cell r="O186">
            <v>0.375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1.03</v>
          </cell>
          <cell r="X186">
            <v>0</v>
          </cell>
          <cell r="Y186">
            <v>0</v>
          </cell>
          <cell r="Z186">
            <v>0.66800000000000004</v>
          </cell>
          <cell r="AB186">
            <v>5.333333333333333</v>
          </cell>
          <cell r="AD186">
            <v>7</v>
          </cell>
          <cell r="AF186">
            <v>0</v>
          </cell>
          <cell r="AG186">
            <v>0</v>
          </cell>
          <cell r="AH186">
            <v>0</v>
          </cell>
          <cell r="AI186">
            <v>3.07</v>
          </cell>
          <cell r="AJ186">
            <v>2.78</v>
          </cell>
          <cell r="AK186">
            <v>1.56</v>
          </cell>
          <cell r="AL186">
            <v>0.93700000000000006</v>
          </cell>
          <cell r="AM186">
            <v>0</v>
          </cell>
          <cell r="AN186">
            <v>0</v>
          </cell>
          <cell r="AO186">
            <v>0</v>
          </cell>
          <cell r="AP186">
            <v>0.91100000000000003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1.55</v>
          </cell>
          <cell r="AZ186">
            <v>0.70699999999999996</v>
          </cell>
          <cell r="BA186">
            <v>0</v>
          </cell>
          <cell r="BB186">
            <v>1</v>
          </cell>
          <cell r="BD186" t="str">
            <v>2L76x51x9.5x9LLBB</v>
          </cell>
          <cell r="BE186" t="str">
            <v>2L76x51x9.5x9LLBB</v>
          </cell>
          <cell r="BF186">
            <v>17.8</v>
          </cell>
          <cell r="BG186">
            <v>22.598383499999997</v>
          </cell>
          <cell r="BH186">
            <v>7.6229999999999993</v>
          </cell>
          <cell r="BI186">
            <v>0</v>
          </cell>
          <cell r="BJ186">
            <v>0</v>
          </cell>
          <cell r="BK186">
            <v>0</v>
          </cell>
          <cell r="BL186">
            <v>5.0819999999999999</v>
          </cell>
          <cell r="BM186">
            <v>0</v>
          </cell>
          <cell r="BN186">
            <v>0</v>
          </cell>
          <cell r="BO186">
            <v>0</v>
          </cell>
          <cell r="BP186">
            <v>0.95287499999999992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W186">
            <v>0</v>
          </cell>
          <cell r="BX186">
            <v>2.6172300000000002</v>
          </cell>
          <cell r="BY186">
            <v>0</v>
          </cell>
          <cell r="BZ186">
            <v>0</v>
          </cell>
          <cell r="CA186">
            <v>1.6973880000000001</v>
          </cell>
          <cell r="CB186">
            <v>0</v>
          </cell>
          <cell r="CC186">
            <v>5.333333333333333</v>
          </cell>
          <cell r="CD186">
            <v>0</v>
          </cell>
          <cell r="CE186">
            <v>7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127.98439967478626</v>
          </cell>
          <cell r="CK186">
            <v>45.609865450379992</v>
          </cell>
          <cell r="CL186">
            <v>25.594025216759999</v>
          </cell>
          <cell r="CM186">
            <v>2.3809170000000002</v>
          </cell>
          <cell r="CN186">
            <v>0</v>
          </cell>
          <cell r="CO186">
            <v>0</v>
          </cell>
          <cell r="CP186">
            <v>0</v>
          </cell>
          <cell r="CQ186">
            <v>2.314851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3.9385500000000002</v>
          </cell>
          <cell r="DA186">
            <v>0.70699999999999996</v>
          </cell>
          <cell r="DB186">
            <v>0</v>
          </cell>
          <cell r="DC186">
            <v>1</v>
          </cell>
          <cell r="DE186">
            <v>0.375</v>
          </cell>
        </row>
        <row r="187">
          <cell r="C187" t="str">
            <v>2L3x2x3/8x3/8SLBB</v>
          </cell>
          <cell r="D187" t="str">
            <v>F</v>
          </cell>
          <cell r="E187">
            <v>11.9</v>
          </cell>
          <cell r="F187">
            <v>3.5</v>
          </cell>
          <cell r="G187">
            <v>2</v>
          </cell>
          <cell r="H187">
            <v>0</v>
          </cell>
          <cell r="I187">
            <v>0</v>
          </cell>
          <cell r="J187">
            <v>0</v>
          </cell>
          <cell r="K187">
            <v>3</v>
          </cell>
          <cell r="L187">
            <v>0</v>
          </cell>
          <cell r="M187">
            <v>0</v>
          </cell>
          <cell r="N187">
            <v>0</v>
          </cell>
          <cell r="O187">
            <v>0.375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0.53500000000000003</v>
          </cell>
          <cell r="X187">
            <v>0</v>
          </cell>
          <cell r="Y187">
            <v>0</v>
          </cell>
          <cell r="Z187">
            <v>0.29099999999999998</v>
          </cell>
          <cell r="AB187">
            <v>8</v>
          </cell>
          <cell r="AD187">
            <v>4.333333333333333</v>
          </cell>
          <cell r="AF187">
            <v>0</v>
          </cell>
          <cell r="AG187">
            <v>0</v>
          </cell>
          <cell r="AH187">
            <v>0</v>
          </cell>
          <cell r="AI187">
            <v>1.08</v>
          </cell>
          <cell r="AJ187">
            <v>1.36</v>
          </cell>
          <cell r="AK187">
            <v>0.73599999999999999</v>
          </cell>
          <cell r="AL187">
            <v>0.55500000000000005</v>
          </cell>
          <cell r="AM187">
            <v>0</v>
          </cell>
          <cell r="AN187">
            <v>0</v>
          </cell>
          <cell r="AO187">
            <v>0</v>
          </cell>
          <cell r="AP187">
            <v>1.54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1.67</v>
          </cell>
          <cell r="AZ187">
            <v>0.95700000000000007</v>
          </cell>
          <cell r="BA187">
            <v>0</v>
          </cell>
          <cell r="BB187">
            <v>1</v>
          </cell>
          <cell r="BD187" t="str">
            <v>2L76x51x9.5x9SLBB</v>
          </cell>
          <cell r="BE187" t="str">
            <v>2L76x51x9.5x9SLBB</v>
          </cell>
          <cell r="BF187">
            <v>17.8</v>
          </cell>
          <cell r="BG187">
            <v>22.598383499999997</v>
          </cell>
          <cell r="BH187">
            <v>5.0819999999999999</v>
          </cell>
          <cell r="BI187">
            <v>0</v>
          </cell>
          <cell r="BJ187">
            <v>0</v>
          </cell>
          <cell r="BK187">
            <v>0</v>
          </cell>
          <cell r="BL187">
            <v>7.6229999999999993</v>
          </cell>
          <cell r="BM187">
            <v>0</v>
          </cell>
          <cell r="BN187">
            <v>0</v>
          </cell>
          <cell r="BO187">
            <v>0</v>
          </cell>
          <cell r="BP187">
            <v>0.95287499999999992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W187">
            <v>0</v>
          </cell>
          <cell r="BX187">
            <v>1.3594349999999999</v>
          </cell>
          <cell r="BY187">
            <v>0</v>
          </cell>
          <cell r="BZ187">
            <v>0</v>
          </cell>
          <cell r="CA187">
            <v>0.73943099999999995</v>
          </cell>
          <cell r="CB187">
            <v>0</v>
          </cell>
          <cell r="CC187">
            <v>8</v>
          </cell>
          <cell r="CD187">
            <v>0</v>
          </cell>
          <cell r="CE187">
            <v>4.333333333333333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45.023827898621882</v>
          </cell>
          <cell r="CK187">
            <v>22.31273993256</v>
          </cell>
          <cell r="CL187">
            <v>12.075129845855999</v>
          </cell>
          <cell r="CM187">
            <v>1.410255</v>
          </cell>
          <cell r="CN187">
            <v>0</v>
          </cell>
          <cell r="CO187">
            <v>0</v>
          </cell>
          <cell r="CP187">
            <v>0</v>
          </cell>
          <cell r="CQ187">
            <v>3.9131399999999998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4.2434699999999994</v>
          </cell>
          <cell r="DA187">
            <v>0.95700000000000007</v>
          </cell>
          <cell r="DB187">
            <v>0</v>
          </cell>
          <cell r="DC187">
            <v>1</v>
          </cell>
          <cell r="DE187">
            <v>0.375</v>
          </cell>
        </row>
        <row r="188">
          <cell r="C188" t="str">
            <v>2L3x2x5/16LLBB</v>
          </cell>
          <cell r="D188" t="str">
            <v>F</v>
          </cell>
          <cell r="E188">
            <v>10.1</v>
          </cell>
          <cell r="F188">
            <v>2.96</v>
          </cell>
          <cell r="G188">
            <v>3</v>
          </cell>
          <cell r="H188">
            <v>0</v>
          </cell>
          <cell r="I188">
            <v>0</v>
          </cell>
          <cell r="J188">
            <v>0</v>
          </cell>
          <cell r="K188">
            <v>2</v>
          </cell>
          <cell r="L188">
            <v>0</v>
          </cell>
          <cell r="M188">
            <v>0</v>
          </cell>
          <cell r="N188">
            <v>0</v>
          </cell>
          <cell r="O188">
            <v>0.3125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1.01</v>
          </cell>
          <cell r="X188">
            <v>0</v>
          </cell>
          <cell r="Y188">
            <v>0</v>
          </cell>
          <cell r="Z188">
            <v>0.63300000000000001</v>
          </cell>
          <cell r="AB188">
            <v>6.4</v>
          </cell>
          <cell r="AD188">
            <v>8.6</v>
          </cell>
          <cell r="AF188">
            <v>0</v>
          </cell>
          <cell r="AG188">
            <v>0</v>
          </cell>
          <cell r="AH188">
            <v>0</v>
          </cell>
          <cell r="AI188">
            <v>2.64</v>
          </cell>
          <cell r="AJ188">
            <v>2.37</v>
          </cell>
          <cell r="AK188">
            <v>1.32</v>
          </cell>
          <cell r="AL188">
            <v>0.94499999999999995</v>
          </cell>
          <cell r="AM188">
            <v>0</v>
          </cell>
          <cell r="AN188">
            <v>0</v>
          </cell>
          <cell r="AO188">
            <v>0</v>
          </cell>
          <cell r="AP188">
            <v>0.76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1.48</v>
          </cell>
          <cell r="AZ188">
            <v>0.67100000000000004</v>
          </cell>
          <cell r="BA188">
            <v>0</v>
          </cell>
          <cell r="BB188">
            <v>1</v>
          </cell>
          <cell r="BD188" t="str">
            <v>2L76x51x7.9LLBB</v>
          </cell>
          <cell r="BE188" t="str">
            <v>2L76x51x7.9LLBB</v>
          </cell>
          <cell r="BF188">
            <v>15.1</v>
          </cell>
          <cell r="BG188">
            <v>19.11177576</v>
          </cell>
          <cell r="BH188">
            <v>7.6229999999999993</v>
          </cell>
          <cell r="BI188">
            <v>0</v>
          </cell>
          <cell r="BJ188">
            <v>0</v>
          </cell>
          <cell r="BK188">
            <v>0</v>
          </cell>
          <cell r="BL188">
            <v>5.0819999999999999</v>
          </cell>
          <cell r="BM188">
            <v>0</v>
          </cell>
          <cell r="BN188">
            <v>0</v>
          </cell>
          <cell r="BO188">
            <v>0</v>
          </cell>
          <cell r="BP188">
            <v>0.7940625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W188">
            <v>0</v>
          </cell>
          <cell r="BX188">
            <v>2.5664099999999999</v>
          </cell>
          <cell r="BY188">
            <v>0</v>
          </cell>
          <cell r="BZ188">
            <v>0</v>
          </cell>
          <cell r="CA188">
            <v>1.6084529999999999</v>
          </cell>
          <cell r="CB188">
            <v>0</v>
          </cell>
          <cell r="CC188">
            <v>6.4</v>
          </cell>
          <cell r="CD188">
            <v>0</v>
          </cell>
          <cell r="CE188">
            <v>8.6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110.05824597440905</v>
          </cell>
          <cell r="CK188">
            <v>38.883230617769996</v>
          </cell>
          <cell r="CL188">
            <v>21.656482875719998</v>
          </cell>
          <cell r="CM188">
            <v>2.4012449999999999</v>
          </cell>
          <cell r="CN188">
            <v>0</v>
          </cell>
          <cell r="CO188">
            <v>0</v>
          </cell>
          <cell r="CP188">
            <v>0</v>
          </cell>
          <cell r="CQ188">
            <v>1.93116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3.7606799999999998</v>
          </cell>
          <cell r="DA188">
            <v>0.67100000000000004</v>
          </cell>
          <cell r="DB188">
            <v>0</v>
          </cell>
          <cell r="DC188">
            <v>1</v>
          </cell>
          <cell r="DE188">
            <v>0</v>
          </cell>
        </row>
        <row r="189">
          <cell r="C189" t="str">
            <v>2L3x2x5/16SLBB</v>
          </cell>
          <cell r="D189" t="str">
            <v>F</v>
          </cell>
          <cell r="E189">
            <v>10.1</v>
          </cell>
          <cell r="F189">
            <v>2.96</v>
          </cell>
          <cell r="G189">
            <v>2</v>
          </cell>
          <cell r="H189">
            <v>0</v>
          </cell>
          <cell r="I189">
            <v>0</v>
          </cell>
          <cell r="J189">
            <v>0</v>
          </cell>
          <cell r="K189">
            <v>3</v>
          </cell>
          <cell r="L189">
            <v>0</v>
          </cell>
          <cell r="M189">
            <v>0</v>
          </cell>
          <cell r="N189">
            <v>0</v>
          </cell>
          <cell r="O189">
            <v>0.3125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0.51100000000000001</v>
          </cell>
          <cell r="X189">
            <v>0</v>
          </cell>
          <cell r="Y189">
            <v>0</v>
          </cell>
          <cell r="Z189">
            <v>0.247</v>
          </cell>
          <cell r="AB189">
            <v>9.6</v>
          </cell>
          <cell r="AD189">
            <v>5.4</v>
          </cell>
          <cell r="AF189">
            <v>0</v>
          </cell>
          <cell r="AG189">
            <v>0</v>
          </cell>
          <cell r="AH189">
            <v>0</v>
          </cell>
          <cell r="AI189">
            <v>0.93500000000000005</v>
          </cell>
          <cell r="AJ189">
            <v>1.1399999999999999</v>
          </cell>
          <cell r="AK189">
            <v>0.628</v>
          </cell>
          <cell r="AL189">
            <v>0.56200000000000006</v>
          </cell>
          <cell r="AM189">
            <v>0</v>
          </cell>
          <cell r="AN189">
            <v>0</v>
          </cell>
          <cell r="AO189">
            <v>0</v>
          </cell>
          <cell r="AP189">
            <v>1.38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1.53</v>
          </cell>
          <cell r="AZ189">
            <v>0.94600000000000006</v>
          </cell>
          <cell r="BA189">
            <v>0</v>
          </cell>
          <cell r="BB189">
            <v>1</v>
          </cell>
          <cell r="BD189" t="str">
            <v>2L76x51x7.9SLBB</v>
          </cell>
          <cell r="BE189" t="str">
            <v>2L76x51x7.9SLBB</v>
          </cell>
          <cell r="BF189">
            <v>15.1</v>
          </cell>
          <cell r="BG189">
            <v>19.11177576</v>
          </cell>
          <cell r="BH189">
            <v>5.0819999999999999</v>
          </cell>
          <cell r="BI189">
            <v>0</v>
          </cell>
          <cell r="BJ189">
            <v>0</v>
          </cell>
          <cell r="BK189">
            <v>0</v>
          </cell>
          <cell r="BL189">
            <v>7.6229999999999993</v>
          </cell>
          <cell r="BM189">
            <v>0</v>
          </cell>
          <cell r="BN189">
            <v>0</v>
          </cell>
          <cell r="BO189">
            <v>0</v>
          </cell>
          <cell r="BP189">
            <v>0.7940625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W189">
            <v>0</v>
          </cell>
          <cell r="BX189">
            <v>1.298451</v>
          </cell>
          <cell r="BY189">
            <v>0</v>
          </cell>
          <cell r="BZ189">
            <v>0</v>
          </cell>
          <cell r="CA189">
            <v>0.62762699999999993</v>
          </cell>
          <cell r="CB189">
            <v>0</v>
          </cell>
          <cell r="CC189">
            <v>9.6</v>
          </cell>
          <cell r="CD189">
            <v>0</v>
          </cell>
          <cell r="CE189">
            <v>5.4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38.978962115936532</v>
          </cell>
          <cell r="CK189">
            <v>18.703326119939998</v>
          </cell>
          <cell r="CL189">
            <v>10.303235792388</v>
          </cell>
          <cell r="CM189">
            <v>1.428042</v>
          </cell>
          <cell r="CN189">
            <v>0</v>
          </cell>
          <cell r="CO189">
            <v>0</v>
          </cell>
          <cell r="CP189">
            <v>0</v>
          </cell>
          <cell r="CQ189">
            <v>3.5065799999999996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3.8877299999999999</v>
          </cell>
          <cell r="DA189">
            <v>0.94600000000000006</v>
          </cell>
          <cell r="DB189">
            <v>0</v>
          </cell>
          <cell r="DC189">
            <v>1</v>
          </cell>
          <cell r="DE189">
            <v>0</v>
          </cell>
        </row>
        <row r="190">
          <cell r="C190" t="str">
            <v>2L3x2x5/16x3/4LLBB</v>
          </cell>
          <cell r="D190" t="str">
            <v>F</v>
          </cell>
          <cell r="E190">
            <v>10.1</v>
          </cell>
          <cell r="F190">
            <v>2.96</v>
          </cell>
          <cell r="G190">
            <v>3</v>
          </cell>
          <cell r="H190">
            <v>0</v>
          </cell>
          <cell r="I190">
            <v>0</v>
          </cell>
          <cell r="J190">
            <v>0</v>
          </cell>
          <cell r="K190">
            <v>2</v>
          </cell>
          <cell r="L190">
            <v>0</v>
          </cell>
          <cell r="M190">
            <v>0</v>
          </cell>
          <cell r="N190">
            <v>0</v>
          </cell>
          <cell r="O190">
            <v>0.3125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1.01</v>
          </cell>
          <cell r="X190">
            <v>0</v>
          </cell>
          <cell r="Y190">
            <v>0</v>
          </cell>
          <cell r="Z190">
            <v>0.63300000000000001</v>
          </cell>
          <cell r="AB190">
            <v>6.4</v>
          </cell>
          <cell r="AD190">
            <v>8.6</v>
          </cell>
          <cell r="AF190">
            <v>0</v>
          </cell>
          <cell r="AG190">
            <v>0</v>
          </cell>
          <cell r="AH190">
            <v>0</v>
          </cell>
          <cell r="AI190">
            <v>2.64</v>
          </cell>
          <cell r="AJ190">
            <v>2.37</v>
          </cell>
          <cell r="AK190">
            <v>1.32</v>
          </cell>
          <cell r="AL190">
            <v>0.94499999999999995</v>
          </cell>
          <cell r="AM190">
            <v>0</v>
          </cell>
          <cell r="AN190">
            <v>0</v>
          </cell>
          <cell r="AO190">
            <v>0</v>
          </cell>
          <cell r="AP190">
            <v>1.05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1.65</v>
          </cell>
          <cell r="AZ190">
            <v>0.73399999999999999</v>
          </cell>
          <cell r="BA190">
            <v>0</v>
          </cell>
          <cell r="BB190">
            <v>1</v>
          </cell>
          <cell r="BD190" t="str">
            <v>2L76x51x7.9x19LLBB</v>
          </cell>
          <cell r="BE190" t="str">
            <v>2L76x51x7.9x19LLBB</v>
          </cell>
          <cell r="BF190">
            <v>15.1</v>
          </cell>
          <cell r="BG190">
            <v>19.11177576</v>
          </cell>
          <cell r="BH190">
            <v>7.6229999999999993</v>
          </cell>
          <cell r="BI190">
            <v>0</v>
          </cell>
          <cell r="BJ190">
            <v>0</v>
          </cell>
          <cell r="BK190">
            <v>0</v>
          </cell>
          <cell r="BL190">
            <v>5.0819999999999999</v>
          </cell>
          <cell r="BM190">
            <v>0</v>
          </cell>
          <cell r="BN190">
            <v>0</v>
          </cell>
          <cell r="BO190">
            <v>0</v>
          </cell>
          <cell r="BP190">
            <v>0.7940625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2.5664099999999999</v>
          </cell>
          <cell r="BY190">
            <v>0</v>
          </cell>
          <cell r="BZ190">
            <v>0</v>
          </cell>
          <cell r="CA190">
            <v>1.6084529999999999</v>
          </cell>
          <cell r="CB190">
            <v>0</v>
          </cell>
          <cell r="CC190">
            <v>6.4</v>
          </cell>
          <cell r="CD190">
            <v>0</v>
          </cell>
          <cell r="CE190">
            <v>8.6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110.05824597440905</v>
          </cell>
          <cell r="CK190">
            <v>38.883230617769996</v>
          </cell>
          <cell r="CL190">
            <v>21.656482875719998</v>
          </cell>
          <cell r="CM190">
            <v>2.4012449999999999</v>
          </cell>
          <cell r="CN190">
            <v>0</v>
          </cell>
          <cell r="CO190">
            <v>0</v>
          </cell>
          <cell r="CP190">
            <v>0</v>
          </cell>
          <cell r="CQ190">
            <v>2.66805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4.1926499999999995</v>
          </cell>
          <cell r="DA190">
            <v>0.73399999999999999</v>
          </cell>
          <cell r="DB190">
            <v>0</v>
          </cell>
          <cell r="DC190">
            <v>1</v>
          </cell>
          <cell r="DE190">
            <v>0.75</v>
          </cell>
        </row>
        <row r="191">
          <cell r="C191" t="str">
            <v>2L3x2x5/16x3/4SLBB</v>
          </cell>
          <cell r="D191" t="str">
            <v>F</v>
          </cell>
          <cell r="E191">
            <v>10.1</v>
          </cell>
          <cell r="F191">
            <v>2.96</v>
          </cell>
          <cell r="G191">
            <v>2</v>
          </cell>
          <cell r="H191">
            <v>0</v>
          </cell>
          <cell r="I191">
            <v>0</v>
          </cell>
          <cell r="J191">
            <v>0</v>
          </cell>
          <cell r="K191">
            <v>3</v>
          </cell>
          <cell r="L191">
            <v>0</v>
          </cell>
          <cell r="M191">
            <v>0</v>
          </cell>
          <cell r="N191">
            <v>0</v>
          </cell>
          <cell r="O191">
            <v>0.3125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0.51100000000000001</v>
          </cell>
          <cell r="X191">
            <v>0</v>
          </cell>
          <cell r="Y191">
            <v>0</v>
          </cell>
          <cell r="Z191">
            <v>0.247</v>
          </cell>
          <cell r="AB191">
            <v>9.6</v>
          </cell>
          <cell r="AD191">
            <v>5.4</v>
          </cell>
          <cell r="AF191">
            <v>0</v>
          </cell>
          <cell r="AG191">
            <v>0</v>
          </cell>
          <cell r="AH191">
            <v>0</v>
          </cell>
          <cell r="AI191">
            <v>0.93500000000000005</v>
          </cell>
          <cell r="AJ191">
            <v>1.1399999999999999</v>
          </cell>
          <cell r="AK191">
            <v>0.628</v>
          </cell>
          <cell r="AL191">
            <v>0.56200000000000006</v>
          </cell>
          <cell r="AM191">
            <v>0</v>
          </cell>
          <cell r="AN191">
            <v>0</v>
          </cell>
          <cell r="AO191">
            <v>0</v>
          </cell>
          <cell r="AP191">
            <v>1.67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1.8</v>
          </cell>
          <cell r="AZ191">
            <v>0.96099999999999997</v>
          </cell>
          <cell r="BA191">
            <v>0</v>
          </cell>
          <cell r="BB191">
            <v>1</v>
          </cell>
          <cell r="BD191" t="str">
            <v>2L76x51x7.9x19SLBB</v>
          </cell>
          <cell r="BE191" t="str">
            <v>2L76x51x7.9x19SLBB</v>
          </cell>
          <cell r="BF191">
            <v>15.1</v>
          </cell>
          <cell r="BG191">
            <v>19.11177576</v>
          </cell>
          <cell r="BH191">
            <v>5.0819999999999999</v>
          </cell>
          <cell r="BI191">
            <v>0</v>
          </cell>
          <cell r="BJ191">
            <v>0</v>
          </cell>
          <cell r="BK191">
            <v>0</v>
          </cell>
          <cell r="BL191">
            <v>7.6229999999999993</v>
          </cell>
          <cell r="BM191">
            <v>0</v>
          </cell>
          <cell r="BN191">
            <v>0</v>
          </cell>
          <cell r="BO191">
            <v>0</v>
          </cell>
          <cell r="BP191">
            <v>0.7940625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W191">
            <v>0</v>
          </cell>
          <cell r="BX191">
            <v>1.298451</v>
          </cell>
          <cell r="BY191">
            <v>0</v>
          </cell>
          <cell r="BZ191">
            <v>0</v>
          </cell>
          <cell r="CA191">
            <v>0.62762699999999993</v>
          </cell>
          <cell r="CB191">
            <v>0</v>
          </cell>
          <cell r="CC191">
            <v>9.6</v>
          </cell>
          <cell r="CD191">
            <v>0</v>
          </cell>
          <cell r="CE191">
            <v>5.4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38.978962115936532</v>
          </cell>
          <cell r="CK191">
            <v>18.703326119939998</v>
          </cell>
          <cell r="CL191">
            <v>10.303235792388</v>
          </cell>
          <cell r="CM191">
            <v>1.428042</v>
          </cell>
          <cell r="CN191">
            <v>0</v>
          </cell>
          <cell r="CO191">
            <v>0</v>
          </cell>
          <cell r="CP191">
            <v>0</v>
          </cell>
          <cell r="CQ191">
            <v>4.2434699999999994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4.5738000000000003</v>
          </cell>
          <cell r="DA191">
            <v>0.96099999999999997</v>
          </cell>
          <cell r="DB191">
            <v>0</v>
          </cell>
          <cell r="DC191">
            <v>1</v>
          </cell>
          <cell r="DE191">
            <v>0.75</v>
          </cell>
        </row>
        <row r="192">
          <cell r="C192" t="str">
            <v>2L3x2x5/16x3/8LLBB</v>
          </cell>
          <cell r="D192" t="str">
            <v>F</v>
          </cell>
          <cell r="E192">
            <v>10.1</v>
          </cell>
          <cell r="F192">
            <v>2.96</v>
          </cell>
          <cell r="G192">
            <v>3</v>
          </cell>
          <cell r="H192">
            <v>0</v>
          </cell>
          <cell r="I192">
            <v>0</v>
          </cell>
          <cell r="J192">
            <v>0</v>
          </cell>
          <cell r="K192">
            <v>2</v>
          </cell>
          <cell r="L192">
            <v>0</v>
          </cell>
          <cell r="M192">
            <v>0</v>
          </cell>
          <cell r="N192">
            <v>0</v>
          </cell>
          <cell r="O192">
            <v>0.3125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1.01</v>
          </cell>
          <cell r="X192">
            <v>0</v>
          </cell>
          <cell r="Y192">
            <v>0</v>
          </cell>
          <cell r="Z192">
            <v>0.63300000000000001</v>
          </cell>
          <cell r="AB192">
            <v>6.4</v>
          </cell>
          <cell r="AD192">
            <v>8.6</v>
          </cell>
          <cell r="AF192">
            <v>0</v>
          </cell>
          <cell r="AG192">
            <v>0</v>
          </cell>
          <cell r="AH192">
            <v>0</v>
          </cell>
          <cell r="AI192">
            <v>2.64</v>
          </cell>
          <cell r="AJ192">
            <v>2.37</v>
          </cell>
          <cell r="AK192">
            <v>1.32</v>
          </cell>
          <cell r="AL192">
            <v>0.94499999999999995</v>
          </cell>
          <cell r="AM192">
            <v>0</v>
          </cell>
          <cell r="AN192">
            <v>0</v>
          </cell>
          <cell r="AO192">
            <v>0</v>
          </cell>
          <cell r="AP192">
            <v>0.89700000000000002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1.56</v>
          </cell>
          <cell r="AZ192">
            <v>0.70200000000000007</v>
          </cell>
          <cell r="BA192">
            <v>0</v>
          </cell>
          <cell r="BB192">
            <v>1</v>
          </cell>
          <cell r="BD192" t="str">
            <v>2L76x51x7.9x9LLBB</v>
          </cell>
          <cell r="BE192" t="str">
            <v>2L76x51x7.9x9LLBB</v>
          </cell>
          <cell r="BF192">
            <v>15.1</v>
          </cell>
          <cell r="BG192">
            <v>19.11177576</v>
          </cell>
          <cell r="BH192">
            <v>7.6229999999999993</v>
          </cell>
          <cell r="BI192">
            <v>0</v>
          </cell>
          <cell r="BJ192">
            <v>0</v>
          </cell>
          <cell r="BK192">
            <v>0</v>
          </cell>
          <cell r="BL192">
            <v>5.0819999999999999</v>
          </cell>
          <cell r="BM192">
            <v>0</v>
          </cell>
          <cell r="BN192">
            <v>0</v>
          </cell>
          <cell r="BO192">
            <v>0</v>
          </cell>
          <cell r="BP192">
            <v>0.7940625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W192">
            <v>0</v>
          </cell>
          <cell r="BX192">
            <v>2.5664099999999999</v>
          </cell>
          <cell r="BY192">
            <v>0</v>
          </cell>
          <cell r="BZ192">
            <v>0</v>
          </cell>
          <cell r="CA192">
            <v>1.6084529999999999</v>
          </cell>
          <cell r="CB192">
            <v>0</v>
          </cell>
          <cell r="CC192">
            <v>6.4</v>
          </cell>
          <cell r="CD192">
            <v>0</v>
          </cell>
          <cell r="CE192">
            <v>8.6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110.05824597440905</v>
          </cell>
          <cell r="CK192">
            <v>38.883230617769996</v>
          </cell>
          <cell r="CL192">
            <v>21.656482875719998</v>
          </cell>
          <cell r="CM192">
            <v>2.4012449999999999</v>
          </cell>
          <cell r="CN192">
            <v>0</v>
          </cell>
          <cell r="CO192">
            <v>0</v>
          </cell>
          <cell r="CP192">
            <v>0</v>
          </cell>
          <cell r="CQ192">
            <v>2.279277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3.9639600000000002</v>
          </cell>
          <cell r="DA192">
            <v>0.70200000000000007</v>
          </cell>
          <cell r="DB192">
            <v>0</v>
          </cell>
          <cell r="DC192">
            <v>1</v>
          </cell>
          <cell r="DE192">
            <v>0.375</v>
          </cell>
        </row>
        <row r="193">
          <cell r="C193" t="str">
            <v>2L3x2x5/16x3/8SLBB</v>
          </cell>
          <cell r="D193" t="str">
            <v>F</v>
          </cell>
          <cell r="E193">
            <v>10.1</v>
          </cell>
          <cell r="F193">
            <v>2.96</v>
          </cell>
          <cell r="G193">
            <v>2</v>
          </cell>
          <cell r="H193">
            <v>0</v>
          </cell>
          <cell r="I193">
            <v>0</v>
          </cell>
          <cell r="J193">
            <v>0</v>
          </cell>
          <cell r="K193">
            <v>3</v>
          </cell>
          <cell r="L193">
            <v>0</v>
          </cell>
          <cell r="M193">
            <v>0</v>
          </cell>
          <cell r="N193">
            <v>0</v>
          </cell>
          <cell r="O193">
            <v>0.3125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0.51100000000000001</v>
          </cell>
          <cell r="X193">
            <v>0</v>
          </cell>
          <cell r="Y193">
            <v>0</v>
          </cell>
          <cell r="Z193">
            <v>0.247</v>
          </cell>
          <cell r="AB193">
            <v>9.6</v>
          </cell>
          <cell r="AD193">
            <v>5.4</v>
          </cell>
          <cell r="AF193">
            <v>0</v>
          </cell>
          <cell r="AG193">
            <v>0</v>
          </cell>
          <cell r="AH193">
            <v>0</v>
          </cell>
          <cell r="AI193">
            <v>0.93500000000000005</v>
          </cell>
          <cell r="AJ193">
            <v>1.1399999999999999</v>
          </cell>
          <cell r="AK193">
            <v>0.628</v>
          </cell>
          <cell r="AL193">
            <v>0.56200000000000006</v>
          </cell>
          <cell r="AM193">
            <v>0</v>
          </cell>
          <cell r="AN193">
            <v>0</v>
          </cell>
          <cell r="AO193">
            <v>0</v>
          </cell>
          <cell r="AP193">
            <v>1.52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1.66</v>
          </cell>
          <cell r="AZ193">
            <v>0.95400000000000007</v>
          </cell>
          <cell r="BA193">
            <v>0</v>
          </cell>
          <cell r="BB193">
            <v>1</v>
          </cell>
          <cell r="BD193" t="str">
            <v>2L76x51x7.9x9SLBB</v>
          </cell>
          <cell r="BE193" t="str">
            <v>2L76x51x7.9x9SLBB</v>
          </cell>
          <cell r="BF193">
            <v>15.1</v>
          </cell>
          <cell r="BG193">
            <v>19.11177576</v>
          </cell>
          <cell r="BH193">
            <v>5.0819999999999999</v>
          </cell>
          <cell r="BI193">
            <v>0</v>
          </cell>
          <cell r="BJ193">
            <v>0</v>
          </cell>
          <cell r="BK193">
            <v>0</v>
          </cell>
          <cell r="BL193">
            <v>7.6229999999999993</v>
          </cell>
          <cell r="BM193">
            <v>0</v>
          </cell>
          <cell r="BN193">
            <v>0</v>
          </cell>
          <cell r="BO193">
            <v>0</v>
          </cell>
          <cell r="BP193">
            <v>0.7940625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W193">
            <v>0</v>
          </cell>
          <cell r="BX193">
            <v>1.298451</v>
          </cell>
          <cell r="BY193">
            <v>0</v>
          </cell>
          <cell r="BZ193">
            <v>0</v>
          </cell>
          <cell r="CA193">
            <v>0.62762699999999993</v>
          </cell>
          <cell r="CB193">
            <v>0</v>
          </cell>
          <cell r="CC193">
            <v>9.6</v>
          </cell>
          <cell r="CD193">
            <v>0</v>
          </cell>
          <cell r="CE193">
            <v>5.4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38.978962115936532</v>
          </cell>
          <cell r="CK193">
            <v>18.703326119939998</v>
          </cell>
          <cell r="CL193">
            <v>10.303235792388</v>
          </cell>
          <cell r="CM193">
            <v>1.428042</v>
          </cell>
          <cell r="CN193">
            <v>0</v>
          </cell>
          <cell r="CO193">
            <v>0</v>
          </cell>
          <cell r="CP193">
            <v>0</v>
          </cell>
          <cell r="CQ193">
            <v>3.86232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4.2180599999999995</v>
          </cell>
          <cell r="DA193">
            <v>0.95400000000000007</v>
          </cell>
          <cell r="DB193">
            <v>0</v>
          </cell>
          <cell r="DC193">
            <v>1</v>
          </cell>
          <cell r="DE193">
            <v>0.375</v>
          </cell>
        </row>
        <row r="194">
          <cell r="C194" t="str">
            <v>2L3x3x1/2</v>
          </cell>
          <cell r="D194" t="str">
            <v>F</v>
          </cell>
          <cell r="E194">
            <v>18.7</v>
          </cell>
          <cell r="F194">
            <v>5.5</v>
          </cell>
          <cell r="G194">
            <v>3</v>
          </cell>
          <cell r="H194">
            <v>0</v>
          </cell>
          <cell r="I194">
            <v>0</v>
          </cell>
          <cell r="J194">
            <v>0</v>
          </cell>
          <cell r="K194">
            <v>3</v>
          </cell>
          <cell r="L194">
            <v>0</v>
          </cell>
          <cell r="M194">
            <v>0</v>
          </cell>
          <cell r="N194">
            <v>0</v>
          </cell>
          <cell r="O194">
            <v>0.5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0.92900000000000005</v>
          </cell>
          <cell r="X194">
            <v>0</v>
          </cell>
          <cell r="Y194">
            <v>0</v>
          </cell>
          <cell r="Z194">
            <v>0</v>
          </cell>
          <cell r="AB194">
            <v>6</v>
          </cell>
          <cell r="AD194">
            <v>5</v>
          </cell>
          <cell r="AF194">
            <v>0</v>
          </cell>
          <cell r="AG194">
            <v>0</v>
          </cell>
          <cell r="AH194">
            <v>0</v>
          </cell>
          <cell r="AI194">
            <v>4.41</v>
          </cell>
          <cell r="AJ194">
            <v>3.83</v>
          </cell>
          <cell r="AK194">
            <v>2.13</v>
          </cell>
          <cell r="AL194">
            <v>0.89500000000000002</v>
          </cell>
          <cell r="AM194">
            <v>0</v>
          </cell>
          <cell r="AN194">
            <v>0</v>
          </cell>
          <cell r="AO194">
            <v>0</v>
          </cell>
          <cell r="AP194">
            <v>1.29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1.71</v>
          </cell>
          <cell r="AZ194">
            <v>0.84199999999999997</v>
          </cell>
          <cell r="BA194">
            <v>0</v>
          </cell>
          <cell r="BB194">
            <v>1</v>
          </cell>
          <cell r="BD194" t="str">
            <v>2L76x76x12.7</v>
          </cell>
          <cell r="BE194" t="str">
            <v>2L76x76x12.7</v>
          </cell>
          <cell r="BF194">
            <v>27.900000000000002</v>
          </cell>
          <cell r="BG194">
            <v>35.511745499999996</v>
          </cell>
          <cell r="BH194">
            <v>7.6229999999999993</v>
          </cell>
          <cell r="BI194">
            <v>0</v>
          </cell>
          <cell r="BJ194">
            <v>0</v>
          </cell>
          <cell r="BK194">
            <v>0</v>
          </cell>
          <cell r="BL194">
            <v>7.6229999999999993</v>
          </cell>
          <cell r="BM194">
            <v>0</v>
          </cell>
          <cell r="BN194">
            <v>0</v>
          </cell>
          <cell r="BO194">
            <v>0</v>
          </cell>
          <cell r="BP194">
            <v>1.2705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W194">
            <v>0</v>
          </cell>
          <cell r="BX194">
            <v>2.360589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6</v>
          </cell>
          <cell r="CD194">
            <v>0</v>
          </cell>
          <cell r="CE194">
            <v>5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183.847297252706</v>
          </cell>
          <cell r="CK194">
            <v>62.836613192430001</v>
          </cell>
          <cell r="CL194">
            <v>34.945688276729996</v>
          </cell>
          <cell r="CM194">
            <v>2.2741950000000002</v>
          </cell>
          <cell r="CN194">
            <v>0</v>
          </cell>
          <cell r="CO194">
            <v>0</v>
          </cell>
          <cell r="CP194">
            <v>0</v>
          </cell>
          <cell r="CQ194">
            <v>3.2778900000000002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4.34511</v>
          </cell>
          <cell r="DA194">
            <v>0.84199999999999997</v>
          </cell>
          <cell r="DB194">
            <v>0</v>
          </cell>
          <cell r="DC194">
            <v>1</v>
          </cell>
          <cell r="DE194">
            <v>0</v>
          </cell>
        </row>
        <row r="195">
          <cell r="C195" t="str">
            <v>2L3x3x1/2x3/4</v>
          </cell>
          <cell r="D195" t="str">
            <v>F</v>
          </cell>
          <cell r="E195">
            <v>18.7</v>
          </cell>
          <cell r="F195">
            <v>5.5</v>
          </cell>
          <cell r="G195">
            <v>3</v>
          </cell>
          <cell r="H195">
            <v>0</v>
          </cell>
          <cell r="I195">
            <v>0</v>
          </cell>
          <cell r="J195">
            <v>0</v>
          </cell>
          <cell r="K195">
            <v>3</v>
          </cell>
          <cell r="L195">
            <v>0</v>
          </cell>
          <cell r="M195">
            <v>0</v>
          </cell>
          <cell r="N195">
            <v>0</v>
          </cell>
          <cell r="O195">
            <v>0.5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0.92900000000000005</v>
          </cell>
          <cell r="X195">
            <v>0</v>
          </cell>
          <cell r="Y195">
            <v>0</v>
          </cell>
          <cell r="Z195">
            <v>0</v>
          </cell>
          <cell r="AB195">
            <v>6</v>
          </cell>
          <cell r="AD195">
            <v>5</v>
          </cell>
          <cell r="AF195">
            <v>0</v>
          </cell>
          <cell r="AG195">
            <v>0</v>
          </cell>
          <cell r="AH195">
            <v>0</v>
          </cell>
          <cell r="AI195">
            <v>4.41</v>
          </cell>
          <cell r="AJ195">
            <v>3.83</v>
          </cell>
          <cell r="AK195">
            <v>2.13</v>
          </cell>
          <cell r="AL195">
            <v>0.89500000000000002</v>
          </cell>
          <cell r="AM195">
            <v>0</v>
          </cell>
          <cell r="AN195">
            <v>0</v>
          </cell>
          <cell r="AO195">
            <v>0</v>
          </cell>
          <cell r="AP195">
            <v>1.58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1.94</v>
          </cell>
          <cell r="AZ195">
            <v>0.878</v>
          </cell>
          <cell r="BA195">
            <v>0</v>
          </cell>
          <cell r="BB195">
            <v>1</v>
          </cell>
          <cell r="BD195" t="str">
            <v>2L76x76x12.7x19</v>
          </cell>
          <cell r="BE195" t="str">
            <v>2L76x76x12.7x19</v>
          </cell>
          <cell r="BF195">
            <v>27.900000000000002</v>
          </cell>
          <cell r="BG195">
            <v>35.511745499999996</v>
          </cell>
          <cell r="BH195">
            <v>7.6229999999999993</v>
          </cell>
          <cell r="BI195">
            <v>0</v>
          </cell>
          <cell r="BJ195">
            <v>0</v>
          </cell>
          <cell r="BK195">
            <v>0</v>
          </cell>
          <cell r="BL195">
            <v>7.6229999999999993</v>
          </cell>
          <cell r="BM195">
            <v>0</v>
          </cell>
          <cell r="BN195">
            <v>0</v>
          </cell>
          <cell r="BO195">
            <v>0</v>
          </cell>
          <cell r="BP195">
            <v>1.2705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W195">
            <v>0</v>
          </cell>
          <cell r="BX195">
            <v>2.360589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6</v>
          </cell>
          <cell r="CD195">
            <v>0</v>
          </cell>
          <cell r="CE195">
            <v>5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183.847297252706</v>
          </cell>
          <cell r="CK195">
            <v>62.836613192430001</v>
          </cell>
          <cell r="CL195">
            <v>34.945688276729996</v>
          </cell>
          <cell r="CM195">
            <v>2.2741950000000002</v>
          </cell>
          <cell r="CN195">
            <v>0</v>
          </cell>
          <cell r="CO195">
            <v>0</v>
          </cell>
          <cell r="CP195">
            <v>0</v>
          </cell>
          <cell r="CQ195">
            <v>4.01478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4.9295399999999994</v>
          </cell>
          <cell r="DA195">
            <v>0.878</v>
          </cell>
          <cell r="DB195">
            <v>0</v>
          </cell>
          <cell r="DC195">
            <v>1</v>
          </cell>
          <cell r="DE195">
            <v>0.75</v>
          </cell>
        </row>
        <row r="196">
          <cell r="C196" t="str">
            <v>2L3x3x1/2x3/8</v>
          </cell>
          <cell r="D196" t="str">
            <v>F</v>
          </cell>
          <cell r="E196">
            <v>18.7</v>
          </cell>
          <cell r="F196">
            <v>5.5</v>
          </cell>
          <cell r="G196">
            <v>3</v>
          </cell>
          <cell r="H196">
            <v>0</v>
          </cell>
          <cell r="I196">
            <v>0</v>
          </cell>
          <cell r="J196">
            <v>0</v>
          </cell>
          <cell r="K196">
            <v>3</v>
          </cell>
          <cell r="L196">
            <v>0</v>
          </cell>
          <cell r="M196">
            <v>0</v>
          </cell>
          <cell r="N196">
            <v>0</v>
          </cell>
          <cell r="O196">
            <v>0.5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0.92900000000000005</v>
          </cell>
          <cell r="X196">
            <v>0</v>
          </cell>
          <cell r="Y196">
            <v>0</v>
          </cell>
          <cell r="Z196">
            <v>0</v>
          </cell>
          <cell r="AB196">
            <v>6</v>
          </cell>
          <cell r="AD196">
            <v>5</v>
          </cell>
          <cell r="AF196">
            <v>0</v>
          </cell>
          <cell r="AG196">
            <v>0</v>
          </cell>
          <cell r="AH196">
            <v>0</v>
          </cell>
          <cell r="AI196">
            <v>4.41</v>
          </cell>
          <cell r="AJ196">
            <v>3.83</v>
          </cell>
          <cell r="AK196">
            <v>2.13</v>
          </cell>
          <cell r="AL196">
            <v>0.89500000000000002</v>
          </cell>
          <cell r="AM196">
            <v>0</v>
          </cell>
          <cell r="AN196">
            <v>0</v>
          </cell>
          <cell r="AO196">
            <v>0</v>
          </cell>
          <cell r="AP196">
            <v>1.43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1.82</v>
          </cell>
          <cell r="AZ196">
            <v>0.86099999999999999</v>
          </cell>
          <cell r="BA196">
            <v>0</v>
          </cell>
          <cell r="BB196">
            <v>1</v>
          </cell>
          <cell r="BD196" t="str">
            <v>2L76x76x12.7x9</v>
          </cell>
          <cell r="BE196" t="str">
            <v>2L76x76x12.7x9</v>
          </cell>
          <cell r="BF196">
            <v>27.900000000000002</v>
          </cell>
          <cell r="BG196">
            <v>35.511745499999996</v>
          </cell>
          <cell r="BH196">
            <v>7.6229999999999993</v>
          </cell>
          <cell r="BI196">
            <v>0</v>
          </cell>
          <cell r="BJ196">
            <v>0</v>
          </cell>
          <cell r="BK196">
            <v>0</v>
          </cell>
          <cell r="BL196">
            <v>7.6229999999999993</v>
          </cell>
          <cell r="BM196">
            <v>0</v>
          </cell>
          <cell r="BN196">
            <v>0</v>
          </cell>
          <cell r="BO196">
            <v>0</v>
          </cell>
          <cell r="BP196">
            <v>1.2705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W196">
            <v>0</v>
          </cell>
          <cell r="BX196">
            <v>2.360589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6</v>
          </cell>
          <cell r="CD196">
            <v>0</v>
          </cell>
          <cell r="CE196">
            <v>5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183.847297252706</v>
          </cell>
          <cell r="CK196">
            <v>62.836613192430001</v>
          </cell>
          <cell r="CL196">
            <v>34.945688276729996</v>
          </cell>
          <cell r="CM196">
            <v>2.2741950000000002</v>
          </cell>
          <cell r="CN196">
            <v>0</v>
          </cell>
          <cell r="CO196">
            <v>0</v>
          </cell>
          <cell r="CP196">
            <v>0</v>
          </cell>
          <cell r="CQ196">
            <v>3.6336299999999997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4.6246200000000002</v>
          </cell>
          <cell r="DA196">
            <v>0.86099999999999999</v>
          </cell>
          <cell r="DB196">
            <v>0</v>
          </cell>
          <cell r="DC196">
            <v>1</v>
          </cell>
          <cell r="DE196">
            <v>0.375</v>
          </cell>
        </row>
        <row r="197">
          <cell r="C197" t="str">
            <v>2L3x3x1/4</v>
          </cell>
          <cell r="D197" t="str">
            <v>F</v>
          </cell>
          <cell r="E197">
            <v>9.77</v>
          </cell>
          <cell r="F197">
            <v>2.87</v>
          </cell>
          <cell r="G197">
            <v>3</v>
          </cell>
          <cell r="H197">
            <v>0</v>
          </cell>
          <cell r="I197">
            <v>0</v>
          </cell>
          <cell r="J197">
            <v>0</v>
          </cell>
          <cell r="K197">
            <v>3</v>
          </cell>
          <cell r="L197">
            <v>0</v>
          </cell>
          <cell r="M197">
            <v>0</v>
          </cell>
          <cell r="N197">
            <v>0</v>
          </cell>
          <cell r="O197">
            <v>0.25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0.83599999999999997</v>
          </cell>
          <cell r="X197">
            <v>0</v>
          </cell>
          <cell r="Y197">
            <v>0</v>
          </cell>
          <cell r="Z197">
            <v>0</v>
          </cell>
          <cell r="AB197">
            <v>12</v>
          </cell>
          <cell r="AD197">
            <v>11</v>
          </cell>
          <cell r="AF197">
            <v>0</v>
          </cell>
          <cell r="AG197">
            <v>0</v>
          </cell>
          <cell r="AH197">
            <v>0</v>
          </cell>
          <cell r="AI197">
            <v>2.46</v>
          </cell>
          <cell r="AJ197">
            <v>2.04</v>
          </cell>
          <cell r="AK197">
            <v>1.1399999999999999</v>
          </cell>
          <cell r="AL197">
            <v>0.92600000000000005</v>
          </cell>
          <cell r="AM197">
            <v>0</v>
          </cell>
          <cell r="AN197">
            <v>0</v>
          </cell>
          <cell r="AO197">
            <v>0</v>
          </cell>
          <cell r="AP197">
            <v>1.25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1.71</v>
          </cell>
          <cell r="AZ197">
            <v>0.82700000000000007</v>
          </cell>
          <cell r="BA197">
            <v>0</v>
          </cell>
          <cell r="BB197">
            <v>1</v>
          </cell>
          <cell r="BD197" t="str">
            <v>2L76x76x6.4</v>
          </cell>
          <cell r="BE197" t="str">
            <v>2L76x76x6.4</v>
          </cell>
          <cell r="BF197">
            <v>14.6</v>
          </cell>
          <cell r="BG197">
            <v>18.530674470000001</v>
          </cell>
          <cell r="BH197">
            <v>7.6229999999999993</v>
          </cell>
          <cell r="BI197">
            <v>0</v>
          </cell>
          <cell r="BJ197">
            <v>0</v>
          </cell>
          <cell r="BK197">
            <v>0</v>
          </cell>
          <cell r="BL197">
            <v>7.6229999999999993</v>
          </cell>
          <cell r="BM197">
            <v>0</v>
          </cell>
          <cell r="BN197">
            <v>0</v>
          </cell>
          <cell r="BO197">
            <v>0</v>
          </cell>
          <cell r="BP197">
            <v>0.63524999999999998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W197">
            <v>0</v>
          </cell>
          <cell r="BX197">
            <v>2.1242760000000001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12</v>
          </cell>
          <cell r="CD197">
            <v>0</v>
          </cell>
          <cell r="CE197">
            <v>11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102.55427465797206</v>
          </cell>
          <cell r="CK197">
            <v>33.469109898839996</v>
          </cell>
          <cell r="CL197">
            <v>18.703326119939998</v>
          </cell>
          <cell r="CM197">
            <v>2.3529659999999999</v>
          </cell>
          <cell r="CN197">
            <v>0</v>
          </cell>
          <cell r="CO197">
            <v>0</v>
          </cell>
          <cell r="CP197">
            <v>0</v>
          </cell>
          <cell r="CQ197">
            <v>3.17625</v>
          </cell>
          <cell r="CR197">
            <v>282.35591999999997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4.34511</v>
          </cell>
          <cell r="DA197">
            <v>0.82700000000000007</v>
          </cell>
          <cell r="DB197">
            <v>0</v>
          </cell>
          <cell r="DC197">
            <v>1</v>
          </cell>
          <cell r="DE197">
            <v>0</v>
          </cell>
        </row>
        <row r="198">
          <cell r="C198" t="str">
            <v>2L3x3x1/4x3/4</v>
          </cell>
          <cell r="D198" t="str">
            <v>F</v>
          </cell>
          <cell r="E198">
            <v>9.77</v>
          </cell>
          <cell r="F198">
            <v>2.87</v>
          </cell>
          <cell r="G198">
            <v>3</v>
          </cell>
          <cell r="H198">
            <v>0</v>
          </cell>
          <cell r="I198">
            <v>0</v>
          </cell>
          <cell r="J198">
            <v>0</v>
          </cell>
          <cell r="K198">
            <v>3</v>
          </cell>
          <cell r="L198">
            <v>0</v>
          </cell>
          <cell r="M198">
            <v>0</v>
          </cell>
          <cell r="N198">
            <v>0</v>
          </cell>
          <cell r="O198">
            <v>0.25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0.83599999999999997</v>
          </cell>
          <cell r="X198">
            <v>0</v>
          </cell>
          <cell r="Y198">
            <v>0</v>
          </cell>
          <cell r="Z198">
            <v>0</v>
          </cell>
          <cell r="AB198">
            <v>12</v>
          </cell>
          <cell r="AD198">
            <v>11</v>
          </cell>
          <cell r="AF198">
            <v>0</v>
          </cell>
          <cell r="AG198">
            <v>0</v>
          </cell>
          <cell r="AH198">
            <v>0</v>
          </cell>
          <cell r="AI198">
            <v>2.46</v>
          </cell>
          <cell r="AJ198">
            <v>2.04</v>
          </cell>
          <cell r="AK198">
            <v>1.1399999999999999</v>
          </cell>
          <cell r="AL198">
            <v>0.92600000000000005</v>
          </cell>
          <cell r="AM198">
            <v>0</v>
          </cell>
          <cell r="AN198">
            <v>0</v>
          </cell>
          <cell r="AO198">
            <v>0</v>
          </cell>
          <cell r="AP198">
            <v>1.52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1.92</v>
          </cell>
          <cell r="AZ198">
            <v>0.86299999999999999</v>
          </cell>
          <cell r="BA198">
            <v>0</v>
          </cell>
          <cell r="BB198">
            <v>1</v>
          </cell>
          <cell r="BD198" t="str">
            <v>2L76x76x6.4x19</v>
          </cell>
          <cell r="BE198" t="str">
            <v>2L76x76x6.4x19</v>
          </cell>
          <cell r="BF198">
            <v>14.6</v>
          </cell>
          <cell r="BG198">
            <v>18.530674470000001</v>
          </cell>
          <cell r="BH198">
            <v>7.6229999999999993</v>
          </cell>
          <cell r="BI198">
            <v>0</v>
          </cell>
          <cell r="BJ198">
            <v>0</v>
          </cell>
          <cell r="BK198">
            <v>0</v>
          </cell>
          <cell r="BL198">
            <v>7.6229999999999993</v>
          </cell>
          <cell r="BM198">
            <v>0</v>
          </cell>
          <cell r="BN198">
            <v>0</v>
          </cell>
          <cell r="BO198">
            <v>0</v>
          </cell>
          <cell r="BP198">
            <v>0.63524999999999998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W198">
            <v>0</v>
          </cell>
          <cell r="BX198">
            <v>2.1242760000000001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12</v>
          </cell>
          <cell r="CD198">
            <v>0</v>
          </cell>
          <cell r="CE198">
            <v>11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102.55427465797206</v>
          </cell>
          <cell r="CK198">
            <v>33.469109898839996</v>
          </cell>
          <cell r="CL198">
            <v>18.703326119939998</v>
          </cell>
          <cell r="CM198">
            <v>2.3529659999999999</v>
          </cell>
          <cell r="CN198">
            <v>0</v>
          </cell>
          <cell r="CO198">
            <v>0</v>
          </cell>
          <cell r="CP198">
            <v>0</v>
          </cell>
          <cell r="CQ198">
            <v>3.86232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4.8787199999999995</v>
          </cell>
          <cell r="DA198">
            <v>0.86299999999999999</v>
          </cell>
          <cell r="DB198">
            <v>0</v>
          </cell>
          <cell r="DC198">
            <v>1</v>
          </cell>
          <cell r="DE198">
            <v>0.75</v>
          </cell>
        </row>
        <row r="199">
          <cell r="C199" t="str">
            <v>2L3x3x1/4x3/8</v>
          </cell>
          <cell r="D199" t="str">
            <v>F</v>
          </cell>
          <cell r="E199">
            <v>9.77</v>
          </cell>
          <cell r="F199">
            <v>2.87</v>
          </cell>
          <cell r="G199">
            <v>3</v>
          </cell>
          <cell r="H199">
            <v>0</v>
          </cell>
          <cell r="I199">
            <v>0</v>
          </cell>
          <cell r="J199">
            <v>0</v>
          </cell>
          <cell r="K199">
            <v>3</v>
          </cell>
          <cell r="L199">
            <v>0</v>
          </cell>
          <cell r="M199">
            <v>0</v>
          </cell>
          <cell r="N199">
            <v>0</v>
          </cell>
          <cell r="O199">
            <v>0.25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0.83599999999999997</v>
          </cell>
          <cell r="X199">
            <v>0</v>
          </cell>
          <cell r="Y199">
            <v>0</v>
          </cell>
          <cell r="Z199">
            <v>0</v>
          </cell>
          <cell r="AB199">
            <v>12</v>
          </cell>
          <cell r="AD199">
            <v>11</v>
          </cell>
          <cell r="AF199">
            <v>0</v>
          </cell>
          <cell r="AG199">
            <v>0</v>
          </cell>
          <cell r="AH199">
            <v>0</v>
          </cell>
          <cell r="AI199">
            <v>2.46</v>
          </cell>
          <cell r="AJ199">
            <v>2.04</v>
          </cell>
          <cell r="AK199">
            <v>1.1399999999999999</v>
          </cell>
          <cell r="AL199">
            <v>0.92600000000000005</v>
          </cell>
          <cell r="AM199">
            <v>0</v>
          </cell>
          <cell r="AN199">
            <v>0</v>
          </cell>
          <cell r="AO199">
            <v>0</v>
          </cell>
          <cell r="AP199">
            <v>1.38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1.81</v>
          </cell>
          <cell r="AZ199">
            <v>0.84499999999999997</v>
          </cell>
          <cell r="BA199">
            <v>0</v>
          </cell>
          <cell r="BB199">
            <v>1</v>
          </cell>
          <cell r="BD199" t="str">
            <v>2L76x76x6.4x9</v>
          </cell>
          <cell r="BE199" t="str">
            <v>2L76x76x6.4x9</v>
          </cell>
          <cell r="BF199">
            <v>14.6</v>
          </cell>
          <cell r="BG199">
            <v>18.530674470000001</v>
          </cell>
          <cell r="BH199">
            <v>7.6229999999999993</v>
          </cell>
          <cell r="BI199">
            <v>0</v>
          </cell>
          <cell r="BJ199">
            <v>0</v>
          </cell>
          <cell r="BK199">
            <v>0</v>
          </cell>
          <cell r="BL199">
            <v>7.6229999999999993</v>
          </cell>
          <cell r="BM199">
            <v>0</v>
          </cell>
          <cell r="BN199">
            <v>0</v>
          </cell>
          <cell r="BO199">
            <v>0</v>
          </cell>
          <cell r="BP199">
            <v>0.63524999999999998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W199">
            <v>0</v>
          </cell>
          <cell r="BX199">
            <v>2.1242760000000001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12</v>
          </cell>
          <cell r="CD199">
            <v>0</v>
          </cell>
          <cell r="CE199">
            <v>11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102.55427465797206</v>
          </cell>
          <cell r="CK199">
            <v>33.469109898839996</v>
          </cell>
          <cell r="CL199">
            <v>18.703326119939998</v>
          </cell>
          <cell r="CM199">
            <v>2.3529659999999999</v>
          </cell>
          <cell r="CN199">
            <v>0</v>
          </cell>
          <cell r="CO199">
            <v>0</v>
          </cell>
          <cell r="CP199">
            <v>0</v>
          </cell>
          <cell r="CQ199">
            <v>3.5065799999999996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4.5992100000000002</v>
          </cell>
          <cell r="DA199">
            <v>0.84499999999999997</v>
          </cell>
          <cell r="DB199">
            <v>0</v>
          </cell>
          <cell r="DC199">
            <v>1</v>
          </cell>
          <cell r="DE199">
            <v>0.375</v>
          </cell>
        </row>
        <row r="200">
          <cell r="C200" t="str">
            <v>2L3x3x3/16</v>
          </cell>
          <cell r="D200" t="str">
            <v>F</v>
          </cell>
          <cell r="E200">
            <v>7.41</v>
          </cell>
          <cell r="F200">
            <v>2.1800000000000002</v>
          </cell>
          <cell r="G200">
            <v>3</v>
          </cell>
          <cell r="H200">
            <v>0</v>
          </cell>
          <cell r="I200">
            <v>0</v>
          </cell>
          <cell r="J200">
            <v>0</v>
          </cell>
          <cell r="K200">
            <v>3</v>
          </cell>
          <cell r="L200">
            <v>0</v>
          </cell>
          <cell r="M200">
            <v>0</v>
          </cell>
          <cell r="N200">
            <v>0</v>
          </cell>
          <cell r="O200">
            <v>0.1875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0.81200000000000006</v>
          </cell>
          <cell r="X200">
            <v>0</v>
          </cell>
          <cell r="Y200">
            <v>0</v>
          </cell>
          <cell r="Z200">
            <v>0</v>
          </cell>
          <cell r="AB200">
            <v>16</v>
          </cell>
          <cell r="AD200">
            <v>15</v>
          </cell>
          <cell r="AF200">
            <v>0</v>
          </cell>
          <cell r="AG200">
            <v>0</v>
          </cell>
          <cell r="AH200">
            <v>0</v>
          </cell>
          <cell r="AI200">
            <v>1.9</v>
          </cell>
          <cell r="AJ200">
            <v>1.55</v>
          </cell>
          <cell r="AK200">
            <v>0.86699999999999999</v>
          </cell>
          <cell r="AL200">
            <v>0.93300000000000005</v>
          </cell>
          <cell r="AM200">
            <v>0</v>
          </cell>
          <cell r="AN200">
            <v>0</v>
          </cell>
          <cell r="AO200">
            <v>0</v>
          </cell>
          <cell r="AP200">
            <v>1.24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1.71</v>
          </cell>
          <cell r="AZ200">
            <v>0.82300000000000006</v>
          </cell>
          <cell r="BA200">
            <v>0</v>
          </cell>
          <cell r="BB200">
            <v>0.998</v>
          </cell>
          <cell r="BD200" t="str">
            <v>2L76x76x4.8</v>
          </cell>
          <cell r="BE200" t="str">
            <v>2L76x76x4.8</v>
          </cell>
          <cell r="BF200">
            <v>11.1</v>
          </cell>
          <cell r="BG200">
            <v>14.07556458</v>
          </cell>
          <cell r="BH200">
            <v>7.6229999999999993</v>
          </cell>
          <cell r="BI200">
            <v>0</v>
          </cell>
          <cell r="BJ200">
            <v>0</v>
          </cell>
          <cell r="BK200">
            <v>0</v>
          </cell>
          <cell r="BL200">
            <v>7.6229999999999993</v>
          </cell>
          <cell r="BM200">
            <v>0</v>
          </cell>
          <cell r="BN200">
            <v>0</v>
          </cell>
          <cell r="BO200">
            <v>0</v>
          </cell>
          <cell r="BP200">
            <v>0.47643749999999996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W200">
            <v>0</v>
          </cell>
          <cell r="BX200">
            <v>2.0632920000000001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16</v>
          </cell>
          <cell r="CD200">
            <v>0</v>
          </cell>
          <cell r="CE200">
            <v>15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79.208586117945899</v>
          </cell>
          <cell r="CK200">
            <v>25.429960952550001</v>
          </cell>
          <cell r="CL200">
            <v>14.224371707006998</v>
          </cell>
          <cell r="CM200">
            <v>2.3707530000000001</v>
          </cell>
          <cell r="CN200">
            <v>0</v>
          </cell>
          <cell r="CO200">
            <v>0</v>
          </cell>
          <cell r="CP200">
            <v>0</v>
          </cell>
          <cell r="CQ200">
            <v>3.1508400000000001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4.34511</v>
          </cell>
          <cell r="DA200">
            <v>0.82300000000000006</v>
          </cell>
          <cell r="DB200">
            <v>0</v>
          </cell>
          <cell r="DC200">
            <v>0.996</v>
          </cell>
          <cell r="DE200">
            <v>0</v>
          </cell>
        </row>
        <row r="201">
          <cell r="C201" t="str">
            <v>2L3x3x3/16x3/4</v>
          </cell>
          <cell r="D201" t="str">
            <v>F</v>
          </cell>
          <cell r="E201">
            <v>7.41</v>
          </cell>
          <cell r="F201">
            <v>2.1800000000000002</v>
          </cell>
          <cell r="G201">
            <v>3</v>
          </cell>
          <cell r="H201">
            <v>0</v>
          </cell>
          <cell r="I201">
            <v>0</v>
          </cell>
          <cell r="J201">
            <v>0</v>
          </cell>
          <cell r="K201">
            <v>3</v>
          </cell>
          <cell r="L201">
            <v>0</v>
          </cell>
          <cell r="M201">
            <v>0</v>
          </cell>
          <cell r="N201">
            <v>0</v>
          </cell>
          <cell r="O201">
            <v>0.1875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0.81200000000000006</v>
          </cell>
          <cell r="X201">
            <v>0</v>
          </cell>
          <cell r="Y201">
            <v>0</v>
          </cell>
          <cell r="Z201">
            <v>0</v>
          </cell>
          <cell r="AB201">
            <v>16</v>
          </cell>
          <cell r="AD201">
            <v>15</v>
          </cell>
          <cell r="AF201">
            <v>0</v>
          </cell>
          <cell r="AG201">
            <v>0</v>
          </cell>
          <cell r="AH201">
            <v>0</v>
          </cell>
          <cell r="AI201">
            <v>1.9</v>
          </cell>
          <cell r="AJ201">
            <v>1.55</v>
          </cell>
          <cell r="AK201">
            <v>0.86699999999999999</v>
          </cell>
          <cell r="AL201">
            <v>0.93300000000000005</v>
          </cell>
          <cell r="AM201">
            <v>0</v>
          </cell>
          <cell r="AN201">
            <v>0</v>
          </cell>
          <cell r="AO201">
            <v>0</v>
          </cell>
          <cell r="AP201">
            <v>1.51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1.91</v>
          </cell>
          <cell r="AZ201">
            <v>0.85899999999999999</v>
          </cell>
          <cell r="BA201">
            <v>0</v>
          </cell>
          <cell r="BB201">
            <v>0.91200000000000003</v>
          </cell>
          <cell r="BD201" t="str">
            <v>2L76x76x4.8x19</v>
          </cell>
          <cell r="BE201" t="str">
            <v>2L76x76x4.8x19</v>
          </cell>
          <cell r="BF201">
            <v>11.1</v>
          </cell>
          <cell r="BG201">
            <v>14.07556458</v>
          </cell>
          <cell r="BH201">
            <v>7.6229999999999993</v>
          </cell>
          <cell r="BI201">
            <v>0</v>
          </cell>
          <cell r="BJ201">
            <v>0</v>
          </cell>
          <cell r="BK201">
            <v>0</v>
          </cell>
          <cell r="BL201">
            <v>7.6229999999999993</v>
          </cell>
          <cell r="BM201">
            <v>0</v>
          </cell>
          <cell r="BN201">
            <v>0</v>
          </cell>
          <cell r="BO201">
            <v>0</v>
          </cell>
          <cell r="BP201">
            <v>0.47643749999999996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W201">
            <v>0</v>
          </cell>
          <cell r="BX201">
            <v>2.0632920000000001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16</v>
          </cell>
          <cell r="CD201">
            <v>0</v>
          </cell>
          <cell r="CE201">
            <v>15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79.208586117945899</v>
          </cell>
          <cell r="CK201">
            <v>25.429960952550001</v>
          </cell>
          <cell r="CL201">
            <v>14.224371707006998</v>
          </cell>
          <cell r="CM201">
            <v>2.3707530000000001</v>
          </cell>
          <cell r="CN201">
            <v>0</v>
          </cell>
          <cell r="CO201">
            <v>0</v>
          </cell>
          <cell r="CP201">
            <v>0</v>
          </cell>
          <cell r="CQ201">
            <v>3.83691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4.8533099999999996</v>
          </cell>
          <cell r="DA201">
            <v>0.85899999999999999</v>
          </cell>
          <cell r="DB201">
            <v>0</v>
          </cell>
          <cell r="DC201">
            <v>0.91</v>
          </cell>
          <cell r="DE201">
            <v>0.75</v>
          </cell>
        </row>
        <row r="202">
          <cell r="C202" t="str">
            <v>2L3x3x3/16x3/8</v>
          </cell>
          <cell r="D202" t="str">
            <v>F</v>
          </cell>
          <cell r="E202">
            <v>7.41</v>
          </cell>
          <cell r="F202">
            <v>2.1800000000000002</v>
          </cell>
          <cell r="G202">
            <v>3</v>
          </cell>
          <cell r="H202">
            <v>0</v>
          </cell>
          <cell r="I202">
            <v>0</v>
          </cell>
          <cell r="J202">
            <v>0</v>
          </cell>
          <cell r="K202">
            <v>3</v>
          </cell>
          <cell r="L202">
            <v>0</v>
          </cell>
          <cell r="M202">
            <v>0</v>
          </cell>
          <cell r="N202">
            <v>0</v>
          </cell>
          <cell r="O202">
            <v>0.1875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0.81200000000000006</v>
          </cell>
          <cell r="X202">
            <v>0</v>
          </cell>
          <cell r="Y202">
            <v>0</v>
          </cell>
          <cell r="Z202">
            <v>0</v>
          </cell>
          <cell r="AB202">
            <v>16</v>
          </cell>
          <cell r="AD202">
            <v>15</v>
          </cell>
          <cell r="AF202">
            <v>0</v>
          </cell>
          <cell r="AG202">
            <v>0</v>
          </cell>
          <cell r="AH202">
            <v>0</v>
          </cell>
          <cell r="AI202">
            <v>1.9</v>
          </cell>
          <cell r="AJ202">
            <v>1.55</v>
          </cell>
          <cell r="AK202">
            <v>0.86699999999999999</v>
          </cell>
          <cell r="AL202">
            <v>0.93300000000000005</v>
          </cell>
          <cell r="AM202">
            <v>0</v>
          </cell>
          <cell r="AN202">
            <v>0</v>
          </cell>
          <cell r="AO202">
            <v>0</v>
          </cell>
          <cell r="AP202">
            <v>1.37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1.8</v>
          </cell>
          <cell r="AZ202">
            <v>0.84199999999999997</v>
          </cell>
          <cell r="BA202">
            <v>0</v>
          </cell>
          <cell r="BB202">
            <v>0.91200000000000003</v>
          </cell>
          <cell r="BD202" t="str">
            <v>2L76x76x4.8x9</v>
          </cell>
          <cell r="BE202" t="str">
            <v>2L76x76x4.8x9</v>
          </cell>
          <cell r="BF202">
            <v>11.1</v>
          </cell>
          <cell r="BG202">
            <v>14.07556458</v>
          </cell>
          <cell r="BH202">
            <v>7.6229999999999993</v>
          </cell>
          <cell r="BI202">
            <v>0</v>
          </cell>
          <cell r="BJ202">
            <v>0</v>
          </cell>
          <cell r="BK202">
            <v>0</v>
          </cell>
          <cell r="BL202">
            <v>7.6229999999999993</v>
          </cell>
          <cell r="BM202">
            <v>0</v>
          </cell>
          <cell r="BN202">
            <v>0</v>
          </cell>
          <cell r="BO202">
            <v>0</v>
          </cell>
          <cell r="BP202">
            <v>0.47643749999999996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W202">
            <v>0</v>
          </cell>
          <cell r="BX202">
            <v>2.0632920000000001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16</v>
          </cell>
          <cell r="CD202">
            <v>0</v>
          </cell>
          <cell r="CE202">
            <v>15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79.208586117945899</v>
          </cell>
          <cell r="CK202">
            <v>25.429960952550001</v>
          </cell>
          <cell r="CL202">
            <v>14.224371707006998</v>
          </cell>
          <cell r="CM202">
            <v>2.3707530000000001</v>
          </cell>
          <cell r="CN202">
            <v>0</v>
          </cell>
          <cell r="CO202">
            <v>0</v>
          </cell>
          <cell r="CP202">
            <v>0</v>
          </cell>
          <cell r="CQ202">
            <v>3.4811700000000001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4.5738000000000003</v>
          </cell>
          <cell r="DA202">
            <v>0.84199999999999997</v>
          </cell>
          <cell r="DB202">
            <v>0</v>
          </cell>
          <cell r="DC202">
            <v>0.91</v>
          </cell>
          <cell r="DE202">
            <v>0.375</v>
          </cell>
        </row>
        <row r="203">
          <cell r="C203" t="str">
            <v>2L3x3x3/8</v>
          </cell>
          <cell r="D203" t="str">
            <v>F</v>
          </cell>
          <cell r="E203">
            <v>14.3</v>
          </cell>
          <cell r="F203">
            <v>4.22</v>
          </cell>
          <cell r="G203">
            <v>3</v>
          </cell>
          <cell r="H203">
            <v>0</v>
          </cell>
          <cell r="I203">
            <v>0</v>
          </cell>
          <cell r="J203">
            <v>0</v>
          </cell>
          <cell r="K203">
            <v>3</v>
          </cell>
          <cell r="L203">
            <v>0</v>
          </cell>
          <cell r="M203">
            <v>0</v>
          </cell>
          <cell r="N203">
            <v>0</v>
          </cell>
          <cell r="O203">
            <v>0.375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0.88400000000000001</v>
          </cell>
          <cell r="X203">
            <v>0</v>
          </cell>
          <cell r="Y203">
            <v>0</v>
          </cell>
          <cell r="Z203">
            <v>0</v>
          </cell>
          <cell r="AB203">
            <v>8</v>
          </cell>
          <cell r="AD203">
            <v>7</v>
          </cell>
          <cell r="AF203">
            <v>0</v>
          </cell>
          <cell r="AG203">
            <v>0</v>
          </cell>
          <cell r="AH203">
            <v>0</v>
          </cell>
          <cell r="AI203">
            <v>3.49</v>
          </cell>
          <cell r="AJ203">
            <v>2.97</v>
          </cell>
          <cell r="AK203">
            <v>1.65</v>
          </cell>
          <cell r="AL203">
            <v>0.91</v>
          </cell>
          <cell r="AM203">
            <v>0</v>
          </cell>
          <cell r="AN203">
            <v>0</v>
          </cell>
          <cell r="AO203">
            <v>0</v>
          </cell>
          <cell r="AP203">
            <v>1.27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1.71</v>
          </cell>
          <cell r="AZ203">
            <v>0.83399999999999996</v>
          </cell>
          <cell r="BA203">
            <v>0</v>
          </cell>
          <cell r="BB203">
            <v>1</v>
          </cell>
          <cell r="BD203" t="str">
            <v>2L76x76x9.5</v>
          </cell>
          <cell r="BE203" t="str">
            <v>2L76x76x9.5</v>
          </cell>
          <cell r="BF203">
            <v>21.3</v>
          </cell>
          <cell r="BG203">
            <v>27.247193819999996</v>
          </cell>
          <cell r="BH203">
            <v>7.6229999999999993</v>
          </cell>
          <cell r="BI203">
            <v>0</v>
          </cell>
          <cell r="BJ203">
            <v>0</v>
          </cell>
          <cell r="BK203">
            <v>0</v>
          </cell>
          <cell r="BL203">
            <v>7.6229999999999993</v>
          </cell>
          <cell r="BM203">
            <v>0</v>
          </cell>
          <cell r="BN203">
            <v>0</v>
          </cell>
          <cell r="BO203">
            <v>0</v>
          </cell>
          <cell r="BP203">
            <v>0.95287499999999992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W203">
            <v>0</v>
          </cell>
          <cell r="BX203">
            <v>2.2462439999999999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8</v>
          </cell>
          <cell r="CD203">
            <v>0</v>
          </cell>
          <cell r="CE203">
            <v>7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145.49366607980591</v>
          </cell>
          <cell r="CK203">
            <v>48.727086470369997</v>
          </cell>
          <cell r="CL203">
            <v>27.070603594649995</v>
          </cell>
          <cell r="CM203">
            <v>2.3123100000000001</v>
          </cell>
          <cell r="CN203">
            <v>0</v>
          </cell>
          <cell r="CO203">
            <v>0</v>
          </cell>
          <cell r="CP203">
            <v>0</v>
          </cell>
          <cell r="CQ203">
            <v>3.2270699999999999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4.34511</v>
          </cell>
          <cell r="DA203">
            <v>0.83399999999999996</v>
          </cell>
          <cell r="DB203">
            <v>0</v>
          </cell>
          <cell r="DC203">
            <v>1</v>
          </cell>
          <cell r="DE203">
            <v>0</v>
          </cell>
        </row>
        <row r="204">
          <cell r="C204" t="str">
            <v>2L3x3x3/8x3/4</v>
          </cell>
          <cell r="D204" t="str">
            <v>F</v>
          </cell>
          <cell r="E204">
            <v>14.3</v>
          </cell>
          <cell r="F204">
            <v>4.22</v>
          </cell>
          <cell r="G204">
            <v>3</v>
          </cell>
          <cell r="H204">
            <v>0</v>
          </cell>
          <cell r="I204">
            <v>0</v>
          </cell>
          <cell r="J204">
            <v>0</v>
          </cell>
          <cell r="K204">
            <v>3</v>
          </cell>
          <cell r="L204">
            <v>0</v>
          </cell>
          <cell r="M204">
            <v>0</v>
          </cell>
          <cell r="N204">
            <v>0</v>
          </cell>
          <cell r="O204">
            <v>0.375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0.88400000000000001</v>
          </cell>
          <cell r="X204">
            <v>0</v>
          </cell>
          <cell r="Y204">
            <v>0</v>
          </cell>
          <cell r="Z204">
            <v>0</v>
          </cell>
          <cell r="AB204">
            <v>8</v>
          </cell>
          <cell r="AD204">
            <v>7</v>
          </cell>
          <cell r="AF204">
            <v>0</v>
          </cell>
          <cell r="AG204">
            <v>0</v>
          </cell>
          <cell r="AH204">
            <v>0</v>
          </cell>
          <cell r="AI204">
            <v>3.49</v>
          </cell>
          <cell r="AJ204">
            <v>2.97</v>
          </cell>
          <cell r="AK204">
            <v>1.65</v>
          </cell>
          <cell r="AL204">
            <v>0.91</v>
          </cell>
          <cell r="AM204">
            <v>0</v>
          </cell>
          <cell r="AN204">
            <v>0</v>
          </cell>
          <cell r="AO204">
            <v>0</v>
          </cell>
          <cell r="AP204">
            <v>1.55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1.93</v>
          </cell>
          <cell r="AZ204">
            <v>0.87</v>
          </cell>
          <cell r="BA204">
            <v>0</v>
          </cell>
          <cell r="BB204">
            <v>1</v>
          </cell>
          <cell r="BD204" t="str">
            <v>2L76x76x9.5x19</v>
          </cell>
          <cell r="BE204" t="str">
            <v>2L76x76x9.5x19</v>
          </cell>
          <cell r="BF204">
            <v>21.3</v>
          </cell>
          <cell r="BG204">
            <v>27.247193819999996</v>
          </cell>
          <cell r="BH204">
            <v>7.6229999999999993</v>
          </cell>
          <cell r="BI204">
            <v>0</v>
          </cell>
          <cell r="BJ204">
            <v>0</v>
          </cell>
          <cell r="BK204">
            <v>0</v>
          </cell>
          <cell r="BL204">
            <v>7.6229999999999993</v>
          </cell>
          <cell r="BM204">
            <v>0</v>
          </cell>
          <cell r="BN204">
            <v>0</v>
          </cell>
          <cell r="BO204">
            <v>0</v>
          </cell>
          <cell r="BP204">
            <v>0.95287499999999992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W204">
            <v>0</v>
          </cell>
          <cell r="BX204">
            <v>2.2462439999999999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8</v>
          </cell>
          <cell r="CD204">
            <v>0</v>
          </cell>
          <cell r="CE204">
            <v>7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145.49366607980591</v>
          </cell>
          <cell r="CK204">
            <v>48.727086470369997</v>
          </cell>
          <cell r="CL204">
            <v>27.070603594649995</v>
          </cell>
          <cell r="CM204">
            <v>2.3123100000000001</v>
          </cell>
          <cell r="CN204">
            <v>0</v>
          </cell>
          <cell r="CO204">
            <v>0</v>
          </cell>
          <cell r="CP204">
            <v>0</v>
          </cell>
          <cell r="CQ204">
            <v>3.9385500000000002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4.9041299999999994</v>
          </cell>
          <cell r="DA204">
            <v>0.87</v>
          </cell>
          <cell r="DB204">
            <v>0</v>
          </cell>
          <cell r="DC204">
            <v>1</v>
          </cell>
          <cell r="DE204">
            <v>0.75</v>
          </cell>
        </row>
        <row r="205">
          <cell r="C205" t="str">
            <v>2L3x3x3/8x3/8</v>
          </cell>
          <cell r="D205" t="str">
            <v>F</v>
          </cell>
          <cell r="E205">
            <v>14.3</v>
          </cell>
          <cell r="F205">
            <v>4.22</v>
          </cell>
          <cell r="G205">
            <v>3</v>
          </cell>
          <cell r="H205">
            <v>0</v>
          </cell>
          <cell r="I205">
            <v>0</v>
          </cell>
          <cell r="J205">
            <v>0</v>
          </cell>
          <cell r="K205">
            <v>3</v>
          </cell>
          <cell r="L205">
            <v>0</v>
          </cell>
          <cell r="M205">
            <v>0</v>
          </cell>
          <cell r="N205">
            <v>0</v>
          </cell>
          <cell r="O205">
            <v>0.375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0.88400000000000001</v>
          </cell>
          <cell r="X205">
            <v>0</v>
          </cell>
          <cell r="Y205">
            <v>0</v>
          </cell>
          <cell r="Z205">
            <v>0</v>
          </cell>
          <cell r="AB205">
            <v>8</v>
          </cell>
          <cell r="AD205">
            <v>7</v>
          </cell>
          <cell r="AF205">
            <v>0</v>
          </cell>
          <cell r="AG205">
            <v>0</v>
          </cell>
          <cell r="AH205">
            <v>0</v>
          </cell>
          <cell r="AI205">
            <v>3.49</v>
          </cell>
          <cell r="AJ205">
            <v>2.97</v>
          </cell>
          <cell r="AK205">
            <v>1.65</v>
          </cell>
          <cell r="AL205">
            <v>0.91</v>
          </cell>
          <cell r="AM205">
            <v>0</v>
          </cell>
          <cell r="AN205">
            <v>0</v>
          </cell>
          <cell r="AO205">
            <v>0</v>
          </cell>
          <cell r="AP205">
            <v>1.41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1.81</v>
          </cell>
          <cell r="AZ205">
            <v>0.85299999999999998</v>
          </cell>
          <cell r="BA205">
            <v>0</v>
          </cell>
          <cell r="BB205">
            <v>1</v>
          </cell>
          <cell r="BD205" t="str">
            <v>2L76x76x9.5x9</v>
          </cell>
          <cell r="BE205" t="str">
            <v>2L76x76x9.5x9</v>
          </cell>
          <cell r="BF205">
            <v>21.3</v>
          </cell>
          <cell r="BG205">
            <v>27.247193819999996</v>
          </cell>
          <cell r="BH205">
            <v>7.6229999999999993</v>
          </cell>
          <cell r="BI205">
            <v>0</v>
          </cell>
          <cell r="BJ205">
            <v>0</v>
          </cell>
          <cell r="BK205">
            <v>0</v>
          </cell>
          <cell r="BL205">
            <v>7.6229999999999993</v>
          </cell>
          <cell r="BM205">
            <v>0</v>
          </cell>
          <cell r="BN205">
            <v>0</v>
          </cell>
          <cell r="BO205">
            <v>0</v>
          </cell>
          <cell r="BP205">
            <v>0.95287499999999992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W205">
            <v>0</v>
          </cell>
          <cell r="BX205">
            <v>2.2462439999999999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8</v>
          </cell>
          <cell r="CD205">
            <v>0</v>
          </cell>
          <cell r="CE205">
            <v>7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145.49366607980591</v>
          </cell>
          <cell r="CK205">
            <v>48.727086470369997</v>
          </cell>
          <cell r="CL205">
            <v>27.070603594649995</v>
          </cell>
          <cell r="CM205">
            <v>2.3123100000000001</v>
          </cell>
          <cell r="CN205">
            <v>0</v>
          </cell>
          <cell r="CO205">
            <v>0</v>
          </cell>
          <cell r="CP205">
            <v>0</v>
          </cell>
          <cell r="CQ205">
            <v>3.5828099999999998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4.5992100000000002</v>
          </cell>
          <cell r="DA205">
            <v>0.85299999999999998</v>
          </cell>
          <cell r="DB205">
            <v>0</v>
          </cell>
          <cell r="DC205">
            <v>1</v>
          </cell>
          <cell r="DE205">
            <v>0.375</v>
          </cell>
        </row>
        <row r="206">
          <cell r="C206" t="str">
            <v>2L3x3x5/16</v>
          </cell>
          <cell r="D206" t="str">
            <v>F</v>
          </cell>
          <cell r="E206">
            <v>12.1</v>
          </cell>
          <cell r="F206">
            <v>3.55</v>
          </cell>
          <cell r="G206">
            <v>3</v>
          </cell>
          <cell r="H206">
            <v>0</v>
          </cell>
          <cell r="I206">
            <v>0</v>
          </cell>
          <cell r="J206">
            <v>0</v>
          </cell>
          <cell r="K206">
            <v>3</v>
          </cell>
          <cell r="L206">
            <v>0</v>
          </cell>
          <cell r="M206">
            <v>0</v>
          </cell>
          <cell r="N206">
            <v>0</v>
          </cell>
          <cell r="O206">
            <v>0.3125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0.86</v>
          </cell>
          <cell r="X206">
            <v>0</v>
          </cell>
          <cell r="Y206">
            <v>0</v>
          </cell>
          <cell r="Z206">
            <v>0</v>
          </cell>
          <cell r="AB206">
            <v>9.6</v>
          </cell>
          <cell r="AD206">
            <v>8.6</v>
          </cell>
          <cell r="AF206">
            <v>0</v>
          </cell>
          <cell r="AG206">
            <v>0</v>
          </cell>
          <cell r="AH206">
            <v>0</v>
          </cell>
          <cell r="AI206">
            <v>2.99</v>
          </cell>
          <cell r="AJ206">
            <v>2.5099999999999998</v>
          </cell>
          <cell r="AK206">
            <v>1.4</v>
          </cell>
          <cell r="AL206">
            <v>0.91800000000000004</v>
          </cell>
          <cell r="AM206">
            <v>0</v>
          </cell>
          <cell r="AN206">
            <v>0</v>
          </cell>
          <cell r="AO206">
            <v>0</v>
          </cell>
          <cell r="AP206">
            <v>1.26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1.71</v>
          </cell>
          <cell r="AZ206">
            <v>0.83</v>
          </cell>
          <cell r="BA206">
            <v>0</v>
          </cell>
          <cell r="BB206">
            <v>1</v>
          </cell>
          <cell r="BD206" t="str">
            <v>2L76x76x7.9</v>
          </cell>
          <cell r="BE206" t="str">
            <v>2L76x76x7.9</v>
          </cell>
          <cell r="BF206">
            <v>18.100000000000001</v>
          </cell>
          <cell r="BG206">
            <v>22.921217549999998</v>
          </cell>
          <cell r="BH206">
            <v>7.6229999999999993</v>
          </cell>
          <cell r="BI206">
            <v>0</v>
          </cell>
          <cell r="BJ206">
            <v>0</v>
          </cell>
          <cell r="BK206">
            <v>0</v>
          </cell>
          <cell r="BL206">
            <v>7.6229999999999993</v>
          </cell>
          <cell r="BM206">
            <v>0</v>
          </cell>
          <cell r="BN206">
            <v>0</v>
          </cell>
          <cell r="BO206">
            <v>0</v>
          </cell>
          <cell r="BP206">
            <v>0.7940625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W206">
            <v>0</v>
          </cell>
          <cell r="BX206">
            <v>2.18526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9.6</v>
          </cell>
          <cell r="CD206">
            <v>0</v>
          </cell>
          <cell r="CE206">
            <v>8.6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124.6493013119254</v>
          </cell>
          <cell r="CK206">
            <v>41.180130316709992</v>
          </cell>
          <cell r="CL206">
            <v>22.968996989399997</v>
          </cell>
          <cell r="CM206">
            <v>2.3326380000000002</v>
          </cell>
          <cell r="CN206">
            <v>0</v>
          </cell>
          <cell r="CO206">
            <v>0</v>
          </cell>
          <cell r="CP206">
            <v>0</v>
          </cell>
          <cell r="CQ206">
            <v>3.20166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4.34511</v>
          </cell>
          <cell r="DA206">
            <v>0.83</v>
          </cell>
          <cell r="DB206">
            <v>0</v>
          </cell>
          <cell r="DC206">
            <v>1</v>
          </cell>
          <cell r="DE206">
            <v>0</v>
          </cell>
        </row>
        <row r="207">
          <cell r="C207" t="str">
            <v>2L3x3x5/16x3/4</v>
          </cell>
          <cell r="D207" t="str">
            <v>F</v>
          </cell>
          <cell r="E207">
            <v>12.1</v>
          </cell>
          <cell r="F207">
            <v>3.55</v>
          </cell>
          <cell r="G207">
            <v>3</v>
          </cell>
          <cell r="H207">
            <v>0</v>
          </cell>
          <cell r="I207">
            <v>0</v>
          </cell>
          <cell r="J207">
            <v>0</v>
          </cell>
          <cell r="K207">
            <v>3</v>
          </cell>
          <cell r="L207">
            <v>0</v>
          </cell>
          <cell r="M207">
            <v>0</v>
          </cell>
          <cell r="N207">
            <v>0</v>
          </cell>
          <cell r="O207">
            <v>0.3125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0.86</v>
          </cell>
          <cell r="X207">
            <v>0</v>
          </cell>
          <cell r="Y207">
            <v>0</v>
          </cell>
          <cell r="Z207">
            <v>0</v>
          </cell>
          <cell r="AB207">
            <v>9.6</v>
          </cell>
          <cell r="AD207">
            <v>8.6</v>
          </cell>
          <cell r="AF207">
            <v>0</v>
          </cell>
          <cell r="AG207">
            <v>0</v>
          </cell>
          <cell r="AH207">
            <v>0</v>
          </cell>
          <cell r="AI207">
            <v>2.99</v>
          </cell>
          <cell r="AJ207">
            <v>2.5099999999999998</v>
          </cell>
          <cell r="AK207">
            <v>1.4</v>
          </cell>
          <cell r="AL207">
            <v>0.91800000000000004</v>
          </cell>
          <cell r="AM207">
            <v>0</v>
          </cell>
          <cell r="AN207">
            <v>0</v>
          </cell>
          <cell r="AO207">
            <v>0</v>
          </cell>
          <cell r="AP207">
            <v>1.54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1.93</v>
          </cell>
          <cell r="AZ207">
            <v>0.86599999999999999</v>
          </cell>
          <cell r="BA207">
            <v>0</v>
          </cell>
          <cell r="BB207">
            <v>1</v>
          </cell>
          <cell r="BD207" t="str">
            <v>2L76x76x7.9x19</v>
          </cell>
          <cell r="BE207" t="str">
            <v>2L76x76x7.9x19</v>
          </cell>
          <cell r="BF207">
            <v>18.100000000000001</v>
          </cell>
          <cell r="BG207">
            <v>22.921217549999998</v>
          </cell>
          <cell r="BH207">
            <v>7.6229999999999993</v>
          </cell>
          <cell r="BI207">
            <v>0</v>
          </cell>
          <cell r="BJ207">
            <v>0</v>
          </cell>
          <cell r="BK207">
            <v>0</v>
          </cell>
          <cell r="BL207">
            <v>7.6229999999999993</v>
          </cell>
          <cell r="BM207">
            <v>0</v>
          </cell>
          <cell r="BN207">
            <v>0</v>
          </cell>
          <cell r="BO207">
            <v>0</v>
          </cell>
          <cell r="BP207">
            <v>0.7940625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W207">
            <v>0</v>
          </cell>
          <cell r="BX207">
            <v>2.18526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9.6</v>
          </cell>
          <cell r="CD207">
            <v>0</v>
          </cell>
          <cell r="CE207">
            <v>8.6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124.6493013119254</v>
          </cell>
          <cell r="CK207">
            <v>41.180130316709992</v>
          </cell>
          <cell r="CL207">
            <v>22.968996989399997</v>
          </cell>
          <cell r="CM207">
            <v>2.3326380000000002</v>
          </cell>
          <cell r="CN207">
            <v>0</v>
          </cell>
          <cell r="CO207">
            <v>0</v>
          </cell>
          <cell r="CP207">
            <v>0</v>
          </cell>
          <cell r="CQ207">
            <v>3.9131399999999998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4.9041299999999994</v>
          </cell>
          <cell r="DA207">
            <v>0.86599999999999999</v>
          </cell>
          <cell r="DB207">
            <v>0</v>
          </cell>
          <cell r="DC207">
            <v>1</v>
          </cell>
          <cell r="DE207">
            <v>0.75</v>
          </cell>
        </row>
        <row r="208">
          <cell r="C208" t="str">
            <v>2L3x3x5/16x3/8</v>
          </cell>
          <cell r="D208" t="str">
            <v>F</v>
          </cell>
          <cell r="E208">
            <v>12.1</v>
          </cell>
          <cell r="F208">
            <v>3.55</v>
          </cell>
          <cell r="G208">
            <v>3</v>
          </cell>
          <cell r="H208">
            <v>0</v>
          </cell>
          <cell r="I208">
            <v>0</v>
          </cell>
          <cell r="J208">
            <v>0</v>
          </cell>
          <cell r="K208">
            <v>3</v>
          </cell>
          <cell r="L208">
            <v>0</v>
          </cell>
          <cell r="M208">
            <v>0</v>
          </cell>
          <cell r="N208">
            <v>0</v>
          </cell>
          <cell r="O208">
            <v>0.3125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V208">
            <v>0</v>
          </cell>
          <cell r="W208">
            <v>0.86</v>
          </cell>
          <cell r="X208">
            <v>0</v>
          </cell>
          <cell r="Y208">
            <v>0</v>
          </cell>
          <cell r="Z208">
            <v>0</v>
          </cell>
          <cell r="AB208">
            <v>9.6</v>
          </cell>
          <cell r="AD208">
            <v>8.6</v>
          </cell>
          <cell r="AF208">
            <v>0</v>
          </cell>
          <cell r="AG208">
            <v>0</v>
          </cell>
          <cell r="AH208">
            <v>0</v>
          </cell>
          <cell r="AI208">
            <v>2.99</v>
          </cell>
          <cell r="AJ208">
            <v>2.5099999999999998</v>
          </cell>
          <cell r="AK208">
            <v>1.4</v>
          </cell>
          <cell r="AL208">
            <v>0.91800000000000004</v>
          </cell>
          <cell r="AM208">
            <v>0</v>
          </cell>
          <cell r="AN208">
            <v>0</v>
          </cell>
          <cell r="AO208">
            <v>0</v>
          </cell>
          <cell r="AP208">
            <v>1.39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1.81</v>
          </cell>
          <cell r="AZ208">
            <v>0.84899999999999998</v>
          </cell>
          <cell r="BA208">
            <v>0</v>
          </cell>
          <cell r="BB208">
            <v>1</v>
          </cell>
          <cell r="BD208" t="str">
            <v>2L76x76x7.9x9</v>
          </cell>
          <cell r="BE208" t="str">
            <v>2L76x76x7.9x9</v>
          </cell>
          <cell r="BF208">
            <v>18.100000000000001</v>
          </cell>
          <cell r="BG208">
            <v>22.921217549999998</v>
          </cell>
          <cell r="BH208">
            <v>7.6229999999999993</v>
          </cell>
          <cell r="BI208">
            <v>0</v>
          </cell>
          <cell r="BJ208">
            <v>0</v>
          </cell>
          <cell r="BK208">
            <v>0</v>
          </cell>
          <cell r="BL208">
            <v>7.6229999999999993</v>
          </cell>
          <cell r="BM208">
            <v>0</v>
          </cell>
          <cell r="BN208">
            <v>0</v>
          </cell>
          <cell r="BO208">
            <v>0</v>
          </cell>
          <cell r="BP208">
            <v>0.7940625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W208">
            <v>0</v>
          </cell>
          <cell r="BX208">
            <v>2.18526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9.6</v>
          </cell>
          <cell r="CD208">
            <v>0</v>
          </cell>
          <cell r="CE208">
            <v>8.6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124.6493013119254</v>
          </cell>
          <cell r="CK208">
            <v>41.180130316709992</v>
          </cell>
          <cell r="CL208">
            <v>22.968996989399997</v>
          </cell>
          <cell r="CM208">
            <v>2.3326380000000002</v>
          </cell>
          <cell r="CN208">
            <v>0</v>
          </cell>
          <cell r="CO208">
            <v>0</v>
          </cell>
          <cell r="CP208">
            <v>0</v>
          </cell>
          <cell r="CQ208">
            <v>3.5319899999999995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4.5992100000000002</v>
          </cell>
          <cell r="DA208">
            <v>0.84899999999999998</v>
          </cell>
          <cell r="DB208">
            <v>0</v>
          </cell>
          <cell r="DC208">
            <v>1</v>
          </cell>
          <cell r="DE208">
            <v>0.375</v>
          </cell>
        </row>
        <row r="209">
          <cell r="C209" t="str">
            <v>2L3x3x7/16</v>
          </cell>
          <cell r="D209" t="str">
            <v>F</v>
          </cell>
          <cell r="E209">
            <v>16.600000000000001</v>
          </cell>
          <cell r="F209">
            <v>4.8600000000000003</v>
          </cell>
          <cell r="G209">
            <v>3</v>
          </cell>
          <cell r="H209">
            <v>0</v>
          </cell>
          <cell r="I209">
            <v>0</v>
          </cell>
          <cell r="J209">
            <v>0</v>
          </cell>
          <cell r="K209">
            <v>3</v>
          </cell>
          <cell r="L209">
            <v>0</v>
          </cell>
          <cell r="M209">
            <v>0</v>
          </cell>
          <cell r="N209">
            <v>0</v>
          </cell>
          <cell r="O209">
            <v>0.4375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0.90700000000000003</v>
          </cell>
          <cell r="X209">
            <v>0</v>
          </cell>
          <cell r="Y209">
            <v>0</v>
          </cell>
          <cell r="Z209">
            <v>0</v>
          </cell>
          <cell r="AB209">
            <v>6.8571428571428568</v>
          </cell>
          <cell r="AD209">
            <v>5.8571428571428568</v>
          </cell>
          <cell r="AF209">
            <v>0</v>
          </cell>
          <cell r="AG209">
            <v>0</v>
          </cell>
          <cell r="AH209">
            <v>0</v>
          </cell>
          <cell r="AI209">
            <v>3.96</v>
          </cell>
          <cell r="AJ209">
            <v>3.4</v>
          </cell>
          <cell r="AK209">
            <v>1.89</v>
          </cell>
          <cell r="AL209">
            <v>0.90300000000000002</v>
          </cell>
          <cell r="AM209">
            <v>0</v>
          </cell>
          <cell r="AN209">
            <v>0</v>
          </cell>
          <cell r="AO209">
            <v>0</v>
          </cell>
          <cell r="AP209">
            <v>1.28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1.71</v>
          </cell>
          <cell r="AZ209">
            <v>0.83799999999999997</v>
          </cell>
          <cell r="BA209">
            <v>0</v>
          </cell>
          <cell r="BB209">
            <v>1</v>
          </cell>
          <cell r="BD209" t="str">
            <v>2L76x76x11.1</v>
          </cell>
          <cell r="BE209" t="str">
            <v>2L76x76x11.1</v>
          </cell>
          <cell r="BF209">
            <v>24.8</v>
          </cell>
          <cell r="BG209">
            <v>31.379469660000002</v>
          </cell>
          <cell r="BH209">
            <v>7.6229999999999993</v>
          </cell>
          <cell r="BI209">
            <v>0</v>
          </cell>
          <cell r="BJ209">
            <v>0</v>
          </cell>
          <cell r="BK209">
            <v>0</v>
          </cell>
          <cell r="BL209">
            <v>7.6229999999999993</v>
          </cell>
          <cell r="BM209">
            <v>0</v>
          </cell>
          <cell r="BN209">
            <v>0</v>
          </cell>
          <cell r="BO209">
            <v>0</v>
          </cell>
          <cell r="BP209">
            <v>1.1116874999999999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W209">
            <v>0</v>
          </cell>
          <cell r="BX209">
            <v>2.3046869999999999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6.8571428571428568</v>
          </cell>
          <cell r="CD209">
            <v>0</v>
          </cell>
          <cell r="CE209">
            <v>5.8571428571428568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165.08736896161355</v>
          </cell>
          <cell r="CK209">
            <v>55.781849831399995</v>
          </cell>
          <cell r="CL209">
            <v>31.008145935689996</v>
          </cell>
          <cell r="CM209">
            <v>2.2945229999999999</v>
          </cell>
          <cell r="CN209">
            <v>0</v>
          </cell>
          <cell r="CO209">
            <v>0</v>
          </cell>
          <cell r="CP209">
            <v>0</v>
          </cell>
          <cell r="CQ209">
            <v>3.2524799999999998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4.34511</v>
          </cell>
          <cell r="DA209">
            <v>0.83799999999999997</v>
          </cell>
          <cell r="DB209">
            <v>0</v>
          </cell>
          <cell r="DC209">
            <v>1</v>
          </cell>
          <cell r="DE209">
            <v>0</v>
          </cell>
        </row>
        <row r="210">
          <cell r="C210" t="str">
            <v>2L3x3x7/16x3/4</v>
          </cell>
          <cell r="D210" t="str">
            <v>F</v>
          </cell>
          <cell r="E210">
            <v>16.600000000000001</v>
          </cell>
          <cell r="F210">
            <v>4.8600000000000003</v>
          </cell>
          <cell r="G210">
            <v>3</v>
          </cell>
          <cell r="H210">
            <v>0</v>
          </cell>
          <cell r="I210">
            <v>0</v>
          </cell>
          <cell r="J210">
            <v>0</v>
          </cell>
          <cell r="K210">
            <v>3</v>
          </cell>
          <cell r="L210">
            <v>0</v>
          </cell>
          <cell r="M210">
            <v>0</v>
          </cell>
          <cell r="N210">
            <v>0</v>
          </cell>
          <cell r="O210">
            <v>0.4375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0.90700000000000003</v>
          </cell>
          <cell r="X210">
            <v>0</v>
          </cell>
          <cell r="Y210">
            <v>0</v>
          </cell>
          <cell r="Z210">
            <v>0</v>
          </cell>
          <cell r="AB210">
            <v>6.8571428571428568</v>
          </cell>
          <cell r="AD210">
            <v>5.8571428571428568</v>
          </cell>
          <cell r="AF210">
            <v>0</v>
          </cell>
          <cell r="AG210">
            <v>0</v>
          </cell>
          <cell r="AH210">
            <v>0</v>
          </cell>
          <cell r="AI210">
            <v>3.96</v>
          </cell>
          <cell r="AJ210">
            <v>3.4</v>
          </cell>
          <cell r="AK210">
            <v>1.89</v>
          </cell>
          <cell r="AL210">
            <v>0.90300000000000002</v>
          </cell>
          <cell r="AM210">
            <v>0</v>
          </cell>
          <cell r="AN210">
            <v>0</v>
          </cell>
          <cell r="AO210">
            <v>0</v>
          </cell>
          <cell r="AP210">
            <v>1.57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1.94</v>
          </cell>
          <cell r="AZ210">
            <v>0.874</v>
          </cell>
          <cell r="BA210">
            <v>0</v>
          </cell>
          <cell r="BB210">
            <v>1</v>
          </cell>
          <cell r="BD210" t="str">
            <v>2L76x76x11.1x19</v>
          </cell>
          <cell r="BE210" t="str">
            <v>2L76x76x11.1x19</v>
          </cell>
          <cell r="BF210">
            <v>24.8</v>
          </cell>
          <cell r="BG210">
            <v>31.379469660000002</v>
          </cell>
          <cell r="BH210">
            <v>7.6229999999999993</v>
          </cell>
          <cell r="BI210">
            <v>0</v>
          </cell>
          <cell r="BJ210">
            <v>0</v>
          </cell>
          <cell r="BK210">
            <v>0</v>
          </cell>
          <cell r="BL210">
            <v>7.6229999999999993</v>
          </cell>
          <cell r="BM210">
            <v>0</v>
          </cell>
          <cell r="BN210">
            <v>0</v>
          </cell>
          <cell r="BO210">
            <v>0</v>
          </cell>
          <cell r="BP210">
            <v>1.1116874999999999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W210">
            <v>0</v>
          </cell>
          <cell r="BX210">
            <v>2.3046869999999999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6.8571428571428568</v>
          </cell>
          <cell r="CD210">
            <v>0</v>
          </cell>
          <cell r="CE210">
            <v>5.8571428571428568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165.08736896161355</v>
          </cell>
          <cell r="CK210">
            <v>55.781849831399995</v>
          </cell>
          <cell r="CL210">
            <v>31.008145935689996</v>
          </cell>
          <cell r="CM210">
            <v>2.2945229999999999</v>
          </cell>
          <cell r="CN210">
            <v>0</v>
          </cell>
          <cell r="CO210">
            <v>0</v>
          </cell>
          <cell r="CP210">
            <v>0</v>
          </cell>
          <cell r="CQ210">
            <v>3.9893700000000001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4.9295399999999994</v>
          </cell>
          <cell r="DA210">
            <v>0.874</v>
          </cell>
          <cell r="DB210">
            <v>0</v>
          </cell>
          <cell r="DC210">
            <v>1</v>
          </cell>
          <cell r="DE210">
            <v>0.75</v>
          </cell>
        </row>
        <row r="211">
          <cell r="C211" t="str">
            <v>2L3x3x7/16x3/8</v>
          </cell>
          <cell r="D211" t="str">
            <v>F</v>
          </cell>
          <cell r="E211">
            <v>16.600000000000001</v>
          </cell>
          <cell r="F211">
            <v>4.8600000000000003</v>
          </cell>
          <cell r="G211">
            <v>3</v>
          </cell>
          <cell r="H211">
            <v>0</v>
          </cell>
          <cell r="I211">
            <v>0</v>
          </cell>
          <cell r="J211">
            <v>0</v>
          </cell>
          <cell r="K211">
            <v>3</v>
          </cell>
          <cell r="L211">
            <v>0</v>
          </cell>
          <cell r="M211">
            <v>0</v>
          </cell>
          <cell r="N211">
            <v>0</v>
          </cell>
          <cell r="O211">
            <v>0.4375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0.90700000000000003</v>
          </cell>
          <cell r="X211">
            <v>0</v>
          </cell>
          <cell r="Y211">
            <v>0</v>
          </cell>
          <cell r="Z211">
            <v>0</v>
          </cell>
          <cell r="AB211">
            <v>6.8571428571428568</v>
          </cell>
          <cell r="AD211">
            <v>5.8571428571428568</v>
          </cell>
          <cell r="AF211">
            <v>0</v>
          </cell>
          <cell r="AG211">
            <v>0</v>
          </cell>
          <cell r="AH211">
            <v>0</v>
          </cell>
          <cell r="AI211">
            <v>3.96</v>
          </cell>
          <cell r="AJ211">
            <v>3.4</v>
          </cell>
          <cell r="AK211">
            <v>1.89</v>
          </cell>
          <cell r="AL211">
            <v>0.90300000000000002</v>
          </cell>
          <cell r="AM211">
            <v>0</v>
          </cell>
          <cell r="AN211">
            <v>0</v>
          </cell>
          <cell r="AO211">
            <v>0</v>
          </cell>
          <cell r="AP211">
            <v>1.42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1.82</v>
          </cell>
          <cell r="AZ211">
            <v>0.85699999999999998</v>
          </cell>
          <cell r="BA211">
            <v>0</v>
          </cell>
          <cell r="BB211">
            <v>1</v>
          </cell>
          <cell r="BD211" t="str">
            <v>2L76x76x11.1x9</v>
          </cell>
          <cell r="BE211" t="str">
            <v>2L76x76x11.1x9</v>
          </cell>
          <cell r="BF211">
            <v>24.8</v>
          </cell>
          <cell r="BG211">
            <v>31.379469660000002</v>
          </cell>
          <cell r="BH211">
            <v>7.6229999999999993</v>
          </cell>
          <cell r="BI211">
            <v>0</v>
          </cell>
          <cell r="BJ211">
            <v>0</v>
          </cell>
          <cell r="BK211">
            <v>0</v>
          </cell>
          <cell r="BL211">
            <v>7.6229999999999993</v>
          </cell>
          <cell r="BM211">
            <v>0</v>
          </cell>
          <cell r="BN211">
            <v>0</v>
          </cell>
          <cell r="BO211">
            <v>0</v>
          </cell>
          <cell r="BP211">
            <v>1.1116874999999999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W211">
            <v>0</v>
          </cell>
          <cell r="BX211">
            <v>2.3046869999999999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6.8571428571428568</v>
          </cell>
          <cell r="CD211">
            <v>0</v>
          </cell>
          <cell r="CE211">
            <v>5.8571428571428568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165.08736896161355</v>
          </cell>
          <cell r="CK211">
            <v>55.781849831399995</v>
          </cell>
          <cell r="CL211">
            <v>31.008145935689996</v>
          </cell>
          <cell r="CM211">
            <v>2.2945229999999999</v>
          </cell>
          <cell r="CN211">
            <v>0</v>
          </cell>
          <cell r="CO211">
            <v>0</v>
          </cell>
          <cell r="CP211">
            <v>0</v>
          </cell>
          <cell r="CQ211">
            <v>3.6082199999999998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4.6246200000000002</v>
          </cell>
          <cell r="DA211">
            <v>0.85699999999999998</v>
          </cell>
          <cell r="DB211">
            <v>0</v>
          </cell>
          <cell r="DC211">
            <v>1</v>
          </cell>
          <cell r="DE211">
            <v>0.375</v>
          </cell>
        </row>
        <row r="212">
          <cell r="C212" t="str">
            <v>2L4x3-1/2x1/2LLBB</v>
          </cell>
          <cell r="D212" t="str">
            <v>F</v>
          </cell>
          <cell r="E212">
            <v>23.8</v>
          </cell>
          <cell r="F212">
            <v>7.01</v>
          </cell>
          <cell r="G212">
            <v>4</v>
          </cell>
          <cell r="H212">
            <v>0</v>
          </cell>
          <cell r="I212">
            <v>0</v>
          </cell>
          <cell r="J212">
            <v>0</v>
          </cell>
          <cell r="K212">
            <v>3.5</v>
          </cell>
          <cell r="L212">
            <v>0</v>
          </cell>
          <cell r="M212">
            <v>0</v>
          </cell>
          <cell r="N212">
            <v>0</v>
          </cell>
          <cell r="O212">
            <v>0.5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1.24</v>
          </cell>
          <cell r="X212">
            <v>0</v>
          </cell>
          <cell r="Y212">
            <v>0</v>
          </cell>
          <cell r="Z212">
            <v>0.497</v>
          </cell>
          <cell r="AB212">
            <v>7</v>
          </cell>
          <cell r="AD212">
            <v>7</v>
          </cell>
          <cell r="AF212">
            <v>0</v>
          </cell>
          <cell r="AG212">
            <v>0</v>
          </cell>
          <cell r="AH212">
            <v>0</v>
          </cell>
          <cell r="AI212">
            <v>10.6</v>
          </cell>
          <cell r="AJ212">
            <v>6.91</v>
          </cell>
          <cell r="AK212">
            <v>3.84</v>
          </cell>
          <cell r="AL212">
            <v>1.23</v>
          </cell>
          <cell r="AM212">
            <v>0</v>
          </cell>
          <cell r="AN212">
            <v>0</v>
          </cell>
          <cell r="AO212">
            <v>0</v>
          </cell>
          <cell r="AP212">
            <v>1.44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2.14</v>
          </cell>
          <cell r="AZ212">
            <v>0.78400000000000003</v>
          </cell>
          <cell r="BA212">
            <v>0</v>
          </cell>
          <cell r="BB212">
            <v>1</v>
          </cell>
          <cell r="BD212" t="str">
            <v>2L102x89x12.7LLBB</v>
          </cell>
          <cell r="BE212" t="str">
            <v>2L102x89x12.7LLBB</v>
          </cell>
          <cell r="BF212">
            <v>35.5</v>
          </cell>
          <cell r="BG212">
            <v>45.261333809999996</v>
          </cell>
          <cell r="BH212">
            <v>10.164</v>
          </cell>
          <cell r="BI212">
            <v>0</v>
          </cell>
          <cell r="BJ212">
            <v>0</v>
          </cell>
          <cell r="BK212">
            <v>0</v>
          </cell>
          <cell r="BL212">
            <v>8.8934999999999995</v>
          </cell>
          <cell r="BM212">
            <v>0</v>
          </cell>
          <cell r="BN212">
            <v>0</v>
          </cell>
          <cell r="BO212">
            <v>0</v>
          </cell>
          <cell r="BP212">
            <v>1.2705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W212">
            <v>0</v>
          </cell>
          <cell r="BX212">
            <v>3.1508400000000001</v>
          </cell>
          <cell r="BY212">
            <v>0</v>
          </cell>
          <cell r="BZ212">
            <v>0</v>
          </cell>
          <cell r="CA212">
            <v>1.262877</v>
          </cell>
          <cell r="CB212">
            <v>0</v>
          </cell>
          <cell r="CC212">
            <v>7</v>
          </cell>
          <cell r="CD212">
            <v>0</v>
          </cell>
          <cell r="CE212">
            <v>7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441.90053307906658</v>
          </cell>
          <cell r="CK212">
            <v>113.36840656910999</v>
          </cell>
          <cell r="CL212">
            <v>63.000677456639991</v>
          </cell>
          <cell r="CM212">
            <v>3.1254299999999997</v>
          </cell>
          <cell r="CN212">
            <v>0</v>
          </cell>
          <cell r="CO212">
            <v>0</v>
          </cell>
          <cell r="CP212">
            <v>0</v>
          </cell>
          <cell r="CQ212">
            <v>3.6590399999999996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5.4377399999999998</v>
          </cell>
          <cell r="DA212">
            <v>0.78400000000000003</v>
          </cell>
          <cell r="DB212">
            <v>0</v>
          </cell>
          <cell r="DC212">
            <v>1</v>
          </cell>
          <cell r="DE212">
            <v>0</v>
          </cell>
        </row>
        <row r="213">
          <cell r="C213" t="str">
            <v>2L4x3-1/2x1/2SLBB</v>
          </cell>
          <cell r="D213" t="str">
            <v>F</v>
          </cell>
          <cell r="E213">
            <v>23.8</v>
          </cell>
          <cell r="F213">
            <v>7.01</v>
          </cell>
          <cell r="G213">
            <v>3.5</v>
          </cell>
          <cell r="H213">
            <v>0</v>
          </cell>
          <cell r="I213">
            <v>0</v>
          </cell>
          <cell r="J213">
            <v>0</v>
          </cell>
          <cell r="K213">
            <v>4</v>
          </cell>
          <cell r="L213">
            <v>0</v>
          </cell>
          <cell r="M213">
            <v>0</v>
          </cell>
          <cell r="N213">
            <v>0</v>
          </cell>
          <cell r="O213">
            <v>0.5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0.99399999999999999</v>
          </cell>
          <cell r="X213">
            <v>0</v>
          </cell>
          <cell r="Y213">
            <v>0</v>
          </cell>
          <cell r="Z213">
            <v>0.438</v>
          </cell>
          <cell r="AB213">
            <v>8</v>
          </cell>
          <cell r="AD213">
            <v>6</v>
          </cell>
          <cell r="AF213">
            <v>0</v>
          </cell>
          <cell r="AG213">
            <v>0</v>
          </cell>
          <cell r="AH213">
            <v>0</v>
          </cell>
          <cell r="AI213">
            <v>7.53</v>
          </cell>
          <cell r="AJ213">
            <v>5.39</v>
          </cell>
          <cell r="AK213">
            <v>3</v>
          </cell>
          <cell r="AL213">
            <v>1.04</v>
          </cell>
          <cell r="AM213">
            <v>0</v>
          </cell>
          <cell r="AN213">
            <v>0</v>
          </cell>
          <cell r="AO213">
            <v>0</v>
          </cell>
          <cell r="AP213">
            <v>1.75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2.16</v>
          </cell>
          <cell r="AZ213">
            <v>0.88200000000000001</v>
          </cell>
          <cell r="BA213">
            <v>0</v>
          </cell>
          <cell r="BB213">
            <v>1</v>
          </cell>
          <cell r="BD213" t="str">
            <v>2L102x89x12.7SLBB</v>
          </cell>
          <cell r="BE213" t="str">
            <v>2L102x89x12.7SLBB</v>
          </cell>
          <cell r="BF213">
            <v>35.5</v>
          </cell>
          <cell r="BG213">
            <v>45.261333809999996</v>
          </cell>
          <cell r="BH213">
            <v>8.8934999999999995</v>
          </cell>
          <cell r="BI213">
            <v>0</v>
          </cell>
          <cell r="BJ213">
            <v>0</v>
          </cell>
          <cell r="BK213">
            <v>0</v>
          </cell>
          <cell r="BL213">
            <v>10.164</v>
          </cell>
          <cell r="BM213">
            <v>0</v>
          </cell>
          <cell r="BN213">
            <v>0</v>
          </cell>
          <cell r="BO213">
            <v>0</v>
          </cell>
          <cell r="BP213">
            <v>1.2705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W213">
            <v>0</v>
          </cell>
          <cell r="BX213">
            <v>2.5257540000000001</v>
          </cell>
          <cell r="BY213">
            <v>0</v>
          </cell>
          <cell r="BZ213">
            <v>0</v>
          </cell>
          <cell r="CA213">
            <v>1.1129579999999999</v>
          </cell>
          <cell r="CB213">
            <v>0</v>
          </cell>
          <cell r="CC213">
            <v>8</v>
          </cell>
          <cell r="CD213">
            <v>0</v>
          </cell>
          <cell r="CE213">
            <v>6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313.91613340428034</v>
          </cell>
          <cell r="CK213">
            <v>88.430638409189996</v>
          </cell>
          <cell r="CL213">
            <v>49.219279262999997</v>
          </cell>
          <cell r="CM213">
            <v>2.6426400000000001</v>
          </cell>
          <cell r="CN213">
            <v>0</v>
          </cell>
          <cell r="CO213">
            <v>0</v>
          </cell>
          <cell r="CP213">
            <v>0</v>
          </cell>
          <cell r="CQ213">
            <v>4.4467499999999998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5.4885600000000005</v>
          </cell>
          <cell r="DA213">
            <v>0.88200000000000001</v>
          </cell>
          <cell r="DB213">
            <v>0</v>
          </cell>
          <cell r="DC213">
            <v>1</v>
          </cell>
          <cell r="DE213">
            <v>0</v>
          </cell>
        </row>
        <row r="214">
          <cell r="C214" t="str">
            <v>2L4x3-1/2x1/2x3/4LLBB</v>
          </cell>
          <cell r="D214" t="str">
            <v>F</v>
          </cell>
          <cell r="E214">
            <v>23.8</v>
          </cell>
          <cell r="F214">
            <v>7.01</v>
          </cell>
          <cell r="G214">
            <v>4</v>
          </cell>
          <cell r="H214">
            <v>0</v>
          </cell>
          <cell r="I214">
            <v>0</v>
          </cell>
          <cell r="J214">
            <v>0</v>
          </cell>
          <cell r="K214">
            <v>3.5</v>
          </cell>
          <cell r="L214">
            <v>0</v>
          </cell>
          <cell r="M214">
            <v>0</v>
          </cell>
          <cell r="N214">
            <v>0</v>
          </cell>
          <cell r="O214">
            <v>0.5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1.24</v>
          </cell>
          <cell r="X214">
            <v>0</v>
          </cell>
          <cell r="Y214">
            <v>0</v>
          </cell>
          <cell r="Z214">
            <v>0.497</v>
          </cell>
          <cell r="AB214">
            <v>7</v>
          </cell>
          <cell r="AD214">
            <v>7</v>
          </cell>
          <cell r="AF214">
            <v>0</v>
          </cell>
          <cell r="AG214">
            <v>0</v>
          </cell>
          <cell r="AH214">
            <v>0</v>
          </cell>
          <cell r="AI214">
            <v>10.6</v>
          </cell>
          <cell r="AJ214">
            <v>6.91</v>
          </cell>
          <cell r="AK214">
            <v>3.84</v>
          </cell>
          <cell r="AL214">
            <v>1.23</v>
          </cell>
          <cell r="AM214">
            <v>0</v>
          </cell>
          <cell r="AN214">
            <v>0</v>
          </cell>
          <cell r="AO214">
            <v>0</v>
          </cell>
          <cell r="AP214">
            <v>1.72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2.33</v>
          </cell>
          <cell r="AZ214">
            <v>0.81900000000000006</v>
          </cell>
          <cell r="BA214">
            <v>0</v>
          </cell>
          <cell r="BB214">
            <v>1</v>
          </cell>
          <cell r="BD214" t="str">
            <v>2L102x89x12.7x19LLBB</v>
          </cell>
          <cell r="BE214" t="str">
            <v>2L102x89x12.7x19LLBB</v>
          </cell>
          <cell r="BF214">
            <v>35.5</v>
          </cell>
          <cell r="BG214">
            <v>45.261333809999996</v>
          </cell>
          <cell r="BH214">
            <v>10.164</v>
          </cell>
          <cell r="BI214">
            <v>0</v>
          </cell>
          <cell r="BJ214">
            <v>0</v>
          </cell>
          <cell r="BK214">
            <v>0</v>
          </cell>
          <cell r="BL214">
            <v>8.8934999999999995</v>
          </cell>
          <cell r="BM214">
            <v>0</v>
          </cell>
          <cell r="BN214">
            <v>0</v>
          </cell>
          <cell r="BO214">
            <v>0</v>
          </cell>
          <cell r="BP214">
            <v>1.2705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W214">
            <v>0</v>
          </cell>
          <cell r="BX214">
            <v>3.1508400000000001</v>
          </cell>
          <cell r="BY214">
            <v>0</v>
          </cell>
          <cell r="BZ214">
            <v>0</v>
          </cell>
          <cell r="CA214">
            <v>1.262877</v>
          </cell>
          <cell r="CB214">
            <v>0</v>
          </cell>
          <cell r="CC214">
            <v>7</v>
          </cell>
          <cell r="CD214">
            <v>0</v>
          </cell>
          <cell r="CE214">
            <v>7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441.90053307906658</v>
          </cell>
          <cell r="CK214">
            <v>113.36840656910999</v>
          </cell>
          <cell r="CL214">
            <v>63.000677456639991</v>
          </cell>
          <cell r="CM214">
            <v>3.1254299999999997</v>
          </cell>
          <cell r="CN214">
            <v>0</v>
          </cell>
          <cell r="CO214">
            <v>0</v>
          </cell>
          <cell r="CP214">
            <v>0</v>
          </cell>
          <cell r="CQ214">
            <v>4.37052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5.9205300000000003</v>
          </cell>
          <cell r="DA214">
            <v>0.81900000000000006</v>
          </cell>
          <cell r="DB214">
            <v>0</v>
          </cell>
          <cell r="DC214">
            <v>1</v>
          </cell>
          <cell r="DE214">
            <v>0.75</v>
          </cell>
        </row>
        <row r="215">
          <cell r="C215" t="str">
            <v>2L4x3-1/2x1/2x3/4SLBB</v>
          </cell>
          <cell r="D215" t="str">
            <v>F</v>
          </cell>
          <cell r="E215">
            <v>23.8</v>
          </cell>
          <cell r="F215">
            <v>7.01</v>
          </cell>
          <cell r="G215">
            <v>3.5</v>
          </cell>
          <cell r="H215">
            <v>0</v>
          </cell>
          <cell r="I215">
            <v>0</v>
          </cell>
          <cell r="J215">
            <v>0</v>
          </cell>
          <cell r="K215">
            <v>4</v>
          </cell>
          <cell r="L215">
            <v>0</v>
          </cell>
          <cell r="M215">
            <v>0</v>
          </cell>
          <cell r="N215">
            <v>0</v>
          </cell>
          <cell r="O215">
            <v>0.5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0.99399999999999999</v>
          </cell>
          <cell r="X215">
            <v>0</v>
          </cell>
          <cell r="Y215">
            <v>0</v>
          </cell>
          <cell r="Z215">
            <v>0.438</v>
          </cell>
          <cell r="AB215">
            <v>8</v>
          </cell>
          <cell r="AD215">
            <v>6</v>
          </cell>
          <cell r="AF215">
            <v>0</v>
          </cell>
          <cell r="AG215">
            <v>0</v>
          </cell>
          <cell r="AH215">
            <v>0</v>
          </cell>
          <cell r="AI215">
            <v>7.53</v>
          </cell>
          <cell r="AJ215">
            <v>5.39</v>
          </cell>
          <cell r="AK215">
            <v>3</v>
          </cell>
          <cell r="AL215">
            <v>1.04</v>
          </cell>
          <cell r="AM215">
            <v>0</v>
          </cell>
          <cell r="AN215">
            <v>0</v>
          </cell>
          <cell r="AO215">
            <v>0</v>
          </cell>
          <cell r="AP215">
            <v>2.0299999999999998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2.4</v>
          </cell>
          <cell r="AZ215">
            <v>0.90400000000000003</v>
          </cell>
          <cell r="BA215">
            <v>0</v>
          </cell>
          <cell r="BB215">
            <v>1</v>
          </cell>
          <cell r="BD215" t="str">
            <v>2L102x89x12.7x19SLBB</v>
          </cell>
          <cell r="BE215" t="str">
            <v>2L102x89x12.7x19SLBB</v>
          </cell>
          <cell r="BF215">
            <v>35.5</v>
          </cell>
          <cell r="BG215">
            <v>45.261333809999996</v>
          </cell>
          <cell r="BH215">
            <v>8.8934999999999995</v>
          </cell>
          <cell r="BI215">
            <v>0</v>
          </cell>
          <cell r="BJ215">
            <v>0</v>
          </cell>
          <cell r="BK215">
            <v>0</v>
          </cell>
          <cell r="BL215">
            <v>10.164</v>
          </cell>
          <cell r="BM215">
            <v>0</v>
          </cell>
          <cell r="BN215">
            <v>0</v>
          </cell>
          <cell r="BO215">
            <v>0</v>
          </cell>
          <cell r="BP215">
            <v>1.2705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W215">
            <v>0</v>
          </cell>
          <cell r="BX215">
            <v>2.5257540000000001</v>
          </cell>
          <cell r="BY215">
            <v>0</v>
          </cell>
          <cell r="BZ215">
            <v>0</v>
          </cell>
          <cell r="CA215">
            <v>1.1129579999999999</v>
          </cell>
          <cell r="CB215">
            <v>0</v>
          </cell>
          <cell r="CC215">
            <v>8</v>
          </cell>
          <cell r="CD215">
            <v>0</v>
          </cell>
          <cell r="CE215">
            <v>6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313.91613340428034</v>
          </cell>
          <cell r="CK215">
            <v>88.430638409189996</v>
          </cell>
          <cell r="CL215">
            <v>49.219279262999997</v>
          </cell>
          <cell r="CM215">
            <v>2.6426400000000001</v>
          </cell>
          <cell r="CN215">
            <v>0</v>
          </cell>
          <cell r="CO215">
            <v>0</v>
          </cell>
          <cell r="CP215">
            <v>0</v>
          </cell>
          <cell r="CQ215">
            <v>5.1582299999999996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6.0983999999999998</v>
          </cell>
          <cell r="DA215">
            <v>0.90400000000000003</v>
          </cell>
          <cell r="DB215">
            <v>0</v>
          </cell>
          <cell r="DC215">
            <v>1</v>
          </cell>
          <cell r="DE215">
            <v>0.75</v>
          </cell>
        </row>
        <row r="216">
          <cell r="C216" t="str">
            <v>2L4x3-1/2x1/2x3/8LLBB</v>
          </cell>
          <cell r="D216" t="str">
            <v>F</v>
          </cell>
          <cell r="E216">
            <v>23.8</v>
          </cell>
          <cell r="F216">
            <v>7.01</v>
          </cell>
          <cell r="G216">
            <v>4</v>
          </cell>
          <cell r="H216">
            <v>0</v>
          </cell>
          <cell r="I216">
            <v>0</v>
          </cell>
          <cell r="J216">
            <v>0</v>
          </cell>
          <cell r="K216">
            <v>3.5</v>
          </cell>
          <cell r="L216">
            <v>0</v>
          </cell>
          <cell r="M216">
            <v>0</v>
          </cell>
          <cell r="N216">
            <v>0</v>
          </cell>
          <cell r="O216">
            <v>0.5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1.24</v>
          </cell>
          <cell r="X216">
            <v>0</v>
          </cell>
          <cell r="Y216">
            <v>0</v>
          </cell>
          <cell r="Z216">
            <v>0.497</v>
          </cell>
          <cell r="AB216">
            <v>7</v>
          </cell>
          <cell r="AD216">
            <v>7</v>
          </cell>
          <cell r="AF216">
            <v>0</v>
          </cell>
          <cell r="AG216">
            <v>0</v>
          </cell>
          <cell r="AH216">
            <v>0</v>
          </cell>
          <cell r="AI216">
            <v>10.6</v>
          </cell>
          <cell r="AJ216">
            <v>6.91</v>
          </cell>
          <cell r="AK216">
            <v>3.84</v>
          </cell>
          <cell r="AL216">
            <v>1.23</v>
          </cell>
          <cell r="AM216">
            <v>0</v>
          </cell>
          <cell r="AN216">
            <v>0</v>
          </cell>
          <cell r="AO216">
            <v>0</v>
          </cell>
          <cell r="AP216">
            <v>1.57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2.23</v>
          </cell>
          <cell r="AZ216">
            <v>0.80200000000000005</v>
          </cell>
          <cell r="BA216">
            <v>0</v>
          </cell>
          <cell r="BB216">
            <v>1</v>
          </cell>
          <cell r="BD216" t="str">
            <v>2L102x89x12.7x9LLBB</v>
          </cell>
          <cell r="BE216" t="str">
            <v>2L102x89x12.7x9LLBB</v>
          </cell>
          <cell r="BF216">
            <v>35.5</v>
          </cell>
          <cell r="BG216">
            <v>45.261333809999996</v>
          </cell>
          <cell r="BH216">
            <v>10.164</v>
          </cell>
          <cell r="BI216">
            <v>0</v>
          </cell>
          <cell r="BJ216">
            <v>0</v>
          </cell>
          <cell r="BK216">
            <v>0</v>
          </cell>
          <cell r="BL216">
            <v>8.8934999999999995</v>
          </cell>
          <cell r="BM216">
            <v>0</v>
          </cell>
          <cell r="BN216">
            <v>0</v>
          </cell>
          <cell r="BO216">
            <v>0</v>
          </cell>
          <cell r="BP216">
            <v>1.2705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W216">
            <v>0</v>
          </cell>
          <cell r="BX216">
            <v>3.1508400000000001</v>
          </cell>
          <cell r="BY216">
            <v>0</v>
          </cell>
          <cell r="BZ216">
            <v>0</v>
          </cell>
          <cell r="CA216">
            <v>1.262877</v>
          </cell>
          <cell r="CB216">
            <v>0</v>
          </cell>
          <cell r="CC216">
            <v>7</v>
          </cell>
          <cell r="CD216">
            <v>0</v>
          </cell>
          <cell r="CE216">
            <v>7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441.90053307906658</v>
          </cell>
          <cell r="CK216">
            <v>113.36840656910999</v>
          </cell>
          <cell r="CL216">
            <v>63.000677456639991</v>
          </cell>
          <cell r="CM216">
            <v>3.1254299999999997</v>
          </cell>
          <cell r="CN216">
            <v>0</v>
          </cell>
          <cell r="CO216">
            <v>0</v>
          </cell>
          <cell r="CP216">
            <v>0</v>
          </cell>
          <cell r="CQ216">
            <v>3.9893700000000001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5.6664300000000001</v>
          </cell>
          <cell r="DA216">
            <v>0.80200000000000005</v>
          </cell>
          <cell r="DB216">
            <v>0</v>
          </cell>
          <cell r="DC216">
            <v>1</v>
          </cell>
          <cell r="DE216">
            <v>0.375</v>
          </cell>
        </row>
        <row r="217">
          <cell r="C217" t="str">
            <v>2L4x3-1/2x1/2x3/8SLBB</v>
          </cell>
          <cell r="D217" t="str">
            <v>F</v>
          </cell>
          <cell r="E217">
            <v>23.8</v>
          </cell>
          <cell r="F217">
            <v>7.01</v>
          </cell>
          <cell r="G217">
            <v>3.5</v>
          </cell>
          <cell r="H217">
            <v>0</v>
          </cell>
          <cell r="I217">
            <v>0</v>
          </cell>
          <cell r="J217">
            <v>0</v>
          </cell>
          <cell r="K217">
            <v>4</v>
          </cell>
          <cell r="L217">
            <v>0</v>
          </cell>
          <cell r="M217">
            <v>0</v>
          </cell>
          <cell r="N217">
            <v>0</v>
          </cell>
          <cell r="O217">
            <v>0.5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0.99399999999999999</v>
          </cell>
          <cell r="X217">
            <v>0</v>
          </cell>
          <cell r="Y217">
            <v>0</v>
          </cell>
          <cell r="Z217">
            <v>0.438</v>
          </cell>
          <cell r="AB217">
            <v>8</v>
          </cell>
          <cell r="AD217">
            <v>6</v>
          </cell>
          <cell r="AF217">
            <v>0</v>
          </cell>
          <cell r="AG217">
            <v>0</v>
          </cell>
          <cell r="AH217">
            <v>0</v>
          </cell>
          <cell r="AI217">
            <v>7.53</v>
          </cell>
          <cell r="AJ217">
            <v>5.39</v>
          </cell>
          <cell r="AK217">
            <v>3</v>
          </cell>
          <cell r="AL217">
            <v>1.04</v>
          </cell>
          <cell r="AM217">
            <v>0</v>
          </cell>
          <cell r="AN217">
            <v>0</v>
          </cell>
          <cell r="AO217">
            <v>0</v>
          </cell>
          <cell r="AP217">
            <v>1.89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2.2799999999999998</v>
          </cell>
          <cell r="AZ217">
            <v>0.89300000000000002</v>
          </cell>
          <cell r="BA217">
            <v>0</v>
          </cell>
          <cell r="BB217">
            <v>1</v>
          </cell>
          <cell r="BD217" t="str">
            <v>2L102x89x12.7x9SLBB</v>
          </cell>
          <cell r="BE217" t="str">
            <v>2L102x89x12.7x9SLBB</v>
          </cell>
          <cell r="BF217">
            <v>35.5</v>
          </cell>
          <cell r="BG217">
            <v>45.261333809999996</v>
          </cell>
          <cell r="BH217">
            <v>8.8934999999999995</v>
          </cell>
          <cell r="BI217">
            <v>0</v>
          </cell>
          <cell r="BJ217">
            <v>0</v>
          </cell>
          <cell r="BK217">
            <v>0</v>
          </cell>
          <cell r="BL217">
            <v>10.164</v>
          </cell>
          <cell r="BM217">
            <v>0</v>
          </cell>
          <cell r="BN217">
            <v>0</v>
          </cell>
          <cell r="BO217">
            <v>0</v>
          </cell>
          <cell r="BP217">
            <v>1.2705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W217">
            <v>0</v>
          </cell>
          <cell r="BX217">
            <v>2.5257540000000001</v>
          </cell>
          <cell r="BY217">
            <v>0</v>
          </cell>
          <cell r="BZ217">
            <v>0</v>
          </cell>
          <cell r="CA217">
            <v>1.1129579999999999</v>
          </cell>
          <cell r="CB217">
            <v>0</v>
          </cell>
          <cell r="CC217">
            <v>8</v>
          </cell>
          <cell r="CD217">
            <v>0</v>
          </cell>
          <cell r="CE217">
            <v>6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313.91613340428034</v>
          </cell>
          <cell r="CK217">
            <v>88.430638409189996</v>
          </cell>
          <cell r="CL217">
            <v>49.219279262999997</v>
          </cell>
          <cell r="CM217">
            <v>2.6426400000000001</v>
          </cell>
          <cell r="CN217">
            <v>0</v>
          </cell>
          <cell r="CO217">
            <v>0</v>
          </cell>
          <cell r="CP217">
            <v>0</v>
          </cell>
          <cell r="CQ217">
            <v>4.8024899999999997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5.7934799999999997</v>
          </cell>
          <cell r="DA217">
            <v>0.89300000000000002</v>
          </cell>
          <cell r="DB217">
            <v>0</v>
          </cell>
          <cell r="DC217">
            <v>1</v>
          </cell>
          <cell r="DE217">
            <v>0.375</v>
          </cell>
        </row>
        <row r="218">
          <cell r="C218" t="str">
            <v>2L4x3-1/2x1/4LLBB</v>
          </cell>
          <cell r="D218" t="str">
            <v>F</v>
          </cell>
          <cell r="E218">
            <v>12.4</v>
          </cell>
          <cell r="F218">
            <v>3.63</v>
          </cell>
          <cell r="G218">
            <v>4</v>
          </cell>
          <cell r="H218">
            <v>0</v>
          </cell>
          <cell r="I218">
            <v>0</v>
          </cell>
          <cell r="J218">
            <v>0</v>
          </cell>
          <cell r="K218">
            <v>3.5</v>
          </cell>
          <cell r="L218">
            <v>0</v>
          </cell>
          <cell r="M218">
            <v>0</v>
          </cell>
          <cell r="N218">
            <v>0</v>
          </cell>
          <cell r="O218">
            <v>0.25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1.1399999999999999</v>
          </cell>
          <cell r="X218">
            <v>0</v>
          </cell>
          <cell r="Y218">
            <v>0</v>
          </cell>
          <cell r="Z218">
            <v>0.36799999999999999</v>
          </cell>
          <cell r="AB218">
            <v>14</v>
          </cell>
          <cell r="AD218">
            <v>15</v>
          </cell>
          <cell r="AF218">
            <v>0</v>
          </cell>
          <cell r="AG218">
            <v>0</v>
          </cell>
          <cell r="AH218">
            <v>0</v>
          </cell>
          <cell r="AI218">
            <v>5.78</v>
          </cell>
          <cell r="AJ218">
            <v>3.63</v>
          </cell>
          <cell r="AK218">
            <v>2.02</v>
          </cell>
          <cell r="AL218">
            <v>1.26</v>
          </cell>
          <cell r="AM218">
            <v>0</v>
          </cell>
          <cell r="AN218">
            <v>0</v>
          </cell>
          <cell r="AO218">
            <v>0</v>
          </cell>
          <cell r="AP218">
            <v>1.39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2.14</v>
          </cell>
          <cell r="AZ218">
            <v>0.77300000000000002</v>
          </cell>
          <cell r="BA218">
            <v>0</v>
          </cell>
          <cell r="BB218">
            <v>1</v>
          </cell>
          <cell r="BD218" t="str">
            <v>2L102x89x6.4LLBB</v>
          </cell>
          <cell r="BE218" t="str">
            <v>2L102x89x6.4LLBB</v>
          </cell>
          <cell r="BF218">
            <v>18.5</v>
          </cell>
          <cell r="BG218">
            <v>23.437752029999999</v>
          </cell>
          <cell r="BH218">
            <v>10.164</v>
          </cell>
          <cell r="BI218">
            <v>0</v>
          </cell>
          <cell r="BJ218">
            <v>0</v>
          </cell>
          <cell r="BK218">
            <v>0</v>
          </cell>
          <cell r="BL218">
            <v>8.8934999999999995</v>
          </cell>
          <cell r="BM218">
            <v>0</v>
          </cell>
          <cell r="BN218">
            <v>0</v>
          </cell>
          <cell r="BO218">
            <v>0</v>
          </cell>
          <cell r="BP218">
            <v>0.63524999999999998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W218">
            <v>0</v>
          </cell>
          <cell r="BX218">
            <v>2.8967399999999999</v>
          </cell>
          <cell r="BY218">
            <v>0</v>
          </cell>
          <cell r="BZ218">
            <v>0</v>
          </cell>
          <cell r="CA218">
            <v>0.93508799999999992</v>
          </cell>
          <cell r="CB218">
            <v>0</v>
          </cell>
          <cell r="CC218">
            <v>14</v>
          </cell>
          <cell r="CD218">
            <v>0</v>
          </cell>
          <cell r="CE218">
            <v>15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240.96085671669857</v>
          </cell>
          <cell r="CK218">
            <v>59.555327908229998</v>
          </cell>
          <cell r="CL218">
            <v>33.14098137042</v>
          </cell>
          <cell r="CM218">
            <v>3.20166</v>
          </cell>
          <cell r="CN218">
            <v>0</v>
          </cell>
          <cell r="CO218">
            <v>0</v>
          </cell>
          <cell r="CP218">
            <v>0</v>
          </cell>
          <cell r="CQ218">
            <v>3.5319899999999995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5.4377399999999998</v>
          </cell>
          <cell r="DA218">
            <v>0.77300000000000002</v>
          </cell>
          <cell r="DB218">
            <v>0</v>
          </cell>
          <cell r="DC218">
            <v>1</v>
          </cell>
          <cell r="DE218">
            <v>0</v>
          </cell>
        </row>
        <row r="219">
          <cell r="C219" t="str">
            <v>2L4x3-1/2x1/4SLBB</v>
          </cell>
          <cell r="D219" t="str">
            <v>F</v>
          </cell>
          <cell r="E219">
            <v>12.4</v>
          </cell>
          <cell r="F219">
            <v>3.63</v>
          </cell>
          <cell r="G219">
            <v>3.5</v>
          </cell>
          <cell r="H219">
            <v>0</v>
          </cell>
          <cell r="I219">
            <v>0</v>
          </cell>
          <cell r="J219">
            <v>0</v>
          </cell>
          <cell r="K219">
            <v>4</v>
          </cell>
          <cell r="L219">
            <v>0</v>
          </cell>
          <cell r="M219">
            <v>0</v>
          </cell>
          <cell r="N219">
            <v>0</v>
          </cell>
          <cell r="O219">
            <v>0.25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0.89700000000000002</v>
          </cell>
          <cell r="X219">
            <v>0</v>
          </cell>
          <cell r="Y219">
            <v>0</v>
          </cell>
          <cell r="Z219">
            <v>0.22700000000000001</v>
          </cell>
          <cell r="AB219">
            <v>16</v>
          </cell>
          <cell r="AD219">
            <v>13</v>
          </cell>
          <cell r="AF219">
            <v>0</v>
          </cell>
          <cell r="AG219">
            <v>0</v>
          </cell>
          <cell r="AH219">
            <v>0</v>
          </cell>
          <cell r="AI219">
            <v>4.13</v>
          </cell>
          <cell r="AJ219">
            <v>2.8</v>
          </cell>
          <cell r="AK219">
            <v>1.59</v>
          </cell>
          <cell r="AL219">
            <v>1.07</v>
          </cell>
          <cell r="AM219">
            <v>0</v>
          </cell>
          <cell r="AN219">
            <v>0</v>
          </cell>
          <cell r="AO219">
            <v>0</v>
          </cell>
          <cell r="AP219">
            <v>1.7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2.15</v>
          </cell>
          <cell r="AZ219">
            <v>0.871</v>
          </cell>
          <cell r="BA219">
            <v>0</v>
          </cell>
          <cell r="BB219">
            <v>0.998</v>
          </cell>
          <cell r="BD219" t="str">
            <v>2L102x89x6.4SLBB</v>
          </cell>
          <cell r="BE219" t="str">
            <v>2L102x89x6.4SLBB</v>
          </cell>
          <cell r="BF219">
            <v>18.5</v>
          </cell>
          <cell r="BG219">
            <v>23.437752029999999</v>
          </cell>
          <cell r="BH219">
            <v>8.8934999999999995</v>
          </cell>
          <cell r="BI219">
            <v>0</v>
          </cell>
          <cell r="BJ219">
            <v>0</v>
          </cell>
          <cell r="BK219">
            <v>0</v>
          </cell>
          <cell r="BL219">
            <v>10.164</v>
          </cell>
          <cell r="BM219">
            <v>0</v>
          </cell>
          <cell r="BN219">
            <v>0</v>
          </cell>
          <cell r="BO219">
            <v>0</v>
          </cell>
          <cell r="BP219">
            <v>0.63524999999999998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W219">
            <v>0</v>
          </cell>
          <cell r="BX219">
            <v>2.279277</v>
          </cell>
          <cell r="BY219">
            <v>0</v>
          </cell>
          <cell r="BZ219">
            <v>0</v>
          </cell>
          <cell r="CA219">
            <v>0.57680699999999996</v>
          </cell>
          <cell r="CB219">
            <v>0</v>
          </cell>
          <cell r="CC219">
            <v>16</v>
          </cell>
          <cell r="CD219">
            <v>0</v>
          </cell>
          <cell r="CE219">
            <v>13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172.17445298269291</v>
          </cell>
          <cell r="CK219">
            <v>45.937993978799994</v>
          </cell>
          <cell r="CL219">
            <v>26.086218009389999</v>
          </cell>
          <cell r="CM219">
            <v>2.7188699999999999</v>
          </cell>
          <cell r="CN219">
            <v>0</v>
          </cell>
          <cell r="CO219">
            <v>0</v>
          </cell>
          <cell r="CP219">
            <v>0</v>
          </cell>
          <cell r="CQ219">
            <v>4.3197000000000001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5.4631499999999997</v>
          </cell>
          <cell r="DA219">
            <v>0.871</v>
          </cell>
          <cell r="DB219">
            <v>0</v>
          </cell>
          <cell r="DC219">
            <v>0.996</v>
          </cell>
          <cell r="DE219">
            <v>0</v>
          </cell>
        </row>
        <row r="220">
          <cell r="C220" t="str">
            <v>2L4x3-1/2x1/4x3/4LLBB</v>
          </cell>
          <cell r="D220" t="str">
            <v>F</v>
          </cell>
          <cell r="E220">
            <v>12.4</v>
          </cell>
          <cell r="F220">
            <v>3.63</v>
          </cell>
          <cell r="G220">
            <v>4</v>
          </cell>
          <cell r="H220">
            <v>0</v>
          </cell>
          <cell r="I220">
            <v>0</v>
          </cell>
          <cell r="J220">
            <v>0</v>
          </cell>
          <cell r="K220">
            <v>3.5</v>
          </cell>
          <cell r="L220">
            <v>0</v>
          </cell>
          <cell r="M220">
            <v>0</v>
          </cell>
          <cell r="N220">
            <v>0</v>
          </cell>
          <cell r="O220">
            <v>0.25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1.1399999999999999</v>
          </cell>
          <cell r="X220">
            <v>0</v>
          </cell>
          <cell r="Y220">
            <v>0</v>
          </cell>
          <cell r="Z220">
            <v>0.36799999999999999</v>
          </cell>
          <cell r="AB220">
            <v>14</v>
          </cell>
          <cell r="AD220">
            <v>15</v>
          </cell>
          <cell r="AF220">
            <v>0</v>
          </cell>
          <cell r="AG220">
            <v>0</v>
          </cell>
          <cell r="AH220">
            <v>0</v>
          </cell>
          <cell r="AI220">
            <v>5.78</v>
          </cell>
          <cell r="AJ220">
            <v>3.63</v>
          </cell>
          <cell r="AK220">
            <v>2.02</v>
          </cell>
          <cell r="AL220">
            <v>1.26</v>
          </cell>
          <cell r="AM220">
            <v>0</v>
          </cell>
          <cell r="AN220">
            <v>0</v>
          </cell>
          <cell r="AO220">
            <v>0</v>
          </cell>
          <cell r="AP220">
            <v>1.66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2.3199999999999998</v>
          </cell>
          <cell r="AZ220">
            <v>0.80700000000000005</v>
          </cell>
          <cell r="BA220">
            <v>0</v>
          </cell>
          <cell r="BB220">
            <v>0.91200000000000003</v>
          </cell>
          <cell r="BD220" t="str">
            <v>2L102x89x6.4x19LLBB</v>
          </cell>
          <cell r="BE220" t="str">
            <v>2L102x89x6.4x19LLBB</v>
          </cell>
          <cell r="BF220">
            <v>18.5</v>
          </cell>
          <cell r="BG220">
            <v>23.437752029999999</v>
          </cell>
          <cell r="BH220">
            <v>10.164</v>
          </cell>
          <cell r="BI220">
            <v>0</v>
          </cell>
          <cell r="BJ220">
            <v>0</v>
          </cell>
          <cell r="BK220">
            <v>0</v>
          </cell>
          <cell r="BL220">
            <v>8.8934999999999995</v>
          </cell>
          <cell r="BM220">
            <v>0</v>
          </cell>
          <cell r="BN220">
            <v>0</v>
          </cell>
          <cell r="BO220">
            <v>0</v>
          </cell>
          <cell r="BP220">
            <v>0.63524999999999998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W220">
            <v>0</v>
          </cell>
          <cell r="BX220">
            <v>2.8967399999999999</v>
          </cell>
          <cell r="BY220">
            <v>0</v>
          </cell>
          <cell r="BZ220">
            <v>0</v>
          </cell>
          <cell r="CA220">
            <v>0.93508799999999992</v>
          </cell>
          <cell r="CB220">
            <v>0</v>
          </cell>
          <cell r="CC220">
            <v>14</v>
          </cell>
          <cell r="CD220">
            <v>0</v>
          </cell>
          <cell r="CE220">
            <v>15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240.96085671669857</v>
          </cell>
          <cell r="CK220">
            <v>59.555327908229998</v>
          </cell>
          <cell r="CL220">
            <v>33.14098137042</v>
          </cell>
          <cell r="CM220">
            <v>3.20166</v>
          </cell>
          <cell r="CN220">
            <v>0</v>
          </cell>
          <cell r="CO220">
            <v>0</v>
          </cell>
          <cell r="CP220">
            <v>0</v>
          </cell>
          <cell r="CQ220">
            <v>4.2180599999999995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5.8951199999999995</v>
          </cell>
          <cell r="DA220">
            <v>0.80700000000000005</v>
          </cell>
          <cell r="DB220">
            <v>0</v>
          </cell>
          <cell r="DC220">
            <v>0.91</v>
          </cell>
          <cell r="DE220">
            <v>0.75</v>
          </cell>
        </row>
        <row r="221">
          <cell r="C221" t="str">
            <v>2L4x3-1/2x1/4x3/4SLBB</v>
          </cell>
          <cell r="D221" t="str">
            <v>F</v>
          </cell>
          <cell r="E221">
            <v>12.4</v>
          </cell>
          <cell r="F221">
            <v>3.63</v>
          </cell>
          <cell r="G221">
            <v>3.5</v>
          </cell>
          <cell r="H221">
            <v>0</v>
          </cell>
          <cell r="I221">
            <v>0</v>
          </cell>
          <cell r="J221">
            <v>0</v>
          </cell>
          <cell r="K221">
            <v>4</v>
          </cell>
          <cell r="L221">
            <v>0</v>
          </cell>
          <cell r="M221">
            <v>0</v>
          </cell>
          <cell r="N221">
            <v>0</v>
          </cell>
          <cell r="O221">
            <v>0.25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0.89700000000000002</v>
          </cell>
          <cell r="X221">
            <v>0</v>
          </cell>
          <cell r="Y221">
            <v>0</v>
          </cell>
          <cell r="Z221">
            <v>0.22700000000000001</v>
          </cell>
          <cell r="AB221">
            <v>16</v>
          </cell>
          <cell r="AD221">
            <v>13</v>
          </cell>
          <cell r="AF221">
            <v>0</v>
          </cell>
          <cell r="AG221">
            <v>0</v>
          </cell>
          <cell r="AH221">
            <v>0</v>
          </cell>
          <cell r="AI221">
            <v>4.13</v>
          </cell>
          <cell r="AJ221">
            <v>2.8</v>
          </cell>
          <cell r="AK221">
            <v>1.59</v>
          </cell>
          <cell r="AL221">
            <v>1.07</v>
          </cell>
          <cell r="AM221">
            <v>0</v>
          </cell>
          <cell r="AN221">
            <v>0</v>
          </cell>
          <cell r="AO221">
            <v>0</v>
          </cell>
          <cell r="AP221">
            <v>1.97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2.37</v>
          </cell>
          <cell r="AZ221">
            <v>0.89400000000000002</v>
          </cell>
          <cell r="BA221">
            <v>0</v>
          </cell>
          <cell r="BB221">
            <v>0.91200000000000003</v>
          </cell>
          <cell r="BD221" t="str">
            <v>2L102x89x6.4x19SLBB</v>
          </cell>
          <cell r="BE221" t="str">
            <v>2L102x89x6.4x19SLBB</v>
          </cell>
          <cell r="BF221">
            <v>18.5</v>
          </cell>
          <cell r="BG221">
            <v>23.437752029999999</v>
          </cell>
          <cell r="BH221">
            <v>8.8934999999999995</v>
          </cell>
          <cell r="BI221">
            <v>0</v>
          </cell>
          <cell r="BJ221">
            <v>0</v>
          </cell>
          <cell r="BK221">
            <v>0</v>
          </cell>
          <cell r="BL221">
            <v>10.164</v>
          </cell>
          <cell r="BM221">
            <v>0</v>
          </cell>
          <cell r="BN221">
            <v>0</v>
          </cell>
          <cell r="BO221">
            <v>0</v>
          </cell>
          <cell r="BP221">
            <v>0.63524999999999998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W221">
            <v>0</v>
          </cell>
          <cell r="BX221">
            <v>2.279277</v>
          </cell>
          <cell r="BY221">
            <v>0</v>
          </cell>
          <cell r="BZ221">
            <v>0</v>
          </cell>
          <cell r="CA221">
            <v>0.57680699999999996</v>
          </cell>
          <cell r="CB221">
            <v>0</v>
          </cell>
          <cell r="CC221">
            <v>16</v>
          </cell>
          <cell r="CD221">
            <v>0</v>
          </cell>
          <cell r="CE221">
            <v>13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172.17445298269291</v>
          </cell>
          <cell r="CK221">
            <v>45.937993978799994</v>
          </cell>
          <cell r="CL221">
            <v>26.086218009389999</v>
          </cell>
          <cell r="CM221">
            <v>2.7188699999999999</v>
          </cell>
          <cell r="CN221">
            <v>0</v>
          </cell>
          <cell r="CO221">
            <v>0</v>
          </cell>
          <cell r="CP221">
            <v>0</v>
          </cell>
          <cell r="CQ221">
            <v>5.0057700000000001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6.02217</v>
          </cell>
          <cell r="DA221">
            <v>0.89400000000000002</v>
          </cell>
          <cell r="DB221">
            <v>0</v>
          </cell>
          <cell r="DC221">
            <v>0.91</v>
          </cell>
          <cell r="DE221">
            <v>0.75</v>
          </cell>
        </row>
        <row r="222">
          <cell r="C222" t="str">
            <v>2L4x3-1/2x1/4x3/8LLBB</v>
          </cell>
          <cell r="D222" t="str">
            <v>F</v>
          </cell>
          <cell r="E222">
            <v>12.4</v>
          </cell>
          <cell r="F222">
            <v>3.63</v>
          </cell>
          <cell r="G222">
            <v>4</v>
          </cell>
          <cell r="H222">
            <v>0</v>
          </cell>
          <cell r="I222">
            <v>0</v>
          </cell>
          <cell r="J222">
            <v>0</v>
          </cell>
          <cell r="K222">
            <v>3.5</v>
          </cell>
          <cell r="L222">
            <v>0</v>
          </cell>
          <cell r="M222">
            <v>0</v>
          </cell>
          <cell r="N222">
            <v>0</v>
          </cell>
          <cell r="O222">
            <v>0.25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1.1399999999999999</v>
          </cell>
          <cell r="X222">
            <v>0</v>
          </cell>
          <cell r="Y222">
            <v>0</v>
          </cell>
          <cell r="Z222">
            <v>0.36799999999999999</v>
          </cell>
          <cell r="AB222">
            <v>14</v>
          </cell>
          <cell r="AD222">
            <v>15</v>
          </cell>
          <cell r="AF222">
            <v>0</v>
          </cell>
          <cell r="AG222">
            <v>0</v>
          </cell>
          <cell r="AH222">
            <v>0</v>
          </cell>
          <cell r="AI222">
            <v>5.78</v>
          </cell>
          <cell r="AJ222">
            <v>3.63</v>
          </cell>
          <cell r="AK222">
            <v>2.02</v>
          </cell>
          <cell r="AL222">
            <v>1.26</v>
          </cell>
          <cell r="AM222">
            <v>0</v>
          </cell>
          <cell r="AN222">
            <v>0</v>
          </cell>
          <cell r="AO222">
            <v>0</v>
          </cell>
          <cell r="AP222">
            <v>1.52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2.2200000000000002</v>
          </cell>
          <cell r="AZ222">
            <v>0.79</v>
          </cell>
          <cell r="BA222">
            <v>0</v>
          </cell>
          <cell r="BB222">
            <v>0.91200000000000003</v>
          </cell>
          <cell r="BD222" t="str">
            <v>2L102x89x6.4x9LLBB</v>
          </cell>
          <cell r="BE222" t="str">
            <v>2L102x89x6.4x9LLBB</v>
          </cell>
          <cell r="BF222">
            <v>18.5</v>
          </cell>
          <cell r="BG222">
            <v>23.437752029999999</v>
          </cell>
          <cell r="BH222">
            <v>10.164</v>
          </cell>
          <cell r="BI222">
            <v>0</v>
          </cell>
          <cell r="BJ222">
            <v>0</v>
          </cell>
          <cell r="BK222">
            <v>0</v>
          </cell>
          <cell r="BL222">
            <v>8.8934999999999995</v>
          </cell>
          <cell r="BM222">
            <v>0</v>
          </cell>
          <cell r="BN222">
            <v>0</v>
          </cell>
          <cell r="BO222">
            <v>0</v>
          </cell>
          <cell r="BP222">
            <v>0.63524999999999998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W222">
            <v>0</v>
          </cell>
          <cell r="BX222">
            <v>2.8967399999999999</v>
          </cell>
          <cell r="BY222">
            <v>0</v>
          </cell>
          <cell r="BZ222">
            <v>0</v>
          </cell>
          <cell r="CA222">
            <v>0.93508799999999992</v>
          </cell>
          <cell r="CB222">
            <v>0</v>
          </cell>
          <cell r="CC222">
            <v>14</v>
          </cell>
          <cell r="CD222">
            <v>0</v>
          </cell>
          <cell r="CE222">
            <v>15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240.96085671669857</v>
          </cell>
          <cell r="CK222">
            <v>59.555327908229998</v>
          </cell>
          <cell r="CL222">
            <v>33.14098137042</v>
          </cell>
          <cell r="CM222">
            <v>3.20166</v>
          </cell>
          <cell r="CN222">
            <v>0</v>
          </cell>
          <cell r="CO222">
            <v>0</v>
          </cell>
          <cell r="CP222">
            <v>0</v>
          </cell>
          <cell r="CQ222">
            <v>3.86232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5.6410200000000001</v>
          </cell>
          <cell r="DA222">
            <v>0.79</v>
          </cell>
          <cell r="DB222">
            <v>0</v>
          </cell>
          <cell r="DC222">
            <v>0.91</v>
          </cell>
          <cell r="DE222">
            <v>0.375</v>
          </cell>
        </row>
        <row r="223">
          <cell r="C223" t="str">
            <v>2L4x3-1/2x1/4x3/8SLBB</v>
          </cell>
          <cell r="D223" t="str">
            <v>F</v>
          </cell>
          <cell r="E223">
            <v>12.4</v>
          </cell>
          <cell r="F223">
            <v>3.63</v>
          </cell>
          <cell r="G223">
            <v>3.5</v>
          </cell>
          <cell r="H223">
            <v>0</v>
          </cell>
          <cell r="I223">
            <v>0</v>
          </cell>
          <cell r="J223">
            <v>0</v>
          </cell>
          <cell r="K223">
            <v>4</v>
          </cell>
          <cell r="L223">
            <v>0</v>
          </cell>
          <cell r="M223">
            <v>0</v>
          </cell>
          <cell r="N223">
            <v>0</v>
          </cell>
          <cell r="O223">
            <v>0.25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0.89700000000000002</v>
          </cell>
          <cell r="X223">
            <v>0</v>
          </cell>
          <cell r="Y223">
            <v>0</v>
          </cell>
          <cell r="Z223">
            <v>0.22700000000000001</v>
          </cell>
          <cell r="AB223">
            <v>16</v>
          </cell>
          <cell r="AD223">
            <v>13</v>
          </cell>
          <cell r="AF223">
            <v>0</v>
          </cell>
          <cell r="AG223">
            <v>0</v>
          </cell>
          <cell r="AH223">
            <v>0</v>
          </cell>
          <cell r="AI223">
            <v>4.13</v>
          </cell>
          <cell r="AJ223">
            <v>2.8</v>
          </cell>
          <cell r="AK223">
            <v>1.59</v>
          </cell>
          <cell r="AL223">
            <v>1.07</v>
          </cell>
          <cell r="AM223">
            <v>0</v>
          </cell>
          <cell r="AN223">
            <v>0</v>
          </cell>
          <cell r="AO223">
            <v>0</v>
          </cell>
          <cell r="AP223">
            <v>1.83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2.2599999999999998</v>
          </cell>
          <cell r="AZ223">
            <v>0.88300000000000001</v>
          </cell>
          <cell r="BA223">
            <v>0</v>
          </cell>
          <cell r="BB223">
            <v>0.91200000000000003</v>
          </cell>
          <cell r="BD223" t="str">
            <v>2L102x89x6.4x9SLBB</v>
          </cell>
          <cell r="BE223" t="str">
            <v>2L102x89x6.4x9SLBB</v>
          </cell>
          <cell r="BF223">
            <v>18.5</v>
          </cell>
          <cell r="BG223">
            <v>23.437752029999999</v>
          </cell>
          <cell r="BH223">
            <v>8.8934999999999995</v>
          </cell>
          <cell r="BI223">
            <v>0</v>
          </cell>
          <cell r="BJ223">
            <v>0</v>
          </cell>
          <cell r="BK223">
            <v>0</v>
          </cell>
          <cell r="BL223">
            <v>10.164</v>
          </cell>
          <cell r="BM223">
            <v>0</v>
          </cell>
          <cell r="BN223">
            <v>0</v>
          </cell>
          <cell r="BO223">
            <v>0</v>
          </cell>
          <cell r="BP223">
            <v>0.63524999999999998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W223">
            <v>0</v>
          </cell>
          <cell r="BX223">
            <v>2.279277</v>
          </cell>
          <cell r="BY223">
            <v>0</v>
          </cell>
          <cell r="BZ223">
            <v>0</v>
          </cell>
          <cell r="CA223">
            <v>0.57680699999999996</v>
          </cell>
          <cell r="CB223">
            <v>0</v>
          </cell>
          <cell r="CC223">
            <v>16</v>
          </cell>
          <cell r="CD223">
            <v>0</v>
          </cell>
          <cell r="CE223">
            <v>13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172.17445298269291</v>
          </cell>
          <cell r="CK223">
            <v>45.937993978799994</v>
          </cell>
          <cell r="CL223">
            <v>26.086218009389999</v>
          </cell>
          <cell r="CM223">
            <v>2.7188699999999999</v>
          </cell>
          <cell r="CN223">
            <v>0</v>
          </cell>
          <cell r="CO223">
            <v>0</v>
          </cell>
          <cell r="CP223">
            <v>0</v>
          </cell>
          <cell r="CQ223">
            <v>4.6500300000000001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5.742659999999999</v>
          </cell>
          <cell r="DA223">
            <v>0.88300000000000001</v>
          </cell>
          <cell r="DB223">
            <v>0</v>
          </cell>
          <cell r="DC223">
            <v>0.91</v>
          </cell>
          <cell r="DE223">
            <v>0.375</v>
          </cell>
        </row>
        <row r="224">
          <cell r="C224" t="str">
            <v>2L4x3-1/2x3/8LLBB</v>
          </cell>
          <cell r="D224" t="str">
            <v>F</v>
          </cell>
          <cell r="E224">
            <v>18.2</v>
          </cell>
          <cell r="F224">
            <v>5.35</v>
          </cell>
          <cell r="G224">
            <v>4</v>
          </cell>
          <cell r="H224">
            <v>0</v>
          </cell>
          <cell r="I224">
            <v>0</v>
          </cell>
          <cell r="J224">
            <v>0</v>
          </cell>
          <cell r="K224">
            <v>3.5</v>
          </cell>
          <cell r="L224">
            <v>0</v>
          </cell>
          <cell r="M224">
            <v>0</v>
          </cell>
          <cell r="N224">
            <v>0</v>
          </cell>
          <cell r="O224">
            <v>0.375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1.2</v>
          </cell>
          <cell r="X224">
            <v>0</v>
          </cell>
          <cell r="Y224">
            <v>0</v>
          </cell>
          <cell r="Z224">
            <v>0.433</v>
          </cell>
          <cell r="AB224">
            <v>9.3333333333333339</v>
          </cell>
          <cell r="AD224">
            <v>9.6666666666666661</v>
          </cell>
          <cell r="AF224">
            <v>0</v>
          </cell>
          <cell r="AG224">
            <v>0</v>
          </cell>
          <cell r="AH224">
            <v>0</v>
          </cell>
          <cell r="AI224">
            <v>8.3000000000000007</v>
          </cell>
          <cell r="AJ224">
            <v>5.32</v>
          </cell>
          <cell r="AK224">
            <v>2.96</v>
          </cell>
          <cell r="AL224">
            <v>1.25</v>
          </cell>
          <cell r="AM224">
            <v>0</v>
          </cell>
          <cell r="AN224">
            <v>0</v>
          </cell>
          <cell r="AO224">
            <v>0</v>
          </cell>
          <cell r="AP224">
            <v>1.42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2.14</v>
          </cell>
          <cell r="AZ224">
            <v>0.77800000000000002</v>
          </cell>
          <cell r="BA224">
            <v>0</v>
          </cell>
          <cell r="BB224">
            <v>1</v>
          </cell>
          <cell r="BD224" t="str">
            <v>2L102x89x9.5LLBB</v>
          </cell>
          <cell r="BE224" t="str">
            <v>2L102x89x9.5LLBB</v>
          </cell>
          <cell r="BF224">
            <v>27.1</v>
          </cell>
          <cell r="BG224">
            <v>34.543243349999997</v>
          </cell>
          <cell r="BH224">
            <v>10.164</v>
          </cell>
          <cell r="BI224">
            <v>0</v>
          </cell>
          <cell r="BJ224">
            <v>0</v>
          </cell>
          <cell r="BK224">
            <v>0</v>
          </cell>
          <cell r="BL224">
            <v>8.8934999999999995</v>
          </cell>
          <cell r="BM224">
            <v>0</v>
          </cell>
          <cell r="BN224">
            <v>0</v>
          </cell>
          <cell r="BO224">
            <v>0</v>
          </cell>
          <cell r="BP224">
            <v>0.95287499999999992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W224">
            <v>0</v>
          </cell>
          <cell r="BX224">
            <v>3.0491999999999999</v>
          </cell>
          <cell r="BY224">
            <v>0</v>
          </cell>
          <cell r="BZ224">
            <v>0</v>
          </cell>
          <cell r="CA224">
            <v>1.1002529999999999</v>
          </cell>
          <cell r="CB224">
            <v>0</v>
          </cell>
          <cell r="CC224">
            <v>9.3333333333333339</v>
          </cell>
          <cell r="CD224">
            <v>0</v>
          </cell>
          <cell r="CE224">
            <v>9.6666666666666661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346.01645514681633</v>
          </cell>
          <cell r="CK224">
            <v>87.282188559719998</v>
          </cell>
          <cell r="CL224">
            <v>48.563022206159999</v>
          </cell>
          <cell r="CM224">
            <v>3.17625</v>
          </cell>
          <cell r="CN224">
            <v>0</v>
          </cell>
          <cell r="CO224">
            <v>0</v>
          </cell>
          <cell r="CP224">
            <v>0</v>
          </cell>
          <cell r="CQ224">
            <v>3.6082199999999998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5.4377399999999998</v>
          </cell>
          <cell r="DA224">
            <v>0.77800000000000002</v>
          </cell>
          <cell r="DB224">
            <v>0</v>
          </cell>
          <cell r="DC224">
            <v>1</v>
          </cell>
          <cell r="DE224">
            <v>0</v>
          </cell>
        </row>
        <row r="225">
          <cell r="C225" t="str">
            <v>2L4x3-1/2x3/8SLBB</v>
          </cell>
          <cell r="D225" t="str">
            <v>F</v>
          </cell>
          <cell r="E225">
            <v>18.2</v>
          </cell>
          <cell r="F225">
            <v>5.35</v>
          </cell>
          <cell r="G225">
            <v>3.5</v>
          </cell>
          <cell r="H225">
            <v>0</v>
          </cell>
          <cell r="I225">
            <v>0</v>
          </cell>
          <cell r="J225">
            <v>0</v>
          </cell>
          <cell r="K225">
            <v>4</v>
          </cell>
          <cell r="L225">
            <v>0</v>
          </cell>
          <cell r="M225">
            <v>0</v>
          </cell>
          <cell r="N225">
            <v>0</v>
          </cell>
          <cell r="O225">
            <v>0.375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0.94700000000000006</v>
          </cell>
          <cell r="X225">
            <v>0</v>
          </cell>
          <cell r="Y225">
            <v>0</v>
          </cell>
          <cell r="Z225">
            <v>0.33400000000000002</v>
          </cell>
          <cell r="AB225">
            <v>10.666666666666666</v>
          </cell>
          <cell r="AD225">
            <v>8.3333333333333339</v>
          </cell>
          <cell r="AF225">
            <v>0</v>
          </cell>
          <cell r="AG225">
            <v>0</v>
          </cell>
          <cell r="AH225">
            <v>0</v>
          </cell>
          <cell r="AI225">
            <v>5.92</v>
          </cell>
          <cell r="AJ225">
            <v>4.13</v>
          </cell>
          <cell r="AK225">
            <v>2.3199999999999998</v>
          </cell>
          <cell r="AL225">
            <v>1.05</v>
          </cell>
          <cell r="AM225">
            <v>0</v>
          </cell>
          <cell r="AN225">
            <v>0</v>
          </cell>
          <cell r="AO225">
            <v>0</v>
          </cell>
          <cell r="AP225">
            <v>1.73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2.16</v>
          </cell>
          <cell r="AZ225">
            <v>0.876</v>
          </cell>
          <cell r="BA225">
            <v>0</v>
          </cell>
          <cell r="BB225">
            <v>1</v>
          </cell>
          <cell r="BD225" t="str">
            <v>2L102x89x9.5SLBB</v>
          </cell>
          <cell r="BE225" t="str">
            <v>2L102x89x9.5SLBB</v>
          </cell>
          <cell r="BF225">
            <v>27.1</v>
          </cell>
          <cell r="BG225">
            <v>34.543243349999997</v>
          </cell>
          <cell r="BH225">
            <v>8.8934999999999995</v>
          </cell>
          <cell r="BI225">
            <v>0</v>
          </cell>
          <cell r="BJ225">
            <v>0</v>
          </cell>
          <cell r="BK225">
            <v>0</v>
          </cell>
          <cell r="BL225">
            <v>10.164</v>
          </cell>
          <cell r="BM225">
            <v>0</v>
          </cell>
          <cell r="BN225">
            <v>0</v>
          </cell>
          <cell r="BO225">
            <v>0</v>
          </cell>
          <cell r="BP225">
            <v>0.95287499999999992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W225">
            <v>0</v>
          </cell>
          <cell r="BX225">
            <v>2.4063270000000001</v>
          </cell>
          <cell r="BY225">
            <v>0</v>
          </cell>
          <cell r="BZ225">
            <v>0</v>
          </cell>
          <cell r="CA225">
            <v>0.84869400000000006</v>
          </cell>
          <cell r="CB225">
            <v>0</v>
          </cell>
          <cell r="CC225">
            <v>10.666666666666666</v>
          </cell>
          <cell r="CD225">
            <v>0</v>
          </cell>
          <cell r="CE225">
            <v>8.3333333333333339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246.7972788517051</v>
          </cell>
          <cell r="CK225">
            <v>67.758541118729994</v>
          </cell>
          <cell r="CL225">
            <v>38.062909296719994</v>
          </cell>
          <cell r="CM225">
            <v>2.66805</v>
          </cell>
          <cell r="CN225">
            <v>0</v>
          </cell>
          <cell r="CO225">
            <v>0</v>
          </cell>
          <cell r="CP225">
            <v>0</v>
          </cell>
          <cell r="CQ225">
            <v>4.3959299999999999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5.4885600000000005</v>
          </cell>
          <cell r="DA225">
            <v>0.876</v>
          </cell>
          <cell r="DB225">
            <v>0</v>
          </cell>
          <cell r="DC225">
            <v>1</v>
          </cell>
          <cell r="DE225">
            <v>0</v>
          </cell>
        </row>
        <row r="226">
          <cell r="C226" t="str">
            <v>2L4x3-1/2x3/8x3/4LLBB</v>
          </cell>
          <cell r="D226" t="str">
            <v>F</v>
          </cell>
          <cell r="E226">
            <v>18.2</v>
          </cell>
          <cell r="F226">
            <v>5.35</v>
          </cell>
          <cell r="G226">
            <v>4</v>
          </cell>
          <cell r="H226">
            <v>0</v>
          </cell>
          <cell r="I226">
            <v>0</v>
          </cell>
          <cell r="J226">
            <v>0</v>
          </cell>
          <cell r="K226">
            <v>3.5</v>
          </cell>
          <cell r="L226">
            <v>0</v>
          </cell>
          <cell r="M226">
            <v>0</v>
          </cell>
          <cell r="N226">
            <v>0</v>
          </cell>
          <cell r="O226">
            <v>0.375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1.2</v>
          </cell>
          <cell r="X226">
            <v>0</v>
          </cell>
          <cell r="Y226">
            <v>0</v>
          </cell>
          <cell r="Z226">
            <v>0.433</v>
          </cell>
          <cell r="AB226">
            <v>9.3333333333333339</v>
          </cell>
          <cell r="AD226">
            <v>9.6666666666666661</v>
          </cell>
          <cell r="AF226">
            <v>0</v>
          </cell>
          <cell r="AG226">
            <v>0</v>
          </cell>
          <cell r="AH226">
            <v>0</v>
          </cell>
          <cell r="AI226">
            <v>8.3000000000000007</v>
          </cell>
          <cell r="AJ226">
            <v>5.32</v>
          </cell>
          <cell r="AK226">
            <v>2.96</v>
          </cell>
          <cell r="AL226">
            <v>1.25</v>
          </cell>
          <cell r="AM226">
            <v>0</v>
          </cell>
          <cell r="AN226">
            <v>0</v>
          </cell>
          <cell r="AO226">
            <v>0</v>
          </cell>
          <cell r="AP226">
            <v>1.69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2.33</v>
          </cell>
          <cell r="AZ226">
            <v>0.81300000000000006</v>
          </cell>
          <cell r="BA226">
            <v>0</v>
          </cell>
          <cell r="BB226">
            <v>1</v>
          </cell>
          <cell r="BD226" t="str">
            <v>2L102x89x9.5x19LLBB</v>
          </cell>
          <cell r="BE226" t="str">
            <v>2L102x89x9.5x19LLBB</v>
          </cell>
          <cell r="BF226">
            <v>27.1</v>
          </cell>
          <cell r="BG226">
            <v>34.543243349999997</v>
          </cell>
          <cell r="BH226">
            <v>10.164</v>
          </cell>
          <cell r="BI226">
            <v>0</v>
          </cell>
          <cell r="BJ226">
            <v>0</v>
          </cell>
          <cell r="BK226">
            <v>0</v>
          </cell>
          <cell r="BL226">
            <v>8.8934999999999995</v>
          </cell>
          <cell r="BM226">
            <v>0</v>
          </cell>
          <cell r="BN226">
            <v>0</v>
          </cell>
          <cell r="BO226">
            <v>0</v>
          </cell>
          <cell r="BP226">
            <v>0.95287499999999992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W226">
            <v>0</v>
          </cell>
          <cell r="BX226">
            <v>3.0491999999999999</v>
          </cell>
          <cell r="BY226">
            <v>0</v>
          </cell>
          <cell r="BZ226">
            <v>0</v>
          </cell>
          <cell r="CA226">
            <v>1.1002529999999999</v>
          </cell>
          <cell r="CB226">
            <v>0</v>
          </cell>
          <cell r="CC226">
            <v>9.3333333333333339</v>
          </cell>
          <cell r="CD226">
            <v>0</v>
          </cell>
          <cell r="CE226">
            <v>9.6666666666666661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346.01645514681633</v>
          </cell>
          <cell r="CK226">
            <v>87.282188559719998</v>
          </cell>
          <cell r="CL226">
            <v>48.563022206159999</v>
          </cell>
          <cell r="CM226">
            <v>3.17625</v>
          </cell>
          <cell r="CN226">
            <v>0</v>
          </cell>
          <cell r="CO226">
            <v>0</v>
          </cell>
          <cell r="CP226">
            <v>0</v>
          </cell>
          <cell r="CQ226">
            <v>4.2942900000000002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5.9205300000000003</v>
          </cell>
          <cell r="DA226">
            <v>0.81300000000000006</v>
          </cell>
          <cell r="DB226">
            <v>0</v>
          </cell>
          <cell r="DC226">
            <v>1</v>
          </cell>
          <cell r="DE226">
            <v>0.75</v>
          </cell>
        </row>
        <row r="227">
          <cell r="C227" t="str">
            <v>2L4x3-1/2x3/8x3/4SLBB</v>
          </cell>
          <cell r="D227" t="str">
            <v>F</v>
          </cell>
          <cell r="E227">
            <v>18.2</v>
          </cell>
          <cell r="F227">
            <v>5.35</v>
          </cell>
          <cell r="G227">
            <v>3.5</v>
          </cell>
          <cell r="H227">
            <v>0</v>
          </cell>
          <cell r="I227">
            <v>0</v>
          </cell>
          <cell r="J227">
            <v>0</v>
          </cell>
          <cell r="K227">
            <v>4</v>
          </cell>
          <cell r="L227">
            <v>0</v>
          </cell>
          <cell r="M227">
            <v>0</v>
          </cell>
          <cell r="N227">
            <v>0</v>
          </cell>
          <cell r="O227">
            <v>0.375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0.94700000000000006</v>
          </cell>
          <cell r="X227">
            <v>0</v>
          </cell>
          <cell r="Y227">
            <v>0</v>
          </cell>
          <cell r="Z227">
            <v>0.33400000000000002</v>
          </cell>
          <cell r="AB227">
            <v>10.666666666666666</v>
          </cell>
          <cell r="AD227">
            <v>8.3333333333333339</v>
          </cell>
          <cell r="AF227">
            <v>0</v>
          </cell>
          <cell r="AG227">
            <v>0</v>
          </cell>
          <cell r="AH227">
            <v>0</v>
          </cell>
          <cell r="AI227">
            <v>5.92</v>
          </cell>
          <cell r="AJ227">
            <v>4.13</v>
          </cell>
          <cell r="AK227">
            <v>2.3199999999999998</v>
          </cell>
          <cell r="AL227">
            <v>1.05</v>
          </cell>
          <cell r="AM227">
            <v>0</v>
          </cell>
          <cell r="AN227">
            <v>0</v>
          </cell>
          <cell r="AO227">
            <v>0</v>
          </cell>
          <cell r="AP227">
            <v>2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2.39</v>
          </cell>
          <cell r="AZ227">
            <v>0.89900000000000002</v>
          </cell>
          <cell r="BA227">
            <v>0</v>
          </cell>
          <cell r="BB227">
            <v>1</v>
          </cell>
          <cell r="BD227" t="str">
            <v>2L102x89x9.5x19SLBB</v>
          </cell>
          <cell r="BE227" t="str">
            <v>2L102x89x9.5x19SLBB</v>
          </cell>
          <cell r="BF227">
            <v>27.1</v>
          </cell>
          <cell r="BG227">
            <v>34.543243349999997</v>
          </cell>
          <cell r="BH227">
            <v>8.8934999999999995</v>
          </cell>
          <cell r="BI227">
            <v>0</v>
          </cell>
          <cell r="BJ227">
            <v>0</v>
          </cell>
          <cell r="BK227">
            <v>0</v>
          </cell>
          <cell r="BL227">
            <v>10.164</v>
          </cell>
          <cell r="BM227">
            <v>0</v>
          </cell>
          <cell r="BN227">
            <v>0</v>
          </cell>
          <cell r="BO227">
            <v>0</v>
          </cell>
          <cell r="BP227">
            <v>0.95287499999999992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W227">
            <v>0</v>
          </cell>
          <cell r="BX227">
            <v>2.4063270000000001</v>
          </cell>
          <cell r="BY227">
            <v>0</v>
          </cell>
          <cell r="BZ227">
            <v>0</v>
          </cell>
          <cell r="CA227">
            <v>0.84869400000000006</v>
          </cell>
          <cell r="CB227">
            <v>0</v>
          </cell>
          <cell r="CC227">
            <v>10.666666666666666</v>
          </cell>
          <cell r="CD227">
            <v>0</v>
          </cell>
          <cell r="CE227">
            <v>8.3333333333333339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246.7972788517051</v>
          </cell>
          <cell r="CK227">
            <v>67.758541118729994</v>
          </cell>
          <cell r="CL227">
            <v>38.062909296719994</v>
          </cell>
          <cell r="CM227">
            <v>2.66805</v>
          </cell>
          <cell r="CN227">
            <v>0</v>
          </cell>
          <cell r="CO227">
            <v>0</v>
          </cell>
          <cell r="CP227">
            <v>0</v>
          </cell>
          <cell r="CQ227">
            <v>5.0819999999999999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6.0729899999999999</v>
          </cell>
          <cell r="DA227">
            <v>0.89900000000000002</v>
          </cell>
          <cell r="DB227">
            <v>0</v>
          </cell>
          <cell r="DC227">
            <v>1</v>
          </cell>
          <cell r="DE227">
            <v>0.75</v>
          </cell>
        </row>
        <row r="228">
          <cell r="C228" t="str">
            <v>2L4x3-1/2x3/8x3/8LLBB</v>
          </cell>
          <cell r="D228" t="str">
            <v>F</v>
          </cell>
          <cell r="E228">
            <v>18.2</v>
          </cell>
          <cell r="F228">
            <v>5.35</v>
          </cell>
          <cell r="G228">
            <v>4</v>
          </cell>
          <cell r="H228">
            <v>0</v>
          </cell>
          <cell r="I228">
            <v>0</v>
          </cell>
          <cell r="J228">
            <v>0</v>
          </cell>
          <cell r="K228">
            <v>3.5</v>
          </cell>
          <cell r="L228">
            <v>0</v>
          </cell>
          <cell r="M228">
            <v>0</v>
          </cell>
          <cell r="N228">
            <v>0</v>
          </cell>
          <cell r="O228">
            <v>0.375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1.2</v>
          </cell>
          <cell r="X228">
            <v>0</v>
          </cell>
          <cell r="Y228">
            <v>0</v>
          </cell>
          <cell r="Z228">
            <v>0.433</v>
          </cell>
          <cell r="AB228">
            <v>9.3333333333333339</v>
          </cell>
          <cell r="AD228">
            <v>9.6666666666666661</v>
          </cell>
          <cell r="AF228">
            <v>0</v>
          </cell>
          <cell r="AG228">
            <v>0</v>
          </cell>
          <cell r="AH228">
            <v>0</v>
          </cell>
          <cell r="AI228">
            <v>8.3000000000000007</v>
          </cell>
          <cell r="AJ228">
            <v>5.32</v>
          </cell>
          <cell r="AK228">
            <v>2.96</v>
          </cell>
          <cell r="AL228">
            <v>1.25</v>
          </cell>
          <cell r="AM228">
            <v>0</v>
          </cell>
          <cell r="AN228">
            <v>0</v>
          </cell>
          <cell r="AO228">
            <v>0</v>
          </cell>
          <cell r="AP228">
            <v>1.55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2.23</v>
          </cell>
          <cell r="AZ228">
            <v>0.79500000000000004</v>
          </cell>
          <cell r="BA228">
            <v>0</v>
          </cell>
          <cell r="BB228">
            <v>1</v>
          </cell>
          <cell r="BD228" t="str">
            <v>2L102x89x9.5x9LLBB</v>
          </cell>
          <cell r="BE228" t="str">
            <v>2L102x89x9.5x9LLBB</v>
          </cell>
          <cell r="BF228">
            <v>27.1</v>
          </cell>
          <cell r="BG228">
            <v>34.543243349999997</v>
          </cell>
          <cell r="BH228">
            <v>10.164</v>
          </cell>
          <cell r="BI228">
            <v>0</v>
          </cell>
          <cell r="BJ228">
            <v>0</v>
          </cell>
          <cell r="BK228">
            <v>0</v>
          </cell>
          <cell r="BL228">
            <v>8.8934999999999995</v>
          </cell>
          <cell r="BM228">
            <v>0</v>
          </cell>
          <cell r="BN228">
            <v>0</v>
          </cell>
          <cell r="BO228">
            <v>0</v>
          </cell>
          <cell r="BP228">
            <v>0.95287499999999992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W228">
            <v>0</v>
          </cell>
          <cell r="BX228">
            <v>3.0491999999999999</v>
          </cell>
          <cell r="BY228">
            <v>0</v>
          </cell>
          <cell r="BZ228">
            <v>0</v>
          </cell>
          <cell r="CA228">
            <v>1.1002529999999999</v>
          </cell>
          <cell r="CB228">
            <v>0</v>
          </cell>
          <cell r="CC228">
            <v>9.3333333333333339</v>
          </cell>
          <cell r="CD228">
            <v>0</v>
          </cell>
          <cell r="CE228">
            <v>9.6666666666666661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346.01645514681633</v>
          </cell>
          <cell r="CK228">
            <v>87.282188559719998</v>
          </cell>
          <cell r="CL228">
            <v>48.563022206159999</v>
          </cell>
          <cell r="CM228">
            <v>3.17625</v>
          </cell>
          <cell r="CN228">
            <v>0</v>
          </cell>
          <cell r="CO228">
            <v>0</v>
          </cell>
          <cell r="CP228">
            <v>0</v>
          </cell>
          <cell r="CQ228">
            <v>3.9385500000000002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5.6664300000000001</v>
          </cell>
          <cell r="DA228">
            <v>0.79500000000000004</v>
          </cell>
          <cell r="DB228">
            <v>0</v>
          </cell>
          <cell r="DC228">
            <v>1</v>
          </cell>
          <cell r="DE228">
            <v>0.375</v>
          </cell>
        </row>
        <row r="229">
          <cell r="C229" t="str">
            <v>2L4x3-1/2x3/8x3/8SLBB</v>
          </cell>
          <cell r="D229" t="str">
            <v>F</v>
          </cell>
          <cell r="E229">
            <v>18.2</v>
          </cell>
          <cell r="F229">
            <v>5.35</v>
          </cell>
          <cell r="G229">
            <v>3.5</v>
          </cell>
          <cell r="H229">
            <v>0</v>
          </cell>
          <cell r="I229">
            <v>0</v>
          </cell>
          <cell r="J229">
            <v>0</v>
          </cell>
          <cell r="K229">
            <v>4</v>
          </cell>
          <cell r="L229">
            <v>0</v>
          </cell>
          <cell r="M229">
            <v>0</v>
          </cell>
          <cell r="N229">
            <v>0</v>
          </cell>
          <cell r="O229">
            <v>0.375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V229">
            <v>0</v>
          </cell>
          <cell r="W229">
            <v>0.94700000000000006</v>
          </cell>
          <cell r="X229">
            <v>0</v>
          </cell>
          <cell r="Y229">
            <v>0</v>
          </cell>
          <cell r="Z229">
            <v>0.33400000000000002</v>
          </cell>
          <cell r="AB229">
            <v>10.666666666666666</v>
          </cell>
          <cell r="AD229">
            <v>8.3333333333333339</v>
          </cell>
          <cell r="AF229">
            <v>0</v>
          </cell>
          <cell r="AG229">
            <v>0</v>
          </cell>
          <cell r="AH229">
            <v>0</v>
          </cell>
          <cell r="AI229">
            <v>5.92</v>
          </cell>
          <cell r="AJ229">
            <v>4.13</v>
          </cell>
          <cell r="AK229">
            <v>2.3199999999999998</v>
          </cell>
          <cell r="AL229">
            <v>1.05</v>
          </cell>
          <cell r="AM229">
            <v>0</v>
          </cell>
          <cell r="AN229">
            <v>0</v>
          </cell>
          <cell r="AO229">
            <v>0</v>
          </cell>
          <cell r="AP229">
            <v>1.86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2.27</v>
          </cell>
          <cell r="AZ229">
            <v>0.88800000000000001</v>
          </cell>
          <cell r="BA229">
            <v>0</v>
          </cell>
          <cell r="BB229">
            <v>1</v>
          </cell>
          <cell r="BD229" t="str">
            <v>2L102x89x9.5x9SLBB</v>
          </cell>
          <cell r="BE229" t="str">
            <v>2L102x89x9.5x9SLBB</v>
          </cell>
          <cell r="BF229">
            <v>27.1</v>
          </cell>
          <cell r="BG229">
            <v>34.543243349999997</v>
          </cell>
          <cell r="BH229">
            <v>8.8934999999999995</v>
          </cell>
          <cell r="BI229">
            <v>0</v>
          </cell>
          <cell r="BJ229">
            <v>0</v>
          </cell>
          <cell r="BK229">
            <v>0</v>
          </cell>
          <cell r="BL229">
            <v>10.164</v>
          </cell>
          <cell r="BM229">
            <v>0</v>
          </cell>
          <cell r="BN229">
            <v>0</v>
          </cell>
          <cell r="BO229">
            <v>0</v>
          </cell>
          <cell r="BP229">
            <v>0.95287499999999992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W229">
            <v>0</v>
          </cell>
          <cell r="BX229">
            <v>2.4063270000000001</v>
          </cell>
          <cell r="BY229">
            <v>0</v>
          </cell>
          <cell r="BZ229">
            <v>0</v>
          </cell>
          <cell r="CA229">
            <v>0.84869400000000006</v>
          </cell>
          <cell r="CB229">
            <v>0</v>
          </cell>
          <cell r="CC229">
            <v>10.666666666666666</v>
          </cell>
          <cell r="CD229">
            <v>0</v>
          </cell>
          <cell r="CE229">
            <v>8.3333333333333339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246.7972788517051</v>
          </cell>
          <cell r="CK229">
            <v>67.758541118729994</v>
          </cell>
          <cell r="CL229">
            <v>38.062909296719994</v>
          </cell>
          <cell r="CM229">
            <v>2.66805</v>
          </cell>
          <cell r="CN229">
            <v>0</v>
          </cell>
          <cell r="CO229">
            <v>0</v>
          </cell>
          <cell r="CP229">
            <v>0</v>
          </cell>
          <cell r="CQ229">
            <v>4.7262599999999999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5.7680699999999998</v>
          </cell>
          <cell r="DA229">
            <v>0.88800000000000001</v>
          </cell>
          <cell r="DB229">
            <v>0</v>
          </cell>
          <cell r="DC229">
            <v>1</v>
          </cell>
          <cell r="DE229">
            <v>0.375</v>
          </cell>
        </row>
        <row r="230">
          <cell r="C230" t="str">
            <v>2L4x3-1/2x5/16LLBB</v>
          </cell>
          <cell r="D230" t="str">
            <v>F</v>
          </cell>
          <cell r="E230">
            <v>15.3</v>
          </cell>
          <cell r="F230">
            <v>4.5</v>
          </cell>
          <cell r="G230">
            <v>4</v>
          </cell>
          <cell r="H230">
            <v>0</v>
          </cell>
          <cell r="I230">
            <v>0</v>
          </cell>
          <cell r="J230">
            <v>0</v>
          </cell>
          <cell r="K230">
            <v>3.5</v>
          </cell>
          <cell r="L230">
            <v>0</v>
          </cell>
          <cell r="M230">
            <v>0</v>
          </cell>
          <cell r="N230">
            <v>0</v>
          </cell>
          <cell r="O230">
            <v>0.3125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1.17</v>
          </cell>
          <cell r="X230">
            <v>0</v>
          </cell>
          <cell r="Y230">
            <v>0</v>
          </cell>
          <cell r="Z230">
            <v>0.40100000000000002</v>
          </cell>
          <cell r="AB230">
            <v>11.2</v>
          </cell>
          <cell r="AD230">
            <v>11.8</v>
          </cell>
          <cell r="AF230">
            <v>0</v>
          </cell>
          <cell r="AG230">
            <v>0</v>
          </cell>
          <cell r="AH230">
            <v>0</v>
          </cell>
          <cell r="AI230">
            <v>7.07</v>
          </cell>
          <cell r="AJ230">
            <v>4.49</v>
          </cell>
          <cell r="AK230">
            <v>2.5</v>
          </cell>
          <cell r="AL230">
            <v>1.25</v>
          </cell>
          <cell r="AM230">
            <v>0</v>
          </cell>
          <cell r="AN230">
            <v>0</v>
          </cell>
          <cell r="AO230">
            <v>0</v>
          </cell>
          <cell r="AP230">
            <v>1.4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2.14</v>
          </cell>
          <cell r="AZ230">
            <v>0.77500000000000002</v>
          </cell>
          <cell r="BA230">
            <v>0</v>
          </cell>
          <cell r="BB230">
            <v>1</v>
          </cell>
          <cell r="BD230" t="str">
            <v>2L102x89x7.9LLBB</v>
          </cell>
          <cell r="BE230" t="str">
            <v>2L102x89x7.9LLBB</v>
          </cell>
          <cell r="BF230">
            <v>22.8</v>
          </cell>
          <cell r="BG230">
            <v>29.0550645</v>
          </cell>
          <cell r="BH230">
            <v>10.164</v>
          </cell>
          <cell r="BI230">
            <v>0</v>
          </cell>
          <cell r="BJ230">
            <v>0</v>
          </cell>
          <cell r="BK230">
            <v>0</v>
          </cell>
          <cell r="BL230">
            <v>8.8934999999999995</v>
          </cell>
          <cell r="BM230">
            <v>0</v>
          </cell>
          <cell r="BN230">
            <v>0</v>
          </cell>
          <cell r="BO230">
            <v>0</v>
          </cell>
          <cell r="BP230">
            <v>0.7940625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W230">
            <v>0</v>
          </cell>
          <cell r="BX230">
            <v>2.9729699999999997</v>
          </cell>
          <cell r="BY230">
            <v>0</v>
          </cell>
          <cell r="BZ230">
            <v>0</v>
          </cell>
          <cell r="CA230">
            <v>1.0189410000000001</v>
          </cell>
          <cell r="CB230">
            <v>0</v>
          </cell>
          <cell r="CC230">
            <v>11.2</v>
          </cell>
          <cell r="CD230">
            <v>0</v>
          </cell>
          <cell r="CE230">
            <v>11.8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294.73931781783028</v>
          </cell>
          <cell r="CK230">
            <v>73.664854630289994</v>
          </cell>
          <cell r="CL230">
            <v>41.016066052499994</v>
          </cell>
          <cell r="CM230">
            <v>3.17625</v>
          </cell>
          <cell r="CN230">
            <v>0</v>
          </cell>
          <cell r="CO230">
            <v>0</v>
          </cell>
          <cell r="CP230">
            <v>0</v>
          </cell>
          <cell r="CQ230">
            <v>3.5573999999999995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5.4377399999999998</v>
          </cell>
          <cell r="DA230">
            <v>0.77500000000000002</v>
          </cell>
          <cell r="DB230">
            <v>0</v>
          </cell>
          <cell r="DC230">
            <v>1</v>
          </cell>
          <cell r="DE230">
            <v>0</v>
          </cell>
        </row>
        <row r="231">
          <cell r="C231" t="str">
            <v>2L4x3-1/2x5/16SLBB</v>
          </cell>
          <cell r="D231" t="str">
            <v>F</v>
          </cell>
          <cell r="E231">
            <v>15.3</v>
          </cell>
          <cell r="F231">
            <v>4.5</v>
          </cell>
          <cell r="G231">
            <v>3.5</v>
          </cell>
          <cell r="H231">
            <v>0</v>
          </cell>
          <cell r="I231">
            <v>0</v>
          </cell>
          <cell r="J231">
            <v>0</v>
          </cell>
          <cell r="K231">
            <v>4</v>
          </cell>
          <cell r="L231">
            <v>0</v>
          </cell>
          <cell r="M231">
            <v>0</v>
          </cell>
          <cell r="N231">
            <v>0</v>
          </cell>
          <cell r="O231">
            <v>0.3125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0.92300000000000004</v>
          </cell>
          <cell r="X231">
            <v>0</v>
          </cell>
          <cell r="Y231">
            <v>0</v>
          </cell>
          <cell r="Z231">
            <v>0.28100000000000003</v>
          </cell>
          <cell r="AB231">
            <v>12.8</v>
          </cell>
          <cell r="AD231">
            <v>10.199999999999999</v>
          </cell>
          <cell r="AF231">
            <v>0</v>
          </cell>
          <cell r="AG231">
            <v>0</v>
          </cell>
          <cell r="AH231">
            <v>0</v>
          </cell>
          <cell r="AI231">
            <v>5.05</v>
          </cell>
          <cell r="AJ231">
            <v>3.48</v>
          </cell>
          <cell r="AK231">
            <v>1.96</v>
          </cell>
          <cell r="AL231">
            <v>1.06</v>
          </cell>
          <cell r="AM231">
            <v>0</v>
          </cell>
          <cell r="AN231">
            <v>0</v>
          </cell>
          <cell r="AO231">
            <v>0</v>
          </cell>
          <cell r="AP231">
            <v>1.72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2.16</v>
          </cell>
          <cell r="AZ231">
            <v>0.874</v>
          </cell>
          <cell r="BA231">
            <v>0</v>
          </cell>
          <cell r="BB231">
            <v>1</v>
          </cell>
          <cell r="BD231" t="str">
            <v>2L102x89x7.9SLBB</v>
          </cell>
          <cell r="BE231" t="str">
            <v>2L102x89x7.9SLBB</v>
          </cell>
          <cell r="BF231">
            <v>22.8</v>
          </cell>
          <cell r="BG231">
            <v>29.0550645</v>
          </cell>
          <cell r="BH231">
            <v>8.8934999999999995</v>
          </cell>
          <cell r="BI231">
            <v>0</v>
          </cell>
          <cell r="BJ231">
            <v>0</v>
          </cell>
          <cell r="BK231">
            <v>0</v>
          </cell>
          <cell r="BL231">
            <v>10.164</v>
          </cell>
          <cell r="BM231">
            <v>0</v>
          </cell>
          <cell r="BN231">
            <v>0</v>
          </cell>
          <cell r="BO231">
            <v>0</v>
          </cell>
          <cell r="BP231">
            <v>0.7940625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W231">
            <v>0</v>
          </cell>
          <cell r="BX231">
            <v>2.3453430000000002</v>
          </cell>
          <cell r="BY231">
            <v>0</v>
          </cell>
          <cell r="BZ231">
            <v>0</v>
          </cell>
          <cell r="CA231">
            <v>0.71402100000000002</v>
          </cell>
          <cell r="CB231">
            <v>0</v>
          </cell>
          <cell r="CC231">
            <v>12.8</v>
          </cell>
          <cell r="CD231">
            <v>0</v>
          </cell>
          <cell r="CE231">
            <v>10.199999999999999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210.52808415559304</v>
          </cell>
          <cell r="CK231">
            <v>57.094363945079998</v>
          </cell>
          <cell r="CL231">
            <v>32.15659578516</v>
          </cell>
          <cell r="CM231">
            <v>2.69346</v>
          </cell>
          <cell r="CN231">
            <v>0</v>
          </cell>
          <cell r="CO231">
            <v>0</v>
          </cell>
          <cell r="CP231">
            <v>0</v>
          </cell>
          <cell r="CQ231">
            <v>4.37052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5.4885600000000005</v>
          </cell>
          <cell r="DA231">
            <v>0.874</v>
          </cell>
          <cell r="DB231">
            <v>0</v>
          </cell>
          <cell r="DC231">
            <v>1</v>
          </cell>
          <cell r="DE231">
            <v>0</v>
          </cell>
        </row>
        <row r="232">
          <cell r="C232" t="str">
            <v>2L4x3-1/2x5/16x3/4LLBB</v>
          </cell>
          <cell r="D232" t="str">
            <v>F</v>
          </cell>
          <cell r="E232">
            <v>15.3</v>
          </cell>
          <cell r="F232">
            <v>4.5</v>
          </cell>
          <cell r="G232">
            <v>4</v>
          </cell>
          <cell r="H232">
            <v>0</v>
          </cell>
          <cell r="I232">
            <v>0</v>
          </cell>
          <cell r="J232">
            <v>0</v>
          </cell>
          <cell r="K232">
            <v>3.5</v>
          </cell>
          <cell r="L232">
            <v>0</v>
          </cell>
          <cell r="M232">
            <v>0</v>
          </cell>
          <cell r="N232">
            <v>0</v>
          </cell>
          <cell r="O232">
            <v>0.3125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1.17</v>
          </cell>
          <cell r="X232">
            <v>0</v>
          </cell>
          <cell r="Y232">
            <v>0</v>
          </cell>
          <cell r="Z232">
            <v>0.40100000000000002</v>
          </cell>
          <cell r="AB232">
            <v>11.2</v>
          </cell>
          <cell r="AD232">
            <v>11.8</v>
          </cell>
          <cell r="AF232">
            <v>0</v>
          </cell>
          <cell r="AG232">
            <v>0</v>
          </cell>
          <cell r="AH232">
            <v>0</v>
          </cell>
          <cell r="AI232">
            <v>7.07</v>
          </cell>
          <cell r="AJ232">
            <v>4.49</v>
          </cell>
          <cell r="AK232">
            <v>2.5</v>
          </cell>
          <cell r="AL232">
            <v>1.25</v>
          </cell>
          <cell r="AM232">
            <v>0</v>
          </cell>
          <cell r="AN232">
            <v>0</v>
          </cell>
          <cell r="AO232">
            <v>0</v>
          </cell>
          <cell r="AP232">
            <v>1.68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2.33</v>
          </cell>
          <cell r="AZ232">
            <v>0.81</v>
          </cell>
          <cell r="BA232">
            <v>0</v>
          </cell>
          <cell r="BB232">
            <v>0.997</v>
          </cell>
          <cell r="BD232" t="str">
            <v>2L102x89x7.9x19LLBB</v>
          </cell>
          <cell r="BE232" t="str">
            <v>2L102x89x7.9x19LLBB</v>
          </cell>
          <cell r="BF232">
            <v>22.8</v>
          </cell>
          <cell r="BG232">
            <v>29.0550645</v>
          </cell>
          <cell r="BH232">
            <v>10.164</v>
          </cell>
          <cell r="BI232">
            <v>0</v>
          </cell>
          <cell r="BJ232">
            <v>0</v>
          </cell>
          <cell r="BK232">
            <v>0</v>
          </cell>
          <cell r="BL232">
            <v>8.8934999999999995</v>
          </cell>
          <cell r="BM232">
            <v>0</v>
          </cell>
          <cell r="BN232">
            <v>0</v>
          </cell>
          <cell r="BO232">
            <v>0</v>
          </cell>
          <cell r="BP232">
            <v>0.7940625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W232">
            <v>0</v>
          </cell>
          <cell r="BX232">
            <v>2.9729699999999997</v>
          </cell>
          <cell r="BY232">
            <v>0</v>
          </cell>
          <cell r="BZ232">
            <v>0</v>
          </cell>
          <cell r="CA232">
            <v>1.0189410000000001</v>
          </cell>
          <cell r="CB232">
            <v>0</v>
          </cell>
          <cell r="CC232">
            <v>11.2</v>
          </cell>
          <cell r="CD232">
            <v>0</v>
          </cell>
          <cell r="CE232">
            <v>11.8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294.73931781783028</v>
          </cell>
          <cell r="CK232">
            <v>73.664854630289994</v>
          </cell>
          <cell r="CL232">
            <v>41.016066052499994</v>
          </cell>
          <cell r="CM232">
            <v>3.17625</v>
          </cell>
          <cell r="CN232">
            <v>0</v>
          </cell>
          <cell r="CO232">
            <v>0</v>
          </cell>
          <cell r="CP232">
            <v>0</v>
          </cell>
          <cell r="CQ232">
            <v>4.2688799999999993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5.9205300000000003</v>
          </cell>
          <cell r="DA232">
            <v>0.81</v>
          </cell>
          <cell r="DB232">
            <v>0</v>
          </cell>
          <cell r="DC232">
            <v>0.996</v>
          </cell>
          <cell r="DE232">
            <v>0.75</v>
          </cell>
        </row>
        <row r="233">
          <cell r="C233" t="str">
            <v>2L4x3-1/2x5/16x3/4SLBB</v>
          </cell>
          <cell r="D233" t="str">
            <v>F</v>
          </cell>
          <cell r="E233">
            <v>15.3</v>
          </cell>
          <cell r="F233">
            <v>4.5</v>
          </cell>
          <cell r="G233">
            <v>3.5</v>
          </cell>
          <cell r="H233">
            <v>0</v>
          </cell>
          <cell r="I233">
            <v>0</v>
          </cell>
          <cell r="J233">
            <v>0</v>
          </cell>
          <cell r="K233">
            <v>4</v>
          </cell>
          <cell r="L233">
            <v>0</v>
          </cell>
          <cell r="M233">
            <v>0</v>
          </cell>
          <cell r="N233">
            <v>0</v>
          </cell>
          <cell r="O233">
            <v>0.3125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0.92300000000000004</v>
          </cell>
          <cell r="X233">
            <v>0</v>
          </cell>
          <cell r="Y233">
            <v>0</v>
          </cell>
          <cell r="Z233">
            <v>0.28100000000000003</v>
          </cell>
          <cell r="AB233">
            <v>12.8</v>
          </cell>
          <cell r="AD233">
            <v>10.199999999999999</v>
          </cell>
          <cell r="AF233">
            <v>0</v>
          </cell>
          <cell r="AG233">
            <v>0</v>
          </cell>
          <cell r="AH233">
            <v>0</v>
          </cell>
          <cell r="AI233">
            <v>5.05</v>
          </cell>
          <cell r="AJ233">
            <v>3.48</v>
          </cell>
          <cell r="AK233">
            <v>1.96</v>
          </cell>
          <cell r="AL233">
            <v>1.06</v>
          </cell>
          <cell r="AM233">
            <v>0</v>
          </cell>
          <cell r="AN233">
            <v>0</v>
          </cell>
          <cell r="AO233">
            <v>0</v>
          </cell>
          <cell r="AP233">
            <v>1.99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2.38</v>
          </cell>
          <cell r="AZ233">
            <v>0.89600000000000002</v>
          </cell>
          <cell r="BA233">
            <v>0</v>
          </cell>
          <cell r="BB233">
            <v>0.997</v>
          </cell>
          <cell r="BD233" t="str">
            <v>2L102x89x7.9x19SLBB</v>
          </cell>
          <cell r="BE233" t="str">
            <v>2L102x89x7.9x19SLBB</v>
          </cell>
          <cell r="BF233">
            <v>22.8</v>
          </cell>
          <cell r="BG233">
            <v>29.0550645</v>
          </cell>
          <cell r="BH233">
            <v>8.8934999999999995</v>
          </cell>
          <cell r="BI233">
            <v>0</v>
          </cell>
          <cell r="BJ233">
            <v>0</v>
          </cell>
          <cell r="BK233">
            <v>0</v>
          </cell>
          <cell r="BL233">
            <v>10.164</v>
          </cell>
          <cell r="BM233">
            <v>0</v>
          </cell>
          <cell r="BN233">
            <v>0</v>
          </cell>
          <cell r="BO233">
            <v>0</v>
          </cell>
          <cell r="BP233">
            <v>0.7940625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W233">
            <v>0</v>
          </cell>
          <cell r="BX233">
            <v>2.3453430000000002</v>
          </cell>
          <cell r="BY233">
            <v>0</v>
          </cell>
          <cell r="BZ233">
            <v>0</v>
          </cell>
          <cell r="CA233">
            <v>0.71402100000000002</v>
          </cell>
          <cell r="CB233">
            <v>0</v>
          </cell>
          <cell r="CC233">
            <v>12.8</v>
          </cell>
          <cell r="CD233">
            <v>0</v>
          </cell>
          <cell r="CE233">
            <v>10.199999999999999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210.52808415559304</v>
          </cell>
          <cell r="CK233">
            <v>57.094363945079998</v>
          </cell>
          <cell r="CL233">
            <v>32.15659578516</v>
          </cell>
          <cell r="CM233">
            <v>2.69346</v>
          </cell>
          <cell r="CN233">
            <v>0</v>
          </cell>
          <cell r="CO233">
            <v>0</v>
          </cell>
          <cell r="CP233">
            <v>0</v>
          </cell>
          <cell r="CQ233">
            <v>5.0565899999999999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6.04758</v>
          </cell>
          <cell r="DA233">
            <v>0.89600000000000002</v>
          </cell>
          <cell r="DB233">
            <v>0</v>
          </cell>
          <cell r="DC233">
            <v>0.996</v>
          </cell>
          <cell r="DE233">
            <v>0.75</v>
          </cell>
        </row>
        <row r="234">
          <cell r="C234" t="str">
            <v>2L4x3-1/2x5/16x3/8LLBB</v>
          </cell>
          <cell r="D234" t="str">
            <v>F</v>
          </cell>
          <cell r="E234">
            <v>15.3</v>
          </cell>
          <cell r="F234">
            <v>4.5</v>
          </cell>
          <cell r="G234">
            <v>4</v>
          </cell>
          <cell r="H234">
            <v>0</v>
          </cell>
          <cell r="I234">
            <v>0</v>
          </cell>
          <cell r="J234">
            <v>0</v>
          </cell>
          <cell r="K234">
            <v>3.5</v>
          </cell>
          <cell r="L234">
            <v>0</v>
          </cell>
          <cell r="M234">
            <v>0</v>
          </cell>
          <cell r="N234">
            <v>0</v>
          </cell>
          <cell r="O234">
            <v>0.3125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V234">
            <v>0</v>
          </cell>
          <cell r="W234">
            <v>1.17</v>
          </cell>
          <cell r="X234">
            <v>0</v>
          </cell>
          <cell r="Y234">
            <v>0</v>
          </cell>
          <cell r="Z234">
            <v>0.40100000000000002</v>
          </cell>
          <cell r="AB234">
            <v>11.2</v>
          </cell>
          <cell r="AD234">
            <v>11.8</v>
          </cell>
          <cell r="AF234">
            <v>0</v>
          </cell>
          <cell r="AG234">
            <v>0</v>
          </cell>
          <cell r="AH234">
            <v>0</v>
          </cell>
          <cell r="AI234">
            <v>7.07</v>
          </cell>
          <cell r="AJ234">
            <v>4.49</v>
          </cell>
          <cell r="AK234">
            <v>2.5</v>
          </cell>
          <cell r="AL234">
            <v>1.25</v>
          </cell>
          <cell r="AM234">
            <v>0</v>
          </cell>
          <cell r="AN234">
            <v>0</v>
          </cell>
          <cell r="AO234">
            <v>0</v>
          </cell>
          <cell r="AP234">
            <v>1.53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2.23</v>
          </cell>
          <cell r="AZ234">
            <v>0.79200000000000004</v>
          </cell>
          <cell r="BA234">
            <v>0</v>
          </cell>
          <cell r="BB234">
            <v>0.997</v>
          </cell>
          <cell r="BD234" t="str">
            <v>2L102x89x7.9x9LLBB</v>
          </cell>
          <cell r="BE234" t="str">
            <v>2L102x89x7.9x9LLBB</v>
          </cell>
          <cell r="BF234">
            <v>22.8</v>
          </cell>
          <cell r="BG234">
            <v>29.0550645</v>
          </cell>
          <cell r="BH234">
            <v>10.164</v>
          </cell>
          <cell r="BI234">
            <v>0</v>
          </cell>
          <cell r="BJ234">
            <v>0</v>
          </cell>
          <cell r="BK234">
            <v>0</v>
          </cell>
          <cell r="BL234">
            <v>8.8934999999999995</v>
          </cell>
          <cell r="BM234">
            <v>0</v>
          </cell>
          <cell r="BN234">
            <v>0</v>
          </cell>
          <cell r="BO234">
            <v>0</v>
          </cell>
          <cell r="BP234">
            <v>0.7940625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W234">
            <v>0</v>
          </cell>
          <cell r="BX234">
            <v>2.9729699999999997</v>
          </cell>
          <cell r="BY234">
            <v>0</v>
          </cell>
          <cell r="BZ234">
            <v>0</v>
          </cell>
          <cell r="CA234">
            <v>1.0189410000000001</v>
          </cell>
          <cell r="CB234">
            <v>0</v>
          </cell>
          <cell r="CC234">
            <v>11.2</v>
          </cell>
          <cell r="CD234">
            <v>0</v>
          </cell>
          <cell r="CE234">
            <v>11.8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294.73931781783028</v>
          </cell>
          <cell r="CK234">
            <v>73.664854630289994</v>
          </cell>
          <cell r="CL234">
            <v>41.016066052499994</v>
          </cell>
          <cell r="CM234">
            <v>3.17625</v>
          </cell>
          <cell r="CN234">
            <v>0</v>
          </cell>
          <cell r="CO234">
            <v>0</v>
          </cell>
          <cell r="CP234">
            <v>0</v>
          </cell>
          <cell r="CQ234">
            <v>3.8877299999999999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5.6664300000000001</v>
          </cell>
          <cell r="DA234">
            <v>0.79200000000000004</v>
          </cell>
          <cell r="DB234">
            <v>0</v>
          </cell>
          <cell r="DC234">
            <v>0.996</v>
          </cell>
          <cell r="DE234">
            <v>0.375</v>
          </cell>
        </row>
        <row r="235">
          <cell r="C235" t="str">
            <v>2L4x3-1/2x5/16x3/8SLBB</v>
          </cell>
          <cell r="D235" t="str">
            <v>F</v>
          </cell>
          <cell r="E235">
            <v>15.3</v>
          </cell>
          <cell r="F235">
            <v>4.5</v>
          </cell>
          <cell r="G235">
            <v>3.5</v>
          </cell>
          <cell r="H235">
            <v>0</v>
          </cell>
          <cell r="I235">
            <v>0</v>
          </cell>
          <cell r="J235">
            <v>0</v>
          </cell>
          <cell r="K235">
            <v>4</v>
          </cell>
          <cell r="L235">
            <v>0</v>
          </cell>
          <cell r="M235">
            <v>0</v>
          </cell>
          <cell r="N235">
            <v>0</v>
          </cell>
          <cell r="O235">
            <v>0.3125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0.92300000000000004</v>
          </cell>
          <cell r="X235">
            <v>0</v>
          </cell>
          <cell r="Y235">
            <v>0</v>
          </cell>
          <cell r="Z235">
            <v>0.28100000000000003</v>
          </cell>
          <cell r="AB235">
            <v>12.8</v>
          </cell>
          <cell r="AD235">
            <v>10.199999999999999</v>
          </cell>
          <cell r="AF235">
            <v>0</v>
          </cell>
          <cell r="AG235">
            <v>0</v>
          </cell>
          <cell r="AH235">
            <v>0</v>
          </cell>
          <cell r="AI235">
            <v>5.05</v>
          </cell>
          <cell r="AJ235">
            <v>3.48</v>
          </cell>
          <cell r="AK235">
            <v>1.96</v>
          </cell>
          <cell r="AL235">
            <v>1.06</v>
          </cell>
          <cell r="AM235">
            <v>0</v>
          </cell>
          <cell r="AN235">
            <v>0</v>
          </cell>
          <cell r="AO235">
            <v>0</v>
          </cell>
          <cell r="AP235">
            <v>1.85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2.2599999999999998</v>
          </cell>
          <cell r="AZ235">
            <v>0.88500000000000001</v>
          </cell>
          <cell r="BA235">
            <v>0</v>
          </cell>
          <cell r="BB235">
            <v>0.997</v>
          </cell>
          <cell r="BD235" t="str">
            <v>2L102x89x7.9x9SLBB</v>
          </cell>
          <cell r="BE235" t="str">
            <v>2L102x89x7.9x9SLBB</v>
          </cell>
          <cell r="BF235">
            <v>22.8</v>
          </cell>
          <cell r="BG235">
            <v>29.0550645</v>
          </cell>
          <cell r="BH235">
            <v>8.8934999999999995</v>
          </cell>
          <cell r="BI235">
            <v>0</v>
          </cell>
          <cell r="BJ235">
            <v>0</v>
          </cell>
          <cell r="BK235">
            <v>0</v>
          </cell>
          <cell r="BL235">
            <v>10.164</v>
          </cell>
          <cell r="BM235">
            <v>0</v>
          </cell>
          <cell r="BN235">
            <v>0</v>
          </cell>
          <cell r="BO235">
            <v>0</v>
          </cell>
          <cell r="BP235">
            <v>0.7940625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W235">
            <v>0</v>
          </cell>
          <cell r="BX235">
            <v>2.3453430000000002</v>
          </cell>
          <cell r="BY235">
            <v>0</v>
          </cell>
          <cell r="BZ235">
            <v>0</v>
          </cell>
          <cell r="CA235">
            <v>0.71402100000000002</v>
          </cell>
          <cell r="CB235">
            <v>0</v>
          </cell>
          <cell r="CC235">
            <v>12.8</v>
          </cell>
          <cell r="CD235">
            <v>0</v>
          </cell>
          <cell r="CE235">
            <v>10.199999999999999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210.52808415559304</v>
          </cell>
          <cell r="CK235">
            <v>57.094363945079998</v>
          </cell>
          <cell r="CL235">
            <v>32.15659578516</v>
          </cell>
          <cell r="CM235">
            <v>2.69346</v>
          </cell>
          <cell r="CN235">
            <v>0</v>
          </cell>
          <cell r="CO235">
            <v>0</v>
          </cell>
          <cell r="CP235">
            <v>0</v>
          </cell>
          <cell r="CQ235">
            <v>4.70085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5.742659999999999</v>
          </cell>
          <cell r="DA235">
            <v>0.88500000000000001</v>
          </cell>
          <cell r="DB235">
            <v>0</v>
          </cell>
          <cell r="DC235">
            <v>0.996</v>
          </cell>
          <cell r="DE235">
            <v>0.375</v>
          </cell>
        </row>
        <row r="236">
          <cell r="C236" t="str">
            <v>2L4x3x1/2LLBB</v>
          </cell>
          <cell r="D236" t="str">
            <v>F</v>
          </cell>
          <cell r="E236">
            <v>22.1</v>
          </cell>
          <cell r="F236">
            <v>6.51</v>
          </cell>
          <cell r="G236">
            <v>4</v>
          </cell>
          <cell r="H236">
            <v>0</v>
          </cell>
          <cell r="I236">
            <v>0</v>
          </cell>
          <cell r="J236">
            <v>0</v>
          </cell>
          <cell r="K236">
            <v>3</v>
          </cell>
          <cell r="L236">
            <v>0</v>
          </cell>
          <cell r="M236">
            <v>0</v>
          </cell>
          <cell r="N236">
            <v>0</v>
          </cell>
          <cell r="O236">
            <v>0.5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1.32</v>
          </cell>
          <cell r="X236">
            <v>0</v>
          </cell>
          <cell r="Y236">
            <v>0</v>
          </cell>
          <cell r="Z236">
            <v>0.747</v>
          </cell>
          <cell r="AB236">
            <v>6</v>
          </cell>
          <cell r="AD236">
            <v>7</v>
          </cell>
          <cell r="AF236">
            <v>0</v>
          </cell>
          <cell r="AG236">
            <v>0</v>
          </cell>
          <cell r="AH236">
            <v>0</v>
          </cell>
          <cell r="AI236">
            <v>10</v>
          </cell>
          <cell r="AJ236">
            <v>6.73</v>
          </cell>
          <cell r="AK236">
            <v>3.75</v>
          </cell>
          <cell r="AL236">
            <v>1.24</v>
          </cell>
          <cell r="AM236">
            <v>0</v>
          </cell>
          <cell r="AN236">
            <v>0</v>
          </cell>
          <cell r="AO236">
            <v>0</v>
          </cell>
          <cell r="AP236">
            <v>1.19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2.02</v>
          </cell>
          <cell r="AZ236">
            <v>0.72099999999999997</v>
          </cell>
          <cell r="BA236">
            <v>0</v>
          </cell>
          <cell r="BB236">
            <v>1</v>
          </cell>
          <cell r="BD236" t="str">
            <v>2L102x76x12.7LLBB</v>
          </cell>
          <cell r="BE236" t="str">
            <v>2L102x76x12.7LLBB</v>
          </cell>
          <cell r="BF236">
            <v>32.9</v>
          </cell>
          <cell r="BG236">
            <v>42.032993309999995</v>
          </cell>
          <cell r="BH236">
            <v>10.164</v>
          </cell>
          <cell r="BI236">
            <v>0</v>
          </cell>
          <cell r="BJ236">
            <v>0</v>
          </cell>
          <cell r="BK236">
            <v>0</v>
          </cell>
          <cell r="BL236">
            <v>7.6229999999999993</v>
          </cell>
          <cell r="BM236">
            <v>0</v>
          </cell>
          <cell r="BN236">
            <v>0</v>
          </cell>
          <cell r="BO236">
            <v>0</v>
          </cell>
          <cell r="BP236">
            <v>1.2705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W236">
            <v>0</v>
          </cell>
          <cell r="BX236">
            <v>3.35412</v>
          </cell>
          <cell r="BY236">
            <v>0</v>
          </cell>
          <cell r="BZ236">
            <v>0</v>
          </cell>
          <cell r="CA236">
            <v>1.8981269999999999</v>
          </cell>
          <cell r="CB236">
            <v>0</v>
          </cell>
          <cell r="CC236">
            <v>6</v>
          </cell>
          <cell r="CD236">
            <v>0</v>
          </cell>
          <cell r="CE236">
            <v>7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416.88729535761001</v>
          </cell>
          <cell r="CK236">
            <v>110.41524981333001</v>
          </cell>
          <cell r="CL236">
            <v>61.524099078749998</v>
          </cell>
          <cell r="CM236">
            <v>3.1508400000000001</v>
          </cell>
          <cell r="CN236">
            <v>0</v>
          </cell>
          <cell r="CO236">
            <v>0</v>
          </cell>
          <cell r="CP236">
            <v>0</v>
          </cell>
          <cell r="CQ236">
            <v>3.02379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5.1328199999999997</v>
          </cell>
          <cell r="DA236">
            <v>0.72099999999999997</v>
          </cell>
          <cell r="DB236">
            <v>0</v>
          </cell>
          <cell r="DC236">
            <v>1</v>
          </cell>
          <cell r="DE236">
            <v>0</v>
          </cell>
        </row>
        <row r="237">
          <cell r="C237" t="str">
            <v>2L4x3x1/2SLBB</v>
          </cell>
          <cell r="D237" t="str">
            <v>F</v>
          </cell>
          <cell r="E237">
            <v>22.1</v>
          </cell>
          <cell r="F237">
            <v>6.51</v>
          </cell>
          <cell r="G237">
            <v>3</v>
          </cell>
          <cell r="H237">
            <v>0</v>
          </cell>
          <cell r="I237">
            <v>0</v>
          </cell>
          <cell r="J237">
            <v>0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0.5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0.82200000000000006</v>
          </cell>
          <cell r="X237">
            <v>0</v>
          </cell>
          <cell r="Y237">
            <v>0</v>
          </cell>
          <cell r="Z237">
            <v>0.40700000000000003</v>
          </cell>
          <cell r="AB237">
            <v>8</v>
          </cell>
          <cell r="AD237">
            <v>5</v>
          </cell>
          <cell r="AF237">
            <v>0</v>
          </cell>
          <cell r="AG237">
            <v>0</v>
          </cell>
          <cell r="AH237">
            <v>0</v>
          </cell>
          <cell r="AI237">
            <v>4.79</v>
          </cell>
          <cell r="AJ237">
            <v>3.99</v>
          </cell>
          <cell r="AK237">
            <v>2.2000000000000002</v>
          </cell>
          <cell r="AL237">
            <v>0.85799999999999998</v>
          </cell>
          <cell r="AM237">
            <v>0</v>
          </cell>
          <cell r="AN237">
            <v>0</v>
          </cell>
          <cell r="AO237">
            <v>0</v>
          </cell>
          <cell r="AP237">
            <v>1.81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2.09</v>
          </cell>
          <cell r="AZ237">
            <v>0.92500000000000004</v>
          </cell>
          <cell r="BA237">
            <v>0</v>
          </cell>
          <cell r="BB237">
            <v>1</v>
          </cell>
          <cell r="BD237" t="str">
            <v>2L102x76x12.7SLBB</v>
          </cell>
          <cell r="BE237" t="str">
            <v>2L102x76x12.7SLBB</v>
          </cell>
          <cell r="BF237">
            <v>32.9</v>
          </cell>
          <cell r="BG237">
            <v>42.032993309999995</v>
          </cell>
          <cell r="BH237">
            <v>7.6229999999999993</v>
          </cell>
          <cell r="BI237">
            <v>0</v>
          </cell>
          <cell r="BJ237">
            <v>0</v>
          </cell>
          <cell r="BK237">
            <v>0</v>
          </cell>
          <cell r="BL237">
            <v>10.164</v>
          </cell>
          <cell r="BM237">
            <v>0</v>
          </cell>
          <cell r="BN237">
            <v>0</v>
          </cell>
          <cell r="BO237">
            <v>0</v>
          </cell>
          <cell r="BP237">
            <v>1.2705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W237">
            <v>0</v>
          </cell>
          <cell r="BX237">
            <v>2.0887020000000001</v>
          </cell>
          <cell r="BY237">
            <v>0</v>
          </cell>
          <cell r="BZ237">
            <v>0</v>
          </cell>
          <cell r="CA237">
            <v>1.034187</v>
          </cell>
          <cell r="CB237">
            <v>0</v>
          </cell>
          <cell r="CC237">
            <v>8</v>
          </cell>
          <cell r="CD237">
            <v>0</v>
          </cell>
          <cell r="CE237">
            <v>5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199.68901447629517</v>
          </cell>
          <cell r="CK237">
            <v>65.461641419789999</v>
          </cell>
          <cell r="CL237">
            <v>36.094138126200001</v>
          </cell>
          <cell r="CM237">
            <v>2.1801779999999997</v>
          </cell>
          <cell r="CN237">
            <v>0</v>
          </cell>
          <cell r="CO237">
            <v>0</v>
          </cell>
          <cell r="CP237">
            <v>0</v>
          </cell>
          <cell r="CQ237">
            <v>4.5992100000000002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5.3106899999999992</v>
          </cell>
          <cell r="DA237">
            <v>0.92500000000000004</v>
          </cell>
          <cell r="DB237">
            <v>0</v>
          </cell>
          <cell r="DC237">
            <v>1</v>
          </cell>
          <cell r="DE237">
            <v>0</v>
          </cell>
        </row>
        <row r="238">
          <cell r="C238" t="str">
            <v>2L4x3x1/2x3/4LLBB</v>
          </cell>
          <cell r="D238" t="str">
            <v>F</v>
          </cell>
          <cell r="E238">
            <v>22.1</v>
          </cell>
          <cell r="F238">
            <v>6.51</v>
          </cell>
          <cell r="G238">
            <v>4</v>
          </cell>
          <cell r="H238">
            <v>0</v>
          </cell>
          <cell r="I238">
            <v>0</v>
          </cell>
          <cell r="J238">
            <v>0</v>
          </cell>
          <cell r="K238">
            <v>3</v>
          </cell>
          <cell r="L238">
            <v>0</v>
          </cell>
          <cell r="M238">
            <v>0</v>
          </cell>
          <cell r="N238">
            <v>0</v>
          </cell>
          <cell r="O238">
            <v>0.5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1.32</v>
          </cell>
          <cell r="X238">
            <v>0</v>
          </cell>
          <cell r="Y238">
            <v>0</v>
          </cell>
          <cell r="Z238">
            <v>0.747</v>
          </cell>
          <cell r="AB238">
            <v>6</v>
          </cell>
          <cell r="AD238">
            <v>7</v>
          </cell>
          <cell r="AF238">
            <v>0</v>
          </cell>
          <cell r="AG238">
            <v>0</v>
          </cell>
          <cell r="AH238">
            <v>0</v>
          </cell>
          <cell r="AI238">
            <v>10</v>
          </cell>
          <cell r="AJ238">
            <v>6.73</v>
          </cell>
          <cell r="AK238">
            <v>3.75</v>
          </cell>
          <cell r="AL238">
            <v>1.24</v>
          </cell>
          <cell r="AM238">
            <v>0</v>
          </cell>
          <cell r="AN238">
            <v>0</v>
          </cell>
          <cell r="AO238">
            <v>0</v>
          </cell>
          <cell r="AP238">
            <v>1.47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2.2000000000000002</v>
          </cell>
          <cell r="AZ238">
            <v>0.76500000000000001</v>
          </cell>
          <cell r="BA238">
            <v>0</v>
          </cell>
          <cell r="BB238">
            <v>1</v>
          </cell>
          <cell r="BD238" t="str">
            <v>2L102x76x12.7x19LLBB</v>
          </cell>
          <cell r="BE238" t="str">
            <v>2L102x76x12.7x19LLBB</v>
          </cell>
          <cell r="BF238">
            <v>32.9</v>
          </cell>
          <cell r="BG238">
            <v>42.032993309999995</v>
          </cell>
          <cell r="BH238">
            <v>10.164</v>
          </cell>
          <cell r="BI238">
            <v>0</v>
          </cell>
          <cell r="BJ238">
            <v>0</v>
          </cell>
          <cell r="BK238">
            <v>0</v>
          </cell>
          <cell r="BL238">
            <v>7.6229999999999993</v>
          </cell>
          <cell r="BM238">
            <v>0</v>
          </cell>
          <cell r="BN238">
            <v>0</v>
          </cell>
          <cell r="BO238">
            <v>0</v>
          </cell>
          <cell r="BP238">
            <v>1.2705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W238">
            <v>0</v>
          </cell>
          <cell r="BX238">
            <v>3.35412</v>
          </cell>
          <cell r="BY238">
            <v>0</v>
          </cell>
          <cell r="BZ238">
            <v>0</v>
          </cell>
          <cell r="CA238">
            <v>1.8981269999999999</v>
          </cell>
          <cell r="CB238">
            <v>0</v>
          </cell>
          <cell r="CC238">
            <v>6</v>
          </cell>
          <cell r="CD238">
            <v>0</v>
          </cell>
          <cell r="CE238">
            <v>7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416.88729535761001</v>
          </cell>
          <cell r="CK238">
            <v>110.41524981333001</v>
          </cell>
          <cell r="CL238">
            <v>61.524099078749998</v>
          </cell>
          <cell r="CM238">
            <v>3.1508400000000001</v>
          </cell>
          <cell r="CN238">
            <v>0</v>
          </cell>
          <cell r="CO238">
            <v>0</v>
          </cell>
          <cell r="CP238">
            <v>0</v>
          </cell>
          <cell r="CQ238">
            <v>3.7352699999999999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5.5902000000000003</v>
          </cell>
          <cell r="DA238">
            <v>0.76500000000000001</v>
          </cell>
          <cell r="DB238">
            <v>0</v>
          </cell>
          <cell r="DC238">
            <v>1</v>
          </cell>
          <cell r="DE238">
            <v>0.75</v>
          </cell>
        </row>
        <row r="239">
          <cell r="C239" t="str">
            <v>2L4x3x1/2x3/4SLBB</v>
          </cell>
          <cell r="D239" t="str">
            <v>F</v>
          </cell>
          <cell r="E239">
            <v>22.1</v>
          </cell>
          <cell r="F239">
            <v>6.51</v>
          </cell>
          <cell r="G239">
            <v>3</v>
          </cell>
          <cell r="H239">
            <v>0</v>
          </cell>
          <cell r="I239">
            <v>0</v>
          </cell>
          <cell r="J239">
            <v>0</v>
          </cell>
          <cell r="K239">
            <v>4</v>
          </cell>
          <cell r="L239">
            <v>0</v>
          </cell>
          <cell r="M239">
            <v>0</v>
          </cell>
          <cell r="N239">
            <v>0</v>
          </cell>
          <cell r="O239">
            <v>0.5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0.82200000000000006</v>
          </cell>
          <cell r="X239">
            <v>0</v>
          </cell>
          <cell r="Y239">
            <v>0</v>
          </cell>
          <cell r="Z239">
            <v>0.40700000000000003</v>
          </cell>
          <cell r="AB239">
            <v>8</v>
          </cell>
          <cell r="AD239">
            <v>5</v>
          </cell>
          <cell r="AF239">
            <v>0</v>
          </cell>
          <cell r="AG239">
            <v>0</v>
          </cell>
          <cell r="AH239">
            <v>0</v>
          </cell>
          <cell r="AI239">
            <v>4.79</v>
          </cell>
          <cell r="AJ239">
            <v>3.99</v>
          </cell>
          <cell r="AK239">
            <v>2.2000000000000002</v>
          </cell>
          <cell r="AL239">
            <v>0.85799999999999998</v>
          </cell>
          <cell r="AM239">
            <v>0</v>
          </cell>
          <cell r="AN239">
            <v>0</v>
          </cell>
          <cell r="AO239">
            <v>0</v>
          </cell>
          <cell r="AP239">
            <v>2.1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2.34</v>
          </cell>
          <cell r="AZ239">
            <v>0.94</v>
          </cell>
          <cell r="BA239">
            <v>0</v>
          </cell>
          <cell r="BB239">
            <v>1</v>
          </cell>
          <cell r="BD239" t="str">
            <v>2L102x76x12.7x19SLBB</v>
          </cell>
          <cell r="BE239" t="str">
            <v>2L102x76x12.7x19SLBB</v>
          </cell>
          <cell r="BF239">
            <v>32.9</v>
          </cell>
          <cell r="BG239">
            <v>42.032993309999995</v>
          </cell>
          <cell r="BH239">
            <v>7.6229999999999993</v>
          </cell>
          <cell r="BI239">
            <v>0</v>
          </cell>
          <cell r="BJ239">
            <v>0</v>
          </cell>
          <cell r="BK239">
            <v>0</v>
          </cell>
          <cell r="BL239">
            <v>10.164</v>
          </cell>
          <cell r="BM239">
            <v>0</v>
          </cell>
          <cell r="BN239">
            <v>0</v>
          </cell>
          <cell r="BO239">
            <v>0</v>
          </cell>
          <cell r="BP239">
            <v>1.2705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W239">
            <v>0</v>
          </cell>
          <cell r="BX239">
            <v>2.0887020000000001</v>
          </cell>
          <cell r="BY239">
            <v>0</v>
          </cell>
          <cell r="BZ239">
            <v>0</v>
          </cell>
          <cell r="CA239">
            <v>1.034187</v>
          </cell>
          <cell r="CB239">
            <v>0</v>
          </cell>
          <cell r="CC239">
            <v>8</v>
          </cell>
          <cell r="CD239">
            <v>0</v>
          </cell>
          <cell r="CE239">
            <v>5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199.68901447629517</v>
          </cell>
          <cell r="CK239">
            <v>65.461641419789999</v>
          </cell>
          <cell r="CL239">
            <v>36.094138126200001</v>
          </cell>
          <cell r="CM239">
            <v>2.1801779999999997</v>
          </cell>
          <cell r="CN239">
            <v>0</v>
          </cell>
          <cell r="CO239">
            <v>0</v>
          </cell>
          <cell r="CP239">
            <v>0</v>
          </cell>
          <cell r="CQ239">
            <v>5.3361000000000001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5.9459399999999993</v>
          </cell>
          <cell r="DA239">
            <v>0.94</v>
          </cell>
          <cell r="DB239">
            <v>0</v>
          </cell>
          <cell r="DC239">
            <v>1</v>
          </cell>
          <cell r="DE239">
            <v>0.75</v>
          </cell>
        </row>
        <row r="240">
          <cell r="C240" t="str">
            <v>2L4x3x1/2x3/8LLBB</v>
          </cell>
          <cell r="D240" t="str">
            <v>F</v>
          </cell>
          <cell r="E240">
            <v>22.1</v>
          </cell>
          <cell r="F240">
            <v>6.51</v>
          </cell>
          <cell r="G240">
            <v>4</v>
          </cell>
          <cell r="H240">
            <v>0</v>
          </cell>
          <cell r="I240">
            <v>0</v>
          </cell>
          <cell r="J240">
            <v>0</v>
          </cell>
          <cell r="K240">
            <v>3</v>
          </cell>
          <cell r="L240">
            <v>0</v>
          </cell>
          <cell r="M240">
            <v>0</v>
          </cell>
          <cell r="N240">
            <v>0</v>
          </cell>
          <cell r="O240">
            <v>0.5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1.32</v>
          </cell>
          <cell r="X240">
            <v>0</v>
          </cell>
          <cell r="Y240">
            <v>0</v>
          </cell>
          <cell r="Z240">
            <v>0.747</v>
          </cell>
          <cell r="AB240">
            <v>6</v>
          </cell>
          <cell r="AD240">
            <v>7</v>
          </cell>
          <cell r="AF240">
            <v>0</v>
          </cell>
          <cell r="AG240">
            <v>0</v>
          </cell>
          <cell r="AH240">
            <v>0</v>
          </cell>
          <cell r="AI240">
            <v>10</v>
          </cell>
          <cell r="AJ240">
            <v>6.73</v>
          </cell>
          <cell r="AK240">
            <v>3.75</v>
          </cell>
          <cell r="AL240">
            <v>1.24</v>
          </cell>
          <cell r="AM240">
            <v>0</v>
          </cell>
          <cell r="AN240">
            <v>0</v>
          </cell>
          <cell r="AO240">
            <v>0</v>
          </cell>
          <cell r="AP240">
            <v>1.32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2.11</v>
          </cell>
          <cell r="AZ240">
            <v>0.74299999999999999</v>
          </cell>
          <cell r="BA240">
            <v>0</v>
          </cell>
          <cell r="BB240">
            <v>1</v>
          </cell>
          <cell r="BD240" t="str">
            <v>2L102x76x12.7x9LLBB</v>
          </cell>
          <cell r="BE240" t="str">
            <v>2L102x76x12.7x9LLBB</v>
          </cell>
          <cell r="BF240">
            <v>32.9</v>
          </cell>
          <cell r="BG240">
            <v>42.032993309999995</v>
          </cell>
          <cell r="BH240">
            <v>10.164</v>
          </cell>
          <cell r="BI240">
            <v>0</v>
          </cell>
          <cell r="BJ240">
            <v>0</v>
          </cell>
          <cell r="BK240">
            <v>0</v>
          </cell>
          <cell r="BL240">
            <v>7.6229999999999993</v>
          </cell>
          <cell r="BM240">
            <v>0</v>
          </cell>
          <cell r="BN240">
            <v>0</v>
          </cell>
          <cell r="BO240">
            <v>0</v>
          </cell>
          <cell r="BP240">
            <v>1.2705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3.35412</v>
          </cell>
          <cell r="BY240">
            <v>0</v>
          </cell>
          <cell r="BZ240">
            <v>0</v>
          </cell>
          <cell r="CA240">
            <v>1.8981269999999999</v>
          </cell>
          <cell r="CB240">
            <v>0</v>
          </cell>
          <cell r="CC240">
            <v>6</v>
          </cell>
          <cell r="CD240">
            <v>0</v>
          </cell>
          <cell r="CE240">
            <v>7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416.88729535761001</v>
          </cell>
          <cell r="CK240">
            <v>110.41524981333001</v>
          </cell>
          <cell r="CL240">
            <v>61.524099078749998</v>
          </cell>
          <cell r="CM240">
            <v>3.1508400000000001</v>
          </cell>
          <cell r="CN240">
            <v>0</v>
          </cell>
          <cell r="CO240">
            <v>0</v>
          </cell>
          <cell r="CP240">
            <v>0</v>
          </cell>
          <cell r="CQ240">
            <v>3.35412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5.3615099999999991</v>
          </cell>
          <cell r="DA240">
            <v>0.74299999999999999</v>
          </cell>
          <cell r="DB240">
            <v>0</v>
          </cell>
          <cell r="DC240">
            <v>1</v>
          </cell>
          <cell r="DE240">
            <v>0.375</v>
          </cell>
        </row>
        <row r="241">
          <cell r="C241" t="str">
            <v>2L4x3x1/2x3/8SLBB</v>
          </cell>
          <cell r="D241" t="str">
            <v>F</v>
          </cell>
          <cell r="E241">
            <v>22.1</v>
          </cell>
          <cell r="F241">
            <v>6.51</v>
          </cell>
          <cell r="G241">
            <v>3</v>
          </cell>
          <cell r="H241">
            <v>0</v>
          </cell>
          <cell r="I241">
            <v>0</v>
          </cell>
          <cell r="J241">
            <v>0</v>
          </cell>
          <cell r="K241">
            <v>4</v>
          </cell>
          <cell r="L241">
            <v>0</v>
          </cell>
          <cell r="M241">
            <v>0</v>
          </cell>
          <cell r="N241">
            <v>0</v>
          </cell>
          <cell r="O241">
            <v>0.5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0.82200000000000006</v>
          </cell>
          <cell r="X241">
            <v>0</v>
          </cell>
          <cell r="Y241">
            <v>0</v>
          </cell>
          <cell r="Z241">
            <v>0.40700000000000003</v>
          </cell>
          <cell r="AB241">
            <v>8</v>
          </cell>
          <cell r="AD241">
            <v>5</v>
          </cell>
          <cell r="AF241">
            <v>0</v>
          </cell>
          <cell r="AG241">
            <v>0</v>
          </cell>
          <cell r="AH241">
            <v>0</v>
          </cell>
          <cell r="AI241">
            <v>4.79</v>
          </cell>
          <cell r="AJ241">
            <v>3.99</v>
          </cell>
          <cell r="AK241">
            <v>2.2000000000000002</v>
          </cell>
          <cell r="AL241">
            <v>0.85799999999999998</v>
          </cell>
          <cell r="AM241">
            <v>0</v>
          </cell>
          <cell r="AN241">
            <v>0</v>
          </cell>
          <cell r="AO241">
            <v>0</v>
          </cell>
          <cell r="AP241">
            <v>1.95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2.21</v>
          </cell>
          <cell r="AZ241">
            <v>0.93300000000000005</v>
          </cell>
          <cell r="BA241">
            <v>0</v>
          </cell>
          <cell r="BB241">
            <v>1</v>
          </cell>
          <cell r="BD241" t="str">
            <v>2L102x76x12.7x9SLBB</v>
          </cell>
          <cell r="BE241" t="str">
            <v>2L102x76x12.7x9SLBB</v>
          </cell>
          <cell r="BF241">
            <v>32.9</v>
          </cell>
          <cell r="BG241">
            <v>42.032993309999995</v>
          </cell>
          <cell r="BH241">
            <v>7.6229999999999993</v>
          </cell>
          <cell r="BI241">
            <v>0</v>
          </cell>
          <cell r="BJ241">
            <v>0</v>
          </cell>
          <cell r="BK241">
            <v>0</v>
          </cell>
          <cell r="BL241">
            <v>10.164</v>
          </cell>
          <cell r="BM241">
            <v>0</v>
          </cell>
          <cell r="BN241">
            <v>0</v>
          </cell>
          <cell r="BO241">
            <v>0</v>
          </cell>
          <cell r="BP241">
            <v>1.2705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W241">
            <v>0</v>
          </cell>
          <cell r="BX241">
            <v>2.0887020000000001</v>
          </cell>
          <cell r="BY241">
            <v>0</v>
          </cell>
          <cell r="BZ241">
            <v>0</v>
          </cell>
          <cell r="CA241">
            <v>1.034187</v>
          </cell>
          <cell r="CB241">
            <v>0</v>
          </cell>
          <cell r="CC241">
            <v>8</v>
          </cell>
          <cell r="CD241">
            <v>0</v>
          </cell>
          <cell r="CE241">
            <v>5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199.68901447629517</v>
          </cell>
          <cell r="CK241">
            <v>65.461641419789999</v>
          </cell>
          <cell r="CL241">
            <v>36.094138126200001</v>
          </cell>
          <cell r="CM241">
            <v>2.1801779999999997</v>
          </cell>
          <cell r="CN241">
            <v>0</v>
          </cell>
          <cell r="CO241">
            <v>0</v>
          </cell>
          <cell r="CP241">
            <v>0</v>
          </cell>
          <cell r="CQ241">
            <v>4.9549499999999993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5.6156099999999993</v>
          </cell>
          <cell r="DA241">
            <v>0.93300000000000005</v>
          </cell>
          <cell r="DB241">
            <v>0</v>
          </cell>
          <cell r="DC241">
            <v>1</v>
          </cell>
          <cell r="DE241">
            <v>0.375</v>
          </cell>
        </row>
        <row r="242">
          <cell r="C242" t="str">
            <v>2L4x3x1/4LLBB</v>
          </cell>
          <cell r="D242" t="str">
            <v>F</v>
          </cell>
          <cell r="E242">
            <v>11.5</v>
          </cell>
          <cell r="F242">
            <v>3.38</v>
          </cell>
          <cell r="G242">
            <v>4</v>
          </cell>
          <cell r="H242">
            <v>0</v>
          </cell>
          <cell r="I242">
            <v>0</v>
          </cell>
          <cell r="J242">
            <v>0</v>
          </cell>
          <cell r="K242">
            <v>3</v>
          </cell>
          <cell r="L242">
            <v>0</v>
          </cell>
          <cell r="M242">
            <v>0</v>
          </cell>
          <cell r="N242">
            <v>0</v>
          </cell>
          <cell r="O242">
            <v>0.25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1.22</v>
          </cell>
          <cell r="X242">
            <v>0</v>
          </cell>
          <cell r="Y242">
            <v>0</v>
          </cell>
          <cell r="Z242">
            <v>0.61799999999999999</v>
          </cell>
          <cell r="AB242">
            <v>12</v>
          </cell>
          <cell r="AD242">
            <v>15</v>
          </cell>
          <cell r="AF242">
            <v>0</v>
          </cell>
          <cell r="AG242">
            <v>0</v>
          </cell>
          <cell r="AH242">
            <v>0</v>
          </cell>
          <cell r="AI242">
            <v>5.49</v>
          </cell>
          <cell r="AJ242">
            <v>3.55</v>
          </cell>
          <cell r="AK242">
            <v>1.98</v>
          </cell>
          <cell r="AL242">
            <v>1.27</v>
          </cell>
          <cell r="AM242">
            <v>0</v>
          </cell>
          <cell r="AN242">
            <v>0</v>
          </cell>
          <cell r="AO242">
            <v>0</v>
          </cell>
          <cell r="AP242">
            <v>1.1499999999999999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2.0299999999999998</v>
          </cell>
          <cell r="AZ242">
            <v>0.71</v>
          </cell>
          <cell r="BA242">
            <v>0</v>
          </cell>
          <cell r="BB242">
            <v>1</v>
          </cell>
          <cell r="BD242" t="str">
            <v>2L102x76x6.4LLBB</v>
          </cell>
          <cell r="BE242" t="str">
            <v>2L102x76x6.4LLBB</v>
          </cell>
          <cell r="BF242">
            <v>17.200000000000003</v>
          </cell>
          <cell r="BG242">
            <v>21.823581779999998</v>
          </cell>
          <cell r="BH242">
            <v>10.164</v>
          </cell>
          <cell r="BI242">
            <v>0</v>
          </cell>
          <cell r="BJ242">
            <v>0</v>
          </cell>
          <cell r="BK242">
            <v>0</v>
          </cell>
          <cell r="BL242">
            <v>7.6229999999999993</v>
          </cell>
          <cell r="BM242">
            <v>0</v>
          </cell>
          <cell r="BN242">
            <v>0</v>
          </cell>
          <cell r="BO242">
            <v>0</v>
          </cell>
          <cell r="BP242">
            <v>0.63524999999999998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W242">
            <v>0</v>
          </cell>
          <cell r="BX242">
            <v>3.1000199999999998</v>
          </cell>
          <cell r="BY242">
            <v>0</v>
          </cell>
          <cell r="BZ242">
            <v>0</v>
          </cell>
          <cell r="CA242">
            <v>1.570338</v>
          </cell>
          <cell r="CB242">
            <v>0</v>
          </cell>
          <cell r="CC242">
            <v>12</v>
          </cell>
          <cell r="CD242">
            <v>0</v>
          </cell>
          <cell r="CE242">
            <v>15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228.8711251513279</v>
          </cell>
          <cell r="CK242">
            <v>58.242813794549996</v>
          </cell>
          <cell r="CL242">
            <v>32.484724313579996</v>
          </cell>
          <cell r="CM242">
            <v>3.2270699999999999</v>
          </cell>
          <cell r="CN242">
            <v>0</v>
          </cell>
          <cell r="CO242">
            <v>0</v>
          </cell>
          <cell r="CP242">
            <v>0</v>
          </cell>
          <cell r="CQ242">
            <v>2.9221499999999998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5.1582299999999996</v>
          </cell>
          <cell r="DA242">
            <v>0.71</v>
          </cell>
          <cell r="DB242">
            <v>0</v>
          </cell>
          <cell r="DC242">
            <v>1</v>
          </cell>
          <cell r="DE242">
            <v>0</v>
          </cell>
        </row>
        <row r="243">
          <cell r="C243" t="str">
            <v>2L4x3x1/4SLBB</v>
          </cell>
          <cell r="D243" t="str">
            <v>F</v>
          </cell>
          <cell r="E243">
            <v>11.5</v>
          </cell>
          <cell r="F243">
            <v>3.38</v>
          </cell>
          <cell r="G243">
            <v>3</v>
          </cell>
          <cell r="H243">
            <v>0</v>
          </cell>
          <cell r="I243">
            <v>0</v>
          </cell>
          <cell r="J243">
            <v>0</v>
          </cell>
          <cell r="K243">
            <v>4</v>
          </cell>
          <cell r="L243">
            <v>0</v>
          </cell>
          <cell r="M243">
            <v>0</v>
          </cell>
          <cell r="N243">
            <v>0</v>
          </cell>
          <cell r="O243">
            <v>0.25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0.72499999999999998</v>
          </cell>
          <cell r="X243">
            <v>0</v>
          </cell>
          <cell r="Y243">
            <v>0</v>
          </cell>
          <cell r="Z243">
            <v>0.21099999999999999</v>
          </cell>
          <cell r="AB243">
            <v>16</v>
          </cell>
          <cell r="AD243">
            <v>11</v>
          </cell>
          <cell r="AF243">
            <v>0</v>
          </cell>
          <cell r="AG243">
            <v>0</v>
          </cell>
          <cell r="AH243">
            <v>0</v>
          </cell>
          <cell r="AI243">
            <v>2.66</v>
          </cell>
          <cell r="AJ243">
            <v>2.06</v>
          </cell>
          <cell r="AK243">
            <v>1.17</v>
          </cell>
          <cell r="AL243">
            <v>0.88700000000000001</v>
          </cell>
          <cell r="AM243">
            <v>0</v>
          </cell>
          <cell r="AN243">
            <v>0</v>
          </cell>
          <cell r="AO243">
            <v>0</v>
          </cell>
          <cell r="AP243">
            <v>1.76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2.06</v>
          </cell>
          <cell r="AZ243">
            <v>0.91500000000000004</v>
          </cell>
          <cell r="BA243">
            <v>0</v>
          </cell>
          <cell r="BB243">
            <v>0.998</v>
          </cell>
          <cell r="BD243" t="str">
            <v>2L102x76x6.4SLBB</v>
          </cell>
          <cell r="BE243" t="str">
            <v>2L102x76x6.4SLBB</v>
          </cell>
          <cell r="BF243">
            <v>17.200000000000003</v>
          </cell>
          <cell r="BG243">
            <v>21.823581779999998</v>
          </cell>
          <cell r="BH243">
            <v>7.6229999999999993</v>
          </cell>
          <cell r="BI243">
            <v>0</v>
          </cell>
          <cell r="BJ243">
            <v>0</v>
          </cell>
          <cell r="BK243">
            <v>0</v>
          </cell>
          <cell r="BL243">
            <v>10.164</v>
          </cell>
          <cell r="BM243">
            <v>0</v>
          </cell>
          <cell r="BN243">
            <v>0</v>
          </cell>
          <cell r="BO243">
            <v>0</v>
          </cell>
          <cell r="BP243">
            <v>0.63524999999999998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W243">
            <v>0</v>
          </cell>
          <cell r="BX243">
            <v>1.8422249999999998</v>
          </cell>
          <cell r="BY243">
            <v>0</v>
          </cell>
          <cell r="BZ243">
            <v>0</v>
          </cell>
          <cell r="CA243">
            <v>0.53615099999999993</v>
          </cell>
          <cell r="CB243">
            <v>0</v>
          </cell>
          <cell r="CC243">
            <v>16</v>
          </cell>
          <cell r="CD243">
            <v>0</v>
          </cell>
          <cell r="CE243">
            <v>11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110.89202056512426</v>
          </cell>
          <cell r="CK243">
            <v>33.797238427259998</v>
          </cell>
          <cell r="CL243">
            <v>19.195518912569998</v>
          </cell>
          <cell r="CM243">
            <v>2.2538670000000001</v>
          </cell>
          <cell r="CN243">
            <v>0</v>
          </cell>
          <cell r="CO243">
            <v>0</v>
          </cell>
          <cell r="CP243">
            <v>0</v>
          </cell>
          <cell r="CQ243">
            <v>4.4721599999999997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5.2344600000000003</v>
          </cell>
          <cell r="DA243">
            <v>0.91500000000000004</v>
          </cell>
          <cell r="DB243">
            <v>0</v>
          </cell>
          <cell r="DC243">
            <v>0.996</v>
          </cell>
          <cell r="DE243">
            <v>0</v>
          </cell>
        </row>
        <row r="244">
          <cell r="C244" t="str">
            <v>2L4x3x1/4x3/4LLBB</v>
          </cell>
          <cell r="D244" t="str">
            <v>F</v>
          </cell>
          <cell r="E244">
            <v>11.5</v>
          </cell>
          <cell r="F244">
            <v>3.38</v>
          </cell>
          <cell r="G244">
            <v>4</v>
          </cell>
          <cell r="H244">
            <v>0</v>
          </cell>
          <cell r="I244">
            <v>0</v>
          </cell>
          <cell r="J244">
            <v>0</v>
          </cell>
          <cell r="K244">
            <v>3</v>
          </cell>
          <cell r="L244">
            <v>0</v>
          </cell>
          <cell r="M244">
            <v>0</v>
          </cell>
          <cell r="N244">
            <v>0</v>
          </cell>
          <cell r="O244">
            <v>0.25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1.22</v>
          </cell>
          <cell r="X244">
            <v>0</v>
          </cell>
          <cell r="Y244">
            <v>0</v>
          </cell>
          <cell r="Z244">
            <v>0.61799999999999999</v>
          </cell>
          <cell r="AB244">
            <v>12</v>
          </cell>
          <cell r="AD244">
            <v>15</v>
          </cell>
          <cell r="AF244">
            <v>0</v>
          </cell>
          <cell r="AG244">
            <v>0</v>
          </cell>
          <cell r="AH244">
            <v>0</v>
          </cell>
          <cell r="AI244">
            <v>5.49</v>
          </cell>
          <cell r="AJ244">
            <v>3.55</v>
          </cell>
          <cell r="AK244">
            <v>1.98</v>
          </cell>
          <cell r="AL244">
            <v>1.27</v>
          </cell>
          <cell r="AM244">
            <v>0</v>
          </cell>
          <cell r="AN244">
            <v>0</v>
          </cell>
          <cell r="AO244">
            <v>0</v>
          </cell>
          <cell r="AP244">
            <v>1.41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2.2000000000000002</v>
          </cell>
          <cell r="AZ244">
            <v>0.751</v>
          </cell>
          <cell r="BA244">
            <v>0</v>
          </cell>
          <cell r="BB244">
            <v>0.91200000000000003</v>
          </cell>
          <cell r="BD244" t="str">
            <v>2L102x76x6.4x19LLBB</v>
          </cell>
          <cell r="BE244" t="str">
            <v>2L102x76x6.4x19LLBB</v>
          </cell>
          <cell r="BF244">
            <v>17.200000000000003</v>
          </cell>
          <cell r="BG244">
            <v>21.823581779999998</v>
          </cell>
          <cell r="BH244">
            <v>10.164</v>
          </cell>
          <cell r="BI244">
            <v>0</v>
          </cell>
          <cell r="BJ244">
            <v>0</v>
          </cell>
          <cell r="BK244">
            <v>0</v>
          </cell>
          <cell r="BL244">
            <v>7.6229999999999993</v>
          </cell>
          <cell r="BM244">
            <v>0</v>
          </cell>
          <cell r="BN244">
            <v>0</v>
          </cell>
          <cell r="BO244">
            <v>0</v>
          </cell>
          <cell r="BP244">
            <v>0.63524999999999998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W244">
            <v>0</v>
          </cell>
          <cell r="BX244">
            <v>3.1000199999999998</v>
          </cell>
          <cell r="BY244">
            <v>0</v>
          </cell>
          <cell r="BZ244">
            <v>0</v>
          </cell>
          <cell r="CA244">
            <v>1.570338</v>
          </cell>
          <cell r="CB244">
            <v>0</v>
          </cell>
          <cell r="CC244">
            <v>12</v>
          </cell>
          <cell r="CD244">
            <v>0</v>
          </cell>
          <cell r="CE244">
            <v>15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228.8711251513279</v>
          </cell>
          <cell r="CK244">
            <v>58.242813794549996</v>
          </cell>
          <cell r="CL244">
            <v>32.484724313579996</v>
          </cell>
          <cell r="CM244">
            <v>3.2270699999999999</v>
          </cell>
          <cell r="CN244">
            <v>0</v>
          </cell>
          <cell r="CO244">
            <v>0</v>
          </cell>
          <cell r="CP244">
            <v>0</v>
          </cell>
          <cell r="CQ244">
            <v>3.5828099999999998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5.5902000000000003</v>
          </cell>
          <cell r="DA244">
            <v>0.751</v>
          </cell>
          <cell r="DB244">
            <v>0</v>
          </cell>
          <cell r="DC244">
            <v>0.91</v>
          </cell>
          <cell r="DE244">
            <v>0.75</v>
          </cell>
        </row>
        <row r="245">
          <cell r="C245" t="str">
            <v>2L4x3x1/4x3/4SLBB</v>
          </cell>
          <cell r="D245" t="str">
            <v>F</v>
          </cell>
          <cell r="E245">
            <v>11.5</v>
          </cell>
          <cell r="F245">
            <v>3.38</v>
          </cell>
          <cell r="G245">
            <v>3</v>
          </cell>
          <cell r="H245">
            <v>0</v>
          </cell>
          <cell r="I245">
            <v>0</v>
          </cell>
          <cell r="J245">
            <v>0</v>
          </cell>
          <cell r="K245">
            <v>4</v>
          </cell>
          <cell r="L245">
            <v>0</v>
          </cell>
          <cell r="M245">
            <v>0</v>
          </cell>
          <cell r="N245">
            <v>0</v>
          </cell>
          <cell r="O245">
            <v>0.25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0.72499999999999998</v>
          </cell>
          <cell r="X245">
            <v>0</v>
          </cell>
          <cell r="Y245">
            <v>0</v>
          </cell>
          <cell r="Z245">
            <v>0.21099999999999999</v>
          </cell>
          <cell r="AB245">
            <v>16</v>
          </cell>
          <cell r="AD245">
            <v>11</v>
          </cell>
          <cell r="AF245">
            <v>0</v>
          </cell>
          <cell r="AG245">
            <v>0</v>
          </cell>
          <cell r="AH245">
            <v>0</v>
          </cell>
          <cell r="AI245">
            <v>2.66</v>
          </cell>
          <cell r="AJ245">
            <v>2.06</v>
          </cell>
          <cell r="AK245">
            <v>1.17</v>
          </cell>
          <cell r="AL245">
            <v>0.88700000000000001</v>
          </cell>
          <cell r="AM245">
            <v>0</v>
          </cell>
          <cell r="AN245">
            <v>0</v>
          </cell>
          <cell r="AO245">
            <v>0</v>
          </cell>
          <cell r="AP245">
            <v>2.04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2.31</v>
          </cell>
          <cell r="AZ245">
            <v>0.93200000000000005</v>
          </cell>
          <cell r="BA245">
            <v>0</v>
          </cell>
          <cell r="BB245">
            <v>0.91200000000000003</v>
          </cell>
          <cell r="BD245" t="str">
            <v>2L102x76x6.4x19SLBB</v>
          </cell>
          <cell r="BE245" t="str">
            <v>2L102x76x6.4x19SLBB</v>
          </cell>
          <cell r="BF245">
            <v>17.200000000000003</v>
          </cell>
          <cell r="BG245">
            <v>21.823581779999998</v>
          </cell>
          <cell r="BH245">
            <v>7.6229999999999993</v>
          </cell>
          <cell r="BI245">
            <v>0</v>
          </cell>
          <cell r="BJ245">
            <v>0</v>
          </cell>
          <cell r="BK245">
            <v>0</v>
          </cell>
          <cell r="BL245">
            <v>10.164</v>
          </cell>
          <cell r="BM245">
            <v>0</v>
          </cell>
          <cell r="BN245">
            <v>0</v>
          </cell>
          <cell r="BO245">
            <v>0</v>
          </cell>
          <cell r="BP245">
            <v>0.63524999999999998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W245">
            <v>0</v>
          </cell>
          <cell r="BX245">
            <v>1.8422249999999998</v>
          </cell>
          <cell r="BY245">
            <v>0</v>
          </cell>
          <cell r="BZ245">
            <v>0</v>
          </cell>
          <cell r="CA245">
            <v>0.53615099999999993</v>
          </cell>
          <cell r="CB245">
            <v>0</v>
          </cell>
          <cell r="CC245">
            <v>16</v>
          </cell>
          <cell r="CD245">
            <v>0</v>
          </cell>
          <cell r="CE245">
            <v>11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110.89202056512426</v>
          </cell>
          <cell r="CK245">
            <v>33.797238427259998</v>
          </cell>
          <cell r="CL245">
            <v>19.195518912569998</v>
          </cell>
          <cell r="CM245">
            <v>2.2538670000000001</v>
          </cell>
          <cell r="CN245">
            <v>0</v>
          </cell>
          <cell r="CO245">
            <v>0</v>
          </cell>
          <cell r="CP245">
            <v>0</v>
          </cell>
          <cell r="CQ245">
            <v>5.1836399999999996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5.8697099999999995</v>
          </cell>
          <cell r="DA245">
            <v>0.93200000000000005</v>
          </cell>
          <cell r="DB245">
            <v>0</v>
          </cell>
          <cell r="DC245">
            <v>0.91</v>
          </cell>
          <cell r="DE245">
            <v>0.75</v>
          </cell>
        </row>
        <row r="246">
          <cell r="C246" t="str">
            <v>2L4x3x1/4x3/8LLBB</v>
          </cell>
          <cell r="D246" t="str">
            <v>F</v>
          </cell>
          <cell r="E246">
            <v>11.5</v>
          </cell>
          <cell r="F246">
            <v>3.38</v>
          </cell>
          <cell r="G246">
            <v>4</v>
          </cell>
          <cell r="H246">
            <v>0</v>
          </cell>
          <cell r="I246">
            <v>0</v>
          </cell>
          <cell r="J246">
            <v>0</v>
          </cell>
          <cell r="K246">
            <v>3</v>
          </cell>
          <cell r="L246">
            <v>0</v>
          </cell>
          <cell r="M246">
            <v>0</v>
          </cell>
          <cell r="N246">
            <v>0</v>
          </cell>
          <cell r="O246">
            <v>0.25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1.22</v>
          </cell>
          <cell r="X246">
            <v>0</v>
          </cell>
          <cell r="Y246">
            <v>0</v>
          </cell>
          <cell r="Z246">
            <v>0.61799999999999999</v>
          </cell>
          <cell r="AB246">
            <v>12</v>
          </cell>
          <cell r="AD246">
            <v>15</v>
          </cell>
          <cell r="AF246">
            <v>0</v>
          </cell>
          <cell r="AG246">
            <v>0</v>
          </cell>
          <cell r="AH246">
            <v>0</v>
          </cell>
          <cell r="AI246">
            <v>5.49</v>
          </cell>
          <cell r="AJ246">
            <v>3.55</v>
          </cell>
          <cell r="AK246">
            <v>1.98</v>
          </cell>
          <cell r="AL246">
            <v>1.27</v>
          </cell>
          <cell r="AM246">
            <v>0</v>
          </cell>
          <cell r="AN246">
            <v>0</v>
          </cell>
          <cell r="AO246">
            <v>0</v>
          </cell>
          <cell r="AP246">
            <v>1.27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2.11</v>
          </cell>
          <cell r="AZ246">
            <v>0.73</v>
          </cell>
          <cell r="BA246">
            <v>0</v>
          </cell>
          <cell r="BB246">
            <v>0.91200000000000003</v>
          </cell>
          <cell r="BD246" t="str">
            <v>2L102x76x6.4x9LLBB</v>
          </cell>
          <cell r="BE246" t="str">
            <v>2L102x76x6.4x9LLBB</v>
          </cell>
          <cell r="BF246">
            <v>17.200000000000003</v>
          </cell>
          <cell r="BG246">
            <v>21.823581779999998</v>
          </cell>
          <cell r="BH246">
            <v>10.164</v>
          </cell>
          <cell r="BI246">
            <v>0</v>
          </cell>
          <cell r="BJ246">
            <v>0</v>
          </cell>
          <cell r="BK246">
            <v>0</v>
          </cell>
          <cell r="BL246">
            <v>7.6229999999999993</v>
          </cell>
          <cell r="BM246">
            <v>0</v>
          </cell>
          <cell r="BN246">
            <v>0</v>
          </cell>
          <cell r="BO246">
            <v>0</v>
          </cell>
          <cell r="BP246">
            <v>0.63524999999999998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W246">
            <v>0</v>
          </cell>
          <cell r="BX246">
            <v>3.1000199999999998</v>
          </cell>
          <cell r="BY246">
            <v>0</v>
          </cell>
          <cell r="BZ246">
            <v>0</v>
          </cell>
          <cell r="CA246">
            <v>1.570338</v>
          </cell>
          <cell r="CB246">
            <v>0</v>
          </cell>
          <cell r="CC246">
            <v>12</v>
          </cell>
          <cell r="CD246">
            <v>0</v>
          </cell>
          <cell r="CE246">
            <v>15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228.8711251513279</v>
          </cell>
          <cell r="CK246">
            <v>58.242813794549996</v>
          </cell>
          <cell r="CL246">
            <v>32.484724313579996</v>
          </cell>
          <cell r="CM246">
            <v>3.2270699999999999</v>
          </cell>
          <cell r="CN246">
            <v>0</v>
          </cell>
          <cell r="CO246">
            <v>0</v>
          </cell>
          <cell r="CP246">
            <v>0</v>
          </cell>
          <cell r="CQ246">
            <v>3.2270699999999999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5.3615099999999991</v>
          </cell>
          <cell r="DA246">
            <v>0.73</v>
          </cell>
          <cell r="DB246">
            <v>0</v>
          </cell>
          <cell r="DC246">
            <v>0.91</v>
          </cell>
          <cell r="DE246">
            <v>0.375</v>
          </cell>
        </row>
        <row r="247">
          <cell r="C247" t="str">
            <v>2L4x3x1/4x3/8SLBB</v>
          </cell>
          <cell r="D247" t="str">
            <v>F</v>
          </cell>
          <cell r="E247">
            <v>11.5</v>
          </cell>
          <cell r="F247">
            <v>3.38</v>
          </cell>
          <cell r="G247">
            <v>3</v>
          </cell>
          <cell r="H247">
            <v>0</v>
          </cell>
          <cell r="I247">
            <v>0</v>
          </cell>
          <cell r="J247">
            <v>0</v>
          </cell>
          <cell r="K247">
            <v>4</v>
          </cell>
          <cell r="L247">
            <v>0</v>
          </cell>
          <cell r="M247">
            <v>0</v>
          </cell>
          <cell r="N247">
            <v>0</v>
          </cell>
          <cell r="O247">
            <v>0.25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0.72499999999999998</v>
          </cell>
          <cell r="X247">
            <v>0</v>
          </cell>
          <cell r="Y247">
            <v>0</v>
          </cell>
          <cell r="Z247">
            <v>0.21099999999999999</v>
          </cell>
          <cell r="AB247">
            <v>16</v>
          </cell>
          <cell r="AD247">
            <v>11</v>
          </cell>
          <cell r="AF247">
            <v>0</v>
          </cell>
          <cell r="AG247">
            <v>0</v>
          </cell>
          <cell r="AH247">
            <v>0</v>
          </cell>
          <cell r="AI247">
            <v>2.66</v>
          </cell>
          <cell r="AJ247">
            <v>2.06</v>
          </cell>
          <cell r="AK247">
            <v>1.17</v>
          </cell>
          <cell r="AL247">
            <v>0.88700000000000001</v>
          </cell>
          <cell r="AM247">
            <v>0</v>
          </cell>
          <cell r="AN247">
            <v>0</v>
          </cell>
          <cell r="AO247">
            <v>0</v>
          </cell>
          <cell r="AP247">
            <v>1.9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2.1800000000000002</v>
          </cell>
          <cell r="AZ247">
            <v>0.92400000000000004</v>
          </cell>
          <cell r="BA247">
            <v>0</v>
          </cell>
          <cell r="BB247">
            <v>0.91200000000000003</v>
          </cell>
          <cell r="BD247" t="str">
            <v>2L102x76x6.4x9SLBB</v>
          </cell>
          <cell r="BE247" t="str">
            <v>2L102x76x6.4x9SLBB</v>
          </cell>
          <cell r="BF247">
            <v>17.200000000000003</v>
          </cell>
          <cell r="BG247">
            <v>21.823581779999998</v>
          </cell>
          <cell r="BH247">
            <v>7.6229999999999993</v>
          </cell>
          <cell r="BI247">
            <v>0</v>
          </cell>
          <cell r="BJ247">
            <v>0</v>
          </cell>
          <cell r="BK247">
            <v>0</v>
          </cell>
          <cell r="BL247">
            <v>10.164</v>
          </cell>
          <cell r="BM247">
            <v>0</v>
          </cell>
          <cell r="BN247">
            <v>0</v>
          </cell>
          <cell r="BO247">
            <v>0</v>
          </cell>
          <cell r="BP247">
            <v>0.63524999999999998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W247">
            <v>0</v>
          </cell>
          <cell r="BX247">
            <v>1.8422249999999998</v>
          </cell>
          <cell r="BY247">
            <v>0</v>
          </cell>
          <cell r="BZ247">
            <v>0</v>
          </cell>
          <cell r="CA247">
            <v>0.53615099999999993</v>
          </cell>
          <cell r="CB247">
            <v>0</v>
          </cell>
          <cell r="CC247">
            <v>16</v>
          </cell>
          <cell r="CD247">
            <v>0</v>
          </cell>
          <cell r="CE247">
            <v>11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110.89202056512426</v>
          </cell>
          <cell r="CK247">
            <v>33.797238427259998</v>
          </cell>
          <cell r="CL247">
            <v>19.195518912569998</v>
          </cell>
          <cell r="CM247">
            <v>2.2538670000000001</v>
          </cell>
          <cell r="CN247">
            <v>0</v>
          </cell>
          <cell r="CO247">
            <v>0</v>
          </cell>
          <cell r="CP247">
            <v>0</v>
          </cell>
          <cell r="CQ247">
            <v>4.8278999999999996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5.5393800000000004</v>
          </cell>
          <cell r="DA247">
            <v>0.92400000000000004</v>
          </cell>
          <cell r="DB247">
            <v>0</v>
          </cell>
          <cell r="DC247">
            <v>0.91</v>
          </cell>
          <cell r="DE247">
            <v>0.375</v>
          </cell>
        </row>
        <row r="248">
          <cell r="C248" t="str">
            <v>2L4x3x3/8LLBB</v>
          </cell>
          <cell r="D248" t="str">
            <v>F</v>
          </cell>
          <cell r="E248">
            <v>16.899999999999999</v>
          </cell>
          <cell r="F248">
            <v>4.9800000000000004</v>
          </cell>
          <cell r="G248">
            <v>4</v>
          </cell>
          <cell r="H248">
            <v>0</v>
          </cell>
          <cell r="I248">
            <v>0</v>
          </cell>
          <cell r="J248">
            <v>0</v>
          </cell>
          <cell r="K248">
            <v>3</v>
          </cell>
          <cell r="L248">
            <v>0</v>
          </cell>
          <cell r="M248">
            <v>0</v>
          </cell>
          <cell r="N248">
            <v>0</v>
          </cell>
          <cell r="O248">
            <v>0.375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1.27</v>
          </cell>
          <cell r="X248">
            <v>0</v>
          </cell>
          <cell r="Y248">
            <v>0</v>
          </cell>
          <cell r="Z248">
            <v>0.68300000000000005</v>
          </cell>
          <cell r="AB248">
            <v>8</v>
          </cell>
          <cell r="AD248">
            <v>9.6666666666666661</v>
          </cell>
          <cell r="AF248">
            <v>0</v>
          </cell>
          <cell r="AG248">
            <v>0</v>
          </cell>
          <cell r="AH248">
            <v>0</v>
          </cell>
          <cell r="AI248">
            <v>7.88</v>
          </cell>
          <cell r="AJ248">
            <v>5.19</v>
          </cell>
          <cell r="AK248">
            <v>2.89</v>
          </cell>
          <cell r="AL248">
            <v>1.26</v>
          </cell>
          <cell r="AM248">
            <v>0</v>
          </cell>
          <cell r="AN248">
            <v>0</v>
          </cell>
          <cell r="AO248">
            <v>0</v>
          </cell>
          <cell r="AP248">
            <v>1.17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2.0299999999999998</v>
          </cell>
          <cell r="AZ248">
            <v>0.71499999999999997</v>
          </cell>
          <cell r="BA248">
            <v>0</v>
          </cell>
          <cell r="BB248">
            <v>1</v>
          </cell>
          <cell r="BD248" t="str">
            <v>2L102x76x9.5LLBB</v>
          </cell>
          <cell r="BE248" t="str">
            <v>2L102x76x9.5LLBB</v>
          </cell>
          <cell r="BF248">
            <v>25.200000000000003</v>
          </cell>
          <cell r="BG248">
            <v>32.154271380000004</v>
          </cell>
          <cell r="BH248">
            <v>10.164</v>
          </cell>
          <cell r="BI248">
            <v>0</v>
          </cell>
          <cell r="BJ248">
            <v>0</v>
          </cell>
          <cell r="BK248">
            <v>0</v>
          </cell>
          <cell r="BL248">
            <v>7.6229999999999993</v>
          </cell>
          <cell r="BM248">
            <v>0</v>
          </cell>
          <cell r="BN248">
            <v>0</v>
          </cell>
          <cell r="BO248">
            <v>0</v>
          </cell>
          <cell r="BP248">
            <v>0.95287499999999992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W248">
            <v>0</v>
          </cell>
          <cell r="BX248">
            <v>3.2270699999999999</v>
          </cell>
          <cell r="BY248">
            <v>0</v>
          </cell>
          <cell r="BZ248">
            <v>0</v>
          </cell>
          <cell r="CA248">
            <v>1.735503</v>
          </cell>
          <cell r="CB248">
            <v>0</v>
          </cell>
          <cell r="CC248">
            <v>8</v>
          </cell>
          <cell r="CD248">
            <v>0</v>
          </cell>
          <cell r="CE248">
            <v>9.6666666666666661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328.50718874179665</v>
          </cell>
          <cell r="CK248">
            <v>85.14935312499</v>
          </cell>
          <cell r="CL248">
            <v>47.414572356690002</v>
          </cell>
          <cell r="CM248">
            <v>3.20166</v>
          </cell>
          <cell r="CN248">
            <v>0</v>
          </cell>
          <cell r="CO248">
            <v>0</v>
          </cell>
          <cell r="CP248">
            <v>0</v>
          </cell>
          <cell r="CQ248">
            <v>2.9729699999999997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5.1582299999999996</v>
          </cell>
          <cell r="DA248">
            <v>0.71499999999999997</v>
          </cell>
          <cell r="DB248">
            <v>0</v>
          </cell>
          <cell r="DC248">
            <v>1</v>
          </cell>
          <cell r="DE248">
            <v>0</v>
          </cell>
        </row>
        <row r="249">
          <cell r="C249" t="str">
            <v>2L4x3x3/8SLBB</v>
          </cell>
          <cell r="D249" t="str">
            <v>F</v>
          </cell>
          <cell r="E249">
            <v>16.899999999999999</v>
          </cell>
          <cell r="F249">
            <v>4.9800000000000004</v>
          </cell>
          <cell r="G249">
            <v>3</v>
          </cell>
          <cell r="H249">
            <v>0</v>
          </cell>
          <cell r="I249">
            <v>0</v>
          </cell>
          <cell r="J249">
            <v>0</v>
          </cell>
          <cell r="K249">
            <v>4</v>
          </cell>
          <cell r="L249">
            <v>0</v>
          </cell>
          <cell r="M249">
            <v>0</v>
          </cell>
          <cell r="N249">
            <v>0</v>
          </cell>
          <cell r="O249">
            <v>0.375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0.77500000000000002</v>
          </cell>
          <cell r="X249">
            <v>0</v>
          </cell>
          <cell r="Y249">
            <v>0</v>
          </cell>
          <cell r="Z249">
            <v>0.311</v>
          </cell>
          <cell r="AB249">
            <v>10.666666666666666</v>
          </cell>
          <cell r="AD249">
            <v>7</v>
          </cell>
          <cell r="AF249">
            <v>0</v>
          </cell>
          <cell r="AG249">
            <v>0</v>
          </cell>
          <cell r="AH249">
            <v>0</v>
          </cell>
          <cell r="AI249">
            <v>3.79</v>
          </cell>
          <cell r="AJ249">
            <v>3.04</v>
          </cell>
          <cell r="AK249">
            <v>1.7</v>
          </cell>
          <cell r="AL249">
            <v>0.873</v>
          </cell>
          <cell r="AM249">
            <v>0</v>
          </cell>
          <cell r="AN249">
            <v>0</v>
          </cell>
          <cell r="AO249">
            <v>0</v>
          </cell>
          <cell r="AP249">
            <v>1.79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2.08</v>
          </cell>
          <cell r="AZ249">
            <v>0.92</v>
          </cell>
          <cell r="BA249">
            <v>0</v>
          </cell>
          <cell r="BB249">
            <v>1</v>
          </cell>
          <cell r="BD249" t="str">
            <v>2L102x76x9.5SLBB</v>
          </cell>
          <cell r="BE249" t="str">
            <v>2L102x76x9.5SLBB</v>
          </cell>
          <cell r="BF249">
            <v>25.200000000000003</v>
          </cell>
          <cell r="BG249">
            <v>32.154271380000004</v>
          </cell>
          <cell r="BH249">
            <v>7.6229999999999993</v>
          </cell>
          <cell r="BI249">
            <v>0</v>
          </cell>
          <cell r="BJ249">
            <v>0</v>
          </cell>
          <cell r="BK249">
            <v>0</v>
          </cell>
          <cell r="BL249">
            <v>10.164</v>
          </cell>
          <cell r="BM249">
            <v>0</v>
          </cell>
          <cell r="BN249">
            <v>0</v>
          </cell>
          <cell r="BO249">
            <v>0</v>
          </cell>
          <cell r="BP249">
            <v>0.95287499999999992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W249">
            <v>0</v>
          </cell>
          <cell r="BX249">
            <v>1.9692750000000001</v>
          </cell>
          <cell r="BY249">
            <v>0</v>
          </cell>
          <cell r="BZ249">
            <v>0</v>
          </cell>
          <cell r="CA249">
            <v>0.79025099999999993</v>
          </cell>
          <cell r="CB249">
            <v>0</v>
          </cell>
          <cell r="CC249">
            <v>10.666666666666666</v>
          </cell>
          <cell r="CD249">
            <v>0</v>
          </cell>
          <cell r="CE249">
            <v>7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158.00028494053419</v>
          </cell>
          <cell r="CK249">
            <v>49.875536319839995</v>
          </cell>
          <cell r="CL249">
            <v>27.890924915699998</v>
          </cell>
          <cell r="CM249">
            <v>2.2182930000000001</v>
          </cell>
          <cell r="CN249">
            <v>0</v>
          </cell>
          <cell r="CO249">
            <v>0</v>
          </cell>
          <cell r="CP249">
            <v>0</v>
          </cell>
          <cell r="CQ249">
            <v>4.5483900000000004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5.2852800000000002</v>
          </cell>
          <cell r="DA249">
            <v>0.92</v>
          </cell>
          <cell r="DB249">
            <v>0</v>
          </cell>
          <cell r="DC249">
            <v>1</v>
          </cell>
          <cell r="DE249">
            <v>0</v>
          </cell>
        </row>
        <row r="250">
          <cell r="C250" t="str">
            <v>2L4x3x3/8x3/4LLBB</v>
          </cell>
          <cell r="D250" t="str">
            <v>F</v>
          </cell>
          <cell r="E250">
            <v>16.899999999999999</v>
          </cell>
          <cell r="F250">
            <v>4.9800000000000004</v>
          </cell>
          <cell r="G250">
            <v>4</v>
          </cell>
          <cell r="H250">
            <v>0</v>
          </cell>
          <cell r="I250">
            <v>0</v>
          </cell>
          <cell r="J250">
            <v>0</v>
          </cell>
          <cell r="K250">
            <v>3</v>
          </cell>
          <cell r="L250">
            <v>0</v>
          </cell>
          <cell r="M250">
            <v>0</v>
          </cell>
          <cell r="N250">
            <v>0</v>
          </cell>
          <cell r="O250">
            <v>0.375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1.27</v>
          </cell>
          <cell r="X250">
            <v>0</v>
          </cell>
          <cell r="Y250">
            <v>0</v>
          </cell>
          <cell r="Z250">
            <v>0.68300000000000005</v>
          </cell>
          <cell r="AB250">
            <v>8</v>
          </cell>
          <cell r="AD250">
            <v>9.6666666666666661</v>
          </cell>
          <cell r="AF250">
            <v>0</v>
          </cell>
          <cell r="AG250">
            <v>0</v>
          </cell>
          <cell r="AH250">
            <v>0</v>
          </cell>
          <cell r="AI250">
            <v>7.88</v>
          </cell>
          <cell r="AJ250">
            <v>5.19</v>
          </cell>
          <cell r="AK250">
            <v>2.89</v>
          </cell>
          <cell r="AL250">
            <v>1.26</v>
          </cell>
          <cell r="AM250">
            <v>0</v>
          </cell>
          <cell r="AN250">
            <v>0</v>
          </cell>
          <cell r="AO250">
            <v>0</v>
          </cell>
          <cell r="AP250">
            <v>1.44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2.2000000000000002</v>
          </cell>
          <cell r="AZ250">
            <v>0.75700000000000001</v>
          </cell>
          <cell r="BA250">
            <v>0</v>
          </cell>
          <cell r="BB250">
            <v>1</v>
          </cell>
          <cell r="BD250" t="str">
            <v>2L102x76x9.5x19LLBB</v>
          </cell>
          <cell r="BE250" t="str">
            <v>2L102x76x9.5x19LLBB</v>
          </cell>
          <cell r="BF250">
            <v>25.200000000000003</v>
          </cell>
          <cell r="BG250">
            <v>32.154271380000004</v>
          </cell>
          <cell r="BH250">
            <v>10.164</v>
          </cell>
          <cell r="BI250">
            <v>0</v>
          </cell>
          <cell r="BJ250">
            <v>0</v>
          </cell>
          <cell r="BK250">
            <v>0</v>
          </cell>
          <cell r="BL250">
            <v>7.6229999999999993</v>
          </cell>
          <cell r="BM250">
            <v>0</v>
          </cell>
          <cell r="BN250">
            <v>0</v>
          </cell>
          <cell r="BO250">
            <v>0</v>
          </cell>
          <cell r="BP250">
            <v>0.95287499999999992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W250">
            <v>0</v>
          </cell>
          <cell r="BX250">
            <v>3.2270699999999999</v>
          </cell>
          <cell r="BY250">
            <v>0</v>
          </cell>
          <cell r="BZ250">
            <v>0</v>
          </cell>
          <cell r="CA250">
            <v>1.735503</v>
          </cell>
          <cell r="CB250">
            <v>0</v>
          </cell>
          <cell r="CC250">
            <v>8</v>
          </cell>
          <cell r="CD250">
            <v>0</v>
          </cell>
          <cell r="CE250">
            <v>9.6666666666666661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328.50718874179665</v>
          </cell>
          <cell r="CK250">
            <v>85.14935312499</v>
          </cell>
          <cell r="CL250">
            <v>47.414572356690002</v>
          </cell>
          <cell r="CM250">
            <v>3.20166</v>
          </cell>
          <cell r="CN250">
            <v>0</v>
          </cell>
          <cell r="CO250">
            <v>0</v>
          </cell>
          <cell r="CP250">
            <v>0</v>
          </cell>
          <cell r="CQ250">
            <v>3.6590399999999996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5.5902000000000003</v>
          </cell>
          <cell r="DA250">
            <v>0.75700000000000001</v>
          </cell>
          <cell r="DB250">
            <v>0</v>
          </cell>
          <cell r="DC250">
            <v>1</v>
          </cell>
          <cell r="DE250">
            <v>0.75</v>
          </cell>
        </row>
        <row r="251">
          <cell r="C251" t="str">
            <v>2L4x3x3/8x3/4SLBB</v>
          </cell>
          <cell r="D251" t="str">
            <v>F</v>
          </cell>
          <cell r="E251">
            <v>16.899999999999999</v>
          </cell>
          <cell r="F251">
            <v>4.9800000000000004</v>
          </cell>
          <cell r="G251">
            <v>3</v>
          </cell>
          <cell r="H251">
            <v>0</v>
          </cell>
          <cell r="I251">
            <v>0</v>
          </cell>
          <cell r="J251">
            <v>0</v>
          </cell>
          <cell r="K251">
            <v>4</v>
          </cell>
          <cell r="L251">
            <v>0</v>
          </cell>
          <cell r="M251">
            <v>0</v>
          </cell>
          <cell r="N251">
            <v>0</v>
          </cell>
          <cell r="O251">
            <v>0.375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0.77500000000000002</v>
          </cell>
          <cell r="X251">
            <v>0</v>
          </cell>
          <cell r="Y251">
            <v>0</v>
          </cell>
          <cell r="Z251">
            <v>0.311</v>
          </cell>
          <cell r="AB251">
            <v>10.666666666666666</v>
          </cell>
          <cell r="AD251">
            <v>7</v>
          </cell>
          <cell r="AF251">
            <v>0</v>
          </cell>
          <cell r="AG251">
            <v>0</v>
          </cell>
          <cell r="AH251">
            <v>0</v>
          </cell>
          <cell r="AI251">
            <v>3.79</v>
          </cell>
          <cell r="AJ251">
            <v>3.04</v>
          </cell>
          <cell r="AK251">
            <v>1.7</v>
          </cell>
          <cell r="AL251">
            <v>0.873</v>
          </cell>
          <cell r="AM251">
            <v>0</v>
          </cell>
          <cell r="AN251">
            <v>0</v>
          </cell>
          <cell r="AO251">
            <v>0</v>
          </cell>
          <cell r="AP251">
            <v>2.0699999999999998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2.3199999999999998</v>
          </cell>
          <cell r="AZ251">
            <v>0.93600000000000005</v>
          </cell>
          <cell r="BA251">
            <v>0</v>
          </cell>
          <cell r="BB251">
            <v>1</v>
          </cell>
          <cell r="BD251" t="str">
            <v>2L102x76x9.5x19SLBB</v>
          </cell>
          <cell r="BE251" t="str">
            <v>2L102x76x9.5x19SLBB</v>
          </cell>
          <cell r="BF251">
            <v>25.200000000000003</v>
          </cell>
          <cell r="BG251">
            <v>32.154271380000004</v>
          </cell>
          <cell r="BH251">
            <v>7.6229999999999993</v>
          </cell>
          <cell r="BI251">
            <v>0</v>
          </cell>
          <cell r="BJ251">
            <v>0</v>
          </cell>
          <cell r="BK251">
            <v>0</v>
          </cell>
          <cell r="BL251">
            <v>10.164</v>
          </cell>
          <cell r="BM251">
            <v>0</v>
          </cell>
          <cell r="BN251">
            <v>0</v>
          </cell>
          <cell r="BO251">
            <v>0</v>
          </cell>
          <cell r="BP251">
            <v>0.95287499999999992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W251">
            <v>0</v>
          </cell>
          <cell r="BX251">
            <v>1.9692750000000001</v>
          </cell>
          <cell r="BY251">
            <v>0</v>
          </cell>
          <cell r="BZ251">
            <v>0</v>
          </cell>
          <cell r="CA251">
            <v>0.79025099999999993</v>
          </cell>
          <cell r="CB251">
            <v>0</v>
          </cell>
          <cell r="CC251">
            <v>10.666666666666666</v>
          </cell>
          <cell r="CD251">
            <v>0</v>
          </cell>
          <cell r="CE251">
            <v>7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158.00028494053419</v>
          </cell>
          <cell r="CK251">
            <v>49.875536319839995</v>
          </cell>
          <cell r="CL251">
            <v>27.890924915699998</v>
          </cell>
          <cell r="CM251">
            <v>2.2182930000000001</v>
          </cell>
          <cell r="CN251">
            <v>0</v>
          </cell>
          <cell r="CO251">
            <v>0</v>
          </cell>
          <cell r="CP251">
            <v>0</v>
          </cell>
          <cell r="CQ251">
            <v>5.2598699999999994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5.8951199999999995</v>
          </cell>
          <cell r="DA251">
            <v>0.93600000000000005</v>
          </cell>
          <cell r="DB251">
            <v>0</v>
          </cell>
          <cell r="DC251">
            <v>1</v>
          </cell>
          <cell r="DE251">
            <v>0.75</v>
          </cell>
        </row>
        <row r="252">
          <cell r="C252" t="str">
            <v>2L4x3x3/8x3/8LLBB</v>
          </cell>
          <cell r="D252" t="str">
            <v>F</v>
          </cell>
          <cell r="E252">
            <v>16.899999999999999</v>
          </cell>
          <cell r="F252">
            <v>4.9800000000000004</v>
          </cell>
          <cell r="G252">
            <v>4</v>
          </cell>
          <cell r="H252">
            <v>0</v>
          </cell>
          <cell r="I252">
            <v>0</v>
          </cell>
          <cell r="J252">
            <v>0</v>
          </cell>
          <cell r="K252">
            <v>3</v>
          </cell>
          <cell r="L252">
            <v>0</v>
          </cell>
          <cell r="M252">
            <v>0</v>
          </cell>
          <cell r="N252">
            <v>0</v>
          </cell>
          <cell r="O252">
            <v>0.375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1.27</v>
          </cell>
          <cell r="X252">
            <v>0</v>
          </cell>
          <cell r="Y252">
            <v>0</v>
          </cell>
          <cell r="Z252">
            <v>0.68300000000000005</v>
          </cell>
          <cell r="AB252">
            <v>8</v>
          </cell>
          <cell r="AD252">
            <v>9.6666666666666661</v>
          </cell>
          <cell r="AF252">
            <v>0</v>
          </cell>
          <cell r="AG252">
            <v>0</v>
          </cell>
          <cell r="AH252">
            <v>0</v>
          </cell>
          <cell r="AI252">
            <v>7.88</v>
          </cell>
          <cell r="AJ252">
            <v>5.19</v>
          </cell>
          <cell r="AK252">
            <v>2.89</v>
          </cell>
          <cell r="AL252">
            <v>1.26</v>
          </cell>
          <cell r="AM252">
            <v>0</v>
          </cell>
          <cell r="AN252">
            <v>0</v>
          </cell>
          <cell r="AO252">
            <v>0</v>
          </cell>
          <cell r="AP252">
            <v>1.3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2.11</v>
          </cell>
          <cell r="AZ252">
            <v>0.73599999999999999</v>
          </cell>
          <cell r="BA252">
            <v>0</v>
          </cell>
          <cell r="BB252">
            <v>1</v>
          </cell>
          <cell r="BD252" t="str">
            <v>2L102x76x9.5x9LLBB</v>
          </cell>
          <cell r="BE252" t="str">
            <v>2L102x76x9.5x9LLBB</v>
          </cell>
          <cell r="BF252">
            <v>25.200000000000003</v>
          </cell>
          <cell r="BG252">
            <v>32.154271380000004</v>
          </cell>
          <cell r="BH252">
            <v>10.164</v>
          </cell>
          <cell r="BI252">
            <v>0</v>
          </cell>
          <cell r="BJ252">
            <v>0</v>
          </cell>
          <cell r="BK252">
            <v>0</v>
          </cell>
          <cell r="BL252">
            <v>7.6229999999999993</v>
          </cell>
          <cell r="BM252">
            <v>0</v>
          </cell>
          <cell r="BN252">
            <v>0</v>
          </cell>
          <cell r="BO252">
            <v>0</v>
          </cell>
          <cell r="BP252">
            <v>0.95287499999999992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W252">
            <v>0</v>
          </cell>
          <cell r="BX252">
            <v>3.2270699999999999</v>
          </cell>
          <cell r="BY252">
            <v>0</v>
          </cell>
          <cell r="BZ252">
            <v>0</v>
          </cell>
          <cell r="CA252">
            <v>1.735503</v>
          </cell>
          <cell r="CB252">
            <v>0</v>
          </cell>
          <cell r="CC252">
            <v>8</v>
          </cell>
          <cell r="CD252">
            <v>0</v>
          </cell>
          <cell r="CE252">
            <v>9.6666666666666661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328.50718874179665</v>
          </cell>
          <cell r="CK252">
            <v>85.14935312499</v>
          </cell>
          <cell r="CL252">
            <v>47.414572356690002</v>
          </cell>
          <cell r="CM252">
            <v>3.20166</v>
          </cell>
          <cell r="CN252">
            <v>0</v>
          </cell>
          <cell r="CO252">
            <v>0</v>
          </cell>
          <cell r="CP252">
            <v>0</v>
          </cell>
          <cell r="CQ252">
            <v>3.3033000000000001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5.3615099999999991</v>
          </cell>
          <cell r="DA252">
            <v>0.73599999999999999</v>
          </cell>
          <cell r="DB252">
            <v>0</v>
          </cell>
          <cell r="DC252">
            <v>1</v>
          </cell>
          <cell r="DE252">
            <v>0.375</v>
          </cell>
        </row>
        <row r="253">
          <cell r="C253" t="str">
            <v>2L4x3x3/8x3/8SLBB</v>
          </cell>
          <cell r="D253" t="str">
            <v>F</v>
          </cell>
          <cell r="E253">
            <v>16.899999999999999</v>
          </cell>
          <cell r="F253">
            <v>4.9800000000000004</v>
          </cell>
          <cell r="G253">
            <v>3</v>
          </cell>
          <cell r="H253">
            <v>0</v>
          </cell>
          <cell r="I253">
            <v>0</v>
          </cell>
          <cell r="J253">
            <v>0</v>
          </cell>
          <cell r="K253">
            <v>4</v>
          </cell>
          <cell r="L253">
            <v>0</v>
          </cell>
          <cell r="M253">
            <v>0</v>
          </cell>
          <cell r="N253">
            <v>0</v>
          </cell>
          <cell r="O253">
            <v>0.375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0.77500000000000002</v>
          </cell>
          <cell r="X253">
            <v>0</v>
          </cell>
          <cell r="Y253">
            <v>0</v>
          </cell>
          <cell r="Z253">
            <v>0.311</v>
          </cell>
          <cell r="AB253">
            <v>10.666666666666666</v>
          </cell>
          <cell r="AD253">
            <v>7</v>
          </cell>
          <cell r="AF253">
            <v>0</v>
          </cell>
          <cell r="AG253">
            <v>0</v>
          </cell>
          <cell r="AH253">
            <v>0</v>
          </cell>
          <cell r="AI253">
            <v>3.79</v>
          </cell>
          <cell r="AJ253">
            <v>3.04</v>
          </cell>
          <cell r="AK253">
            <v>1.7</v>
          </cell>
          <cell r="AL253">
            <v>0.873</v>
          </cell>
          <cell r="AM253">
            <v>0</v>
          </cell>
          <cell r="AN253">
            <v>0</v>
          </cell>
          <cell r="AO253">
            <v>0</v>
          </cell>
          <cell r="AP253">
            <v>1.93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2.2000000000000002</v>
          </cell>
          <cell r="AZ253">
            <v>0.92800000000000005</v>
          </cell>
          <cell r="BA253">
            <v>0</v>
          </cell>
          <cell r="BB253">
            <v>1</v>
          </cell>
          <cell r="BD253" t="str">
            <v>2L102x76x9.5x9SLBB</v>
          </cell>
          <cell r="BE253" t="str">
            <v>2L102x76x9.5x9SLBB</v>
          </cell>
          <cell r="BF253">
            <v>25.200000000000003</v>
          </cell>
          <cell r="BG253">
            <v>32.154271380000004</v>
          </cell>
          <cell r="BH253">
            <v>7.6229999999999993</v>
          </cell>
          <cell r="BI253">
            <v>0</v>
          </cell>
          <cell r="BJ253">
            <v>0</v>
          </cell>
          <cell r="BK253">
            <v>0</v>
          </cell>
          <cell r="BL253">
            <v>10.164</v>
          </cell>
          <cell r="BM253">
            <v>0</v>
          </cell>
          <cell r="BN253">
            <v>0</v>
          </cell>
          <cell r="BO253">
            <v>0</v>
          </cell>
          <cell r="BP253">
            <v>0.95287499999999992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W253">
            <v>0</v>
          </cell>
          <cell r="BX253">
            <v>1.9692750000000001</v>
          </cell>
          <cell r="BY253">
            <v>0</v>
          </cell>
          <cell r="BZ253">
            <v>0</v>
          </cell>
          <cell r="CA253">
            <v>0.79025099999999993</v>
          </cell>
          <cell r="CB253">
            <v>0</v>
          </cell>
          <cell r="CC253">
            <v>10.666666666666666</v>
          </cell>
          <cell r="CD253">
            <v>0</v>
          </cell>
          <cell r="CE253">
            <v>7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158.00028494053419</v>
          </cell>
          <cell r="CK253">
            <v>49.875536319839995</v>
          </cell>
          <cell r="CL253">
            <v>27.890924915699998</v>
          </cell>
          <cell r="CM253">
            <v>2.2182930000000001</v>
          </cell>
          <cell r="CN253">
            <v>0</v>
          </cell>
          <cell r="CO253">
            <v>0</v>
          </cell>
          <cell r="CP253">
            <v>0</v>
          </cell>
          <cell r="CQ253">
            <v>4.9041299999999994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5.5902000000000003</v>
          </cell>
          <cell r="DA253">
            <v>0.92800000000000005</v>
          </cell>
          <cell r="DB253">
            <v>0</v>
          </cell>
          <cell r="DC253">
            <v>1</v>
          </cell>
          <cell r="DE253">
            <v>0.375</v>
          </cell>
        </row>
        <row r="254">
          <cell r="C254" t="str">
            <v>2L4x3x5/16LLBB</v>
          </cell>
          <cell r="D254" t="str">
            <v>F</v>
          </cell>
          <cell r="E254">
            <v>14.2</v>
          </cell>
          <cell r="F254">
            <v>4.1900000000000004</v>
          </cell>
          <cell r="G254">
            <v>4</v>
          </cell>
          <cell r="H254">
            <v>0</v>
          </cell>
          <cell r="I254">
            <v>0</v>
          </cell>
          <cell r="J254">
            <v>0</v>
          </cell>
          <cell r="K254">
            <v>3</v>
          </cell>
          <cell r="L254">
            <v>0</v>
          </cell>
          <cell r="M254">
            <v>0</v>
          </cell>
          <cell r="N254">
            <v>0</v>
          </cell>
          <cell r="O254">
            <v>0.3125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1.25</v>
          </cell>
          <cell r="X254">
            <v>0</v>
          </cell>
          <cell r="Y254">
            <v>0</v>
          </cell>
          <cell r="Z254">
            <v>0.65100000000000002</v>
          </cell>
          <cell r="AB254">
            <v>9.6</v>
          </cell>
          <cell r="AD254">
            <v>11.8</v>
          </cell>
          <cell r="AF254">
            <v>0</v>
          </cell>
          <cell r="AG254">
            <v>0</v>
          </cell>
          <cell r="AH254">
            <v>0</v>
          </cell>
          <cell r="AI254">
            <v>6.72</v>
          </cell>
          <cell r="AJ254">
            <v>4.38</v>
          </cell>
          <cell r="AK254">
            <v>2.44</v>
          </cell>
          <cell r="AL254">
            <v>1.27</v>
          </cell>
          <cell r="AM254">
            <v>0</v>
          </cell>
          <cell r="AN254">
            <v>0</v>
          </cell>
          <cell r="AO254">
            <v>0</v>
          </cell>
          <cell r="AP254">
            <v>1.1599999999999999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2.0299999999999998</v>
          </cell>
          <cell r="AZ254">
            <v>0.71199999999999997</v>
          </cell>
          <cell r="BA254">
            <v>0</v>
          </cell>
          <cell r="BB254">
            <v>1</v>
          </cell>
          <cell r="BD254" t="str">
            <v>2L102x76x7.9LLBB</v>
          </cell>
          <cell r="BE254" t="str">
            <v>2L102x76x7.9LLBB</v>
          </cell>
          <cell r="BF254">
            <v>21.200000000000003</v>
          </cell>
          <cell r="BG254">
            <v>27.05349339</v>
          </cell>
          <cell r="BH254">
            <v>10.164</v>
          </cell>
          <cell r="BI254">
            <v>0</v>
          </cell>
          <cell r="BJ254">
            <v>0</v>
          </cell>
          <cell r="BK254">
            <v>0</v>
          </cell>
          <cell r="BL254">
            <v>7.6229999999999993</v>
          </cell>
          <cell r="BM254">
            <v>0</v>
          </cell>
          <cell r="BN254">
            <v>0</v>
          </cell>
          <cell r="BO254">
            <v>0</v>
          </cell>
          <cell r="BP254">
            <v>0.7940625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W254">
            <v>0</v>
          </cell>
          <cell r="BX254">
            <v>3.17625</v>
          </cell>
          <cell r="BY254">
            <v>0</v>
          </cell>
          <cell r="BZ254">
            <v>0</v>
          </cell>
          <cell r="CA254">
            <v>1.654191</v>
          </cell>
          <cell r="CB254">
            <v>0</v>
          </cell>
          <cell r="CC254">
            <v>9.6</v>
          </cell>
          <cell r="CD254">
            <v>0</v>
          </cell>
          <cell r="CE254">
            <v>11.8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280.14826248031392</v>
          </cell>
          <cell r="CK254">
            <v>71.860147723979992</v>
          </cell>
          <cell r="CL254">
            <v>40.031680467239994</v>
          </cell>
          <cell r="CM254">
            <v>3.2270699999999999</v>
          </cell>
          <cell r="CN254">
            <v>0</v>
          </cell>
          <cell r="CO254">
            <v>0</v>
          </cell>
          <cell r="CP254">
            <v>0</v>
          </cell>
          <cell r="CQ254">
            <v>2.9475599999999997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5.1582299999999996</v>
          </cell>
          <cell r="DA254">
            <v>0.71199999999999997</v>
          </cell>
          <cell r="DB254">
            <v>0</v>
          </cell>
          <cell r="DC254">
            <v>1</v>
          </cell>
          <cell r="DE254">
            <v>0</v>
          </cell>
        </row>
        <row r="255">
          <cell r="C255" t="str">
            <v>2L4x3x5/16SLBB</v>
          </cell>
          <cell r="D255" t="str">
            <v>F</v>
          </cell>
          <cell r="E255">
            <v>14.2</v>
          </cell>
          <cell r="F255">
            <v>4.1900000000000004</v>
          </cell>
          <cell r="G255">
            <v>3</v>
          </cell>
          <cell r="H255">
            <v>0</v>
          </cell>
          <cell r="I255">
            <v>0</v>
          </cell>
          <cell r="J255">
            <v>0</v>
          </cell>
          <cell r="K255">
            <v>4</v>
          </cell>
          <cell r="L255">
            <v>0</v>
          </cell>
          <cell r="M255">
            <v>0</v>
          </cell>
          <cell r="N255">
            <v>0</v>
          </cell>
          <cell r="O255">
            <v>0.3125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0.75</v>
          </cell>
          <cell r="X255">
            <v>0</v>
          </cell>
          <cell r="Y255">
            <v>0</v>
          </cell>
          <cell r="Z255">
            <v>0.26200000000000001</v>
          </cell>
          <cell r="AB255">
            <v>12.8</v>
          </cell>
          <cell r="AD255">
            <v>8.6</v>
          </cell>
          <cell r="AF255">
            <v>0</v>
          </cell>
          <cell r="AG255">
            <v>0</v>
          </cell>
          <cell r="AH255">
            <v>0</v>
          </cell>
          <cell r="AI255">
            <v>3.24</v>
          </cell>
          <cell r="AJ255">
            <v>2.56</v>
          </cell>
          <cell r="AK255">
            <v>1.44</v>
          </cell>
          <cell r="AL255">
            <v>0.88</v>
          </cell>
          <cell r="AM255">
            <v>0</v>
          </cell>
          <cell r="AN255">
            <v>0</v>
          </cell>
          <cell r="AO255">
            <v>0</v>
          </cell>
          <cell r="AP255">
            <v>1.78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2.0699999999999998</v>
          </cell>
          <cell r="AZ255">
            <v>0.91800000000000004</v>
          </cell>
          <cell r="BA255">
            <v>0</v>
          </cell>
          <cell r="BB255">
            <v>1</v>
          </cell>
          <cell r="BD255" t="str">
            <v>2L102x76x7.9SLBB</v>
          </cell>
          <cell r="BE255" t="str">
            <v>2L102x76x7.9SLBB</v>
          </cell>
          <cell r="BF255">
            <v>21.200000000000003</v>
          </cell>
          <cell r="BG255">
            <v>27.05349339</v>
          </cell>
          <cell r="BH255">
            <v>7.6229999999999993</v>
          </cell>
          <cell r="BI255">
            <v>0</v>
          </cell>
          <cell r="BJ255">
            <v>0</v>
          </cell>
          <cell r="BK255">
            <v>0</v>
          </cell>
          <cell r="BL255">
            <v>10.164</v>
          </cell>
          <cell r="BM255">
            <v>0</v>
          </cell>
          <cell r="BN255">
            <v>0</v>
          </cell>
          <cell r="BO255">
            <v>0</v>
          </cell>
          <cell r="BP255">
            <v>0.7940625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W255">
            <v>0</v>
          </cell>
          <cell r="BX255">
            <v>1.9057499999999998</v>
          </cell>
          <cell r="BY255">
            <v>0</v>
          </cell>
          <cell r="BZ255">
            <v>0</v>
          </cell>
          <cell r="CA255">
            <v>0.66574200000000006</v>
          </cell>
          <cell r="CB255">
            <v>0</v>
          </cell>
          <cell r="CC255">
            <v>12.8</v>
          </cell>
          <cell r="CD255">
            <v>0</v>
          </cell>
          <cell r="CE255">
            <v>8.6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135.07148369586565</v>
          </cell>
          <cell r="CK255">
            <v>42.000451637760001</v>
          </cell>
          <cell r="CL255">
            <v>23.625254046239998</v>
          </cell>
          <cell r="CM255">
            <v>2.2360799999999998</v>
          </cell>
          <cell r="CN255">
            <v>0</v>
          </cell>
          <cell r="CO255">
            <v>0</v>
          </cell>
          <cell r="CP255">
            <v>0</v>
          </cell>
          <cell r="CQ255">
            <v>4.5229799999999996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5.2598699999999994</v>
          </cell>
          <cell r="DA255">
            <v>0.91800000000000004</v>
          </cell>
          <cell r="DB255">
            <v>0</v>
          </cell>
          <cell r="DC255">
            <v>1</v>
          </cell>
          <cell r="DE255">
            <v>0</v>
          </cell>
        </row>
        <row r="256">
          <cell r="C256" t="str">
            <v>2L4x3x5/16x3/4LLBB</v>
          </cell>
          <cell r="D256" t="str">
            <v>F</v>
          </cell>
          <cell r="E256">
            <v>14.2</v>
          </cell>
          <cell r="F256">
            <v>4.1900000000000004</v>
          </cell>
          <cell r="G256">
            <v>4</v>
          </cell>
          <cell r="H256">
            <v>0</v>
          </cell>
          <cell r="I256">
            <v>0</v>
          </cell>
          <cell r="J256">
            <v>0</v>
          </cell>
          <cell r="K256">
            <v>3</v>
          </cell>
          <cell r="L256">
            <v>0</v>
          </cell>
          <cell r="M256">
            <v>0</v>
          </cell>
          <cell r="N256">
            <v>0</v>
          </cell>
          <cell r="O256">
            <v>0.3125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1.25</v>
          </cell>
          <cell r="X256">
            <v>0</v>
          </cell>
          <cell r="Y256">
            <v>0</v>
          </cell>
          <cell r="Z256">
            <v>0.65100000000000002</v>
          </cell>
          <cell r="AB256">
            <v>9.6</v>
          </cell>
          <cell r="AD256">
            <v>11.8</v>
          </cell>
          <cell r="AF256">
            <v>0</v>
          </cell>
          <cell r="AG256">
            <v>0</v>
          </cell>
          <cell r="AH256">
            <v>0</v>
          </cell>
          <cell r="AI256">
            <v>6.72</v>
          </cell>
          <cell r="AJ256">
            <v>4.38</v>
          </cell>
          <cell r="AK256">
            <v>2.44</v>
          </cell>
          <cell r="AL256">
            <v>1.27</v>
          </cell>
          <cell r="AM256">
            <v>0</v>
          </cell>
          <cell r="AN256">
            <v>0</v>
          </cell>
          <cell r="AO256">
            <v>0</v>
          </cell>
          <cell r="AP256">
            <v>1.43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2.2000000000000002</v>
          </cell>
          <cell r="AZ256">
            <v>0.754</v>
          </cell>
          <cell r="BA256">
            <v>0</v>
          </cell>
          <cell r="BB256">
            <v>0.997</v>
          </cell>
          <cell r="BD256" t="str">
            <v>2L102x76x7.9x19LLBB</v>
          </cell>
          <cell r="BE256" t="str">
            <v>2L102x76x7.9x19LLBB</v>
          </cell>
          <cell r="BF256">
            <v>21.200000000000003</v>
          </cell>
          <cell r="BG256">
            <v>27.05349339</v>
          </cell>
          <cell r="BH256">
            <v>10.164</v>
          </cell>
          <cell r="BI256">
            <v>0</v>
          </cell>
          <cell r="BJ256">
            <v>0</v>
          </cell>
          <cell r="BK256">
            <v>0</v>
          </cell>
          <cell r="BL256">
            <v>7.6229999999999993</v>
          </cell>
          <cell r="BM256">
            <v>0</v>
          </cell>
          <cell r="BN256">
            <v>0</v>
          </cell>
          <cell r="BO256">
            <v>0</v>
          </cell>
          <cell r="BP256">
            <v>0.7940625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W256">
            <v>0</v>
          </cell>
          <cell r="BX256">
            <v>3.17625</v>
          </cell>
          <cell r="BY256">
            <v>0</v>
          </cell>
          <cell r="BZ256">
            <v>0</v>
          </cell>
          <cell r="CA256">
            <v>1.654191</v>
          </cell>
          <cell r="CB256">
            <v>0</v>
          </cell>
          <cell r="CC256">
            <v>9.6</v>
          </cell>
          <cell r="CD256">
            <v>0</v>
          </cell>
          <cell r="CE256">
            <v>11.8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280.14826248031392</v>
          </cell>
          <cell r="CK256">
            <v>71.860147723979992</v>
          </cell>
          <cell r="CL256">
            <v>40.031680467239994</v>
          </cell>
          <cell r="CM256">
            <v>3.2270699999999999</v>
          </cell>
          <cell r="CN256">
            <v>0</v>
          </cell>
          <cell r="CO256">
            <v>0</v>
          </cell>
          <cell r="CP256">
            <v>0</v>
          </cell>
          <cell r="CQ256">
            <v>3.6336299999999997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5.5902000000000003</v>
          </cell>
          <cell r="DA256">
            <v>0.754</v>
          </cell>
          <cell r="DB256">
            <v>0</v>
          </cell>
          <cell r="DC256">
            <v>0.996</v>
          </cell>
          <cell r="DE256">
            <v>0.75</v>
          </cell>
        </row>
        <row r="257">
          <cell r="C257" t="str">
            <v>2L4x3x5/16x3/4SLBB</v>
          </cell>
          <cell r="D257" t="str">
            <v>F</v>
          </cell>
          <cell r="E257">
            <v>14.2</v>
          </cell>
          <cell r="F257">
            <v>4.1900000000000004</v>
          </cell>
          <cell r="G257">
            <v>3</v>
          </cell>
          <cell r="H257">
            <v>0</v>
          </cell>
          <cell r="I257">
            <v>0</v>
          </cell>
          <cell r="J257">
            <v>0</v>
          </cell>
          <cell r="K257">
            <v>4</v>
          </cell>
          <cell r="L257">
            <v>0</v>
          </cell>
          <cell r="M257">
            <v>0</v>
          </cell>
          <cell r="N257">
            <v>0</v>
          </cell>
          <cell r="O257">
            <v>0.3125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0.75</v>
          </cell>
          <cell r="X257">
            <v>0</v>
          </cell>
          <cell r="Y257">
            <v>0</v>
          </cell>
          <cell r="Z257">
            <v>0.26200000000000001</v>
          </cell>
          <cell r="AB257">
            <v>12.8</v>
          </cell>
          <cell r="AD257">
            <v>8.6</v>
          </cell>
          <cell r="AF257">
            <v>0</v>
          </cell>
          <cell r="AG257">
            <v>0</v>
          </cell>
          <cell r="AH257">
            <v>0</v>
          </cell>
          <cell r="AI257">
            <v>3.24</v>
          </cell>
          <cell r="AJ257">
            <v>2.56</v>
          </cell>
          <cell r="AK257">
            <v>1.44</v>
          </cell>
          <cell r="AL257">
            <v>0.88</v>
          </cell>
          <cell r="AM257">
            <v>0</v>
          </cell>
          <cell r="AN257">
            <v>0</v>
          </cell>
          <cell r="AO257">
            <v>0</v>
          </cell>
          <cell r="AP257">
            <v>2.06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2.3199999999999998</v>
          </cell>
          <cell r="AZ257">
            <v>0.93400000000000005</v>
          </cell>
          <cell r="BA257">
            <v>0</v>
          </cell>
          <cell r="BB257">
            <v>0.997</v>
          </cell>
          <cell r="BD257" t="str">
            <v>2L102x76x7.9x19SLBB</v>
          </cell>
          <cell r="BE257" t="str">
            <v>2L102x76x7.9x19SLBB</v>
          </cell>
          <cell r="BF257">
            <v>21.200000000000003</v>
          </cell>
          <cell r="BG257">
            <v>27.05349339</v>
          </cell>
          <cell r="BH257">
            <v>7.6229999999999993</v>
          </cell>
          <cell r="BI257">
            <v>0</v>
          </cell>
          <cell r="BJ257">
            <v>0</v>
          </cell>
          <cell r="BK257">
            <v>0</v>
          </cell>
          <cell r="BL257">
            <v>10.164</v>
          </cell>
          <cell r="BM257">
            <v>0</v>
          </cell>
          <cell r="BN257">
            <v>0</v>
          </cell>
          <cell r="BO257">
            <v>0</v>
          </cell>
          <cell r="BP257">
            <v>0.7940625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W257">
            <v>0</v>
          </cell>
          <cell r="BX257">
            <v>1.9057499999999998</v>
          </cell>
          <cell r="BY257">
            <v>0</v>
          </cell>
          <cell r="BZ257">
            <v>0</v>
          </cell>
          <cell r="CA257">
            <v>0.66574200000000006</v>
          </cell>
          <cell r="CB257">
            <v>0</v>
          </cell>
          <cell r="CC257">
            <v>12.8</v>
          </cell>
          <cell r="CD257">
            <v>0</v>
          </cell>
          <cell r="CE257">
            <v>8.6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135.07148369586565</v>
          </cell>
          <cell r="CK257">
            <v>42.000451637760001</v>
          </cell>
          <cell r="CL257">
            <v>23.625254046239998</v>
          </cell>
          <cell r="CM257">
            <v>2.2360799999999998</v>
          </cell>
          <cell r="CN257">
            <v>0</v>
          </cell>
          <cell r="CO257">
            <v>0</v>
          </cell>
          <cell r="CP257">
            <v>0</v>
          </cell>
          <cell r="CQ257">
            <v>5.2344600000000003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5.8951199999999995</v>
          </cell>
          <cell r="DA257">
            <v>0.93400000000000005</v>
          </cell>
          <cell r="DB257">
            <v>0</v>
          </cell>
          <cell r="DC257">
            <v>0.996</v>
          </cell>
          <cell r="DE257">
            <v>0.75</v>
          </cell>
        </row>
        <row r="258">
          <cell r="C258" t="str">
            <v>2L4x3x5/16x3/8LLBB</v>
          </cell>
          <cell r="D258" t="str">
            <v>F</v>
          </cell>
          <cell r="E258">
            <v>14.2</v>
          </cell>
          <cell r="F258">
            <v>4.1900000000000004</v>
          </cell>
          <cell r="G258">
            <v>4</v>
          </cell>
          <cell r="H258">
            <v>0</v>
          </cell>
          <cell r="I258">
            <v>0</v>
          </cell>
          <cell r="J258">
            <v>0</v>
          </cell>
          <cell r="K258">
            <v>3</v>
          </cell>
          <cell r="L258">
            <v>0</v>
          </cell>
          <cell r="M258">
            <v>0</v>
          </cell>
          <cell r="N258">
            <v>0</v>
          </cell>
          <cell r="O258">
            <v>0.3125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1.25</v>
          </cell>
          <cell r="X258">
            <v>0</v>
          </cell>
          <cell r="Y258">
            <v>0</v>
          </cell>
          <cell r="Z258">
            <v>0.65100000000000002</v>
          </cell>
          <cell r="AB258">
            <v>9.6</v>
          </cell>
          <cell r="AD258">
            <v>11.8</v>
          </cell>
          <cell r="AF258">
            <v>0</v>
          </cell>
          <cell r="AG258">
            <v>0</v>
          </cell>
          <cell r="AH258">
            <v>0</v>
          </cell>
          <cell r="AI258">
            <v>6.72</v>
          </cell>
          <cell r="AJ258">
            <v>4.38</v>
          </cell>
          <cell r="AK258">
            <v>2.44</v>
          </cell>
          <cell r="AL258">
            <v>1.27</v>
          </cell>
          <cell r="AM258">
            <v>0</v>
          </cell>
          <cell r="AN258">
            <v>0</v>
          </cell>
          <cell r="AO258">
            <v>0</v>
          </cell>
          <cell r="AP258">
            <v>1.29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2.11</v>
          </cell>
          <cell r="AZ258">
            <v>0.73299999999999998</v>
          </cell>
          <cell r="BA258">
            <v>0</v>
          </cell>
          <cell r="BB258">
            <v>0.997</v>
          </cell>
          <cell r="BD258" t="str">
            <v>2L102x76x7.9x9LLBB</v>
          </cell>
          <cell r="BE258" t="str">
            <v>2L102x76x7.9x9LLBB</v>
          </cell>
          <cell r="BF258">
            <v>21.200000000000003</v>
          </cell>
          <cell r="BG258">
            <v>27.05349339</v>
          </cell>
          <cell r="BH258">
            <v>10.164</v>
          </cell>
          <cell r="BI258">
            <v>0</v>
          </cell>
          <cell r="BJ258">
            <v>0</v>
          </cell>
          <cell r="BK258">
            <v>0</v>
          </cell>
          <cell r="BL258">
            <v>7.6229999999999993</v>
          </cell>
          <cell r="BM258">
            <v>0</v>
          </cell>
          <cell r="BN258">
            <v>0</v>
          </cell>
          <cell r="BO258">
            <v>0</v>
          </cell>
          <cell r="BP258">
            <v>0.7940625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W258">
            <v>0</v>
          </cell>
          <cell r="BX258">
            <v>3.17625</v>
          </cell>
          <cell r="BY258">
            <v>0</v>
          </cell>
          <cell r="BZ258">
            <v>0</v>
          </cell>
          <cell r="CA258">
            <v>1.654191</v>
          </cell>
          <cell r="CB258">
            <v>0</v>
          </cell>
          <cell r="CC258">
            <v>9.6</v>
          </cell>
          <cell r="CD258">
            <v>0</v>
          </cell>
          <cell r="CE258">
            <v>11.8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280.14826248031392</v>
          </cell>
          <cell r="CK258">
            <v>71.860147723979992</v>
          </cell>
          <cell r="CL258">
            <v>40.031680467239994</v>
          </cell>
          <cell r="CM258">
            <v>3.2270699999999999</v>
          </cell>
          <cell r="CN258">
            <v>0</v>
          </cell>
          <cell r="CO258">
            <v>0</v>
          </cell>
          <cell r="CP258">
            <v>0</v>
          </cell>
          <cell r="CQ258">
            <v>3.2778900000000002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5.3615099999999991</v>
          </cell>
          <cell r="DA258">
            <v>0.73299999999999998</v>
          </cell>
          <cell r="DB258">
            <v>0</v>
          </cell>
          <cell r="DC258">
            <v>0.996</v>
          </cell>
          <cell r="DE258">
            <v>0.375</v>
          </cell>
        </row>
        <row r="259">
          <cell r="C259" t="str">
            <v>2L4x3x5/16x3/8SLBB</v>
          </cell>
          <cell r="D259" t="str">
            <v>F</v>
          </cell>
          <cell r="E259">
            <v>14.2</v>
          </cell>
          <cell r="F259">
            <v>4.1900000000000004</v>
          </cell>
          <cell r="G259">
            <v>3</v>
          </cell>
          <cell r="H259">
            <v>0</v>
          </cell>
          <cell r="I259">
            <v>0</v>
          </cell>
          <cell r="J259">
            <v>0</v>
          </cell>
          <cell r="K259">
            <v>4</v>
          </cell>
          <cell r="L259">
            <v>0</v>
          </cell>
          <cell r="M259">
            <v>0</v>
          </cell>
          <cell r="N259">
            <v>0</v>
          </cell>
          <cell r="O259">
            <v>0.3125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0.75</v>
          </cell>
          <cell r="X259">
            <v>0</v>
          </cell>
          <cell r="Y259">
            <v>0</v>
          </cell>
          <cell r="Z259">
            <v>0.26200000000000001</v>
          </cell>
          <cell r="AB259">
            <v>12.8</v>
          </cell>
          <cell r="AD259">
            <v>8.6</v>
          </cell>
          <cell r="AF259">
            <v>0</v>
          </cell>
          <cell r="AG259">
            <v>0</v>
          </cell>
          <cell r="AH259">
            <v>0</v>
          </cell>
          <cell r="AI259">
            <v>3.24</v>
          </cell>
          <cell r="AJ259">
            <v>2.56</v>
          </cell>
          <cell r="AK259">
            <v>1.44</v>
          </cell>
          <cell r="AL259">
            <v>0.88</v>
          </cell>
          <cell r="AM259">
            <v>0</v>
          </cell>
          <cell r="AN259">
            <v>0</v>
          </cell>
          <cell r="AO259">
            <v>0</v>
          </cell>
          <cell r="AP259">
            <v>1.91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2.19</v>
          </cell>
          <cell r="AZ259">
            <v>0.92600000000000005</v>
          </cell>
          <cell r="BA259">
            <v>0</v>
          </cell>
          <cell r="BB259">
            <v>0.997</v>
          </cell>
          <cell r="BD259" t="str">
            <v>2L102x76x7.9x9SLBB</v>
          </cell>
          <cell r="BE259" t="str">
            <v>2L102x76x7.9x9SLBB</v>
          </cell>
          <cell r="BF259">
            <v>21.200000000000003</v>
          </cell>
          <cell r="BG259">
            <v>27.05349339</v>
          </cell>
          <cell r="BH259">
            <v>7.6229999999999993</v>
          </cell>
          <cell r="BI259">
            <v>0</v>
          </cell>
          <cell r="BJ259">
            <v>0</v>
          </cell>
          <cell r="BK259">
            <v>0</v>
          </cell>
          <cell r="BL259">
            <v>10.164</v>
          </cell>
          <cell r="BM259">
            <v>0</v>
          </cell>
          <cell r="BN259">
            <v>0</v>
          </cell>
          <cell r="BO259">
            <v>0</v>
          </cell>
          <cell r="BP259">
            <v>0.7940625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W259">
            <v>0</v>
          </cell>
          <cell r="BX259">
            <v>1.9057499999999998</v>
          </cell>
          <cell r="BY259">
            <v>0</v>
          </cell>
          <cell r="BZ259">
            <v>0</v>
          </cell>
          <cell r="CA259">
            <v>0.66574200000000006</v>
          </cell>
          <cell r="CB259">
            <v>0</v>
          </cell>
          <cell r="CC259">
            <v>12.8</v>
          </cell>
          <cell r="CD259">
            <v>0</v>
          </cell>
          <cell r="CE259">
            <v>8.6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135.07148369586565</v>
          </cell>
          <cell r="CK259">
            <v>42.000451637760001</v>
          </cell>
          <cell r="CL259">
            <v>23.625254046239998</v>
          </cell>
          <cell r="CM259">
            <v>2.2360799999999998</v>
          </cell>
          <cell r="CN259">
            <v>0</v>
          </cell>
          <cell r="CO259">
            <v>0</v>
          </cell>
          <cell r="CP259">
            <v>0</v>
          </cell>
          <cell r="CQ259">
            <v>4.8533099999999996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5.5647899999999995</v>
          </cell>
          <cell r="DA259">
            <v>0.92600000000000005</v>
          </cell>
          <cell r="DB259">
            <v>0</v>
          </cell>
          <cell r="DC259">
            <v>0.996</v>
          </cell>
          <cell r="DE259">
            <v>0.375</v>
          </cell>
        </row>
        <row r="260">
          <cell r="C260" t="str">
            <v>2L4x3x5/8LLBB</v>
          </cell>
          <cell r="D260" t="str">
            <v>F</v>
          </cell>
          <cell r="E260">
            <v>27.1</v>
          </cell>
          <cell r="F260">
            <v>7.98</v>
          </cell>
          <cell r="G260">
            <v>4</v>
          </cell>
          <cell r="H260">
            <v>0</v>
          </cell>
          <cell r="I260">
            <v>0</v>
          </cell>
          <cell r="J260">
            <v>0</v>
          </cell>
          <cell r="K260">
            <v>3</v>
          </cell>
          <cell r="L260">
            <v>0</v>
          </cell>
          <cell r="M260">
            <v>0</v>
          </cell>
          <cell r="N260">
            <v>0</v>
          </cell>
          <cell r="O260">
            <v>0.625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1.37</v>
          </cell>
          <cell r="X260">
            <v>0</v>
          </cell>
          <cell r="Y260">
            <v>0</v>
          </cell>
          <cell r="Z260">
            <v>0.81</v>
          </cell>
          <cell r="AB260">
            <v>4.8</v>
          </cell>
          <cell r="AD260">
            <v>5.4</v>
          </cell>
          <cell r="AF260">
            <v>0</v>
          </cell>
          <cell r="AG260">
            <v>0</v>
          </cell>
          <cell r="AH260">
            <v>0</v>
          </cell>
          <cell r="AI260">
            <v>12</v>
          </cell>
          <cell r="AJ260">
            <v>8.16</v>
          </cell>
          <cell r="AK260">
            <v>4.5599999999999996</v>
          </cell>
          <cell r="AL260">
            <v>1.23</v>
          </cell>
          <cell r="AM260">
            <v>0</v>
          </cell>
          <cell r="AN260">
            <v>0</v>
          </cell>
          <cell r="AO260">
            <v>0</v>
          </cell>
          <cell r="AP260">
            <v>1.21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2.02</v>
          </cell>
          <cell r="AZ260">
            <v>0.72799999999999998</v>
          </cell>
          <cell r="BA260">
            <v>0</v>
          </cell>
          <cell r="BB260">
            <v>1</v>
          </cell>
          <cell r="BD260" t="str">
            <v>2L102x76x15.9LLBB</v>
          </cell>
          <cell r="BE260" t="str">
            <v>2L102x76x15.9LLBB</v>
          </cell>
          <cell r="BF260">
            <v>40.4</v>
          </cell>
          <cell r="BG260">
            <v>51.52431438</v>
          </cell>
          <cell r="BH260">
            <v>10.164</v>
          </cell>
          <cell r="BI260">
            <v>0</v>
          </cell>
          <cell r="BJ260">
            <v>0</v>
          </cell>
          <cell r="BK260">
            <v>0</v>
          </cell>
          <cell r="BL260">
            <v>7.6229999999999993</v>
          </cell>
          <cell r="BM260">
            <v>0</v>
          </cell>
          <cell r="BN260">
            <v>0</v>
          </cell>
          <cell r="BO260">
            <v>0</v>
          </cell>
          <cell r="BP260">
            <v>1.588125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W260">
            <v>0</v>
          </cell>
          <cell r="BX260">
            <v>3.4811700000000001</v>
          </cell>
          <cell r="BY260">
            <v>0</v>
          </cell>
          <cell r="BZ260">
            <v>0</v>
          </cell>
          <cell r="CA260">
            <v>2.0582099999999999</v>
          </cell>
          <cell r="CB260">
            <v>0</v>
          </cell>
          <cell r="CC260">
            <v>4.8</v>
          </cell>
          <cell r="CD260">
            <v>0</v>
          </cell>
          <cell r="CE260">
            <v>5.4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500.26475442913198</v>
          </cell>
          <cell r="CK260">
            <v>133.87643959535998</v>
          </cell>
          <cell r="CL260">
            <v>74.813304479759992</v>
          </cell>
          <cell r="CM260">
            <v>3.1254299999999997</v>
          </cell>
          <cell r="CN260">
            <v>0</v>
          </cell>
          <cell r="CO260">
            <v>0</v>
          </cell>
          <cell r="CP260">
            <v>0</v>
          </cell>
          <cell r="CQ260">
            <v>3.0746099999999998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5.1328199999999997</v>
          </cell>
          <cell r="DA260">
            <v>0.72799999999999998</v>
          </cell>
          <cell r="DB260">
            <v>0</v>
          </cell>
          <cell r="DC260">
            <v>1</v>
          </cell>
          <cell r="DE260">
            <v>0</v>
          </cell>
        </row>
        <row r="261">
          <cell r="C261" t="str">
            <v>2L4x3x5/8SLBB</v>
          </cell>
          <cell r="D261" t="str">
            <v>F</v>
          </cell>
          <cell r="E261">
            <v>27.1</v>
          </cell>
          <cell r="F261">
            <v>7.98</v>
          </cell>
          <cell r="G261">
            <v>3</v>
          </cell>
          <cell r="H261">
            <v>0</v>
          </cell>
          <cell r="I261">
            <v>0</v>
          </cell>
          <cell r="J261">
            <v>0</v>
          </cell>
          <cell r="K261">
            <v>4</v>
          </cell>
          <cell r="L261">
            <v>0</v>
          </cell>
          <cell r="M261">
            <v>0</v>
          </cell>
          <cell r="N261">
            <v>0</v>
          </cell>
          <cell r="O261">
            <v>0.625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0.86699999999999999</v>
          </cell>
          <cell r="X261">
            <v>0</v>
          </cell>
          <cell r="Y261">
            <v>0</v>
          </cell>
          <cell r="Z261">
            <v>0.498</v>
          </cell>
          <cell r="AB261">
            <v>6.4</v>
          </cell>
          <cell r="AD261">
            <v>3.8</v>
          </cell>
          <cell r="AF261">
            <v>0</v>
          </cell>
          <cell r="AG261">
            <v>0</v>
          </cell>
          <cell r="AH261">
            <v>0</v>
          </cell>
          <cell r="AI261">
            <v>5.7</v>
          </cell>
          <cell r="AJ261">
            <v>4.9000000000000004</v>
          </cell>
          <cell r="AK261">
            <v>2.67</v>
          </cell>
          <cell r="AL261">
            <v>0.84499999999999997</v>
          </cell>
          <cell r="AM261">
            <v>0</v>
          </cell>
          <cell r="AN261">
            <v>0</v>
          </cell>
          <cell r="AO261">
            <v>0</v>
          </cell>
          <cell r="AP261">
            <v>1.84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2.1</v>
          </cell>
          <cell r="AZ261">
            <v>0.93</v>
          </cell>
          <cell r="BA261">
            <v>0</v>
          </cell>
          <cell r="BB261">
            <v>1</v>
          </cell>
          <cell r="BD261" t="str">
            <v>2L102x76x15.9SLBB</v>
          </cell>
          <cell r="BE261" t="str">
            <v>2L102x76x15.9SLBB</v>
          </cell>
          <cell r="BF261">
            <v>40.4</v>
          </cell>
          <cell r="BG261">
            <v>51.52431438</v>
          </cell>
          <cell r="BH261">
            <v>7.6229999999999993</v>
          </cell>
          <cell r="BI261">
            <v>0</v>
          </cell>
          <cell r="BJ261">
            <v>0</v>
          </cell>
          <cell r="BK261">
            <v>0</v>
          </cell>
          <cell r="BL261">
            <v>10.164</v>
          </cell>
          <cell r="BM261">
            <v>0</v>
          </cell>
          <cell r="BN261">
            <v>0</v>
          </cell>
          <cell r="BO261">
            <v>0</v>
          </cell>
          <cell r="BP261">
            <v>1.588125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W261">
            <v>0</v>
          </cell>
          <cell r="BX261">
            <v>2.2030469999999998</v>
          </cell>
          <cell r="BY261">
            <v>0</v>
          </cell>
          <cell r="BZ261">
            <v>0</v>
          </cell>
          <cell r="CA261">
            <v>1.2654179999999999</v>
          </cell>
          <cell r="CB261">
            <v>0</v>
          </cell>
          <cell r="CC261">
            <v>6.4</v>
          </cell>
          <cell r="CD261">
            <v>0</v>
          </cell>
          <cell r="CE261">
            <v>3.8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237.62575835383771</v>
          </cell>
          <cell r="CK261">
            <v>80.391489462899997</v>
          </cell>
          <cell r="CL261">
            <v>43.805158544069997</v>
          </cell>
          <cell r="CM261">
            <v>2.1471450000000001</v>
          </cell>
          <cell r="CN261">
            <v>0</v>
          </cell>
          <cell r="CO261">
            <v>0</v>
          </cell>
          <cell r="CP261">
            <v>0</v>
          </cell>
          <cell r="CQ261">
            <v>4.67544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5.3361000000000001</v>
          </cell>
          <cell r="DA261">
            <v>0.93</v>
          </cell>
          <cell r="DB261">
            <v>0</v>
          </cell>
          <cell r="DC261">
            <v>1</v>
          </cell>
          <cell r="DE261">
            <v>0</v>
          </cell>
        </row>
        <row r="262">
          <cell r="C262" t="str">
            <v>2L4x3x5/8x3/4LLBB</v>
          </cell>
          <cell r="D262" t="str">
            <v>F</v>
          </cell>
          <cell r="E262">
            <v>27.1</v>
          </cell>
          <cell r="F262">
            <v>7.98</v>
          </cell>
          <cell r="G262">
            <v>4</v>
          </cell>
          <cell r="H262">
            <v>0</v>
          </cell>
          <cell r="I262">
            <v>0</v>
          </cell>
          <cell r="J262">
            <v>0</v>
          </cell>
          <cell r="K262">
            <v>3</v>
          </cell>
          <cell r="L262">
            <v>0</v>
          </cell>
          <cell r="M262">
            <v>0</v>
          </cell>
          <cell r="N262">
            <v>0</v>
          </cell>
          <cell r="O262">
            <v>0.625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1.37</v>
          </cell>
          <cell r="X262">
            <v>0</v>
          </cell>
          <cell r="Y262">
            <v>0</v>
          </cell>
          <cell r="Z262">
            <v>0.81</v>
          </cell>
          <cell r="AB262">
            <v>4.8</v>
          </cell>
          <cell r="AD262">
            <v>5.4</v>
          </cell>
          <cell r="AF262">
            <v>0</v>
          </cell>
          <cell r="AG262">
            <v>0</v>
          </cell>
          <cell r="AH262">
            <v>0</v>
          </cell>
          <cell r="AI262">
            <v>12</v>
          </cell>
          <cell r="AJ262">
            <v>8.16</v>
          </cell>
          <cell r="AK262">
            <v>4.5599999999999996</v>
          </cell>
          <cell r="AL262">
            <v>1.23</v>
          </cell>
          <cell r="AM262">
            <v>0</v>
          </cell>
          <cell r="AN262">
            <v>0</v>
          </cell>
          <cell r="AO262">
            <v>0</v>
          </cell>
          <cell r="AP262">
            <v>1.5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2.21</v>
          </cell>
          <cell r="AZ262">
            <v>0.77300000000000002</v>
          </cell>
          <cell r="BA262">
            <v>0</v>
          </cell>
          <cell r="BB262">
            <v>1</v>
          </cell>
          <cell r="BD262" t="str">
            <v>2L102x76x15.9x19LLBB</v>
          </cell>
          <cell r="BE262" t="str">
            <v>2L102x76x15.9x19LLBB</v>
          </cell>
          <cell r="BF262">
            <v>40.4</v>
          </cell>
          <cell r="BG262">
            <v>51.52431438</v>
          </cell>
          <cell r="BH262">
            <v>10.164</v>
          </cell>
          <cell r="BI262">
            <v>0</v>
          </cell>
          <cell r="BJ262">
            <v>0</v>
          </cell>
          <cell r="BK262">
            <v>0</v>
          </cell>
          <cell r="BL262">
            <v>7.6229999999999993</v>
          </cell>
          <cell r="BM262">
            <v>0</v>
          </cell>
          <cell r="BN262">
            <v>0</v>
          </cell>
          <cell r="BO262">
            <v>0</v>
          </cell>
          <cell r="BP262">
            <v>1.588125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W262">
            <v>0</v>
          </cell>
          <cell r="BX262">
            <v>3.4811700000000001</v>
          </cell>
          <cell r="BY262">
            <v>0</v>
          </cell>
          <cell r="BZ262">
            <v>0</v>
          </cell>
          <cell r="CA262">
            <v>2.0582099999999999</v>
          </cell>
          <cell r="CB262">
            <v>0</v>
          </cell>
          <cell r="CC262">
            <v>4.8</v>
          </cell>
          <cell r="CD262">
            <v>0</v>
          </cell>
          <cell r="CE262">
            <v>5.4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500.26475442913198</v>
          </cell>
          <cell r="CK262">
            <v>133.87643959535998</v>
          </cell>
          <cell r="CL262">
            <v>74.813304479759992</v>
          </cell>
          <cell r="CM262">
            <v>3.1254299999999997</v>
          </cell>
          <cell r="CN262">
            <v>0</v>
          </cell>
          <cell r="CO262">
            <v>0</v>
          </cell>
          <cell r="CP262">
            <v>0</v>
          </cell>
          <cell r="CQ262">
            <v>3.8114999999999997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5.6156099999999993</v>
          </cell>
          <cell r="DA262">
            <v>0.77300000000000002</v>
          </cell>
          <cell r="DB262">
            <v>0</v>
          </cell>
          <cell r="DC262">
            <v>1</v>
          </cell>
          <cell r="DE262">
            <v>0.75</v>
          </cell>
        </row>
        <row r="263">
          <cell r="C263" t="str">
            <v>2L4x3x5/8x3/4SLBB</v>
          </cell>
          <cell r="D263" t="str">
            <v>F</v>
          </cell>
          <cell r="E263">
            <v>27.1</v>
          </cell>
          <cell r="F263">
            <v>7.98</v>
          </cell>
          <cell r="G263">
            <v>3</v>
          </cell>
          <cell r="H263">
            <v>0</v>
          </cell>
          <cell r="I263">
            <v>0</v>
          </cell>
          <cell r="J263">
            <v>0</v>
          </cell>
          <cell r="K263">
            <v>4</v>
          </cell>
          <cell r="L263">
            <v>0</v>
          </cell>
          <cell r="M263">
            <v>0</v>
          </cell>
          <cell r="N263">
            <v>0</v>
          </cell>
          <cell r="O263">
            <v>0.625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0.86699999999999999</v>
          </cell>
          <cell r="X263">
            <v>0</v>
          </cell>
          <cell r="Y263">
            <v>0</v>
          </cell>
          <cell r="Z263">
            <v>0.498</v>
          </cell>
          <cell r="AB263">
            <v>6.4</v>
          </cell>
          <cell r="AD263">
            <v>3.8</v>
          </cell>
          <cell r="AF263">
            <v>0</v>
          </cell>
          <cell r="AG263">
            <v>0</v>
          </cell>
          <cell r="AH263">
            <v>0</v>
          </cell>
          <cell r="AI263">
            <v>5.7</v>
          </cell>
          <cell r="AJ263">
            <v>4.9000000000000004</v>
          </cell>
          <cell r="AK263">
            <v>2.67</v>
          </cell>
          <cell r="AL263">
            <v>0.84499999999999997</v>
          </cell>
          <cell r="AM263">
            <v>0</v>
          </cell>
          <cell r="AN263">
            <v>0</v>
          </cell>
          <cell r="AO263">
            <v>0</v>
          </cell>
          <cell r="AP263">
            <v>2.13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2.36</v>
          </cell>
          <cell r="AZ263">
            <v>0.94499999999999995</v>
          </cell>
          <cell r="BA263">
            <v>0</v>
          </cell>
          <cell r="BB263">
            <v>1</v>
          </cell>
          <cell r="BD263" t="str">
            <v>2L102x76x15.9x19SLBB</v>
          </cell>
          <cell r="BE263" t="str">
            <v>2L102x76x15.9x19SLBB</v>
          </cell>
          <cell r="BF263">
            <v>40.4</v>
          </cell>
          <cell r="BG263">
            <v>51.52431438</v>
          </cell>
          <cell r="BH263">
            <v>7.6229999999999993</v>
          </cell>
          <cell r="BI263">
            <v>0</v>
          </cell>
          <cell r="BJ263">
            <v>0</v>
          </cell>
          <cell r="BK263">
            <v>0</v>
          </cell>
          <cell r="BL263">
            <v>10.164</v>
          </cell>
          <cell r="BM263">
            <v>0</v>
          </cell>
          <cell r="BN263">
            <v>0</v>
          </cell>
          <cell r="BO263">
            <v>0</v>
          </cell>
          <cell r="BP263">
            <v>1.588125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W263">
            <v>0</v>
          </cell>
          <cell r="BX263">
            <v>2.2030469999999998</v>
          </cell>
          <cell r="BY263">
            <v>0</v>
          </cell>
          <cell r="BZ263">
            <v>0</v>
          </cell>
          <cell r="CA263">
            <v>1.2654179999999999</v>
          </cell>
          <cell r="CB263">
            <v>0</v>
          </cell>
          <cell r="CC263">
            <v>6.4</v>
          </cell>
          <cell r="CD263">
            <v>0</v>
          </cell>
          <cell r="CE263">
            <v>3.8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237.62575835383771</v>
          </cell>
          <cell r="CK263">
            <v>80.391489462899997</v>
          </cell>
          <cell r="CL263">
            <v>43.805158544069997</v>
          </cell>
          <cell r="CM263">
            <v>2.1471450000000001</v>
          </cell>
          <cell r="CN263">
            <v>0</v>
          </cell>
          <cell r="CO263">
            <v>0</v>
          </cell>
          <cell r="CP263">
            <v>0</v>
          </cell>
          <cell r="CQ263">
            <v>5.4123299999999999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5.9967599999999992</v>
          </cell>
          <cell r="DA263">
            <v>0.94499999999999995</v>
          </cell>
          <cell r="DB263">
            <v>0</v>
          </cell>
          <cell r="DC263">
            <v>1</v>
          </cell>
          <cell r="DE263">
            <v>0.75</v>
          </cell>
        </row>
        <row r="264">
          <cell r="C264" t="str">
            <v>2L4x3x5/8x3/8LLBB</v>
          </cell>
          <cell r="D264" t="str">
            <v>F</v>
          </cell>
          <cell r="E264">
            <v>27.1</v>
          </cell>
          <cell r="F264">
            <v>7.98</v>
          </cell>
          <cell r="G264">
            <v>4</v>
          </cell>
          <cell r="H264">
            <v>0</v>
          </cell>
          <cell r="I264">
            <v>0</v>
          </cell>
          <cell r="J264">
            <v>0</v>
          </cell>
          <cell r="K264">
            <v>3</v>
          </cell>
          <cell r="L264">
            <v>0</v>
          </cell>
          <cell r="M264">
            <v>0</v>
          </cell>
          <cell r="N264">
            <v>0</v>
          </cell>
          <cell r="O264">
            <v>0.625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1.37</v>
          </cell>
          <cell r="X264">
            <v>0</v>
          </cell>
          <cell r="Y264">
            <v>0</v>
          </cell>
          <cell r="Z264">
            <v>0.81</v>
          </cell>
          <cell r="AB264">
            <v>4.8</v>
          </cell>
          <cell r="AD264">
            <v>5.4</v>
          </cell>
          <cell r="AF264">
            <v>0</v>
          </cell>
          <cell r="AG264">
            <v>0</v>
          </cell>
          <cell r="AH264">
            <v>0</v>
          </cell>
          <cell r="AI264">
            <v>12</v>
          </cell>
          <cell r="AJ264">
            <v>8.16</v>
          </cell>
          <cell r="AK264">
            <v>4.5599999999999996</v>
          </cell>
          <cell r="AL264">
            <v>1.23</v>
          </cell>
          <cell r="AM264">
            <v>0</v>
          </cell>
          <cell r="AN264">
            <v>0</v>
          </cell>
          <cell r="AO264">
            <v>0</v>
          </cell>
          <cell r="AP264">
            <v>1.35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2.11</v>
          </cell>
          <cell r="AZ264">
            <v>0.75</v>
          </cell>
          <cell r="BA264">
            <v>0</v>
          </cell>
          <cell r="BB264">
            <v>1</v>
          </cell>
          <cell r="BD264" t="str">
            <v>2L102x76x15.9x9LLBB</v>
          </cell>
          <cell r="BE264" t="str">
            <v>2L102x76x15.9x9LLBB</v>
          </cell>
          <cell r="BF264">
            <v>40.4</v>
          </cell>
          <cell r="BG264">
            <v>51.52431438</v>
          </cell>
          <cell r="BH264">
            <v>10.164</v>
          </cell>
          <cell r="BI264">
            <v>0</v>
          </cell>
          <cell r="BJ264">
            <v>0</v>
          </cell>
          <cell r="BK264">
            <v>0</v>
          </cell>
          <cell r="BL264">
            <v>7.6229999999999993</v>
          </cell>
          <cell r="BM264">
            <v>0</v>
          </cell>
          <cell r="BN264">
            <v>0</v>
          </cell>
          <cell r="BO264">
            <v>0</v>
          </cell>
          <cell r="BP264">
            <v>1.588125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W264">
            <v>0</v>
          </cell>
          <cell r="BX264">
            <v>3.4811700000000001</v>
          </cell>
          <cell r="BY264">
            <v>0</v>
          </cell>
          <cell r="BZ264">
            <v>0</v>
          </cell>
          <cell r="CA264">
            <v>2.0582099999999999</v>
          </cell>
          <cell r="CB264">
            <v>0</v>
          </cell>
          <cell r="CC264">
            <v>4.8</v>
          </cell>
          <cell r="CD264">
            <v>0</v>
          </cell>
          <cell r="CE264">
            <v>5.4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500.26475442913198</v>
          </cell>
          <cell r="CK264">
            <v>133.87643959535998</v>
          </cell>
          <cell r="CL264">
            <v>74.813304479759992</v>
          </cell>
          <cell r="CM264">
            <v>3.1254299999999997</v>
          </cell>
          <cell r="CN264">
            <v>0</v>
          </cell>
          <cell r="CO264">
            <v>0</v>
          </cell>
          <cell r="CP264">
            <v>0</v>
          </cell>
          <cell r="CQ264">
            <v>3.4303500000000002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5.3615099999999991</v>
          </cell>
          <cell r="DA264">
            <v>0.75</v>
          </cell>
          <cell r="DB264">
            <v>0</v>
          </cell>
          <cell r="DC264">
            <v>1</v>
          </cell>
          <cell r="DE264">
            <v>0.375</v>
          </cell>
        </row>
        <row r="265">
          <cell r="C265" t="str">
            <v>2L4x3x5/8x3/8SLBB</v>
          </cell>
          <cell r="D265" t="str">
            <v>F</v>
          </cell>
          <cell r="E265">
            <v>27.1</v>
          </cell>
          <cell r="F265">
            <v>7.98</v>
          </cell>
          <cell r="G265">
            <v>3</v>
          </cell>
          <cell r="H265">
            <v>0</v>
          </cell>
          <cell r="I265">
            <v>0</v>
          </cell>
          <cell r="J265">
            <v>0</v>
          </cell>
          <cell r="K265">
            <v>4</v>
          </cell>
          <cell r="L265">
            <v>0</v>
          </cell>
          <cell r="M265">
            <v>0</v>
          </cell>
          <cell r="N265">
            <v>0</v>
          </cell>
          <cell r="O265">
            <v>0.625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0.86699999999999999</v>
          </cell>
          <cell r="X265">
            <v>0</v>
          </cell>
          <cell r="Y265">
            <v>0</v>
          </cell>
          <cell r="Z265">
            <v>0.498</v>
          </cell>
          <cell r="AB265">
            <v>6.4</v>
          </cell>
          <cell r="AD265">
            <v>3.8</v>
          </cell>
          <cell r="AF265">
            <v>0</v>
          </cell>
          <cell r="AG265">
            <v>0</v>
          </cell>
          <cell r="AH265">
            <v>0</v>
          </cell>
          <cell r="AI265">
            <v>5.7</v>
          </cell>
          <cell r="AJ265">
            <v>4.9000000000000004</v>
          </cell>
          <cell r="AK265">
            <v>2.67</v>
          </cell>
          <cell r="AL265">
            <v>0.84499999999999997</v>
          </cell>
          <cell r="AM265">
            <v>0</v>
          </cell>
          <cell r="AN265">
            <v>0</v>
          </cell>
          <cell r="AO265">
            <v>0</v>
          </cell>
          <cell r="AP265">
            <v>1.98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2.2200000000000002</v>
          </cell>
          <cell r="AZ265">
            <v>0.93800000000000006</v>
          </cell>
          <cell r="BA265">
            <v>0</v>
          </cell>
          <cell r="BB265">
            <v>1</v>
          </cell>
          <cell r="BD265" t="str">
            <v>2L102x76x15.9x9SLBB</v>
          </cell>
          <cell r="BE265" t="str">
            <v>2L102x76x15.9x9SLBB</v>
          </cell>
          <cell r="BF265">
            <v>40.4</v>
          </cell>
          <cell r="BG265">
            <v>51.52431438</v>
          </cell>
          <cell r="BH265">
            <v>7.6229999999999993</v>
          </cell>
          <cell r="BI265">
            <v>0</v>
          </cell>
          <cell r="BJ265">
            <v>0</v>
          </cell>
          <cell r="BK265">
            <v>0</v>
          </cell>
          <cell r="BL265">
            <v>10.164</v>
          </cell>
          <cell r="BM265">
            <v>0</v>
          </cell>
          <cell r="BN265">
            <v>0</v>
          </cell>
          <cell r="BO265">
            <v>0</v>
          </cell>
          <cell r="BP265">
            <v>1.588125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W265">
            <v>0</v>
          </cell>
          <cell r="BX265">
            <v>2.2030469999999998</v>
          </cell>
          <cell r="BY265">
            <v>0</v>
          </cell>
          <cell r="BZ265">
            <v>0</v>
          </cell>
          <cell r="CA265">
            <v>1.2654179999999999</v>
          </cell>
          <cell r="CB265">
            <v>0</v>
          </cell>
          <cell r="CC265">
            <v>6.4</v>
          </cell>
          <cell r="CD265">
            <v>0</v>
          </cell>
          <cell r="CE265">
            <v>3.8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237.62575835383771</v>
          </cell>
          <cell r="CK265">
            <v>80.391489462899997</v>
          </cell>
          <cell r="CL265">
            <v>43.805158544069997</v>
          </cell>
          <cell r="CM265">
            <v>2.1471450000000001</v>
          </cell>
          <cell r="CN265">
            <v>0</v>
          </cell>
          <cell r="CO265">
            <v>0</v>
          </cell>
          <cell r="CP265">
            <v>0</v>
          </cell>
          <cell r="CQ265">
            <v>5.03118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5.6410200000000001</v>
          </cell>
          <cell r="DA265">
            <v>0.93800000000000006</v>
          </cell>
          <cell r="DB265">
            <v>0</v>
          </cell>
          <cell r="DC265">
            <v>1</v>
          </cell>
          <cell r="DE265">
            <v>0.375</v>
          </cell>
        </row>
        <row r="266">
          <cell r="C266" t="str">
            <v>2L4x4x1/2</v>
          </cell>
          <cell r="D266" t="str">
            <v>F</v>
          </cell>
          <cell r="E266">
            <v>25.5</v>
          </cell>
          <cell r="F266">
            <v>7.49</v>
          </cell>
          <cell r="G266">
            <v>4</v>
          </cell>
          <cell r="H266">
            <v>0</v>
          </cell>
          <cell r="I266">
            <v>0</v>
          </cell>
          <cell r="J266">
            <v>0</v>
          </cell>
          <cell r="K266">
            <v>4</v>
          </cell>
          <cell r="L266">
            <v>0</v>
          </cell>
          <cell r="M266">
            <v>0</v>
          </cell>
          <cell r="N266">
            <v>0</v>
          </cell>
          <cell r="O266">
            <v>0.5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1.18</v>
          </cell>
          <cell r="X266">
            <v>0</v>
          </cell>
          <cell r="Y266">
            <v>0</v>
          </cell>
          <cell r="Z266">
            <v>0</v>
          </cell>
          <cell r="AB266">
            <v>8</v>
          </cell>
          <cell r="AD266">
            <v>7</v>
          </cell>
          <cell r="AF266">
            <v>0</v>
          </cell>
          <cell r="AG266">
            <v>0</v>
          </cell>
          <cell r="AH266">
            <v>0</v>
          </cell>
          <cell r="AI266">
            <v>11</v>
          </cell>
          <cell r="AJ266">
            <v>7.01</v>
          </cell>
          <cell r="AK266">
            <v>3.91</v>
          </cell>
          <cell r="AL266">
            <v>1.21</v>
          </cell>
          <cell r="AM266">
            <v>0</v>
          </cell>
          <cell r="AN266">
            <v>0</v>
          </cell>
          <cell r="AO266">
            <v>0</v>
          </cell>
          <cell r="AP266">
            <v>1.69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2.2799999999999998</v>
          </cell>
          <cell r="AZ266">
            <v>0.83399999999999996</v>
          </cell>
          <cell r="BA266">
            <v>0</v>
          </cell>
          <cell r="BB266">
            <v>1</v>
          </cell>
          <cell r="BD266" t="str">
            <v>2L102x102x12.7</v>
          </cell>
          <cell r="BE266" t="str">
            <v>2L102x102x12.7</v>
          </cell>
          <cell r="BF266">
            <v>38</v>
          </cell>
          <cell r="BG266">
            <v>48.360540690000001</v>
          </cell>
          <cell r="BH266">
            <v>10.164</v>
          </cell>
          <cell r="BI266">
            <v>0</v>
          </cell>
          <cell r="BJ266">
            <v>0</v>
          </cell>
          <cell r="BK266">
            <v>0</v>
          </cell>
          <cell r="BL266">
            <v>10.164</v>
          </cell>
          <cell r="BM266">
            <v>0</v>
          </cell>
          <cell r="BN266">
            <v>0</v>
          </cell>
          <cell r="BO266">
            <v>0</v>
          </cell>
          <cell r="BP266">
            <v>1.2705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W266">
            <v>0</v>
          </cell>
          <cell r="BX266">
            <v>2.9983799999999996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8</v>
          </cell>
          <cell r="CD266">
            <v>0</v>
          </cell>
          <cell r="CE266">
            <v>7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458.57602489337097</v>
          </cell>
          <cell r="CK266">
            <v>115.00904921120998</v>
          </cell>
          <cell r="CL266">
            <v>64.149127306110003</v>
          </cell>
          <cell r="CM266">
            <v>3.0746099999999998</v>
          </cell>
          <cell r="CN266">
            <v>0</v>
          </cell>
          <cell r="CO266">
            <v>0</v>
          </cell>
          <cell r="CP266">
            <v>0</v>
          </cell>
          <cell r="CQ266">
            <v>4.2942900000000002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5.7934799999999997</v>
          </cell>
          <cell r="DA266">
            <v>0.83399999999999996</v>
          </cell>
          <cell r="DB266">
            <v>0</v>
          </cell>
          <cell r="DC266">
            <v>1</v>
          </cell>
          <cell r="DE266">
            <v>0</v>
          </cell>
        </row>
        <row r="267">
          <cell r="C267" t="str">
            <v>2L4x4x1/2x3/4</v>
          </cell>
          <cell r="D267" t="str">
            <v>F</v>
          </cell>
          <cell r="E267">
            <v>25.5</v>
          </cell>
          <cell r="F267">
            <v>7.49</v>
          </cell>
          <cell r="G267">
            <v>4</v>
          </cell>
          <cell r="H267">
            <v>0</v>
          </cell>
          <cell r="I267">
            <v>0</v>
          </cell>
          <cell r="J267">
            <v>0</v>
          </cell>
          <cell r="K267">
            <v>4</v>
          </cell>
          <cell r="L267">
            <v>0</v>
          </cell>
          <cell r="M267">
            <v>0</v>
          </cell>
          <cell r="N267">
            <v>0</v>
          </cell>
          <cell r="O267">
            <v>0.5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1.18</v>
          </cell>
          <cell r="X267">
            <v>0</v>
          </cell>
          <cell r="Y267">
            <v>0</v>
          </cell>
          <cell r="Z267">
            <v>0</v>
          </cell>
          <cell r="AB267">
            <v>8</v>
          </cell>
          <cell r="AD267">
            <v>7</v>
          </cell>
          <cell r="AF267">
            <v>0</v>
          </cell>
          <cell r="AG267">
            <v>0</v>
          </cell>
          <cell r="AH267">
            <v>0</v>
          </cell>
          <cell r="AI267">
            <v>11</v>
          </cell>
          <cell r="AJ267">
            <v>7.01</v>
          </cell>
          <cell r="AK267">
            <v>3.91</v>
          </cell>
          <cell r="AL267">
            <v>1.21</v>
          </cell>
          <cell r="AM267">
            <v>0</v>
          </cell>
          <cell r="AN267">
            <v>0</v>
          </cell>
          <cell r="AO267">
            <v>0</v>
          </cell>
          <cell r="AP267">
            <v>1.97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2.4900000000000002</v>
          </cell>
          <cell r="AZ267">
            <v>0.86199999999999999</v>
          </cell>
          <cell r="BA267">
            <v>0</v>
          </cell>
          <cell r="BB267">
            <v>1</v>
          </cell>
          <cell r="BD267" t="str">
            <v>2L102x102x12.7x19</v>
          </cell>
          <cell r="BE267" t="str">
            <v>2L102x102x12.7x19</v>
          </cell>
          <cell r="BF267">
            <v>38</v>
          </cell>
          <cell r="BG267">
            <v>48.360540690000001</v>
          </cell>
          <cell r="BH267">
            <v>10.164</v>
          </cell>
          <cell r="BI267">
            <v>0</v>
          </cell>
          <cell r="BJ267">
            <v>0</v>
          </cell>
          <cell r="BK267">
            <v>0</v>
          </cell>
          <cell r="BL267">
            <v>10.164</v>
          </cell>
          <cell r="BM267">
            <v>0</v>
          </cell>
          <cell r="BN267">
            <v>0</v>
          </cell>
          <cell r="BO267">
            <v>0</v>
          </cell>
          <cell r="BP267">
            <v>1.2705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W267">
            <v>0</v>
          </cell>
          <cell r="BX267">
            <v>2.9983799999999996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8</v>
          </cell>
          <cell r="CD267">
            <v>0</v>
          </cell>
          <cell r="CE267">
            <v>7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458.57602489337097</v>
          </cell>
          <cell r="CK267">
            <v>115.00904921120998</v>
          </cell>
          <cell r="CL267">
            <v>64.149127306110003</v>
          </cell>
          <cell r="CM267">
            <v>3.0746099999999998</v>
          </cell>
          <cell r="CN267">
            <v>0</v>
          </cell>
          <cell r="CO267">
            <v>0</v>
          </cell>
          <cell r="CP267">
            <v>0</v>
          </cell>
          <cell r="CQ267">
            <v>5.0057700000000001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6.3270900000000001</v>
          </cell>
          <cell r="DA267">
            <v>0.86199999999999999</v>
          </cell>
          <cell r="DB267">
            <v>0</v>
          </cell>
          <cell r="DC267">
            <v>1</v>
          </cell>
          <cell r="DE267">
            <v>0.75</v>
          </cell>
        </row>
        <row r="268">
          <cell r="C268" t="str">
            <v>2L4x4x1/2x3/8</v>
          </cell>
          <cell r="D268" t="str">
            <v>F</v>
          </cell>
          <cell r="E268">
            <v>25.5</v>
          </cell>
          <cell r="F268">
            <v>7.49</v>
          </cell>
          <cell r="G268">
            <v>4</v>
          </cell>
          <cell r="H268">
            <v>0</v>
          </cell>
          <cell r="I268">
            <v>0</v>
          </cell>
          <cell r="J268">
            <v>0</v>
          </cell>
          <cell r="K268">
            <v>4</v>
          </cell>
          <cell r="L268">
            <v>0</v>
          </cell>
          <cell r="M268">
            <v>0</v>
          </cell>
          <cell r="N268">
            <v>0</v>
          </cell>
          <cell r="O268">
            <v>0.5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1.18</v>
          </cell>
          <cell r="X268">
            <v>0</v>
          </cell>
          <cell r="Y268">
            <v>0</v>
          </cell>
          <cell r="Z268">
            <v>0</v>
          </cell>
          <cell r="AB268">
            <v>8</v>
          </cell>
          <cell r="AD268">
            <v>7</v>
          </cell>
          <cell r="AF268">
            <v>0</v>
          </cell>
          <cell r="AG268">
            <v>0</v>
          </cell>
          <cell r="AH268">
            <v>0</v>
          </cell>
          <cell r="AI268">
            <v>11</v>
          </cell>
          <cell r="AJ268">
            <v>7.01</v>
          </cell>
          <cell r="AK268">
            <v>3.91</v>
          </cell>
          <cell r="AL268">
            <v>1.21</v>
          </cell>
          <cell r="AM268">
            <v>0</v>
          </cell>
          <cell r="AN268">
            <v>0</v>
          </cell>
          <cell r="AO268">
            <v>0</v>
          </cell>
          <cell r="AP268">
            <v>1.83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2.38</v>
          </cell>
          <cell r="AZ268">
            <v>0.84799999999999998</v>
          </cell>
          <cell r="BA268">
            <v>0</v>
          </cell>
          <cell r="BB268">
            <v>1</v>
          </cell>
          <cell r="BD268" t="str">
            <v>2L102x102x12.7x9</v>
          </cell>
          <cell r="BE268" t="str">
            <v>2L102x102x12.7x9</v>
          </cell>
          <cell r="BF268">
            <v>38</v>
          </cell>
          <cell r="BG268">
            <v>48.360540690000001</v>
          </cell>
          <cell r="BH268">
            <v>10.164</v>
          </cell>
          <cell r="BI268">
            <v>0</v>
          </cell>
          <cell r="BJ268">
            <v>0</v>
          </cell>
          <cell r="BK268">
            <v>0</v>
          </cell>
          <cell r="BL268">
            <v>10.164</v>
          </cell>
          <cell r="BM268">
            <v>0</v>
          </cell>
          <cell r="BN268">
            <v>0</v>
          </cell>
          <cell r="BO268">
            <v>0</v>
          </cell>
          <cell r="BP268">
            <v>1.2705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W268">
            <v>0</v>
          </cell>
          <cell r="BX268">
            <v>2.9983799999999996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8</v>
          </cell>
          <cell r="CD268">
            <v>0</v>
          </cell>
          <cell r="CE268">
            <v>7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458.57602489337097</v>
          </cell>
          <cell r="CK268">
            <v>115.00904921120998</v>
          </cell>
          <cell r="CL268">
            <v>64.149127306110003</v>
          </cell>
          <cell r="CM268">
            <v>3.0746099999999998</v>
          </cell>
          <cell r="CN268">
            <v>0</v>
          </cell>
          <cell r="CO268">
            <v>0</v>
          </cell>
          <cell r="CP268">
            <v>0</v>
          </cell>
          <cell r="CQ268">
            <v>4.6500300000000001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6.04758</v>
          </cell>
          <cell r="DA268">
            <v>0.84799999999999998</v>
          </cell>
          <cell r="DB268">
            <v>0</v>
          </cell>
          <cell r="DC268">
            <v>1</v>
          </cell>
          <cell r="DE268">
            <v>0.375</v>
          </cell>
        </row>
        <row r="269">
          <cell r="C269" t="str">
            <v>2L4x4x1/4</v>
          </cell>
          <cell r="D269" t="str">
            <v>F</v>
          </cell>
          <cell r="E269">
            <v>13.2</v>
          </cell>
          <cell r="F269">
            <v>3.87</v>
          </cell>
          <cell r="G269">
            <v>4</v>
          </cell>
          <cell r="H269">
            <v>0</v>
          </cell>
          <cell r="I269">
            <v>0</v>
          </cell>
          <cell r="J269">
            <v>0</v>
          </cell>
          <cell r="K269">
            <v>4</v>
          </cell>
          <cell r="L269">
            <v>0</v>
          </cell>
          <cell r="M269">
            <v>0</v>
          </cell>
          <cell r="N269">
            <v>0</v>
          </cell>
          <cell r="O269">
            <v>0.25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1.08</v>
          </cell>
          <cell r="X269">
            <v>0</v>
          </cell>
          <cell r="Y269">
            <v>0</v>
          </cell>
          <cell r="Z269">
            <v>0</v>
          </cell>
          <cell r="AB269">
            <v>16</v>
          </cell>
          <cell r="AD269">
            <v>15</v>
          </cell>
          <cell r="AF269">
            <v>0</v>
          </cell>
          <cell r="AG269">
            <v>0</v>
          </cell>
          <cell r="AH269">
            <v>0</v>
          </cell>
          <cell r="AI269">
            <v>6</v>
          </cell>
          <cell r="AJ269">
            <v>3.65</v>
          </cell>
          <cell r="AK269">
            <v>2.0499999999999998</v>
          </cell>
          <cell r="AL269">
            <v>1.25</v>
          </cell>
          <cell r="AM269">
            <v>0</v>
          </cell>
          <cell r="AN269">
            <v>0</v>
          </cell>
          <cell r="AO269">
            <v>0</v>
          </cell>
          <cell r="AP269">
            <v>1.65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2.2799999999999998</v>
          </cell>
          <cell r="AZ269">
            <v>0.82400000000000007</v>
          </cell>
          <cell r="BA269">
            <v>0</v>
          </cell>
          <cell r="BB269">
            <v>0.998</v>
          </cell>
          <cell r="BD269" t="str">
            <v>2L102x102x6.4</v>
          </cell>
          <cell r="BE269" t="str">
            <v>2L102x102x6.4</v>
          </cell>
          <cell r="BF269">
            <v>19.700000000000003</v>
          </cell>
          <cell r="BG269">
            <v>24.987355470000001</v>
          </cell>
          <cell r="BH269">
            <v>10.164</v>
          </cell>
          <cell r="BI269">
            <v>0</v>
          </cell>
          <cell r="BJ269">
            <v>0</v>
          </cell>
          <cell r="BK269">
            <v>0</v>
          </cell>
          <cell r="BL269">
            <v>10.164</v>
          </cell>
          <cell r="BM269">
            <v>0</v>
          </cell>
          <cell r="BN269">
            <v>0</v>
          </cell>
          <cell r="BO269">
            <v>0</v>
          </cell>
          <cell r="BP269">
            <v>0.63524999999999998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W269">
            <v>0</v>
          </cell>
          <cell r="BX269">
            <v>2.7442800000000003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16</v>
          </cell>
          <cell r="CD269">
            <v>0</v>
          </cell>
          <cell r="CE269">
            <v>15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250.13237721456599</v>
          </cell>
          <cell r="CK269">
            <v>59.883456436649993</v>
          </cell>
          <cell r="CL269">
            <v>33.633174163049993</v>
          </cell>
          <cell r="CM269">
            <v>3.17625</v>
          </cell>
          <cell r="CN269">
            <v>0</v>
          </cell>
          <cell r="CO269">
            <v>0</v>
          </cell>
          <cell r="CP269">
            <v>0</v>
          </cell>
          <cell r="CQ269">
            <v>4.1926499999999995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5.7934799999999997</v>
          </cell>
          <cell r="DA269">
            <v>0.82400000000000007</v>
          </cell>
          <cell r="DB269">
            <v>0</v>
          </cell>
          <cell r="DC269">
            <v>0.996</v>
          </cell>
          <cell r="DE269">
            <v>0</v>
          </cell>
        </row>
        <row r="270">
          <cell r="C270" t="str">
            <v>2L4x4x1/4x3/4</v>
          </cell>
          <cell r="D270" t="str">
            <v>F</v>
          </cell>
          <cell r="E270">
            <v>13.2</v>
          </cell>
          <cell r="F270">
            <v>3.87</v>
          </cell>
          <cell r="G270">
            <v>4</v>
          </cell>
          <cell r="H270">
            <v>0</v>
          </cell>
          <cell r="I270">
            <v>0</v>
          </cell>
          <cell r="J270">
            <v>0</v>
          </cell>
          <cell r="K270">
            <v>4</v>
          </cell>
          <cell r="L270">
            <v>0</v>
          </cell>
          <cell r="M270">
            <v>0</v>
          </cell>
          <cell r="N270">
            <v>0</v>
          </cell>
          <cell r="O270">
            <v>0.25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1.08</v>
          </cell>
          <cell r="X270">
            <v>0</v>
          </cell>
          <cell r="Y270">
            <v>0</v>
          </cell>
          <cell r="Z270">
            <v>0</v>
          </cell>
          <cell r="AB270">
            <v>16</v>
          </cell>
          <cell r="AD270">
            <v>15</v>
          </cell>
          <cell r="AF270">
            <v>0</v>
          </cell>
          <cell r="AG270">
            <v>0</v>
          </cell>
          <cell r="AH270">
            <v>0</v>
          </cell>
          <cell r="AI270">
            <v>6</v>
          </cell>
          <cell r="AJ270">
            <v>3.65</v>
          </cell>
          <cell r="AK270">
            <v>2.0499999999999998</v>
          </cell>
          <cell r="AL270">
            <v>1.25</v>
          </cell>
          <cell r="AM270">
            <v>0</v>
          </cell>
          <cell r="AN270">
            <v>0</v>
          </cell>
          <cell r="AO270">
            <v>0</v>
          </cell>
          <cell r="AP270">
            <v>1.91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2.48</v>
          </cell>
          <cell r="AZ270">
            <v>0.85099999999999998</v>
          </cell>
          <cell r="BA270">
            <v>0</v>
          </cell>
          <cell r="BB270">
            <v>0.91200000000000003</v>
          </cell>
          <cell r="BD270" t="str">
            <v>2L102x102x6.4x19</v>
          </cell>
          <cell r="BE270" t="str">
            <v>2L102x102x6.4x19</v>
          </cell>
          <cell r="BF270">
            <v>19.700000000000003</v>
          </cell>
          <cell r="BG270">
            <v>24.987355470000001</v>
          </cell>
          <cell r="BH270">
            <v>10.164</v>
          </cell>
          <cell r="BI270">
            <v>0</v>
          </cell>
          <cell r="BJ270">
            <v>0</v>
          </cell>
          <cell r="BK270">
            <v>0</v>
          </cell>
          <cell r="BL270">
            <v>10.164</v>
          </cell>
          <cell r="BM270">
            <v>0</v>
          </cell>
          <cell r="BN270">
            <v>0</v>
          </cell>
          <cell r="BO270">
            <v>0</v>
          </cell>
          <cell r="BP270">
            <v>0.63524999999999998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W270">
            <v>0</v>
          </cell>
          <cell r="BX270">
            <v>2.7442800000000003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16</v>
          </cell>
          <cell r="CD270">
            <v>0</v>
          </cell>
          <cell r="CE270">
            <v>15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250.13237721456599</v>
          </cell>
          <cell r="CK270">
            <v>59.883456436649993</v>
          </cell>
          <cell r="CL270">
            <v>33.633174163049993</v>
          </cell>
          <cell r="CM270">
            <v>3.17625</v>
          </cell>
          <cell r="CN270">
            <v>0</v>
          </cell>
          <cell r="CO270">
            <v>0</v>
          </cell>
          <cell r="CP270">
            <v>0</v>
          </cell>
          <cell r="CQ270">
            <v>4.8533099999999996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6.3016800000000002</v>
          </cell>
          <cell r="DA270">
            <v>0.85099999999999998</v>
          </cell>
          <cell r="DB270">
            <v>0</v>
          </cell>
          <cell r="DC270">
            <v>0.91</v>
          </cell>
          <cell r="DE270">
            <v>0.75</v>
          </cell>
        </row>
        <row r="271">
          <cell r="C271" t="str">
            <v>2L4x4x1/4x3/8</v>
          </cell>
          <cell r="D271" t="str">
            <v>F</v>
          </cell>
          <cell r="E271">
            <v>13.2</v>
          </cell>
          <cell r="F271">
            <v>3.87</v>
          </cell>
          <cell r="G271">
            <v>4</v>
          </cell>
          <cell r="H271">
            <v>0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0</v>
          </cell>
          <cell r="N271">
            <v>0</v>
          </cell>
          <cell r="O271">
            <v>0.25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1.08</v>
          </cell>
          <cell r="X271">
            <v>0</v>
          </cell>
          <cell r="Y271">
            <v>0</v>
          </cell>
          <cell r="Z271">
            <v>0</v>
          </cell>
          <cell r="AB271">
            <v>16</v>
          </cell>
          <cell r="AD271">
            <v>15</v>
          </cell>
          <cell r="AF271">
            <v>0</v>
          </cell>
          <cell r="AG271">
            <v>0</v>
          </cell>
          <cell r="AH271">
            <v>0</v>
          </cell>
          <cell r="AI271">
            <v>6</v>
          </cell>
          <cell r="AJ271">
            <v>3.65</v>
          </cell>
          <cell r="AK271">
            <v>2.0499999999999998</v>
          </cell>
          <cell r="AL271">
            <v>1.25</v>
          </cell>
          <cell r="AM271">
            <v>0</v>
          </cell>
          <cell r="AN271">
            <v>0</v>
          </cell>
          <cell r="AO271">
            <v>0</v>
          </cell>
          <cell r="AP271">
            <v>1.78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2.37</v>
          </cell>
          <cell r="AZ271">
            <v>0.83799999999999997</v>
          </cell>
          <cell r="BA271">
            <v>0</v>
          </cell>
          <cell r="BB271">
            <v>0.91200000000000003</v>
          </cell>
          <cell r="BD271" t="str">
            <v>2L102x102x6.4x9</v>
          </cell>
          <cell r="BE271" t="str">
            <v>2L102x102x6.4x9</v>
          </cell>
          <cell r="BF271">
            <v>19.700000000000003</v>
          </cell>
          <cell r="BG271">
            <v>24.987355470000001</v>
          </cell>
          <cell r="BH271">
            <v>10.164</v>
          </cell>
          <cell r="BI271">
            <v>0</v>
          </cell>
          <cell r="BJ271">
            <v>0</v>
          </cell>
          <cell r="BK271">
            <v>0</v>
          </cell>
          <cell r="BL271">
            <v>10.164</v>
          </cell>
          <cell r="BM271">
            <v>0</v>
          </cell>
          <cell r="BN271">
            <v>0</v>
          </cell>
          <cell r="BO271">
            <v>0</v>
          </cell>
          <cell r="BP271">
            <v>0.63524999999999998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W271">
            <v>0</v>
          </cell>
          <cell r="BX271">
            <v>2.7442800000000003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16</v>
          </cell>
          <cell r="CD271">
            <v>0</v>
          </cell>
          <cell r="CE271">
            <v>15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250.13237721456599</v>
          </cell>
          <cell r="CK271">
            <v>59.883456436649993</v>
          </cell>
          <cell r="CL271">
            <v>33.633174163049993</v>
          </cell>
          <cell r="CM271">
            <v>3.17625</v>
          </cell>
          <cell r="CN271">
            <v>0</v>
          </cell>
          <cell r="CO271">
            <v>0</v>
          </cell>
          <cell r="CP271">
            <v>0</v>
          </cell>
          <cell r="CQ271">
            <v>4.5229799999999996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6.02217</v>
          </cell>
          <cell r="DA271">
            <v>0.83799999999999997</v>
          </cell>
          <cell r="DB271">
            <v>0</v>
          </cell>
          <cell r="DC271">
            <v>0.91</v>
          </cell>
          <cell r="DE271">
            <v>0.375</v>
          </cell>
        </row>
        <row r="272">
          <cell r="C272" t="str">
            <v>2L4x4x3/4</v>
          </cell>
          <cell r="D272" t="str">
            <v>F</v>
          </cell>
          <cell r="E272">
            <v>37</v>
          </cell>
          <cell r="F272">
            <v>10.9</v>
          </cell>
          <cell r="G272">
            <v>4</v>
          </cell>
          <cell r="H272">
            <v>0</v>
          </cell>
          <cell r="I272">
            <v>0</v>
          </cell>
          <cell r="J272">
            <v>0</v>
          </cell>
          <cell r="K272">
            <v>4</v>
          </cell>
          <cell r="L272">
            <v>0</v>
          </cell>
          <cell r="M272">
            <v>0</v>
          </cell>
          <cell r="N272">
            <v>0</v>
          </cell>
          <cell r="O272">
            <v>0.75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1.27</v>
          </cell>
          <cell r="X272">
            <v>0</v>
          </cell>
          <cell r="Y272">
            <v>0</v>
          </cell>
          <cell r="Z272">
            <v>0</v>
          </cell>
          <cell r="AB272">
            <v>5.333333333333333</v>
          </cell>
          <cell r="AD272">
            <v>4.333333333333333</v>
          </cell>
          <cell r="AF272">
            <v>0</v>
          </cell>
          <cell r="AG272">
            <v>0</v>
          </cell>
          <cell r="AH272">
            <v>0</v>
          </cell>
          <cell r="AI272">
            <v>15.2</v>
          </cell>
          <cell r="AJ272">
            <v>10</v>
          </cell>
          <cell r="AK272">
            <v>5.58</v>
          </cell>
          <cell r="AL272">
            <v>1.18</v>
          </cell>
          <cell r="AM272">
            <v>0</v>
          </cell>
          <cell r="AN272">
            <v>0</v>
          </cell>
          <cell r="AO272">
            <v>0</v>
          </cell>
          <cell r="AP272">
            <v>1.73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2.2799999999999998</v>
          </cell>
          <cell r="AZ272">
            <v>0.84699999999999998</v>
          </cell>
          <cell r="BA272">
            <v>0</v>
          </cell>
          <cell r="BB272">
            <v>1</v>
          </cell>
          <cell r="BD272" t="str">
            <v>2L102x102x19</v>
          </cell>
          <cell r="BE272" t="str">
            <v>2L102x102x19</v>
          </cell>
          <cell r="BF272">
            <v>55.1</v>
          </cell>
          <cell r="BG272">
            <v>70.377822899999998</v>
          </cell>
          <cell r="BH272">
            <v>10.164</v>
          </cell>
          <cell r="BI272">
            <v>0</v>
          </cell>
          <cell r="BJ272">
            <v>0</v>
          </cell>
          <cell r="BK272">
            <v>0</v>
          </cell>
          <cell r="BL272">
            <v>10.164</v>
          </cell>
          <cell r="BM272">
            <v>0</v>
          </cell>
          <cell r="BN272">
            <v>0</v>
          </cell>
          <cell r="BO272">
            <v>0</v>
          </cell>
          <cell r="BP272">
            <v>1.9057499999999998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W272">
            <v>0</v>
          </cell>
          <cell r="BX272">
            <v>3.2270699999999999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5.333333333333333</v>
          </cell>
          <cell r="CD272">
            <v>0</v>
          </cell>
          <cell r="CE272">
            <v>4.333333333333333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633.66868894356719</v>
          </cell>
          <cell r="CK272">
            <v>164.06426420999998</v>
          </cell>
          <cell r="CL272">
            <v>91.547859429179994</v>
          </cell>
          <cell r="CM272">
            <v>2.9983799999999996</v>
          </cell>
          <cell r="CN272">
            <v>0</v>
          </cell>
          <cell r="CO272">
            <v>0</v>
          </cell>
          <cell r="CP272">
            <v>0</v>
          </cell>
          <cell r="CQ272">
            <v>4.3959299999999999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5.7934799999999997</v>
          </cell>
          <cell r="DA272">
            <v>0.84699999999999998</v>
          </cell>
          <cell r="DB272">
            <v>0</v>
          </cell>
          <cell r="DC272">
            <v>1</v>
          </cell>
          <cell r="DE272">
            <v>0</v>
          </cell>
        </row>
        <row r="273">
          <cell r="C273" t="str">
            <v>2L4x4x3/4x3/4</v>
          </cell>
          <cell r="D273" t="str">
            <v>F</v>
          </cell>
          <cell r="E273">
            <v>37</v>
          </cell>
          <cell r="F273">
            <v>10.9</v>
          </cell>
          <cell r="G273">
            <v>4</v>
          </cell>
          <cell r="H273">
            <v>0</v>
          </cell>
          <cell r="I273">
            <v>0</v>
          </cell>
          <cell r="J273">
            <v>0</v>
          </cell>
          <cell r="K273">
            <v>4</v>
          </cell>
          <cell r="L273">
            <v>0</v>
          </cell>
          <cell r="M273">
            <v>0</v>
          </cell>
          <cell r="N273">
            <v>0</v>
          </cell>
          <cell r="O273">
            <v>0.75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1.27</v>
          </cell>
          <cell r="X273">
            <v>0</v>
          </cell>
          <cell r="Y273">
            <v>0</v>
          </cell>
          <cell r="Z273">
            <v>0</v>
          </cell>
          <cell r="AB273">
            <v>5.333333333333333</v>
          </cell>
          <cell r="AD273">
            <v>4.333333333333333</v>
          </cell>
          <cell r="AF273">
            <v>0</v>
          </cell>
          <cell r="AG273">
            <v>0</v>
          </cell>
          <cell r="AH273">
            <v>0</v>
          </cell>
          <cell r="AI273">
            <v>15.2</v>
          </cell>
          <cell r="AJ273">
            <v>10</v>
          </cell>
          <cell r="AK273">
            <v>5.58</v>
          </cell>
          <cell r="AL273">
            <v>1.18</v>
          </cell>
          <cell r="AM273">
            <v>0</v>
          </cell>
          <cell r="AN273">
            <v>0</v>
          </cell>
          <cell r="AO273">
            <v>0</v>
          </cell>
          <cell r="AP273">
            <v>2.0299999999999998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2.5099999999999998</v>
          </cell>
          <cell r="AZ273">
            <v>0.874</v>
          </cell>
          <cell r="BA273">
            <v>0</v>
          </cell>
          <cell r="BB273">
            <v>1</v>
          </cell>
          <cell r="BD273" t="str">
            <v>2L102x102x19x19</v>
          </cell>
          <cell r="BE273" t="str">
            <v>2L102x102x19x19</v>
          </cell>
          <cell r="BF273">
            <v>55.1</v>
          </cell>
          <cell r="BG273">
            <v>70.377822899999998</v>
          </cell>
          <cell r="BH273">
            <v>10.164</v>
          </cell>
          <cell r="BI273">
            <v>0</v>
          </cell>
          <cell r="BJ273">
            <v>0</v>
          </cell>
          <cell r="BK273">
            <v>0</v>
          </cell>
          <cell r="BL273">
            <v>10.164</v>
          </cell>
          <cell r="BM273">
            <v>0</v>
          </cell>
          <cell r="BN273">
            <v>0</v>
          </cell>
          <cell r="BO273">
            <v>0</v>
          </cell>
          <cell r="BP273">
            <v>1.9057499999999998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W273">
            <v>0</v>
          </cell>
          <cell r="BX273">
            <v>3.2270699999999999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5.333333333333333</v>
          </cell>
          <cell r="CD273">
            <v>0</v>
          </cell>
          <cell r="CE273">
            <v>4.333333333333333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633.66868894356719</v>
          </cell>
          <cell r="CK273">
            <v>164.06426420999998</v>
          </cell>
          <cell r="CL273">
            <v>91.547859429179994</v>
          </cell>
          <cell r="CM273">
            <v>2.9983799999999996</v>
          </cell>
          <cell r="CN273">
            <v>0</v>
          </cell>
          <cell r="CO273">
            <v>0</v>
          </cell>
          <cell r="CP273">
            <v>0</v>
          </cell>
          <cell r="CQ273">
            <v>5.1582299999999996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6.3779099999999991</v>
          </cell>
          <cell r="DA273">
            <v>0.874</v>
          </cell>
          <cell r="DB273">
            <v>0</v>
          </cell>
          <cell r="DC273">
            <v>1</v>
          </cell>
          <cell r="DE273">
            <v>0.75</v>
          </cell>
        </row>
        <row r="274">
          <cell r="C274" t="str">
            <v>2L4x4x3/4x3/8</v>
          </cell>
          <cell r="D274" t="str">
            <v>F</v>
          </cell>
          <cell r="E274">
            <v>37</v>
          </cell>
          <cell r="F274">
            <v>10.9</v>
          </cell>
          <cell r="G274">
            <v>4</v>
          </cell>
          <cell r="H274">
            <v>0</v>
          </cell>
          <cell r="I274">
            <v>0</v>
          </cell>
          <cell r="J274">
            <v>0</v>
          </cell>
          <cell r="K274">
            <v>4</v>
          </cell>
          <cell r="L274">
            <v>0</v>
          </cell>
          <cell r="M274">
            <v>0</v>
          </cell>
          <cell r="N274">
            <v>0</v>
          </cell>
          <cell r="O274">
            <v>0.75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1.27</v>
          </cell>
          <cell r="X274">
            <v>0</v>
          </cell>
          <cell r="Y274">
            <v>0</v>
          </cell>
          <cell r="Z274">
            <v>0</v>
          </cell>
          <cell r="AB274">
            <v>5.333333333333333</v>
          </cell>
          <cell r="AD274">
            <v>4.333333333333333</v>
          </cell>
          <cell r="AF274">
            <v>0</v>
          </cell>
          <cell r="AG274">
            <v>0</v>
          </cell>
          <cell r="AH274">
            <v>0</v>
          </cell>
          <cell r="AI274">
            <v>15.2</v>
          </cell>
          <cell r="AJ274">
            <v>10</v>
          </cell>
          <cell r="AK274">
            <v>5.58</v>
          </cell>
          <cell r="AL274">
            <v>1.18</v>
          </cell>
          <cell r="AM274">
            <v>0</v>
          </cell>
          <cell r="AN274">
            <v>0</v>
          </cell>
          <cell r="AO274">
            <v>0</v>
          </cell>
          <cell r="AP274">
            <v>1.88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2.39</v>
          </cell>
          <cell r="AZ274">
            <v>0.86099999999999999</v>
          </cell>
          <cell r="BA274">
            <v>0</v>
          </cell>
          <cell r="BB274">
            <v>1</v>
          </cell>
          <cell r="BD274" t="str">
            <v>2L102x102x19x9</v>
          </cell>
          <cell r="BE274" t="str">
            <v>2L102x102x19x9</v>
          </cell>
          <cell r="BF274">
            <v>55.1</v>
          </cell>
          <cell r="BG274">
            <v>70.377822899999998</v>
          </cell>
          <cell r="BH274">
            <v>10.164</v>
          </cell>
          <cell r="BI274">
            <v>0</v>
          </cell>
          <cell r="BJ274">
            <v>0</v>
          </cell>
          <cell r="BK274">
            <v>0</v>
          </cell>
          <cell r="BL274">
            <v>10.164</v>
          </cell>
          <cell r="BM274">
            <v>0</v>
          </cell>
          <cell r="BN274">
            <v>0</v>
          </cell>
          <cell r="BO274">
            <v>0</v>
          </cell>
          <cell r="BP274">
            <v>1.9057499999999998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W274">
            <v>0</v>
          </cell>
          <cell r="BX274">
            <v>3.2270699999999999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5.333333333333333</v>
          </cell>
          <cell r="CD274">
            <v>0</v>
          </cell>
          <cell r="CE274">
            <v>4.333333333333333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633.66868894356719</v>
          </cell>
          <cell r="CK274">
            <v>164.06426420999998</v>
          </cell>
          <cell r="CL274">
            <v>91.547859429179994</v>
          </cell>
          <cell r="CM274">
            <v>2.9983799999999996</v>
          </cell>
          <cell r="CN274">
            <v>0</v>
          </cell>
          <cell r="CO274">
            <v>0</v>
          </cell>
          <cell r="CP274">
            <v>0</v>
          </cell>
          <cell r="CQ274">
            <v>4.7770799999999998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6.0729899999999999</v>
          </cell>
          <cell r="DA274">
            <v>0.86099999999999999</v>
          </cell>
          <cell r="DB274">
            <v>0</v>
          </cell>
          <cell r="DC274">
            <v>1</v>
          </cell>
          <cell r="DE274">
            <v>0.375</v>
          </cell>
        </row>
        <row r="275">
          <cell r="C275" t="str">
            <v>2L4x4x3/8</v>
          </cell>
          <cell r="D275" t="str">
            <v>F</v>
          </cell>
          <cell r="E275">
            <v>19.399999999999999</v>
          </cell>
          <cell r="F275">
            <v>5.71</v>
          </cell>
          <cell r="G275">
            <v>4</v>
          </cell>
          <cell r="H275">
            <v>0</v>
          </cell>
          <cell r="I275">
            <v>0</v>
          </cell>
          <cell r="J275">
            <v>0</v>
          </cell>
          <cell r="K275">
            <v>4</v>
          </cell>
          <cell r="L275">
            <v>0</v>
          </cell>
          <cell r="M275">
            <v>0</v>
          </cell>
          <cell r="N275">
            <v>0</v>
          </cell>
          <cell r="O275">
            <v>0.375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1.1299999999999999</v>
          </cell>
          <cell r="X275">
            <v>0</v>
          </cell>
          <cell r="Y275">
            <v>0</v>
          </cell>
          <cell r="Z275">
            <v>0</v>
          </cell>
          <cell r="AB275">
            <v>10.666666666666666</v>
          </cell>
          <cell r="AD275">
            <v>9.6666666666666661</v>
          </cell>
          <cell r="AF275">
            <v>0</v>
          </cell>
          <cell r="AG275">
            <v>0</v>
          </cell>
          <cell r="AH275">
            <v>0</v>
          </cell>
          <cell r="AI275">
            <v>8.64</v>
          </cell>
          <cell r="AJ275">
            <v>5.37</v>
          </cell>
          <cell r="AK275">
            <v>3.01</v>
          </cell>
          <cell r="AL275">
            <v>1.23</v>
          </cell>
          <cell r="AM275">
            <v>0</v>
          </cell>
          <cell r="AN275">
            <v>0</v>
          </cell>
          <cell r="AO275">
            <v>0</v>
          </cell>
          <cell r="AP275">
            <v>1.67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2.2799999999999998</v>
          </cell>
          <cell r="AZ275">
            <v>0.82900000000000007</v>
          </cell>
          <cell r="BA275">
            <v>0</v>
          </cell>
          <cell r="BB275">
            <v>1</v>
          </cell>
          <cell r="BD275" t="str">
            <v>2L102x102x9.5</v>
          </cell>
          <cell r="BE275" t="str">
            <v>2L102x102x9.5</v>
          </cell>
          <cell r="BF275">
            <v>28.900000000000002</v>
          </cell>
          <cell r="BG275">
            <v>36.867648509999995</v>
          </cell>
          <cell r="BH275">
            <v>10.164</v>
          </cell>
          <cell r="BI275">
            <v>0</v>
          </cell>
          <cell r="BJ275">
            <v>0</v>
          </cell>
          <cell r="BK275">
            <v>0</v>
          </cell>
          <cell r="BL275">
            <v>10.164</v>
          </cell>
          <cell r="BM275">
            <v>0</v>
          </cell>
          <cell r="BN275">
            <v>0</v>
          </cell>
          <cell r="BO275">
            <v>0</v>
          </cell>
          <cell r="BP275">
            <v>0.95287499999999992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W275">
            <v>0</v>
          </cell>
          <cell r="BX275">
            <v>2.8713299999999995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10.666666666666666</v>
          </cell>
          <cell r="CD275">
            <v>0</v>
          </cell>
          <cell r="CE275">
            <v>9.6666666666666661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360.19062318897505</v>
          </cell>
          <cell r="CK275">
            <v>88.10250988077</v>
          </cell>
          <cell r="CL275">
            <v>49.383343527209995</v>
          </cell>
          <cell r="CM275">
            <v>3.1254299999999997</v>
          </cell>
          <cell r="CN275">
            <v>0</v>
          </cell>
          <cell r="CO275">
            <v>0</v>
          </cell>
          <cell r="CP275">
            <v>0</v>
          </cell>
          <cell r="CQ275">
            <v>4.2434699999999994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5.7934799999999997</v>
          </cell>
          <cell r="DA275">
            <v>0.82900000000000007</v>
          </cell>
          <cell r="DB275">
            <v>0</v>
          </cell>
          <cell r="DC275">
            <v>1</v>
          </cell>
          <cell r="DE275">
            <v>0</v>
          </cell>
        </row>
        <row r="276">
          <cell r="C276" t="str">
            <v>2L4x4x3/8x3/4</v>
          </cell>
          <cell r="D276" t="str">
            <v>F</v>
          </cell>
          <cell r="E276">
            <v>19.399999999999999</v>
          </cell>
          <cell r="F276">
            <v>5.71</v>
          </cell>
          <cell r="G276">
            <v>4</v>
          </cell>
          <cell r="H276">
            <v>0</v>
          </cell>
          <cell r="I276">
            <v>0</v>
          </cell>
          <cell r="J276">
            <v>0</v>
          </cell>
          <cell r="K276">
            <v>4</v>
          </cell>
          <cell r="L276">
            <v>0</v>
          </cell>
          <cell r="M276">
            <v>0</v>
          </cell>
          <cell r="N276">
            <v>0</v>
          </cell>
          <cell r="O276">
            <v>0.375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1.1299999999999999</v>
          </cell>
          <cell r="X276">
            <v>0</v>
          </cell>
          <cell r="Y276">
            <v>0</v>
          </cell>
          <cell r="Z276">
            <v>0</v>
          </cell>
          <cell r="AB276">
            <v>10.666666666666666</v>
          </cell>
          <cell r="AD276">
            <v>9.6666666666666661</v>
          </cell>
          <cell r="AF276">
            <v>0</v>
          </cell>
          <cell r="AG276">
            <v>0</v>
          </cell>
          <cell r="AH276">
            <v>0</v>
          </cell>
          <cell r="AI276">
            <v>8.64</v>
          </cell>
          <cell r="AJ276">
            <v>5.37</v>
          </cell>
          <cell r="AK276">
            <v>3.01</v>
          </cell>
          <cell r="AL276">
            <v>1.23</v>
          </cell>
          <cell r="AM276">
            <v>0</v>
          </cell>
          <cell r="AN276">
            <v>0</v>
          </cell>
          <cell r="AO276">
            <v>0</v>
          </cell>
          <cell r="AP276">
            <v>1.94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2.4900000000000002</v>
          </cell>
          <cell r="AZ276">
            <v>0.85599999999999998</v>
          </cell>
          <cell r="BA276">
            <v>0</v>
          </cell>
          <cell r="BB276">
            <v>1</v>
          </cell>
          <cell r="BD276" t="str">
            <v>2L102x102x9.5x19</v>
          </cell>
          <cell r="BE276" t="str">
            <v>2L102x102x9.5x19</v>
          </cell>
          <cell r="BF276">
            <v>28.900000000000002</v>
          </cell>
          <cell r="BG276">
            <v>36.867648509999995</v>
          </cell>
          <cell r="BH276">
            <v>10.164</v>
          </cell>
          <cell r="BI276">
            <v>0</v>
          </cell>
          <cell r="BJ276">
            <v>0</v>
          </cell>
          <cell r="BK276">
            <v>0</v>
          </cell>
          <cell r="BL276">
            <v>10.164</v>
          </cell>
          <cell r="BM276">
            <v>0</v>
          </cell>
          <cell r="BN276">
            <v>0</v>
          </cell>
          <cell r="BO276">
            <v>0</v>
          </cell>
          <cell r="BP276">
            <v>0.95287499999999992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W276">
            <v>0</v>
          </cell>
          <cell r="BX276">
            <v>2.8713299999999995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10.666666666666666</v>
          </cell>
          <cell r="CD276">
            <v>0</v>
          </cell>
          <cell r="CE276">
            <v>9.6666666666666661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360.19062318897505</v>
          </cell>
          <cell r="CK276">
            <v>88.10250988077</v>
          </cell>
          <cell r="CL276">
            <v>49.383343527209995</v>
          </cell>
          <cell r="CM276">
            <v>3.1254299999999997</v>
          </cell>
          <cell r="CN276">
            <v>0</v>
          </cell>
          <cell r="CO276">
            <v>0</v>
          </cell>
          <cell r="CP276">
            <v>0</v>
          </cell>
          <cell r="CQ276">
            <v>4.9295399999999994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6.3270900000000001</v>
          </cell>
          <cell r="DA276">
            <v>0.85599999999999998</v>
          </cell>
          <cell r="DB276">
            <v>0</v>
          </cell>
          <cell r="DC276">
            <v>1</v>
          </cell>
          <cell r="DE276">
            <v>0.75</v>
          </cell>
        </row>
        <row r="277">
          <cell r="C277" t="str">
            <v>2L4x4x3/8x3/8</v>
          </cell>
          <cell r="D277" t="str">
            <v>F</v>
          </cell>
          <cell r="E277">
            <v>19.399999999999999</v>
          </cell>
          <cell r="F277">
            <v>5.71</v>
          </cell>
          <cell r="G277">
            <v>4</v>
          </cell>
          <cell r="H277">
            <v>0</v>
          </cell>
          <cell r="I277">
            <v>0</v>
          </cell>
          <cell r="J277">
            <v>0</v>
          </cell>
          <cell r="K277">
            <v>4</v>
          </cell>
          <cell r="L277">
            <v>0</v>
          </cell>
          <cell r="M277">
            <v>0</v>
          </cell>
          <cell r="N277">
            <v>0</v>
          </cell>
          <cell r="O277">
            <v>0.375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1.1299999999999999</v>
          </cell>
          <cell r="X277">
            <v>0</v>
          </cell>
          <cell r="Y277">
            <v>0</v>
          </cell>
          <cell r="Z277">
            <v>0</v>
          </cell>
          <cell r="AB277">
            <v>10.666666666666666</v>
          </cell>
          <cell r="AD277">
            <v>9.6666666666666661</v>
          </cell>
          <cell r="AF277">
            <v>0</v>
          </cell>
          <cell r="AG277">
            <v>0</v>
          </cell>
          <cell r="AH277">
            <v>0</v>
          </cell>
          <cell r="AI277">
            <v>8.64</v>
          </cell>
          <cell r="AJ277">
            <v>5.37</v>
          </cell>
          <cell r="AK277">
            <v>3.01</v>
          </cell>
          <cell r="AL277">
            <v>1.23</v>
          </cell>
          <cell r="AM277">
            <v>0</v>
          </cell>
          <cell r="AN277">
            <v>0</v>
          </cell>
          <cell r="AO277">
            <v>0</v>
          </cell>
          <cell r="AP277">
            <v>1.8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2.38</v>
          </cell>
          <cell r="AZ277">
            <v>0.84299999999999997</v>
          </cell>
          <cell r="BA277">
            <v>0</v>
          </cell>
          <cell r="BB277">
            <v>1</v>
          </cell>
          <cell r="BD277" t="str">
            <v>2L102x102x9.5x9</v>
          </cell>
          <cell r="BE277" t="str">
            <v>2L102x102x9.5x9</v>
          </cell>
          <cell r="BF277">
            <v>28.900000000000002</v>
          </cell>
          <cell r="BG277">
            <v>36.867648509999995</v>
          </cell>
          <cell r="BH277">
            <v>10.164</v>
          </cell>
          <cell r="BI277">
            <v>0</v>
          </cell>
          <cell r="BJ277">
            <v>0</v>
          </cell>
          <cell r="BK277">
            <v>0</v>
          </cell>
          <cell r="BL277">
            <v>10.164</v>
          </cell>
          <cell r="BM277">
            <v>0</v>
          </cell>
          <cell r="BN277">
            <v>0</v>
          </cell>
          <cell r="BO277">
            <v>0</v>
          </cell>
          <cell r="BP277">
            <v>0.95287499999999992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W277">
            <v>0</v>
          </cell>
          <cell r="BX277">
            <v>2.8713299999999995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10.666666666666666</v>
          </cell>
          <cell r="CD277">
            <v>0</v>
          </cell>
          <cell r="CE277">
            <v>9.6666666666666661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360.19062318897505</v>
          </cell>
          <cell r="CK277">
            <v>88.10250988077</v>
          </cell>
          <cell r="CL277">
            <v>49.383343527209995</v>
          </cell>
          <cell r="CM277">
            <v>3.1254299999999997</v>
          </cell>
          <cell r="CN277">
            <v>0</v>
          </cell>
          <cell r="CO277">
            <v>0</v>
          </cell>
          <cell r="CP277">
            <v>0</v>
          </cell>
          <cell r="CQ277">
            <v>4.5738000000000003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6.04758</v>
          </cell>
          <cell r="DA277">
            <v>0.84299999999999997</v>
          </cell>
          <cell r="DB277">
            <v>0</v>
          </cell>
          <cell r="DC277">
            <v>1</v>
          </cell>
          <cell r="DE277">
            <v>0.375</v>
          </cell>
        </row>
        <row r="278">
          <cell r="C278" t="str">
            <v>2L4x4x5/16</v>
          </cell>
          <cell r="D278" t="str">
            <v>F</v>
          </cell>
          <cell r="E278">
            <v>16.3</v>
          </cell>
          <cell r="F278">
            <v>4.8</v>
          </cell>
          <cell r="G278">
            <v>4</v>
          </cell>
          <cell r="H278">
            <v>0</v>
          </cell>
          <cell r="I278">
            <v>0</v>
          </cell>
          <cell r="J278">
            <v>0</v>
          </cell>
          <cell r="K278">
            <v>4</v>
          </cell>
          <cell r="L278">
            <v>0</v>
          </cell>
          <cell r="M278">
            <v>0</v>
          </cell>
          <cell r="N278">
            <v>0</v>
          </cell>
          <cell r="O278">
            <v>0.3125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1.1100000000000001</v>
          </cell>
          <cell r="X278">
            <v>0</v>
          </cell>
          <cell r="Y278">
            <v>0</v>
          </cell>
          <cell r="Z278">
            <v>0</v>
          </cell>
          <cell r="AB278">
            <v>12.8</v>
          </cell>
          <cell r="AD278">
            <v>11.8</v>
          </cell>
          <cell r="AF278">
            <v>0</v>
          </cell>
          <cell r="AG278">
            <v>0</v>
          </cell>
          <cell r="AH278">
            <v>0</v>
          </cell>
          <cell r="AI278">
            <v>7.35</v>
          </cell>
          <cell r="AJ278">
            <v>4.5199999999999996</v>
          </cell>
          <cell r="AK278">
            <v>2.54</v>
          </cell>
          <cell r="AL278">
            <v>1.24</v>
          </cell>
          <cell r="AM278">
            <v>0</v>
          </cell>
          <cell r="AN278">
            <v>0</v>
          </cell>
          <cell r="AO278">
            <v>0</v>
          </cell>
          <cell r="AP278">
            <v>1.66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2.2799999999999998</v>
          </cell>
          <cell r="AZ278">
            <v>0.82600000000000007</v>
          </cell>
          <cell r="BA278">
            <v>0</v>
          </cell>
          <cell r="BB278">
            <v>1</v>
          </cell>
          <cell r="BD278" t="str">
            <v>2L102x102x7.9</v>
          </cell>
          <cell r="BE278" t="str">
            <v>2L102x102x7.9</v>
          </cell>
          <cell r="BF278">
            <v>24.3</v>
          </cell>
          <cell r="BG278">
            <v>30.992068799999998</v>
          </cell>
          <cell r="BH278">
            <v>10.164</v>
          </cell>
          <cell r="BI278">
            <v>0</v>
          </cell>
          <cell r="BJ278">
            <v>0</v>
          </cell>
          <cell r="BK278">
            <v>0</v>
          </cell>
          <cell r="BL278">
            <v>10.164</v>
          </cell>
          <cell r="BM278">
            <v>0</v>
          </cell>
          <cell r="BN278">
            <v>0</v>
          </cell>
          <cell r="BO278">
            <v>0</v>
          </cell>
          <cell r="BP278">
            <v>0.7940625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W278">
            <v>0</v>
          </cell>
          <cell r="BX278">
            <v>2.8205100000000001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12.8</v>
          </cell>
          <cell r="CD278">
            <v>0</v>
          </cell>
          <cell r="CE278">
            <v>11.8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306.41216208784334</v>
          </cell>
          <cell r="CK278">
            <v>74.157047422919987</v>
          </cell>
          <cell r="CL278">
            <v>41.672323109339999</v>
          </cell>
          <cell r="CM278">
            <v>3.1508400000000001</v>
          </cell>
          <cell r="CN278">
            <v>0</v>
          </cell>
          <cell r="CO278">
            <v>0</v>
          </cell>
          <cell r="CP278">
            <v>0</v>
          </cell>
          <cell r="CQ278">
            <v>4.2180599999999995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5.7934799999999997</v>
          </cell>
          <cell r="DA278">
            <v>0.82600000000000007</v>
          </cell>
          <cell r="DB278">
            <v>0</v>
          </cell>
          <cell r="DC278">
            <v>1</v>
          </cell>
          <cell r="DE278">
            <v>0</v>
          </cell>
        </row>
        <row r="279">
          <cell r="C279" t="str">
            <v>2L4x4x5/16x3/4</v>
          </cell>
          <cell r="D279" t="str">
            <v>F</v>
          </cell>
          <cell r="E279">
            <v>16.3</v>
          </cell>
          <cell r="F279">
            <v>4.8</v>
          </cell>
          <cell r="G279">
            <v>4</v>
          </cell>
          <cell r="H279">
            <v>0</v>
          </cell>
          <cell r="I279">
            <v>0</v>
          </cell>
          <cell r="J279">
            <v>0</v>
          </cell>
          <cell r="K279">
            <v>4</v>
          </cell>
          <cell r="L279">
            <v>0</v>
          </cell>
          <cell r="M279">
            <v>0</v>
          </cell>
          <cell r="N279">
            <v>0</v>
          </cell>
          <cell r="O279">
            <v>0.3125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1.1100000000000001</v>
          </cell>
          <cell r="X279">
            <v>0</v>
          </cell>
          <cell r="Y279">
            <v>0</v>
          </cell>
          <cell r="Z279">
            <v>0</v>
          </cell>
          <cell r="AB279">
            <v>12.8</v>
          </cell>
          <cell r="AD279">
            <v>11.8</v>
          </cell>
          <cell r="AF279">
            <v>0</v>
          </cell>
          <cell r="AG279">
            <v>0</v>
          </cell>
          <cell r="AH279">
            <v>0</v>
          </cell>
          <cell r="AI279">
            <v>7.35</v>
          </cell>
          <cell r="AJ279">
            <v>4.5199999999999996</v>
          </cell>
          <cell r="AK279">
            <v>2.54</v>
          </cell>
          <cell r="AL279">
            <v>1.24</v>
          </cell>
          <cell r="AM279">
            <v>0</v>
          </cell>
          <cell r="AN279">
            <v>0</v>
          </cell>
          <cell r="AO279">
            <v>0</v>
          </cell>
          <cell r="AP279">
            <v>1.93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2.48</v>
          </cell>
          <cell r="AZ279">
            <v>0.85399999999999998</v>
          </cell>
          <cell r="BA279">
            <v>0</v>
          </cell>
          <cell r="BB279">
            <v>0.997</v>
          </cell>
          <cell r="BD279" t="str">
            <v>2L102x102x7.9x19</v>
          </cell>
          <cell r="BE279" t="str">
            <v>2L102x102x7.9x19</v>
          </cell>
          <cell r="BF279">
            <v>24.3</v>
          </cell>
          <cell r="BG279">
            <v>30.992068799999998</v>
          </cell>
          <cell r="BH279">
            <v>10.164</v>
          </cell>
          <cell r="BI279">
            <v>0</v>
          </cell>
          <cell r="BJ279">
            <v>0</v>
          </cell>
          <cell r="BK279">
            <v>0</v>
          </cell>
          <cell r="BL279">
            <v>10.164</v>
          </cell>
          <cell r="BM279">
            <v>0</v>
          </cell>
          <cell r="BN279">
            <v>0</v>
          </cell>
          <cell r="BO279">
            <v>0</v>
          </cell>
          <cell r="BP279">
            <v>0.7940625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W279">
            <v>0</v>
          </cell>
          <cell r="BX279">
            <v>2.8205100000000001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12.8</v>
          </cell>
          <cell r="CD279">
            <v>0</v>
          </cell>
          <cell r="CE279">
            <v>11.8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306.41216208784334</v>
          </cell>
          <cell r="CK279">
            <v>74.157047422919987</v>
          </cell>
          <cell r="CL279">
            <v>41.672323109339999</v>
          </cell>
          <cell r="CM279">
            <v>3.1508400000000001</v>
          </cell>
          <cell r="CN279">
            <v>0</v>
          </cell>
          <cell r="CO279">
            <v>0</v>
          </cell>
          <cell r="CP279">
            <v>0</v>
          </cell>
          <cell r="CQ279">
            <v>4.9041299999999994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6.3016800000000002</v>
          </cell>
          <cell r="DA279">
            <v>0.85399999999999998</v>
          </cell>
          <cell r="DB279">
            <v>0</v>
          </cell>
          <cell r="DC279">
            <v>0.996</v>
          </cell>
          <cell r="DE279">
            <v>0.75</v>
          </cell>
        </row>
        <row r="280">
          <cell r="C280" t="str">
            <v>2L4x4x5/16x3/8</v>
          </cell>
          <cell r="D280" t="str">
            <v>F</v>
          </cell>
          <cell r="E280">
            <v>16.3</v>
          </cell>
          <cell r="F280">
            <v>4.8</v>
          </cell>
          <cell r="G280">
            <v>4</v>
          </cell>
          <cell r="H280">
            <v>0</v>
          </cell>
          <cell r="I280">
            <v>0</v>
          </cell>
          <cell r="J280">
            <v>0</v>
          </cell>
          <cell r="K280">
            <v>4</v>
          </cell>
          <cell r="L280">
            <v>0</v>
          </cell>
          <cell r="M280">
            <v>0</v>
          </cell>
          <cell r="N280">
            <v>0</v>
          </cell>
          <cell r="O280">
            <v>0.3125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1.1100000000000001</v>
          </cell>
          <cell r="X280">
            <v>0</v>
          </cell>
          <cell r="Y280">
            <v>0</v>
          </cell>
          <cell r="Z280">
            <v>0</v>
          </cell>
          <cell r="AB280">
            <v>12.8</v>
          </cell>
          <cell r="AD280">
            <v>11.8</v>
          </cell>
          <cell r="AF280">
            <v>0</v>
          </cell>
          <cell r="AG280">
            <v>0</v>
          </cell>
          <cell r="AH280">
            <v>0</v>
          </cell>
          <cell r="AI280">
            <v>7.35</v>
          </cell>
          <cell r="AJ280">
            <v>4.5199999999999996</v>
          </cell>
          <cell r="AK280">
            <v>2.54</v>
          </cell>
          <cell r="AL280">
            <v>1.24</v>
          </cell>
          <cell r="AM280">
            <v>0</v>
          </cell>
          <cell r="AN280">
            <v>0</v>
          </cell>
          <cell r="AO280">
            <v>0</v>
          </cell>
          <cell r="AP280">
            <v>1.79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2.37</v>
          </cell>
          <cell r="AZ280">
            <v>0.84</v>
          </cell>
          <cell r="BA280">
            <v>0</v>
          </cell>
          <cell r="BB280">
            <v>0.997</v>
          </cell>
          <cell r="BD280" t="str">
            <v>2L102x102x7.9x9</v>
          </cell>
          <cell r="BE280" t="str">
            <v>2L102x102x7.9x9</v>
          </cell>
          <cell r="BF280">
            <v>24.3</v>
          </cell>
          <cell r="BG280">
            <v>30.992068799999998</v>
          </cell>
          <cell r="BH280">
            <v>10.164</v>
          </cell>
          <cell r="BI280">
            <v>0</v>
          </cell>
          <cell r="BJ280">
            <v>0</v>
          </cell>
          <cell r="BK280">
            <v>0</v>
          </cell>
          <cell r="BL280">
            <v>10.164</v>
          </cell>
          <cell r="BM280">
            <v>0</v>
          </cell>
          <cell r="BN280">
            <v>0</v>
          </cell>
          <cell r="BO280">
            <v>0</v>
          </cell>
          <cell r="BP280">
            <v>0.7940625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W280">
            <v>0</v>
          </cell>
          <cell r="BX280">
            <v>2.8205100000000001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12.8</v>
          </cell>
          <cell r="CD280">
            <v>0</v>
          </cell>
          <cell r="CE280">
            <v>11.8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306.41216208784334</v>
          </cell>
          <cell r="CK280">
            <v>74.157047422919987</v>
          </cell>
          <cell r="CL280">
            <v>41.672323109339999</v>
          </cell>
          <cell r="CM280">
            <v>3.1508400000000001</v>
          </cell>
          <cell r="CN280">
            <v>0</v>
          </cell>
          <cell r="CO280">
            <v>0</v>
          </cell>
          <cell r="CP280">
            <v>0</v>
          </cell>
          <cell r="CQ280">
            <v>4.5483900000000004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6.02217</v>
          </cell>
          <cell r="DA280">
            <v>0.84</v>
          </cell>
          <cell r="DB280">
            <v>0</v>
          </cell>
          <cell r="DC280">
            <v>0.996</v>
          </cell>
          <cell r="DE280">
            <v>0.375</v>
          </cell>
        </row>
        <row r="281">
          <cell r="C281" t="str">
            <v>2L4x4x5/8</v>
          </cell>
          <cell r="D281" t="str">
            <v>F</v>
          </cell>
          <cell r="E281">
            <v>31.3</v>
          </cell>
          <cell r="F281">
            <v>9.2100000000000009</v>
          </cell>
          <cell r="G281">
            <v>4</v>
          </cell>
          <cell r="H281">
            <v>0</v>
          </cell>
          <cell r="I281">
            <v>0</v>
          </cell>
          <cell r="J281">
            <v>0</v>
          </cell>
          <cell r="K281">
            <v>4</v>
          </cell>
          <cell r="L281">
            <v>0</v>
          </cell>
          <cell r="M281">
            <v>0</v>
          </cell>
          <cell r="N281">
            <v>0</v>
          </cell>
          <cell r="O281">
            <v>0.625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1.22</v>
          </cell>
          <cell r="X281">
            <v>0</v>
          </cell>
          <cell r="Y281">
            <v>0</v>
          </cell>
          <cell r="Z281">
            <v>0</v>
          </cell>
          <cell r="AB281">
            <v>6.4</v>
          </cell>
          <cell r="AD281">
            <v>5.4</v>
          </cell>
          <cell r="AF281">
            <v>0</v>
          </cell>
          <cell r="AG281">
            <v>0</v>
          </cell>
          <cell r="AH281">
            <v>0</v>
          </cell>
          <cell r="AI281">
            <v>13.2</v>
          </cell>
          <cell r="AJ281">
            <v>8.56</v>
          </cell>
          <cell r="AK281">
            <v>4.7699999999999996</v>
          </cell>
          <cell r="AL281">
            <v>1.2</v>
          </cell>
          <cell r="AM281">
            <v>0</v>
          </cell>
          <cell r="AN281">
            <v>0</v>
          </cell>
          <cell r="AO281">
            <v>0</v>
          </cell>
          <cell r="AP281">
            <v>1.71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2.2799999999999998</v>
          </cell>
          <cell r="AZ281">
            <v>0.84099999999999997</v>
          </cell>
          <cell r="BA281">
            <v>0</v>
          </cell>
          <cell r="BB281">
            <v>1</v>
          </cell>
          <cell r="BD281" t="str">
            <v>2L102x102x15.9</v>
          </cell>
          <cell r="BE281" t="str">
            <v>2L102x102x15.9</v>
          </cell>
          <cell r="BF281">
            <v>46.6</v>
          </cell>
          <cell r="BG281">
            <v>59.466032009999999</v>
          </cell>
          <cell r="BH281">
            <v>10.164</v>
          </cell>
          <cell r="BI281">
            <v>0</v>
          </cell>
          <cell r="BJ281">
            <v>0</v>
          </cell>
          <cell r="BK281">
            <v>0</v>
          </cell>
          <cell r="BL281">
            <v>10.164</v>
          </cell>
          <cell r="BM281">
            <v>0</v>
          </cell>
          <cell r="BN281">
            <v>0</v>
          </cell>
          <cell r="BO281">
            <v>0</v>
          </cell>
          <cell r="BP281">
            <v>1.588125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W281">
            <v>0</v>
          </cell>
          <cell r="BX281">
            <v>3.1000199999999998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6.4</v>
          </cell>
          <cell r="CD281">
            <v>0</v>
          </cell>
          <cell r="CE281">
            <v>5.4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550.29122987204516</v>
          </cell>
          <cell r="CK281">
            <v>140.43901016376</v>
          </cell>
          <cell r="CL281">
            <v>78.258654028169985</v>
          </cell>
          <cell r="CM281">
            <v>3.0491999999999999</v>
          </cell>
          <cell r="CN281">
            <v>0</v>
          </cell>
          <cell r="CO281">
            <v>0</v>
          </cell>
          <cell r="CP281">
            <v>0</v>
          </cell>
          <cell r="CQ281">
            <v>4.34511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5.7934799999999997</v>
          </cell>
          <cell r="DA281">
            <v>0.84099999999999997</v>
          </cell>
          <cell r="DB281">
            <v>0</v>
          </cell>
          <cell r="DC281">
            <v>1</v>
          </cell>
          <cell r="DE281">
            <v>0</v>
          </cell>
        </row>
        <row r="282">
          <cell r="C282" t="str">
            <v>2L4x4x5/8x3/4</v>
          </cell>
          <cell r="D282" t="str">
            <v>F</v>
          </cell>
          <cell r="E282">
            <v>31.3</v>
          </cell>
          <cell r="F282">
            <v>9.2100000000000009</v>
          </cell>
          <cell r="G282">
            <v>4</v>
          </cell>
          <cell r="H282">
            <v>0</v>
          </cell>
          <cell r="I282">
            <v>0</v>
          </cell>
          <cell r="J282">
            <v>0</v>
          </cell>
          <cell r="K282">
            <v>4</v>
          </cell>
          <cell r="L282">
            <v>0</v>
          </cell>
          <cell r="M282">
            <v>0</v>
          </cell>
          <cell r="N282">
            <v>0</v>
          </cell>
          <cell r="O282">
            <v>0.625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1.22</v>
          </cell>
          <cell r="X282">
            <v>0</v>
          </cell>
          <cell r="Y282">
            <v>0</v>
          </cell>
          <cell r="Z282">
            <v>0</v>
          </cell>
          <cell r="AB282">
            <v>6.4</v>
          </cell>
          <cell r="AD282">
            <v>5.4</v>
          </cell>
          <cell r="AF282">
            <v>0</v>
          </cell>
          <cell r="AG282">
            <v>0</v>
          </cell>
          <cell r="AH282">
            <v>0</v>
          </cell>
          <cell r="AI282">
            <v>13.2</v>
          </cell>
          <cell r="AJ282">
            <v>8.56</v>
          </cell>
          <cell r="AK282">
            <v>4.7699999999999996</v>
          </cell>
          <cell r="AL282">
            <v>1.2</v>
          </cell>
          <cell r="AM282">
            <v>0</v>
          </cell>
          <cell r="AN282">
            <v>0</v>
          </cell>
          <cell r="AO282">
            <v>0</v>
          </cell>
          <cell r="AP282">
            <v>2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2.5</v>
          </cell>
          <cell r="AZ282">
            <v>0.86799999999999999</v>
          </cell>
          <cell r="BA282">
            <v>0</v>
          </cell>
          <cell r="BB282">
            <v>1</v>
          </cell>
          <cell r="BD282" t="str">
            <v>2L102x102x15.9x19</v>
          </cell>
          <cell r="BE282" t="str">
            <v>2L102x102x15.9x19</v>
          </cell>
          <cell r="BF282">
            <v>46.6</v>
          </cell>
          <cell r="BG282">
            <v>59.466032009999999</v>
          </cell>
          <cell r="BH282">
            <v>10.164</v>
          </cell>
          <cell r="BI282">
            <v>0</v>
          </cell>
          <cell r="BJ282">
            <v>0</v>
          </cell>
          <cell r="BK282">
            <v>0</v>
          </cell>
          <cell r="BL282">
            <v>10.164</v>
          </cell>
          <cell r="BM282">
            <v>0</v>
          </cell>
          <cell r="BN282">
            <v>0</v>
          </cell>
          <cell r="BO282">
            <v>0</v>
          </cell>
          <cell r="BP282">
            <v>1.588125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W282">
            <v>0</v>
          </cell>
          <cell r="BX282">
            <v>3.1000199999999998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6.4</v>
          </cell>
          <cell r="CD282">
            <v>0</v>
          </cell>
          <cell r="CE282">
            <v>5.4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550.29122987204516</v>
          </cell>
          <cell r="CK282">
            <v>140.43901016376</v>
          </cell>
          <cell r="CL282">
            <v>78.258654028169985</v>
          </cell>
          <cell r="CM282">
            <v>3.0491999999999999</v>
          </cell>
          <cell r="CN282">
            <v>0</v>
          </cell>
          <cell r="CO282">
            <v>0</v>
          </cell>
          <cell r="CP282">
            <v>0</v>
          </cell>
          <cell r="CQ282">
            <v>5.0819999999999999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6.3525</v>
          </cell>
          <cell r="DA282">
            <v>0.86799999999999999</v>
          </cell>
          <cell r="DB282">
            <v>0</v>
          </cell>
          <cell r="DC282">
            <v>1</v>
          </cell>
          <cell r="DE282">
            <v>0.75</v>
          </cell>
        </row>
        <row r="283">
          <cell r="C283" t="str">
            <v>2L4x4x5/8x3/8</v>
          </cell>
          <cell r="D283" t="str">
            <v>F</v>
          </cell>
          <cell r="E283">
            <v>31.3</v>
          </cell>
          <cell r="F283">
            <v>9.2100000000000009</v>
          </cell>
          <cell r="G283">
            <v>4</v>
          </cell>
          <cell r="H283">
            <v>0</v>
          </cell>
          <cell r="I283">
            <v>0</v>
          </cell>
          <cell r="J283">
            <v>0</v>
          </cell>
          <cell r="K283">
            <v>4</v>
          </cell>
          <cell r="L283">
            <v>0</v>
          </cell>
          <cell r="M283">
            <v>0</v>
          </cell>
          <cell r="N283">
            <v>0</v>
          </cell>
          <cell r="O283">
            <v>0.625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1.22</v>
          </cell>
          <cell r="X283">
            <v>0</v>
          </cell>
          <cell r="Y283">
            <v>0</v>
          </cell>
          <cell r="Z283">
            <v>0</v>
          </cell>
          <cell r="AB283">
            <v>6.4</v>
          </cell>
          <cell r="AD283">
            <v>5.4</v>
          </cell>
          <cell r="AF283">
            <v>0</v>
          </cell>
          <cell r="AG283">
            <v>0</v>
          </cell>
          <cell r="AH283">
            <v>0</v>
          </cell>
          <cell r="AI283">
            <v>13.2</v>
          </cell>
          <cell r="AJ283">
            <v>8.56</v>
          </cell>
          <cell r="AK283">
            <v>4.7699999999999996</v>
          </cell>
          <cell r="AL283">
            <v>1.2</v>
          </cell>
          <cell r="AM283">
            <v>0</v>
          </cell>
          <cell r="AN283">
            <v>0</v>
          </cell>
          <cell r="AO283">
            <v>0</v>
          </cell>
          <cell r="AP283">
            <v>1.85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2.39</v>
          </cell>
          <cell r="AZ283">
            <v>0.85399999999999998</v>
          </cell>
          <cell r="BA283">
            <v>0</v>
          </cell>
          <cell r="BB283">
            <v>1</v>
          </cell>
          <cell r="BD283" t="str">
            <v>2L102x102x15.9x9</v>
          </cell>
          <cell r="BE283" t="str">
            <v>2L102x102x15.9x9</v>
          </cell>
          <cell r="BF283">
            <v>46.6</v>
          </cell>
          <cell r="BG283">
            <v>59.466032009999999</v>
          </cell>
          <cell r="BH283">
            <v>10.164</v>
          </cell>
          <cell r="BI283">
            <v>0</v>
          </cell>
          <cell r="BJ283">
            <v>0</v>
          </cell>
          <cell r="BK283">
            <v>0</v>
          </cell>
          <cell r="BL283">
            <v>10.164</v>
          </cell>
          <cell r="BM283">
            <v>0</v>
          </cell>
          <cell r="BN283">
            <v>0</v>
          </cell>
          <cell r="BO283">
            <v>0</v>
          </cell>
          <cell r="BP283">
            <v>1.588125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W283">
            <v>0</v>
          </cell>
          <cell r="BX283">
            <v>3.1000199999999998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6.4</v>
          </cell>
          <cell r="CD283">
            <v>0</v>
          </cell>
          <cell r="CE283">
            <v>5.4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550.29122987204516</v>
          </cell>
          <cell r="CK283">
            <v>140.43901016376</v>
          </cell>
          <cell r="CL283">
            <v>78.258654028169985</v>
          </cell>
          <cell r="CM283">
            <v>3.0491999999999999</v>
          </cell>
          <cell r="CN283">
            <v>0</v>
          </cell>
          <cell r="CO283">
            <v>0</v>
          </cell>
          <cell r="CP283">
            <v>0</v>
          </cell>
          <cell r="CQ283">
            <v>4.70085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6.0729899999999999</v>
          </cell>
          <cell r="DA283">
            <v>0.85399999999999998</v>
          </cell>
          <cell r="DB283">
            <v>0</v>
          </cell>
          <cell r="DC283">
            <v>1</v>
          </cell>
          <cell r="DE283">
            <v>0.375</v>
          </cell>
        </row>
        <row r="284">
          <cell r="C284" t="str">
            <v>2L4x4x7/16</v>
          </cell>
          <cell r="D284" t="str">
            <v>F</v>
          </cell>
          <cell r="E284">
            <v>22.5</v>
          </cell>
          <cell r="F284">
            <v>6.61</v>
          </cell>
          <cell r="G284">
            <v>4</v>
          </cell>
          <cell r="H284">
            <v>0</v>
          </cell>
          <cell r="I284">
            <v>0</v>
          </cell>
          <cell r="J284">
            <v>0</v>
          </cell>
          <cell r="K284">
            <v>4</v>
          </cell>
          <cell r="L284">
            <v>0</v>
          </cell>
          <cell r="M284">
            <v>0</v>
          </cell>
          <cell r="N284">
            <v>0</v>
          </cell>
          <cell r="O284">
            <v>0.4375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1.1499999999999999</v>
          </cell>
          <cell r="X284">
            <v>0</v>
          </cell>
          <cell r="Y284">
            <v>0</v>
          </cell>
          <cell r="Z284">
            <v>0</v>
          </cell>
          <cell r="AB284">
            <v>9.1428571428571423</v>
          </cell>
          <cell r="AD284">
            <v>8.1428571428571423</v>
          </cell>
          <cell r="AF284">
            <v>0</v>
          </cell>
          <cell r="AG284">
            <v>0</v>
          </cell>
          <cell r="AH284">
            <v>0</v>
          </cell>
          <cell r="AI284">
            <v>9.8699999999999992</v>
          </cell>
          <cell r="AJ284">
            <v>6.2</v>
          </cell>
          <cell r="AK284">
            <v>3.47</v>
          </cell>
          <cell r="AL284">
            <v>1.22</v>
          </cell>
          <cell r="AM284">
            <v>0</v>
          </cell>
          <cell r="AN284">
            <v>0</v>
          </cell>
          <cell r="AO284">
            <v>0</v>
          </cell>
          <cell r="AP284">
            <v>1.68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2.2799999999999998</v>
          </cell>
          <cell r="AZ284">
            <v>0.83200000000000007</v>
          </cell>
          <cell r="BA284">
            <v>0</v>
          </cell>
          <cell r="BB284">
            <v>1</v>
          </cell>
          <cell r="BD284" t="str">
            <v>2L102x102x11.1</v>
          </cell>
          <cell r="BE284" t="str">
            <v>2L102x102x11.1</v>
          </cell>
          <cell r="BF284">
            <v>33.5</v>
          </cell>
          <cell r="BG284">
            <v>42.678661409999997</v>
          </cell>
          <cell r="BH284">
            <v>10.164</v>
          </cell>
          <cell r="BI284">
            <v>0</v>
          </cell>
          <cell r="BJ284">
            <v>0</v>
          </cell>
          <cell r="BK284">
            <v>0</v>
          </cell>
          <cell r="BL284">
            <v>10.164</v>
          </cell>
          <cell r="BM284">
            <v>0</v>
          </cell>
          <cell r="BN284">
            <v>0</v>
          </cell>
          <cell r="BO284">
            <v>0</v>
          </cell>
          <cell r="BP284">
            <v>1.1116874999999999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W284">
            <v>0</v>
          </cell>
          <cell r="BX284">
            <v>2.9221499999999998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9.1428571428571423</v>
          </cell>
          <cell r="CD284">
            <v>0</v>
          </cell>
          <cell r="CE284">
            <v>8.1428571428571423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411.46776051796104</v>
          </cell>
          <cell r="CK284">
            <v>101.7198438102</v>
          </cell>
          <cell r="CL284">
            <v>56.93029968087</v>
          </cell>
          <cell r="CM284">
            <v>3.1000199999999998</v>
          </cell>
          <cell r="CN284">
            <v>0</v>
          </cell>
          <cell r="CO284">
            <v>0</v>
          </cell>
          <cell r="CP284">
            <v>0</v>
          </cell>
          <cell r="CQ284">
            <v>4.2688799999999993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5.7934799999999997</v>
          </cell>
          <cell r="DA284">
            <v>0.83200000000000007</v>
          </cell>
          <cell r="DB284">
            <v>0</v>
          </cell>
          <cell r="DC284">
            <v>1</v>
          </cell>
          <cell r="DE284">
            <v>0</v>
          </cell>
        </row>
        <row r="285">
          <cell r="C285" t="str">
            <v>2L4x4x7/16x3/4</v>
          </cell>
          <cell r="D285" t="str">
            <v>F</v>
          </cell>
          <cell r="E285">
            <v>22.5</v>
          </cell>
          <cell r="F285">
            <v>6.61</v>
          </cell>
          <cell r="G285">
            <v>4</v>
          </cell>
          <cell r="H285">
            <v>0</v>
          </cell>
          <cell r="I285">
            <v>0</v>
          </cell>
          <cell r="J285">
            <v>0</v>
          </cell>
          <cell r="K285">
            <v>4</v>
          </cell>
          <cell r="L285">
            <v>0</v>
          </cell>
          <cell r="M285">
            <v>0</v>
          </cell>
          <cell r="N285">
            <v>0</v>
          </cell>
          <cell r="O285">
            <v>0.4375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1.1499999999999999</v>
          </cell>
          <cell r="X285">
            <v>0</v>
          </cell>
          <cell r="Y285">
            <v>0</v>
          </cell>
          <cell r="Z285">
            <v>0</v>
          </cell>
          <cell r="AB285">
            <v>9.1428571428571423</v>
          </cell>
          <cell r="AD285">
            <v>8.1428571428571423</v>
          </cell>
          <cell r="AF285">
            <v>0</v>
          </cell>
          <cell r="AG285">
            <v>0</v>
          </cell>
          <cell r="AH285">
            <v>0</v>
          </cell>
          <cell r="AI285">
            <v>9.8699999999999992</v>
          </cell>
          <cell r="AJ285">
            <v>6.2</v>
          </cell>
          <cell r="AK285">
            <v>3.47</v>
          </cell>
          <cell r="AL285">
            <v>1.22</v>
          </cell>
          <cell r="AM285">
            <v>0</v>
          </cell>
          <cell r="AN285">
            <v>0</v>
          </cell>
          <cell r="AO285">
            <v>0</v>
          </cell>
          <cell r="AP285">
            <v>1.96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2.4900000000000002</v>
          </cell>
          <cell r="AZ285">
            <v>0.85899999999999999</v>
          </cell>
          <cell r="BA285">
            <v>0</v>
          </cell>
          <cell r="BB285">
            <v>1</v>
          </cell>
          <cell r="BD285" t="str">
            <v>2L102x102x11.1x19</v>
          </cell>
          <cell r="BE285" t="str">
            <v>2L102x102x11.1x19</v>
          </cell>
          <cell r="BF285">
            <v>33.5</v>
          </cell>
          <cell r="BG285">
            <v>42.678661409999997</v>
          </cell>
          <cell r="BH285">
            <v>10.164</v>
          </cell>
          <cell r="BI285">
            <v>0</v>
          </cell>
          <cell r="BJ285">
            <v>0</v>
          </cell>
          <cell r="BK285">
            <v>0</v>
          </cell>
          <cell r="BL285">
            <v>10.164</v>
          </cell>
          <cell r="BM285">
            <v>0</v>
          </cell>
          <cell r="BN285">
            <v>0</v>
          </cell>
          <cell r="BO285">
            <v>0</v>
          </cell>
          <cell r="BP285">
            <v>1.1116874999999999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W285">
            <v>0</v>
          </cell>
          <cell r="BX285">
            <v>2.9221499999999998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9.1428571428571423</v>
          </cell>
          <cell r="CD285">
            <v>0</v>
          </cell>
          <cell r="CE285">
            <v>8.1428571428571423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411.46776051796104</v>
          </cell>
          <cell r="CK285">
            <v>101.7198438102</v>
          </cell>
          <cell r="CL285">
            <v>56.93029968087</v>
          </cell>
          <cell r="CM285">
            <v>3.1000199999999998</v>
          </cell>
          <cell r="CN285">
            <v>0</v>
          </cell>
          <cell r="CO285">
            <v>0</v>
          </cell>
          <cell r="CP285">
            <v>0</v>
          </cell>
          <cell r="CQ285">
            <v>4.9803600000000001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6.3270900000000001</v>
          </cell>
          <cell r="DA285">
            <v>0.85899999999999999</v>
          </cell>
          <cell r="DB285">
            <v>0</v>
          </cell>
          <cell r="DC285">
            <v>1</v>
          </cell>
          <cell r="DE285">
            <v>0.75</v>
          </cell>
        </row>
        <row r="286">
          <cell r="C286" t="str">
            <v>2L4x4x7/16x3/8</v>
          </cell>
          <cell r="D286" t="str">
            <v>F</v>
          </cell>
          <cell r="E286">
            <v>22.5</v>
          </cell>
          <cell r="F286">
            <v>6.61</v>
          </cell>
          <cell r="G286">
            <v>4</v>
          </cell>
          <cell r="H286">
            <v>0</v>
          </cell>
          <cell r="I286">
            <v>0</v>
          </cell>
          <cell r="J286">
            <v>0</v>
          </cell>
          <cell r="K286">
            <v>4</v>
          </cell>
          <cell r="L286">
            <v>0</v>
          </cell>
          <cell r="M286">
            <v>0</v>
          </cell>
          <cell r="N286">
            <v>0</v>
          </cell>
          <cell r="O286">
            <v>0.4375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1.1499999999999999</v>
          </cell>
          <cell r="X286">
            <v>0</v>
          </cell>
          <cell r="Y286">
            <v>0</v>
          </cell>
          <cell r="Z286">
            <v>0</v>
          </cell>
          <cell r="AB286">
            <v>9.1428571428571423</v>
          </cell>
          <cell r="AD286">
            <v>8.1428571428571423</v>
          </cell>
          <cell r="AF286">
            <v>0</v>
          </cell>
          <cell r="AG286">
            <v>0</v>
          </cell>
          <cell r="AH286">
            <v>0</v>
          </cell>
          <cell r="AI286">
            <v>9.8699999999999992</v>
          </cell>
          <cell r="AJ286">
            <v>6.2</v>
          </cell>
          <cell r="AK286">
            <v>3.47</v>
          </cell>
          <cell r="AL286">
            <v>1.22</v>
          </cell>
          <cell r="AM286">
            <v>0</v>
          </cell>
          <cell r="AN286">
            <v>0</v>
          </cell>
          <cell r="AO286">
            <v>0</v>
          </cell>
          <cell r="AP286">
            <v>1.81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2.38</v>
          </cell>
          <cell r="AZ286">
            <v>0.84599999999999997</v>
          </cell>
          <cell r="BA286">
            <v>0</v>
          </cell>
          <cell r="BB286">
            <v>1</v>
          </cell>
          <cell r="BD286" t="str">
            <v>2L102x102x11.1x9</v>
          </cell>
          <cell r="BE286" t="str">
            <v>2L102x102x11.1x9</v>
          </cell>
          <cell r="BF286">
            <v>33.5</v>
          </cell>
          <cell r="BG286">
            <v>42.678661409999997</v>
          </cell>
          <cell r="BH286">
            <v>10.164</v>
          </cell>
          <cell r="BI286">
            <v>0</v>
          </cell>
          <cell r="BJ286">
            <v>0</v>
          </cell>
          <cell r="BK286">
            <v>0</v>
          </cell>
          <cell r="BL286">
            <v>10.164</v>
          </cell>
          <cell r="BM286">
            <v>0</v>
          </cell>
          <cell r="BN286">
            <v>0</v>
          </cell>
          <cell r="BO286">
            <v>0</v>
          </cell>
          <cell r="BP286">
            <v>1.1116874999999999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W286">
            <v>0</v>
          </cell>
          <cell r="BX286">
            <v>2.9221499999999998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9.1428571428571423</v>
          </cell>
          <cell r="CD286">
            <v>0</v>
          </cell>
          <cell r="CE286">
            <v>8.1428571428571423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411.46776051796104</v>
          </cell>
          <cell r="CK286">
            <v>101.7198438102</v>
          </cell>
          <cell r="CL286">
            <v>56.93029968087</v>
          </cell>
          <cell r="CM286">
            <v>3.1000199999999998</v>
          </cell>
          <cell r="CN286">
            <v>0</v>
          </cell>
          <cell r="CO286">
            <v>0</v>
          </cell>
          <cell r="CP286">
            <v>0</v>
          </cell>
          <cell r="CQ286">
            <v>4.5992100000000002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6.04758</v>
          </cell>
          <cell r="DA286">
            <v>0.84599999999999997</v>
          </cell>
          <cell r="DB286">
            <v>0</v>
          </cell>
          <cell r="DC286">
            <v>1</v>
          </cell>
          <cell r="DE286">
            <v>0.375</v>
          </cell>
        </row>
        <row r="287">
          <cell r="C287" t="str">
            <v>2L5x3-1/2x1/2LLBB</v>
          </cell>
          <cell r="D287" t="str">
            <v>F</v>
          </cell>
          <cell r="E287">
            <v>27.2</v>
          </cell>
          <cell r="F287">
            <v>8.01</v>
          </cell>
          <cell r="G287">
            <v>5</v>
          </cell>
          <cell r="H287">
            <v>0</v>
          </cell>
          <cell r="I287">
            <v>0</v>
          </cell>
          <cell r="J287">
            <v>0</v>
          </cell>
          <cell r="K287">
            <v>3.5</v>
          </cell>
          <cell r="L287">
            <v>0</v>
          </cell>
          <cell r="M287">
            <v>0</v>
          </cell>
          <cell r="N287">
            <v>0</v>
          </cell>
          <cell r="O287">
            <v>0.5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1.65</v>
          </cell>
          <cell r="X287">
            <v>0</v>
          </cell>
          <cell r="Y287">
            <v>0</v>
          </cell>
          <cell r="Z287">
            <v>0.997</v>
          </cell>
          <cell r="AB287">
            <v>7</v>
          </cell>
          <cell r="AD287">
            <v>9</v>
          </cell>
          <cell r="AF287">
            <v>0</v>
          </cell>
          <cell r="AG287">
            <v>0</v>
          </cell>
          <cell r="AH287">
            <v>0</v>
          </cell>
          <cell r="AI287">
            <v>19.899999999999999</v>
          </cell>
          <cell r="AJ287">
            <v>10.7</v>
          </cell>
          <cell r="AK287">
            <v>5.94</v>
          </cell>
          <cell r="AL287">
            <v>1.58</v>
          </cell>
          <cell r="AM287">
            <v>0</v>
          </cell>
          <cell r="AN287">
            <v>0</v>
          </cell>
          <cell r="AO287">
            <v>0</v>
          </cell>
          <cell r="AP287">
            <v>1.35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2.5</v>
          </cell>
          <cell r="AZ287">
            <v>0.68800000000000006</v>
          </cell>
          <cell r="BA287">
            <v>0</v>
          </cell>
          <cell r="BB287">
            <v>1</v>
          </cell>
          <cell r="BD287" t="str">
            <v>2L127x89x12.7LLBB</v>
          </cell>
          <cell r="BE287" t="str">
            <v>2L127x89x12.7LLBB</v>
          </cell>
          <cell r="BF287">
            <v>40.5</v>
          </cell>
          <cell r="BG287">
            <v>51.718014809999993</v>
          </cell>
          <cell r="BH287">
            <v>12.705</v>
          </cell>
          <cell r="BI287">
            <v>0</v>
          </cell>
          <cell r="BJ287">
            <v>0</v>
          </cell>
          <cell r="BK287">
            <v>0</v>
          </cell>
          <cell r="BL287">
            <v>8.8934999999999995</v>
          </cell>
          <cell r="BM287">
            <v>0</v>
          </cell>
          <cell r="BN287">
            <v>0</v>
          </cell>
          <cell r="BO287">
            <v>0</v>
          </cell>
          <cell r="BP287">
            <v>1.2705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W287">
            <v>0</v>
          </cell>
          <cell r="BX287">
            <v>4.1926499999999995</v>
          </cell>
          <cell r="BY287">
            <v>0</v>
          </cell>
          <cell r="BZ287">
            <v>0</v>
          </cell>
          <cell r="CA287">
            <v>2.5333769999999998</v>
          </cell>
          <cell r="CB287">
            <v>0</v>
          </cell>
          <cell r="CC287">
            <v>7</v>
          </cell>
          <cell r="CD287">
            <v>0</v>
          </cell>
          <cell r="CE287">
            <v>9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829.60571776164386</v>
          </cell>
          <cell r="CK287">
            <v>175.54876270469998</v>
          </cell>
          <cell r="CL287">
            <v>97.454172940739994</v>
          </cell>
          <cell r="CM287">
            <v>4.01478</v>
          </cell>
          <cell r="CN287">
            <v>0</v>
          </cell>
          <cell r="CO287">
            <v>0</v>
          </cell>
          <cell r="CP287">
            <v>0</v>
          </cell>
          <cell r="CQ287">
            <v>3.4303500000000002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6.3525</v>
          </cell>
          <cell r="DA287">
            <v>0.68800000000000006</v>
          </cell>
          <cell r="DB287">
            <v>0</v>
          </cell>
          <cell r="DC287">
            <v>1</v>
          </cell>
          <cell r="DE287">
            <v>0</v>
          </cell>
        </row>
        <row r="288">
          <cell r="C288" t="str">
            <v>2L5x3-1/2x1/2SLBB</v>
          </cell>
          <cell r="D288" t="str">
            <v>F</v>
          </cell>
          <cell r="E288">
            <v>27.2</v>
          </cell>
          <cell r="F288">
            <v>8.01</v>
          </cell>
          <cell r="G288">
            <v>3.5</v>
          </cell>
          <cell r="H288">
            <v>0</v>
          </cell>
          <cell r="I288">
            <v>0</v>
          </cell>
          <cell r="J288">
            <v>0</v>
          </cell>
          <cell r="K288">
            <v>5</v>
          </cell>
          <cell r="L288">
            <v>0</v>
          </cell>
          <cell r="M288">
            <v>0</v>
          </cell>
          <cell r="N288">
            <v>0</v>
          </cell>
          <cell r="O288">
            <v>0.5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0.90100000000000002</v>
          </cell>
          <cell r="X288">
            <v>0</v>
          </cell>
          <cell r="Y288">
            <v>0</v>
          </cell>
          <cell r="Z288">
            <v>0.4</v>
          </cell>
          <cell r="AB288">
            <v>10</v>
          </cell>
          <cell r="AD288">
            <v>6</v>
          </cell>
          <cell r="AF288">
            <v>0</v>
          </cell>
          <cell r="AG288">
            <v>0</v>
          </cell>
          <cell r="AH288">
            <v>0</v>
          </cell>
          <cell r="AI288">
            <v>8.0399999999999991</v>
          </cell>
          <cell r="AJ288">
            <v>5.57</v>
          </cell>
          <cell r="AK288">
            <v>3.09</v>
          </cell>
          <cell r="AL288">
            <v>1</v>
          </cell>
          <cell r="AM288">
            <v>0</v>
          </cell>
          <cell r="AN288">
            <v>0</v>
          </cell>
          <cell r="AO288">
            <v>0</v>
          </cell>
          <cell r="AP288">
            <v>2.2799999999999998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2.58</v>
          </cell>
          <cell r="AZ288">
            <v>0.93600000000000005</v>
          </cell>
          <cell r="BA288">
            <v>0</v>
          </cell>
          <cell r="BB288">
            <v>1</v>
          </cell>
          <cell r="BD288" t="str">
            <v>2L127x89x12.7SLBB</v>
          </cell>
          <cell r="BE288" t="str">
            <v>2L127x89x12.7SLBB</v>
          </cell>
          <cell r="BF288">
            <v>40.5</v>
          </cell>
          <cell r="BG288">
            <v>51.718014809999993</v>
          </cell>
          <cell r="BH288">
            <v>8.8934999999999995</v>
          </cell>
          <cell r="BI288">
            <v>0</v>
          </cell>
          <cell r="BJ288">
            <v>0</v>
          </cell>
          <cell r="BK288">
            <v>0</v>
          </cell>
          <cell r="BL288">
            <v>12.705</v>
          </cell>
          <cell r="BM288">
            <v>0</v>
          </cell>
          <cell r="BN288">
            <v>0</v>
          </cell>
          <cell r="BO288">
            <v>0</v>
          </cell>
          <cell r="BP288">
            <v>1.2705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W288">
            <v>0</v>
          </cell>
          <cell r="BX288">
            <v>2.2894410000000001</v>
          </cell>
          <cell r="BY288">
            <v>0</v>
          </cell>
          <cell r="BZ288">
            <v>0</v>
          </cell>
          <cell r="CA288">
            <v>1.0164</v>
          </cell>
          <cell r="CB288">
            <v>0</v>
          </cell>
          <cell r="CC288">
            <v>10</v>
          </cell>
          <cell r="CD288">
            <v>0</v>
          </cell>
          <cell r="CE288">
            <v>6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335.17738546751838</v>
          </cell>
          <cell r="CK288">
            <v>91.383795164969996</v>
          </cell>
          <cell r="CL288">
            <v>50.695857640889997</v>
          </cell>
          <cell r="CM288">
            <v>2.5409999999999999</v>
          </cell>
          <cell r="CN288">
            <v>0</v>
          </cell>
          <cell r="CO288">
            <v>0</v>
          </cell>
          <cell r="CP288">
            <v>0</v>
          </cell>
          <cell r="CQ288">
            <v>5.7934799999999997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6.5557800000000004</v>
          </cell>
          <cell r="DA288">
            <v>0.93600000000000005</v>
          </cell>
          <cell r="DB288">
            <v>0</v>
          </cell>
          <cell r="DC288">
            <v>1</v>
          </cell>
          <cell r="DE288">
            <v>0</v>
          </cell>
        </row>
        <row r="289">
          <cell r="C289" t="str">
            <v>2L5x3-1/2x1/2x3/4LLBB</v>
          </cell>
          <cell r="D289" t="str">
            <v>F</v>
          </cell>
          <cell r="E289">
            <v>27.2</v>
          </cell>
          <cell r="F289">
            <v>8.01</v>
          </cell>
          <cell r="G289">
            <v>5</v>
          </cell>
          <cell r="H289">
            <v>0</v>
          </cell>
          <cell r="I289">
            <v>0</v>
          </cell>
          <cell r="J289">
            <v>0</v>
          </cell>
          <cell r="K289">
            <v>3.5</v>
          </cell>
          <cell r="L289">
            <v>0</v>
          </cell>
          <cell r="M289">
            <v>0</v>
          </cell>
          <cell r="N289">
            <v>0</v>
          </cell>
          <cell r="O289">
            <v>0.5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1.65</v>
          </cell>
          <cell r="X289">
            <v>0</v>
          </cell>
          <cell r="Y289">
            <v>0</v>
          </cell>
          <cell r="Z289">
            <v>0.997</v>
          </cell>
          <cell r="AB289">
            <v>7</v>
          </cell>
          <cell r="AD289">
            <v>9</v>
          </cell>
          <cell r="AF289">
            <v>0</v>
          </cell>
          <cell r="AG289">
            <v>0</v>
          </cell>
          <cell r="AH289">
            <v>0</v>
          </cell>
          <cell r="AI289">
            <v>19.899999999999999</v>
          </cell>
          <cell r="AJ289">
            <v>10.7</v>
          </cell>
          <cell r="AK289">
            <v>5.94</v>
          </cell>
          <cell r="AL289">
            <v>1.58</v>
          </cell>
          <cell r="AM289">
            <v>0</v>
          </cell>
          <cell r="AN289">
            <v>0</v>
          </cell>
          <cell r="AO289">
            <v>0</v>
          </cell>
          <cell r="AP289">
            <v>1.62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2.66</v>
          </cell>
          <cell r="AZ289">
            <v>0.72399999999999998</v>
          </cell>
          <cell r="BA289">
            <v>0</v>
          </cell>
          <cell r="BB289">
            <v>1</v>
          </cell>
          <cell r="BD289" t="str">
            <v>2L127x89x12.7x19LLBB</v>
          </cell>
          <cell r="BE289" t="str">
            <v>2L127x89x12.7x19LLBB</v>
          </cell>
          <cell r="BF289">
            <v>40.5</v>
          </cell>
          <cell r="BG289">
            <v>51.718014809999993</v>
          </cell>
          <cell r="BH289">
            <v>12.705</v>
          </cell>
          <cell r="BI289">
            <v>0</v>
          </cell>
          <cell r="BJ289">
            <v>0</v>
          </cell>
          <cell r="BK289">
            <v>0</v>
          </cell>
          <cell r="BL289">
            <v>8.8934999999999995</v>
          </cell>
          <cell r="BM289">
            <v>0</v>
          </cell>
          <cell r="BN289">
            <v>0</v>
          </cell>
          <cell r="BO289">
            <v>0</v>
          </cell>
          <cell r="BP289">
            <v>1.2705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W289">
            <v>0</v>
          </cell>
          <cell r="BX289">
            <v>4.1926499999999995</v>
          </cell>
          <cell r="BY289">
            <v>0</v>
          </cell>
          <cell r="BZ289">
            <v>0</v>
          </cell>
          <cell r="CA289">
            <v>2.5333769999999998</v>
          </cell>
          <cell r="CB289">
            <v>0</v>
          </cell>
          <cell r="CC289">
            <v>7</v>
          </cell>
          <cell r="CD289">
            <v>0</v>
          </cell>
          <cell r="CE289">
            <v>9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829.60571776164386</v>
          </cell>
          <cell r="CK289">
            <v>175.54876270469998</v>
          </cell>
          <cell r="CL289">
            <v>97.454172940739994</v>
          </cell>
          <cell r="CM289">
            <v>4.01478</v>
          </cell>
          <cell r="CN289">
            <v>0</v>
          </cell>
          <cell r="CO289">
            <v>0</v>
          </cell>
          <cell r="CP289">
            <v>0</v>
          </cell>
          <cell r="CQ289">
            <v>4.1164199999999997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6.7590599999999998</v>
          </cell>
          <cell r="DA289">
            <v>0.72399999999999998</v>
          </cell>
          <cell r="DB289">
            <v>0</v>
          </cell>
          <cell r="DC289">
            <v>1</v>
          </cell>
          <cell r="DE289">
            <v>0.75</v>
          </cell>
        </row>
        <row r="290">
          <cell r="C290" t="str">
            <v>2L5x3-1/2x1/2x3/4SLBB</v>
          </cell>
          <cell r="D290" t="str">
            <v>F</v>
          </cell>
          <cell r="E290">
            <v>27.2</v>
          </cell>
          <cell r="F290">
            <v>8.01</v>
          </cell>
          <cell r="G290">
            <v>3.5</v>
          </cell>
          <cell r="H290">
            <v>0</v>
          </cell>
          <cell r="I290">
            <v>0</v>
          </cell>
          <cell r="J290">
            <v>0</v>
          </cell>
          <cell r="K290">
            <v>5</v>
          </cell>
          <cell r="L290">
            <v>0</v>
          </cell>
          <cell r="M290">
            <v>0</v>
          </cell>
          <cell r="N290">
            <v>0</v>
          </cell>
          <cell r="O290">
            <v>0.5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0.90100000000000002</v>
          </cell>
          <cell r="X290">
            <v>0</v>
          </cell>
          <cell r="Y290">
            <v>0</v>
          </cell>
          <cell r="Z290">
            <v>0.4</v>
          </cell>
          <cell r="AB290">
            <v>10</v>
          </cell>
          <cell r="AD290">
            <v>6</v>
          </cell>
          <cell r="AF290">
            <v>0</v>
          </cell>
          <cell r="AG290">
            <v>0</v>
          </cell>
          <cell r="AH290">
            <v>0</v>
          </cell>
          <cell r="AI290">
            <v>8.0399999999999991</v>
          </cell>
          <cell r="AJ290">
            <v>5.57</v>
          </cell>
          <cell r="AK290">
            <v>3.09</v>
          </cell>
          <cell r="AL290">
            <v>1</v>
          </cell>
          <cell r="AM290">
            <v>0</v>
          </cell>
          <cell r="AN290">
            <v>0</v>
          </cell>
          <cell r="AO290">
            <v>0</v>
          </cell>
          <cell r="AP290">
            <v>2.57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2.83</v>
          </cell>
          <cell r="AZ290">
            <v>0.94700000000000006</v>
          </cell>
          <cell r="BA290">
            <v>0</v>
          </cell>
          <cell r="BB290">
            <v>1</v>
          </cell>
          <cell r="BD290" t="str">
            <v>2L127x89x12.7x19SLBB</v>
          </cell>
          <cell r="BE290" t="str">
            <v>2L127x89x12.7x19SLBB</v>
          </cell>
          <cell r="BF290">
            <v>40.5</v>
          </cell>
          <cell r="BG290">
            <v>51.718014809999993</v>
          </cell>
          <cell r="BH290">
            <v>8.8934999999999995</v>
          </cell>
          <cell r="BI290">
            <v>0</v>
          </cell>
          <cell r="BJ290">
            <v>0</v>
          </cell>
          <cell r="BK290">
            <v>0</v>
          </cell>
          <cell r="BL290">
            <v>12.705</v>
          </cell>
          <cell r="BM290">
            <v>0</v>
          </cell>
          <cell r="BN290">
            <v>0</v>
          </cell>
          <cell r="BO290">
            <v>0</v>
          </cell>
          <cell r="BP290">
            <v>1.2705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W290">
            <v>0</v>
          </cell>
          <cell r="BX290">
            <v>2.2894410000000001</v>
          </cell>
          <cell r="BY290">
            <v>0</v>
          </cell>
          <cell r="BZ290">
            <v>0</v>
          </cell>
          <cell r="CA290">
            <v>1.0164</v>
          </cell>
          <cell r="CB290">
            <v>0</v>
          </cell>
          <cell r="CC290">
            <v>10</v>
          </cell>
          <cell r="CD290">
            <v>0</v>
          </cell>
          <cell r="CE290">
            <v>6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335.17738546751838</v>
          </cell>
          <cell r="CK290">
            <v>91.383795164969996</v>
          </cell>
          <cell r="CL290">
            <v>50.695857640889997</v>
          </cell>
          <cell r="CM290">
            <v>2.5409999999999999</v>
          </cell>
          <cell r="CN290">
            <v>0</v>
          </cell>
          <cell r="CO290">
            <v>0</v>
          </cell>
          <cell r="CP290">
            <v>0</v>
          </cell>
          <cell r="CQ290">
            <v>6.5303699999999996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7.1910299999999996</v>
          </cell>
          <cell r="DA290">
            <v>0.94700000000000006</v>
          </cell>
          <cell r="DB290">
            <v>0</v>
          </cell>
          <cell r="DC290">
            <v>1</v>
          </cell>
          <cell r="DE290">
            <v>0.75</v>
          </cell>
        </row>
        <row r="291">
          <cell r="C291" t="str">
            <v>2L5x3-1/2x1/2x3/8LLBB</v>
          </cell>
          <cell r="D291" t="str">
            <v>F</v>
          </cell>
          <cell r="E291">
            <v>27.2</v>
          </cell>
          <cell r="F291">
            <v>8.01</v>
          </cell>
          <cell r="G291">
            <v>5</v>
          </cell>
          <cell r="H291">
            <v>0</v>
          </cell>
          <cell r="I291">
            <v>0</v>
          </cell>
          <cell r="J291">
            <v>0</v>
          </cell>
          <cell r="K291">
            <v>3.5</v>
          </cell>
          <cell r="L291">
            <v>0</v>
          </cell>
          <cell r="M291">
            <v>0</v>
          </cell>
          <cell r="N291">
            <v>0</v>
          </cell>
          <cell r="O291">
            <v>0.5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1.65</v>
          </cell>
          <cell r="X291">
            <v>0</v>
          </cell>
          <cell r="Y291">
            <v>0</v>
          </cell>
          <cell r="Z291">
            <v>0.997</v>
          </cell>
          <cell r="AB291">
            <v>7</v>
          </cell>
          <cell r="AD291">
            <v>9</v>
          </cell>
          <cell r="AF291">
            <v>0</v>
          </cell>
          <cell r="AG291">
            <v>0</v>
          </cell>
          <cell r="AH291">
            <v>0</v>
          </cell>
          <cell r="AI291">
            <v>19.899999999999999</v>
          </cell>
          <cell r="AJ291">
            <v>10.7</v>
          </cell>
          <cell r="AK291">
            <v>5.94</v>
          </cell>
          <cell r="AL291">
            <v>1.58</v>
          </cell>
          <cell r="AM291">
            <v>0</v>
          </cell>
          <cell r="AN291">
            <v>0</v>
          </cell>
          <cell r="AO291">
            <v>0</v>
          </cell>
          <cell r="AP291">
            <v>1.48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2.58</v>
          </cell>
          <cell r="AZ291">
            <v>0.70499999999999996</v>
          </cell>
          <cell r="BA291">
            <v>0</v>
          </cell>
          <cell r="BB291">
            <v>1</v>
          </cell>
          <cell r="BD291" t="str">
            <v>2L127x89x12.7x9LLBB</v>
          </cell>
          <cell r="BE291" t="str">
            <v>2L127x89x12.7x9LLBB</v>
          </cell>
          <cell r="BF291">
            <v>40.5</v>
          </cell>
          <cell r="BG291">
            <v>51.718014809999993</v>
          </cell>
          <cell r="BH291">
            <v>12.705</v>
          </cell>
          <cell r="BI291">
            <v>0</v>
          </cell>
          <cell r="BJ291">
            <v>0</v>
          </cell>
          <cell r="BK291">
            <v>0</v>
          </cell>
          <cell r="BL291">
            <v>8.8934999999999995</v>
          </cell>
          <cell r="BM291">
            <v>0</v>
          </cell>
          <cell r="BN291">
            <v>0</v>
          </cell>
          <cell r="BO291">
            <v>0</v>
          </cell>
          <cell r="BP291">
            <v>1.2705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W291">
            <v>0</v>
          </cell>
          <cell r="BX291">
            <v>4.1926499999999995</v>
          </cell>
          <cell r="BY291">
            <v>0</v>
          </cell>
          <cell r="BZ291">
            <v>0</v>
          </cell>
          <cell r="CA291">
            <v>2.5333769999999998</v>
          </cell>
          <cell r="CB291">
            <v>0</v>
          </cell>
          <cell r="CC291">
            <v>7</v>
          </cell>
          <cell r="CD291">
            <v>0</v>
          </cell>
          <cell r="CE291">
            <v>9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829.60571776164386</v>
          </cell>
          <cell r="CK291">
            <v>175.54876270469998</v>
          </cell>
          <cell r="CL291">
            <v>97.454172940739994</v>
          </cell>
          <cell r="CM291">
            <v>4.01478</v>
          </cell>
          <cell r="CN291">
            <v>0</v>
          </cell>
          <cell r="CO291">
            <v>0</v>
          </cell>
          <cell r="CP291">
            <v>0</v>
          </cell>
          <cell r="CQ291">
            <v>3.7606799999999998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6.5557800000000004</v>
          </cell>
          <cell r="DA291">
            <v>0.70499999999999996</v>
          </cell>
          <cell r="DB291">
            <v>0</v>
          </cell>
          <cell r="DC291">
            <v>1</v>
          </cell>
          <cell r="DE291">
            <v>0.375</v>
          </cell>
        </row>
        <row r="292">
          <cell r="C292" t="str">
            <v>2L5x3-1/2x1/2x3/8SLBB</v>
          </cell>
          <cell r="D292" t="str">
            <v>F</v>
          </cell>
          <cell r="E292">
            <v>27.2</v>
          </cell>
          <cell r="F292">
            <v>8.01</v>
          </cell>
          <cell r="G292">
            <v>3.5</v>
          </cell>
          <cell r="H292">
            <v>0</v>
          </cell>
          <cell r="I292">
            <v>0</v>
          </cell>
          <cell r="J292">
            <v>0</v>
          </cell>
          <cell r="K292">
            <v>5</v>
          </cell>
          <cell r="L292">
            <v>0</v>
          </cell>
          <cell r="M292">
            <v>0</v>
          </cell>
          <cell r="N292">
            <v>0</v>
          </cell>
          <cell r="O292">
            <v>0.5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0.90100000000000002</v>
          </cell>
          <cell r="X292">
            <v>0</v>
          </cell>
          <cell r="Y292">
            <v>0</v>
          </cell>
          <cell r="Z292">
            <v>0.4</v>
          </cell>
          <cell r="AB292">
            <v>10</v>
          </cell>
          <cell r="AD292">
            <v>6</v>
          </cell>
          <cell r="AF292">
            <v>0</v>
          </cell>
          <cell r="AG292">
            <v>0</v>
          </cell>
          <cell r="AH292">
            <v>0</v>
          </cell>
          <cell r="AI292">
            <v>8.0399999999999991</v>
          </cell>
          <cell r="AJ292">
            <v>5.57</v>
          </cell>
          <cell r="AK292">
            <v>3.09</v>
          </cell>
          <cell r="AL292">
            <v>1</v>
          </cell>
          <cell r="AM292">
            <v>0</v>
          </cell>
          <cell r="AN292">
            <v>0</v>
          </cell>
          <cell r="AO292">
            <v>0</v>
          </cell>
          <cell r="AP292">
            <v>2.42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2.7</v>
          </cell>
          <cell r="AZ292">
            <v>0.94200000000000006</v>
          </cell>
          <cell r="BA292">
            <v>0</v>
          </cell>
          <cell r="BB292">
            <v>1</v>
          </cell>
          <cell r="BD292" t="str">
            <v>2L127x89x12.7x9SLBB</v>
          </cell>
          <cell r="BE292" t="str">
            <v>2L127x89x12.7x9SLBB</v>
          </cell>
          <cell r="BF292">
            <v>40.5</v>
          </cell>
          <cell r="BG292">
            <v>51.718014809999993</v>
          </cell>
          <cell r="BH292">
            <v>8.8934999999999995</v>
          </cell>
          <cell r="BI292">
            <v>0</v>
          </cell>
          <cell r="BJ292">
            <v>0</v>
          </cell>
          <cell r="BK292">
            <v>0</v>
          </cell>
          <cell r="BL292">
            <v>12.705</v>
          </cell>
          <cell r="BM292">
            <v>0</v>
          </cell>
          <cell r="BN292">
            <v>0</v>
          </cell>
          <cell r="BO292">
            <v>0</v>
          </cell>
          <cell r="BP292">
            <v>1.2705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W292">
            <v>0</v>
          </cell>
          <cell r="BX292">
            <v>2.2894410000000001</v>
          </cell>
          <cell r="BY292">
            <v>0</v>
          </cell>
          <cell r="BZ292">
            <v>0</v>
          </cell>
          <cell r="CA292">
            <v>1.0164</v>
          </cell>
          <cell r="CB292">
            <v>0</v>
          </cell>
          <cell r="CC292">
            <v>10</v>
          </cell>
          <cell r="CD292">
            <v>0</v>
          </cell>
          <cell r="CE292">
            <v>6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335.17738546751838</v>
          </cell>
          <cell r="CK292">
            <v>91.383795164969996</v>
          </cell>
          <cell r="CL292">
            <v>50.695857640889997</v>
          </cell>
          <cell r="CM292">
            <v>2.5409999999999999</v>
          </cell>
          <cell r="CN292">
            <v>0</v>
          </cell>
          <cell r="CO292">
            <v>0</v>
          </cell>
          <cell r="CP292">
            <v>0</v>
          </cell>
          <cell r="CQ292">
            <v>6.1492199999999997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6.8607000000000005</v>
          </cell>
          <cell r="DA292">
            <v>0.94200000000000006</v>
          </cell>
          <cell r="DB292">
            <v>0</v>
          </cell>
          <cell r="DC292">
            <v>1</v>
          </cell>
          <cell r="DE292">
            <v>0.375</v>
          </cell>
        </row>
        <row r="293">
          <cell r="C293" t="str">
            <v>2L5x3-1/2x1/4LLBB</v>
          </cell>
          <cell r="D293" t="str">
            <v>F</v>
          </cell>
          <cell r="E293">
            <v>14.1</v>
          </cell>
          <cell r="F293">
            <v>4.13</v>
          </cell>
          <cell r="G293">
            <v>5</v>
          </cell>
          <cell r="H293">
            <v>0</v>
          </cell>
          <cell r="I293">
            <v>0</v>
          </cell>
          <cell r="J293">
            <v>0</v>
          </cell>
          <cell r="K293">
            <v>3.5</v>
          </cell>
          <cell r="L293">
            <v>0</v>
          </cell>
          <cell r="M293">
            <v>0</v>
          </cell>
          <cell r="N293">
            <v>0</v>
          </cell>
          <cell r="O293">
            <v>0.25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1.55</v>
          </cell>
          <cell r="X293">
            <v>0</v>
          </cell>
          <cell r="Y293">
            <v>0</v>
          </cell>
          <cell r="Z293">
            <v>0.86799999999999999</v>
          </cell>
          <cell r="AB293">
            <v>14</v>
          </cell>
          <cell r="AD293">
            <v>19</v>
          </cell>
          <cell r="AF293">
            <v>0</v>
          </cell>
          <cell r="AG293">
            <v>0</v>
          </cell>
          <cell r="AH293">
            <v>0</v>
          </cell>
          <cell r="AI293">
            <v>10.7</v>
          </cell>
          <cell r="AJ293">
            <v>5.57</v>
          </cell>
          <cell r="AK293">
            <v>3.1</v>
          </cell>
          <cell r="AL293">
            <v>1.61</v>
          </cell>
          <cell r="AM293">
            <v>0</v>
          </cell>
          <cell r="AN293">
            <v>0</v>
          </cell>
          <cell r="AO293">
            <v>0</v>
          </cell>
          <cell r="AP293">
            <v>1.31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2.52</v>
          </cell>
          <cell r="AZ293">
            <v>0.68</v>
          </cell>
          <cell r="BA293">
            <v>0</v>
          </cell>
          <cell r="BB293">
            <v>1</v>
          </cell>
          <cell r="BD293" t="str">
            <v>2L127x89x6.4LLBB</v>
          </cell>
          <cell r="BE293" t="str">
            <v>2L127x89x6.4LLBB</v>
          </cell>
          <cell r="BF293">
            <v>21</v>
          </cell>
          <cell r="BG293">
            <v>26.666092529999997</v>
          </cell>
          <cell r="BH293">
            <v>12.705</v>
          </cell>
          <cell r="BI293">
            <v>0</v>
          </cell>
          <cell r="BJ293">
            <v>0</v>
          </cell>
          <cell r="BK293">
            <v>0</v>
          </cell>
          <cell r="BL293">
            <v>8.8934999999999995</v>
          </cell>
          <cell r="BM293">
            <v>0</v>
          </cell>
          <cell r="BN293">
            <v>0</v>
          </cell>
          <cell r="BO293">
            <v>0</v>
          </cell>
          <cell r="BP293">
            <v>0.63524999999999998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W293">
            <v>0</v>
          </cell>
          <cell r="BX293">
            <v>3.9385500000000002</v>
          </cell>
          <cell r="BY293">
            <v>0</v>
          </cell>
          <cell r="BZ293">
            <v>0</v>
          </cell>
          <cell r="CA293">
            <v>2.2055880000000001</v>
          </cell>
          <cell r="CB293">
            <v>0</v>
          </cell>
          <cell r="CC293">
            <v>14</v>
          </cell>
          <cell r="CD293">
            <v>0</v>
          </cell>
          <cell r="CE293">
            <v>19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446.06940603264263</v>
          </cell>
          <cell r="CK293">
            <v>91.383795164969996</v>
          </cell>
          <cell r="CL293">
            <v>50.859921905100002</v>
          </cell>
          <cell r="CM293">
            <v>4.0910099999999998</v>
          </cell>
          <cell r="CN293">
            <v>0</v>
          </cell>
          <cell r="CO293">
            <v>0</v>
          </cell>
          <cell r="CP293">
            <v>0</v>
          </cell>
          <cell r="CQ293">
            <v>3.3287100000000001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6.4033199999999999</v>
          </cell>
          <cell r="DA293">
            <v>0.68</v>
          </cell>
          <cell r="DB293">
            <v>0</v>
          </cell>
          <cell r="DC293">
            <v>1</v>
          </cell>
          <cell r="DE293">
            <v>0</v>
          </cell>
        </row>
        <row r="294">
          <cell r="C294" t="str">
            <v>2L5x3-1/2x1/4SLBB</v>
          </cell>
          <cell r="D294" t="str">
            <v>F</v>
          </cell>
          <cell r="E294">
            <v>14.1</v>
          </cell>
          <cell r="F294">
            <v>4.13</v>
          </cell>
          <cell r="G294">
            <v>3.5</v>
          </cell>
          <cell r="H294">
            <v>0</v>
          </cell>
          <cell r="I294">
            <v>0</v>
          </cell>
          <cell r="J294">
            <v>0</v>
          </cell>
          <cell r="K294">
            <v>5</v>
          </cell>
          <cell r="L294">
            <v>0</v>
          </cell>
          <cell r="M294">
            <v>0</v>
          </cell>
          <cell r="N294">
            <v>0</v>
          </cell>
          <cell r="O294">
            <v>0.25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0.80400000000000005</v>
          </cell>
          <cell r="X294">
            <v>0</v>
          </cell>
          <cell r="Y294">
            <v>0</v>
          </cell>
          <cell r="Z294">
            <v>0.20700000000000002</v>
          </cell>
          <cell r="AB294">
            <v>20</v>
          </cell>
          <cell r="AD294">
            <v>13</v>
          </cell>
          <cell r="AF294">
            <v>0</v>
          </cell>
          <cell r="AG294">
            <v>0</v>
          </cell>
          <cell r="AH294">
            <v>0</v>
          </cell>
          <cell r="AI294">
            <v>4.4000000000000004</v>
          </cell>
          <cell r="AJ294">
            <v>2.85</v>
          </cell>
          <cell r="AK294">
            <v>1.63</v>
          </cell>
          <cell r="AL294">
            <v>1.03</v>
          </cell>
          <cell r="AM294">
            <v>0</v>
          </cell>
          <cell r="AN294">
            <v>0</v>
          </cell>
          <cell r="AO294">
            <v>0</v>
          </cell>
          <cell r="AP294">
            <v>2.23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2.5499999999999998</v>
          </cell>
          <cell r="AZ294">
            <v>0.92900000000000005</v>
          </cell>
          <cell r="BA294">
            <v>0</v>
          </cell>
          <cell r="BB294">
            <v>0.89400000000000002</v>
          </cell>
          <cell r="BD294" t="str">
            <v>2L127x89x6.4SLBB</v>
          </cell>
          <cell r="BE294" t="str">
            <v>2L127x89x6.4SLBB</v>
          </cell>
          <cell r="BF294">
            <v>21</v>
          </cell>
          <cell r="BG294">
            <v>26.666092529999997</v>
          </cell>
          <cell r="BH294">
            <v>8.8934999999999995</v>
          </cell>
          <cell r="BI294">
            <v>0</v>
          </cell>
          <cell r="BJ294">
            <v>0</v>
          </cell>
          <cell r="BK294">
            <v>0</v>
          </cell>
          <cell r="BL294">
            <v>12.705</v>
          </cell>
          <cell r="BM294">
            <v>0</v>
          </cell>
          <cell r="BN294">
            <v>0</v>
          </cell>
          <cell r="BO294">
            <v>0</v>
          </cell>
          <cell r="BP294">
            <v>0.63524999999999998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W294">
            <v>0</v>
          </cell>
          <cell r="BX294">
            <v>2.042964</v>
          </cell>
          <cell r="BY294">
            <v>0</v>
          </cell>
          <cell r="BZ294">
            <v>0</v>
          </cell>
          <cell r="CA294">
            <v>0.52598699999999998</v>
          </cell>
          <cell r="CB294">
            <v>0</v>
          </cell>
          <cell r="CC294">
            <v>20</v>
          </cell>
          <cell r="CD294">
            <v>0</v>
          </cell>
          <cell r="CE294">
            <v>13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183.43040995734842</v>
          </cell>
          <cell r="CK294">
            <v>46.758315299849997</v>
          </cell>
          <cell r="CL294">
            <v>26.742475066229996</v>
          </cell>
          <cell r="CM294">
            <v>2.6172300000000002</v>
          </cell>
          <cell r="CN294">
            <v>0</v>
          </cell>
          <cell r="CO294">
            <v>0</v>
          </cell>
          <cell r="CP294">
            <v>0</v>
          </cell>
          <cell r="CQ294">
            <v>5.6664300000000001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6.4795499999999997</v>
          </cell>
          <cell r="DA294">
            <v>0.92900000000000005</v>
          </cell>
          <cell r="DB294">
            <v>0</v>
          </cell>
          <cell r="DC294">
            <v>0.89200000000000002</v>
          </cell>
          <cell r="DE294">
            <v>0</v>
          </cell>
        </row>
        <row r="295">
          <cell r="C295" t="str">
            <v>2L5x3-1/2x1/4x3/4LLBB</v>
          </cell>
          <cell r="D295" t="str">
            <v>F</v>
          </cell>
          <cell r="E295">
            <v>14.1</v>
          </cell>
          <cell r="F295">
            <v>4.13</v>
          </cell>
          <cell r="G295">
            <v>5</v>
          </cell>
          <cell r="H295">
            <v>0</v>
          </cell>
          <cell r="I295">
            <v>0</v>
          </cell>
          <cell r="J295">
            <v>0</v>
          </cell>
          <cell r="K295">
            <v>3.5</v>
          </cell>
          <cell r="L295">
            <v>0</v>
          </cell>
          <cell r="M295">
            <v>0</v>
          </cell>
          <cell r="N295">
            <v>0</v>
          </cell>
          <cell r="O295">
            <v>0.25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1.55</v>
          </cell>
          <cell r="X295">
            <v>0</v>
          </cell>
          <cell r="Y295">
            <v>0</v>
          </cell>
          <cell r="Z295">
            <v>0.86799999999999999</v>
          </cell>
          <cell r="AB295">
            <v>14</v>
          </cell>
          <cell r="AD295">
            <v>19</v>
          </cell>
          <cell r="AF295">
            <v>0</v>
          </cell>
          <cell r="AG295">
            <v>0</v>
          </cell>
          <cell r="AH295">
            <v>0</v>
          </cell>
          <cell r="AI295">
            <v>10.7</v>
          </cell>
          <cell r="AJ295">
            <v>5.57</v>
          </cell>
          <cell r="AK295">
            <v>3.1</v>
          </cell>
          <cell r="AL295">
            <v>1.61</v>
          </cell>
          <cell r="AM295">
            <v>0</v>
          </cell>
          <cell r="AN295">
            <v>0</v>
          </cell>
          <cell r="AO295">
            <v>0</v>
          </cell>
          <cell r="AP295">
            <v>1.57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2.66</v>
          </cell>
          <cell r="AZ295">
            <v>0.71399999999999997</v>
          </cell>
          <cell r="BA295">
            <v>0</v>
          </cell>
          <cell r="BB295">
            <v>0.80400000000000005</v>
          </cell>
          <cell r="BD295" t="str">
            <v>2L127x89x6.4x19LLBB</v>
          </cell>
          <cell r="BE295" t="str">
            <v>2L127x89x6.4x19LLBB</v>
          </cell>
          <cell r="BF295">
            <v>21</v>
          </cell>
          <cell r="BG295">
            <v>26.666092529999997</v>
          </cell>
          <cell r="BH295">
            <v>12.705</v>
          </cell>
          <cell r="BI295">
            <v>0</v>
          </cell>
          <cell r="BJ295">
            <v>0</v>
          </cell>
          <cell r="BK295">
            <v>0</v>
          </cell>
          <cell r="BL295">
            <v>8.8934999999999995</v>
          </cell>
          <cell r="BM295">
            <v>0</v>
          </cell>
          <cell r="BN295">
            <v>0</v>
          </cell>
          <cell r="BO295">
            <v>0</v>
          </cell>
          <cell r="BP295">
            <v>0.63524999999999998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W295">
            <v>0</v>
          </cell>
          <cell r="BX295">
            <v>3.9385500000000002</v>
          </cell>
          <cell r="BY295">
            <v>0</v>
          </cell>
          <cell r="BZ295">
            <v>0</v>
          </cell>
          <cell r="CA295">
            <v>2.2055880000000001</v>
          </cell>
          <cell r="CB295">
            <v>0</v>
          </cell>
          <cell r="CC295">
            <v>14</v>
          </cell>
          <cell r="CD295">
            <v>0</v>
          </cell>
          <cell r="CE295">
            <v>19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446.06940603264263</v>
          </cell>
          <cell r="CK295">
            <v>91.383795164969996</v>
          </cell>
          <cell r="CL295">
            <v>50.859921905100002</v>
          </cell>
          <cell r="CM295">
            <v>4.0910099999999998</v>
          </cell>
          <cell r="CN295">
            <v>0</v>
          </cell>
          <cell r="CO295">
            <v>0</v>
          </cell>
          <cell r="CP295">
            <v>0</v>
          </cell>
          <cell r="CQ295">
            <v>3.9893700000000001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6.7590599999999998</v>
          </cell>
          <cell r="DA295">
            <v>0.71399999999999997</v>
          </cell>
          <cell r="DB295">
            <v>0</v>
          </cell>
          <cell r="DC295">
            <v>0.80300000000000005</v>
          </cell>
          <cell r="DE295">
            <v>0.75</v>
          </cell>
        </row>
        <row r="296">
          <cell r="C296" t="str">
            <v>2L5x3-1/2x1/4x3/4SLBB</v>
          </cell>
          <cell r="D296" t="str">
            <v>F</v>
          </cell>
          <cell r="E296">
            <v>14.1</v>
          </cell>
          <cell r="F296">
            <v>4.13</v>
          </cell>
          <cell r="G296">
            <v>3.5</v>
          </cell>
          <cell r="H296">
            <v>0</v>
          </cell>
          <cell r="I296">
            <v>0</v>
          </cell>
          <cell r="J296">
            <v>0</v>
          </cell>
          <cell r="K296">
            <v>5</v>
          </cell>
          <cell r="L296">
            <v>0</v>
          </cell>
          <cell r="M296">
            <v>0</v>
          </cell>
          <cell r="N296">
            <v>0</v>
          </cell>
          <cell r="O296">
            <v>0.25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0.80400000000000005</v>
          </cell>
          <cell r="X296">
            <v>0</v>
          </cell>
          <cell r="Y296">
            <v>0</v>
          </cell>
          <cell r="Z296">
            <v>0.20700000000000002</v>
          </cell>
          <cell r="AB296">
            <v>20</v>
          </cell>
          <cell r="AD296">
            <v>13</v>
          </cell>
          <cell r="AF296">
            <v>0</v>
          </cell>
          <cell r="AG296">
            <v>0</v>
          </cell>
          <cell r="AH296">
            <v>0</v>
          </cell>
          <cell r="AI296">
            <v>4.4000000000000004</v>
          </cell>
          <cell r="AJ296">
            <v>2.85</v>
          </cell>
          <cell r="AK296">
            <v>1.63</v>
          </cell>
          <cell r="AL296">
            <v>1.03</v>
          </cell>
          <cell r="AM296">
            <v>0</v>
          </cell>
          <cell r="AN296">
            <v>0</v>
          </cell>
          <cell r="AO296">
            <v>0</v>
          </cell>
          <cell r="AP296">
            <v>2.5099999999999998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2.8</v>
          </cell>
          <cell r="AZ296">
            <v>0.94100000000000006</v>
          </cell>
          <cell r="BA296">
            <v>0</v>
          </cell>
          <cell r="BB296">
            <v>0.80400000000000005</v>
          </cell>
          <cell r="BD296" t="str">
            <v>2L127x89x6.4x19SLBB</v>
          </cell>
          <cell r="BE296" t="str">
            <v>2L127x89x6.4x19SLBB</v>
          </cell>
          <cell r="BF296">
            <v>21</v>
          </cell>
          <cell r="BG296">
            <v>26.666092529999997</v>
          </cell>
          <cell r="BH296">
            <v>8.8934999999999995</v>
          </cell>
          <cell r="BI296">
            <v>0</v>
          </cell>
          <cell r="BJ296">
            <v>0</v>
          </cell>
          <cell r="BK296">
            <v>0</v>
          </cell>
          <cell r="BL296">
            <v>12.705</v>
          </cell>
          <cell r="BM296">
            <v>0</v>
          </cell>
          <cell r="BN296">
            <v>0</v>
          </cell>
          <cell r="BO296">
            <v>0</v>
          </cell>
          <cell r="BP296">
            <v>0.63524999999999998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W296">
            <v>0</v>
          </cell>
          <cell r="BX296">
            <v>2.042964</v>
          </cell>
          <cell r="BY296">
            <v>0</v>
          </cell>
          <cell r="BZ296">
            <v>0</v>
          </cell>
          <cell r="CA296">
            <v>0.52598699999999998</v>
          </cell>
          <cell r="CB296">
            <v>0</v>
          </cell>
          <cell r="CC296">
            <v>20</v>
          </cell>
          <cell r="CD296">
            <v>0</v>
          </cell>
          <cell r="CE296">
            <v>13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183.43040995734842</v>
          </cell>
          <cell r="CK296">
            <v>46.758315299849997</v>
          </cell>
          <cell r="CL296">
            <v>26.742475066229996</v>
          </cell>
          <cell r="CM296">
            <v>2.6172300000000002</v>
          </cell>
          <cell r="CN296">
            <v>0</v>
          </cell>
          <cell r="CO296">
            <v>0</v>
          </cell>
          <cell r="CP296">
            <v>0</v>
          </cell>
          <cell r="CQ296">
            <v>6.3779099999999991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7.1147999999999989</v>
          </cell>
          <cell r="DA296">
            <v>0.94100000000000006</v>
          </cell>
          <cell r="DB296">
            <v>0</v>
          </cell>
          <cell r="DC296">
            <v>0.80300000000000005</v>
          </cell>
          <cell r="DE296">
            <v>0.75</v>
          </cell>
        </row>
        <row r="297">
          <cell r="C297" t="str">
            <v>2L5x3-1/2x1/4x3/8LLBB</v>
          </cell>
          <cell r="D297" t="str">
            <v>F</v>
          </cell>
          <cell r="E297">
            <v>14.1</v>
          </cell>
          <cell r="F297">
            <v>4.13</v>
          </cell>
          <cell r="G297">
            <v>5</v>
          </cell>
          <cell r="H297">
            <v>0</v>
          </cell>
          <cell r="I297">
            <v>0</v>
          </cell>
          <cell r="J297">
            <v>0</v>
          </cell>
          <cell r="K297">
            <v>3.5</v>
          </cell>
          <cell r="L297">
            <v>0</v>
          </cell>
          <cell r="M297">
            <v>0</v>
          </cell>
          <cell r="N297">
            <v>0</v>
          </cell>
          <cell r="O297">
            <v>0.25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1.55</v>
          </cell>
          <cell r="X297">
            <v>0</v>
          </cell>
          <cell r="Y297">
            <v>0</v>
          </cell>
          <cell r="Z297">
            <v>0.86799999999999999</v>
          </cell>
          <cell r="AB297">
            <v>14</v>
          </cell>
          <cell r="AD297">
            <v>19</v>
          </cell>
          <cell r="AF297">
            <v>0</v>
          </cell>
          <cell r="AG297">
            <v>0</v>
          </cell>
          <cell r="AH297">
            <v>0</v>
          </cell>
          <cell r="AI297">
            <v>10.7</v>
          </cell>
          <cell r="AJ297">
            <v>5.57</v>
          </cell>
          <cell r="AK297">
            <v>3.1</v>
          </cell>
          <cell r="AL297">
            <v>1.61</v>
          </cell>
          <cell r="AM297">
            <v>0</v>
          </cell>
          <cell r="AN297">
            <v>0</v>
          </cell>
          <cell r="AO297">
            <v>0</v>
          </cell>
          <cell r="AP297">
            <v>1.43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2.58</v>
          </cell>
          <cell r="AZ297">
            <v>0.69600000000000006</v>
          </cell>
          <cell r="BA297">
            <v>0</v>
          </cell>
          <cell r="BB297">
            <v>0.80400000000000005</v>
          </cell>
          <cell r="BD297" t="str">
            <v>2L127x89x6.4x9LLBB</v>
          </cell>
          <cell r="BE297" t="str">
            <v>2L127x89x6.4x9LLBB</v>
          </cell>
          <cell r="BF297">
            <v>21</v>
          </cell>
          <cell r="BG297">
            <v>26.666092529999997</v>
          </cell>
          <cell r="BH297">
            <v>12.705</v>
          </cell>
          <cell r="BI297">
            <v>0</v>
          </cell>
          <cell r="BJ297">
            <v>0</v>
          </cell>
          <cell r="BK297">
            <v>0</v>
          </cell>
          <cell r="BL297">
            <v>8.8934999999999995</v>
          </cell>
          <cell r="BM297">
            <v>0</v>
          </cell>
          <cell r="BN297">
            <v>0</v>
          </cell>
          <cell r="BO297">
            <v>0</v>
          </cell>
          <cell r="BP297">
            <v>0.63524999999999998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W297">
            <v>0</v>
          </cell>
          <cell r="BX297">
            <v>3.9385500000000002</v>
          </cell>
          <cell r="BY297">
            <v>0</v>
          </cell>
          <cell r="BZ297">
            <v>0</v>
          </cell>
          <cell r="CA297">
            <v>2.2055880000000001</v>
          </cell>
          <cell r="CB297">
            <v>0</v>
          </cell>
          <cell r="CC297">
            <v>14</v>
          </cell>
          <cell r="CD297">
            <v>0</v>
          </cell>
          <cell r="CE297">
            <v>19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446.06940603264263</v>
          </cell>
          <cell r="CK297">
            <v>91.383795164969996</v>
          </cell>
          <cell r="CL297">
            <v>50.859921905100002</v>
          </cell>
          <cell r="CM297">
            <v>4.0910099999999998</v>
          </cell>
          <cell r="CN297">
            <v>0</v>
          </cell>
          <cell r="CO297">
            <v>0</v>
          </cell>
          <cell r="CP297">
            <v>0</v>
          </cell>
          <cell r="CQ297">
            <v>3.6336299999999997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6.5557800000000004</v>
          </cell>
          <cell r="DA297">
            <v>0.69600000000000006</v>
          </cell>
          <cell r="DB297">
            <v>0</v>
          </cell>
          <cell r="DC297">
            <v>0.80300000000000005</v>
          </cell>
          <cell r="DE297">
            <v>0.375</v>
          </cell>
        </row>
        <row r="298">
          <cell r="C298" t="str">
            <v>2L5x3-1/2x1/4x3/8SLBB</v>
          </cell>
          <cell r="D298" t="str">
            <v>F</v>
          </cell>
          <cell r="E298">
            <v>14.1</v>
          </cell>
          <cell r="F298">
            <v>4.13</v>
          </cell>
          <cell r="G298">
            <v>3.5</v>
          </cell>
          <cell r="H298">
            <v>0</v>
          </cell>
          <cell r="I298">
            <v>0</v>
          </cell>
          <cell r="J298">
            <v>0</v>
          </cell>
          <cell r="K298">
            <v>5</v>
          </cell>
          <cell r="L298">
            <v>0</v>
          </cell>
          <cell r="M298">
            <v>0</v>
          </cell>
          <cell r="N298">
            <v>0</v>
          </cell>
          <cell r="O298">
            <v>0.25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0.80400000000000005</v>
          </cell>
          <cell r="X298">
            <v>0</v>
          </cell>
          <cell r="Y298">
            <v>0</v>
          </cell>
          <cell r="Z298">
            <v>0.20700000000000002</v>
          </cell>
          <cell r="AB298">
            <v>20</v>
          </cell>
          <cell r="AD298">
            <v>13</v>
          </cell>
          <cell r="AF298">
            <v>0</v>
          </cell>
          <cell r="AG298">
            <v>0</v>
          </cell>
          <cell r="AH298">
            <v>0</v>
          </cell>
          <cell r="AI298">
            <v>4.4000000000000004</v>
          </cell>
          <cell r="AJ298">
            <v>2.85</v>
          </cell>
          <cell r="AK298">
            <v>1.63</v>
          </cell>
          <cell r="AL298">
            <v>1.03</v>
          </cell>
          <cell r="AM298">
            <v>0</v>
          </cell>
          <cell r="AN298">
            <v>0</v>
          </cell>
          <cell r="AO298">
            <v>0</v>
          </cell>
          <cell r="AP298">
            <v>2.37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2.67</v>
          </cell>
          <cell r="AZ298">
            <v>0.93500000000000005</v>
          </cell>
          <cell r="BA298">
            <v>0</v>
          </cell>
          <cell r="BB298">
            <v>0.80400000000000005</v>
          </cell>
          <cell r="BD298" t="str">
            <v>2L127x89x6.4x9SLBB</v>
          </cell>
          <cell r="BE298" t="str">
            <v>2L127x89x6.4x9SLBB</v>
          </cell>
          <cell r="BF298">
            <v>21</v>
          </cell>
          <cell r="BG298">
            <v>26.666092529999997</v>
          </cell>
          <cell r="BH298">
            <v>8.8934999999999995</v>
          </cell>
          <cell r="BI298">
            <v>0</v>
          </cell>
          <cell r="BJ298">
            <v>0</v>
          </cell>
          <cell r="BK298">
            <v>0</v>
          </cell>
          <cell r="BL298">
            <v>12.705</v>
          </cell>
          <cell r="BM298">
            <v>0</v>
          </cell>
          <cell r="BN298">
            <v>0</v>
          </cell>
          <cell r="BO298">
            <v>0</v>
          </cell>
          <cell r="BP298">
            <v>0.63524999999999998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W298">
            <v>0</v>
          </cell>
          <cell r="BX298">
            <v>2.042964</v>
          </cell>
          <cell r="BY298">
            <v>0</v>
          </cell>
          <cell r="BZ298">
            <v>0</v>
          </cell>
          <cell r="CA298">
            <v>0.52598699999999998</v>
          </cell>
          <cell r="CB298">
            <v>0</v>
          </cell>
          <cell r="CC298">
            <v>20</v>
          </cell>
          <cell r="CD298">
            <v>0</v>
          </cell>
          <cell r="CE298">
            <v>13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183.43040995734842</v>
          </cell>
          <cell r="CK298">
            <v>46.758315299849997</v>
          </cell>
          <cell r="CL298">
            <v>26.742475066229996</v>
          </cell>
          <cell r="CM298">
            <v>2.6172300000000002</v>
          </cell>
          <cell r="CN298">
            <v>0</v>
          </cell>
          <cell r="CO298">
            <v>0</v>
          </cell>
          <cell r="CP298">
            <v>0</v>
          </cell>
          <cell r="CQ298">
            <v>6.02217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6.7844699999999998</v>
          </cell>
          <cell r="DA298">
            <v>0.93500000000000005</v>
          </cell>
          <cell r="DB298">
            <v>0</v>
          </cell>
          <cell r="DC298">
            <v>0.80300000000000005</v>
          </cell>
          <cell r="DE298">
            <v>0.375</v>
          </cell>
        </row>
        <row r="299">
          <cell r="C299" t="str">
            <v>2L5x3-1/2x3/4LLBB</v>
          </cell>
          <cell r="D299" t="str">
            <v>F</v>
          </cell>
          <cell r="E299">
            <v>39.6</v>
          </cell>
          <cell r="F299">
            <v>11.6</v>
          </cell>
          <cell r="G299">
            <v>5</v>
          </cell>
          <cell r="H299">
            <v>0</v>
          </cell>
          <cell r="I299">
            <v>0</v>
          </cell>
          <cell r="J299">
            <v>0</v>
          </cell>
          <cell r="K299">
            <v>3.5</v>
          </cell>
          <cell r="L299">
            <v>0</v>
          </cell>
          <cell r="M299">
            <v>0</v>
          </cell>
          <cell r="N299">
            <v>0</v>
          </cell>
          <cell r="O299">
            <v>0.75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1.74</v>
          </cell>
          <cell r="X299">
            <v>0</v>
          </cell>
          <cell r="Y299">
            <v>0</v>
          </cell>
          <cell r="Z299">
            <v>1.1200000000000001</v>
          </cell>
          <cell r="AB299">
            <v>4.666666666666667</v>
          </cell>
          <cell r="AD299">
            <v>5.666666666666667</v>
          </cell>
          <cell r="AF299">
            <v>0</v>
          </cell>
          <cell r="AG299">
            <v>0</v>
          </cell>
          <cell r="AH299">
            <v>0</v>
          </cell>
          <cell r="AI299">
            <v>27.8</v>
          </cell>
          <cell r="AJ299">
            <v>15.2</v>
          </cell>
          <cell r="AK299">
            <v>8.52</v>
          </cell>
          <cell r="AL299">
            <v>1.55</v>
          </cell>
          <cell r="AM299">
            <v>0</v>
          </cell>
          <cell r="AN299">
            <v>0</v>
          </cell>
          <cell r="AO299">
            <v>0</v>
          </cell>
          <cell r="AP299">
            <v>1.39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2.4900000000000002</v>
          </cell>
          <cell r="AZ299">
            <v>0.69900000000000007</v>
          </cell>
          <cell r="BA299">
            <v>0</v>
          </cell>
          <cell r="BB299">
            <v>1</v>
          </cell>
          <cell r="BD299" t="str">
            <v>2L127x89x19LLBB</v>
          </cell>
          <cell r="BE299" t="str">
            <v>2L127x89x19LLBB</v>
          </cell>
          <cell r="BF299">
            <v>59</v>
          </cell>
          <cell r="BG299">
            <v>74.897499599999989</v>
          </cell>
          <cell r="BH299">
            <v>12.705</v>
          </cell>
          <cell r="BI299">
            <v>0</v>
          </cell>
          <cell r="BJ299">
            <v>0</v>
          </cell>
          <cell r="BK299">
            <v>0</v>
          </cell>
          <cell r="BL299">
            <v>8.8934999999999995</v>
          </cell>
          <cell r="BM299">
            <v>0</v>
          </cell>
          <cell r="BN299">
            <v>0</v>
          </cell>
          <cell r="BO299">
            <v>0</v>
          </cell>
          <cell r="BP299">
            <v>1.9057499999999998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W299">
            <v>0</v>
          </cell>
          <cell r="BX299">
            <v>4.4213399999999998</v>
          </cell>
          <cell r="BY299">
            <v>0</v>
          </cell>
          <cell r="BZ299">
            <v>0</v>
          </cell>
          <cell r="CA299">
            <v>2.84592</v>
          </cell>
          <cell r="CB299">
            <v>0</v>
          </cell>
          <cell r="CC299">
            <v>4.666666666666667</v>
          </cell>
          <cell r="CD299">
            <v>0</v>
          </cell>
          <cell r="CE299">
            <v>5.666666666666667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1158.9466810941558</v>
          </cell>
          <cell r="CK299">
            <v>249.37768159919997</v>
          </cell>
          <cell r="CL299">
            <v>139.78275310691998</v>
          </cell>
          <cell r="CM299">
            <v>3.9385500000000002</v>
          </cell>
          <cell r="CN299">
            <v>0</v>
          </cell>
          <cell r="CO299">
            <v>0</v>
          </cell>
          <cell r="CP299">
            <v>0</v>
          </cell>
          <cell r="CQ299">
            <v>3.5319899999999995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6.3270900000000001</v>
          </cell>
          <cell r="DA299">
            <v>0.69900000000000007</v>
          </cell>
          <cell r="DB299">
            <v>0</v>
          </cell>
          <cell r="DC299">
            <v>1</v>
          </cell>
          <cell r="DE299">
            <v>0</v>
          </cell>
        </row>
        <row r="300">
          <cell r="C300" t="str">
            <v>2L5x3-1/2x3/4SLBB</v>
          </cell>
          <cell r="D300" t="str">
            <v>F</v>
          </cell>
          <cell r="E300">
            <v>39.6</v>
          </cell>
          <cell r="F300">
            <v>11.6</v>
          </cell>
          <cell r="G300">
            <v>3.5</v>
          </cell>
          <cell r="H300">
            <v>0</v>
          </cell>
          <cell r="I300">
            <v>0</v>
          </cell>
          <cell r="J300">
            <v>0</v>
          </cell>
          <cell r="K300">
            <v>5</v>
          </cell>
          <cell r="L300">
            <v>0</v>
          </cell>
          <cell r="M300">
            <v>0</v>
          </cell>
          <cell r="N300">
            <v>0</v>
          </cell>
          <cell r="O300">
            <v>0.75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0.99299999999999999</v>
          </cell>
          <cell r="X300">
            <v>0</v>
          </cell>
          <cell r="Y300">
            <v>0</v>
          </cell>
          <cell r="Z300">
            <v>0.58199999999999996</v>
          </cell>
          <cell r="AB300">
            <v>6.666666666666667</v>
          </cell>
          <cell r="AD300">
            <v>3.6666666666666665</v>
          </cell>
          <cell r="AF300">
            <v>0</v>
          </cell>
          <cell r="AG300">
            <v>0</v>
          </cell>
          <cell r="AH300">
            <v>0</v>
          </cell>
          <cell r="AI300">
            <v>11</v>
          </cell>
          <cell r="AJ300">
            <v>8.1300000000000008</v>
          </cell>
          <cell r="AK300">
            <v>4.4000000000000004</v>
          </cell>
          <cell r="AL300">
            <v>0.97399999999999998</v>
          </cell>
          <cell r="AM300">
            <v>0</v>
          </cell>
          <cell r="AN300">
            <v>0</v>
          </cell>
          <cell r="AO300">
            <v>0</v>
          </cell>
          <cell r="AP300">
            <v>2.33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2.6</v>
          </cell>
          <cell r="AZ300">
            <v>0.94300000000000006</v>
          </cell>
          <cell r="BA300">
            <v>0</v>
          </cell>
          <cell r="BB300">
            <v>1</v>
          </cell>
          <cell r="BD300" t="str">
            <v>2L127x89x19SLBB</v>
          </cell>
          <cell r="BE300" t="str">
            <v>2L127x89x19SLBB</v>
          </cell>
          <cell r="BF300">
            <v>59</v>
          </cell>
          <cell r="BG300">
            <v>74.897499599999989</v>
          </cell>
          <cell r="BH300">
            <v>8.8934999999999995</v>
          </cell>
          <cell r="BI300">
            <v>0</v>
          </cell>
          <cell r="BJ300">
            <v>0</v>
          </cell>
          <cell r="BK300">
            <v>0</v>
          </cell>
          <cell r="BL300">
            <v>12.705</v>
          </cell>
          <cell r="BM300">
            <v>0</v>
          </cell>
          <cell r="BN300">
            <v>0</v>
          </cell>
          <cell r="BO300">
            <v>0</v>
          </cell>
          <cell r="BP300">
            <v>1.9057499999999998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W300">
            <v>0</v>
          </cell>
          <cell r="BX300">
            <v>2.5232129999999997</v>
          </cell>
          <cell r="BY300">
            <v>0</v>
          </cell>
          <cell r="BZ300">
            <v>0</v>
          </cell>
          <cell r="CA300">
            <v>1.4788619999999999</v>
          </cell>
          <cell r="CB300">
            <v>0</v>
          </cell>
          <cell r="CC300">
            <v>6.666666666666667</v>
          </cell>
          <cell r="CD300">
            <v>0</v>
          </cell>
          <cell r="CE300">
            <v>3.6666666666666665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458.57602489337097</v>
          </cell>
          <cell r="CK300">
            <v>133.38424680273002</v>
          </cell>
          <cell r="CL300">
            <v>72.188276252400001</v>
          </cell>
          <cell r="CM300">
            <v>2.4749339999999997</v>
          </cell>
          <cell r="CN300">
            <v>0</v>
          </cell>
          <cell r="CO300">
            <v>0</v>
          </cell>
          <cell r="CP300">
            <v>0</v>
          </cell>
          <cell r="CQ300">
            <v>5.9205300000000003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6.6066000000000003</v>
          </cell>
          <cell r="DA300">
            <v>0.94300000000000006</v>
          </cell>
          <cell r="DB300">
            <v>0</v>
          </cell>
          <cell r="DC300">
            <v>1</v>
          </cell>
          <cell r="DE300">
            <v>0</v>
          </cell>
        </row>
        <row r="301">
          <cell r="C301" t="str">
            <v>2L5x3-1/2x3/4x3/4LLBB</v>
          </cell>
          <cell r="D301" t="str">
            <v>F</v>
          </cell>
          <cell r="E301">
            <v>39.6</v>
          </cell>
          <cell r="F301">
            <v>11.6</v>
          </cell>
          <cell r="G301">
            <v>5</v>
          </cell>
          <cell r="H301">
            <v>0</v>
          </cell>
          <cell r="I301">
            <v>0</v>
          </cell>
          <cell r="J301">
            <v>0</v>
          </cell>
          <cell r="K301">
            <v>3.5</v>
          </cell>
          <cell r="L301">
            <v>0</v>
          </cell>
          <cell r="M301">
            <v>0</v>
          </cell>
          <cell r="N301">
            <v>0</v>
          </cell>
          <cell r="O301">
            <v>0.75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1.74</v>
          </cell>
          <cell r="X301">
            <v>0</v>
          </cell>
          <cell r="Y301">
            <v>0</v>
          </cell>
          <cell r="Z301">
            <v>1.1200000000000001</v>
          </cell>
          <cell r="AB301">
            <v>4.666666666666667</v>
          </cell>
          <cell r="AD301">
            <v>5.666666666666667</v>
          </cell>
          <cell r="AF301">
            <v>0</v>
          </cell>
          <cell r="AG301">
            <v>0</v>
          </cell>
          <cell r="AH301">
            <v>0</v>
          </cell>
          <cell r="AI301">
            <v>27.8</v>
          </cell>
          <cell r="AJ301">
            <v>15.2</v>
          </cell>
          <cell r="AK301">
            <v>8.52</v>
          </cell>
          <cell r="AL301">
            <v>1.55</v>
          </cell>
          <cell r="AM301">
            <v>0</v>
          </cell>
          <cell r="AN301">
            <v>0</v>
          </cell>
          <cell r="AO301">
            <v>0</v>
          </cell>
          <cell r="AP301">
            <v>1.68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2.66</v>
          </cell>
          <cell r="AZ301">
            <v>0.73599999999999999</v>
          </cell>
          <cell r="BA301">
            <v>0</v>
          </cell>
          <cell r="BB301">
            <v>1</v>
          </cell>
          <cell r="BD301" t="str">
            <v>2L127x89x19x19LLBB</v>
          </cell>
          <cell r="BE301" t="str">
            <v>2L127x89x19x19LLBB</v>
          </cell>
          <cell r="BF301">
            <v>59</v>
          </cell>
          <cell r="BG301">
            <v>74.897499599999989</v>
          </cell>
          <cell r="BH301">
            <v>12.705</v>
          </cell>
          <cell r="BI301">
            <v>0</v>
          </cell>
          <cell r="BJ301">
            <v>0</v>
          </cell>
          <cell r="BK301">
            <v>0</v>
          </cell>
          <cell r="BL301">
            <v>8.8934999999999995</v>
          </cell>
          <cell r="BM301">
            <v>0</v>
          </cell>
          <cell r="BN301">
            <v>0</v>
          </cell>
          <cell r="BO301">
            <v>0</v>
          </cell>
          <cell r="BP301">
            <v>1.9057499999999998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W301">
            <v>0</v>
          </cell>
          <cell r="BX301">
            <v>4.4213399999999998</v>
          </cell>
          <cell r="BY301">
            <v>0</v>
          </cell>
          <cell r="BZ301">
            <v>0</v>
          </cell>
          <cell r="CA301">
            <v>2.84592</v>
          </cell>
          <cell r="CB301">
            <v>0</v>
          </cell>
          <cell r="CC301">
            <v>4.666666666666667</v>
          </cell>
          <cell r="CD301">
            <v>0</v>
          </cell>
          <cell r="CE301">
            <v>5.666666666666667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1158.9466810941558</v>
          </cell>
          <cell r="CK301">
            <v>249.37768159919997</v>
          </cell>
          <cell r="CL301">
            <v>139.78275310691998</v>
          </cell>
          <cell r="CM301">
            <v>3.9385500000000002</v>
          </cell>
          <cell r="CN301">
            <v>0</v>
          </cell>
          <cell r="CO301">
            <v>0</v>
          </cell>
          <cell r="CP301">
            <v>0</v>
          </cell>
          <cell r="CQ301">
            <v>4.2688799999999993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6.7590599999999998</v>
          </cell>
          <cell r="DA301">
            <v>0.73599999999999999</v>
          </cell>
          <cell r="DB301">
            <v>0</v>
          </cell>
          <cell r="DC301">
            <v>1</v>
          </cell>
          <cell r="DE301">
            <v>0.75</v>
          </cell>
        </row>
        <row r="302">
          <cell r="C302" t="str">
            <v>2L5x3-1/2x3/4x3/4SLBB</v>
          </cell>
          <cell r="D302" t="str">
            <v>F</v>
          </cell>
          <cell r="E302">
            <v>39.6</v>
          </cell>
          <cell r="F302">
            <v>11.6</v>
          </cell>
          <cell r="G302">
            <v>3.5</v>
          </cell>
          <cell r="H302">
            <v>0</v>
          </cell>
          <cell r="I302">
            <v>0</v>
          </cell>
          <cell r="J302">
            <v>0</v>
          </cell>
          <cell r="K302">
            <v>5</v>
          </cell>
          <cell r="L302">
            <v>0</v>
          </cell>
          <cell r="M302">
            <v>0</v>
          </cell>
          <cell r="N302">
            <v>0</v>
          </cell>
          <cell r="O302">
            <v>0.75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0.99299999999999999</v>
          </cell>
          <cell r="X302">
            <v>0</v>
          </cell>
          <cell r="Y302">
            <v>0</v>
          </cell>
          <cell r="Z302">
            <v>0.58199999999999996</v>
          </cell>
          <cell r="AB302">
            <v>6.666666666666667</v>
          </cell>
          <cell r="AD302">
            <v>3.6666666666666665</v>
          </cell>
          <cell r="AF302">
            <v>0</v>
          </cell>
          <cell r="AG302">
            <v>0</v>
          </cell>
          <cell r="AH302">
            <v>0</v>
          </cell>
          <cell r="AI302">
            <v>11</v>
          </cell>
          <cell r="AJ302">
            <v>8.1300000000000008</v>
          </cell>
          <cell r="AK302">
            <v>4.4000000000000004</v>
          </cell>
          <cell r="AL302">
            <v>0.97399999999999998</v>
          </cell>
          <cell r="AM302">
            <v>0</v>
          </cell>
          <cell r="AN302">
            <v>0</v>
          </cell>
          <cell r="AO302">
            <v>0</v>
          </cell>
          <cell r="AP302">
            <v>2.62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2.86</v>
          </cell>
          <cell r="AZ302">
            <v>0.95300000000000007</v>
          </cell>
          <cell r="BA302">
            <v>0</v>
          </cell>
          <cell r="BB302">
            <v>1</v>
          </cell>
          <cell r="BD302" t="str">
            <v>2L127x89x19x19SLBB</v>
          </cell>
          <cell r="BE302" t="str">
            <v>2L127x89x19x19SLBB</v>
          </cell>
          <cell r="BF302">
            <v>59</v>
          </cell>
          <cell r="BG302">
            <v>74.897499599999989</v>
          </cell>
          <cell r="BH302">
            <v>8.8934999999999995</v>
          </cell>
          <cell r="BI302">
            <v>0</v>
          </cell>
          <cell r="BJ302">
            <v>0</v>
          </cell>
          <cell r="BK302">
            <v>0</v>
          </cell>
          <cell r="BL302">
            <v>12.705</v>
          </cell>
          <cell r="BM302">
            <v>0</v>
          </cell>
          <cell r="BN302">
            <v>0</v>
          </cell>
          <cell r="BO302">
            <v>0</v>
          </cell>
          <cell r="BP302">
            <v>1.9057499999999998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W302">
            <v>0</v>
          </cell>
          <cell r="BX302">
            <v>2.5232129999999997</v>
          </cell>
          <cell r="BY302">
            <v>0</v>
          </cell>
          <cell r="BZ302">
            <v>0</v>
          </cell>
          <cell r="CA302">
            <v>1.4788619999999999</v>
          </cell>
          <cell r="CB302">
            <v>0</v>
          </cell>
          <cell r="CC302">
            <v>6.666666666666667</v>
          </cell>
          <cell r="CD302">
            <v>0</v>
          </cell>
          <cell r="CE302">
            <v>3.6666666666666665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458.57602489337097</v>
          </cell>
          <cell r="CK302">
            <v>133.38424680273002</v>
          </cell>
          <cell r="CL302">
            <v>72.188276252400001</v>
          </cell>
          <cell r="CM302">
            <v>2.4749339999999997</v>
          </cell>
          <cell r="CN302">
            <v>0</v>
          </cell>
          <cell r="CO302">
            <v>0</v>
          </cell>
          <cell r="CP302">
            <v>0</v>
          </cell>
          <cell r="CQ302">
            <v>6.6574200000000001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7.2672599999999994</v>
          </cell>
          <cell r="DA302">
            <v>0.95300000000000007</v>
          </cell>
          <cell r="DB302">
            <v>0</v>
          </cell>
          <cell r="DC302">
            <v>1</v>
          </cell>
          <cell r="DE302">
            <v>0.75</v>
          </cell>
        </row>
        <row r="303">
          <cell r="C303" t="str">
            <v>2L5x3-1/2x3/4x3/8LLBB</v>
          </cell>
          <cell r="D303" t="str">
            <v>F</v>
          </cell>
          <cell r="E303">
            <v>39.6</v>
          </cell>
          <cell r="F303">
            <v>11.6</v>
          </cell>
          <cell r="G303">
            <v>5</v>
          </cell>
          <cell r="H303">
            <v>0</v>
          </cell>
          <cell r="I303">
            <v>0</v>
          </cell>
          <cell r="J303">
            <v>0</v>
          </cell>
          <cell r="K303">
            <v>3.5</v>
          </cell>
          <cell r="L303">
            <v>0</v>
          </cell>
          <cell r="M303">
            <v>0</v>
          </cell>
          <cell r="N303">
            <v>0</v>
          </cell>
          <cell r="O303">
            <v>0.75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1.74</v>
          </cell>
          <cell r="X303">
            <v>0</v>
          </cell>
          <cell r="Y303">
            <v>0</v>
          </cell>
          <cell r="Z303">
            <v>1.1200000000000001</v>
          </cell>
          <cell r="AB303">
            <v>4.666666666666667</v>
          </cell>
          <cell r="AD303">
            <v>5.666666666666667</v>
          </cell>
          <cell r="AF303">
            <v>0</v>
          </cell>
          <cell r="AG303">
            <v>0</v>
          </cell>
          <cell r="AH303">
            <v>0</v>
          </cell>
          <cell r="AI303">
            <v>27.8</v>
          </cell>
          <cell r="AJ303">
            <v>15.2</v>
          </cell>
          <cell r="AK303">
            <v>8.52</v>
          </cell>
          <cell r="AL303">
            <v>1.55</v>
          </cell>
          <cell r="AM303">
            <v>0</v>
          </cell>
          <cell r="AN303">
            <v>0</v>
          </cell>
          <cell r="AO303">
            <v>0</v>
          </cell>
          <cell r="AP303">
            <v>1.53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2.57</v>
          </cell>
          <cell r="AZ303">
            <v>0.71699999999999997</v>
          </cell>
          <cell r="BA303">
            <v>0</v>
          </cell>
          <cell r="BB303">
            <v>1</v>
          </cell>
          <cell r="BD303" t="str">
            <v>2L127x89x19x9LLBB</v>
          </cell>
          <cell r="BE303" t="str">
            <v>2L127x89x19x9LLBB</v>
          </cell>
          <cell r="BF303">
            <v>59</v>
          </cell>
          <cell r="BG303">
            <v>74.897499599999989</v>
          </cell>
          <cell r="BH303">
            <v>12.705</v>
          </cell>
          <cell r="BI303">
            <v>0</v>
          </cell>
          <cell r="BJ303">
            <v>0</v>
          </cell>
          <cell r="BK303">
            <v>0</v>
          </cell>
          <cell r="BL303">
            <v>8.8934999999999995</v>
          </cell>
          <cell r="BM303">
            <v>0</v>
          </cell>
          <cell r="BN303">
            <v>0</v>
          </cell>
          <cell r="BO303">
            <v>0</v>
          </cell>
          <cell r="BP303">
            <v>1.9057499999999998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W303">
            <v>0</v>
          </cell>
          <cell r="BX303">
            <v>4.4213399999999998</v>
          </cell>
          <cell r="BY303">
            <v>0</v>
          </cell>
          <cell r="BZ303">
            <v>0</v>
          </cell>
          <cell r="CA303">
            <v>2.84592</v>
          </cell>
          <cell r="CB303">
            <v>0</v>
          </cell>
          <cell r="CC303">
            <v>4.666666666666667</v>
          </cell>
          <cell r="CD303">
            <v>0</v>
          </cell>
          <cell r="CE303">
            <v>5.666666666666667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1158.9466810941558</v>
          </cell>
          <cell r="CK303">
            <v>249.37768159919997</v>
          </cell>
          <cell r="CL303">
            <v>139.78275310691998</v>
          </cell>
          <cell r="CM303">
            <v>3.9385500000000002</v>
          </cell>
          <cell r="CN303">
            <v>0</v>
          </cell>
          <cell r="CO303">
            <v>0</v>
          </cell>
          <cell r="CP303">
            <v>0</v>
          </cell>
          <cell r="CQ303">
            <v>3.8877299999999999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6.5303699999999996</v>
          </cell>
          <cell r="DA303">
            <v>0.71699999999999997</v>
          </cell>
          <cell r="DB303">
            <v>0</v>
          </cell>
          <cell r="DC303">
            <v>1</v>
          </cell>
          <cell r="DE303">
            <v>0.375</v>
          </cell>
        </row>
        <row r="304">
          <cell r="C304" t="str">
            <v>2L5x3-1/2x3/4x3/8SLBB</v>
          </cell>
          <cell r="D304" t="str">
            <v>F</v>
          </cell>
          <cell r="E304">
            <v>39.6</v>
          </cell>
          <cell r="F304">
            <v>11.6</v>
          </cell>
          <cell r="G304">
            <v>3.5</v>
          </cell>
          <cell r="H304">
            <v>0</v>
          </cell>
          <cell r="I304">
            <v>0</v>
          </cell>
          <cell r="J304">
            <v>0</v>
          </cell>
          <cell r="K304">
            <v>5</v>
          </cell>
          <cell r="L304">
            <v>0</v>
          </cell>
          <cell r="M304">
            <v>0</v>
          </cell>
          <cell r="N304">
            <v>0</v>
          </cell>
          <cell r="O304">
            <v>0.75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0.99299999999999999</v>
          </cell>
          <cell r="X304">
            <v>0</v>
          </cell>
          <cell r="Y304">
            <v>0</v>
          </cell>
          <cell r="Z304">
            <v>0.58199999999999996</v>
          </cell>
          <cell r="AB304">
            <v>6.666666666666667</v>
          </cell>
          <cell r="AD304">
            <v>3.6666666666666665</v>
          </cell>
          <cell r="AF304">
            <v>0</v>
          </cell>
          <cell r="AG304">
            <v>0</v>
          </cell>
          <cell r="AH304">
            <v>0</v>
          </cell>
          <cell r="AI304">
            <v>11</v>
          </cell>
          <cell r="AJ304">
            <v>8.1300000000000008</v>
          </cell>
          <cell r="AK304">
            <v>4.4000000000000004</v>
          </cell>
          <cell r="AL304">
            <v>0.97399999999999998</v>
          </cell>
          <cell r="AM304">
            <v>0</v>
          </cell>
          <cell r="AN304">
            <v>0</v>
          </cell>
          <cell r="AO304">
            <v>0</v>
          </cell>
          <cell r="AP304">
            <v>2.4700000000000002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2.73</v>
          </cell>
          <cell r="AZ304">
            <v>0.94900000000000007</v>
          </cell>
          <cell r="BA304">
            <v>0</v>
          </cell>
          <cell r="BB304">
            <v>1</v>
          </cell>
          <cell r="BD304" t="str">
            <v>2L127x89x19x9SLBB</v>
          </cell>
          <cell r="BE304" t="str">
            <v>2L127x89x19x9SLBB</v>
          </cell>
          <cell r="BF304">
            <v>59</v>
          </cell>
          <cell r="BG304">
            <v>74.897499599999989</v>
          </cell>
          <cell r="BH304">
            <v>8.8934999999999995</v>
          </cell>
          <cell r="BI304">
            <v>0</v>
          </cell>
          <cell r="BJ304">
            <v>0</v>
          </cell>
          <cell r="BK304">
            <v>0</v>
          </cell>
          <cell r="BL304">
            <v>12.705</v>
          </cell>
          <cell r="BM304">
            <v>0</v>
          </cell>
          <cell r="BN304">
            <v>0</v>
          </cell>
          <cell r="BO304">
            <v>0</v>
          </cell>
          <cell r="BP304">
            <v>1.9057499999999998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W304">
            <v>0</v>
          </cell>
          <cell r="BX304">
            <v>2.5232129999999997</v>
          </cell>
          <cell r="BY304">
            <v>0</v>
          </cell>
          <cell r="BZ304">
            <v>0</v>
          </cell>
          <cell r="CA304">
            <v>1.4788619999999999</v>
          </cell>
          <cell r="CB304">
            <v>0</v>
          </cell>
          <cell r="CC304">
            <v>6.666666666666667</v>
          </cell>
          <cell r="CD304">
            <v>0</v>
          </cell>
          <cell r="CE304">
            <v>3.6666666666666665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458.57602489337097</v>
          </cell>
          <cell r="CK304">
            <v>133.38424680273002</v>
          </cell>
          <cell r="CL304">
            <v>72.188276252400001</v>
          </cell>
          <cell r="CM304">
            <v>2.4749339999999997</v>
          </cell>
          <cell r="CN304">
            <v>0</v>
          </cell>
          <cell r="CO304">
            <v>0</v>
          </cell>
          <cell r="CP304">
            <v>0</v>
          </cell>
          <cell r="CQ304">
            <v>6.2762700000000002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6.9369299999999994</v>
          </cell>
          <cell r="DA304">
            <v>0.94900000000000007</v>
          </cell>
          <cell r="DB304">
            <v>0</v>
          </cell>
          <cell r="DC304">
            <v>1</v>
          </cell>
          <cell r="DE304">
            <v>0.375</v>
          </cell>
        </row>
        <row r="305">
          <cell r="C305" t="str">
            <v>2L5x3-1/2x3/8LLBB</v>
          </cell>
          <cell r="D305" t="str">
            <v>F</v>
          </cell>
          <cell r="E305">
            <v>20.8</v>
          </cell>
          <cell r="F305">
            <v>6.1</v>
          </cell>
          <cell r="G305">
            <v>5</v>
          </cell>
          <cell r="H305">
            <v>0</v>
          </cell>
          <cell r="I305">
            <v>0</v>
          </cell>
          <cell r="J305">
            <v>0</v>
          </cell>
          <cell r="K305">
            <v>3.5</v>
          </cell>
          <cell r="L305">
            <v>0</v>
          </cell>
          <cell r="M305">
            <v>0</v>
          </cell>
          <cell r="N305">
            <v>0</v>
          </cell>
          <cell r="O305">
            <v>0.375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1.6</v>
          </cell>
          <cell r="X305">
            <v>0</v>
          </cell>
          <cell r="Y305">
            <v>0</v>
          </cell>
          <cell r="Z305">
            <v>0.93300000000000005</v>
          </cell>
          <cell r="AB305">
            <v>9.3333333333333339</v>
          </cell>
          <cell r="AD305">
            <v>12.333333333333334</v>
          </cell>
          <cell r="AF305">
            <v>0</v>
          </cell>
          <cell r="AG305">
            <v>0</v>
          </cell>
          <cell r="AH305">
            <v>0</v>
          </cell>
          <cell r="AI305">
            <v>15.5</v>
          </cell>
          <cell r="AJ305">
            <v>8.18</v>
          </cell>
          <cell r="AK305">
            <v>4.5599999999999996</v>
          </cell>
          <cell r="AL305">
            <v>1.59</v>
          </cell>
          <cell r="AM305">
            <v>0</v>
          </cell>
          <cell r="AN305">
            <v>0</v>
          </cell>
          <cell r="AO305">
            <v>0</v>
          </cell>
          <cell r="AP305">
            <v>1.33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2.5099999999999998</v>
          </cell>
          <cell r="AZ305">
            <v>0.68300000000000005</v>
          </cell>
          <cell r="BA305">
            <v>0</v>
          </cell>
          <cell r="BB305">
            <v>1</v>
          </cell>
          <cell r="BD305" t="str">
            <v>2L127x89x9.5LLBB</v>
          </cell>
          <cell r="BE305" t="str">
            <v>2L127x89x9.5LLBB</v>
          </cell>
          <cell r="BF305">
            <v>31</v>
          </cell>
          <cell r="BG305">
            <v>39.385754099999993</v>
          </cell>
          <cell r="BH305">
            <v>12.705</v>
          </cell>
          <cell r="BI305">
            <v>0</v>
          </cell>
          <cell r="BJ305">
            <v>0</v>
          </cell>
          <cell r="BK305">
            <v>0</v>
          </cell>
          <cell r="BL305">
            <v>8.8934999999999995</v>
          </cell>
          <cell r="BM305">
            <v>0</v>
          </cell>
          <cell r="BN305">
            <v>0</v>
          </cell>
          <cell r="BO305">
            <v>0</v>
          </cell>
          <cell r="BP305">
            <v>0.95287499999999992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W305">
            <v>0</v>
          </cell>
          <cell r="BX305">
            <v>4.0655999999999999</v>
          </cell>
          <cell r="BY305">
            <v>0</v>
          </cell>
          <cell r="BZ305">
            <v>0</v>
          </cell>
          <cell r="CA305">
            <v>2.3707530000000001</v>
          </cell>
          <cell r="CB305">
            <v>0</v>
          </cell>
          <cell r="CC305">
            <v>9.3333333333333339</v>
          </cell>
          <cell r="CD305">
            <v>0</v>
          </cell>
          <cell r="CE305">
            <v>12.333333333333334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646.17530780429547</v>
          </cell>
          <cell r="CK305">
            <v>134.20456812377998</v>
          </cell>
          <cell r="CL305">
            <v>74.813304479759992</v>
          </cell>
          <cell r="CM305">
            <v>4.0401899999999999</v>
          </cell>
          <cell r="CN305">
            <v>0</v>
          </cell>
          <cell r="CO305">
            <v>0</v>
          </cell>
          <cell r="CP305">
            <v>0</v>
          </cell>
          <cell r="CQ305">
            <v>3.3795299999999999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6.3779099999999991</v>
          </cell>
          <cell r="DA305">
            <v>0.68300000000000005</v>
          </cell>
          <cell r="DB305">
            <v>0</v>
          </cell>
          <cell r="DC305">
            <v>1</v>
          </cell>
          <cell r="DE305">
            <v>0</v>
          </cell>
        </row>
        <row r="306">
          <cell r="C306" t="str">
            <v>2L5x3-1/2x3/8SLBB</v>
          </cell>
          <cell r="D306" t="str">
            <v>F</v>
          </cell>
          <cell r="E306">
            <v>20.8</v>
          </cell>
          <cell r="F306">
            <v>6.1</v>
          </cell>
          <cell r="G306">
            <v>3.5</v>
          </cell>
          <cell r="H306">
            <v>0</v>
          </cell>
          <cell r="I306">
            <v>0</v>
          </cell>
          <cell r="J306">
            <v>0</v>
          </cell>
          <cell r="K306">
            <v>5</v>
          </cell>
          <cell r="L306">
            <v>0</v>
          </cell>
          <cell r="M306">
            <v>0</v>
          </cell>
          <cell r="N306">
            <v>0</v>
          </cell>
          <cell r="O306">
            <v>0.375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0.85399999999999998</v>
          </cell>
          <cell r="X306">
            <v>0</v>
          </cell>
          <cell r="Y306">
            <v>0</v>
          </cell>
          <cell r="Z306">
            <v>0.30499999999999999</v>
          </cell>
          <cell r="AB306">
            <v>13.333333333333334</v>
          </cell>
          <cell r="AD306">
            <v>8.3333333333333339</v>
          </cell>
          <cell r="AF306">
            <v>0</v>
          </cell>
          <cell r="AG306">
            <v>0</v>
          </cell>
          <cell r="AH306">
            <v>0</v>
          </cell>
          <cell r="AI306">
            <v>6.31</v>
          </cell>
          <cell r="AJ306">
            <v>4.2300000000000004</v>
          </cell>
          <cell r="AK306">
            <v>2.38</v>
          </cell>
          <cell r="AL306">
            <v>1.02</v>
          </cell>
          <cell r="AM306">
            <v>0</v>
          </cell>
          <cell r="AN306">
            <v>0</v>
          </cell>
          <cell r="AO306">
            <v>0</v>
          </cell>
          <cell r="AP306">
            <v>2.2599999999999998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2.56</v>
          </cell>
          <cell r="AZ306">
            <v>0.93300000000000005</v>
          </cell>
          <cell r="BA306">
            <v>0</v>
          </cell>
          <cell r="BB306">
            <v>1</v>
          </cell>
          <cell r="BD306" t="str">
            <v>2L127x89x9.5SLBB</v>
          </cell>
          <cell r="BE306" t="str">
            <v>2L127x89x9.5SLBB</v>
          </cell>
          <cell r="BF306">
            <v>31</v>
          </cell>
          <cell r="BG306">
            <v>39.385754099999993</v>
          </cell>
          <cell r="BH306">
            <v>8.8934999999999995</v>
          </cell>
          <cell r="BI306">
            <v>0</v>
          </cell>
          <cell r="BJ306">
            <v>0</v>
          </cell>
          <cell r="BK306">
            <v>0</v>
          </cell>
          <cell r="BL306">
            <v>12.705</v>
          </cell>
          <cell r="BM306">
            <v>0</v>
          </cell>
          <cell r="BN306">
            <v>0</v>
          </cell>
          <cell r="BO306">
            <v>0</v>
          </cell>
          <cell r="BP306">
            <v>0.95287499999999992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W306">
            <v>0</v>
          </cell>
          <cell r="BX306">
            <v>2.1700140000000001</v>
          </cell>
          <cell r="BY306">
            <v>0</v>
          </cell>
          <cell r="BZ306">
            <v>0</v>
          </cell>
          <cell r="CA306">
            <v>0.77500499999999994</v>
          </cell>
          <cell r="CB306">
            <v>0</v>
          </cell>
          <cell r="CC306">
            <v>13.333333333333334</v>
          </cell>
          <cell r="CD306">
            <v>0</v>
          </cell>
          <cell r="CE306">
            <v>8.3333333333333339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263.05588337065188</v>
          </cell>
          <cell r="CK306">
            <v>69.399183760829999</v>
          </cell>
          <cell r="CL306">
            <v>39.047294881979994</v>
          </cell>
          <cell r="CM306">
            <v>2.5918199999999998</v>
          </cell>
          <cell r="CN306">
            <v>0</v>
          </cell>
          <cell r="CO306">
            <v>0</v>
          </cell>
          <cell r="CP306">
            <v>0</v>
          </cell>
          <cell r="CQ306">
            <v>5.742659999999999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6.5049599999999996</v>
          </cell>
          <cell r="DA306">
            <v>0.93300000000000005</v>
          </cell>
          <cell r="DB306">
            <v>0</v>
          </cell>
          <cell r="DC306">
            <v>1</v>
          </cell>
          <cell r="DE306">
            <v>0</v>
          </cell>
        </row>
        <row r="307">
          <cell r="C307" t="str">
            <v>2L5x3-1/2x3/8x3/4LLBB</v>
          </cell>
          <cell r="D307" t="str">
            <v>F</v>
          </cell>
          <cell r="E307">
            <v>20.8</v>
          </cell>
          <cell r="F307">
            <v>6.1</v>
          </cell>
          <cell r="G307">
            <v>5</v>
          </cell>
          <cell r="H307">
            <v>0</v>
          </cell>
          <cell r="I307">
            <v>0</v>
          </cell>
          <cell r="J307">
            <v>0</v>
          </cell>
          <cell r="K307">
            <v>3.5</v>
          </cell>
          <cell r="L307">
            <v>0</v>
          </cell>
          <cell r="M307">
            <v>0</v>
          </cell>
          <cell r="N307">
            <v>0</v>
          </cell>
          <cell r="O307">
            <v>0.375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1.6</v>
          </cell>
          <cell r="X307">
            <v>0</v>
          </cell>
          <cell r="Y307">
            <v>0</v>
          </cell>
          <cell r="Z307">
            <v>0.93300000000000005</v>
          </cell>
          <cell r="AB307">
            <v>9.3333333333333339</v>
          </cell>
          <cell r="AD307">
            <v>12.333333333333334</v>
          </cell>
          <cell r="AF307">
            <v>0</v>
          </cell>
          <cell r="AG307">
            <v>0</v>
          </cell>
          <cell r="AH307">
            <v>0</v>
          </cell>
          <cell r="AI307">
            <v>15.5</v>
          </cell>
          <cell r="AJ307">
            <v>8.18</v>
          </cell>
          <cell r="AK307">
            <v>4.5599999999999996</v>
          </cell>
          <cell r="AL307">
            <v>1.59</v>
          </cell>
          <cell r="AM307">
            <v>0</v>
          </cell>
          <cell r="AN307">
            <v>0</v>
          </cell>
          <cell r="AO307">
            <v>0</v>
          </cell>
          <cell r="AP307">
            <v>1.59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2.66</v>
          </cell>
          <cell r="AZ307">
            <v>0.71799999999999997</v>
          </cell>
          <cell r="BA307">
            <v>0</v>
          </cell>
          <cell r="BB307">
            <v>0.98299999999999998</v>
          </cell>
          <cell r="BD307" t="str">
            <v>2L127x89x9.5x19LLBB</v>
          </cell>
          <cell r="BE307" t="str">
            <v>2L127x89x9.5x19LLBB</v>
          </cell>
          <cell r="BF307">
            <v>31</v>
          </cell>
          <cell r="BG307">
            <v>39.385754099999993</v>
          </cell>
          <cell r="BH307">
            <v>12.705</v>
          </cell>
          <cell r="BI307">
            <v>0</v>
          </cell>
          <cell r="BJ307">
            <v>0</v>
          </cell>
          <cell r="BK307">
            <v>0</v>
          </cell>
          <cell r="BL307">
            <v>8.8934999999999995</v>
          </cell>
          <cell r="BM307">
            <v>0</v>
          </cell>
          <cell r="BN307">
            <v>0</v>
          </cell>
          <cell r="BO307">
            <v>0</v>
          </cell>
          <cell r="BP307">
            <v>0.95287499999999992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W307">
            <v>0</v>
          </cell>
          <cell r="BX307">
            <v>4.0655999999999999</v>
          </cell>
          <cell r="BY307">
            <v>0</v>
          </cell>
          <cell r="BZ307">
            <v>0</v>
          </cell>
          <cell r="CA307">
            <v>2.3707530000000001</v>
          </cell>
          <cell r="CB307">
            <v>0</v>
          </cell>
          <cell r="CC307">
            <v>9.3333333333333339</v>
          </cell>
          <cell r="CD307">
            <v>0</v>
          </cell>
          <cell r="CE307">
            <v>12.333333333333334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646.17530780429547</v>
          </cell>
          <cell r="CK307">
            <v>134.20456812377998</v>
          </cell>
          <cell r="CL307">
            <v>74.813304479759992</v>
          </cell>
          <cell r="CM307">
            <v>4.0401899999999999</v>
          </cell>
          <cell r="CN307">
            <v>0</v>
          </cell>
          <cell r="CO307">
            <v>0</v>
          </cell>
          <cell r="CP307">
            <v>0</v>
          </cell>
          <cell r="CQ307">
            <v>4.0401899999999999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6.7590599999999998</v>
          </cell>
          <cell r="DA307">
            <v>0.71799999999999997</v>
          </cell>
          <cell r="DB307">
            <v>0</v>
          </cell>
          <cell r="DC307">
            <v>0.98199999999999998</v>
          </cell>
          <cell r="DE307">
            <v>0.75</v>
          </cell>
        </row>
        <row r="308">
          <cell r="C308" t="str">
            <v>2L5x3-1/2x3/8x3/4SLBB</v>
          </cell>
          <cell r="D308" t="str">
            <v>F</v>
          </cell>
          <cell r="E308">
            <v>20.8</v>
          </cell>
          <cell r="F308">
            <v>6.1</v>
          </cell>
          <cell r="G308">
            <v>3.5</v>
          </cell>
          <cell r="H308">
            <v>0</v>
          </cell>
          <cell r="I308">
            <v>0</v>
          </cell>
          <cell r="J308">
            <v>0</v>
          </cell>
          <cell r="K308">
            <v>5</v>
          </cell>
          <cell r="L308">
            <v>0</v>
          </cell>
          <cell r="M308">
            <v>0</v>
          </cell>
          <cell r="N308">
            <v>0</v>
          </cell>
          <cell r="O308">
            <v>0.375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0.85399999999999998</v>
          </cell>
          <cell r="X308">
            <v>0</v>
          </cell>
          <cell r="Y308">
            <v>0</v>
          </cell>
          <cell r="Z308">
            <v>0.30499999999999999</v>
          </cell>
          <cell r="AB308">
            <v>13.333333333333334</v>
          </cell>
          <cell r="AD308">
            <v>8.3333333333333339</v>
          </cell>
          <cell r="AF308">
            <v>0</v>
          </cell>
          <cell r="AG308">
            <v>0</v>
          </cell>
          <cell r="AH308">
            <v>0</v>
          </cell>
          <cell r="AI308">
            <v>6.31</v>
          </cell>
          <cell r="AJ308">
            <v>4.2300000000000004</v>
          </cell>
          <cell r="AK308">
            <v>2.38</v>
          </cell>
          <cell r="AL308">
            <v>1.02</v>
          </cell>
          <cell r="AM308">
            <v>0</v>
          </cell>
          <cell r="AN308">
            <v>0</v>
          </cell>
          <cell r="AO308">
            <v>0</v>
          </cell>
          <cell r="AP308">
            <v>2.54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2.81</v>
          </cell>
          <cell r="AZ308">
            <v>0.94400000000000006</v>
          </cell>
          <cell r="BA308">
            <v>0</v>
          </cell>
          <cell r="BB308">
            <v>0.98299999999999998</v>
          </cell>
          <cell r="BD308" t="str">
            <v>2L127x89x9.5x19SLBB</v>
          </cell>
          <cell r="BE308" t="str">
            <v>2L127x89x9.5x19SLBB</v>
          </cell>
          <cell r="BF308">
            <v>31</v>
          </cell>
          <cell r="BG308">
            <v>39.385754099999993</v>
          </cell>
          <cell r="BH308">
            <v>8.8934999999999995</v>
          </cell>
          <cell r="BI308">
            <v>0</v>
          </cell>
          <cell r="BJ308">
            <v>0</v>
          </cell>
          <cell r="BK308">
            <v>0</v>
          </cell>
          <cell r="BL308">
            <v>12.705</v>
          </cell>
          <cell r="BM308">
            <v>0</v>
          </cell>
          <cell r="BN308">
            <v>0</v>
          </cell>
          <cell r="BO308">
            <v>0</v>
          </cell>
          <cell r="BP308">
            <v>0.95287499999999992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W308">
            <v>0</v>
          </cell>
          <cell r="BX308">
            <v>2.1700140000000001</v>
          </cell>
          <cell r="BY308">
            <v>0</v>
          </cell>
          <cell r="BZ308">
            <v>0</v>
          </cell>
          <cell r="CA308">
            <v>0.77500499999999994</v>
          </cell>
          <cell r="CB308">
            <v>0</v>
          </cell>
          <cell r="CC308">
            <v>13.333333333333334</v>
          </cell>
          <cell r="CD308">
            <v>0</v>
          </cell>
          <cell r="CE308">
            <v>8.3333333333333339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263.05588337065188</v>
          </cell>
          <cell r="CK308">
            <v>69.399183760829999</v>
          </cell>
          <cell r="CL308">
            <v>39.047294881979994</v>
          </cell>
          <cell r="CM308">
            <v>2.5918199999999998</v>
          </cell>
          <cell r="CN308">
            <v>0</v>
          </cell>
          <cell r="CO308">
            <v>0</v>
          </cell>
          <cell r="CP308">
            <v>0</v>
          </cell>
          <cell r="CQ308">
            <v>6.4541399999999998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7.1402099999999997</v>
          </cell>
          <cell r="DA308">
            <v>0.94400000000000006</v>
          </cell>
          <cell r="DB308">
            <v>0</v>
          </cell>
          <cell r="DC308">
            <v>0.98199999999999998</v>
          </cell>
          <cell r="DE308">
            <v>0.75</v>
          </cell>
        </row>
        <row r="309">
          <cell r="C309" t="str">
            <v>2L5x3-1/2x3/8x3/8LLBB</v>
          </cell>
          <cell r="D309" t="str">
            <v>F</v>
          </cell>
          <cell r="E309">
            <v>20.8</v>
          </cell>
          <cell r="F309">
            <v>6.1</v>
          </cell>
          <cell r="G309">
            <v>5</v>
          </cell>
          <cell r="H309">
            <v>0</v>
          </cell>
          <cell r="I309">
            <v>0</v>
          </cell>
          <cell r="J309">
            <v>0</v>
          </cell>
          <cell r="K309">
            <v>3.5</v>
          </cell>
          <cell r="L309">
            <v>0</v>
          </cell>
          <cell r="M309">
            <v>0</v>
          </cell>
          <cell r="N309">
            <v>0</v>
          </cell>
          <cell r="O309">
            <v>0.375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1.6</v>
          </cell>
          <cell r="X309">
            <v>0</v>
          </cell>
          <cell r="Y309">
            <v>0</v>
          </cell>
          <cell r="Z309">
            <v>0.93300000000000005</v>
          </cell>
          <cell r="AB309">
            <v>9.3333333333333339</v>
          </cell>
          <cell r="AD309">
            <v>12.333333333333334</v>
          </cell>
          <cell r="AF309">
            <v>0</v>
          </cell>
          <cell r="AG309">
            <v>0</v>
          </cell>
          <cell r="AH309">
            <v>0</v>
          </cell>
          <cell r="AI309">
            <v>15.5</v>
          </cell>
          <cell r="AJ309">
            <v>8.18</v>
          </cell>
          <cell r="AK309">
            <v>4.5599999999999996</v>
          </cell>
          <cell r="AL309">
            <v>1.59</v>
          </cell>
          <cell r="AM309">
            <v>0</v>
          </cell>
          <cell r="AN309">
            <v>0</v>
          </cell>
          <cell r="AO309">
            <v>0</v>
          </cell>
          <cell r="AP309">
            <v>1.46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2.58</v>
          </cell>
          <cell r="AZ309">
            <v>0.7</v>
          </cell>
          <cell r="BA309">
            <v>0</v>
          </cell>
          <cell r="BB309">
            <v>0.98299999999999998</v>
          </cell>
          <cell r="BD309" t="str">
            <v>2L127x89x9.5x9LLBB</v>
          </cell>
          <cell r="BE309" t="str">
            <v>2L127x89x9.5x9LLBB</v>
          </cell>
          <cell r="BF309">
            <v>31</v>
          </cell>
          <cell r="BG309">
            <v>39.385754099999993</v>
          </cell>
          <cell r="BH309">
            <v>12.705</v>
          </cell>
          <cell r="BI309">
            <v>0</v>
          </cell>
          <cell r="BJ309">
            <v>0</v>
          </cell>
          <cell r="BK309">
            <v>0</v>
          </cell>
          <cell r="BL309">
            <v>8.8934999999999995</v>
          </cell>
          <cell r="BM309">
            <v>0</v>
          </cell>
          <cell r="BN309">
            <v>0</v>
          </cell>
          <cell r="BO309">
            <v>0</v>
          </cell>
          <cell r="BP309">
            <v>0.95287499999999992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W309">
            <v>0</v>
          </cell>
          <cell r="BX309">
            <v>4.0655999999999999</v>
          </cell>
          <cell r="BY309">
            <v>0</v>
          </cell>
          <cell r="BZ309">
            <v>0</v>
          </cell>
          <cell r="CA309">
            <v>2.3707530000000001</v>
          </cell>
          <cell r="CB309">
            <v>0</v>
          </cell>
          <cell r="CC309">
            <v>9.3333333333333339</v>
          </cell>
          <cell r="CD309">
            <v>0</v>
          </cell>
          <cell r="CE309">
            <v>12.333333333333334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646.17530780429547</v>
          </cell>
          <cell r="CK309">
            <v>134.20456812377998</v>
          </cell>
          <cell r="CL309">
            <v>74.813304479759992</v>
          </cell>
          <cell r="CM309">
            <v>4.0401899999999999</v>
          </cell>
          <cell r="CN309">
            <v>0</v>
          </cell>
          <cell r="CO309">
            <v>0</v>
          </cell>
          <cell r="CP309">
            <v>0</v>
          </cell>
          <cell r="CQ309">
            <v>3.7098599999999999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6.5557800000000004</v>
          </cell>
          <cell r="DA309">
            <v>0.7</v>
          </cell>
          <cell r="DB309">
            <v>0</v>
          </cell>
          <cell r="DC309">
            <v>0.98199999999999998</v>
          </cell>
          <cell r="DE309">
            <v>0.375</v>
          </cell>
        </row>
        <row r="310">
          <cell r="C310" t="str">
            <v>2L5x3-1/2x3/8x3/8SLBB</v>
          </cell>
          <cell r="D310" t="str">
            <v>F</v>
          </cell>
          <cell r="E310">
            <v>20.8</v>
          </cell>
          <cell r="F310">
            <v>6.1</v>
          </cell>
          <cell r="G310">
            <v>3.5</v>
          </cell>
          <cell r="H310">
            <v>0</v>
          </cell>
          <cell r="I310">
            <v>0</v>
          </cell>
          <cell r="J310">
            <v>0</v>
          </cell>
          <cell r="K310">
            <v>5</v>
          </cell>
          <cell r="L310">
            <v>0</v>
          </cell>
          <cell r="M310">
            <v>0</v>
          </cell>
          <cell r="N310">
            <v>0</v>
          </cell>
          <cell r="O310">
            <v>0.375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0.85399999999999998</v>
          </cell>
          <cell r="X310">
            <v>0</v>
          </cell>
          <cell r="Y310">
            <v>0</v>
          </cell>
          <cell r="Z310">
            <v>0.30499999999999999</v>
          </cell>
          <cell r="AB310">
            <v>13.333333333333334</v>
          </cell>
          <cell r="AD310">
            <v>8.3333333333333339</v>
          </cell>
          <cell r="AF310">
            <v>0</v>
          </cell>
          <cell r="AG310">
            <v>0</v>
          </cell>
          <cell r="AH310">
            <v>0</v>
          </cell>
          <cell r="AI310">
            <v>6.31</v>
          </cell>
          <cell r="AJ310">
            <v>4.2300000000000004</v>
          </cell>
          <cell r="AK310">
            <v>2.38</v>
          </cell>
          <cell r="AL310">
            <v>1.02</v>
          </cell>
          <cell r="AM310">
            <v>0</v>
          </cell>
          <cell r="AN310">
            <v>0</v>
          </cell>
          <cell r="AO310">
            <v>0</v>
          </cell>
          <cell r="AP310">
            <v>2.39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2.69</v>
          </cell>
          <cell r="AZ310">
            <v>0.93800000000000006</v>
          </cell>
          <cell r="BA310">
            <v>0</v>
          </cell>
          <cell r="BB310">
            <v>0.98299999999999998</v>
          </cell>
          <cell r="BD310" t="str">
            <v>2L127x89x9.5x9SLBB</v>
          </cell>
          <cell r="BE310" t="str">
            <v>2L127x89x9.5x9SLBB</v>
          </cell>
          <cell r="BF310">
            <v>31</v>
          </cell>
          <cell r="BG310">
            <v>39.385754099999993</v>
          </cell>
          <cell r="BH310">
            <v>8.8934999999999995</v>
          </cell>
          <cell r="BI310">
            <v>0</v>
          </cell>
          <cell r="BJ310">
            <v>0</v>
          </cell>
          <cell r="BK310">
            <v>0</v>
          </cell>
          <cell r="BL310">
            <v>12.705</v>
          </cell>
          <cell r="BM310">
            <v>0</v>
          </cell>
          <cell r="BN310">
            <v>0</v>
          </cell>
          <cell r="BO310">
            <v>0</v>
          </cell>
          <cell r="BP310">
            <v>0.95287499999999992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W310">
            <v>0</v>
          </cell>
          <cell r="BX310">
            <v>2.1700140000000001</v>
          </cell>
          <cell r="BY310">
            <v>0</v>
          </cell>
          <cell r="BZ310">
            <v>0</v>
          </cell>
          <cell r="CA310">
            <v>0.77500499999999994</v>
          </cell>
          <cell r="CB310">
            <v>0</v>
          </cell>
          <cell r="CC310">
            <v>13.333333333333334</v>
          </cell>
          <cell r="CD310">
            <v>0</v>
          </cell>
          <cell r="CE310">
            <v>8.3333333333333339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263.05588337065188</v>
          </cell>
          <cell r="CK310">
            <v>69.399183760829999</v>
          </cell>
          <cell r="CL310">
            <v>39.047294881979994</v>
          </cell>
          <cell r="CM310">
            <v>2.5918199999999998</v>
          </cell>
          <cell r="CN310">
            <v>0</v>
          </cell>
          <cell r="CO310">
            <v>0</v>
          </cell>
          <cell r="CP310">
            <v>0</v>
          </cell>
          <cell r="CQ310">
            <v>6.0729899999999999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6.8352899999999996</v>
          </cell>
          <cell r="DA310">
            <v>0.93800000000000006</v>
          </cell>
          <cell r="DB310">
            <v>0</v>
          </cell>
          <cell r="DC310">
            <v>0.98199999999999998</v>
          </cell>
          <cell r="DE310">
            <v>0.375</v>
          </cell>
        </row>
        <row r="311">
          <cell r="C311" t="str">
            <v>2L5x3-1/2x5/16LLBB</v>
          </cell>
          <cell r="D311" t="str">
            <v>F</v>
          </cell>
          <cell r="E311">
            <v>17.399999999999999</v>
          </cell>
          <cell r="F311">
            <v>5.12</v>
          </cell>
          <cell r="G311">
            <v>5</v>
          </cell>
          <cell r="H311">
            <v>0</v>
          </cell>
          <cell r="I311">
            <v>0</v>
          </cell>
          <cell r="J311">
            <v>0</v>
          </cell>
          <cell r="K311">
            <v>3.5</v>
          </cell>
          <cell r="L311">
            <v>0</v>
          </cell>
          <cell r="M311">
            <v>0</v>
          </cell>
          <cell r="N311">
            <v>0</v>
          </cell>
          <cell r="O311">
            <v>0.3125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1.57</v>
          </cell>
          <cell r="X311">
            <v>0</v>
          </cell>
          <cell r="Y311">
            <v>0</v>
          </cell>
          <cell r="Z311">
            <v>0.90100000000000002</v>
          </cell>
          <cell r="AB311">
            <v>11.2</v>
          </cell>
          <cell r="AD311">
            <v>15</v>
          </cell>
          <cell r="AF311">
            <v>0</v>
          </cell>
          <cell r="AG311">
            <v>0</v>
          </cell>
          <cell r="AH311">
            <v>0</v>
          </cell>
          <cell r="AI311">
            <v>13.2</v>
          </cell>
          <cell r="AJ311">
            <v>6.89</v>
          </cell>
          <cell r="AK311">
            <v>3.84</v>
          </cell>
          <cell r="AL311">
            <v>1.6</v>
          </cell>
          <cell r="AM311">
            <v>0</v>
          </cell>
          <cell r="AN311">
            <v>0</v>
          </cell>
          <cell r="AO311">
            <v>0</v>
          </cell>
          <cell r="AP311">
            <v>1.32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2.5099999999999998</v>
          </cell>
          <cell r="AZ311">
            <v>0.68200000000000005</v>
          </cell>
          <cell r="BA311">
            <v>0</v>
          </cell>
          <cell r="BB311">
            <v>1</v>
          </cell>
          <cell r="BD311" t="str">
            <v>2L127x89x7.9LLBB</v>
          </cell>
          <cell r="BE311" t="str">
            <v>2L127x89x7.9LLBB</v>
          </cell>
          <cell r="BF311">
            <v>25.900000000000002</v>
          </cell>
          <cell r="BG311">
            <v>33.058206720000001</v>
          </cell>
          <cell r="BH311">
            <v>12.705</v>
          </cell>
          <cell r="BI311">
            <v>0</v>
          </cell>
          <cell r="BJ311">
            <v>0</v>
          </cell>
          <cell r="BK311">
            <v>0</v>
          </cell>
          <cell r="BL311">
            <v>8.8934999999999995</v>
          </cell>
          <cell r="BM311">
            <v>0</v>
          </cell>
          <cell r="BN311">
            <v>0</v>
          </cell>
          <cell r="BO311">
            <v>0</v>
          </cell>
          <cell r="BP311">
            <v>0.7940625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W311">
            <v>0</v>
          </cell>
          <cell r="BX311">
            <v>3.9893700000000001</v>
          </cell>
          <cell r="BY311">
            <v>0</v>
          </cell>
          <cell r="BZ311">
            <v>0</v>
          </cell>
          <cell r="CA311">
            <v>2.2894410000000001</v>
          </cell>
          <cell r="CB311">
            <v>0</v>
          </cell>
          <cell r="CC311">
            <v>11.2</v>
          </cell>
          <cell r="CD311">
            <v>0</v>
          </cell>
          <cell r="CE311">
            <v>15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550.29122987204516</v>
          </cell>
          <cell r="CK311">
            <v>113.04027804068998</v>
          </cell>
          <cell r="CL311">
            <v>63.000677456639991</v>
          </cell>
          <cell r="CM311">
            <v>4.0655999999999999</v>
          </cell>
          <cell r="CN311">
            <v>0</v>
          </cell>
          <cell r="CO311">
            <v>0</v>
          </cell>
          <cell r="CP311">
            <v>0</v>
          </cell>
          <cell r="CQ311">
            <v>3.35412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6.3779099999999991</v>
          </cell>
          <cell r="DA311">
            <v>0.68200000000000005</v>
          </cell>
          <cell r="DB311">
            <v>0</v>
          </cell>
          <cell r="DC311">
            <v>1</v>
          </cell>
          <cell r="DE311">
            <v>0</v>
          </cell>
        </row>
        <row r="312">
          <cell r="C312" t="str">
            <v>2L5x3-1/2x5/16SLBB</v>
          </cell>
          <cell r="D312" t="str">
            <v>F</v>
          </cell>
          <cell r="E312">
            <v>17.399999999999999</v>
          </cell>
          <cell r="F312">
            <v>5.12</v>
          </cell>
          <cell r="G312">
            <v>3.5</v>
          </cell>
          <cell r="H312">
            <v>0</v>
          </cell>
          <cell r="I312">
            <v>0</v>
          </cell>
          <cell r="J312">
            <v>0</v>
          </cell>
          <cell r="K312">
            <v>5</v>
          </cell>
          <cell r="L312">
            <v>0</v>
          </cell>
          <cell r="M312">
            <v>0</v>
          </cell>
          <cell r="N312">
            <v>0</v>
          </cell>
          <cell r="O312">
            <v>0.3125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0.82900000000000007</v>
          </cell>
          <cell r="X312">
            <v>0</v>
          </cell>
          <cell r="Y312">
            <v>0</v>
          </cell>
          <cell r="Z312">
            <v>0.25600000000000001</v>
          </cell>
          <cell r="AB312">
            <v>16</v>
          </cell>
          <cell r="AD312">
            <v>10.199999999999999</v>
          </cell>
          <cell r="AF312">
            <v>0</v>
          </cell>
          <cell r="AG312">
            <v>0</v>
          </cell>
          <cell r="AH312">
            <v>0</v>
          </cell>
          <cell r="AI312">
            <v>5.38</v>
          </cell>
          <cell r="AJ312">
            <v>3.55</v>
          </cell>
          <cell r="AK312">
            <v>2.0099999999999998</v>
          </cell>
          <cell r="AL312">
            <v>1.02</v>
          </cell>
          <cell r="AM312">
            <v>0</v>
          </cell>
          <cell r="AN312">
            <v>0</v>
          </cell>
          <cell r="AO312">
            <v>0</v>
          </cell>
          <cell r="AP312">
            <v>2.25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2.56</v>
          </cell>
          <cell r="AZ312">
            <v>0.93100000000000005</v>
          </cell>
          <cell r="BA312">
            <v>0</v>
          </cell>
          <cell r="BB312">
            <v>0.998</v>
          </cell>
          <cell r="BD312" t="str">
            <v>2L127x89x7.9SLBB</v>
          </cell>
          <cell r="BE312" t="str">
            <v>2L127x89x7.9SLBB</v>
          </cell>
          <cell r="BF312">
            <v>25.900000000000002</v>
          </cell>
          <cell r="BG312">
            <v>33.058206720000001</v>
          </cell>
          <cell r="BH312">
            <v>8.8934999999999995</v>
          </cell>
          <cell r="BI312">
            <v>0</v>
          </cell>
          <cell r="BJ312">
            <v>0</v>
          </cell>
          <cell r="BK312">
            <v>0</v>
          </cell>
          <cell r="BL312">
            <v>12.705</v>
          </cell>
          <cell r="BM312">
            <v>0</v>
          </cell>
          <cell r="BN312">
            <v>0</v>
          </cell>
          <cell r="BO312">
            <v>0</v>
          </cell>
          <cell r="BP312">
            <v>0.7940625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W312">
            <v>0</v>
          </cell>
          <cell r="BX312">
            <v>2.1064890000000003</v>
          </cell>
          <cell r="BY312">
            <v>0</v>
          </cell>
          <cell r="BZ312">
            <v>0</v>
          </cell>
          <cell r="CA312">
            <v>0.65049599999999996</v>
          </cell>
          <cell r="CB312">
            <v>0</v>
          </cell>
          <cell r="CC312">
            <v>16</v>
          </cell>
          <cell r="CD312">
            <v>0</v>
          </cell>
          <cell r="CE312">
            <v>10.199999999999999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224.28536490239418</v>
          </cell>
          <cell r="CK312">
            <v>58.242813794549996</v>
          </cell>
          <cell r="CL312">
            <v>32.976917106209996</v>
          </cell>
          <cell r="CM312">
            <v>2.5918199999999998</v>
          </cell>
          <cell r="CN312">
            <v>0</v>
          </cell>
          <cell r="CO312">
            <v>0</v>
          </cell>
          <cell r="CP312">
            <v>0</v>
          </cell>
          <cell r="CQ312">
            <v>5.7172499999999999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6.5049599999999996</v>
          </cell>
          <cell r="DA312">
            <v>0.93100000000000005</v>
          </cell>
          <cell r="DB312">
            <v>0</v>
          </cell>
          <cell r="DC312">
            <v>0.996</v>
          </cell>
          <cell r="DE312">
            <v>0</v>
          </cell>
        </row>
        <row r="313">
          <cell r="C313" t="str">
            <v>2L5x3-1/2x5/16x3/4LLBB</v>
          </cell>
          <cell r="D313" t="str">
            <v>F</v>
          </cell>
          <cell r="E313">
            <v>17.399999999999999</v>
          </cell>
          <cell r="F313">
            <v>5.12</v>
          </cell>
          <cell r="G313">
            <v>5</v>
          </cell>
          <cell r="H313">
            <v>0</v>
          </cell>
          <cell r="I313">
            <v>0</v>
          </cell>
          <cell r="J313">
            <v>0</v>
          </cell>
          <cell r="K313">
            <v>3.5</v>
          </cell>
          <cell r="L313">
            <v>0</v>
          </cell>
          <cell r="M313">
            <v>0</v>
          </cell>
          <cell r="N313">
            <v>0</v>
          </cell>
          <cell r="O313">
            <v>0.3125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V313">
            <v>0</v>
          </cell>
          <cell r="W313">
            <v>1.57</v>
          </cell>
          <cell r="X313">
            <v>0</v>
          </cell>
          <cell r="Y313">
            <v>0</v>
          </cell>
          <cell r="Z313">
            <v>0.90100000000000002</v>
          </cell>
          <cell r="AB313">
            <v>11.2</v>
          </cell>
          <cell r="AD313">
            <v>15</v>
          </cell>
          <cell r="AF313">
            <v>0</v>
          </cell>
          <cell r="AG313">
            <v>0</v>
          </cell>
          <cell r="AH313">
            <v>0</v>
          </cell>
          <cell r="AI313">
            <v>13.2</v>
          </cell>
          <cell r="AJ313">
            <v>6.89</v>
          </cell>
          <cell r="AK313">
            <v>3.84</v>
          </cell>
          <cell r="AL313">
            <v>1.6</v>
          </cell>
          <cell r="AM313">
            <v>0</v>
          </cell>
          <cell r="AN313">
            <v>0</v>
          </cell>
          <cell r="AO313">
            <v>0</v>
          </cell>
          <cell r="AP313">
            <v>1.58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2.66</v>
          </cell>
          <cell r="AZ313">
            <v>0.71599999999999997</v>
          </cell>
          <cell r="BA313">
            <v>0</v>
          </cell>
          <cell r="BB313">
            <v>0.91200000000000003</v>
          </cell>
          <cell r="BD313" t="str">
            <v>2L127x89x7.9x19LLBB</v>
          </cell>
          <cell r="BE313" t="str">
            <v>2L127x89x7.9x19LLBB</v>
          </cell>
          <cell r="BF313">
            <v>25.900000000000002</v>
          </cell>
          <cell r="BG313">
            <v>33.058206720000001</v>
          </cell>
          <cell r="BH313">
            <v>12.705</v>
          </cell>
          <cell r="BI313">
            <v>0</v>
          </cell>
          <cell r="BJ313">
            <v>0</v>
          </cell>
          <cell r="BK313">
            <v>0</v>
          </cell>
          <cell r="BL313">
            <v>8.8934999999999995</v>
          </cell>
          <cell r="BM313">
            <v>0</v>
          </cell>
          <cell r="BN313">
            <v>0</v>
          </cell>
          <cell r="BO313">
            <v>0</v>
          </cell>
          <cell r="BP313">
            <v>0.7940625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W313">
            <v>0</v>
          </cell>
          <cell r="BX313">
            <v>3.9893700000000001</v>
          </cell>
          <cell r="BY313">
            <v>0</v>
          </cell>
          <cell r="BZ313">
            <v>0</v>
          </cell>
          <cell r="CA313">
            <v>2.2894410000000001</v>
          </cell>
          <cell r="CB313">
            <v>0</v>
          </cell>
          <cell r="CC313">
            <v>11.2</v>
          </cell>
          <cell r="CD313">
            <v>0</v>
          </cell>
          <cell r="CE313">
            <v>15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550.29122987204516</v>
          </cell>
          <cell r="CK313">
            <v>113.04027804068998</v>
          </cell>
          <cell r="CL313">
            <v>63.000677456639991</v>
          </cell>
          <cell r="CM313">
            <v>4.0655999999999999</v>
          </cell>
          <cell r="CN313">
            <v>0</v>
          </cell>
          <cell r="CO313">
            <v>0</v>
          </cell>
          <cell r="CP313">
            <v>0</v>
          </cell>
          <cell r="CQ313">
            <v>4.01478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6.7590599999999998</v>
          </cell>
          <cell r="DA313">
            <v>0.71599999999999997</v>
          </cell>
          <cell r="DB313">
            <v>0</v>
          </cell>
          <cell r="DC313">
            <v>0.91</v>
          </cell>
          <cell r="DE313">
            <v>0.75</v>
          </cell>
        </row>
        <row r="314">
          <cell r="C314" t="str">
            <v>2L5x3-1/2x5/16x3/4SLBB</v>
          </cell>
          <cell r="D314" t="str">
            <v>F</v>
          </cell>
          <cell r="E314">
            <v>17.399999999999999</v>
          </cell>
          <cell r="F314">
            <v>5.12</v>
          </cell>
          <cell r="G314">
            <v>3.5</v>
          </cell>
          <cell r="H314">
            <v>0</v>
          </cell>
          <cell r="I314">
            <v>0</v>
          </cell>
          <cell r="J314">
            <v>0</v>
          </cell>
          <cell r="K314">
            <v>5</v>
          </cell>
          <cell r="L314">
            <v>0</v>
          </cell>
          <cell r="M314">
            <v>0</v>
          </cell>
          <cell r="N314">
            <v>0</v>
          </cell>
          <cell r="O314">
            <v>0.3125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0.82900000000000007</v>
          </cell>
          <cell r="X314">
            <v>0</v>
          </cell>
          <cell r="Y314">
            <v>0</v>
          </cell>
          <cell r="Z314">
            <v>0.25600000000000001</v>
          </cell>
          <cell r="AB314">
            <v>16</v>
          </cell>
          <cell r="AD314">
            <v>10.199999999999999</v>
          </cell>
          <cell r="AF314">
            <v>0</v>
          </cell>
          <cell r="AG314">
            <v>0</v>
          </cell>
          <cell r="AH314">
            <v>0</v>
          </cell>
          <cell r="AI314">
            <v>5.38</v>
          </cell>
          <cell r="AJ314">
            <v>3.55</v>
          </cell>
          <cell r="AK314">
            <v>2.0099999999999998</v>
          </cell>
          <cell r="AL314">
            <v>1.02</v>
          </cell>
          <cell r="AM314">
            <v>0</v>
          </cell>
          <cell r="AN314">
            <v>0</v>
          </cell>
          <cell r="AO314">
            <v>0</v>
          </cell>
          <cell r="AP314">
            <v>2.52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2.81</v>
          </cell>
          <cell r="AZ314">
            <v>0.94200000000000006</v>
          </cell>
          <cell r="BA314">
            <v>0</v>
          </cell>
          <cell r="BB314">
            <v>0.91200000000000003</v>
          </cell>
          <cell r="BD314" t="str">
            <v>2L127x89x7.9x19SLBB</v>
          </cell>
          <cell r="BE314" t="str">
            <v>2L127x89x7.9x19SLBB</v>
          </cell>
          <cell r="BF314">
            <v>25.900000000000002</v>
          </cell>
          <cell r="BG314">
            <v>33.058206720000001</v>
          </cell>
          <cell r="BH314">
            <v>8.8934999999999995</v>
          </cell>
          <cell r="BI314">
            <v>0</v>
          </cell>
          <cell r="BJ314">
            <v>0</v>
          </cell>
          <cell r="BK314">
            <v>0</v>
          </cell>
          <cell r="BL314">
            <v>12.705</v>
          </cell>
          <cell r="BM314">
            <v>0</v>
          </cell>
          <cell r="BN314">
            <v>0</v>
          </cell>
          <cell r="BO314">
            <v>0</v>
          </cell>
          <cell r="BP314">
            <v>0.7940625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W314">
            <v>0</v>
          </cell>
          <cell r="BX314">
            <v>2.1064890000000003</v>
          </cell>
          <cell r="BY314">
            <v>0</v>
          </cell>
          <cell r="BZ314">
            <v>0</v>
          </cell>
          <cell r="CA314">
            <v>0.65049599999999996</v>
          </cell>
          <cell r="CB314">
            <v>0</v>
          </cell>
          <cell r="CC314">
            <v>16</v>
          </cell>
          <cell r="CD314">
            <v>0</v>
          </cell>
          <cell r="CE314">
            <v>10.199999999999999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224.28536490239418</v>
          </cell>
          <cell r="CK314">
            <v>58.242813794549996</v>
          </cell>
          <cell r="CL314">
            <v>32.976917106209996</v>
          </cell>
          <cell r="CM314">
            <v>2.5918199999999998</v>
          </cell>
          <cell r="CN314">
            <v>0</v>
          </cell>
          <cell r="CO314">
            <v>0</v>
          </cell>
          <cell r="CP314">
            <v>0</v>
          </cell>
          <cell r="CQ314">
            <v>6.4033199999999999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7.1402099999999997</v>
          </cell>
          <cell r="DA314">
            <v>0.94200000000000006</v>
          </cell>
          <cell r="DB314">
            <v>0</v>
          </cell>
          <cell r="DC314">
            <v>0.91</v>
          </cell>
          <cell r="DE314">
            <v>0.75</v>
          </cell>
        </row>
        <row r="315">
          <cell r="C315" t="str">
            <v>2L5x3-1/2x5/16x3/8LLBB</v>
          </cell>
          <cell r="D315" t="str">
            <v>F</v>
          </cell>
          <cell r="E315">
            <v>17.399999999999999</v>
          </cell>
          <cell r="F315">
            <v>5.12</v>
          </cell>
          <cell r="G315">
            <v>5</v>
          </cell>
          <cell r="H315">
            <v>0</v>
          </cell>
          <cell r="I315">
            <v>0</v>
          </cell>
          <cell r="J315">
            <v>0</v>
          </cell>
          <cell r="K315">
            <v>3.5</v>
          </cell>
          <cell r="L315">
            <v>0</v>
          </cell>
          <cell r="M315">
            <v>0</v>
          </cell>
          <cell r="N315">
            <v>0</v>
          </cell>
          <cell r="O315">
            <v>0.3125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1.57</v>
          </cell>
          <cell r="X315">
            <v>0</v>
          </cell>
          <cell r="Y315">
            <v>0</v>
          </cell>
          <cell r="Z315">
            <v>0.90100000000000002</v>
          </cell>
          <cell r="AB315">
            <v>11.2</v>
          </cell>
          <cell r="AD315">
            <v>15</v>
          </cell>
          <cell r="AF315">
            <v>0</v>
          </cell>
          <cell r="AG315">
            <v>0</v>
          </cell>
          <cell r="AH315">
            <v>0</v>
          </cell>
          <cell r="AI315">
            <v>13.2</v>
          </cell>
          <cell r="AJ315">
            <v>6.89</v>
          </cell>
          <cell r="AK315">
            <v>3.84</v>
          </cell>
          <cell r="AL315">
            <v>1.6</v>
          </cell>
          <cell r="AM315">
            <v>0</v>
          </cell>
          <cell r="AN315">
            <v>0</v>
          </cell>
          <cell r="AO315">
            <v>0</v>
          </cell>
          <cell r="AP315">
            <v>1.44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2.58</v>
          </cell>
          <cell r="AZ315">
            <v>0.69800000000000006</v>
          </cell>
          <cell r="BA315">
            <v>0</v>
          </cell>
          <cell r="BB315">
            <v>0.91200000000000003</v>
          </cell>
          <cell r="BD315" t="str">
            <v>2L127x89x7.9x9LLBB</v>
          </cell>
          <cell r="BE315" t="str">
            <v>2L127x89x7.9x9LLBB</v>
          </cell>
          <cell r="BF315">
            <v>25.900000000000002</v>
          </cell>
          <cell r="BG315">
            <v>33.058206720000001</v>
          </cell>
          <cell r="BH315">
            <v>12.705</v>
          </cell>
          <cell r="BI315">
            <v>0</v>
          </cell>
          <cell r="BJ315">
            <v>0</v>
          </cell>
          <cell r="BK315">
            <v>0</v>
          </cell>
          <cell r="BL315">
            <v>8.8934999999999995</v>
          </cell>
          <cell r="BM315">
            <v>0</v>
          </cell>
          <cell r="BN315">
            <v>0</v>
          </cell>
          <cell r="BO315">
            <v>0</v>
          </cell>
          <cell r="BP315">
            <v>0.7940625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W315">
            <v>0</v>
          </cell>
          <cell r="BX315">
            <v>3.9893700000000001</v>
          </cell>
          <cell r="BY315">
            <v>0</v>
          </cell>
          <cell r="BZ315">
            <v>0</v>
          </cell>
          <cell r="CA315">
            <v>2.2894410000000001</v>
          </cell>
          <cell r="CB315">
            <v>0</v>
          </cell>
          <cell r="CC315">
            <v>11.2</v>
          </cell>
          <cell r="CD315">
            <v>0</v>
          </cell>
          <cell r="CE315">
            <v>15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550.29122987204516</v>
          </cell>
          <cell r="CK315">
            <v>113.04027804068998</v>
          </cell>
          <cell r="CL315">
            <v>63.000677456639991</v>
          </cell>
          <cell r="CM315">
            <v>4.0655999999999999</v>
          </cell>
          <cell r="CN315">
            <v>0</v>
          </cell>
          <cell r="CO315">
            <v>0</v>
          </cell>
          <cell r="CP315">
            <v>0</v>
          </cell>
          <cell r="CQ315">
            <v>3.6590399999999996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6.5557800000000004</v>
          </cell>
          <cell r="DA315">
            <v>0.69800000000000006</v>
          </cell>
          <cell r="DB315">
            <v>0</v>
          </cell>
          <cell r="DC315">
            <v>0.91</v>
          </cell>
          <cell r="DE315">
            <v>0.375</v>
          </cell>
        </row>
        <row r="316">
          <cell r="C316" t="str">
            <v>2L5x3-1/2x5/16x3/8SLBB</v>
          </cell>
          <cell r="D316" t="str">
            <v>F</v>
          </cell>
          <cell r="E316">
            <v>17.399999999999999</v>
          </cell>
          <cell r="F316">
            <v>5.12</v>
          </cell>
          <cell r="G316">
            <v>3.5</v>
          </cell>
          <cell r="H316">
            <v>0</v>
          </cell>
          <cell r="I316">
            <v>0</v>
          </cell>
          <cell r="J316">
            <v>0</v>
          </cell>
          <cell r="K316">
            <v>5</v>
          </cell>
          <cell r="L316">
            <v>0</v>
          </cell>
          <cell r="M316">
            <v>0</v>
          </cell>
          <cell r="N316">
            <v>0</v>
          </cell>
          <cell r="O316">
            <v>0.3125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0.82900000000000007</v>
          </cell>
          <cell r="X316">
            <v>0</v>
          </cell>
          <cell r="Y316">
            <v>0</v>
          </cell>
          <cell r="Z316">
            <v>0.25600000000000001</v>
          </cell>
          <cell r="AB316">
            <v>16</v>
          </cell>
          <cell r="AD316">
            <v>10.199999999999999</v>
          </cell>
          <cell r="AF316">
            <v>0</v>
          </cell>
          <cell r="AG316">
            <v>0</v>
          </cell>
          <cell r="AH316">
            <v>0</v>
          </cell>
          <cell r="AI316">
            <v>5.38</v>
          </cell>
          <cell r="AJ316">
            <v>3.55</v>
          </cell>
          <cell r="AK316">
            <v>2.0099999999999998</v>
          </cell>
          <cell r="AL316">
            <v>1.02</v>
          </cell>
          <cell r="AM316">
            <v>0</v>
          </cell>
          <cell r="AN316">
            <v>0</v>
          </cell>
          <cell r="AO316">
            <v>0</v>
          </cell>
          <cell r="AP316">
            <v>2.38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2.68</v>
          </cell>
          <cell r="AZ316">
            <v>0.93700000000000006</v>
          </cell>
          <cell r="BA316">
            <v>0</v>
          </cell>
          <cell r="BB316">
            <v>0.91200000000000003</v>
          </cell>
          <cell r="BD316" t="str">
            <v>2L127x89x7.9x9SLBB</v>
          </cell>
          <cell r="BE316" t="str">
            <v>2L127x89x7.9x9SLBB</v>
          </cell>
          <cell r="BF316">
            <v>25.900000000000002</v>
          </cell>
          <cell r="BG316">
            <v>33.058206720000001</v>
          </cell>
          <cell r="BH316">
            <v>8.8934999999999995</v>
          </cell>
          <cell r="BI316">
            <v>0</v>
          </cell>
          <cell r="BJ316">
            <v>0</v>
          </cell>
          <cell r="BK316">
            <v>0</v>
          </cell>
          <cell r="BL316">
            <v>12.705</v>
          </cell>
          <cell r="BM316">
            <v>0</v>
          </cell>
          <cell r="BN316">
            <v>0</v>
          </cell>
          <cell r="BO316">
            <v>0</v>
          </cell>
          <cell r="BP316">
            <v>0.7940625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W316">
            <v>0</v>
          </cell>
          <cell r="BX316">
            <v>2.1064890000000003</v>
          </cell>
          <cell r="BY316">
            <v>0</v>
          </cell>
          <cell r="BZ316">
            <v>0</v>
          </cell>
          <cell r="CA316">
            <v>0.65049599999999996</v>
          </cell>
          <cell r="CB316">
            <v>0</v>
          </cell>
          <cell r="CC316">
            <v>16</v>
          </cell>
          <cell r="CD316">
            <v>0</v>
          </cell>
          <cell r="CE316">
            <v>10.199999999999999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224.28536490239418</v>
          </cell>
          <cell r="CK316">
            <v>58.242813794549996</v>
          </cell>
          <cell r="CL316">
            <v>32.976917106209996</v>
          </cell>
          <cell r="CM316">
            <v>2.5918199999999998</v>
          </cell>
          <cell r="CN316">
            <v>0</v>
          </cell>
          <cell r="CO316">
            <v>0</v>
          </cell>
          <cell r="CP316">
            <v>0</v>
          </cell>
          <cell r="CQ316">
            <v>6.04758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6.8098800000000006</v>
          </cell>
          <cell r="DA316">
            <v>0.93700000000000006</v>
          </cell>
          <cell r="DB316">
            <v>0</v>
          </cell>
          <cell r="DC316">
            <v>0.91</v>
          </cell>
          <cell r="DE316">
            <v>0.375</v>
          </cell>
        </row>
        <row r="317">
          <cell r="C317" t="str">
            <v>2L5x3-1/2x5/8LLBB</v>
          </cell>
          <cell r="D317" t="str">
            <v>F</v>
          </cell>
          <cell r="E317">
            <v>33.5</v>
          </cell>
          <cell r="F317">
            <v>9.85</v>
          </cell>
          <cell r="G317">
            <v>5</v>
          </cell>
          <cell r="H317">
            <v>0</v>
          </cell>
          <cell r="I317">
            <v>0</v>
          </cell>
          <cell r="J317">
            <v>0</v>
          </cell>
          <cell r="K317">
            <v>3.5</v>
          </cell>
          <cell r="L317">
            <v>0</v>
          </cell>
          <cell r="M317">
            <v>0</v>
          </cell>
          <cell r="N317">
            <v>0</v>
          </cell>
          <cell r="O317">
            <v>0.625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1.69</v>
          </cell>
          <cell r="X317">
            <v>0</v>
          </cell>
          <cell r="Y317">
            <v>0</v>
          </cell>
          <cell r="Z317">
            <v>1.06</v>
          </cell>
          <cell r="AB317">
            <v>5.6</v>
          </cell>
          <cell r="AD317">
            <v>7</v>
          </cell>
          <cell r="AF317">
            <v>0</v>
          </cell>
          <cell r="AG317">
            <v>0</v>
          </cell>
          <cell r="AH317">
            <v>0</v>
          </cell>
          <cell r="AI317">
            <v>24</v>
          </cell>
          <cell r="AJ317">
            <v>13</v>
          </cell>
          <cell r="AK317">
            <v>7.26</v>
          </cell>
          <cell r="AL317">
            <v>1.56</v>
          </cell>
          <cell r="AM317">
            <v>0</v>
          </cell>
          <cell r="AN317">
            <v>0</v>
          </cell>
          <cell r="AO317">
            <v>0</v>
          </cell>
          <cell r="AP317">
            <v>1.37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2.4900000000000002</v>
          </cell>
          <cell r="AZ317">
            <v>0.69300000000000006</v>
          </cell>
          <cell r="BA317">
            <v>0</v>
          </cell>
          <cell r="BB317">
            <v>1</v>
          </cell>
          <cell r="BD317" t="str">
            <v>2L127x89x15.9LLBB</v>
          </cell>
          <cell r="BE317" t="str">
            <v>2L127x89x15.9LLBB</v>
          </cell>
          <cell r="BF317">
            <v>49.9</v>
          </cell>
          <cell r="BG317">
            <v>63.598307849999998</v>
          </cell>
          <cell r="BH317">
            <v>12.705</v>
          </cell>
          <cell r="BI317">
            <v>0</v>
          </cell>
          <cell r="BJ317">
            <v>0</v>
          </cell>
          <cell r="BK317">
            <v>0</v>
          </cell>
          <cell r="BL317">
            <v>8.8934999999999995</v>
          </cell>
          <cell r="BM317">
            <v>0</v>
          </cell>
          <cell r="BN317">
            <v>0</v>
          </cell>
          <cell r="BO317">
            <v>0</v>
          </cell>
          <cell r="BP317">
            <v>1.588125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W317">
            <v>0</v>
          </cell>
          <cell r="BX317">
            <v>4.2942900000000002</v>
          </cell>
          <cell r="BY317">
            <v>0</v>
          </cell>
          <cell r="BZ317">
            <v>0</v>
          </cell>
          <cell r="CA317">
            <v>2.69346</v>
          </cell>
          <cell r="CB317">
            <v>0</v>
          </cell>
          <cell r="CC317">
            <v>5.6</v>
          </cell>
          <cell r="CD317">
            <v>0</v>
          </cell>
          <cell r="CE317">
            <v>7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1000.529508858264</v>
          </cell>
          <cell r="CK317">
            <v>213.28354347299998</v>
          </cell>
          <cell r="CL317">
            <v>119.11065581646</v>
          </cell>
          <cell r="CM317">
            <v>3.9639600000000002</v>
          </cell>
          <cell r="CN317">
            <v>0</v>
          </cell>
          <cell r="CO317">
            <v>0</v>
          </cell>
          <cell r="CP317">
            <v>0</v>
          </cell>
          <cell r="CQ317">
            <v>3.4811700000000001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6.3270900000000001</v>
          </cell>
          <cell r="DA317">
            <v>0.69300000000000006</v>
          </cell>
          <cell r="DB317">
            <v>0</v>
          </cell>
          <cell r="DC317">
            <v>1</v>
          </cell>
          <cell r="DE317">
            <v>0</v>
          </cell>
        </row>
        <row r="318">
          <cell r="C318" t="str">
            <v>2L5x3-1/2x5/8SLBB</v>
          </cell>
          <cell r="D318" t="str">
            <v>F</v>
          </cell>
          <cell r="E318">
            <v>33.5</v>
          </cell>
          <cell r="F318">
            <v>9.85</v>
          </cell>
          <cell r="G318">
            <v>3.5</v>
          </cell>
          <cell r="H318">
            <v>0</v>
          </cell>
          <cell r="I318">
            <v>0</v>
          </cell>
          <cell r="J318">
            <v>0</v>
          </cell>
          <cell r="K318">
            <v>5</v>
          </cell>
          <cell r="L318">
            <v>0</v>
          </cell>
          <cell r="M318">
            <v>0</v>
          </cell>
          <cell r="N318">
            <v>0</v>
          </cell>
          <cell r="O318">
            <v>0.625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0.94700000000000006</v>
          </cell>
          <cell r="X318">
            <v>0</v>
          </cell>
          <cell r="Y318">
            <v>0</v>
          </cell>
          <cell r="Z318">
            <v>0.49299999999999999</v>
          </cell>
          <cell r="AB318">
            <v>8</v>
          </cell>
          <cell r="AD318">
            <v>4.5999999999999996</v>
          </cell>
          <cell r="AF318">
            <v>0</v>
          </cell>
          <cell r="AG318">
            <v>0</v>
          </cell>
          <cell r="AH318">
            <v>0</v>
          </cell>
          <cell r="AI318">
            <v>9.6</v>
          </cell>
          <cell r="AJ318">
            <v>6.87</v>
          </cell>
          <cell r="AK318">
            <v>3.76</v>
          </cell>
          <cell r="AL318">
            <v>0.98699999999999999</v>
          </cell>
          <cell r="AM318">
            <v>0</v>
          </cell>
          <cell r="AN318">
            <v>0</v>
          </cell>
          <cell r="AO318">
            <v>0</v>
          </cell>
          <cell r="AP318">
            <v>2.2999999999999998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2.59</v>
          </cell>
          <cell r="AZ318">
            <v>0.94</v>
          </cell>
          <cell r="BA318">
            <v>0</v>
          </cell>
          <cell r="BB318">
            <v>1</v>
          </cell>
          <cell r="BD318" t="str">
            <v>2L127x89x15.9SLBB</v>
          </cell>
          <cell r="BE318" t="str">
            <v>2L127x89x15.9SLBB</v>
          </cell>
          <cell r="BF318">
            <v>49.9</v>
          </cell>
          <cell r="BG318">
            <v>63.598307849999998</v>
          </cell>
          <cell r="BH318">
            <v>8.8934999999999995</v>
          </cell>
          <cell r="BI318">
            <v>0</v>
          </cell>
          <cell r="BJ318">
            <v>0</v>
          </cell>
          <cell r="BK318">
            <v>0</v>
          </cell>
          <cell r="BL318">
            <v>12.705</v>
          </cell>
          <cell r="BM318">
            <v>0</v>
          </cell>
          <cell r="BN318">
            <v>0</v>
          </cell>
          <cell r="BO318">
            <v>0</v>
          </cell>
          <cell r="BP318">
            <v>1.588125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W318">
            <v>0</v>
          </cell>
          <cell r="BX318">
            <v>2.4063270000000001</v>
          </cell>
          <cell r="BY318">
            <v>0</v>
          </cell>
          <cell r="BZ318">
            <v>0</v>
          </cell>
          <cell r="CA318">
            <v>1.252713</v>
          </cell>
          <cell r="CB318">
            <v>0</v>
          </cell>
          <cell r="CC318">
            <v>8</v>
          </cell>
          <cell r="CD318">
            <v>0</v>
          </cell>
          <cell r="CE318">
            <v>4.5999999999999996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400.21180354330556</v>
          </cell>
          <cell r="CK318">
            <v>112.71214951226999</v>
          </cell>
          <cell r="CL318">
            <v>61.688163342959996</v>
          </cell>
          <cell r="CM318">
            <v>2.5079669999999998</v>
          </cell>
          <cell r="CN318">
            <v>0</v>
          </cell>
          <cell r="CO318">
            <v>0</v>
          </cell>
          <cell r="CP318">
            <v>0</v>
          </cell>
          <cell r="CQ318">
            <v>5.8442999999999996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6.5811899999999994</v>
          </cell>
          <cell r="DA318">
            <v>0.94</v>
          </cell>
          <cell r="DB318">
            <v>0</v>
          </cell>
          <cell r="DC318">
            <v>1</v>
          </cell>
          <cell r="DE318">
            <v>0</v>
          </cell>
        </row>
        <row r="319">
          <cell r="C319" t="str">
            <v>2L5x3-1/2x5/8x3/4LLBB</v>
          </cell>
          <cell r="D319" t="str">
            <v>F</v>
          </cell>
          <cell r="E319">
            <v>33.5</v>
          </cell>
          <cell r="F319">
            <v>9.85</v>
          </cell>
          <cell r="G319">
            <v>5</v>
          </cell>
          <cell r="H319">
            <v>0</v>
          </cell>
          <cell r="I319">
            <v>0</v>
          </cell>
          <cell r="J319">
            <v>0</v>
          </cell>
          <cell r="K319">
            <v>3.5</v>
          </cell>
          <cell r="L319">
            <v>0</v>
          </cell>
          <cell r="M319">
            <v>0</v>
          </cell>
          <cell r="N319">
            <v>0</v>
          </cell>
          <cell r="O319">
            <v>0.625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1.69</v>
          </cell>
          <cell r="X319">
            <v>0</v>
          </cell>
          <cell r="Y319">
            <v>0</v>
          </cell>
          <cell r="Z319">
            <v>1.06</v>
          </cell>
          <cell r="AB319">
            <v>5.6</v>
          </cell>
          <cell r="AD319">
            <v>7</v>
          </cell>
          <cell r="AF319">
            <v>0</v>
          </cell>
          <cell r="AG319">
            <v>0</v>
          </cell>
          <cell r="AH319">
            <v>0</v>
          </cell>
          <cell r="AI319">
            <v>24</v>
          </cell>
          <cell r="AJ319">
            <v>13</v>
          </cell>
          <cell r="AK319">
            <v>7.26</v>
          </cell>
          <cell r="AL319">
            <v>1.56</v>
          </cell>
          <cell r="AM319">
            <v>0</v>
          </cell>
          <cell r="AN319">
            <v>0</v>
          </cell>
          <cell r="AO319">
            <v>0</v>
          </cell>
          <cell r="AP319">
            <v>1.65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2.66</v>
          </cell>
          <cell r="AZ319">
            <v>0.73</v>
          </cell>
          <cell r="BA319">
            <v>0</v>
          </cell>
          <cell r="BB319">
            <v>1</v>
          </cell>
          <cell r="BD319" t="str">
            <v>2L127x89x15.9x19LLBB</v>
          </cell>
          <cell r="BE319" t="str">
            <v>2L127x89x15.9x19LLBB</v>
          </cell>
          <cell r="BF319">
            <v>49.9</v>
          </cell>
          <cell r="BG319">
            <v>63.598307849999998</v>
          </cell>
          <cell r="BH319">
            <v>12.705</v>
          </cell>
          <cell r="BI319">
            <v>0</v>
          </cell>
          <cell r="BJ319">
            <v>0</v>
          </cell>
          <cell r="BK319">
            <v>0</v>
          </cell>
          <cell r="BL319">
            <v>8.8934999999999995</v>
          </cell>
          <cell r="BM319">
            <v>0</v>
          </cell>
          <cell r="BN319">
            <v>0</v>
          </cell>
          <cell r="BO319">
            <v>0</v>
          </cell>
          <cell r="BP319">
            <v>1.588125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W319">
            <v>0</v>
          </cell>
          <cell r="BX319">
            <v>4.2942900000000002</v>
          </cell>
          <cell r="BY319">
            <v>0</v>
          </cell>
          <cell r="BZ319">
            <v>0</v>
          </cell>
          <cell r="CA319">
            <v>2.69346</v>
          </cell>
          <cell r="CB319">
            <v>0</v>
          </cell>
          <cell r="CC319">
            <v>5.6</v>
          </cell>
          <cell r="CD319">
            <v>0</v>
          </cell>
          <cell r="CE319">
            <v>7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1000.529508858264</v>
          </cell>
          <cell r="CK319">
            <v>213.28354347299998</v>
          </cell>
          <cell r="CL319">
            <v>119.11065581646</v>
          </cell>
          <cell r="CM319">
            <v>3.9639600000000002</v>
          </cell>
          <cell r="CN319">
            <v>0</v>
          </cell>
          <cell r="CO319">
            <v>0</v>
          </cell>
          <cell r="CP319">
            <v>0</v>
          </cell>
          <cell r="CQ319">
            <v>4.1926499999999995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6.7590599999999998</v>
          </cell>
          <cell r="DA319">
            <v>0.73</v>
          </cell>
          <cell r="DB319">
            <v>0</v>
          </cell>
          <cell r="DC319">
            <v>1</v>
          </cell>
          <cell r="DE319">
            <v>0.75</v>
          </cell>
        </row>
        <row r="320">
          <cell r="C320" t="str">
            <v>2L5x3-1/2x5/8x3/4SLBB</v>
          </cell>
          <cell r="D320" t="str">
            <v>F</v>
          </cell>
          <cell r="E320">
            <v>33.5</v>
          </cell>
          <cell r="F320">
            <v>9.85</v>
          </cell>
          <cell r="G320">
            <v>3.5</v>
          </cell>
          <cell r="H320">
            <v>0</v>
          </cell>
          <cell r="I320">
            <v>0</v>
          </cell>
          <cell r="J320">
            <v>0</v>
          </cell>
          <cell r="K320">
            <v>5</v>
          </cell>
          <cell r="L320">
            <v>0</v>
          </cell>
          <cell r="M320">
            <v>0</v>
          </cell>
          <cell r="N320">
            <v>0</v>
          </cell>
          <cell r="O320">
            <v>0.625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0.94700000000000006</v>
          </cell>
          <cell r="X320">
            <v>0</v>
          </cell>
          <cell r="Y320">
            <v>0</v>
          </cell>
          <cell r="Z320">
            <v>0.49299999999999999</v>
          </cell>
          <cell r="AB320">
            <v>8</v>
          </cell>
          <cell r="AD320">
            <v>4.5999999999999996</v>
          </cell>
          <cell r="AF320">
            <v>0</v>
          </cell>
          <cell r="AG320">
            <v>0</v>
          </cell>
          <cell r="AH320">
            <v>0</v>
          </cell>
          <cell r="AI320">
            <v>9.6</v>
          </cell>
          <cell r="AJ320">
            <v>6.87</v>
          </cell>
          <cell r="AK320">
            <v>3.76</v>
          </cell>
          <cell r="AL320">
            <v>0.98699999999999999</v>
          </cell>
          <cell r="AM320">
            <v>0</v>
          </cell>
          <cell r="AN320">
            <v>0</v>
          </cell>
          <cell r="AO320">
            <v>0</v>
          </cell>
          <cell r="AP320">
            <v>2.59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2.85</v>
          </cell>
          <cell r="AZ320">
            <v>0.95</v>
          </cell>
          <cell r="BA320">
            <v>0</v>
          </cell>
          <cell r="BB320">
            <v>1</v>
          </cell>
          <cell r="BD320" t="str">
            <v>2L127x89x15.9x19SLBB</v>
          </cell>
          <cell r="BE320" t="str">
            <v>2L127x89x15.9x19SLBB</v>
          </cell>
          <cell r="BF320">
            <v>49.9</v>
          </cell>
          <cell r="BG320">
            <v>63.598307849999998</v>
          </cell>
          <cell r="BH320">
            <v>8.8934999999999995</v>
          </cell>
          <cell r="BI320">
            <v>0</v>
          </cell>
          <cell r="BJ320">
            <v>0</v>
          </cell>
          <cell r="BK320">
            <v>0</v>
          </cell>
          <cell r="BL320">
            <v>12.705</v>
          </cell>
          <cell r="BM320">
            <v>0</v>
          </cell>
          <cell r="BN320">
            <v>0</v>
          </cell>
          <cell r="BO320">
            <v>0</v>
          </cell>
          <cell r="BP320">
            <v>1.588125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W320">
            <v>0</v>
          </cell>
          <cell r="BX320">
            <v>2.4063270000000001</v>
          </cell>
          <cell r="BY320">
            <v>0</v>
          </cell>
          <cell r="BZ320">
            <v>0</v>
          </cell>
          <cell r="CA320">
            <v>1.252713</v>
          </cell>
          <cell r="CB320">
            <v>0</v>
          </cell>
          <cell r="CC320">
            <v>8</v>
          </cell>
          <cell r="CD320">
            <v>0</v>
          </cell>
          <cell r="CE320">
            <v>4.5999999999999996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400.21180354330556</v>
          </cell>
          <cell r="CK320">
            <v>112.71214951226999</v>
          </cell>
          <cell r="CL320">
            <v>61.688163342959996</v>
          </cell>
          <cell r="CM320">
            <v>2.5079669999999998</v>
          </cell>
          <cell r="CN320">
            <v>0</v>
          </cell>
          <cell r="CO320">
            <v>0</v>
          </cell>
          <cell r="CP320">
            <v>0</v>
          </cell>
          <cell r="CQ320">
            <v>6.5811899999999994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7.2418500000000003</v>
          </cell>
          <cell r="DA320">
            <v>0.95</v>
          </cell>
          <cell r="DB320">
            <v>0</v>
          </cell>
          <cell r="DC320">
            <v>1</v>
          </cell>
          <cell r="DE320">
            <v>0.75</v>
          </cell>
        </row>
        <row r="321">
          <cell r="C321" t="str">
            <v>2L5x3-1/2x5/8x3/8LLBB</v>
          </cell>
          <cell r="D321" t="str">
            <v>F</v>
          </cell>
          <cell r="E321">
            <v>33.5</v>
          </cell>
          <cell r="F321">
            <v>9.85</v>
          </cell>
          <cell r="G321">
            <v>5</v>
          </cell>
          <cell r="H321">
            <v>0</v>
          </cell>
          <cell r="I321">
            <v>0</v>
          </cell>
          <cell r="J321">
            <v>0</v>
          </cell>
          <cell r="K321">
            <v>3.5</v>
          </cell>
          <cell r="L321">
            <v>0</v>
          </cell>
          <cell r="M321">
            <v>0</v>
          </cell>
          <cell r="N321">
            <v>0</v>
          </cell>
          <cell r="O321">
            <v>0.625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1.69</v>
          </cell>
          <cell r="X321">
            <v>0</v>
          </cell>
          <cell r="Y321">
            <v>0</v>
          </cell>
          <cell r="Z321">
            <v>1.06</v>
          </cell>
          <cell r="AB321">
            <v>5.6</v>
          </cell>
          <cell r="AD321">
            <v>7</v>
          </cell>
          <cell r="AF321">
            <v>0</v>
          </cell>
          <cell r="AG321">
            <v>0</v>
          </cell>
          <cell r="AH321">
            <v>0</v>
          </cell>
          <cell r="AI321">
            <v>24</v>
          </cell>
          <cell r="AJ321">
            <v>13</v>
          </cell>
          <cell r="AK321">
            <v>7.26</v>
          </cell>
          <cell r="AL321">
            <v>1.56</v>
          </cell>
          <cell r="AM321">
            <v>0</v>
          </cell>
          <cell r="AN321">
            <v>0</v>
          </cell>
          <cell r="AO321">
            <v>0</v>
          </cell>
          <cell r="AP321">
            <v>1.5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2.57</v>
          </cell>
          <cell r="AZ321">
            <v>0.71099999999999997</v>
          </cell>
          <cell r="BA321">
            <v>0</v>
          </cell>
          <cell r="BB321">
            <v>1</v>
          </cell>
          <cell r="BD321" t="str">
            <v>2L127x89x15.9x9LLBB</v>
          </cell>
          <cell r="BE321" t="str">
            <v>2L127x89x15.9x9LLBB</v>
          </cell>
          <cell r="BF321">
            <v>49.9</v>
          </cell>
          <cell r="BG321">
            <v>63.598307849999998</v>
          </cell>
          <cell r="BH321">
            <v>12.705</v>
          </cell>
          <cell r="BI321">
            <v>0</v>
          </cell>
          <cell r="BJ321">
            <v>0</v>
          </cell>
          <cell r="BK321">
            <v>0</v>
          </cell>
          <cell r="BL321">
            <v>8.8934999999999995</v>
          </cell>
          <cell r="BM321">
            <v>0</v>
          </cell>
          <cell r="BN321">
            <v>0</v>
          </cell>
          <cell r="BO321">
            <v>0</v>
          </cell>
          <cell r="BP321">
            <v>1.588125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W321">
            <v>0</v>
          </cell>
          <cell r="BX321">
            <v>4.2942900000000002</v>
          </cell>
          <cell r="BY321">
            <v>0</v>
          </cell>
          <cell r="BZ321">
            <v>0</v>
          </cell>
          <cell r="CA321">
            <v>2.69346</v>
          </cell>
          <cell r="CB321">
            <v>0</v>
          </cell>
          <cell r="CC321">
            <v>5.6</v>
          </cell>
          <cell r="CD321">
            <v>0</v>
          </cell>
          <cell r="CE321">
            <v>7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1000.529508858264</v>
          </cell>
          <cell r="CK321">
            <v>213.28354347299998</v>
          </cell>
          <cell r="CL321">
            <v>119.11065581646</v>
          </cell>
          <cell r="CM321">
            <v>3.9639600000000002</v>
          </cell>
          <cell r="CN321">
            <v>0</v>
          </cell>
          <cell r="CO321">
            <v>0</v>
          </cell>
          <cell r="CP321">
            <v>0</v>
          </cell>
          <cell r="CQ321">
            <v>3.8114999999999997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6.5303699999999996</v>
          </cell>
          <cell r="DA321">
            <v>0.71099999999999997</v>
          </cell>
          <cell r="DB321">
            <v>0</v>
          </cell>
          <cell r="DC321">
            <v>1</v>
          </cell>
          <cell r="DE321">
            <v>0.375</v>
          </cell>
        </row>
        <row r="322">
          <cell r="C322" t="str">
            <v>2L5x3-1/2x5/8x3/8SLBB</v>
          </cell>
          <cell r="D322" t="str">
            <v>F</v>
          </cell>
          <cell r="E322">
            <v>33.5</v>
          </cell>
          <cell r="F322">
            <v>9.85</v>
          </cell>
          <cell r="G322">
            <v>3.5</v>
          </cell>
          <cell r="H322">
            <v>0</v>
          </cell>
          <cell r="I322">
            <v>0</v>
          </cell>
          <cell r="J322">
            <v>0</v>
          </cell>
          <cell r="K322">
            <v>5</v>
          </cell>
          <cell r="L322">
            <v>0</v>
          </cell>
          <cell r="M322">
            <v>0</v>
          </cell>
          <cell r="N322">
            <v>0</v>
          </cell>
          <cell r="O322">
            <v>0.625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0.94700000000000006</v>
          </cell>
          <cell r="X322">
            <v>0</v>
          </cell>
          <cell r="Y322">
            <v>0</v>
          </cell>
          <cell r="Z322">
            <v>0.49299999999999999</v>
          </cell>
          <cell r="AB322">
            <v>8</v>
          </cell>
          <cell r="AD322">
            <v>4.5999999999999996</v>
          </cell>
          <cell r="AF322">
            <v>0</v>
          </cell>
          <cell r="AG322">
            <v>0</v>
          </cell>
          <cell r="AH322">
            <v>0</v>
          </cell>
          <cell r="AI322">
            <v>9.6</v>
          </cell>
          <cell r="AJ322">
            <v>6.87</v>
          </cell>
          <cell r="AK322">
            <v>3.76</v>
          </cell>
          <cell r="AL322">
            <v>0.98699999999999999</v>
          </cell>
          <cell r="AM322">
            <v>0</v>
          </cell>
          <cell r="AN322">
            <v>0</v>
          </cell>
          <cell r="AO322">
            <v>0</v>
          </cell>
          <cell r="AP322">
            <v>2.4500000000000002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2.71</v>
          </cell>
          <cell r="AZ322">
            <v>0.94499999999999995</v>
          </cell>
          <cell r="BA322">
            <v>0</v>
          </cell>
          <cell r="BB322">
            <v>1</v>
          </cell>
          <cell r="BD322" t="str">
            <v>2L127x89x15.9x9SLBB</v>
          </cell>
          <cell r="BE322" t="str">
            <v>2L127x89x15.9x9SLBB</v>
          </cell>
          <cell r="BF322">
            <v>49.9</v>
          </cell>
          <cell r="BG322">
            <v>63.598307849999998</v>
          </cell>
          <cell r="BH322">
            <v>8.8934999999999995</v>
          </cell>
          <cell r="BI322">
            <v>0</v>
          </cell>
          <cell r="BJ322">
            <v>0</v>
          </cell>
          <cell r="BK322">
            <v>0</v>
          </cell>
          <cell r="BL322">
            <v>12.705</v>
          </cell>
          <cell r="BM322">
            <v>0</v>
          </cell>
          <cell r="BN322">
            <v>0</v>
          </cell>
          <cell r="BO322">
            <v>0</v>
          </cell>
          <cell r="BP322">
            <v>1.588125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W322">
            <v>0</v>
          </cell>
          <cell r="BX322">
            <v>2.4063270000000001</v>
          </cell>
          <cell r="BY322">
            <v>0</v>
          </cell>
          <cell r="BZ322">
            <v>0</v>
          </cell>
          <cell r="CA322">
            <v>1.252713</v>
          </cell>
          <cell r="CB322">
            <v>0</v>
          </cell>
          <cell r="CC322">
            <v>8</v>
          </cell>
          <cell r="CD322">
            <v>0</v>
          </cell>
          <cell r="CE322">
            <v>4.5999999999999996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400.21180354330556</v>
          </cell>
          <cell r="CK322">
            <v>112.71214951226999</v>
          </cell>
          <cell r="CL322">
            <v>61.688163342959996</v>
          </cell>
          <cell r="CM322">
            <v>2.5079669999999998</v>
          </cell>
          <cell r="CN322">
            <v>0</v>
          </cell>
          <cell r="CO322">
            <v>0</v>
          </cell>
          <cell r="CP322">
            <v>0</v>
          </cell>
          <cell r="CQ322">
            <v>6.2254500000000004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6.8861099999999995</v>
          </cell>
          <cell r="DA322">
            <v>0.94499999999999995</v>
          </cell>
          <cell r="DB322">
            <v>0</v>
          </cell>
          <cell r="DC322">
            <v>1</v>
          </cell>
          <cell r="DE322">
            <v>0.375</v>
          </cell>
        </row>
        <row r="323">
          <cell r="C323" t="str">
            <v>2L5x3x1/2LLBB</v>
          </cell>
          <cell r="D323" t="str">
            <v>F</v>
          </cell>
          <cell r="E323">
            <v>25.5</v>
          </cell>
          <cell r="F323">
            <v>7.51</v>
          </cell>
          <cell r="G323">
            <v>5</v>
          </cell>
          <cell r="H323">
            <v>0</v>
          </cell>
          <cell r="I323">
            <v>0</v>
          </cell>
          <cell r="J323">
            <v>0</v>
          </cell>
          <cell r="K323">
            <v>3</v>
          </cell>
          <cell r="L323">
            <v>0</v>
          </cell>
          <cell r="M323">
            <v>0</v>
          </cell>
          <cell r="N323">
            <v>0</v>
          </cell>
          <cell r="O323">
            <v>0.5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1.74</v>
          </cell>
          <cell r="X323">
            <v>0</v>
          </cell>
          <cell r="Y323">
            <v>0</v>
          </cell>
          <cell r="Z323">
            <v>1.25</v>
          </cell>
          <cell r="AB323">
            <v>6</v>
          </cell>
          <cell r="AD323">
            <v>9</v>
          </cell>
          <cell r="AF323">
            <v>0</v>
          </cell>
          <cell r="AG323">
            <v>0</v>
          </cell>
          <cell r="AH323">
            <v>0</v>
          </cell>
          <cell r="AI323">
            <v>18.899999999999999</v>
          </cell>
          <cell r="AJ323">
            <v>10.199999999999999</v>
          </cell>
          <cell r="AK323">
            <v>5.79</v>
          </cell>
          <cell r="AL323">
            <v>1.58</v>
          </cell>
          <cell r="AM323">
            <v>0</v>
          </cell>
          <cell r="AN323">
            <v>0</v>
          </cell>
          <cell r="AO323">
            <v>0</v>
          </cell>
          <cell r="AP323">
            <v>1.1100000000000001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2.44</v>
          </cell>
          <cell r="AZ323">
            <v>0.628</v>
          </cell>
          <cell r="BA323">
            <v>0</v>
          </cell>
          <cell r="BB323">
            <v>1</v>
          </cell>
          <cell r="BD323" t="str">
            <v>2L127x76x12.7LLBB</v>
          </cell>
          <cell r="BE323" t="str">
            <v>2L127x76x12.7LLBB</v>
          </cell>
          <cell r="BF323">
            <v>38</v>
          </cell>
          <cell r="BG323">
            <v>48.489674309999998</v>
          </cell>
          <cell r="BH323">
            <v>12.705</v>
          </cell>
          <cell r="BI323">
            <v>0</v>
          </cell>
          <cell r="BJ323">
            <v>0</v>
          </cell>
          <cell r="BK323">
            <v>0</v>
          </cell>
          <cell r="BL323">
            <v>7.6229999999999993</v>
          </cell>
          <cell r="BM323">
            <v>0</v>
          </cell>
          <cell r="BN323">
            <v>0</v>
          </cell>
          <cell r="BO323">
            <v>0</v>
          </cell>
          <cell r="BP323">
            <v>1.2705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W323">
            <v>0</v>
          </cell>
          <cell r="BX323">
            <v>4.4213399999999998</v>
          </cell>
          <cell r="BY323">
            <v>0</v>
          </cell>
          <cell r="BZ323">
            <v>0</v>
          </cell>
          <cell r="CA323">
            <v>3.17625</v>
          </cell>
          <cell r="CB323">
            <v>0</v>
          </cell>
          <cell r="CC323">
            <v>6</v>
          </cell>
          <cell r="CD323">
            <v>0</v>
          </cell>
          <cell r="CE323">
            <v>9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787.91698822588285</v>
          </cell>
          <cell r="CK323">
            <v>167.34554949419999</v>
          </cell>
          <cell r="CL323">
            <v>94.993208977590001</v>
          </cell>
          <cell r="CM323">
            <v>4.01478</v>
          </cell>
          <cell r="CN323">
            <v>0</v>
          </cell>
          <cell r="CO323">
            <v>0</v>
          </cell>
          <cell r="CP323">
            <v>0</v>
          </cell>
          <cell r="CQ323">
            <v>2.8205100000000001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6.2000399999999996</v>
          </cell>
          <cell r="DA323">
            <v>0.628</v>
          </cell>
          <cell r="DB323">
            <v>0</v>
          </cell>
          <cell r="DC323">
            <v>1</v>
          </cell>
          <cell r="DE323">
            <v>0</v>
          </cell>
        </row>
        <row r="324">
          <cell r="C324" t="str">
            <v>2L5x3x1/2SLBB</v>
          </cell>
          <cell r="D324" t="str">
            <v>F</v>
          </cell>
          <cell r="E324">
            <v>25.5</v>
          </cell>
          <cell r="F324">
            <v>7.51</v>
          </cell>
          <cell r="G324">
            <v>3</v>
          </cell>
          <cell r="H324">
            <v>0</v>
          </cell>
          <cell r="I324">
            <v>0</v>
          </cell>
          <cell r="J324">
            <v>0</v>
          </cell>
          <cell r="K324">
            <v>5</v>
          </cell>
          <cell r="L324">
            <v>0</v>
          </cell>
          <cell r="M324">
            <v>0</v>
          </cell>
          <cell r="N324">
            <v>0</v>
          </cell>
          <cell r="O324">
            <v>0.5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0.746</v>
          </cell>
          <cell r="X324">
            <v>0</v>
          </cell>
          <cell r="Y324">
            <v>0</v>
          </cell>
          <cell r="Z324">
            <v>0.375</v>
          </cell>
          <cell r="AB324">
            <v>10</v>
          </cell>
          <cell r="AD324">
            <v>5</v>
          </cell>
          <cell r="AF324">
            <v>0</v>
          </cell>
          <cell r="AG324">
            <v>0</v>
          </cell>
          <cell r="AH324">
            <v>0</v>
          </cell>
          <cell r="AI324">
            <v>5.0999999999999996</v>
          </cell>
          <cell r="AJ324">
            <v>4.1500000000000004</v>
          </cell>
          <cell r="AK324">
            <v>2.2599999999999998</v>
          </cell>
          <cell r="AL324">
            <v>0.82400000000000007</v>
          </cell>
          <cell r="AM324">
            <v>0</v>
          </cell>
          <cell r="AN324">
            <v>0</v>
          </cell>
          <cell r="AO324">
            <v>0</v>
          </cell>
          <cell r="AP324">
            <v>2.35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2.54</v>
          </cell>
          <cell r="AZ324">
            <v>0.96199999999999997</v>
          </cell>
          <cell r="BA324">
            <v>0</v>
          </cell>
          <cell r="BB324">
            <v>1</v>
          </cell>
          <cell r="BD324" t="str">
            <v>2L127x76x12.7SLBB</v>
          </cell>
          <cell r="BE324" t="str">
            <v>2L127x76x12.7SLBB</v>
          </cell>
          <cell r="BF324">
            <v>38</v>
          </cell>
          <cell r="BG324">
            <v>48.489674309999998</v>
          </cell>
          <cell r="BH324">
            <v>7.6229999999999993</v>
          </cell>
          <cell r="BI324">
            <v>0</v>
          </cell>
          <cell r="BJ324">
            <v>0</v>
          </cell>
          <cell r="BK324">
            <v>0</v>
          </cell>
          <cell r="BL324">
            <v>12.705</v>
          </cell>
          <cell r="BM324">
            <v>0</v>
          </cell>
          <cell r="BN324">
            <v>0</v>
          </cell>
          <cell r="BO324">
            <v>0</v>
          </cell>
          <cell r="BP324">
            <v>1.2705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W324">
            <v>0</v>
          </cell>
          <cell r="BX324">
            <v>1.895586</v>
          </cell>
          <cell r="BY324">
            <v>0</v>
          </cell>
          <cell r="BZ324">
            <v>0</v>
          </cell>
          <cell r="CA324">
            <v>0.95287499999999992</v>
          </cell>
          <cell r="CB324">
            <v>0</v>
          </cell>
          <cell r="CC324">
            <v>10</v>
          </cell>
          <cell r="CD324">
            <v>0</v>
          </cell>
          <cell r="CE324">
            <v>5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212.61252063238109</v>
          </cell>
          <cell r="CK324">
            <v>68.086669647150003</v>
          </cell>
          <cell r="CL324">
            <v>37.078523711459994</v>
          </cell>
          <cell r="CM324">
            <v>2.0937840000000003</v>
          </cell>
          <cell r="CN324">
            <v>0</v>
          </cell>
          <cell r="CO324">
            <v>0</v>
          </cell>
          <cell r="CP324">
            <v>0</v>
          </cell>
          <cell r="CQ324">
            <v>5.9713500000000002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6.4541399999999998</v>
          </cell>
          <cell r="DA324">
            <v>0.96199999999999997</v>
          </cell>
          <cell r="DB324">
            <v>0</v>
          </cell>
          <cell r="DC324">
            <v>1</v>
          </cell>
          <cell r="DE324">
            <v>0</v>
          </cell>
        </row>
        <row r="325">
          <cell r="C325" t="str">
            <v>2L5x3x1/2x3/4LLBB</v>
          </cell>
          <cell r="D325" t="str">
            <v>F</v>
          </cell>
          <cell r="E325">
            <v>25.5</v>
          </cell>
          <cell r="F325">
            <v>7.51</v>
          </cell>
          <cell r="G325">
            <v>5</v>
          </cell>
          <cell r="H325">
            <v>0</v>
          </cell>
          <cell r="I325">
            <v>0</v>
          </cell>
          <cell r="J325">
            <v>0</v>
          </cell>
          <cell r="K325">
            <v>3</v>
          </cell>
          <cell r="L325">
            <v>0</v>
          </cell>
          <cell r="M325">
            <v>0</v>
          </cell>
          <cell r="N325">
            <v>0</v>
          </cell>
          <cell r="O325">
            <v>0.5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1.74</v>
          </cell>
          <cell r="X325">
            <v>0</v>
          </cell>
          <cell r="Y325">
            <v>0</v>
          </cell>
          <cell r="Z325">
            <v>1.25</v>
          </cell>
          <cell r="AB325">
            <v>6</v>
          </cell>
          <cell r="AD325">
            <v>9</v>
          </cell>
          <cell r="AF325">
            <v>0</v>
          </cell>
          <cell r="AG325">
            <v>0</v>
          </cell>
          <cell r="AH325">
            <v>0</v>
          </cell>
          <cell r="AI325">
            <v>18.899999999999999</v>
          </cell>
          <cell r="AJ325">
            <v>10.199999999999999</v>
          </cell>
          <cell r="AK325">
            <v>5.79</v>
          </cell>
          <cell r="AL325">
            <v>1.58</v>
          </cell>
          <cell r="AM325">
            <v>0</v>
          </cell>
          <cell r="AN325">
            <v>0</v>
          </cell>
          <cell r="AO325">
            <v>0</v>
          </cell>
          <cell r="AP325">
            <v>1.39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2.58</v>
          </cell>
          <cell r="AZ325">
            <v>0.66700000000000004</v>
          </cell>
          <cell r="BA325">
            <v>0</v>
          </cell>
          <cell r="BB325">
            <v>1</v>
          </cell>
          <cell r="BD325" t="str">
            <v>2L127x76x12.7x19LLBB</v>
          </cell>
          <cell r="BE325" t="str">
            <v>2L127x76x12.7x19LLBB</v>
          </cell>
          <cell r="BF325">
            <v>38</v>
          </cell>
          <cell r="BG325">
            <v>48.489674309999998</v>
          </cell>
          <cell r="BH325">
            <v>12.705</v>
          </cell>
          <cell r="BI325">
            <v>0</v>
          </cell>
          <cell r="BJ325">
            <v>0</v>
          </cell>
          <cell r="BK325">
            <v>0</v>
          </cell>
          <cell r="BL325">
            <v>7.6229999999999993</v>
          </cell>
          <cell r="BM325">
            <v>0</v>
          </cell>
          <cell r="BN325">
            <v>0</v>
          </cell>
          <cell r="BO325">
            <v>0</v>
          </cell>
          <cell r="BP325">
            <v>1.2705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W325">
            <v>0</v>
          </cell>
          <cell r="BX325">
            <v>4.4213399999999998</v>
          </cell>
          <cell r="BY325">
            <v>0</v>
          </cell>
          <cell r="BZ325">
            <v>0</v>
          </cell>
          <cell r="CA325">
            <v>3.17625</v>
          </cell>
          <cell r="CB325">
            <v>0</v>
          </cell>
          <cell r="CC325">
            <v>6</v>
          </cell>
          <cell r="CD325">
            <v>0</v>
          </cell>
          <cell r="CE325">
            <v>9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787.91698822588285</v>
          </cell>
          <cell r="CK325">
            <v>167.34554949419999</v>
          </cell>
          <cell r="CL325">
            <v>94.993208977590001</v>
          </cell>
          <cell r="CM325">
            <v>4.01478</v>
          </cell>
          <cell r="CN325">
            <v>0</v>
          </cell>
          <cell r="CO325">
            <v>0</v>
          </cell>
          <cell r="CP325">
            <v>0</v>
          </cell>
          <cell r="CQ325">
            <v>3.5319899999999995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6.5557800000000004</v>
          </cell>
          <cell r="DA325">
            <v>0.66700000000000004</v>
          </cell>
          <cell r="DB325">
            <v>0</v>
          </cell>
          <cell r="DC325">
            <v>1</v>
          </cell>
          <cell r="DE325">
            <v>0.75</v>
          </cell>
        </row>
        <row r="326">
          <cell r="C326" t="str">
            <v>2L5x3x1/2x3/4SLBB</v>
          </cell>
          <cell r="D326" t="str">
            <v>F</v>
          </cell>
          <cell r="E326">
            <v>25.5</v>
          </cell>
          <cell r="F326">
            <v>7.51</v>
          </cell>
          <cell r="G326">
            <v>3</v>
          </cell>
          <cell r="H326">
            <v>0</v>
          </cell>
          <cell r="I326">
            <v>0</v>
          </cell>
          <cell r="J326">
            <v>0</v>
          </cell>
          <cell r="K326">
            <v>5</v>
          </cell>
          <cell r="L326">
            <v>0</v>
          </cell>
          <cell r="M326">
            <v>0</v>
          </cell>
          <cell r="N326">
            <v>0</v>
          </cell>
          <cell r="O326">
            <v>0.5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0.746</v>
          </cell>
          <cell r="X326">
            <v>0</v>
          </cell>
          <cell r="Y326">
            <v>0</v>
          </cell>
          <cell r="Z326">
            <v>0.375</v>
          </cell>
          <cell r="AB326">
            <v>10</v>
          </cell>
          <cell r="AD326">
            <v>5</v>
          </cell>
          <cell r="AF326">
            <v>0</v>
          </cell>
          <cell r="AG326">
            <v>0</v>
          </cell>
          <cell r="AH326">
            <v>0</v>
          </cell>
          <cell r="AI326">
            <v>5.0999999999999996</v>
          </cell>
          <cell r="AJ326">
            <v>4.1500000000000004</v>
          </cell>
          <cell r="AK326">
            <v>2.2599999999999998</v>
          </cell>
          <cell r="AL326">
            <v>0.82400000000000007</v>
          </cell>
          <cell r="AM326">
            <v>0</v>
          </cell>
          <cell r="AN326">
            <v>0</v>
          </cell>
          <cell r="AO326">
            <v>0</v>
          </cell>
          <cell r="AP326">
            <v>2.64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2.81</v>
          </cell>
          <cell r="AZ326">
            <v>0.96899999999999997</v>
          </cell>
          <cell r="BA326">
            <v>0</v>
          </cell>
          <cell r="BB326">
            <v>1</v>
          </cell>
          <cell r="BD326" t="str">
            <v>2L127x76x12.7x19SLBB</v>
          </cell>
          <cell r="BE326" t="str">
            <v>2L127x76x12.7x19SLBB</v>
          </cell>
          <cell r="BF326">
            <v>38</v>
          </cell>
          <cell r="BG326">
            <v>48.489674309999998</v>
          </cell>
          <cell r="BH326">
            <v>7.6229999999999993</v>
          </cell>
          <cell r="BI326">
            <v>0</v>
          </cell>
          <cell r="BJ326">
            <v>0</v>
          </cell>
          <cell r="BK326">
            <v>0</v>
          </cell>
          <cell r="BL326">
            <v>12.705</v>
          </cell>
          <cell r="BM326">
            <v>0</v>
          </cell>
          <cell r="BN326">
            <v>0</v>
          </cell>
          <cell r="BO326">
            <v>0</v>
          </cell>
          <cell r="BP326">
            <v>1.2705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W326">
            <v>0</v>
          </cell>
          <cell r="BX326">
            <v>1.895586</v>
          </cell>
          <cell r="BY326">
            <v>0</v>
          </cell>
          <cell r="BZ326">
            <v>0</v>
          </cell>
          <cell r="CA326">
            <v>0.95287499999999992</v>
          </cell>
          <cell r="CB326">
            <v>0</v>
          </cell>
          <cell r="CC326">
            <v>10</v>
          </cell>
          <cell r="CD326">
            <v>0</v>
          </cell>
          <cell r="CE326">
            <v>5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212.61252063238109</v>
          </cell>
          <cell r="CK326">
            <v>68.086669647150003</v>
          </cell>
          <cell r="CL326">
            <v>37.078523711459994</v>
          </cell>
          <cell r="CM326">
            <v>2.0937840000000003</v>
          </cell>
          <cell r="CN326">
            <v>0</v>
          </cell>
          <cell r="CO326">
            <v>0</v>
          </cell>
          <cell r="CP326">
            <v>0</v>
          </cell>
          <cell r="CQ326">
            <v>6.70824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7.1402099999999997</v>
          </cell>
          <cell r="DA326">
            <v>0.96899999999999997</v>
          </cell>
          <cell r="DB326">
            <v>0</v>
          </cell>
          <cell r="DC326">
            <v>1</v>
          </cell>
          <cell r="DE326">
            <v>0.75</v>
          </cell>
        </row>
        <row r="327">
          <cell r="C327" t="str">
            <v>2L5x3x1/2x3/8LLBB</v>
          </cell>
          <cell r="D327" t="str">
            <v>F</v>
          </cell>
          <cell r="E327">
            <v>25.5</v>
          </cell>
          <cell r="F327">
            <v>7.51</v>
          </cell>
          <cell r="G327">
            <v>5</v>
          </cell>
          <cell r="H327">
            <v>0</v>
          </cell>
          <cell r="I327">
            <v>0</v>
          </cell>
          <cell r="J327">
            <v>0</v>
          </cell>
          <cell r="K327">
            <v>3</v>
          </cell>
          <cell r="L327">
            <v>0</v>
          </cell>
          <cell r="M327">
            <v>0</v>
          </cell>
          <cell r="N327">
            <v>0</v>
          </cell>
          <cell r="O327">
            <v>0.5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1.74</v>
          </cell>
          <cell r="X327">
            <v>0</v>
          </cell>
          <cell r="Y327">
            <v>0</v>
          </cell>
          <cell r="Z327">
            <v>1.25</v>
          </cell>
          <cell r="AB327">
            <v>6</v>
          </cell>
          <cell r="AD327">
            <v>9</v>
          </cell>
          <cell r="AF327">
            <v>0</v>
          </cell>
          <cell r="AG327">
            <v>0</v>
          </cell>
          <cell r="AH327">
            <v>0</v>
          </cell>
          <cell r="AI327">
            <v>18.899999999999999</v>
          </cell>
          <cell r="AJ327">
            <v>10.199999999999999</v>
          </cell>
          <cell r="AK327">
            <v>5.79</v>
          </cell>
          <cell r="AL327">
            <v>1.58</v>
          </cell>
          <cell r="AM327">
            <v>0</v>
          </cell>
          <cell r="AN327">
            <v>0</v>
          </cell>
          <cell r="AO327">
            <v>0</v>
          </cell>
          <cell r="AP327">
            <v>1.24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2.5099999999999998</v>
          </cell>
          <cell r="AZ327">
            <v>0.64600000000000002</v>
          </cell>
          <cell r="BA327">
            <v>0</v>
          </cell>
          <cell r="BB327">
            <v>1</v>
          </cell>
          <cell r="BD327" t="str">
            <v>2L127x76x12.7x9LLBB</v>
          </cell>
          <cell r="BE327" t="str">
            <v>2L127x76x12.7x9LLBB</v>
          </cell>
          <cell r="BF327">
            <v>38</v>
          </cell>
          <cell r="BG327">
            <v>48.489674309999998</v>
          </cell>
          <cell r="BH327">
            <v>12.705</v>
          </cell>
          <cell r="BI327">
            <v>0</v>
          </cell>
          <cell r="BJ327">
            <v>0</v>
          </cell>
          <cell r="BK327">
            <v>0</v>
          </cell>
          <cell r="BL327">
            <v>7.6229999999999993</v>
          </cell>
          <cell r="BM327">
            <v>0</v>
          </cell>
          <cell r="BN327">
            <v>0</v>
          </cell>
          <cell r="BO327">
            <v>0</v>
          </cell>
          <cell r="BP327">
            <v>1.2705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W327">
            <v>0</v>
          </cell>
          <cell r="BX327">
            <v>4.4213399999999998</v>
          </cell>
          <cell r="BY327">
            <v>0</v>
          </cell>
          <cell r="BZ327">
            <v>0</v>
          </cell>
          <cell r="CA327">
            <v>3.17625</v>
          </cell>
          <cell r="CB327">
            <v>0</v>
          </cell>
          <cell r="CC327">
            <v>6</v>
          </cell>
          <cell r="CD327">
            <v>0</v>
          </cell>
          <cell r="CE327">
            <v>9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787.91698822588285</v>
          </cell>
          <cell r="CK327">
            <v>167.34554949419999</v>
          </cell>
          <cell r="CL327">
            <v>94.993208977590001</v>
          </cell>
          <cell r="CM327">
            <v>4.01478</v>
          </cell>
          <cell r="CN327">
            <v>0</v>
          </cell>
          <cell r="CO327">
            <v>0</v>
          </cell>
          <cell r="CP327">
            <v>0</v>
          </cell>
          <cell r="CQ327">
            <v>3.1508400000000001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6.3779099999999991</v>
          </cell>
          <cell r="DA327">
            <v>0.64600000000000002</v>
          </cell>
          <cell r="DB327">
            <v>0</v>
          </cell>
          <cell r="DC327">
            <v>1</v>
          </cell>
          <cell r="DE327">
            <v>0.375</v>
          </cell>
        </row>
        <row r="328">
          <cell r="C328" t="str">
            <v>2L5x3x1/2x3/8SLBB</v>
          </cell>
          <cell r="D328" t="str">
            <v>F</v>
          </cell>
          <cell r="E328">
            <v>25.5</v>
          </cell>
          <cell r="F328">
            <v>7.51</v>
          </cell>
          <cell r="G328">
            <v>3</v>
          </cell>
          <cell r="H328">
            <v>0</v>
          </cell>
          <cell r="I328">
            <v>0</v>
          </cell>
          <cell r="J328">
            <v>0</v>
          </cell>
          <cell r="K328">
            <v>5</v>
          </cell>
          <cell r="L328">
            <v>0</v>
          </cell>
          <cell r="M328">
            <v>0</v>
          </cell>
          <cell r="N328">
            <v>0</v>
          </cell>
          <cell r="O328">
            <v>0.5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0.746</v>
          </cell>
          <cell r="X328">
            <v>0</v>
          </cell>
          <cell r="Y328">
            <v>0</v>
          </cell>
          <cell r="Z328">
            <v>0.375</v>
          </cell>
          <cell r="AB328">
            <v>10</v>
          </cell>
          <cell r="AD328">
            <v>5</v>
          </cell>
          <cell r="AF328">
            <v>0</v>
          </cell>
          <cell r="AG328">
            <v>0</v>
          </cell>
          <cell r="AH328">
            <v>0</v>
          </cell>
          <cell r="AI328">
            <v>5.0999999999999996</v>
          </cell>
          <cell r="AJ328">
            <v>4.1500000000000004</v>
          </cell>
          <cell r="AK328">
            <v>2.2599999999999998</v>
          </cell>
          <cell r="AL328">
            <v>0.82400000000000007</v>
          </cell>
          <cell r="AM328">
            <v>0</v>
          </cell>
          <cell r="AN328">
            <v>0</v>
          </cell>
          <cell r="AO328">
            <v>0</v>
          </cell>
          <cell r="AP328">
            <v>2.5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2.68</v>
          </cell>
          <cell r="AZ328">
            <v>0.96599999999999997</v>
          </cell>
          <cell r="BA328">
            <v>0</v>
          </cell>
          <cell r="BB328">
            <v>1</v>
          </cell>
          <cell r="BD328" t="str">
            <v>2L127x76x12.7x9SLBB</v>
          </cell>
          <cell r="BE328" t="str">
            <v>2L127x76x12.7x9SLBB</v>
          </cell>
          <cell r="BF328">
            <v>38</v>
          </cell>
          <cell r="BG328">
            <v>48.489674309999998</v>
          </cell>
          <cell r="BH328">
            <v>7.6229999999999993</v>
          </cell>
          <cell r="BI328">
            <v>0</v>
          </cell>
          <cell r="BJ328">
            <v>0</v>
          </cell>
          <cell r="BK328">
            <v>0</v>
          </cell>
          <cell r="BL328">
            <v>12.705</v>
          </cell>
          <cell r="BM328">
            <v>0</v>
          </cell>
          <cell r="BN328">
            <v>0</v>
          </cell>
          <cell r="BO328">
            <v>0</v>
          </cell>
          <cell r="BP328">
            <v>1.2705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W328">
            <v>0</v>
          </cell>
          <cell r="BX328">
            <v>1.895586</v>
          </cell>
          <cell r="BY328">
            <v>0</v>
          </cell>
          <cell r="BZ328">
            <v>0</v>
          </cell>
          <cell r="CA328">
            <v>0.95287499999999992</v>
          </cell>
          <cell r="CB328">
            <v>0</v>
          </cell>
          <cell r="CC328">
            <v>10</v>
          </cell>
          <cell r="CD328">
            <v>0</v>
          </cell>
          <cell r="CE328">
            <v>5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212.61252063238109</v>
          </cell>
          <cell r="CK328">
            <v>68.086669647150003</v>
          </cell>
          <cell r="CL328">
            <v>37.078523711459994</v>
          </cell>
          <cell r="CM328">
            <v>2.0937840000000003</v>
          </cell>
          <cell r="CN328">
            <v>0</v>
          </cell>
          <cell r="CO328">
            <v>0</v>
          </cell>
          <cell r="CP328">
            <v>0</v>
          </cell>
          <cell r="CQ328">
            <v>6.3525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6.8098800000000006</v>
          </cell>
          <cell r="DA328">
            <v>0.96599999999999997</v>
          </cell>
          <cell r="DB328">
            <v>0</v>
          </cell>
          <cell r="DC328">
            <v>1</v>
          </cell>
          <cell r="DE328">
            <v>0.375</v>
          </cell>
        </row>
        <row r="329">
          <cell r="C329" t="str">
            <v>2L5x3x1/4LLBB</v>
          </cell>
          <cell r="D329" t="str">
            <v>F</v>
          </cell>
          <cell r="E329">
            <v>13.2</v>
          </cell>
          <cell r="F329">
            <v>3.88</v>
          </cell>
          <cell r="G329">
            <v>5</v>
          </cell>
          <cell r="H329">
            <v>0</v>
          </cell>
          <cell r="I329">
            <v>0</v>
          </cell>
          <cell r="J329">
            <v>0</v>
          </cell>
          <cell r="K329">
            <v>3</v>
          </cell>
          <cell r="L329">
            <v>0</v>
          </cell>
          <cell r="M329">
            <v>0</v>
          </cell>
          <cell r="N329">
            <v>0</v>
          </cell>
          <cell r="O329">
            <v>0.25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1.64</v>
          </cell>
          <cell r="X329">
            <v>0</v>
          </cell>
          <cell r="Y329">
            <v>0</v>
          </cell>
          <cell r="Z329">
            <v>1.1200000000000001</v>
          </cell>
          <cell r="AB329">
            <v>12</v>
          </cell>
          <cell r="AD329">
            <v>19</v>
          </cell>
          <cell r="AF329">
            <v>0</v>
          </cell>
          <cell r="AG329">
            <v>0</v>
          </cell>
          <cell r="AH329">
            <v>0</v>
          </cell>
          <cell r="AI329">
            <v>10.199999999999999</v>
          </cell>
          <cell r="AJ329">
            <v>5.37</v>
          </cell>
          <cell r="AK329">
            <v>3.03</v>
          </cell>
          <cell r="AL329">
            <v>1.62</v>
          </cell>
          <cell r="AM329">
            <v>0</v>
          </cell>
          <cell r="AN329">
            <v>0</v>
          </cell>
          <cell r="AO329">
            <v>0</v>
          </cell>
          <cell r="AP329">
            <v>1.07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2.46</v>
          </cell>
          <cell r="AZ329">
            <v>0.622</v>
          </cell>
          <cell r="BA329">
            <v>0</v>
          </cell>
          <cell r="BB329">
            <v>1</v>
          </cell>
          <cell r="BD329" t="str">
            <v>2L127x76x6.4LLBB</v>
          </cell>
          <cell r="BE329" t="str">
            <v>2L127x76x6.4LLBB</v>
          </cell>
          <cell r="BF329">
            <v>19.700000000000003</v>
          </cell>
          <cell r="BG329">
            <v>25.051922279999999</v>
          </cell>
          <cell r="BH329">
            <v>12.705</v>
          </cell>
          <cell r="BI329">
            <v>0</v>
          </cell>
          <cell r="BJ329">
            <v>0</v>
          </cell>
          <cell r="BK329">
            <v>0</v>
          </cell>
          <cell r="BL329">
            <v>7.6229999999999993</v>
          </cell>
          <cell r="BM329">
            <v>0</v>
          </cell>
          <cell r="BN329">
            <v>0</v>
          </cell>
          <cell r="BO329">
            <v>0</v>
          </cell>
          <cell r="BP329">
            <v>0.63524999999999998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W329">
            <v>0</v>
          </cell>
          <cell r="BX329">
            <v>4.1672399999999996</v>
          </cell>
          <cell r="BY329">
            <v>0</v>
          </cell>
          <cell r="BZ329">
            <v>0</v>
          </cell>
          <cell r="CA329">
            <v>2.84592</v>
          </cell>
          <cell r="CB329">
            <v>0</v>
          </cell>
          <cell r="CC329">
            <v>12</v>
          </cell>
          <cell r="CD329">
            <v>0</v>
          </cell>
          <cell r="CE329">
            <v>19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425.22504126476218</v>
          </cell>
          <cell r="CK329">
            <v>88.10250988077</v>
          </cell>
          <cell r="CL329">
            <v>49.711472055629997</v>
          </cell>
          <cell r="CM329">
            <v>4.1164199999999997</v>
          </cell>
          <cell r="CN329">
            <v>0</v>
          </cell>
          <cell r="CO329">
            <v>0</v>
          </cell>
          <cell r="CP329">
            <v>0</v>
          </cell>
          <cell r="CQ329">
            <v>2.7188699999999999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6.2508599999999994</v>
          </cell>
          <cell r="DA329">
            <v>0.622</v>
          </cell>
          <cell r="DB329">
            <v>0</v>
          </cell>
          <cell r="DC329">
            <v>1</v>
          </cell>
          <cell r="DE329">
            <v>0</v>
          </cell>
        </row>
        <row r="330">
          <cell r="C330" t="str">
            <v>2L5x3x1/4SLBB</v>
          </cell>
          <cell r="D330" t="str">
            <v>F</v>
          </cell>
          <cell r="E330">
            <v>13.2</v>
          </cell>
          <cell r="F330">
            <v>3.88</v>
          </cell>
          <cell r="G330">
            <v>3</v>
          </cell>
          <cell r="H330">
            <v>0</v>
          </cell>
          <cell r="I330">
            <v>0</v>
          </cell>
          <cell r="J330">
            <v>0</v>
          </cell>
          <cell r="K330">
            <v>5</v>
          </cell>
          <cell r="L330">
            <v>0</v>
          </cell>
          <cell r="M330">
            <v>0</v>
          </cell>
          <cell r="N330">
            <v>0</v>
          </cell>
          <cell r="O330">
            <v>0.25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0.64800000000000002</v>
          </cell>
          <cell r="X330">
            <v>0</v>
          </cell>
          <cell r="Y330">
            <v>0</v>
          </cell>
          <cell r="Z330">
            <v>0.19400000000000001</v>
          </cell>
          <cell r="AB330">
            <v>20</v>
          </cell>
          <cell r="AD330">
            <v>11</v>
          </cell>
          <cell r="AF330">
            <v>0</v>
          </cell>
          <cell r="AG330">
            <v>0</v>
          </cell>
          <cell r="AH330">
            <v>0</v>
          </cell>
          <cell r="AI330">
            <v>2.82</v>
          </cell>
          <cell r="AJ330">
            <v>2.1</v>
          </cell>
          <cell r="AK330">
            <v>1.2</v>
          </cell>
          <cell r="AL330">
            <v>0.85299999999999998</v>
          </cell>
          <cell r="AM330">
            <v>0</v>
          </cell>
          <cell r="AN330">
            <v>0</v>
          </cell>
          <cell r="AO330">
            <v>0</v>
          </cell>
          <cell r="AP330">
            <v>2.2999999999999998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2.5099999999999998</v>
          </cell>
          <cell r="AZ330">
            <v>0.95700000000000007</v>
          </cell>
          <cell r="BA330">
            <v>0</v>
          </cell>
          <cell r="BB330">
            <v>0.89400000000000002</v>
          </cell>
          <cell r="BD330" t="str">
            <v>2L127x76x6.4SLBB</v>
          </cell>
          <cell r="BE330" t="str">
            <v>2L127x76x6.4SLBB</v>
          </cell>
          <cell r="BF330">
            <v>19.700000000000003</v>
          </cell>
          <cell r="BG330">
            <v>25.051922279999999</v>
          </cell>
          <cell r="BH330">
            <v>7.6229999999999993</v>
          </cell>
          <cell r="BI330">
            <v>0</v>
          </cell>
          <cell r="BJ330">
            <v>0</v>
          </cell>
          <cell r="BK330">
            <v>0</v>
          </cell>
          <cell r="BL330">
            <v>12.705</v>
          </cell>
          <cell r="BM330">
            <v>0</v>
          </cell>
          <cell r="BN330">
            <v>0</v>
          </cell>
          <cell r="BO330">
            <v>0</v>
          </cell>
          <cell r="BP330">
            <v>0.63524999999999998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W330">
            <v>0</v>
          </cell>
          <cell r="BX330">
            <v>1.646568</v>
          </cell>
          <cell r="BY330">
            <v>0</v>
          </cell>
          <cell r="BZ330">
            <v>0</v>
          </cell>
          <cell r="CA330">
            <v>0.492954</v>
          </cell>
          <cell r="CB330">
            <v>0</v>
          </cell>
          <cell r="CC330">
            <v>20</v>
          </cell>
          <cell r="CD330">
            <v>0</v>
          </cell>
          <cell r="CE330">
            <v>11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117.56221729084601</v>
          </cell>
          <cell r="CK330">
            <v>34.453495484100003</v>
          </cell>
          <cell r="CL330">
            <v>19.687711705199998</v>
          </cell>
          <cell r="CM330">
            <v>2.1674729999999998</v>
          </cell>
          <cell r="CN330">
            <v>0</v>
          </cell>
          <cell r="CO330">
            <v>0</v>
          </cell>
          <cell r="CP330">
            <v>0</v>
          </cell>
          <cell r="CQ330">
            <v>5.8442999999999996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6.3779099999999991</v>
          </cell>
          <cell r="DA330">
            <v>0.95700000000000007</v>
          </cell>
          <cell r="DB330">
            <v>0</v>
          </cell>
          <cell r="DC330">
            <v>0.89200000000000002</v>
          </cell>
          <cell r="DE330">
            <v>0</v>
          </cell>
        </row>
        <row r="331">
          <cell r="C331" t="str">
            <v>2L5x3x1/4x3/4LLBB</v>
          </cell>
          <cell r="D331" t="str">
            <v>F</v>
          </cell>
          <cell r="E331">
            <v>13.2</v>
          </cell>
          <cell r="F331">
            <v>3.88</v>
          </cell>
          <cell r="G331">
            <v>5</v>
          </cell>
          <cell r="H331">
            <v>0</v>
          </cell>
          <cell r="I331">
            <v>0</v>
          </cell>
          <cell r="J331">
            <v>0</v>
          </cell>
          <cell r="K331">
            <v>3</v>
          </cell>
          <cell r="L331">
            <v>0</v>
          </cell>
          <cell r="M331">
            <v>0</v>
          </cell>
          <cell r="N331">
            <v>0</v>
          </cell>
          <cell r="O331">
            <v>0.25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1.64</v>
          </cell>
          <cell r="X331">
            <v>0</v>
          </cell>
          <cell r="Y331">
            <v>0</v>
          </cell>
          <cell r="Z331">
            <v>1.1200000000000001</v>
          </cell>
          <cell r="AB331">
            <v>12</v>
          </cell>
          <cell r="AD331">
            <v>19</v>
          </cell>
          <cell r="AF331">
            <v>0</v>
          </cell>
          <cell r="AG331">
            <v>0</v>
          </cell>
          <cell r="AH331">
            <v>0</v>
          </cell>
          <cell r="AI331">
            <v>10.199999999999999</v>
          </cell>
          <cell r="AJ331">
            <v>5.37</v>
          </cell>
          <cell r="AK331">
            <v>3.03</v>
          </cell>
          <cell r="AL331">
            <v>1.62</v>
          </cell>
          <cell r="AM331">
            <v>0</v>
          </cell>
          <cell r="AN331">
            <v>0</v>
          </cell>
          <cell r="AO331">
            <v>0</v>
          </cell>
          <cell r="AP331">
            <v>1.33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2.59</v>
          </cell>
          <cell r="AZ331">
            <v>0.65700000000000003</v>
          </cell>
          <cell r="BA331">
            <v>0</v>
          </cell>
          <cell r="BB331">
            <v>0.80400000000000005</v>
          </cell>
          <cell r="BD331" t="str">
            <v>2L127x76x6.4x19LLBB</v>
          </cell>
          <cell r="BE331" t="str">
            <v>2L127x76x6.4x19LLBB</v>
          </cell>
          <cell r="BF331">
            <v>19.700000000000003</v>
          </cell>
          <cell r="BG331">
            <v>25.051922279999999</v>
          </cell>
          <cell r="BH331">
            <v>12.705</v>
          </cell>
          <cell r="BI331">
            <v>0</v>
          </cell>
          <cell r="BJ331">
            <v>0</v>
          </cell>
          <cell r="BK331">
            <v>0</v>
          </cell>
          <cell r="BL331">
            <v>7.6229999999999993</v>
          </cell>
          <cell r="BM331">
            <v>0</v>
          </cell>
          <cell r="BN331">
            <v>0</v>
          </cell>
          <cell r="BO331">
            <v>0</v>
          </cell>
          <cell r="BP331">
            <v>0.63524999999999998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W331">
            <v>0</v>
          </cell>
          <cell r="BX331">
            <v>4.1672399999999996</v>
          </cell>
          <cell r="BY331">
            <v>0</v>
          </cell>
          <cell r="BZ331">
            <v>0</v>
          </cell>
          <cell r="CA331">
            <v>2.84592</v>
          </cell>
          <cell r="CB331">
            <v>0</v>
          </cell>
          <cell r="CC331">
            <v>12</v>
          </cell>
          <cell r="CD331">
            <v>0</v>
          </cell>
          <cell r="CE331">
            <v>19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425.22504126476218</v>
          </cell>
          <cell r="CK331">
            <v>88.10250988077</v>
          </cell>
          <cell r="CL331">
            <v>49.711472055629997</v>
          </cell>
          <cell r="CM331">
            <v>4.1164199999999997</v>
          </cell>
          <cell r="CN331">
            <v>0</v>
          </cell>
          <cell r="CO331">
            <v>0</v>
          </cell>
          <cell r="CP331">
            <v>0</v>
          </cell>
          <cell r="CQ331">
            <v>3.3795299999999999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6.5811899999999994</v>
          </cell>
          <cell r="DA331">
            <v>0.65700000000000003</v>
          </cell>
          <cell r="DB331">
            <v>0</v>
          </cell>
          <cell r="DC331">
            <v>0.80300000000000005</v>
          </cell>
          <cell r="DE331">
            <v>0.75</v>
          </cell>
        </row>
        <row r="332">
          <cell r="C332" t="str">
            <v>2L5x3x1/4x3/4SLBB</v>
          </cell>
          <cell r="D332" t="str">
            <v>F</v>
          </cell>
          <cell r="E332">
            <v>13.2</v>
          </cell>
          <cell r="F332">
            <v>3.88</v>
          </cell>
          <cell r="G332">
            <v>3</v>
          </cell>
          <cell r="H332">
            <v>0</v>
          </cell>
          <cell r="I332">
            <v>0</v>
          </cell>
          <cell r="J332">
            <v>0</v>
          </cell>
          <cell r="K332">
            <v>5</v>
          </cell>
          <cell r="L332">
            <v>0</v>
          </cell>
          <cell r="M332">
            <v>0</v>
          </cell>
          <cell r="N332">
            <v>0</v>
          </cell>
          <cell r="O332">
            <v>0.25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0.64800000000000002</v>
          </cell>
          <cell r="X332">
            <v>0</v>
          </cell>
          <cell r="Y332">
            <v>0</v>
          </cell>
          <cell r="Z332">
            <v>0.19400000000000001</v>
          </cell>
          <cell r="AB332">
            <v>20</v>
          </cell>
          <cell r="AD332">
            <v>11</v>
          </cell>
          <cell r="AF332">
            <v>0</v>
          </cell>
          <cell r="AG332">
            <v>0</v>
          </cell>
          <cell r="AH332">
            <v>0</v>
          </cell>
          <cell r="AI332">
            <v>2.82</v>
          </cell>
          <cell r="AJ332">
            <v>2.1</v>
          </cell>
          <cell r="AK332">
            <v>1.2</v>
          </cell>
          <cell r="AL332">
            <v>0.85299999999999998</v>
          </cell>
          <cell r="AM332">
            <v>0</v>
          </cell>
          <cell r="AN332">
            <v>0</v>
          </cell>
          <cell r="AO332">
            <v>0</v>
          </cell>
          <cell r="AP332">
            <v>2.58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2.77</v>
          </cell>
          <cell r="AZ332">
            <v>0.96399999999999997</v>
          </cell>
          <cell r="BA332">
            <v>0</v>
          </cell>
          <cell r="BB332">
            <v>0.80400000000000005</v>
          </cell>
          <cell r="BD332" t="str">
            <v>2L127x76x6.4x19SLBB</v>
          </cell>
          <cell r="BE332" t="str">
            <v>2L127x76x6.4x19SLBB</v>
          </cell>
          <cell r="BF332">
            <v>19.700000000000003</v>
          </cell>
          <cell r="BG332">
            <v>25.051922279999999</v>
          </cell>
          <cell r="BH332">
            <v>7.6229999999999993</v>
          </cell>
          <cell r="BI332">
            <v>0</v>
          </cell>
          <cell r="BJ332">
            <v>0</v>
          </cell>
          <cell r="BK332">
            <v>0</v>
          </cell>
          <cell r="BL332">
            <v>12.705</v>
          </cell>
          <cell r="BM332">
            <v>0</v>
          </cell>
          <cell r="BN332">
            <v>0</v>
          </cell>
          <cell r="BO332">
            <v>0</v>
          </cell>
          <cell r="BP332">
            <v>0.63524999999999998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W332">
            <v>0</v>
          </cell>
          <cell r="BX332">
            <v>1.646568</v>
          </cell>
          <cell r="BY332">
            <v>0</v>
          </cell>
          <cell r="BZ332">
            <v>0</v>
          </cell>
          <cell r="CA332">
            <v>0.492954</v>
          </cell>
          <cell r="CB332">
            <v>0</v>
          </cell>
          <cell r="CC332">
            <v>20</v>
          </cell>
          <cell r="CD332">
            <v>0</v>
          </cell>
          <cell r="CE332">
            <v>11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117.56221729084601</v>
          </cell>
          <cell r="CK332">
            <v>34.453495484100003</v>
          </cell>
          <cell r="CL332">
            <v>19.687711705199998</v>
          </cell>
          <cell r="CM332">
            <v>2.1674729999999998</v>
          </cell>
          <cell r="CN332">
            <v>0</v>
          </cell>
          <cell r="CO332">
            <v>0</v>
          </cell>
          <cell r="CP332">
            <v>0</v>
          </cell>
          <cell r="CQ332">
            <v>6.5557800000000004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7.03857</v>
          </cell>
          <cell r="DA332">
            <v>0.96399999999999997</v>
          </cell>
          <cell r="DB332">
            <v>0</v>
          </cell>
          <cell r="DC332">
            <v>0.80300000000000005</v>
          </cell>
          <cell r="DE332">
            <v>0.75</v>
          </cell>
        </row>
        <row r="333">
          <cell r="C333" t="str">
            <v>2L5x3x1/4x3/8LLBB</v>
          </cell>
          <cell r="D333" t="str">
            <v>F</v>
          </cell>
          <cell r="E333">
            <v>13.2</v>
          </cell>
          <cell r="F333">
            <v>3.88</v>
          </cell>
          <cell r="G333">
            <v>5</v>
          </cell>
          <cell r="H333">
            <v>0</v>
          </cell>
          <cell r="I333">
            <v>0</v>
          </cell>
          <cell r="J333">
            <v>0</v>
          </cell>
          <cell r="K333">
            <v>3</v>
          </cell>
          <cell r="L333">
            <v>0</v>
          </cell>
          <cell r="M333">
            <v>0</v>
          </cell>
          <cell r="N333">
            <v>0</v>
          </cell>
          <cell r="O333">
            <v>0.25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1.64</v>
          </cell>
          <cell r="X333">
            <v>0</v>
          </cell>
          <cell r="Y333">
            <v>0</v>
          </cell>
          <cell r="Z333">
            <v>1.1200000000000001</v>
          </cell>
          <cell r="AB333">
            <v>12</v>
          </cell>
          <cell r="AD333">
            <v>19</v>
          </cell>
          <cell r="AF333">
            <v>0</v>
          </cell>
          <cell r="AG333">
            <v>0</v>
          </cell>
          <cell r="AH333">
            <v>0</v>
          </cell>
          <cell r="AI333">
            <v>10.199999999999999</v>
          </cell>
          <cell r="AJ333">
            <v>5.37</v>
          </cell>
          <cell r="AK333">
            <v>3.03</v>
          </cell>
          <cell r="AL333">
            <v>1.62</v>
          </cell>
          <cell r="AM333">
            <v>0</v>
          </cell>
          <cell r="AN333">
            <v>0</v>
          </cell>
          <cell r="AO333">
            <v>0</v>
          </cell>
          <cell r="AP333">
            <v>1.19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2.52</v>
          </cell>
          <cell r="AZ333">
            <v>0.63800000000000001</v>
          </cell>
          <cell r="BA333">
            <v>0</v>
          </cell>
          <cell r="BB333">
            <v>0.80400000000000005</v>
          </cell>
          <cell r="BD333" t="str">
            <v>2L127x76x6.4x9LLBB</v>
          </cell>
          <cell r="BE333" t="str">
            <v>2L127x76x6.4x9LLBB</v>
          </cell>
          <cell r="BF333">
            <v>19.700000000000003</v>
          </cell>
          <cell r="BG333">
            <v>25.051922279999999</v>
          </cell>
          <cell r="BH333">
            <v>12.705</v>
          </cell>
          <cell r="BI333">
            <v>0</v>
          </cell>
          <cell r="BJ333">
            <v>0</v>
          </cell>
          <cell r="BK333">
            <v>0</v>
          </cell>
          <cell r="BL333">
            <v>7.6229999999999993</v>
          </cell>
          <cell r="BM333">
            <v>0</v>
          </cell>
          <cell r="BN333">
            <v>0</v>
          </cell>
          <cell r="BO333">
            <v>0</v>
          </cell>
          <cell r="BP333">
            <v>0.63524999999999998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W333">
            <v>0</v>
          </cell>
          <cell r="BX333">
            <v>4.1672399999999996</v>
          </cell>
          <cell r="BY333">
            <v>0</v>
          </cell>
          <cell r="BZ333">
            <v>0</v>
          </cell>
          <cell r="CA333">
            <v>2.84592</v>
          </cell>
          <cell r="CB333">
            <v>0</v>
          </cell>
          <cell r="CC333">
            <v>12</v>
          </cell>
          <cell r="CD333">
            <v>0</v>
          </cell>
          <cell r="CE333">
            <v>19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425.22504126476218</v>
          </cell>
          <cell r="CK333">
            <v>88.10250988077</v>
          </cell>
          <cell r="CL333">
            <v>49.711472055629997</v>
          </cell>
          <cell r="CM333">
            <v>4.1164199999999997</v>
          </cell>
          <cell r="CN333">
            <v>0</v>
          </cell>
          <cell r="CO333">
            <v>0</v>
          </cell>
          <cell r="CP333">
            <v>0</v>
          </cell>
          <cell r="CQ333">
            <v>3.02379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6.4033199999999999</v>
          </cell>
          <cell r="DA333">
            <v>0.63800000000000001</v>
          </cell>
          <cell r="DB333">
            <v>0</v>
          </cell>
          <cell r="DC333">
            <v>0.80300000000000005</v>
          </cell>
          <cell r="DE333">
            <v>0.375</v>
          </cell>
        </row>
        <row r="334">
          <cell r="C334" t="str">
            <v>2L5x3x1/4x3/8SLBB</v>
          </cell>
          <cell r="D334" t="str">
            <v>F</v>
          </cell>
          <cell r="E334">
            <v>13.2</v>
          </cell>
          <cell r="F334">
            <v>3.88</v>
          </cell>
          <cell r="G334">
            <v>3</v>
          </cell>
          <cell r="H334">
            <v>0</v>
          </cell>
          <cell r="I334">
            <v>0</v>
          </cell>
          <cell r="J334">
            <v>0</v>
          </cell>
          <cell r="K334">
            <v>5</v>
          </cell>
          <cell r="L334">
            <v>0</v>
          </cell>
          <cell r="M334">
            <v>0</v>
          </cell>
          <cell r="N334">
            <v>0</v>
          </cell>
          <cell r="O334">
            <v>0.25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0.64800000000000002</v>
          </cell>
          <cell r="X334">
            <v>0</v>
          </cell>
          <cell r="Y334">
            <v>0</v>
          </cell>
          <cell r="Z334">
            <v>0.19400000000000001</v>
          </cell>
          <cell r="AB334">
            <v>20</v>
          </cell>
          <cell r="AD334">
            <v>11</v>
          </cell>
          <cell r="AF334">
            <v>0</v>
          </cell>
          <cell r="AG334">
            <v>0</v>
          </cell>
          <cell r="AH334">
            <v>0</v>
          </cell>
          <cell r="AI334">
            <v>2.82</v>
          </cell>
          <cell r="AJ334">
            <v>2.1</v>
          </cell>
          <cell r="AK334">
            <v>1.2</v>
          </cell>
          <cell r="AL334">
            <v>0.85299999999999998</v>
          </cell>
          <cell r="AM334">
            <v>0</v>
          </cell>
          <cell r="AN334">
            <v>0</v>
          </cell>
          <cell r="AO334">
            <v>0</v>
          </cell>
          <cell r="AP334">
            <v>2.44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2.64</v>
          </cell>
          <cell r="AZ334">
            <v>0.96099999999999997</v>
          </cell>
          <cell r="BA334">
            <v>0</v>
          </cell>
          <cell r="BB334">
            <v>0.80400000000000005</v>
          </cell>
          <cell r="BD334" t="str">
            <v>2L127x76x6.4x9SLBB</v>
          </cell>
          <cell r="BE334" t="str">
            <v>2L127x76x6.4x9SLBB</v>
          </cell>
          <cell r="BF334">
            <v>19.700000000000003</v>
          </cell>
          <cell r="BG334">
            <v>25.051922279999999</v>
          </cell>
          <cell r="BH334">
            <v>7.6229999999999993</v>
          </cell>
          <cell r="BI334">
            <v>0</v>
          </cell>
          <cell r="BJ334">
            <v>0</v>
          </cell>
          <cell r="BK334">
            <v>0</v>
          </cell>
          <cell r="BL334">
            <v>12.705</v>
          </cell>
          <cell r="BM334">
            <v>0</v>
          </cell>
          <cell r="BN334">
            <v>0</v>
          </cell>
          <cell r="BO334">
            <v>0</v>
          </cell>
          <cell r="BP334">
            <v>0.63524999999999998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W334">
            <v>0</v>
          </cell>
          <cell r="BX334">
            <v>1.646568</v>
          </cell>
          <cell r="BY334">
            <v>0</v>
          </cell>
          <cell r="BZ334">
            <v>0</v>
          </cell>
          <cell r="CA334">
            <v>0.492954</v>
          </cell>
          <cell r="CB334">
            <v>0</v>
          </cell>
          <cell r="CC334">
            <v>20</v>
          </cell>
          <cell r="CD334">
            <v>0</v>
          </cell>
          <cell r="CE334">
            <v>11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117.56221729084601</v>
          </cell>
          <cell r="CK334">
            <v>34.453495484100003</v>
          </cell>
          <cell r="CL334">
            <v>19.687711705199998</v>
          </cell>
          <cell r="CM334">
            <v>2.1674729999999998</v>
          </cell>
          <cell r="CN334">
            <v>0</v>
          </cell>
          <cell r="CO334">
            <v>0</v>
          </cell>
          <cell r="CP334">
            <v>0</v>
          </cell>
          <cell r="CQ334">
            <v>6.2000399999999996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6.70824</v>
          </cell>
          <cell r="DA334">
            <v>0.96099999999999997</v>
          </cell>
          <cell r="DB334">
            <v>0</v>
          </cell>
          <cell r="DC334">
            <v>0.80300000000000005</v>
          </cell>
          <cell r="DE334">
            <v>0.375</v>
          </cell>
        </row>
        <row r="335">
          <cell r="C335" t="str">
            <v>2L5x3x3/8LLBB</v>
          </cell>
          <cell r="D335" t="str">
            <v>F</v>
          </cell>
          <cell r="E335">
            <v>19.5</v>
          </cell>
          <cell r="F335">
            <v>5.73</v>
          </cell>
          <cell r="G335">
            <v>5</v>
          </cell>
          <cell r="H335">
            <v>0</v>
          </cell>
          <cell r="I335">
            <v>0</v>
          </cell>
          <cell r="J335">
            <v>0</v>
          </cell>
          <cell r="K335">
            <v>3</v>
          </cell>
          <cell r="L335">
            <v>0</v>
          </cell>
          <cell r="M335">
            <v>0</v>
          </cell>
          <cell r="N335">
            <v>0</v>
          </cell>
          <cell r="O335">
            <v>0.375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1.69</v>
          </cell>
          <cell r="X335">
            <v>0</v>
          </cell>
          <cell r="Y335">
            <v>0</v>
          </cell>
          <cell r="Z335">
            <v>1.18</v>
          </cell>
          <cell r="AB335">
            <v>8</v>
          </cell>
          <cell r="AD335">
            <v>12.333333333333334</v>
          </cell>
          <cell r="AF335">
            <v>0</v>
          </cell>
          <cell r="AG335">
            <v>0</v>
          </cell>
          <cell r="AH335">
            <v>0</v>
          </cell>
          <cell r="AI335">
            <v>14.7</v>
          </cell>
          <cell r="AJ335">
            <v>7.87</v>
          </cell>
          <cell r="AK335">
            <v>4.4400000000000004</v>
          </cell>
          <cell r="AL335">
            <v>1.6</v>
          </cell>
          <cell r="AM335">
            <v>0</v>
          </cell>
          <cell r="AN335">
            <v>0</v>
          </cell>
          <cell r="AO335">
            <v>0</v>
          </cell>
          <cell r="AP335">
            <v>1.0900000000000001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2.4500000000000002</v>
          </cell>
          <cell r="AZ335">
            <v>0.624</v>
          </cell>
          <cell r="BA335">
            <v>0</v>
          </cell>
          <cell r="BB335">
            <v>1</v>
          </cell>
          <cell r="BD335" t="str">
            <v>2L127x76x9.5LLBB</v>
          </cell>
          <cell r="BE335" t="str">
            <v>2L127x76x9.5LLBB</v>
          </cell>
          <cell r="BF335">
            <v>29.1</v>
          </cell>
          <cell r="BG335">
            <v>36.99678213</v>
          </cell>
          <cell r="BH335">
            <v>12.705</v>
          </cell>
          <cell r="BI335">
            <v>0</v>
          </cell>
          <cell r="BJ335">
            <v>0</v>
          </cell>
          <cell r="BK335">
            <v>0</v>
          </cell>
          <cell r="BL335">
            <v>7.6229999999999993</v>
          </cell>
          <cell r="BM335">
            <v>0</v>
          </cell>
          <cell r="BN335">
            <v>0</v>
          </cell>
          <cell r="BO335">
            <v>0</v>
          </cell>
          <cell r="BP335">
            <v>0.95287499999999992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W335">
            <v>0</v>
          </cell>
          <cell r="BX335">
            <v>4.2942900000000002</v>
          </cell>
          <cell r="BY335">
            <v>0</v>
          </cell>
          <cell r="BZ335">
            <v>0</v>
          </cell>
          <cell r="CA335">
            <v>2.9983799999999996</v>
          </cell>
          <cell r="CB335">
            <v>0</v>
          </cell>
          <cell r="CC335">
            <v>8</v>
          </cell>
          <cell r="CD335">
            <v>0</v>
          </cell>
          <cell r="CE335">
            <v>12.333333333333334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612.82432417568668</v>
          </cell>
          <cell r="CK335">
            <v>129.11857593326999</v>
          </cell>
          <cell r="CL335">
            <v>72.844533309240006</v>
          </cell>
          <cell r="CM335">
            <v>4.0655999999999999</v>
          </cell>
          <cell r="CN335">
            <v>0</v>
          </cell>
          <cell r="CO335">
            <v>0</v>
          </cell>
          <cell r="CP335">
            <v>0</v>
          </cell>
          <cell r="CQ335">
            <v>2.7696900000000002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6.2254500000000004</v>
          </cell>
          <cell r="DA335">
            <v>0.624</v>
          </cell>
          <cell r="DB335">
            <v>0</v>
          </cell>
          <cell r="DC335">
            <v>1</v>
          </cell>
          <cell r="DE335">
            <v>0</v>
          </cell>
        </row>
        <row r="336">
          <cell r="C336" t="str">
            <v>2L5x3x3/8SLBB</v>
          </cell>
          <cell r="D336" t="str">
            <v>F</v>
          </cell>
          <cell r="E336">
            <v>19.5</v>
          </cell>
          <cell r="F336">
            <v>5.73</v>
          </cell>
          <cell r="G336">
            <v>3</v>
          </cell>
          <cell r="H336">
            <v>0</v>
          </cell>
          <cell r="I336">
            <v>0</v>
          </cell>
          <cell r="J336">
            <v>0</v>
          </cell>
          <cell r="K336">
            <v>5</v>
          </cell>
          <cell r="L336">
            <v>0</v>
          </cell>
          <cell r="M336">
            <v>0</v>
          </cell>
          <cell r="N336">
            <v>0</v>
          </cell>
          <cell r="O336">
            <v>0.375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0.69800000000000006</v>
          </cell>
          <cell r="X336">
            <v>0</v>
          </cell>
          <cell r="Y336">
            <v>0</v>
          </cell>
          <cell r="Z336">
            <v>0.28600000000000003</v>
          </cell>
          <cell r="AB336">
            <v>13.333333333333334</v>
          </cell>
          <cell r="AD336">
            <v>7</v>
          </cell>
          <cell r="AF336">
            <v>0</v>
          </cell>
          <cell r="AG336">
            <v>0</v>
          </cell>
          <cell r="AH336">
            <v>0</v>
          </cell>
          <cell r="AI336">
            <v>4.0199999999999996</v>
          </cell>
          <cell r="AJ336">
            <v>3.14</v>
          </cell>
          <cell r="AK336">
            <v>1.75</v>
          </cell>
          <cell r="AL336">
            <v>0.83799999999999997</v>
          </cell>
          <cell r="AM336">
            <v>0</v>
          </cell>
          <cell r="AN336">
            <v>0</v>
          </cell>
          <cell r="AO336">
            <v>0</v>
          </cell>
          <cell r="AP336">
            <v>2.33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2.5299999999999998</v>
          </cell>
          <cell r="AZ336">
            <v>0.95900000000000007</v>
          </cell>
          <cell r="BA336">
            <v>0</v>
          </cell>
          <cell r="BB336">
            <v>1</v>
          </cell>
          <cell r="BD336" t="str">
            <v>2L127x76x9.5SLBB</v>
          </cell>
          <cell r="BE336" t="str">
            <v>2L127x76x9.5SLBB</v>
          </cell>
          <cell r="BF336">
            <v>29.1</v>
          </cell>
          <cell r="BG336">
            <v>36.99678213</v>
          </cell>
          <cell r="BH336">
            <v>7.6229999999999993</v>
          </cell>
          <cell r="BI336">
            <v>0</v>
          </cell>
          <cell r="BJ336">
            <v>0</v>
          </cell>
          <cell r="BK336">
            <v>0</v>
          </cell>
          <cell r="BL336">
            <v>12.705</v>
          </cell>
          <cell r="BM336">
            <v>0</v>
          </cell>
          <cell r="BN336">
            <v>0</v>
          </cell>
          <cell r="BO336">
            <v>0</v>
          </cell>
          <cell r="BP336">
            <v>0.95287499999999992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W336">
            <v>0</v>
          </cell>
          <cell r="BX336">
            <v>1.7736180000000001</v>
          </cell>
          <cell r="BY336">
            <v>0</v>
          </cell>
          <cell r="BZ336">
            <v>0</v>
          </cell>
          <cell r="CA336">
            <v>0.72672600000000009</v>
          </cell>
          <cell r="CB336">
            <v>0</v>
          </cell>
          <cell r="CC336">
            <v>13.333333333333334</v>
          </cell>
          <cell r="CD336">
            <v>0</v>
          </cell>
          <cell r="CE336">
            <v>7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167.58869273375919</v>
          </cell>
          <cell r="CK336">
            <v>51.51617896194</v>
          </cell>
          <cell r="CL336">
            <v>28.71124623675</v>
          </cell>
          <cell r="CM336">
            <v>2.1293579999999999</v>
          </cell>
          <cell r="CN336">
            <v>0</v>
          </cell>
          <cell r="CO336">
            <v>0</v>
          </cell>
          <cell r="CP336">
            <v>0</v>
          </cell>
          <cell r="CQ336">
            <v>5.9205300000000003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6.4287299999999989</v>
          </cell>
          <cell r="DA336">
            <v>0.95900000000000007</v>
          </cell>
          <cell r="DB336">
            <v>0</v>
          </cell>
          <cell r="DC336">
            <v>1</v>
          </cell>
          <cell r="DE336">
            <v>0</v>
          </cell>
        </row>
        <row r="337">
          <cell r="C337" t="str">
            <v>2L5x3x3/8x3/4LLBB</v>
          </cell>
          <cell r="D337" t="str">
            <v>F</v>
          </cell>
          <cell r="E337">
            <v>19.5</v>
          </cell>
          <cell r="F337">
            <v>5.73</v>
          </cell>
          <cell r="G337">
            <v>5</v>
          </cell>
          <cell r="H337">
            <v>0</v>
          </cell>
          <cell r="I337">
            <v>0</v>
          </cell>
          <cell r="J337">
            <v>0</v>
          </cell>
          <cell r="K337">
            <v>3</v>
          </cell>
          <cell r="L337">
            <v>0</v>
          </cell>
          <cell r="M337">
            <v>0</v>
          </cell>
          <cell r="N337">
            <v>0</v>
          </cell>
          <cell r="O337">
            <v>0.375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1.69</v>
          </cell>
          <cell r="X337">
            <v>0</v>
          </cell>
          <cell r="Y337">
            <v>0</v>
          </cell>
          <cell r="Z337">
            <v>1.18</v>
          </cell>
          <cell r="AB337">
            <v>8</v>
          </cell>
          <cell r="AD337">
            <v>12.333333333333334</v>
          </cell>
          <cell r="AF337">
            <v>0</v>
          </cell>
          <cell r="AG337">
            <v>0</v>
          </cell>
          <cell r="AH337">
            <v>0</v>
          </cell>
          <cell r="AI337">
            <v>14.7</v>
          </cell>
          <cell r="AJ337">
            <v>7.87</v>
          </cell>
          <cell r="AK337">
            <v>4.4400000000000004</v>
          </cell>
          <cell r="AL337">
            <v>1.6</v>
          </cell>
          <cell r="AM337">
            <v>0</v>
          </cell>
          <cell r="AN337">
            <v>0</v>
          </cell>
          <cell r="AO337">
            <v>0</v>
          </cell>
          <cell r="AP337">
            <v>1.36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2.59</v>
          </cell>
          <cell r="AZ337">
            <v>0.66100000000000003</v>
          </cell>
          <cell r="BA337">
            <v>0</v>
          </cell>
          <cell r="BB337">
            <v>0.98299999999999998</v>
          </cell>
          <cell r="BD337" t="str">
            <v>2L127x76x9.5x19LLBB</v>
          </cell>
          <cell r="BE337" t="str">
            <v>2L127x76x9.5x19LLBB</v>
          </cell>
          <cell r="BF337">
            <v>29.1</v>
          </cell>
          <cell r="BG337">
            <v>36.99678213</v>
          </cell>
          <cell r="BH337">
            <v>12.705</v>
          </cell>
          <cell r="BI337">
            <v>0</v>
          </cell>
          <cell r="BJ337">
            <v>0</v>
          </cell>
          <cell r="BK337">
            <v>0</v>
          </cell>
          <cell r="BL337">
            <v>7.6229999999999993</v>
          </cell>
          <cell r="BM337">
            <v>0</v>
          </cell>
          <cell r="BN337">
            <v>0</v>
          </cell>
          <cell r="BO337">
            <v>0</v>
          </cell>
          <cell r="BP337">
            <v>0.95287499999999992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W337">
            <v>0</v>
          </cell>
          <cell r="BX337">
            <v>4.2942900000000002</v>
          </cell>
          <cell r="BY337">
            <v>0</v>
          </cell>
          <cell r="BZ337">
            <v>0</v>
          </cell>
          <cell r="CA337">
            <v>2.9983799999999996</v>
          </cell>
          <cell r="CB337">
            <v>0</v>
          </cell>
          <cell r="CC337">
            <v>8</v>
          </cell>
          <cell r="CD337">
            <v>0</v>
          </cell>
          <cell r="CE337">
            <v>12.333333333333334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612.82432417568668</v>
          </cell>
          <cell r="CK337">
            <v>129.11857593326999</v>
          </cell>
          <cell r="CL337">
            <v>72.844533309240006</v>
          </cell>
          <cell r="CM337">
            <v>4.0655999999999999</v>
          </cell>
          <cell r="CN337">
            <v>0</v>
          </cell>
          <cell r="CO337">
            <v>0</v>
          </cell>
          <cell r="CP337">
            <v>0</v>
          </cell>
          <cell r="CQ337">
            <v>3.4557600000000002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6.5811899999999994</v>
          </cell>
          <cell r="DA337">
            <v>0.66100000000000003</v>
          </cell>
          <cell r="DB337">
            <v>0</v>
          </cell>
          <cell r="DC337">
            <v>0.98199999999999998</v>
          </cell>
          <cell r="DE337">
            <v>0.75</v>
          </cell>
        </row>
        <row r="338">
          <cell r="C338" t="str">
            <v>2L5x3x3/8x3/4SLBB</v>
          </cell>
          <cell r="D338" t="str">
            <v>F</v>
          </cell>
          <cell r="E338">
            <v>19.5</v>
          </cell>
          <cell r="F338">
            <v>5.73</v>
          </cell>
          <cell r="G338">
            <v>3</v>
          </cell>
          <cell r="H338">
            <v>0</v>
          </cell>
          <cell r="I338">
            <v>0</v>
          </cell>
          <cell r="J338">
            <v>0</v>
          </cell>
          <cell r="K338">
            <v>5</v>
          </cell>
          <cell r="L338">
            <v>0</v>
          </cell>
          <cell r="M338">
            <v>0</v>
          </cell>
          <cell r="N338">
            <v>0</v>
          </cell>
          <cell r="O338">
            <v>0.375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0.69800000000000006</v>
          </cell>
          <cell r="X338">
            <v>0</v>
          </cell>
          <cell r="Y338">
            <v>0</v>
          </cell>
          <cell r="Z338">
            <v>0.28600000000000003</v>
          </cell>
          <cell r="AB338">
            <v>13.333333333333334</v>
          </cell>
          <cell r="AD338">
            <v>7</v>
          </cell>
          <cell r="AF338">
            <v>0</v>
          </cell>
          <cell r="AG338">
            <v>0</v>
          </cell>
          <cell r="AH338">
            <v>0</v>
          </cell>
          <cell r="AI338">
            <v>4.0199999999999996</v>
          </cell>
          <cell r="AJ338">
            <v>3.14</v>
          </cell>
          <cell r="AK338">
            <v>1.75</v>
          </cell>
          <cell r="AL338">
            <v>0.83799999999999997</v>
          </cell>
          <cell r="AM338">
            <v>0</v>
          </cell>
          <cell r="AN338">
            <v>0</v>
          </cell>
          <cell r="AO338">
            <v>0</v>
          </cell>
          <cell r="AP338">
            <v>2.62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2.79</v>
          </cell>
          <cell r="AZ338">
            <v>0.96699999999999997</v>
          </cell>
          <cell r="BA338">
            <v>0</v>
          </cell>
          <cell r="BB338">
            <v>0.98299999999999998</v>
          </cell>
          <cell r="BD338" t="str">
            <v>2L127x76x9.5x19SLBB</v>
          </cell>
          <cell r="BE338" t="str">
            <v>2L127x76x9.5x19SLBB</v>
          </cell>
          <cell r="BF338">
            <v>29.1</v>
          </cell>
          <cell r="BG338">
            <v>36.99678213</v>
          </cell>
          <cell r="BH338">
            <v>7.6229999999999993</v>
          </cell>
          <cell r="BI338">
            <v>0</v>
          </cell>
          <cell r="BJ338">
            <v>0</v>
          </cell>
          <cell r="BK338">
            <v>0</v>
          </cell>
          <cell r="BL338">
            <v>12.705</v>
          </cell>
          <cell r="BM338">
            <v>0</v>
          </cell>
          <cell r="BN338">
            <v>0</v>
          </cell>
          <cell r="BO338">
            <v>0</v>
          </cell>
          <cell r="BP338">
            <v>0.95287499999999992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W338">
            <v>0</v>
          </cell>
          <cell r="BX338">
            <v>1.7736180000000001</v>
          </cell>
          <cell r="BY338">
            <v>0</v>
          </cell>
          <cell r="BZ338">
            <v>0</v>
          </cell>
          <cell r="CA338">
            <v>0.72672600000000009</v>
          </cell>
          <cell r="CB338">
            <v>0</v>
          </cell>
          <cell r="CC338">
            <v>13.333333333333334</v>
          </cell>
          <cell r="CD338">
            <v>0</v>
          </cell>
          <cell r="CE338">
            <v>7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167.58869273375919</v>
          </cell>
          <cell r="CK338">
            <v>51.51617896194</v>
          </cell>
          <cell r="CL338">
            <v>28.71124623675</v>
          </cell>
          <cell r="CM338">
            <v>2.1293579999999999</v>
          </cell>
          <cell r="CN338">
            <v>0</v>
          </cell>
          <cell r="CO338">
            <v>0</v>
          </cell>
          <cell r="CP338">
            <v>0</v>
          </cell>
          <cell r="CQ338">
            <v>6.6574200000000001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7.0893899999999999</v>
          </cell>
          <cell r="DA338">
            <v>0.96699999999999997</v>
          </cell>
          <cell r="DB338">
            <v>0</v>
          </cell>
          <cell r="DC338">
            <v>0.98199999999999998</v>
          </cell>
          <cell r="DE338">
            <v>0.75</v>
          </cell>
        </row>
        <row r="339">
          <cell r="C339" t="str">
            <v>2L5x3x3/8x3/8LLBB</v>
          </cell>
          <cell r="D339" t="str">
            <v>F</v>
          </cell>
          <cell r="E339">
            <v>19.5</v>
          </cell>
          <cell r="F339">
            <v>5.73</v>
          </cell>
          <cell r="G339">
            <v>5</v>
          </cell>
          <cell r="H339">
            <v>0</v>
          </cell>
          <cell r="I339">
            <v>0</v>
          </cell>
          <cell r="J339">
            <v>0</v>
          </cell>
          <cell r="K339">
            <v>3</v>
          </cell>
          <cell r="L339">
            <v>0</v>
          </cell>
          <cell r="M339">
            <v>0</v>
          </cell>
          <cell r="N339">
            <v>0</v>
          </cell>
          <cell r="O339">
            <v>0.375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1.69</v>
          </cell>
          <cell r="X339">
            <v>0</v>
          </cell>
          <cell r="Y339">
            <v>0</v>
          </cell>
          <cell r="Z339">
            <v>1.18</v>
          </cell>
          <cell r="AB339">
            <v>8</v>
          </cell>
          <cell r="AD339">
            <v>12.333333333333334</v>
          </cell>
          <cell r="AF339">
            <v>0</v>
          </cell>
          <cell r="AG339">
            <v>0</v>
          </cell>
          <cell r="AH339">
            <v>0</v>
          </cell>
          <cell r="AI339">
            <v>14.7</v>
          </cell>
          <cell r="AJ339">
            <v>7.87</v>
          </cell>
          <cell r="AK339">
            <v>4.4400000000000004</v>
          </cell>
          <cell r="AL339">
            <v>1.6</v>
          </cell>
          <cell r="AM339">
            <v>0</v>
          </cell>
          <cell r="AN339">
            <v>0</v>
          </cell>
          <cell r="AO339">
            <v>0</v>
          </cell>
          <cell r="AP339">
            <v>1.22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2.5099999999999998</v>
          </cell>
          <cell r="AZ339">
            <v>0.64200000000000002</v>
          </cell>
          <cell r="BA339">
            <v>0</v>
          </cell>
          <cell r="BB339">
            <v>0.98299999999999998</v>
          </cell>
          <cell r="BD339" t="str">
            <v>2L127x76x9.5x9LLBB</v>
          </cell>
          <cell r="BE339" t="str">
            <v>2L127x76x9.5x9LLBB</v>
          </cell>
          <cell r="BF339">
            <v>29.1</v>
          </cell>
          <cell r="BG339">
            <v>36.99678213</v>
          </cell>
          <cell r="BH339">
            <v>12.705</v>
          </cell>
          <cell r="BI339">
            <v>0</v>
          </cell>
          <cell r="BJ339">
            <v>0</v>
          </cell>
          <cell r="BK339">
            <v>0</v>
          </cell>
          <cell r="BL339">
            <v>7.6229999999999993</v>
          </cell>
          <cell r="BM339">
            <v>0</v>
          </cell>
          <cell r="BN339">
            <v>0</v>
          </cell>
          <cell r="BO339">
            <v>0</v>
          </cell>
          <cell r="BP339">
            <v>0.95287499999999992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W339">
            <v>0</v>
          </cell>
          <cell r="BX339">
            <v>4.2942900000000002</v>
          </cell>
          <cell r="BY339">
            <v>0</v>
          </cell>
          <cell r="BZ339">
            <v>0</v>
          </cell>
          <cell r="CA339">
            <v>2.9983799999999996</v>
          </cell>
          <cell r="CB339">
            <v>0</v>
          </cell>
          <cell r="CC339">
            <v>8</v>
          </cell>
          <cell r="CD339">
            <v>0</v>
          </cell>
          <cell r="CE339">
            <v>12.333333333333334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612.82432417568668</v>
          </cell>
          <cell r="CK339">
            <v>129.11857593326999</v>
          </cell>
          <cell r="CL339">
            <v>72.844533309240006</v>
          </cell>
          <cell r="CM339">
            <v>4.0655999999999999</v>
          </cell>
          <cell r="CN339">
            <v>0</v>
          </cell>
          <cell r="CO339">
            <v>0</v>
          </cell>
          <cell r="CP339">
            <v>0</v>
          </cell>
          <cell r="CQ339">
            <v>3.1000199999999998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6.3779099999999991</v>
          </cell>
          <cell r="DA339">
            <v>0.64200000000000002</v>
          </cell>
          <cell r="DB339">
            <v>0</v>
          </cell>
          <cell r="DC339">
            <v>0.98199999999999998</v>
          </cell>
          <cell r="DE339">
            <v>0.375</v>
          </cell>
        </row>
        <row r="340">
          <cell r="C340" t="str">
            <v>2L5x3x3/8x3/8SLBB</v>
          </cell>
          <cell r="D340" t="str">
            <v>F</v>
          </cell>
          <cell r="E340">
            <v>19.5</v>
          </cell>
          <cell r="F340">
            <v>5.73</v>
          </cell>
          <cell r="G340">
            <v>3</v>
          </cell>
          <cell r="H340">
            <v>0</v>
          </cell>
          <cell r="I340">
            <v>0</v>
          </cell>
          <cell r="J340">
            <v>0</v>
          </cell>
          <cell r="K340">
            <v>5</v>
          </cell>
          <cell r="L340">
            <v>0</v>
          </cell>
          <cell r="M340">
            <v>0</v>
          </cell>
          <cell r="N340">
            <v>0</v>
          </cell>
          <cell r="O340">
            <v>0.375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0.69800000000000006</v>
          </cell>
          <cell r="X340">
            <v>0</v>
          </cell>
          <cell r="Y340">
            <v>0</v>
          </cell>
          <cell r="Z340">
            <v>0.28600000000000003</v>
          </cell>
          <cell r="AB340">
            <v>13.333333333333334</v>
          </cell>
          <cell r="AD340">
            <v>7</v>
          </cell>
          <cell r="AF340">
            <v>0</v>
          </cell>
          <cell r="AG340">
            <v>0</v>
          </cell>
          <cell r="AH340">
            <v>0</v>
          </cell>
          <cell r="AI340">
            <v>4.0199999999999996</v>
          </cell>
          <cell r="AJ340">
            <v>3.14</v>
          </cell>
          <cell r="AK340">
            <v>1.75</v>
          </cell>
          <cell r="AL340">
            <v>0.83799999999999997</v>
          </cell>
          <cell r="AM340">
            <v>0</v>
          </cell>
          <cell r="AN340">
            <v>0</v>
          </cell>
          <cell r="AO340">
            <v>0</v>
          </cell>
          <cell r="AP340">
            <v>2.4700000000000002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2.66</v>
          </cell>
          <cell r="AZ340">
            <v>0.96299999999999997</v>
          </cell>
          <cell r="BA340">
            <v>0</v>
          </cell>
          <cell r="BB340">
            <v>0.98299999999999998</v>
          </cell>
          <cell r="BD340" t="str">
            <v>2L127x76x9.5x9SLBB</v>
          </cell>
          <cell r="BE340" t="str">
            <v>2L127x76x9.5x9SLBB</v>
          </cell>
          <cell r="BF340">
            <v>29.1</v>
          </cell>
          <cell r="BG340">
            <v>36.99678213</v>
          </cell>
          <cell r="BH340">
            <v>7.6229999999999993</v>
          </cell>
          <cell r="BI340">
            <v>0</v>
          </cell>
          <cell r="BJ340">
            <v>0</v>
          </cell>
          <cell r="BK340">
            <v>0</v>
          </cell>
          <cell r="BL340">
            <v>12.705</v>
          </cell>
          <cell r="BM340">
            <v>0</v>
          </cell>
          <cell r="BN340">
            <v>0</v>
          </cell>
          <cell r="BO340">
            <v>0</v>
          </cell>
          <cell r="BP340">
            <v>0.95287499999999992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W340">
            <v>0</v>
          </cell>
          <cell r="BX340">
            <v>1.7736180000000001</v>
          </cell>
          <cell r="BY340">
            <v>0</v>
          </cell>
          <cell r="BZ340">
            <v>0</v>
          </cell>
          <cell r="CA340">
            <v>0.72672600000000009</v>
          </cell>
          <cell r="CB340">
            <v>0</v>
          </cell>
          <cell r="CC340">
            <v>13.333333333333334</v>
          </cell>
          <cell r="CD340">
            <v>0</v>
          </cell>
          <cell r="CE340">
            <v>7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167.58869273375919</v>
          </cell>
          <cell r="CK340">
            <v>51.51617896194</v>
          </cell>
          <cell r="CL340">
            <v>28.71124623675</v>
          </cell>
          <cell r="CM340">
            <v>2.1293579999999999</v>
          </cell>
          <cell r="CN340">
            <v>0</v>
          </cell>
          <cell r="CO340">
            <v>0</v>
          </cell>
          <cell r="CP340">
            <v>0</v>
          </cell>
          <cell r="CQ340">
            <v>6.2762700000000002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6.7590599999999998</v>
          </cell>
          <cell r="DA340">
            <v>0.96299999999999997</v>
          </cell>
          <cell r="DB340">
            <v>0</v>
          </cell>
          <cell r="DC340">
            <v>0.98199999999999998</v>
          </cell>
          <cell r="DE340">
            <v>0.375</v>
          </cell>
        </row>
        <row r="341">
          <cell r="C341" t="str">
            <v>2L5x3x5/16LLBB</v>
          </cell>
          <cell r="D341" t="str">
            <v>F</v>
          </cell>
          <cell r="E341">
            <v>16.399999999999999</v>
          </cell>
          <cell r="F341">
            <v>4.8099999999999996</v>
          </cell>
          <cell r="G341">
            <v>5</v>
          </cell>
          <cell r="H341">
            <v>0</v>
          </cell>
          <cell r="I341">
            <v>0</v>
          </cell>
          <cell r="J341">
            <v>0</v>
          </cell>
          <cell r="K341">
            <v>3</v>
          </cell>
          <cell r="L341">
            <v>0</v>
          </cell>
          <cell r="M341">
            <v>0</v>
          </cell>
          <cell r="N341">
            <v>0</v>
          </cell>
          <cell r="O341">
            <v>0.3125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1.67</v>
          </cell>
          <cell r="X341">
            <v>0</v>
          </cell>
          <cell r="Y341">
            <v>0</v>
          </cell>
          <cell r="Z341">
            <v>1.1499999999999999</v>
          </cell>
          <cell r="AB341">
            <v>9.6</v>
          </cell>
          <cell r="AD341">
            <v>15</v>
          </cell>
          <cell r="AF341">
            <v>0</v>
          </cell>
          <cell r="AG341">
            <v>0</v>
          </cell>
          <cell r="AH341">
            <v>0</v>
          </cell>
          <cell r="AI341">
            <v>12.5</v>
          </cell>
          <cell r="AJ341">
            <v>6.63</v>
          </cell>
          <cell r="AK341">
            <v>3.74</v>
          </cell>
          <cell r="AL341">
            <v>1.61</v>
          </cell>
          <cell r="AM341">
            <v>0</v>
          </cell>
          <cell r="AN341">
            <v>0</v>
          </cell>
          <cell r="AO341">
            <v>0</v>
          </cell>
          <cell r="AP341">
            <v>1.08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2.46</v>
          </cell>
          <cell r="AZ341">
            <v>0.623</v>
          </cell>
          <cell r="BA341">
            <v>0</v>
          </cell>
          <cell r="BB341">
            <v>1</v>
          </cell>
          <cell r="BD341" t="str">
            <v>2L127x76x7.9LLBB</v>
          </cell>
          <cell r="BE341" t="str">
            <v>2L127x76x7.9LLBB</v>
          </cell>
          <cell r="BF341">
            <v>24.5</v>
          </cell>
          <cell r="BG341">
            <v>31.056635609999997</v>
          </cell>
          <cell r="BH341">
            <v>12.705</v>
          </cell>
          <cell r="BI341">
            <v>0</v>
          </cell>
          <cell r="BJ341">
            <v>0</v>
          </cell>
          <cell r="BK341">
            <v>0</v>
          </cell>
          <cell r="BL341">
            <v>7.6229999999999993</v>
          </cell>
          <cell r="BM341">
            <v>0</v>
          </cell>
          <cell r="BN341">
            <v>0</v>
          </cell>
          <cell r="BO341">
            <v>0</v>
          </cell>
          <cell r="BP341">
            <v>0.7940625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W341">
            <v>0</v>
          </cell>
          <cell r="BX341">
            <v>4.2434699999999994</v>
          </cell>
          <cell r="BY341">
            <v>0</v>
          </cell>
          <cell r="BZ341">
            <v>0</v>
          </cell>
          <cell r="CA341">
            <v>2.9221499999999998</v>
          </cell>
          <cell r="CB341">
            <v>0</v>
          </cell>
          <cell r="CC341">
            <v>9.6</v>
          </cell>
          <cell r="CD341">
            <v>0</v>
          </cell>
          <cell r="CE341">
            <v>15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521.10911919701243</v>
          </cell>
          <cell r="CK341">
            <v>108.77460717122999</v>
          </cell>
          <cell r="CL341">
            <v>61.360034814540001</v>
          </cell>
          <cell r="CM341">
            <v>4.0910099999999998</v>
          </cell>
          <cell r="CN341">
            <v>0</v>
          </cell>
          <cell r="CO341">
            <v>0</v>
          </cell>
          <cell r="CP341">
            <v>0</v>
          </cell>
          <cell r="CQ341">
            <v>2.7442800000000003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6.2508599999999994</v>
          </cell>
          <cell r="DA341">
            <v>0.623</v>
          </cell>
          <cell r="DB341">
            <v>0</v>
          </cell>
          <cell r="DC341">
            <v>1</v>
          </cell>
          <cell r="DE341">
            <v>0</v>
          </cell>
        </row>
        <row r="342">
          <cell r="C342" t="str">
            <v>2L5x3x5/16SLBB</v>
          </cell>
          <cell r="D342" t="str">
            <v>F</v>
          </cell>
          <cell r="E342">
            <v>16.399999999999999</v>
          </cell>
          <cell r="F342">
            <v>4.8099999999999996</v>
          </cell>
          <cell r="G342">
            <v>3</v>
          </cell>
          <cell r="H342">
            <v>0</v>
          </cell>
          <cell r="I342">
            <v>0</v>
          </cell>
          <cell r="J342">
            <v>0</v>
          </cell>
          <cell r="K342">
            <v>5</v>
          </cell>
          <cell r="L342">
            <v>0</v>
          </cell>
          <cell r="M342">
            <v>0</v>
          </cell>
          <cell r="N342">
            <v>0</v>
          </cell>
          <cell r="O342">
            <v>0.3125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0.67300000000000004</v>
          </cell>
          <cell r="X342">
            <v>0</v>
          </cell>
          <cell r="Y342">
            <v>0</v>
          </cell>
          <cell r="Z342">
            <v>0.24099999999999999</v>
          </cell>
          <cell r="AB342">
            <v>16</v>
          </cell>
          <cell r="AD342">
            <v>8.6</v>
          </cell>
          <cell r="AF342">
            <v>0</v>
          </cell>
          <cell r="AG342">
            <v>0</v>
          </cell>
          <cell r="AH342">
            <v>0</v>
          </cell>
          <cell r="AI342">
            <v>3.44</v>
          </cell>
          <cell r="AJ342">
            <v>2.62</v>
          </cell>
          <cell r="AK342">
            <v>1.48</v>
          </cell>
          <cell r="AL342">
            <v>0.84599999999999997</v>
          </cell>
          <cell r="AM342">
            <v>0</v>
          </cell>
          <cell r="AN342">
            <v>0</v>
          </cell>
          <cell r="AO342">
            <v>0</v>
          </cell>
          <cell r="AP342">
            <v>2.3199999999999998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2.52</v>
          </cell>
          <cell r="AZ342">
            <v>0.95800000000000007</v>
          </cell>
          <cell r="BA342">
            <v>0</v>
          </cell>
          <cell r="BB342">
            <v>0.998</v>
          </cell>
          <cell r="BD342" t="str">
            <v>2L127x76x7.9SLBB</v>
          </cell>
          <cell r="BE342" t="str">
            <v>2L127x76x7.9SLBB</v>
          </cell>
          <cell r="BF342">
            <v>24.5</v>
          </cell>
          <cell r="BG342">
            <v>31.056635609999997</v>
          </cell>
          <cell r="BH342">
            <v>7.6229999999999993</v>
          </cell>
          <cell r="BI342">
            <v>0</v>
          </cell>
          <cell r="BJ342">
            <v>0</v>
          </cell>
          <cell r="BK342">
            <v>0</v>
          </cell>
          <cell r="BL342">
            <v>12.705</v>
          </cell>
          <cell r="BM342">
            <v>0</v>
          </cell>
          <cell r="BN342">
            <v>0</v>
          </cell>
          <cell r="BO342">
            <v>0</v>
          </cell>
          <cell r="BP342">
            <v>0.7940625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W342">
            <v>0</v>
          </cell>
          <cell r="BX342">
            <v>1.7100930000000001</v>
          </cell>
          <cell r="BY342">
            <v>0</v>
          </cell>
          <cell r="BZ342">
            <v>0</v>
          </cell>
          <cell r="CA342">
            <v>0.61238099999999995</v>
          </cell>
          <cell r="CB342">
            <v>0</v>
          </cell>
          <cell r="CC342">
            <v>16</v>
          </cell>
          <cell r="CD342">
            <v>0</v>
          </cell>
          <cell r="CE342">
            <v>8.6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143.40922960301782</v>
          </cell>
          <cell r="CK342">
            <v>42.984837223020001</v>
          </cell>
          <cell r="CL342">
            <v>24.28151110308</v>
          </cell>
          <cell r="CM342">
            <v>2.149686</v>
          </cell>
          <cell r="CN342">
            <v>0</v>
          </cell>
          <cell r="CO342">
            <v>0</v>
          </cell>
          <cell r="CP342">
            <v>0</v>
          </cell>
          <cell r="CQ342">
            <v>5.8951199999999995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6.4033199999999999</v>
          </cell>
          <cell r="DA342">
            <v>0.95800000000000007</v>
          </cell>
          <cell r="DB342">
            <v>0</v>
          </cell>
          <cell r="DC342">
            <v>0.996</v>
          </cell>
          <cell r="DE342">
            <v>0</v>
          </cell>
        </row>
        <row r="343">
          <cell r="C343" t="str">
            <v>2L5x3x5/16x3/4LLBB</v>
          </cell>
          <cell r="D343" t="str">
            <v>F</v>
          </cell>
          <cell r="E343">
            <v>16.399999999999999</v>
          </cell>
          <cell r="F343">
            <v>4.8099999999999996</v>
          </cell>
          <cell r="G343">
            <v>5</v>
          </cell>
          <cell r="H343">
            <v>0</v>
          </cell>
          <cell r="I343">
            <v>0</v>
          </cell>
          <cell r="J343">
            <v>0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0.3125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1.67</v>
          </cell>
          <cell r="X343">
            <v>0</v>
          </cell>
          <cell r="Y343">
            <v>0</v>
          </cell>
          <cell r="Z343">
            <v>1.1499999999999999</v>
          </cell>
          <cell r="AB343">
            <v>9.6</v>
          </cell>
          <cell r="AD343">
            <v>15</v>
          </cell>
          <cell r="AF343">
            <v>0</v>
          </cell>
          <cell r="AG343">
            <v>0</v>
          </cell>
          <cell r="AH343">
            <v>0</v>
          </cell>
          <cell r="AI343">
            <v>12.5</v>
          </cell>
          <cell r="AJ343">
            <v>6.63</v>
          </cell>
          <cell r="AK343">
            <v>3.74</v>
          </cell>
          <cell r="AL343">
            <v>1.61</v>
          </cell>
          <cell r="AM343">
            <v>0</v>
          </cell>
          <cell r="AN343">
            <v>0</v>
          </cell>
          <cell r="AO343">
            <v>0</v>
          </cell>
          <cell r="AP343">
            <v>1.35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2.59</v>
          </cell>
          <cell r="AZ343">
            <v>0.65900000000000003</v>
          </cell>
          <cell r="BA343">
            <v>0</v>
          </cell>
          <cell r="BB343">
            <v>0.91200000000000003</v>
          </cell>
          <cell r="BD343" t="str">
            <v>2L127x76x7.9x19LLBB</v>
          </cell>
          <cell r="BE343" t="str">
            <v>2L127x76x7.9x19LLBB</v>
          </cell>
          <cell r="BF343">
            <v>24.5</v>
          </cell>
          <cell r="BG343">
            <v>31.056635609999997</v>
          </cell>
          <cell r="BH343">
            <v>12.705</v>
          </cell>
          <cell r="BI343">
            <v>0</v>
          </cell>
          <cell r="BJ343">
            <v>0</v>
          </cell>
          <cell r="BK343">
            <v>0</v>
          </cell>
          <cell r="BL343">
            <v>7.6229999999999993</v>
          </cell>
          <cell r="BM343">
            <v>0</v>
          </cell>
          <cell r="BN343">
            <v>0</v>
          </cell>
          <cell r="BO343">
            <v>0</v>
          </cell>
          <cell r="BP343">
            <v>0.7940625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W343">
            <v>0</v>
          </cell>
          <cell r="BX343">
            <v>4.2434699999999994</v>
          </cell>
          <cell r="BY343">
            <v>0</v>
          </cell>
          <cell r="BZ343">
            <v>0</v>
          </cell>
          <cell r="CA343">
            <v>2.9221499999999998</v>
          </cell>
          <cell r="CB343">
            <v>0</v>
          </cell>
          <cell r="CC343">
            <v>9.6</v>
          </cell>
          <cell r="CD343">
            <v>0</v>
          </cell>
          <cell r="CE343">
            <v>15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521.10911919701243</v>
          </cell>
          <cell r="CK343">
            <v>108.77460717122999</v>
          </cell>
          <cell r="CL343">
            <v>61.360034814540001</v>
          </cell>
          <cell r="CM343">
            <v>4.0910099999999998</v>
          </cell>
          <cell r="CN343">
            <v>0</v>
          </cell>
          <cell r="CO343">
            <v>0</v>
          </cell>
          <cell r="CP343">
            <v>0</v>
          </cell>
          <cell r="CQ343">
            <v>3.4303500000000002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6.5811899999999994</v>
          </cell>
          <cell r="DA343">
            <v>0.65900000000000003</v>
          </cell>
          <cell r="DB343">
            <v>0</v>
          </cell>
          <cell r="DC343">
            <v>0.91</v>
          </cell>
          <cell r="DE343">
            <v>0.75</v>
          </cell>
        </row>
        <row r="344">
          <cell r="C344" t="str">
            <v>2L5x3x5/16x3/4SLBB</v>
          </cell>
          <cell r="D344" t="str">
            <v>F</v>
          </cell>
          <cell r="E344">
            <v>16.399999999999999</v>
          </cell>
          <cell r="F344">
            <v>4.8099999999999996</v>
          </cell>
          <cell r="G344">
            <v>3</v>
          </cell>
          <cell r="H344">
            <v>0</v>
          </cell>
          <cell r="I344">
            <v>0</v>
          </cell>
          <cell r="J344">
            <v>0</v>
          </cell>
          <cell r="K344">
            <v>5</v>
          </cell>
          <cell r="L344">
            <v>0</v>
          </cell>
          <cell r="M344">
            <v>0</v>
          </cell>
          <cell r="N344">
            <v>0</v>
          </cell>
          <cell r="O344">
            <v>0.3125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0.67300000000000004</v>
          </cell>
          <cell r="X344">
            <v>0</v>
          </cell>
          <cell r="Y344">
            <v>0</v>
          </cell>
          <cell r="Z344">
            <v>0.24099999999999999</v>
          </cell>
          <cell r="AB344">
            <v>16</v>
          </cell>
          <cell r="AD344">
            <v>8.6</v>
          </cell>
          <cell r="AF344">
            <v>0</v>
          </cell>
          <cell r="AG344">
            <v>0</v>
          </cell>
          <cell r="AH344">
            <v>0</v>
          </cell>
          <cell r="AI344">
            <v>3.44</v>
          </cell>
          <cell r="AJ344">
            <v>2.62</v>
          </cell>
          <cell r="AK344">
            <v>1.48</v>
          </cell>
          <cell r="AL344">
            <v>0.84599999999999997</v>
          </cell>
          <cell r="AM344">
            <v>0</v>
          </cell>
          <cell r="AN344">
            <v>0</v>
          </cell>
          <cell r="AO344">
            <v>0</v>
          </cell>
          <cell r="AP344">
            <v>2.6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2.78</v>
          </cell>
          <cell r="AZ344">
            <v>0.96499999999999997</v>
          </cell>
          <cell r="BA344">
            <v>0</v>
          </cell>
          <cell r="BB344">
            <v>0.91200000000000003</v>
          </cell>
          <cell r="BD344" t="str">
            <v>2L127x76x7.9x19SLBB</v>
          </cell>
          <cell r="BE344" t="str">
            <v>2L127x76x7.9x19SLBB</v>
          </cell>
          <cell r="BF344">
            <v>24.5</v>
          </cell>
          <cell r="BG344">
            <v>31.056635609999997</v>
          </cell>
          <cell r="BH344">
            <v>7.6229999999999993</v>
          </cell>
          <cell r="BI344">
            <v>0</v>
          </cell>
          <cell r="BJ344">
            <v>0</v>
          </cell>
          <cell r="BK344">
            <v>0</v>
          </cell>
          <cell r="BL344">
            <v>12.705</v>
          </cell>
          <cell r="BM344">
            <v>0</v>
          </cell>
          <cell r="BN344">
            <v>0</v>
          </cell>
          <cell r="BO344">
            <v>0</v>
          </cell>
          <cell r="BP344">
            <v>0.7940625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W344">
            <v>0</v>
          </cell>
          <cell r="BX344">
            <v>1.7100930000000001</v>
          </cell>
          <cell r="BY344">
            <v>0</v>
          </cell>
          <cell r="BZ344">
            <v>0</v>
          </cell>
          <cell r="CA344">
            <v>0.61238099999999995</v>
          </cell>
          <cell r="CB344">
            <v>0</v>
          </cell>
          <cell r="CC344">
            <v>16</v>
          </cell>
          <cell r="CD344">
            <v>0</v>
          </cell>
          <cell r="CE344">
            <v>8.6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143.40922960301782</v>
          </cell>
          <cell r="CK344">
            <v>42.984837223020001</v>
          </cell>
          <cell r="CL344">
            <v>24.28151110308</v>
          </cell>
          <cell r="CM344">
            <v>2.149686</v>
          </cell>
          <cell r="CN344">
            <v>0</v>
          </cell>
          <cell r="CO344">
            <v>0</v>
          </cell>
          <cell r="CP344">
            <v>0</v>
          </cell>
          <cell r="CQ344">
            <v>6.6066000000000003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7.063979999999999</v>
          </cell>
          <cell r="DA344">
            <v>0.96499999999999997</v>
          </cell>
          <cell r="DB344">
            <v>0</v>
          </cell>
          <cell r="DC344">
            <v>0.91</v>
          </cell>
          <cell r="DE344">
            <v>0.75</v>
          </cell>
        </row>
        <row r="345">
          <cell r="C345" t="str">
            <v>2L5x3x5/16x3/8LLBB</v>
          </cell>
          <cell r="D345" t="str">
            <v>F</v>
          </cell>
          <cell r="E345">
            <v>16.399999999999999</v>
          </cell>
          <cell r="F345">
            <v>4.8099999999999996</v>
          </cell>
          <cell r="G345">
            <v>5</v>
          </cell>
          <cell r="H345">
            <v>0</v>
          </cell>
          <cell r="I345">
            <v>0</v>
          </cell>
          <cell r="J345">
            <v>0</v>
          </cell>
          <cell r="K345">
            <v>3</v>
          </cell>
          <cell r="L345">
            <v>0</v>
          </cell>
          <cell r="M345">
            <v>0</v>
          </cell>
          <cell r="N345">
            <v>0</v>
          </cell>
          <cell r="O345">
            <v>0.3125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1.67</v>
          </cell>
          <cell r="X345">
            <v>0</v>
          </cell>
          <cell r="Y345">
            <v>0</v>
          </cell>
          <cell r="Z345">
            <v>1.1499999999999999</v>
          </cell>
          <cell r="AB345">
            <v>9.6</v>
          </cell>
          <cell r="AD345">
            <v>15</v>
          </cell>
          <cell r="AF345">
            <v>0</v>
          </cell>
          <cell r="AG345">
            <v>0</v>
          </cell>
          <cell r="AH345">
            <v>0</v>
          </cell>
          <cell r="AI345">
            <v>12.5</v>
          </cell>
          <cell r="AJ345">
            <v>6.63</v>
          </cell>
          <cell r="AK345">
            <v>3.74</v>
          </cell>
          <cell r="AL345">
            <v>1.61</v>
          </cell>
          <cell r="AM345">
            <v>0</v>
          </cell>
          <cell r="AN345">
            <v>0</v>
          </cell>
          <cell r="AO345">
            <v>0</v>
          </cell>
          <cell r="AP345">
            <v>1.21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2.52</v>
          </cell>
          <cell r="AZ345">
            <v>0.64</v>
          </cell>
          <cell r="BA345">
            <v>0</v>
          </cell>
          <cell r="BB345">
            <v>0.91200000000000003</v>
          </cell>
          <cell r="BD345" t="str">
            <v>2L127x76x7.9x9LLBB</v>
          </cell>
          <cell r="BE345" t="str">
            <v>2L127x76x7.9x9LLBB</v>
          </cell>
          <cell r="BF345">
            <v>24.5</v>
          </cell>
          <cell r="BG345">
            <v>31.056635609999997</v>
          </cell>
          <cell r="BH345">
            <v>12.705</v>
          </cell>
          <cell r="BI345">
            <v>0</v>
          </cell>
          <cell r="BJ345">
            <v>0</v>
          </cell>
          <cell r="BK345">
            <v>0</v>
          </cell>
          <cell r="BL345">
            <v>7.6229999999999993</v>
          </cell>
          <cell r="BM345">
            <v>0</v>
          </cell>
          <cell r="BN345">
            <v>0</v>
          </cell>
          <cell r="BO345">
            <v>0</v>
          </cell>
          <cell r="BP345">
            <v>0.7940625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4.2434699999999994</v>
          </cell>
          <cell r="BY345">
            <v>0</v>
          </cell>
          <cell r="BZ345">
            <v>0</v>
          </cell>
          <cell r="CA345">
            <v>2.9221499999999998</v>
          </cell>
          <cell r="CB345">
            <v>0</v>
          </cell>
          <cell r="CC345">
            <v>9.6</v>
          </cell>
          <cell r="CD345">
            <v>0</v>
          </cell>
          <cell r="CE345">
            <v>15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521.10911919701243</v>
          </cell>
          <cell r="CK345">
            <v>108.77460717122999</v>
          </cell>
          <cell r="CL345">
            <v>61.360034814540001</v>
          </cell>
          <cell r="CM345">
            <v>4.0910099999999998</v>
          </cell>
          <cell r="CN345">
            <v>0</v>
          </cell>
          <cell r="CO345">
            <v>0</v>
          </cell>
          <cell r="CP345">
            <v>0</v>
          </cell>
          <cell r="CQ345">
            <v>3.0746099999999998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6.4033199999999999</v>
          </cell>
          <cell r="DA345">
            <v>0.64</v>
          </cell>
          <cell r="DB345">
            <v>0</v>
          </cell>
          <cell r="DC345">
            <v>0.91</v>
          </cell>
          <cell r="DE345">
            <v>0.375</v>
          </cell>
        </row>
        <row r="346">
          <cell r="C346" t="str">
            <v>2L5x3x5/16x3/8SLBB</v>
          </cell>
          <cell r="D346" t="str">
            <v>F</v>
          </cell>
          <cell r="E346">
            <v>16.399999999999999</v>
          </cell>
          <cell r="F346">
            <v>4.8099999999999996</v>
          </cell>
          <cell r="G346">
            <v>3</v>
          </cell>
          <cell r="H346">
            <v>0</v>
          </cell>
          <cell r="I346">
            <v>0</v>
          </cell>
          <cell r="J346">
            <v>0</v>
          </cell>
          <cell r="K346">
            <v>5</v>
          </cell>
          <cell r="L346">
            <v>0</v>
          </cell>
          <cell r="M346">
            <v>0</v>
          </cell>
          <cell r="N346">
            <v>0</v>
          </cell>
          <cell r="O346">
            <v>0.3125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0.67300000000000004</v>
          </cell>
          <cell r="X346">
            <v>0</v>
          </cell>
          <cell r="Y346">
            <v>0</v>
          </cell>
          <cell r="Z346">
            <v>0.24099999999999999</v>
          </cell>
          <cell r="AB346">
            <v>16</v>
          </cell>
          <cell r="AD346">
            <v>8.6</v>
          </cell>
          <cell r="AF346">
            <v>0</v>
          </cell>
          <cell r="AG346">
            <v>0</v>
          </cell>
          <cell r="AH346">
            <v>0</v>
          </cell>
          <cell r="AI346">
            <v>3.44</v>
          </cell>
          <cell r="AJ346">
            <v>2.62</v>
          </cell>
          <cell r="AK346">
            <v>1.48</v>
          </cell>
          <cell r="AL346">
            <v>0.84599999999999997</v>
          </cell>
          <cell r="AM346">
            <v>0</v>
          </cell>
          <cell r="AN346">
            <v>0</v>
          </cell>
          <cell r="AO346">
            <v>0</v>
          </cell>
          <cell r="AP346">
            <v>2.46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2.65</v>
          </cell>
          <cell r="AZ346">
            <v>0.96199999999999997</v>
          </cell>
          <cell r="BA346">
            <v>0</v>
          </cell>
          <cell r="BB346">
            <v>0.91200000000000003</v>
          </cell>
          <cell r="BD346" t="str">
            <v>2L127x76x7.9x9SLBB</v>
          </cell>
          <cell r="BE346" t="str">
            <v>2L127x76x7.9x9SLBB</v>
          </cell>
          <cell r="BF346">
            <v>24.5</v>
          </cell>
          <cell r="BG346">
            <v>31.056635609999997</v>
          </cell>
          <cell r="BH346">
            <v>7.6229999999999993</v>
          </cell>
          <cell r="BI346">
            <v>0</v>
          </cell>
          <cell r="BJ346">
            <v>0</v>
          </cell>
          <cell r="BK346">
            <v>0</v>
          </cell>
          <cell r="BL346">
            <v>12.705</v>
          </cell>
          <cell r="BM346">
            <v>0</v>
          </cell>
          <cell r="BN346">
            <v>0</v>
          </cell>
          <cell r="BO346">
            <v>0</v>
          </cell>
          <cell r="BP346">
            <v>0.7940625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W346">
            <v>0</v>
          </cell>
          <cell r="BX346">
            <v>1.7100930000000001</v>
          </cell>
          <cell r="BY346">
            <v>0</v>
          </cell>
          <cell r="BZ346">
            <v>0</v>
          </cell>
          <cell r="CA346">
            <v>0.61238099999999995</v>
          </cell>
          <cell r="CB346">
            <v>0</v>
          </cell>
          <cell r="CC346">
            <v>16</v>
          </cell>
          <cell r="CD346">
            <v>0</v>
          </cell>
          <cell r="CE346">
            <v>8.6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143.40922960301782</v>
          </cell>
          <cell r="CK346">
            <v>42.984837223020001</v>
          </cell>
          <cell r="CL346">
            <v>24.28151110308</v>
          </cell>
          <cell r="CM346">
            <v>2.149686</v>
          </cell>
          <cell r="CN346">
            <v>0</v>
          </cell>
          <cell r="CO346">
            <v>0</v>
          </cell>
          <cell r="CP346">
            <v>0</v>
          </cell>
          <cell r="CQ346">
            <v>6.2508599999999994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6.7336499999999999</v>
          </cell>
          <cell r="DA346">
            <v>0.96199999999999997</v>
          </cell>
          <cell r="DB346">
            <v>0</v>
          </cell>
          <cell r="DC346">
            <v>0.91</v>
          </cell>
          <cell r="DE346">
            <v>0.375</v>
          </cell>
        </row>
        <row r="347">
          <cell r="C347" t="str">
            <v>2L5x3x7/16LLBB</v>
          </cell>
          <cell r="D347" t="str">
            <v>F</v>
          </cell>
          <cell r="E347">
            <v>22.5</v>
          </cell>
          <cell r="F347">
            <v>6.62</v>
          </cell>
          <cell r="G347">
            <v>5</v>
          </cell>
          <cell r="H347">
            <v>0</v>
          </cell>
          <cell r="I347">
            <v>0</v>
          </cell>
          <cell r="J347">
            <v>0</v>
          </cell>
          <cell r="K347">
            <v>3</v>
          </cell>
          <cell r="L347">
            <v>0</v>
          </cell>
          <cell r="M347">
            <v>0</v>
          </cell>
          <cell r="N347">
            <v>0</v>
          </cell>
          <cell r="O347">
            <v>0.4375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1.72</v>
          </cell>
          <cell r="X347">
            <v>0</v>
          </cell>
          <cell r="Y347">
            <v>0</v>
          </cell>
          <cell r="Z347">
            <v>1.21</v>
          </cell>
          <cell r="AB347">
            <v>6.8571428571428568</v>
          </cell>
          <cell r="AD347">
            <v>10.428571428571429</v>
          </cell>
          <cell r="AF347">
            <v>0</v>
          </cell>
          <cell r="AG347">
            <v>0</v>
          </cell>
          <cell r="AH347">
            <v>0</v>
          </cell>
          <cell r="AI347">
            <v>16.8</v>
          </cell>
          <cell r="AJ347">
            <v>9.07</v>
          </cell>
          <cell r="AK347">
            <v>5.12</v>
          </cell>
          <cell r="AL347">
            <v>1.59</v>
          </cell>
          <cell r="AM347">
            <v>0</v>
          </cell>
          <cell r="AN347">
            <v>0</v>
          </cell>
          <cell r="AO347">
            <v>0</v>
          </cell>
          <cell r="AP347">
            <v>1.1000000000000001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2.4500000000000002</v>
          </cell>
          <cell r="AZ347">
            <v>0.626</v>
          </cell>
          <cell r="BA347">
            <v>0</v>
          </cell>
          <cell r="BB347">
            <v>1</v>
          </cell>
          <cell r="BD347" t="str">
            <v>2L127x76x11.1LLBB</v>
          </cell>
          <cell r="BE347" t="str">
            <v>2L127x76x11.1LLBB</v>
          </cell>
          <cell r="BF347">
            <v>33.5</v>
          </cell>
          <cell r="BG347">
            <v>42.743228219999999</v>
          </cell>
          <cell r="BH347">
            <v>12.705</v>
          </cell>
          <cell r="BI347">
            <v>0</v>
          </cell>
          <cell r="BJ347">
            <v>0</v>
          </cell>
          <cell r="BK347">
            <v>0</v>
          </cell>
          <cell r="BL347">
            <v>7.6229999999999993</v>
          </cell>
          <cell r="BM347">
            <v>0</v>
          </cell>
          <cell r="BN347">
            <v>0</v>
          </cell>
          <cell r="BO347">
            <v>0</v>
          </cell>
          <cell r="BP347">
            <v>1.1116874999999999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W347">
            <v>0</v>
          </cell>
          <cell r="BX347">
            <v>4.37052</v>
          </cell>
          <cell r="BY347">
            <v>0</v>
          </cell>
          <cell r="BZ347">
            <v>0</v>
          </cell>
          <cell r="CA347">
            <v>3.0746099999999998</v>
          </cell>
          <cell r="CB347">
            <v>0</v>
          </cell>
          <cell r="CC347">
            <v>6.8571428571428568</v>
          </cell>
          <cell r="CD347">
            <v>0</v>
          </cell>
          <cell r="CE347">
            <v>10.428571428571429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700.37065620078477</v>
          </cell>
          <cell r="CK347">
            <v>148.80628763847</v>
          </cell>
          <cell r="CL347">
            <v>84.000903275520002</v>
          </cell>
          <cell r="CM347">
            <v>4.0401899999999999</v>
          </cell>
          <cell r="CN347">
            <v>0</v>
          </cell>
          <cell r="CO347">
            <v>0</v>
          </cell>
          <cell r="CP347">
            <v>0</v>
          </cell>
          <cell r="CQ347">
            <v>2.7951000000000001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6.2254500000000004</v>
          </cell>
          <cell r="DA347">
            <v>0.626</v>
          </cell>
          <cell r="DB347">
            <v>0</v>
          </cell>
          <cell r="DC347">
            <v>1</v>
          </cell>
          <cell r="DE347">
            <v>0</v>
          </cell>
        </row>
        <row r="348">
          <cell r="C348" t="str">
            <v>2L5x3x7/16SLBB</v>
          </cell>
          <cell r="D348" t="str">
            <v>F</v>
          </cell>
          <cell r="E348">
            <v>22.5</v>
          </cell>
          <cell r="F348">
            <v>6.62</v>
          </cell>
          <cell r="G348">
            <v>3</v>
          </cell>
          <cell r="H348">
            <v>0</v>
          </cell>
          <cell r="I348">
            <v>0</v>
          </cell>
          <cell r="J348">
            <v>0</v>
          </cell>
          <cell r="K348">
            <v>5</v>
          </cell>
          <cell r="L348">
            <v>0</v>
          </cell>
          <cell r="M348">
            <v>0</v>
          </cell>
          <cell r="N348">
            <v>0</v>
          </cell>
          <cell r="O348">
            <v>0.4375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V348">
            <v>0</v>
          </cell>
          <cell r="W348">
            <v>0.72199999999999998</v>
          </cell>
          <cell r="X348">
            <v>0</v>
          </cell>
          <cell r="Y348">
            <v>0</v>
          </cell>
          <cell r="Z348">
            <v>0.33100000000000002</v>
          </cell>
          <cell r="AB348">
            <v>11.428571428571429</v>
          </cell>
          <cell r="AD348">
            <v>5.8571428571428568</v>
          </cell>
          <cell r="AF348">
            <v>0</v>
          </cell>
          <cell r="AG348">
            <v>0</v>
          </cell>
          <cell r="AH348">
            <v>0</v>
          </cell>
          <cell r="AI348">
            <v>4.58</v>
          </cell>
          <cell r="AJ348">
            <v>3.65</v>
          </cell>
          <cell r="AK348">
            <v>2.0099999999999998</v>
          </cell>
          <cell r="AL348">
            <v>0.83100000000000007</v>
          </cell>
          <cell r="AM348">
            <v>0</v>
          </cell>
          <cell r="AN348">
            <v>0</v>
          </cell>
          <cell r="AO348">
            <v>0</v>
          </cell>
          <cell r="AP348">
            <v>2.34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2.54</v>
          </cell>
          <cell r="AZ348">
            <v>0.96099999999999997</v>
          </cell>
          <cell r="BA348">
            <v>0</v>
          </cell>
          <cell r="BB348">
            <v>1</v>
          </cell>
          <cell r="BD348" t="str">
            <v>2L127x76x11.1SLBB</v>
          </cell>
          <cell r="BE348" t="str">
            <v>2L127x76x11.1SLBB</v>
          </cell>
          <cell r="BF348">
            <v>33.5</v>
          </cell>
          <cell r="BG348">
            <v>42.743228219999999</v>
          </cell>
          <cell r="BH348">
            <v>7.6229999999999993</v>
          </cell>
          <cell r="BI348">
            <v>0</v>
          </cell>
          <cell r="BJ348">
            <v>0</v>
          </cell>
          <cell r="BK348">
            <v>0</v>
          </cell>
          <cell r="BL348">
            <v>12.705</v>
          </cell>
          <cell r="BM348">
            <v>0</v>
          </cell>
          <cell r="BN348">
            <v>0</v>
          </cell>
          <cell r="BO348">
            <v>0</v>
          </cell>
          <cell r="BP348">
            <v>1.1116874999999999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W348">
            <v>0</v>
          </cell>
          <cell r="BX348">
            <v>1.8346019999999998</v>
          </cell>
          <cell r="BY348">
            <v>0</v>
          </cell>
          <cell r="BZ348">
            <v>0</v>
          </cell>
          <cell r="CA348">
            <v>0.84107100000000001</v>
          </cell>
          <cell r="CB348">
            <v>0</v>
          </cell>
          <cell r="CC348">
            <v>11.428571428571429</v>
          </cell>
          <cell r="CD348">
            <v>0</v>
          </cell>
          <cell r="CE348">
            <v>5.8571428571428568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190.93438127378536</v>
          </cell>
          <cell r="CK348">
            <v>59.883456436649993</v>
          </cell>
          <cell r="CL348">
            <v>32.976917106209996</v>
          </cell>
          <cell r="CM348">
            <v>2.1115710000000001</v>
          </cell>
          <cell r="CN348">
            <v>0</v>
          </cell>
          <cell r="CO348">
            <v>0</v>
          </cell>
          <cell r="CP348">
            <v>0</v>
          </cell>
          <cell r="CQ348">
            <v>5.9459399999999993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6.4541399999999998</v>
          </cell>
          <cell r="DA348">
            <v>0.96099999999999997</v>
          </cell>
          <cell r="DB348">
            <v>0</v>
          </cell>
          <cell r="DC348">
            <v>1</v>
          </cell>
          <cell r="DE348">
            <v>0</v>
          </cell>
        </row>
        <row r="349">
          <cell r="C349" t="str">
            <v>2L5x3x7/16x3/4LLBB</v>
          </cell>
          <cell r="D349" t="str">
            <v>F</v>
          </cell>
          <cell r="E349">
            <v>22.5</v>
          </cell>
          <cell r="F349">
            <v>6.62</v>
          </cell>
          <cell r="G349">
            <v>5</v>
          </cell>
          <cell r="H349">
            <v>0</v>
          </cell>
          <cell r="I349">
            <v>0</v>
          </cell>
          <cell r="J349">
            <v>0</v>
          </cell>
          <cell r="K349">
            <v>3</v>
          </cell>
          <cell r="L349">
            <v>0</v>
          </cell>
          <cell r="M349">
            <v>0</v>
          </cell>
          <cell r="N349">
            <v>0</v>
          </cell>
          <cell r="O349">
            <v>0.4375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V349">
            <v>0</v>
          </cell>
          <cell r="W349">
            <v>1.72</v>
          </cell>
          <cell r="X349">
            <v>0</v>
          </cell>
          <cell r="Y349">
            <v>0</v>
          </cell>
          <cell r="Z349">
            <v>1.21</v>
          </cell>
          <cell r="AB349">
            <v>6.8571428571428568</v>
          </cell>
          <cell r="AD349">
            <v>10.428571428571429</v>
          </cell>
          <cell r="AF349">
            <v>0</v>
          </cell>
          <cell r="AG349">
            <v>0</v>
          </cell>
          <cell r="AH349">
            <v>0</v>
          </cell>
          <cell r="AI349">
            <v>16.8</v>
          </cell>
          <cell r="AJ349">
            <v>9.07</v>
          </cell>
          <cell r="AK349">
            <v>5.12</v>
          </cell>
          <cell r="AL349">
            <v>1.59</v>
          </cell>
          <cell r="AM349">
            <v>0</v>
          </cell>
          <cell r="AN349">
            <v>0</v>
          </cell>
          <cell r="AO349">
            <v>0</v>
          </cell>
          <cell r="AP349">
            <v>1.38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2.58</v>
          </cell>
          <cell r="AZ349">
            <v>0.66400000000000003</v>
          </cell>
          <cell r="BA349">
            <v>0</v>
          </cell>
          <cell r="BB349">
            <v>1</v>
          </cell>
          <cell r="BD349" t="str">
            <v>2L127x76x11.1x19LLBB</v>
          </cell>
          <cell r="BE349" t="str">
            <v>2L127x76x11.1x19LLBB</v>
          </cell>
          <cell r="BF349">
            <v>33.5</v>
          </cell>
          <cell r="BG349">
            <v>42.743228219999999</v>
          </cell>
          <cell r="BH349">
            <v>12.705</v>
          </cell>
          <cell r="BI349">
            <v>0</v>
          </cell>
          <cell r="BJ349">
            <v>0</v>
          </cell>
          <cell r="BK349">
            <v>0</v>
          </cell>
          <cell r="BL349">
            <v>7.6229999999999993</v>
          </cell>
          <cell r="BM349">
            <v>0</v>
          </cell>
          <cell r="BN349">
            <v>0</v>
          </cell>
          <cell r="BO349">
            <v>0</v>
          </cell>
          <cell r="BP349">
            <v>1.1116874999999999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W349">
            <v>0</v>
          </cell>
          <cell r="BX349">
            <v>4.37052</v>
          </cell>
          <cell r="BY349">
            <v>0</v>
          </cell>
          <cell r="BZ349">
            <v>0</v>
          </cell>
          <cell r="CA349">
            <v>3.0746099999999998</v>
          </cell>
          <cell r="CB349">
            <v>0</v>
          </cell>
          <cell r="CC349">
            <v>6.8571428571428568</v>
          </cell>
          <cell r="CD349">
            <v>0</v>
          </cell>
          <cell r="CE349">
            <v>10.428571428571429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700.37065620078477</v>
          </cell>
          <cell r="CK349">
            <v>148.80628763847</v>
          </cell>
          <cell r="CL349">
            <v>84.000903275520002</v>
          </cell>
          <cell r="CM349">
            <v>4.0401899999999999</v>
          </cell>
          <cell r="CN349">
            <v>0</v>
          </cell>
          <cell r="CO349">
            <v>0</v>
          </cell>
          <cell r="CP349">
            <v>0</v>
          </cell>
          <cell r="CQ349">
            <v>3.5065799999999996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6.5557800000000004</v>
          </cell>
          <cell r="DA349">
            <v>0.66400000000000003</v>
          </cell>
          <cell r="DB349">
            <v>0</v>
          </cell>
          <cell r="DC349">
            <v>1</v>
          </cell>
          <cell r="DE349">
            <v>0.75</v>
          </cell>
        </row>
        <row r="350">
          <cell r="C350" t="str">
            <v>2L5x3x7/16x3/4SLBB</v>
          </cell>
          <cell r="D350" t="str">
            <v>F</v>
          </cell>
          <cell r="E350">
            <v>22.5</v>
          </cell>
          <cell r="F350">
            <v>6.62</v>
          </cell>
          <cell r="G350">
            <v>3</v>
          </cell>
          <cell r="H350">
            <v>0</v>
          </cell>
          <cell r="I350">
            <v>0</v>
          </cell>
          <cell r="J350">
            <v>0</v>
          </cell>
          <cell r="K350">
            <v>5</v>
          </cell>
          <cell r="L350">
            <v>0</v>
          </cell>
          <cell r="M350">
            <v>0</v>
          </cell>
          <cell r="N350">
            <v>0</v>
          </cell>
          <cell r="O350">
            <v>0.4375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V350">
            <v>0</v>
          </cell>
          <cell r="W350">
            <v>0.72199999999999998</v>
          </cell>
          <cell r="X350">
            <v>0</v>
          </cell>
          <cell r="Y350">
            <v>0</v>
          </cell>
          <cell r="Z350">
            <v>0.33100000000000002</v>
          </cell>
          <cell r="AB350">
            <v>11.428571428571429</v>
          </cell>
          <cell r="AD350">
            <v>5.8571428571428568</v>
          </cell>
          <cell r="AF350">
            <v>0</v>
          </cell>
          <cell r="AG350">
            <v>0</v>
          </cell>
          <cell r="AH350">
            <v>0</v>
          </cell>
          <cell r="AI350">
            <v>4.58</v>
          </cell>
          <cell r="AJ350">
            <v>3.65</v>
          </cell>
          <cell r="AK350">
            <v>2.0099999999999998</v>
          </cell>
          <cell r="AL350">
            <v>0.83100000000000007</v>
          </cell>
          <cell r="AM350">
            <v>0</v>
          </cell>
          <cell r="AN350">
            <v>0</v>
          </cell>
          <cell r="AO350">
            <v>0</v>
          </cell>
          <cell r="AP350">
            <v>2.63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2.8</v>
          </cell>
          <cell r="AZ350">
            <v>0.96799999999999997</v>
          </cell>
          <cell r="BA350">
            <v>0</v>
          </cell>
          <cell r="BB350">
            <v>1</v>
          </cell>
          <cell r="BD350" t="str">
            <v>2L127x76x11.1x19SLBB</v>
          </cell>
          <cell r="BE350" t="str">
            <v>2L127x76x11.1x19SLBB</v>
          </cell>
          <cell r="BF350">
            <v>33.5</v>
          </cell>
          <cell r="BG350">
            <v>42.743228219999999</v>
          </cell>
          <cell r="BH350">
            <v>7.6229999999999993</v>
          </cell>
          <cell r="BI350">
            <v>0</v>
          </cell>
          <cell r="BJ350">
            <v>0</v>
          </cell>
          <cell r="BK350">
            <v>0</v>
          </cell>
          <cell r="BL350">
            <v>12.705</v>
          </cell>
          <cell r="BM350">
            <v>0</v>
          </cell>
          <cell r="BN350">
            <v>0</v>
          </cell>
          <cell r="BO350">
            <v>0</v>
          </cell>
          <cell r="BP350">
            <v>1.1116874999999999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W350">
            <v>0</v>
          </cell>
          <cell r="BX350">
            <v>1.8346019999999998</v>
          </cell>
          <cell r="BY350">
            <v>0</v>
          </cell>
          <cell r="BZ350">
            <v>0</v>
          </cell>
          <cell r="CA350">
            <v>0.84107100000000001</v>
          </cell>
          <cell r="CB350">
            <v>0</v>
          </cell>
          <cell r="CC350">
            <v>11.428571428571429</v>
          </cell>
          <cell r="CD350">
            <v>0</v>
          </cell>
          <cell r="CE350">
            <v>5.8571428571428568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190.93438127378536</v>
          </cell>
          <cell r="CK350">
            <v>59.883456436649993</v>
          </cell>
          <cell r="CL350">
            <v>32.976917106209996</v>
          </cell>
          <cell r="CM350">
            <v>2.1115710000000001</v>
          </cell>
          <cell r="CN350">
            <v>0</v>
          </cell>
          <cell r="CO350">
            <v>0</v>
          </cell>
          <cell r="CP350">
            <v>0</v>
          </cell>
          <cell r="CQ350">
            <v>6.6828299999999992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7.1147999999999989</v>
          </cell>
          <cell r="DA350">
            <v>0.96799999999999997</v>
          </cell>
          <cell r="DB350">
            <v>0</v>
          </cell>
          <cell r="DC350">
            <v>1</v>
          </cell>
          <cell r="DE350">
            <v>0.75</v>
          </cell>
        </row>
        <row r="351">
          <cell r="C351" t="str">
            <v>2L5x3x7/16x3/8LLBB</v>
          </cell>
          <cell r="D351" t="str">
            <v>F</v>
          </cell>
          <cell r="E351">
            <v>22.5</v>
          </cell>
          <cell r="F351">
            <v>6.62</v>
          </cell>
          <cell r="G351">
            <v>5</v>
          </cell>
          <cell r="H351">
            <v>0</v>
          </cell>
          <cell r="I351">
            <v>0</v>
          </cell>
          <cell r="J351">
            <v>0</v>
          </cell>
          <cell r="K351">
            <v>3</v>
          </cell>
          <cell r="L351">
            <v>0</v>
          </cell>
          <cell r="M351">
            <v>0</v>
          </cell>
          <cell r="N351">
            <v>0</v>
          </cell>
          <cell r="O351">
            <v>0.4375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V351">
            <v>0</v>
          </cell>
          <cell r="W351">
            <v>1.72</v>
          </cell>
          <cell r="X351">
            <v>0</v>
          </cell>
          <cell r="Y351">
            <v>0</v>
          </cell>
          <cell r="Z351">
            <v>1.21</v>
          </cell>
          <cell r="AB351">
            <v>6.8571428571428568</v>
          </cell>
          <cell r="AD351">
            <v>10.428571428571429</v>
          </cell>
          <cell r="AF351">
            <v>0</v>
          </cell>
          <cell r="AG351">
            <v>0</v>
          </cell>
          <cell r="AH351">
            <v>0</v>
          </cell>
          <cell r="AI351">
            <v>16.8</v>
          </cell>
          <cell r="AJ351">
            <v>9.07</v>
          </cell>
          <cell r="AK351">
            <v>5.12</v>
          </cell>
          <cell r="AL351">
            <v>1.59</v>
          </cell>
          <cell r="AM351">
            <v>0</v>
          </cell>
          <cell r="AN351">
            <v>0</v>
          </cell>
          <cell r="AO351">
            <v>0</v>
          </cell>
          <cell r="AP351">
            <v>1.23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2.5099999999999998</v>
          </cell>
          <cell r="AZ351">
            <v>0.64400000000000002</v>
          </cell>
          <cell r="BA351">
            <v>0</v>
          </cell>
          <cell r="BB351">
            <v>1</v>
          </cell>
          <cell r="BD351" t="str">
            <v>2L127x76x11.1x9LLBB</v>
          </cell>
          <cell r="BE351" t="str">
            <v>2L127x76x11.1x9LLBB</v>
          </cell>
          <cell r="BF351">
            <v>33.5</v>
          </cell>
          <cell r="BG351">
            <v>42.743228219999999</v>
          </cell>
          <cell r="BH351">
            <v>12.705</v>
          </cell>
          <cell r="BI351">
            <v>0</v>
          </cell>
          <cell r="BJ351">
            <v>0</v>
          </cell>
          <cell r="BK351">
            <v>0</v>
          </cell>
          <cell r="BL351">
            <v>7.6229999999999993</v>
          </cell>
          <cell r="BM351">
            <v>0</v>
          </cell>
          <cell r="BN351">
            <v>0</v>
          </cell>
          <cell r="BO351">
            <v>0</v>
          </cell>
          <cell r="BP351">
            <v>1.1116874999999999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W351">
            <v>0</v>
          </cell>
          <cell r="BX351">
            <v>4.37052</v>
          </cell>
          <cell r="BY351">
            <v>0</v>
          </cell>
          <cell r="BZ351">
            <v>0</v>
          </cell>
          <cell r="CA351">
            <v>3.0746099999999998</v>
          </cell>
          <cell r="CB351">
            <v>0</v>
          </cell>
          <cell r="CC351">
            <v>6.8571428571428568</v>
          </cell>
          <cell r="CD351">
            <v>0</v>
          </cell>
          <cell r="CE351">
            <v>10.428571428571429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700.37065620078477</v>
          </cell>
          <cell r="CK351">
            <v>148.80628763847</v>
          </cell>
          <cell r="CL351">
            <v>84.000903275520002</v>
          </cell>
          <cell r="CM351">
            <v>4.0401899999999999</v>
          </cell>
          <cell r="CN351">
            <v>0</v>
          </cell>
          <cell r="CO351">
            <v>0</v>
          </cell>
          <cell r="CP351">
            <v>0</v>
          </cell>
          <cell r="CQ351">
            <v>3.1254299999999997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6.3779099999999991</v>
          </cell>
          <cell r="DA351">
            <v>0.64400000000000002</v>
          </cell>
          <cell r="DB351">
            <v>0</v>
          </cell>
          <cell r="DC351">
            <v>1</v>
          </cell>
          <cell r="DE351">
            <v>0.375</v>
          </cell>
        </row>
        <row r="352">
          <cell r="C352" t="str">
            <v>2L5x3x7/16x3/8SLBB</v>
          </cell>
          <cell r="D352" t="str">
            <v>F</v>
          </cell>
          <cell r="E352">
            <v>22.5</v>
          </cell>
          <cell r="F352">
            <v>6.62</v>
          </cell>
          <cell r="G352">
            <v>3</v>
          </cell>
          <cell r="H352">
            <v>0</v>
          </cell>
          <cell r="I352">
            <v>0</v>
          </cell>
          <cell r="J352">
            <v>0</v>
          </cell>
          <cell r="K352">
            <v>5</v>
          </cell>
          <cell r="L352">
            <v>0</v>
          </cell>
          <cell r="M352">
            <v>0</v>
          </cell>
          <cell r="N352">
            <v>0</v>
          </cell>
          <cell r="O352">
            <v>0.4375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V352">
            <v>0</v>
          </cell>
          <cell r="W352">
            <v>0.72199999999999998</v>
          </cell>
          <cell r="X352">
            <v>0</v>
          </cell>
          <cell r="Y352">
            <v>0</v>
          </cell>
          <cell r="Z352">
            <v>0.33100000000000002</v>
          </cell>
          <cell r="AB352">
            <v>11.428571428571429</v>
          </cell>
          <cell r="AD352">
            <v>5.8571428571428568</v>
          </cell>
          <cell r="AF352">
            <v>0</v>
          </cell>
          <cell r="AG352">
            <v>0</v>
          </cell>
          <cell r="AH352">
            <v>0</v>
          </cell>
          <cell r="AI352">
            <v>4.58</v>
          </cell>
          <cell r="AJ352">
            <v>3.65</v>
          </cell>
          <cell r="AK352">
            <v>2.0099999999999998</v>
          </cell>
          <cell r="AL352">
            <v>0.83100000000000007</v>
          </cell>
          <cell r="AM352">
            <v>0</v>
          </cell>
          <cell r="AN352">
            <v>0</v>
          </cell>
          <cell r="AO352">
            <v>0</v>
          </cell>
          <cell r="AP352">
            <v>2.48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2.67</v>
          </cell>
          <cell r="AZ352">
            <v>0.96399999999999997</v>
          </cell>
          <cell r="BA352">
            <v>0</v>
          </cell>
          <cell r="BB352">
            <v>1</v>
          </cell>
          <cell r="BD352" t="str">
            <v>2L127x76x11.1x9SLBB</v>
          </cell>
          <cell r="BE352" t="str">
            <v>2L127x76x11.1x9SLBB</v>
          </cell>
          <cell r="BF352">
            <v>33.5</v>
          </cell>
          <cell r="BG352">
            <v>42.743228219999999</v>
          </cell>
          <cell r="BH352">
            <v>7.6229999999999993</v>
          </cell>
          <cell r="BI352">
            <v>0</v>
          </cell>
          <cell r="BJ352">
            <v>0</v>
          </cell>
          <cell r="BK352">
            <v>0</v>
          </cell>
          <cell r="BL352">
            <v>12.705</v>
          </cell>
          <cell r="BM352">
            <v>0</v>
          </cell>
          <cell r="BN352">
            <v>0</v>
          </cell>
          <cell r="BO352">
            <v>0</v>
          </cell>
          <cell r="BP352">
            <v>1.1116874999999999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W352">
            <v>0</v>
          </cell>
          <cell r="BX352">
            <v>1.8346019999999998</v>
          </cell>
          <cell r="BY352">
            <v>0</v>
          </cell>
          <cell r="BZ352">
            <v>0</v>
          </cell>
          <cell r="CA352">
            <v>0.84107100000000001</v>
          </cell>
          <cell r="CB352">
            <v>0</v>
          </cell>
          <cell r="CC352">
            <v>11.428571428571429</v>
          </cell>
          <cell r="CD352">
            <v>0</v>
          </cell>
          <cell r="CE352">
            <v>5.8571428571428568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190.93438127378536</v>
          </cell>
          <cell r="CK352">
            <v>59.883456436649993</v>
          </cell>
          <cell r="CL352">
            <v>32.976917106209996</v>
          </cell>
          <cell r="CM352">
            <v>2.1115710000000001</v>
          </cell>
          <cell r="CN352">
            <v>0</v>
          </cell>
          <cell r="CO352">
            <v>0</v>
          </cell>
          <cell r="CP352">
            <v>0</v>
          </cell>
          <cell r="CQ352">
            <v>6.3016800000000002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6.7844699999999998</v>
          </cell>
          <cell r="DA352">
            <v>0.96399999999999997</v>
          </cell>
          <cell r="DB352">
            <v>0</v>
          </cell>
          <cell r="DC352">
            <v>1</v>
          </cell>
          <cell r="DE352">
            <v>0.375</v>
          </cell>
        </row>
        <row r="353">
          <cell r="C353" t="str">
            <v>2L5x5x1/2</v>
          </cell>
          <cell r="D353" t="str">
            <v>F</v>
          </cell>
          <cell r="E353">
            <v>32.6</v>
          </cell>
          <cell r="F353">
            <v>9.58</v>
          </cell>
          <cell r="G353">
            <v>5</v>
          </cell>
          <cell r="H353">
            <v>0</v>
          </cell>
          <cell r="I353">
            <v>0</v>
          </cell>
          <cell r="J353">
            <v>0</v>
          </cell>
          <cell r="K353">
            <v>5</v>
          </cell>
          <cell r="L353">
            <v>0</v>
          </cell>
          <cell r="M353">
            <v>0</v>
          </cell>
          <cell r="N353">
            <v>0</v>
          </cell>
          <cell r="O353">
            <v>0.5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V353">
            <v>0</v>
          </cell>
          <cell r="W353">
            <v>1.42</v>
          </cell>
          <cell r="X353">
            <v>0</v>
          </cell>
          <cell r="Y353">
            <v>0</v>
          </cell>
          <cell r="Z353">
            <v>0</v>
          </cell>
          <cell r="AB353">
            <v>10</v>
          </cell>
          <cell r="AD353">
            <v>9</v>
          </cell>
          <cell r="AF353">
            <v>0</v>
          </cell>
          <cell r="AG353">
            <v>0</v>
          </cell>
          <cell r="AH353">
            <v>0</v>
          </cell>
          <cell r="AI353">
            <v>22.5</v>
          </cell>
          <cell r="AJ353">
            <v>11.3</v>
          </cell>
          <cell r="AK353">
            <v>6.29</v>
          </cell>
          <cell r="AL353">
            <v>1.53</v>
          </cell>
          <cell r="AM353">
            <v>0</v>
          </cell>
          <cell r="AN353">
            <v>0</v>
          </cell>
          <cell r="AO353">
            <v>0</v>
          </cell>
          <cell r="AP353">
            <v>2.09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2.85</v>
          </cell>
          <cell r="AZ353">
            <v>0.83</v>
          </cell>
          <cell r="BA353">
            <v>0</v>
          </cell>
          <cell r="BB353">
            <v>1</v>
          </cell>
          <cell r="BD353" t="str">
            <v>2L127x127x12.7</v>
          </cell>
          <cell r="BE353" t="str">
            <v>2L127x127x12.7</v>
          </cell>
          <cell r="BF353">
            <v>48.6</v>
          </cell>
          <cell r="BG353">
            <v>61.855003979999999</v>
          </cell>
          <cell r="BH353">
            <v>12.705</v>
          </cell>
          <cell r="BI353">
            <v>0</v>
          </cell>
          <cell r="BJ353">
            <v>0</v>
          </cell>
          <cell r="BK353">
            <v>0</v>
          </cell>
          <cell r="BL353">
            <v>12.705</v>
          </cell>
          <cell r="BM353">
            <v>0</v>
          </cell>
          <cell r="BN353">
            <v>0</v>
          </cell>
          <cell r="BO353">
            <v>0</v>
          </cell>
          <cell r="BP353">
            <v>1.2705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W353">
            <v>0</v>
          </cell>
          <cell r="BX353">
            <v>3.6082199999999998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10</v>
          </cell>
          <cell r="CD353">
            <v>0</v>
          </cell>
          <cell r="CE353">
            <v>9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937.99641455462245</v>
          </cell>
          <cell r="CK353">
            <v>185.39261855730001</v>
          </cell>
          <cell r="CL353">
            <v>103.19642218809</v>
          </cell>
          <cell r="CM353">
            <v>3.8877299999999999</v>
          </cell>
          <cell r="CN353">
            <v>0</v>
          </cell>
          <cell r="CO353">
            <v>0</v>
          </cell>
          <cell r="CP353">
            <v>0</v>
          </cell>
          <cell r="CQ353">
            <v>5.3106899999999992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7.2418500000000003</v>
          </cell>
          <cell r="DA353">
            <v>0.83</v>
          </cell>
          <cell r="DB353">
            <v>0</v>
          </cell>
          <cell r="DC353">
            <v>1</v>
          </cell>
          <cell r="DE353">
            <v>0</v>
          </cell>
        </row>
        <row r="354">
          <cell r="C354" t="str">
            <v>2L5x5x1/2x3/4</v>
          </cell>
          <cell r="D354" t="str">
            <v>F</v>
          </cell>
          <cell r="E354">
            <v>32.6</v>
          </cell>
          <cell r="F354">
            <v>9.58</v>
          </cell>
          <cell r="G354">
            <v>5</v>
          </cell>
          <cell r="H354">
            <v>0</v>
          </cell>
          <cell r="I354">
            <v>0</v>
          </cell>
          <cell r="J354">
            <v>0</v>
          </cell>
          <cell r="K354">
            <v>5</v>
          </cell>
          <cell r="L354">
            <v>0</v>
          </cell>
          <cell r="M354">
            <v>0</v>
          </cell>
          <cell r="N354">
            <v>0</v>
          </cell>
          <cell r="O354">
            <v>0.5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V354">
            <v>0</v>
          </cell>
          <cell r="W354">
            <v>1.42</v>
          </cell>
          <cell r="X354">
            <v>0</v>
          </cell>
          <cell r="Y354">
            <v>0</v>
          </cell>
          <cell r="Z354">
            <v>0</v>
          </cell>
          <cell r="AB354">
            <v>10</v>
          </cell>
          <cell r="AD354">
            <v>9</v>
          </cell>
          <cell r="AF354">
            <v>0</v>
          </cell>
          <cell r="AG354">
            <v>0</v>
          </cell>
          <cell r="AH354">
            <v>0</v>
          </cell>
          <cell r="AI354">
            <v>22.5</v>
          </cell>
          <cell r="AJ354">
            <v>11.3</v>
          </cell>
          <cell r="AK354">
            <v>6.29</v>
          </cell>
          <cell r="AL354">
            <v>1.53</v>
          </cell>
          <cell r="AM354">
            <v>0</v>
          </cell>
          <cell r="AN354">
            <v>0</v>
          </cell>
          <cell r="AO354">
            <v>0</v>
          </cell>
          <cell r="AP354">
            <v>2.36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3.05</v>
          </cell>
          <cell r="AZ354">
            <v>0.85199999999999998</v>
          </cell>
          <cell r="BA354">
            <v>0</v>
          </cell>
          <cell r="BB354">
            <v>1</v>
          </cell>
          <cell r="BD354" t="str">
            <v>2L127x127x12.7x19</v>
          </cell>
          <cell r="BE354" t="str">
            <v>2L127x127x12.7x19</v>
          </cell>
          <cell r="BF354">
            <v>48.6</v>
          </cell>
          <cell r="BG354">
            <v>61.855003979999999</v>
          </cell>
          <cell r="BH354">
            <v>12.705</v>
          </cell>
          <cell r="BI354">
            <v>0</v>
          </cell>
          <cell r="BJ354">
            <v>0</v>
          </cell>
          <cell r="BK354">
            <v>0</v>
          </cell>
          <cell r="BL354">
            <v>12.705</v>
          </cell>
          <cell r="BM354">
            <v>0</v>
          </cell>
          <cell r="BN354">
            <v>0</v>
          </cell>
          <cell r="BO354">
            <v>0</v>
          </cell>
          <cell r="BP354">
            <v>1.2705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W354">
            <v>0</v>
          </cell>
          <cell r="BX354">
            <v>3.6082199999999998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10</v>
          </cell>
          <cell r="CD354">
            <v>0</v>
          </cell>
          <cell r="CE354">
            <v>9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937.99641455462245</v>
          </cell>
          <cell r="CK354">
            <v>185.39261855730001</v>
          </cell>
          <cell r="CL354">
            <v>103.19642218809</v>
          </cell>
          <cell r="CM354">
            <v>3.8877299999999999</v>
          </cell>
          <cell r="CN354">
            <v>0</v>
          </cell>
          <cell r="CO354">
            <v>0</v>
          </cell>
          <cell r="CP354">
            <v>0</v>
          </cell>
          <cell r="CQ354">
            <v>5.9967599999999992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7.750049999999999</v>
          </cell>
          <cell r="DA354">
            <v>0.85199999999999998</v>
          </cell>
          <cell r="DB354">
            <v>0</v>
          </cell>
          <cell r="DC354">
            <v>1</v>
          </cell>
          <cell r="DE354">
            <v>0.75</v>
          </cell>
        </row>
        <row r="355">
          <cell r="C355" t="str">
            <v>2L5x5x1/2x3/8</v>
          </cell>
          <cell r="D355" t="str">
            <v>F</v>
          </cell>
          <cell r="E355">
            <v>32.6</v>
          </cell>
          <cell r="F355">
            <v>9.58</v>
          </cell>
          <cell r="G355">
            <v>5</v>
          </cell>
          <cell r="H355">
            <v>0</v>
          </cell>
          <cell r="I355">
            <v>0</v>
          </cell>
          <cell r="J355">
            <v>0</v>
          </cell>
          <cell r="K355">
            <v>5</v>
          </cell>
          <cell r="L355">
            <v>0</v>
          </cell>
          <cell r="M355">
            <v>0</v>
          </cell>
          <cell r="N355">
            <v>0</v>
          </cell>
          <cell r="O355">
            <v>0.5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V355">
            <v>0</v>
          </cell>
          <cell r="W355">
            <v>1.42</v>
          </cell>
          <cell r="X355">
            <v>0</v>
          </cell>
          <cell r="Y355">
            <v>0</v>
          </cell>
          <cell r="Z355">
            <v>0</v>
          </cell>
          <cell r="AB355">
            <v>10</v>
          </cell>
          <cell r="AD355">
            <v>9</v>
          </cell>
          <cell r="AF355">
            <v>0</v>
          </cell>
          <cell r="AG355">
            <v>0</v>
          </cell>
          <cell r="AH355">
            <v>0</v>
          </cell>
          <cell r="AI355">
            <v>22.5</v>
          </cell>
          <cell r="AJ355">
            <v>11.3</v>
          </cell>
          <cell r="AK355">
            <v>6.29</v>
          </cell>
          <cell r="AL355">
            <v>1.53</v>
          </cell>
          <cell r="AM355">
            <v>0</v>
          </cell>
          <cell r="AN355">
            <v>0</v>
          </cell>
          <cell r="AO355">
            <v>0</v>
          </cell>
          <cell r="AP355">
            <v>2.2200000000000002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2.94</v>
          </cell>
          <cell r="AZ355">
            <v>0.84199999999999997</v>
          </cell>
          <cell r="BA355">
            <v>0</v>
          </cell>
          <cell r="BB355">
            <v>1</v>
          </cell>
          <cell r="BD355" t="str">
            <v>2L127x127x12.7x9</v>
          </cell>
          <cell r="BE355" t="str">
            <v>2L127x127x12.7x9</v>
          </cell>
          <cell r="BF355">
            <v>48.6</v>
          </cell>
          <cell r="BG355">
            <v>61.855003979999999</v>
          </cell>
          <cell r="BH355">
            <v>12.705</v>
          </cell>
          <cell r="BI355">
            <v>0</v>
          </cell>
          <cell r="BJ355">
            <v>0</v>
          </cell>
          <cell r="BK355">
            <v>0</v>
          </cell>
          <cell r="BL355">
            <v>12.705</v>
          </cell>
          <cell r="BM355">
            <v>0</v>
          </cell>
          <cell r="BN355">
            <v>0</v>
          </cell>
          <cell r="BO355">
            <v>0</v>
          </cell>
          <cell r="BP355">
            <v>1.2705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W355">
            <v>0</v>
          </cell>
          <cell r="BX355">
            <v>3.6082199999999998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10</v>
          </cell>
          <cell r="CD355">
            <v>0</v>
          </cell>
          <cell r="CE355">
            <v>9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937.99641455462245</v>
          </cell>
          <cell r="CK355">
            <v>185.39261855730001</v>
          </cell>
          <cell r="CL355">
            <v>103.19642218809</v>
          </cell>
          <cell r="CM355">
            <v>3.8877299999999999</v>
          </cell>
          <cell r="CN355">
            <v>0</v>
          </cell>
          <cell r="CO355">
            <v>0</v>
          </cell>
          <cell r="CP355">
            <v>0</v>
          </cell>
          <cell r="CQ355">
            <v>5.6410200000000001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7.4705399999999997</v>
          </cell>
          <cell r="DA355">
            <v>0.84199999999999997</v>
          </cell>
          <cell r="DB355">
            <v>0</v>
          </cell>
          <cell r="DC355">
            <v>1</v>
          </cell>
          <cell r="DE355">
            <v>0.375</v>
          </cell>
        </row>
        <row r="356">
          <cell r="C356" t="str">
            <v>2L5x5x3/4</v>
          </cell>
          <cell r="D356" t="str">
            <v>F</v>
          </cell>
          <cell r="E356">
            <v>47.5</v>
          </cell>
          <cell r="F356">
            <v>14</v>
          </cell>
          <cell r="G356">
            <v>5</v>
          </cell>
          <cell r="H356">
            <v>0</v>
          </cell>
          <cell r="I356">
            <v>0</v>
          </cell>
          <cell r="J356">
            <v>0</v>
          </cell>
          <cell r="K356">
            <v>5</v>
          </cell>
          <cell r="L356">
            <v>0</v>
          </cell>
          <cell r="M356">
            <v>0</v>
          </cell>
          <cell r="N356">
            <v>0</v>
          </cell>
          <cell r="O356">
            <v>0.75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V356">
            <v>0</v>
          </cell>
          <cell r="W356">
            <v>1.52</v>
          </cell>
          <cell r="X356">
            <v>0</v>
          </cell>
          <cell r="Y356">
            <v>0</v>
          </cell>
          <cell r="Z356">
            <v>0</v>
          </cell>
          <cell r="AB356">
            <v>6.666666666666667</v>
          </cell>
          <cell r="AD356">
            <v>5.666666666666667</v>
          </cell>
          <cell r="AF356">
            <v>0</v>
          </cell>
          <cell r="AG356">
            <v>0</v>
          </cell>
          <cell r="AH356">
            <v>0</v>
          </cell>
          <cell r="AI356">
            <v>31.5</v>
          </cell>
          <cell r="AJ356">
            <v>16.3</v>
          </cell>
          <cell r="AK356">
            <v>9.0399999999999991</v>
          </cell>
          <cell r="AL356">
            <v>1.5</v>
          </cell>
          <cell r="AM356">
            <v>0</v>
          </cell>
          <cell r="AN356">
            <v>0</v>
          </cell>
          <cell r="AO356">
            <v>0</v>
          </cell>
          <cell r="AP356">
            <v>2.13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2.85</v>
          </cell>
          <cell r="AZ356">
            <v>0.84</v>
          </cell>
          <cell r="BA356">
            <v>0</v>
          </cell>
          <cell r="BB356">
            <v>1</v>
          </cell>
          <cell r="BD356" t="str">
            <v>2L127x127x19</v>
          </cell>
          <cell r="BE356" t="str">
            <v>2L127x127x19</v>
          </cell>
          <cell r="BF356">
            <v>70.699999999999989</v>
          </cell>
          <cell r="BG356">
            <v>90.393533999999988</v>
          </cell>
          <cell r="BH356">
            <v>12.705</v>
          </cell>
          <cell r="BI356">
            <v>0</v>
          </cell>
          <cell r="BJ356">
            <v>0</v>
          </cell>
          <cell r="BK356">
            <v>0</v>
          </cell>
          <cell r="BL356">
            <v>12.705</v>
          </cell>
          <cell r="BM356">
            <v>0</v>
          </cell>
          <cell r="BN356">
            <v>0</v>
          </cell>
          <cell r="BO356">
            <v>0</v>
          </cell>
          <cell r="BP356">
            <v>1.9057499999999998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W356">
            <v>0</v>
          </cell>
          <cell r="BX356">
            <v>3.86232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6.666666666666667</v>
          </cell>
          <cell r="CD356">
            <v>0</v>
          </cell>
          <cell r="CE356">
            <v>5.666666666666667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1313.1949803764714</v>
          </cell>
          <cell r="CK356">
            <v>267.42475066229997</v>
          </cell>
          <cell r="CL356">
            <v>148.31409484583997</v>
          </cell>
          <cell r="CM356">
            <v>3.8114999999999997</v>
          </cell>
          <cell r="CN356">
            <v>0</v>
          </cell>
          <cell r="CO356">
            <v>0</v>
          </cell>
          <cell r="CP356">
            <v>0</v>
          </cell>
          <cell r="CQ356">
            <v>5.4123299999999999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7.2418500000000003</v>
          </cell>
          <cell r="DA356">
            <v>0.84</v>
          </cell>
          <cell r="DB356">
            <v>0</v>
          </cell>
          <cell r="DC356">
            <v>1</v>
          </cell>
          <cell r="DE356">
            <v>0</v>
          </cell>
        </row>
        <row r="357">
          <cell r="C357" t="str">
            <v>2L5x5x3/4x3/4</v>
          </cell>
          <cell r="D357" t="str">
            <v>F</v>
          </cell>
          <cell r="E357">
            <v>47.5</v>
          </cell>
          <cell r="F357">
            <v>14</v>
          </cell>
          <cell r="G357">
            <v>5</v>
          </cell>
          <cell r="H357">
            <v>0</v>
          </cell>
          <cell r="I357">
            <v>0</v>
          </cell>
          <cell r="J357">
            <v>0</v>
          </cell>
          <cell r="K357">
            <v>5</v>
          </cell>
          <cell r="L357">
            <v>0</v>
          </cell>
          <cell r="M357">
            <v>0</v>
          </cell>
          <cell r="N357">
            <v>0</v>
          </cell>
          <cell r="O357">
            <v>0.75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V357">
            <v>0</v>
          </cell>
          <cell r="W357">
            <v>1.52</v>
          </cell>
          <cell r="X357">
            <v>0</v>
          </cell>
          <cell r="Y357">
            <v>0</v>
          </cell>
          <cell r="Z357">
            <v>0</v>
          </cell>
          <cell r="AB357">
            <v>6.666666666666667</v>
          </cell>
          <cell r="AD357">
            <v>5.666666666666667</v>
          </cell>
          <cell r="AF357">
            <v>0</v>
          </cell>
          <cell r="AG357">
            <v>0</v>
          </cell>
          <cell r="AH357">
            <v>0</v>
          </cell>
          <cell r="AI357">
            <v>31.5</v>
          </cell>
          <cell r="AJ357">
            <v>16.3</v>
          </cell>
          <cell r="AK357">
            <v>9.0399999999999991</v>
          </cell>
          <cell r="AL357">
            <v>1.5</v>
          </cell>
          <cell r="AM357">
            <v>0</v>
          </cell>
          <cell r="AN357">
            <v>0</v>
          </cell>
          <cell r="AO357">
            <v>0</v>
          </cell>
          <cell r="AP357">
            <v>2.41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3.06</v>
          </cell>
          <cell r="AZ357">
            <v>0.86099999999999999</v>
          </cell>
          <cell r="BA357">
            <v>0</v>
          </cell>
          <cell r="BB357">
            <v>1</v>
          </cell>
          <cell r="BD357" t="str">
            <v>2L127x127x19x19</v>
          </cell>
          <cell r="BE357" t="str">
            <v>2L127x127x19x19</v>
          </cell>
          <cell r="BF357">
            <v>70.699999999999989</v>
          </cell>
          <cell r="BG357">
            <v>90.393533999999988</v>
          </cell>
          <cell r="BH357">
            <v>12.705</v>
          </cell>
          <cell r="BI357">
            <v>0</v>
          </cell>
          <cell r="BJ357">
            <v>0</v>
          </cell>
          <cell r="BK357">
            <v>0</v>
          </cell>
          <cell r="BL357">
            <v>12.705</v>
          </cell>
          <cell r="BM357">
            <v>0</v>
          </cell>
          <cell r="BN357">
            <v>0</v>
          </cell>
          <cell r="BO357">
            <v>0</v>
          </cell>
          <cell r="BP357">
            <v>1.9057499999999998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W357">
            <v>0</v>
          </cell>
          <cell r="BX357">
            <v>3.86232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6.666666666666667</v>
          </cell>
          <cell r="CD357">
            <v>0</v>
          </cell>
          <cell r="CE357">
            <v>5.666666666666667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1313.1949803764714</v>
          </cell>
          <cell r="CK357">
            <v>267.42475066229997</v>
          </cell>
          <cell r="CL357">
            <v>148.31409484583997</v>
          </cell>
          <cell r="CM357">
            <v>3.8114999999999997</v>
          </cell>
          <cell r="CN357">
            <v>0</v>
          </cell>
          <cell r="CO357">
            <v>0</v>
          </cell>
          <cell r="CP357">
            <v>0</v>
          </cell>
          <cell r="CQ357">
            <v>6.1238099999999998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7.7754599999999998</v>
          </cell>
          <cell r="DA357">
            <v>0.86099999999999999</v>
          </cell>
          <cell r="DB357">
            <v>0</v>
          </cell>
          <cell r="DC357">
            <v>1</v>
          </cell>
          <cell r="DE357">
            <v>0.75</v>
          </cell>
        </row>
        <row r="358">
          <cell r="C358" t="str">
            <v>2L5x5x3/4x3/8</v>
          </cell>
          <cell r="D358" t="str">
            <v>F</v>
          </cell>
          <cell r="E358">
            <v>47.5</v>
          </cell>
          <cell r="F358">
            <v>14</v>
          </cell>
          <cell r="G358">
            <v>5</v>
          </cell>
          <cell r="H358">
            <v>0</v>
          </cell>
          <cell r="I358">
            <v>0</v>
          </cell>
          <cell r="J358">
            <v>0</v>
          </cell>
          <cell r="K358">
            <v>5</v>
          </cell>
          <cell r="L358">
            <v>0</v>
          </cell>
          <cell r="M358">
            <v>0</v>
          </cell>
          <cell r="N358">
            <v>0</v>
          </cell>
          <cell r="O358">
            <v>0.75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V358">
            <v>0</v>
          </cell>
          <cell r="W358">
            <v>1.52</v>
          </cell>
          <cell r="X358">
            <v>0</v>
          </cell>
          <cell r="Y358">
            <v>0</v>
          </cell>
          <cell r="Z358">
            <v>0</v>
          </cell>
          <cell r="AB358">
            <v>6.666666666666667</v>
          </cell>
          <cell r="AD358">
            <v>5.666666666666667</v>
          </cell>
          <cell r="AF358">
            <v>0</v>
          </cell>
          <cell r="AG358">
            <v>0</v>
          </cell>
          <cell r="AH358">
            <v>0</v>
          </cell>
          <cell r="AI358">
            <v>31.5</v>
          </cell>
          <cell r="AJ358">
            <v>16.3</v>
          </cell>
          <cell r="AK358">
            <v>9.0399999999999991</v>
          </cell>
          <cell r="AL358">
            <v>1.5</v>
          </cell>
          <cell r="AM358">
            <v>0</v>
          </cell>
          <cell r="AN358">
            <v>0</v>
          </cell>
          <cell r="AO358">
            <v>0</v>
          </cell>
          <cell r="AP358">
            <v>2.27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2.95</v>
          </cell>
          <cell r="AZ358">
            <v>0.85099999999999998</v>
          </cell>
          <cell r="BA358">
            <v>0</v>
          </cell>
          <cell r="BB358">
            <v>1</v>
          </cell>
          <cell r="BD358" t="str">
            <v>2L127x127x19x9</v>
          </cell>
          <cell r="BE358" t="str">
            <v>2L127x127x19x9</v>
          </cell>
          <cell r="BF358">
            <v>70.699999999999989</v>
          </cell>
          <cell r="BG358">
            <v>90.393533999999988</v>
          </cell>
          <cell r="BH358">
            <v>12.705</v>
          </cell>
          <cell r="BI358">
            <v>0</v>
          </cell>
          <cell r="BJ358">
            <v>0</v>
          </cell>
          <cell r="BK358">
            <v>0</v>
          </cell>
          <cell r="BL358">
            <v>12.705</v>
          </cell>
          <cell r="BM358">
            <v>0</v>
          </cell>
          <cell r="BN358">
            <v>0</v>
          </cell>
          <cell r="BO358">
            <v>0</v>
          </cell>
          <cell r="BP358">
            <v>1.9057499999999998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W358">
            <v>0</v>
          </cell>
          <cell r="BX358">
            <v>3.86232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6.666666666666667</v>
          </cell>
          <cell r="CD358">
            <v>0</v>
          </cell>
          <cell r="CE358">
            <v>5.666666666666667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1313.1949803764714</v>
          </cell>
          <cell r="CK358">
            <v>267.42475066229997</v>
          </cell>
          <cell r="CL358">
            <v>148.31409484583997</v>
          </cell>
          <cell r="CM358">
            <v>3.8114999999999997</v>
          </cell>
          <cell r="CN358">
            <v>0</v>
          </cell>
          <cell r="CO358">
            <v>0</v>
          </cell>
          <cell r="CP358">
            <v>0</v>
          </cell>
          <cell r="CQ358">
            <v>5.7680699999999998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7.4959500000000006</v>
          </cell>
          <cell r="DA358">
            <v>0.85099999999999998</v>
          </cell>
          <cell r="DB358">
            <v>0</v>
          </cell>
          <cell r="DC358">
            <v>1</v>
          </cell>
          <cell r="DE358">
            <v>0.375</v>
          </cell>
        </row>
        <row r="359">
          <cell r="C359" t="str">
            <v>2L5x5x3/8</v>
          </cell>
          <cell r="D359" t="str">
            <v>F</v>
          </cell>
          <cell r="E359">
            <v>24.8</v>
          </cell>
          <cell r="F359">
            <v>7.3</v>
          </cell>
          <cell r="G359">
            <v>5</v>
          </cell>
          <cell r="H359">
            <v>0</v>
          </cell>
          <cell r="I359">
            <v>0</v>
          </cell>
          <cell r="J359">
            <v>0</v>
          </cell>
          <cell r="K359">
            <v>5</v>
          </cell>
          <cell r="L359">
            <v>0</v>
          </cell>
          <cell r="M359">
            <v>0</v>
          </cell>
          <cell r="N359">
            <v>0</v>
          </cell>
          <cell r="O359">
            <v>0.375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V359">
            <v>0</v>
          </cell>
          <cell r="W359">
            <v>1.37</v>
          </cell>
          <cell r="X359">
            <v>0</v>
          </cell>
          <cell r="Y359">
            <v>0</v>
          </cell>
          <cell r="Z359">
            <v>0</v>
          </cell>
          <cell r="AB359">
            <v>13.333333333333334</v>
          </cell>
          <cell r="AD359">
            <v>12.333333333333334</v>
          </cell>
          <cell r="AF359">
            <v>0</v>
          </cell>
          <cell r="AG359">
            <v>0</v>
          </cell>
          <cell r="AH359">
            <v>0</v>
          </cell>
          <cell r="AI359">
            <v>17.5</v>
          </cell>
          <cell r="AJ359">
            <v>8.67</v>
          </cell>
          <cell r="AK359">
            <v>4.83</v>
          </cell>
          <cell r="AL359">
            <v>1.55</v>
          </cell>
          <cell r="AM359">
            <v>0</v>
          </cell>
          <cell r="AN359">
            <v>0</v>
          </cell>
          <cell r="AO359">
            <v>0</v>
          </cell>
          <cell r="AP359">
            <v>2.0699999999999998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2.84</v>
          </cell>
          <cell r="AZ359">
            <v>0.82600000000000007</v>
          </cell>
          <cell r="BA359">
            <v>0</v>
          </cell>
          <cell r="BB359">
            <v>1</v>
          </cell>
          <cell r="BD359" t="str">
            <v>2L127x127x9.5</v>
          </cell>
          <cell r="BE359" t="str">
            <v>2L127x127x9.5</v>
          </cell>
          <cell r="BF359">
            <v>37</v>
          </cell>
          <cell r="BG359">
            <v>47.133771299999999</v>
          </cell>
          <cell r="BH359">
            <v>12.705</v>
          </cell>
          <cell r="BI359">
            <v>0</v>
          </cell>
          <cell r="BJ359">
            <v>0</v>
          </cell>
          <cell r="BK359">
            <v>0</v>
          </cell>
          <cell r="BL359">
            <v>12.705</v>
          </cell>
          <cell r="BM359">
            <v>0</v>
          </cell>
          <cell r="BN359">
            <v>0</v>
          </cell>
          <cell r="BO359">
            <v>0</v>
          </cell>
          <cell r="BP359">
            <v>0.95287499999999992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W359">
            <v>0</v>
          </cell>
          <cell r="BX359">
            <v>3.4811700000000001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13.333333333333334</v>
          </cell>
          <cell r="CD359">
            <v>0</v>
          </cell>
          <cell r="CE359">
            <v>12.333333333333334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729.5527668758175</v>
          </cell>
          <cell r="CK359">
            <v>142.24371707006998</v>
          </cell>
          <cell r="CL359">
            <v>79.24303961343</v>
          </cell>
          <cell r="CM359">
            <v>3.9385500000000002</v>
          </cell>
          <cell r="CN359">
            <v>0</v>
          </cell>
          <cell r="CO359">
            <v>0</v>
          </cell>
          <cell r="CP359">
            <v>0</v>
          </cell>
          <cell r="CQ359">
            <v>5.2598699999999994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7.2164399999999995</v>
          </cell>
          <cell r="DA359">
            <v>0.82600000000000007</v>
          </cell>
          <cell r="DB359">
            <v>0</v>
          </cell>
          <cell r="DC359">
            <v>1</v>
          </cell>
          <cell r="DE359">
            <v>0</v>
          </cell>
        </row>
        <row r="360">
          <cell r="C360" t="str">
            <v>2L5x5x3/8x3/4</v>
          </cell>
          <cell r="D360" t="str">
            <v>F</v>
          </cell>
          <cell r="E360">
            <v>24.8</v>
          </cell>
          <cell r="F360">
            <v>7.3</v>
          </cell>
          <cell r="G360">
            <v>5</v>
          </cell>
          <cell r="H360">
            <v>0</v>
          </cell>
          <cell r="I360">
            <v>0</v>
          </cell>
          <cell r="J360">
            <v>0</v>
          </cell>
          <cell r="K360">
            <v>5</v>
          </cell>
          <cell r="L360">
            <v>0</v>
          </cell>
          <cell r="M360">
            <v>0</v>
          </cell>
          <cell r="N360">
            <v>0</v>
          </cell>
          <cell r="O360">
            <v>0.375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V360">
            <v>0</v>
          </cell>
          <cell r="W360">
            <v>1.37</v>
          </cell>
          <cell r="X360">
            <v>0</v>
          </cell>
          <cell r="Y360">
            <v>0</v>
          </cell>
          <cell r="Z360">
            <v>0</v>
          </cell>
          <cell r="AB360">
            <v>13.333333333333334</v>
          </cell>
          <cell r="AD360">
            <v>12.333333333333334</v>
          </cell>
          <cell r="AF360">
            <v>0</v>
          </cell>
          <cell r="AG360">
            <v>0</v>
          </cell>
          <cell r="AH360">
            <v>0</v>
          </cell>
          <cell r="AI360">
            <v>17.5</v>
          </cell>
          <cell r="AJ360">
            <v>8.67</v>
          </cell>
          <cell r="AK360">
            <v>4.83</v>
          </cell>
          <cell r="AL360">
            <v>1.55</v>
          </cell>
          <cell r="AM360">
            <v>0</v>
          </cell>
          <cell r="AN360">
            <v>0</v>
          </cell>
          <cell r="AO360">
            <v>0</v>
          </cell>
          <cell r="AP360">
            <v>2.34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3.04</v>
          </cell>
          <cell r="AZ360">
            <v>0.84799999999999998</v>
          </cell>
          <cell r="BA360">
            <v>0</v>
          </cell>
          <cell r="BB360">
            <v>0.98299999999999998</v>
          </cell>
          <cell r="BD360" t="str">
            <v>2L127x127x9.5x19</v>
          </cell>
          <cell r="BE360" t="str">
            <v>2L127x127x9.5x19</v>
          </cell>
          <cell r="BF360">
            <v>37</v>
          </cell>
          <cell r="BG360">
            <v>47.133771299999999</v>
          </cell>
          <cell r="BH360">
            <v>12.705</v>
          </cell>
          <cell r="BI360">
            <v>0</v>
          </cell>
          <cell r="BJ360">
            <v>0</v>
          </cell>
          <cell r="BK360">
            <v>0</v>
          </cell>
          <cell r="BL360">
            <v>12.705</v>
          </cell>
          <cell r="BM360">
            <v>0</v>
          </cell>
          <cell r="BN360">
            <v>0</v>
          </cell>
          <cell r="BO360">
            <v>0</v>
          </cell>
          <cell r="BP360">
            <v>0.95287499999999992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W360">
            <v>0</v>
          </cell>
          <cell r="BX360">
            <v>3.4811700000000001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13.333333333333334</v>
          </cell>
          <cell r="CD360">
            <v>0</v>
          </cell>
          <cell r="CE360">
            <v>12.333333333333334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729.5527668758175</v>
          </cell>
          <cell r="CK360">
            <v>142.24371707006998</v>
          </cell>
          <cell r="CL360">
            <v>79.24303961343</v>
          </cell>
          <cell r="CM360">
            <v>3.9385500000000002</v>
          </cell>
          <cell r="CN360">
            <v>0</v>
          </cell>
          <cell r="CO360">
            <v>0</v>
          </cell>
          <cell r="CP360">
            <v>0</v>
          </cell>
          <cell r="CQ360">
            <v>5.9459399999999993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7.72464</v>
          </cell>
          <cell r="DA360">
            <v>0.84799999999999998</v>
          </cell>
          <cell r="DB360">
            <v>0</v>
          </cell>
          <cell r="DC360">
            <v>0.98199999999999998</v>
          </cell>
          <cell r="DE360">
            <v>0.75</v>
          </cell>
        </row>
        <row r="361">
          <cell r="C361" t="str">
            <v>2L5x5x3/8x3/8</v>
          </cell>
          <cell r="D361" t="str">
            <v>F</v>
          </cell>
          <cell r="E361">
            <v>24.8</v>
          </cell>
          <cell r="F361">
            <v>7.3</v>
          </cell>
          <cell r="G361">
            <v>5</v>
          </cell>
          <cell r="H361">
            <v>0</v>
          </cell>
          <cell r="I361">
            <v>0</v>
          </cell>
          <cell r="J361">
            <v>0</v>
          </cell>
          <cell r="K361">
            <v>5</v>
          </cell>
          <cell r="L361">
            <v>0</v>
          </cell>
          <cell r="M361">
            <v>0</v>
          </cell>
          <cell r="N361">
            <v>0</v>
          </cell>
          <cell r="O361">
            <v>0.375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V361">
            <v>0</v>
          </cell>
          <cell r="W361">
            <v>1.37</v>
          </cell>
          <cell r="X361">
            <v>0</v>
          </cell>
          <cell r="Y361">
            <v>0</v>
          </cell>
          <cell r="Z361">
            <v>0</v>
          </cell>
          <cell r="AB361">
            <v>13.333333333333334</v>
          </cell>
          <cell r="AD361">
            <v>12.333333333333334</v>
          </cell>
          <cell r="AF361">
            <v>0</v>
          </cell>
          <cell r="AG361">
            <v>0</v>
          </cell>
          <cell r="AH361">
            <v>0</v>
          </cell>
          <cell r="AI361">
            <v>17.5</v>
          </cell>
          <cell r="AJ361">
            <v>8.67</v>
          </cell>
          <cell r="AK361">
            <v>4.83</v>
          </cell>
          <cell r="AL361">
            <v>1.55</v>
          </cell>
          <cell r="AM361">
            <v>0</v>
          </cell>
          <cell r="AN361">
            <v>0</v>
          </cell>
          <cell r="AO361">
            <v>0</v>
          </cell>
          <cell r="AP361">
            <v>2.2000000000000002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2.94</v>
          </cell>
          <cell r="AZ361">
            <v>0.83799999999999997</v>
          </cell>
          <cell r="BA361">
            <v>0</v>
          </cell>
          <cell r="BB361">
            <v>0.98299999999999998</v>
          </cell>
          <cell r="BD361" t="str">
            <v>2L127x127x9.5x9</v>
          </cell>
          <cell r="BE361" t="str">
            <v>2L127x127x9.5x9</v>
          </cell>
          <cell r="BF361">
            <v>37</v>
          </cell>
          <cell r="BG361">
            <v>47.133771299999999</v>
          </cell>
          <cell r="BH361">
            <v>12.705</v>
          </cell>
          <cell r="BI361">
            <v>0</v>
          </cell>
          <cell r="BJ361">
            <v>0</v>
          </cell>
          <cell r="BK361">
            <v>0</v>
          </cell>
          <cell r="BL361">
            <v>12.705</v>
          </cell>
          <cell r="BM361">
            <v>0</v>
          </cell>
          <cell r="BN361">
            <v>0</v>
          </cell>
          <cell r="BO361">
            <v>0</v>
          </cell>
          <cell r="BP361">
            <v>0.95287499999999992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W361">
            <v>0</v>
          </cell>
          <cell r="BX361">
            <v>3.4811700000000001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13.333333333333334</v>
          </cell>
          <cell r="CD361">
            <v>0</v>
          </cell>
          <cell r="CE361">
            <v>12.333333333333334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729.5527668758175</v>
          </cell>
          <cell r="CK361">
            <v>142.24371707006998</v>
          </cell>
          <cell r="CL361">
            <v>79.24303961343</v>
          </cell>
          <cell r="CM361">
            <v>3.9385500000000002</v>
          </cell>
          <cell r="CN361">
            <v>0</v>
          </cell>
          <cell r="CO361">
            <v>0</v>
          </cell>
          <cell r="CP361">
            <v>0</v>
          </cell>
          <cell r="CQ361">
            <v>5.5902000000000003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7.4705399999999997</v>
          </cell>
          <cell r="DA361">
            <v>0.83799999999999997</v>
          </cell>
          <cell r="DB361">
            <v>0</v>
          </cell>
          <cell r="DC361">
            <v>0.98199999999999998</v>
          </cell>
          <cell r="DE361">
            <v>0.375</v>
          </cell>
        </row>
        <row r="362">
          <cell r="C362" t="str">
            <v>2L5x5x5/16</v>
          </cell>
          <cell r="D362" t="str">
            <v>F</v>
          </cell>
          <cell r="E362">
            <v>20.9</v>
          </cell>
          <cell r="F362">
            <v>6.13</v>
          </cell>
          <cell r="G362">
            <v>5</v>
          </cell>
          <cell r="H362">
            <v>0</v>
          </cell>
          <cell r="I362">
            <v>0</v>
          </cell>
          <cell r="J362">
            <v>0</v>
          </cell>
          <cell r="K362">
            <v>5</v>
          </cell>
          <cell r="L362">
            <v>0</v>
          </cell>
          <cell r="M362">
            <v>0</v>
          </cell>
          <cell r="N362">
            <v>0</v>
          </cell>
          <cell r="O362">
            <v>0.3125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V362">
            <v>0</v>
          </cell>
          <cell r="W362">
            <v>1.35</v>
          </cell>
          <cell r="X362">
            <v>0</v>
          </cell>
          <cell r="Y362">
            <v>0</v>
          </cell>
          <cell r="Z362">
            <v>0</v>
          </cell>
          <cell r="AB362">
            <v>16</v>
          </cell>
          <cell r="AD362">
            <v>15</v>
          </cell>
          <cell r="AF362">
            <v>0</v>
          </cell>
          <cell r="AG362">
            <v>0</v>
          </cell>
          <cell r="AH362">
            <v>0</v>
          </cell>
          <cell r="AI362">
            <v>14.9</v>
          </cell>
          <cell r="AJ362">
            <v>7.3</v>
          </cell>
          <cell r="AK362">
            <v>4.07</v>
          </cell>
          <cell r="AL362">
            <v>1.56</v>
          </cell>
          <cell r="AM362">
            <v>0</v>
          </cell>
          <cell r="AN362">
            <v>0</v>
          </cell>
          <cell r="AO362">
            <v>0</v>
          </cell>
          <cell r="AP362">
            <v>2.06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2.84</v>
          </cell>
          <cell r="AZ362">
            <v>0.82499999999999996</v>
          </cell>
          <cell r="BA362">
            <v>0</v>
          </cell>
          <cell r="BB362">
            <v>0.998</v>
          </cell>
          <cell r="BD362" t="str">
            <v>2L127x127x7.9</v>
          </cell>
          <cell r="BE362" t="str">
            <v>2L127x127x7.9</v>
          </cell>
          <cell r="BF362">
            <v>31.200000000000003</v>
          </cell>
          <cell r="BG362">
            <v>39.57945453</v>
          </cell>
          <cell r="BH362">
            <v>12.705</v>
          </cell>
          <cell r="BI362">
            <v>0</v>
          </cell>
          <cell r="BJ362">
            <v>0</v>
          </cell>
          <cell r="BK362">
            <v>0</v>
          </cell>
          <cell r="BL362">
            <v>12.705</v>
          </cell>
          <cell r="BM362">
            <v>0</v>
          </cell>
          <cell r="BN362">
            <v>0</v>
          </cell>
          <cell r="BO362">
            <v>0</v>
          </cell>
          <cell r="BP362">
            <v>0.7940625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W362">
            <v>0</v>
          </cell>
          <cell r="BX362">
            <v>3.4303500000000002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16</v>
          </cell>
          <cell r="CD362">
            <v>0</v>
          </cell>
          <cell r="CE362">
            <v>15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621.16207008283891</v>
          </cell>
          <cell r="CK362">
            <v>119.76691287329999</v>
          </cell>
          <cell r="CL362">
            <v>66.774155533469994</v>
          </cell>
          <cell r="CM362">
            <v>3.9639600000000002</v>
          </cell>
          <cell r="CN362">
            <v>0</v>
          </cell>
          <cell r="CO362">
            <v>0</v>
          </cell>
          <cell r="CP362">
            <v>0</v>
          </cell>
          <cell r="CQ362">
            <v>5.2344600000000003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7.2164399999999995</v>
          </cell>
          <cell r="DA362">
            <v>0.82499999999999996</v>
          </cell>
          <cell r="DB362">
            <v>0</v>
          </cell>
          <cell r="DC362">
            <v>0.996</v>
          </cell>
          <cell r="DE362">
            <v>0</v>
          </cell>
        </row>
        <row r="363">
          <cell r="C363" t="str">
            <v>2L5x5x5/16x3/4</v>
          </cell>
          <cell r="D363" t="str">
            <v>F</v>
          </cell>
          <cell r="E363">
            <v>20.9</v>
          </cell>
          <cell r="F363">
            <v>6.13</v>
          </cell>
          <cell r="G363">
            <v>5</v>
          </cell>
          <cell r="H363">
            <v>0</v>
          </cell>
          <cell r="I363">
            <v>0</v>
          </cell>
          <cell r="J363">
            <v>0</v>
          </cell>
          <cell r="K363">
            <v>5</v>
          </cell>
          <cell r="L363">
            <v>0</v>
          </cell>
          <cell r="M363">
            <v>0</v>
          </cell>
          <cell r="N363">
            <v>0</v>
          </cell>
          <cell r="O363">
            <v>0.3125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V363">
            <v>0</v>
          </cell>
          <cell r="W363">
            <v>1.35</v>
          </cell>
          <cell r="X363">
            <v>0</v>
          </cell>
          <cell r="Y363">
            <v>0</v>
          </cell>
          <cell r="Z363">
            <v>0</v>
          </cell>
          <cell r="AB363">
            <v>16</v>
          </cell>
          <cell r="AD363">
            <v>15</v>
          </cell>
          <cell r="AF363">
            <v>0</v>
          </cell>
          <cell r="AG363">
            <v>0</v>
          </cell>
          <cell r="AH363">
            <v>0</v>
          </cell>
          <cell r="AI363">
            <v>14.9</v>
          </cell>
          <cell r="AJ363">
            <v>7.3</v>
          </cell>
          <cell r="AK363">
            <v>4.07</v>
          </cell>
          <cell r="AL363">
            <v>1.56</v>
          </cell>
          <cell r="AM363">
            <v>0</v>
          </cell>
          <cell r="AN363">
            <v>0</v>
          </cell>
          <cell r="AO363">
            <v>0</v>
          </cell>
          <cell r="AP363">
            <v>2.3199999999999998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3.04</v>
          </cell>
          <cell r="AZ363">
            <v>0.84699999999999998</v>
          </cell>
          <cell r="BA363">
            <v>0</v>
          </cell>
          <cell r="BB363">
            <v>0.91200000000000003</v>
          </cell>
          <cell r="BD363" t="str">
            <v>2L127x127x7.9x19</v>
          </cell>
          <cell r="BE363" t="str">
            <v>2L127x127x7.9x19</v>
          </cell>
          <cell r="BF363">
            <v>31.200000000000003</v>
          </cell>
          <cell r="BG363">
            <v>39.57945453</v>
          </cell>
          <cell r="BH363">
            <v>12.705</v>
          </cell>
          <cell r="BI363">
            <v>0</v>
          </cell>
          <cell r="BJ363">
            <v>0</v>
          </cell>
          <cell r="BK363">
            <v>0</v>
          </cell>
          <cell r="BL363">
            <v>12.705</v>
          </cell>
          <cell r="BM363">
            <v>0</v>
          </cell>
          <cell r="BN363">
            <v>0</v>
          </cell>
          <cell r="BO363">
            <v>0</v>
          </cell>
          <cell r="BP363">
            <v>0.7940625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W363">
            <v>0</v>
          </cell>
          <cell r="BX363">
            <v>3.4303500000000002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16</v>
          </cell>
          <cell r="CD363">
            <v>0</v>
          </cell>
          <cell r="CE363">
            <v>15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621.16207008283891</v>
          </cell>
          <cell r="CK363">
            <v>119.76691287329999</v>
          </cell>
          <cell r="CL363">
            <v>66.774155533469994</v>
          </cell>
          <cell r="CM363">
            <v>3.9639600000000002</v>
          </cell>
          <cell r="CN363">
            <v>0</v>
          </cell>
          <cell r="CO363">
            <v>0</v>
          </cell>
          <cell r="CP363">
            <v>0</v>
          </cell>
          <cell r="CQ363">
            <v>5.8951199999999995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7.72464</v>
          </cell>
          <cell r="DA363">
            <v>0.84699999999999998</v>
          </cell>
          <cell r="DB363">
            <v>0</v>
          </cell>
          <cell r="DC363">
            <v>0.91</v>
          </cell>
          <cell r="DE363">
            <v>0.75</v>
          </cell>
        </row>
        <row r="364">
          <cell r="C364" t="str">
            <v>2L5x5x5/16x3/8</v>
          </cell>
          <cell r="D364" t="str">
            <v>F</v>
          </cell>
          <cell r="E364">
            <v>20.9</v>
          </cell>
          <cell r="F364">
            <v>6.13</v>
          </cell>
          <cell r="G364">
            <v>5</v>
          </cell>
          <cell r="H364">
            <v>0</v>
          </cell>
          <cell r="I364">
            <v>0</v>
          </cell>
          <cell r="J364">
            <v>0</v>
          </cell>
          <cell r="K364">
            <v>5</v>
          </cell>
          <cell r="L364">
            <v>0</v>
          </cell>
          <cell r="M364">
            <v>0</v>
          </cell>
          <cell r="N364">
            <v>0</v>
          </cell>
          <cell r="O364">
            <v>0.3125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V364">
            <v>0</v>
          </cell>
          <cell r="W364">
            <v>1.35</v>
          </cell>
          <cell r="X364">
            <v>0</v>
          </cell>
          <cell r="Y364">
            <v>0</v>
          </cell>
          <cell r="Z364">
            <v>0</v>
          </cell>
          <cell r="AB364">
            <v>16</v>
          </cell>
          <cell r="AD364">
            <v>15</v>
          </cell>
          <cell r="AF364">
            <v>0</v>
          </cell>
          <cell r="AG364">
            <v>0</v>
          </cell>
          <cell r="AH364">
            <v>0</v>
          </cell>
          <cell r="AI364">
            <v>14.9</v>
          </cell>
          <cell r="AJ364">
            <v>7.3</v>
          </cell>
          <cell r="AK364">
            <v>4.07</v>
          </cell>
          <cell r="AL364">
            <v>1.56</v>
          </cell>
          <cell r="AM364">
            <v>0</v>
          </cell>
          <cell r="AN364">
            <v>0</v>
          </cell>
          <cell r="AO364">
            <v>0</v>
          </cell>
          <cell r="AP364">
            <v>2.19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2.94</v>
          </cell>
          <cell r="AZ364">
            <v>0.83599999999999997</v>
          </cell>
          <cell r="BA364">
            <v>0</v>
          </cell>
          <cell r="BB364">
            <v>0.91200000000000003</v>
          </cell>
          <cell r="BD364" t="str">
            <v>2L127x127x7.9x9</v>
          </cell>
          <cell r="BE364" t="str">
            <v>2L127x127x7.9x9</v>
          </cell>
          <cell r="BF364">
            <v>31.200000000000003</v>
          </cell>
          <cell r="BG364">
            <v>39.57945453</v>
          </cell>
          <cell r="BH364">
            <v>12.705</v>
          </cell>
          <cell r="BI364">
            <v>0</v>
          </cell>
          <cell r="BJ364">
            <v>0</v>
          </cell>
          <cell r="BK364">
            <v>0</v>
          </cell>
          <cell r="BL364">
            <v>12.705</v>
          </cell>
          <cell r="BM364">
            <v>0</v>
          </cell>
          <cell r="BN364">
            <v>0</v>
          </cell>
          <cell r="BO364">
            <v>0</v>
          </cell>
          <cell r="BP364">
            <v>0.7940625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W364">
            <v>0</v>
          </cell>
          <cell r="BX364">
            <v>3.4303500000000002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16</v>
          </cell>
          <cell r="CD364">
            <v>0</v>
          </cell>
          <cell r="CE364">
            <v>15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621.16207008283891</v>
          </cell>
          <cell r="CK364">
            <v>119.76691287329999</v>
          </cell>
          <cell r="CL364">
            <v>66.774155533469994</v>
          </cell>
          <cell r="CM364">
            <v>3.9639600000000002</v>
          </cell>
          <cell r="CN364">
            <v>0</v>
          </cell>
          <cell r="CO364">
            <v>0</v>
          </cell>
          <cell r="CP364">
            <v>0</v>
          </cell>
          <cell r="CQ364">
            <v>5.5647899999999995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7.4705399999999997</v>
          </cell>
          <cell r="DA364">
            <v>0.83599999999999997</v>
          </cell>
          <cell r="DB364">
            <v>0</v>
          </cell>
          <cell r="DC364">
            <v>0.91</v>
          </cell>
          <cell r="DE364">
            <v>0.375</v>
          </cell>
        </row>
        <row r="365">
          <cell r="C365" t="str">
            <v>2L5x5x5/8</v>
          </cell>
          <cell r="D365" t="str">
            <v>F</v>
          </cell>
          <cell r="E365">
            <v>40.1</v>
          </cell>
          <cell r="F365">
            <v>11.8</v>
          </cell>
          <cell r="G365">
            <v>5</v>
          </cell>
          <cell r="H365">
            <v>0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0</v>
          </cell>
          <cell r="N365">
            <v>0</v>
          </cell>
          <cell r="O365">
            <v>0.625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V365">
            <v>0</v>
          </cell>
          <cell r="W365">
            <v>1.47</v>
          </cell>
          <cell r="X365">
            <v>0</v>
          </cell>
          <cell r="Y365">
            <v>0</v>
          </cell>
          <cell r="Z365">
            <v>0</v>
          </cell>
          <cell r="AB365">
            <v>8</v>
          </cell>
          <cell r="AD365">
            <v>7</v>
          </cell>
          <cell r="AF365">
            <v>0</v>
          </cell>
          <cell r="AG365">
            <v>0</v>
          </cell>
          <cell r="AH365">
            <v>0</v>
          </cell>
          <cell r="AI365">
            <v>27.2</v>
          </cell>
          <cell r="AJ365">
            <v>13.9</v>
          </cell>
          <cell r="AK365">
            <v>7.7</v>
          </cell>
          <cell r="AL365">
            <v>1.52</v>
          </cell>
          <cell r="AM365">
            <v>0</v>
          </cell>
          <cell r="AN365">
            <v>0</v>
          </cell>
          <cell r="AO365">
            <v>0</v>
          </cell>
          <cell r="AP365">
            <v>2.11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2.85</v>
          </cell>
          <cell r="AZ365">
            <v>0.83499999999999996</v>
          </cell>
          <cell r="BA365">
            <v>0</v>
          </cell>
          <cell r="BB365">
            <v>1</v>
          </cell>
          <cell r="BD365" t="str">
            <v>2L127x127x15.9</v>
          </cell>
          <cell r="BE365" t="str">
            <v>2L127x127x15.9</v>
          </cell>
          <cell r="BF365">
            <v>59.7</v>
          </cell>
          <cell r="BG365">
            <v>76.188835800000007</v>
          </cell>
          <cell r="BH365">
            <v>12.705</v>
          </cell>
          <cell r="BI365">
            <v>0</v>
          </cell>
          <cell r="BJ365">
            <v>0</v>
          </cell>
          <cell r="BK365">
            <v>0</v>
          </cell>
          <cell r="BL365">
            <v>12.705</v>
          </cell>
          <cell r="BM365">
            <v>0</v>
          </cell>
          <cell r="BN365">
            <v>0</v>
          </cell>
          <cell r="BO365">
            <v>0</v>
          </cell>
          <cell r="BP365">
            <v>1.588125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W365">
            <v>0</v>
          </cell>
          <cell r="BX365">
            <v>3.7352699999999999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8</v>
          </cell>
          <cell r="CD365">
            <v>0</v>
          </cell>
          <cell r="CE365">
            <v>7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1133.9334433726992</v>
          </cell>
          <cell r="CK365">
            <v>228.0493272519</v>
          </cell>
          <cell r="CL365">
            <v>126.32948344169999</v>
          </cell>
          <cell r="CM365">
            <v>3.86232</v>
          </cell>
          <cell r="CN365">
            <v>0</v>
          </cell>
          <cell r="CO365">
            <v>0</v>
          </cell>
          <cell r="CP365">
            <v>0</v>
          </cell>
          <cell r="CQ365">
            <v>5.3615099999999991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7.2418500000000003</v>
          </cell>
          <cell r="DA365">
            <v>0.83499999999999996</v>
          </cell>
          <cell r="DB365">
            <v>0</v>
          </cell>
          <cell r="DC365">
            <v>1</v>
          </cell>
          <cell r="DE365">
            <v>0</v>
          </cell>
        </row>
        <row r="366">
          <cell r="C366" t="str">
            <v>2L5x5x5/8x3/4</v>
          </cell>
          <cell r="D366" t="str">
            <v>F</v>
          </cell>
          <cell r="E366">
            <v>40.1</v>
          </cell>
          <cell r="F366">
            <v>11.8</v>
          </cell>
          <cell r="G366">
            <v>5</v>
          </cell>
          <cell r="H366">
            <v>0</v>
          </cell>
          <cell r="I366">
            <v>0</v>
          </cell>
          <cell r="J366">
            <v>0</v>
          </cell>
          <cell r="K366">
            <v>5</v>
          </cell>
          <cell r="L366">
            <v>0</v>
          </cell>
          <cell r="M366">
            <v>0</v>
          </cell>
          <cell r="N366">
            <v>0</v>
          </cell>
          <cell r="O366">
            <v>0.625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V366">
            <v>0</v>
          </cell>
          <cell r="W366">
            <v>1.47</v>
          </cell>
          <cell r="X366">
            <v>0</v>
          </cell>
          <cell r="Y366">
            <v>0</v>
          </cell>
          <cell r="Z366">
            <v>0</v>
          </cell>
          <cell r="AB366">
            <v>8</v>
          </cell>
          <cell r="AD366">
            <v>7</v>
          </cell>
          <cell r="AF366">
            <v>0</v>
          </cell>
          <cell r="AG366">
            <v>0</v>
          </cell>
          <cell r="AH366">
            <v>0</v>
          </cell>
          <cell r="AI366">
            <v>27.2</v>
          </cell>
          <cell r="AJ366">
            <v>13.9</v>
          </cell>
          <cell r="AK366">
            <v>7.7</v>
          </cell>
          <cell r="AL366">
            <v>1.52</v>
          </cell>
          <cell r="AM366">
            <v>0</v>
          </cell>
          <cell r="AN366">
            <v>0</v>
          </cell>
          <cell r="AO366">
            <v>0</v>
          </cell>
          <cell r="AP366">
            <v>2.39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3.06</v>
          </cell>
          <cell r="AZ366">
            <v>0.85699999999999998</v>
          </cell>
          <cell r="BA366">
            <v>0</v>
          </cell>
          <cell r="BB366">
            <v>1</v>
          </cell>
          <cell r="BD366" t="str">
            <v>2L127x127x15.9x19</v>
          </cell>
          <cell r="BE366" t="str">
            <v>2L127x127x15.9x19</v>
          </cell>
          <cell r="BF366">
            <v>59.7</v>
          </cell>
          <cell r="BG366">
            <v>76.188835800000007</v>
          </cell>
          <cell r="BH366">
            <v>12.705</v>
          </cell>
          <cell r="BI366">
            <v>0</v>
          </cell>
          <cell r="BJ366">
            <v>0</v>
          </cell>
          <cell r="BK366">
            <v>0</v>
          </cell>
          <cell r="BL366">
            <v>12.705</v>
          </cell>
          <cell r="BM366">
            <v>0</v>
          </cell>
          <cell r="BN366">
            <v>0</v>
          </cell>
          <cell r="BO366">
            <v>0</v>
          </cell>
          <cell r="BP366">
            <v>1.588125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W366">
            <v>0</v>
          </cell>
          <cell r="BX366">
            <v>3.7352699999999999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8</v>
          </cell>
          <cell r="CD366">
            <v>0</v>
          </cell>
          <cell r="CE366">
            <v>7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1133.9334433726992</v>
          </cell>
          <cell r="CK366">
            <v>228.0493272519</v>
          </cell>
          <cell r="CL366">
            <v>126.32948344169999</v>
          </cell>
          <cell r="CM366">
            <v>3.86232</v>
          </cell>
          <cell r="CN366">
            <v>0</v>
          </cell>
          <cell r="CO366">
            <v>0</v>
          </cell>
          <cell r="CP366">
            <v>0</v>
          </cell>
          <cell r="CQ366">
            <v>6.0729899999999999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7.7754599999999998</v>
          </cell>
          <cell r="DA366">
            <v>0.85699999999999998</v>
          </cell>
          <cell r="DB366">
            <v>0</v>
          </cell>
          <cell r="DC366">
            <v>1</v>
          </cell>
          <cell r="DE366">
            <v>0.75</v>
          </cell>
        </row>
        <row r="367">
          <cell r="C367" t="str">
            <v>2L5x5x5/8x3/8</v>
          </cell>
          <cell r="D367" t="str">
            <v>F</v>
          </cell>
          <cell r="E367">
            <v>40.1</v>
          </cell>
          <cell r="F367">
            <v>11.8</v>
          </cell>
          <cell r="G367">
            <v>5</v>
          </cell>
          <cell r="H367">
            <v>0</v>
          </cell>
          <cell r="I367">
            <v>0</v>
          </cell>
          <cell r="J367">
            <v>0</v>
          </cell>
          <cell r="K367">
            <v>5</v>
          </cell>
          <cell r="L367">
            <v>0</v>
          </cell>
          <cell r="M367">
            <v>0</v>
          </cell>
          <cell r="N367">
            <v>0</v>
          </cell>
          <cell r="O367">
            <v>0.625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V367">
            <v>0</v>
          </cell>
          <cell r="W367">
            <v>1.47</v>
          </cell>
          <cell r="X367">
            <v>0</v>
          </cell>
          <cell r="Y367">
            <v>0</v>
          </cell>
          <cell r="Z367">
            <v>0</v>
          </cell>
          <cell r="AB367">
            <v>8</v>
          </cell>
          <cell r="AD367">
            <v>7</v>
          </cell>
          <cell r="AF367">
            <v>0</v>
          </cell>
          <cell r="AG367">
            <v>0</v>
          </cell>
          <cell r="AH367">
            <v>0</v>
          </cell>
          <cell r="AI367">
            <v>27.2</v>
          </cell>
          <cell r="AJ367">
            <v>13.9</v>
          </cell>
          <cell r="AK367">
            <v>7.7</v>
          </cell>
          <cell r="AL367">
            <v>1.52</v>
          </cell>
          <cell r="AM367">
            <v>0</v>
          </cell>
          <cell r="AN367">
            <v>0</v>
          </cell>
          <cell r="AO367">
            <v>0</v>
          </cell>
          <cell r="AP367">
            <v>2.25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2.95</v>
          </cell>
          <cell r="AZ367">
            <v>0.84599999999999997</v>
          </cell>
          <cell r="BA367">
            <v>0</v>
          </cell>
          <cell r="BB367">
            <v>1</v>
          </cell>
          <cell r="BD367" t="str">
            <v>2L127x127x15.9x9</v>
          </cell>
          <cell r="BE367" t="str">
            <v>2L127x127x15.9x9</v>
          </cell>
          <cell r="BF367">
            <v>59.7</v>
          </cell>
          <cell r="BG367">
            <v>76.188835800000007</v>
          </cell>
          <cell r="BH367">
            <v>12.705</v>
          </cell>
          <cell r="BI367">
            <v>0</v>
          </cell>
          <cell r="BJ367">
            <v>0</v>
          </cell>
          <cell r="BK367">
            <v>0</v>
          </cell>
          <cell r="BL367">
            <v>12.705</v>
          </cell>
          <cell r="BM367">
            <v>0</v>
          </cell>
          <cell r="BN367">
            <v>0</v>
          </cell>
          <cell r="BO367">
            <v>0</v>
          </cell>
          <cell r="BP367">
            <v>1.588125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W367">
            <v>0</v>
          </cell>
          <cell r="BX367">
            <v>3.7352699999999999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8</v>
          </cell>
          <cell r="CD367">
            <v>0</v>
          </cell>
          <cell r="CE367">
            <v>7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1133.9334433726992</v>
          </cell>
          <cell r="CK367">
            <v>228.0493272519</v>
          </cell>
          <cell r="CL367">
            <v>126.32948344169999</v>
          </cell>
          <cell r="CM367">
            <v>3.86232</v>
          </cell>
          <cell r="CN367">
            <v>0</v>
          </cell>
          <cell r="CO367">
            <v>0</v>
          </cell>
          <cell r="CP367">
            <v>0</v>
          </cell>
          <cell r="CQ367">
            <v>5.7172499999999999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7.4959500000000006</v>
          </cell>
          <cell r="DA367">
            <v>0.84599999999999997</v>
          </cell>
          <cell r="DB367">
            <v>0</v>
          </cell>
          <cell r="DC367">
            <v>1</v>
          </cell>
          <cell r="DE367">
            <v>0.375</v>
          </cell>
        </row>
        <row r="368">
          <cell r="C368" t="str">
            <v>2L5x5x7/16</v>
          </cell>
          <cell r="D368" t="str">
            <v>F</v>
          </cell>
          <cell r="E368">
            <v>28.7</v>
          </cell>
          <cell r="F368">
            <v>8.44</v>
          </cell>
          <cell r="G368">
            <v>5</v>
          </cell>
          <cell r="H368">
            <v>0</v>
          </cell>
          <cell r="I368">
            <v>0</v>
          </cell>
          <cell r="J368">
            <v>0</v>
          </cell>
          <cell r="K368">
            <v>5</v>
          </cell>
          <cell r="L368">
            <v>0</v>
          </cell>
          <cell r="M368">
            <v>0</v>
          </cell>
          <cell r="N368">
            <v>0</v>
          </cell>
          <cell r="O368">
            <v>0.4375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V368">
            <v>0</v>
          </cell>
          <cell r="W368">
            <v>1.4</v>
          </cell>
          <cell r="X368">
            <v>0</v>
          </cell>
          <cell r="Y368">
            <v>0</v>
          </cell>
          <cell r="Z368">
            <v>0</v>
          </cell>
          <cell r="AB368">
            <v>11.428571428571429</v>
          </cell>
          <cell r="AD368">
            <v>10.428571428571429</v>
          </cell>
          <cell r="AF368">
            <v>0</v>
          </cell>
          <cell r="AG368">
            <v>0</v>
          </cell>
          <cell r="AH368">
            <v>0</v>
          </cell>
          <cell r="AI368">
            <v>20.100000000000001</v>
          </cell>
          <cell r="AJ368">
            <v>10</v>
          </cell>
          <cell r="AK368">
            <v>5.57</v>
          </cell>
          <cell r="AL368">
            <v>1.54</v>
          </cell>
          <cell r="AM368">
            <v>0</v>
          </cell>
          <cell r="AN368">
            <v>0</v>
          </cell>
          <cell r="AO368">
            <v>0</v>
          </cell>
          <cell r="AP368">
            <v>2.08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2.85</v>
          </cell>
          <cell r="AZ368">
            <v>0.82800000000000007</v>
          </cell>
          <cell r="BA368">
            <v>0</v>
          </cell>
          <cell r="BB368">
            <v>1</v>
          </cell>
          <cell r="BD368" t="str">
            <v>2L127x127x11.1</v>
          </cell>
          <cell r="BE368" t="str">
            <v>2L127x127x11.1</v>
          </cell>
          <cell r="BF368">
            <v>42.800000000000004</v>
          </cell>
          <cell r="BG368">
            <v>54.494387639999992</v>
          </cell>
          <cell r="BH368">
            <v>12.705</v>
          </cell>
          <cell r="BI368">
            <v>0</v>
          </cell>
          <cell r="BJ368">
            <v>0</v>
          </cell>
          <cell r="BK368">
            <v>0</v>
          </cell>
          <cell r="BL368">
            <v>12.705</v>
          </cell>
          <cell r="BM368">
            <v>0</v>
          </cell>
          <cell r="BN368">
            <v>0</v>
          </cell>
          <cell r="BO368">
            <v>0</v>
          </cell>
          <cell r="BP368">
            <v>1.1116874999999999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W368">
            <v>0</v>
          </cell>
          <cell r="BX368">
            <v>3.5573999999999995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11.428571428571429</v>
          </cell>
          <cell r="CD368">
            <v>0</v>
          </cell>
          <cell r="CE368">
            <v>10.428571428571429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837.94346366879608</v>
          </cell>
          <cell r="CK368">
            <v>164.06426420999998</v>
          </cell>
          <cell r="CL368">
            <v>91.383795164969996</v>
          </cell>
          <cell r="CM368">
            <v>3.9131399999999998</v>
          </cell>
          <cell r="CN368">
            <v>0</v>
          </cell>
          <cell r="CO368">
            <v>0</v>
          </cell>
          <cell r="CP368">
            <v>0</v>
          </cell>
          <cell r="CQ368">
            <v>5.2852800000000002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7.2418500000000003</v>
          </cell>
          <cell r="DA368">
            <v>0.82800000000000007</v>
          </cell>
          <cell r="DB368">
            <v>0</v>
          </cell>
          <cell r="DC368">
            <v>1</v>
          </cell>
          <cell r="DE368">
            <v>0</v>
          </cell>
        </row>
        <row r="369">
          <cell r="C369" t="str">
            <v>2L5x5x7/16x3/4</v>
          </cell>
          <cell r="D369" t="str">
            <v>F</v>
          </cell>
          <cell r="E369">
            <v>28.7</v>
          </cell>
          <cell r="F369">
            <v>8.44</v>
          </cell>
          <cell r="G369">
            <v>5</v>
          </cell>
          <cell r="H369">
            <v>0</v>
          </cell>
          <cell r="I369">
            <v>0</v>
          </cell>
          <cell r="J369">
            <v>0</v>
          </cell>
          <cell r="K369">
            <v>5</v>
          </cell>
          <cell r="L369">
            <v>0</v>
          </cell>
          <cell r="M369">
            <v>0</v>
          </cell>
          <cell r="N369">
            <v>0</v>
          </cell>
          <cell r="O369">
            <v>0.4375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V369">
            <v>0</v>
          </cell>
          <cell r="W369">
            <v>1.4</v>
          </cell>
          <cell r="X369">
            <v>0</v>
          </cell>
          <cell r="Y369">
            <v>0</v>
          </cell>
          <cell r="Z369">
            <v>0</v>
          </cell>
          <cell r="AB369">
            <v>11.428571428571429</v>
          </cell>
          <cell r="AD369">
            <v>10.428571428571429</v>
          </cell>
          <cell r="AF369">
            <v>0</v>
          </cell>
          <cell r="AG369">
            <v>0</v>
          </cell>
          <cell r="AH369">
            <v>0</v>
          </cell>
          <cell r="AI369">
            <v>20.100000000000001</v>
          </cell>
          <cell r="AJ369">
            <v>10</v>
          </cell>
          <cell r="AK369">
            <v>5.57</v>
          </cell>
          <cell r="AL369">
            <v>1.54</v>
          </cell>
          <cell r="AM369">
            <v>0</v>
          </cell>
          <cell r="AN369">
            <v>0</v>
          </cell>
          <cell r="AO369">
            <v>0</v>
          </cell>
          <cell r="AP369">
            <v>2.35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3.05</v>
          </cell>
          <cell r="AZ369">
            <v>0.85</v>
          </cell>
          <cell r="BA369">
            <v>0</v>
          </cell>
          <cell r="BB369">
            <v>1</v>
          </cell>
          <cell r="BD369" t="str">
            <v>2L127x127x11.1x19</v>
          </cell>
          <cell r="BE369" t="str">
            <v>2L127x127x11.1x19</v>
          </cell>
          <cell r="BF369">
            <v>42.800000000000004</v>
          </cell>
          <cell r="BG369">
            <v>54.494387639999992</v>
          </cell>
          <cell r="BH369">
            <v>12.705</v>
          </cell>
          <cell r="BI369">
            <v>0</v>
          </cell>
          <cell r="BJ369">
            <v>0</v>
          </cell>
          <cell r="BK369">
            <v>0</v>
          </cell>
          <cell r="BL369">
            <v>12.705</v>
          </cell>
          <cell r="BM369">
            <v>0</v>
          </cell>
          <cell r="BN369">
            <v>0</v>
          </cell>
          <cell r="BO369">
            <v>0</v>
          </cell>
          <cell r="BP369">
            <v>1.1116874999999999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W369">
            <v>0</v>
          </cell>
          <cell r="BX369">
            <v>3.5573999999999995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11.428571428571429</v>
          </cell>
          <cell r="CD369">
            <v>0</v>
          </cell>
          <cell r="CE369">
            <v>10.428571428571429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837.94346366879608</v>
          </cell>
          <cell r="CK369">
            <v>164.06426420999998</v>
          </cell>
          <cell r="CL369">
            <v>91.383795164969996</v>
          </cell>
          <cell r="CM369">
            <v>3.9131399999999998</v>
          </cell>
          <cell r="CN369">
            <v>0</v>
          </cell>
          <cell r="CO369">
            <v>0</v>
          </cell>
          <cell r="CP369">
            <v>0</v>
          </cell>
          <cell r="CQ369">
            <v>5.9713500000000002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7.750049999999999</v>
          </cell>
          <cell r="DA369">
            <v>0.85</v>
          </cell>
          <cell r="DB369">
            <v>0</v>
          </cell>
          <cell r="DC369">
            <v>1</v>
          </cell>
          <cell r="DE369">
            <v>0.75</v>
          </cell>
        </row>
        <row r="370">
          <cell r="C370" t="str">
            <v>2L5x5x7/16x3/8</v>
          </cell>
          <cell r="D370" t="str">
            <v>F</v>
          </cell>
          <cell r="E370">
            <v>28.7</v>
          </cell>
          <cell r="F370">
            <v>8.44</v>
          </cell>
          <cell r="G370">
            <v>5</v>
          </cell>
          <cell r="H370">
            <v>0</v>
          </cell>
          <cell r="I370">
            <v>0</v>
          </cell>
          <cell r="J370">
            <v>0</v>
          </cell>
          <cell r="K370">
            <v>5</v>
          </cell>
          <cell r="L370">
            <v>0</v>
          </cell>
          <cell r="M370">
            <v>0</v>
          </cell>
          <cell r="N370">
            <v>0</v>
          </cell>
          <cell r="O370">
            <v>0.4375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V370">
            <v>0</v>
          </cell>
          <cell r="W370">
            <v>1.4</v>
          </cell>
          <cell r="X370">
            <v>0</v>
          </cell>
          <cell r="Y370">
            <v>0</v>
          </cell>
          <cell r="Z370">
            <v>0</v>
          </cell>
          <cell r="AB370">
            <v>11.428571428571429</v>
          </cell>
          <cell r="AD370">
            <v>10.428571428571429</v>
          </cell>
          <cell r="AF370">
            <v>0</v>
          </cell>
          <cell r="AG370">
            <v>0</v>
          </cell>
          <cell r="AH370">
            <v>0</v>
          </cell>
          <cell r="AI370">
            <v>20.100000000000001</v>
          </cell>
          <cell r="AJ370">
            <v>10</v>
          </cell>
          <cell r="AK370">
            <v>5.57</v>
          </cell>
          <cell r="AL370">
            <v>1.54</v>
          </cell>
          <cell r="AM370">
            <v>0</v>
          </cell>
          <cell r="AN370">
            <v>0</v>
          </cell>
          <cell r="AO370">
            <v>0</v>
          </cell>
          <cell r="AP370">
            <v>2.21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2.94</v>
          </cell>
          <cell r="AZ370">
            <v>0.83899999999999997</v>
          </cell>
          <cell r="BA370">
            <v>0</v>
          </cell>
          <cell r="BB370">
            <v>1</v>
          </cell>
          <cell r="BD370" t="str">
            <v>2L127x127x11.1x9</v>
          </cell>
          <cell r="BE370" t="str">
            <v>2L127x127x11.1x9</v>
          </cell>
          <cell r="BF370">
            <v>42.800000000000004</v>
          </cell>
          <cell r="BG370">
            <v>54.494387639999992</v>
          </cell>
          <cell r="BH370">
            <v>12.705</v>
          </cell>
          <cell r="BI370">
            <v>0</v>
          </cell>
          <cell r="BJ370">
            <v>0</v>
          </cell>
          <cell r="BK370">
            <v>0</v>
          </cell>
          <cell r="BL370">
            <v>12.705</v>
          </cell>
          <cell r="BM370">
            <v>0</v>
          </cell>
          <cell r="BN370">
            <v>0</v>
          </cell>
          <cell r="BO370">
            <v>0</v>
          </cell>
          <cell r="BP370">
            <v>1.1116874999999999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W370">
            <v>0</v>
          </cell>
          <cell r="BX370">
            <v>3.5573999999999995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11.428571428571429</v>
          </cell>
          <cell r="CD370">
            <v>0</v>
          </cell>
          <cell r="CE370">
            <v>10.428571428571429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837.94346366879608</v>
          </cell>
          <cell r="CK370">
            <v>164.06426420999998</v>
          </cell>
          <cell r="CL370">
            <v>91.383795164969996</v>
          </cell>
          <cell r="CM370">
            <v>3.9131399999999998</v>
          </cell>
          <cell r="CN370">
            <v>0</v>
          </cell>
          <cell r="CO370">
            <v>0</v>
          </cell>
          <cell r="CP370">
            <v>0</v>
          </cell>
          <cell r="CQ370">
            <v>5.6156099999999993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7.4705399999999997</v>
          </cell>
          <cell r="DA370">
            <v>0.83899999999999997</v>
          </cell>
          <cell r="DB370">
            <v>0</v>
          </cell>
          <cell r="DC370">
            <v>1</v>
          </cell>
          <cell r="DE370">
            <v>0.375</v>
          </cell>
        </row>
        <row r="371">
          <cell r="C371" t="str">
            <v>2L5x5x7/8</v>
          </cell>
          <cell r="D371" t="str">
            <v>F</v>
          </cell>
          <cell r="E371">
            <v>54.6</v>
          </cell>
          <cell r="F371">
            <v>16</v>
          </cell>
          <cell r="G371">
            <v>5</v>
          </cell>
          <cell r="H371">
            <v>0</v>
          </cell>
          <cell r="I371">
            <v>0</v>
          </cell>
          <cell r="J371">
            <v>0</v>
          </cell>
          <cell r="K371">
            <v>5</v>
          </cell>
          <cell r="L371">
            <v>0</v>
          </cell>
          <cell r="M371">
            <v>0</v>
          </cell>
          <cell r="N371">
            <v>0</v>
          </cell>
          <cell r="O371">
            <v>0.875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V371">
            <v>0</v>
          </cell>
          <cell r="W371">
            <v>1.56</v>
          </cell>
          <cell r="X371">
            <v>0</v>
          </cell>
          <cell r="Y371">
            <v>0</v>
          </cell>
          <cell r="Z371">
            <v>0</v>
          </cell>
          <cell r="AB371">
            <v>5.7142857142857144</v>
          </cell>
          <cell r="AD371">
            <v>4.7142857142857144</v>
          </cell>
          <cell r="AF371">
            <v>0</v>
          </cell>
          <cell r="AG371">
            <v>0</v>
          </cell>
          <cell r="AH371">
            <v>0</v>
          </cell>
          <cell r="AI371">
            <v>35.5</v>
          </cell>
          <cell r="AJ371">
            <v>18.600000000000001</v>
          </cell>
          <cell r="AK371">
            <v>10.3</v>
          </cell>
          <cell r="AL371">
            <v>1.49</v>
          </cell>
          <cell r="AM371">
            <v>0</v>
          </cell>
          <cell r="AN371">
            <v>0</v>
          </cell>
          <cell r="AO371">
            <v>0</v>
          </cell>
          <cell r="AP371">
            <v>2.16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2.85</v>
          </cell>
          <cell r="AZ371">
            <v>0.84499999999999997</v>
          </cell>
          <cell r="BA371">
            <v>0</v>
          </cell>
          <cell r="BB371">
            <v>1</v>
          </cell>
          <cell r="BD371" t="str">
            <v>2L127x127x22.2</v>
          </cell>
          <cell r="BE371" t="str">
            <v>2L127x127x22.2</v>
          </cell>
          <cell r="BF371">
            <v>81.3</v>
          </cell>
          <cell r="BG371">
            <v>103.30689599999999</v>
          </cell>
          <cell r="BH371">
            <v>12.705</v>
          </cell>
          <cell r="BI371">
            <v>0</v>
          </cell>
          <cell r="BJ371">
            <v>0</v>
          </cell>
          <cell r="BK371">
            <v>0</v>
          </cell>
          <cell r="BL371">
            <v>12.705</v>
          </cell>
          <cell r="BM371">
            <v>0</v>
          </cell>
          <cell r="BN371">
            <v>0</v>
          </cell>
          <cell r="BO371">
            <v>0</v>
          </cell>
          <cell r="BP371">
            <v>2.2233749999999999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W371">
            <v>0</v>
          </cell>
          <cell r="BX371">
            <v>3.9639600000000002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5.7142857142857144</v>
          </cell>
          <cell r="CD371">
            <v>0</v>
          </cell>
          <cell r="CE371">
            <v>4.7142857142857144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1479.9498985195155</v>
          </cell>
          <cell r="CK371">
            <v>305.1595314306</v>
          </cell>
          <cell r="CL371">
            <v>168.98619213629999</v>
          </cell>
          <cell r="CM371">
            <v>3.7860899999999997</v>
          </cell>
          <cell r="CN371">
            <v>0</v>
          </cell>
          <cell r="CO371">
            <v>0</v>
          </cell>
          <cell r="CP371">
            <v>0</v>
          </cell>
          <cell r="CQ371">
            <v>5.4885600000000005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7.2418500000000003</v>
          </cell>
          <cell r="DA371">
            <v>0.84499999999999997</v>
          </cell>
          <cell r="DB371">
            <v>0</v>
          </cell>
          <cell r="DC371">
            <v>1</v>
          </cell>
          <cell r="DE371">
            <v>0</v>
          </cell>
        </row>
        <row r="372">
          <cell r="C372" t="str">
            <v>2L5x5x7/8x3/4</v>
          </cell>
          <cell r="D372" t="str">
            <v>F</v>
          </cell>
          <cell r="E372">
            <v>54.6</v>
          </cell>
          <cell r="F372">
            <v>16</v>
          </cell>
          <cell r="G372">
            <v>5</v>
          </cell>
          <cell r="H372">
            <v>0</v>
          </cell>
          <cell r="I372">
            <v>0</v>
          </cell>
          <cell r="J372">
            <v>0</v>
          </cell>
          <cell r="K372">
            <v>5</v>
          </cell>
          <cell r="L372">
            <v>0</v>
          </cell>
          <cell r="M372">
            <v>0</v>
          </cell>
          <cell r="N372">
            <v>0</v>
          </cell>
          <cell r="O372">
            <v>0.875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V372">
            <v>0</v>
          </cell>
          <cell r="W372">
            <v>1.56</v>
          </cell>
          <cell r="X372">
            <v>0</v>
          </cell>
          <cell r="Y372">
            <v>0</v>
          </cell>
          <cell r="Z372">
            <v>0</v>
          </cell>
          <cell r="AB372">
            <v>5.7142857142857144</v>
          </cell>
          <cell r="AD372">
            <v>4.7142857142857144</v>
          </cell>
          <cell r="AF372">
            <v>0</v>
          </cell>
          <cell r="AG372">
            <v>0</v>
          </cell>
          <cell r="AH372">
            <v>0</v>
          </cell>
          <cell r="AI372">
            <v>35.5</v>
          </cell>
          <cell r="AJ372">
            <v>18.600000000000001</v>
          </cell>
          <cell r="AK372">
            <v>10.3</v>
          </cell>
          <cell r="AL372">
            <v>1.49</v>
          </cell>
          <cell r="AM372">
            <v>0</v>
          </cell>
          <cell r="AN372">
            <v>0</v>
          </cell>
          <cell r="AO372">
            <v>0</v>
          </cell>
          <cell r="AP372">
            <v>2.44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3.07</v>
          </cell>
          <cell r="AZ372">
            <v>0.86599999999999999</v>
          </cell>
          <cell r="BA372">
            <v>0</v>
          </cell>
          <cell r="BB372">
            <v>1</v>
          </cell>
          <cell r="BD372" t="str">
            <v>2L127x127x22.2x19</v>
          </cell>
          <cell r="BE372" t="str">
            <v>2L127x127x22.2x19</v>
          </cell>
          <cell r="BF372">
            <v>81.3</v>
          </cell>
          <cell r="BG372">
            <v>103.30689599999999</v>
          </cell>
          <cell r="BH372">
            <v>12.705</v>
          </cell>
          <cell r="BI372">
            <v>0</v>
          </cell>
          <cell r="BJ372">
            <v>0</v>
          </cell>
          <cell r="BK372">
            <v>0</v>
          </cell>
          <cell r="BL372">
            <v>12.705</v>
          </cell>
          <cell r="BM372">
            <v>0</v>
          </cell>
          <cell r="BN372">
            <v>0</v>
          </cell>
          <cell r="BO372">
            <v>0</v>
          </cell>
          <cell r="BP372">
            <v>2.2233749999999999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W372">
            <v>0</v>
          </cell>
          <cell r="BX372">
            <v>3.9639600000000002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5.7142857142857144</v>
          </cell>
          <cell r="CD372">
            <v>0</v>
          </cell>
          <cell r="CE372">
            <v>4.7142857142857144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1479.9498985195155</v>
          </cell>
          <cell r="CK372">
            <v>305.1595314306</v>
          </cell>
          <cell r="CL372">
            <v>168.98619213629999</v>
          </cell>
          <cell r="CM372">
            <v>3.7860899999999997</v>
          </cell>
          <cell r="CN372">
            <v>0</v>
          </cell>
          <cell r="CO372">
            <v>0</v>
          </cell>
          <cell r="CP372">
            <v>0</v>
          </cell>
          <cell r="CQ372">
            <v>6.2000399999999996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7.8008699999999997</v>
          </cell>
          <cell r="DA372">
            <v>0.86599999999999999</v>
          </cell>
          <cell r="DB372">
            <v>0</v>
          </cell>
          <cell r="DC372">
            <v>1</v>
          </cell>
          <cell r="DE372">
            <v>0.75</v>
          </cell>
        </row>
        <row r="373">
          <cell r="C373" t="str">
            <v>2L5x5x7/8x3/8</v>
          </cell>
          <cell r="D373" t="str">
            <v>F</v>
          </cell>
          <cell r="E373">
            <v>54.6</v>
          </cell>
          <cell r="F373">
            <v>16</v>
          </cell>
          <cell r="G373">
            <v>5</v>
          </cell>
          <cell r="H373">
            <v>0</v>
          </cell>
          <cell r="I373">
            <v>0</v>
          </cell>
          <cell r="J373">
            <v>0</v>
          </cell>
          <cell r="K373">
            <v>5</v>
          </cell>
          <cell r="L373">
            <v>0</v>
          </cell>
          <cell r="M373">
            <v>0</v>
          </cell>
          <cell r="N373">
            <v>0</v>
          </cell>
          <cell r="O373">
            <v>0.875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V373">
            <v>0</v>
          </cell>
          <cell r="W373">
            <v>1.56</v>
          </cell>
          <cell r="X373">
            <v>0</v>
          </cell>
          <cell r="Y373">
            <v>0</v>
          </cell>
          <cell r="Z373">
            <v>0</v>
          </cell>
          <cell r="AB373">
            <v>5.7142857142857144</v>
          </cell>
          <cell r="AD373">
            <v>4.7142857142857144</v>
          </cell>
          <cell r="AF373">
            <v>0</v>
          </cell>
          <cell r="AG373">
            <v>0</v>
          </cell>
          <cell r="AH373">
            <v>0</v>
          </cell>
          <cell r="AI373">
            <v>35.5</v>
          </cell>
          <cell r="AJ373">
            <v>18.600000000000001</v>
          </cell>
          <cell r="AK373">
            <v>10.3</v>
          </cell>
          <cell r="AL373">
            <v>1.49</v>
          </cell>
          <cell r="AM373">
            <v>0</v>
          </cell>
          <cell r="AN373">
            <v>0</v>
          </cell>
          <cell r="AO373">
            <v>0</v>
          </cell>
          <cell r="AP373">
            <v>2.2999999999999998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2.96</v>
          </cell>
          <cell r="AZ373">
            <v>0.85599999999999998</v>
          </cell>
          <cell r="BA373">
            <v>0</v>
          </cell>
          <cell r="BB373">
            <v>1</v>
          </cell>
          <cell r="BD373" t="str">
            <v>2L127x127x22.2x9</v>
          </cell>
          <cell r="BE373" t="str">
            <v>2L127x127x22.2x9</v>
          </cell>
          <cell r="BF373">
            <v>81.3</v>
          </cell>
          <cell r="BG373">
            <v>103.30689599999999</v>
          </cell>
          <cell r="BH373">
            <v>12.705</v>
          </cell>
          <cell r="BI373">
            <v>0</v>
          </cell>
          <cell r="BJ373">
            <v>0</v>
          </cell>
          <cell r="BK373">
            <v>0</v>
          </cell>
          <cell r="BL373">
            <v>12.705</v>
          </cell>
          <cell r="BM373">
            <v>0</v>
          </cell>
          <cell r="BN373">
            <v>0</v>
          </cell>
          <cell r="BO373">
            <v>0</v>
          </cell>
          <cell r="BP373">
            <v>2.2233749999999999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W373">
            <v>0</v>
          </cell>
          <cell r="BX373">
            <v>3.9639600000000002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5.7142857142857144</v>
          </cell>
          <cell r="CD373">
            <v>0</v>
          </cell>
          <cell r="CE373">
            <v>4.7142857142857144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1479.9498985195155</v>
          </cell>
          <cell r="CK373">
            <v>305.1595314306</v>
          </cell>
          <cell r="CL373">
            <v>168.98619213629999</v>
          </cell>
          <cell r="CM373">
            <v>3.7860899999999997</v>
          </cell>
          <cell r="CN373">
            <v>0</v>
          </cell>
          <cell r="CO373">
            <v>0</v>
          </cell>
          <cell r="CP373">
            <v>0</v>
          </cell>
          <cell r="CQ373">
            <v>5.8442999999999996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7.5213599999999996</v>
          </cell>
          <cell r="DA373">
            <v>0.85599999999999998</v>
          </cell>
          <cell r="DB373">
            <v>0</v>
          </cell>
          <cell r="DC373">
            <v>1</v>
          </cell>
          <cell r="DE373">
            <v>0.375</v>
          </cell>
        </row>
        <row r="374">
          <cell r="C374" t="str">
            <v>2L6x3-1/2x1/2LLBB</v>
          </cell>
          <cell r="D374" t="str">
            <v>F</v>
          </cell>
          <cell r="E374">
            <v>30.7</v>
          </cell>
          <cell r="F374">
            <v>9.0399999999999991</v>
          </cell>
          <cell r="G374">
            <v>6</v>
          </cell>
          <cell r="H374">
            <v>0</v>
          </cell>
          <cell r="I374">
            <v>0</v>
          </cell>
          <cell r="J374">
            <v>0</v>
          </cell>
          <cell r="K374">
            <v>3.5</v>
          </cell>
          <cell r="L374">
            <v>0</v>
          </cell>
          <cell r="M374">
            <v>0</v>
          </cell>
          <cell r="N374">
            <v>0</v>
          </cell>
          <cell r="O374">
            <v>0.5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V374">
            <v>0</v>
          </cell>
          <cell r="W374">
            <v>2.0699999999999998</v>
          </cell>
          <cell r="X374">
            <v>0</v>
          </cell>
          <cell r="Y374">
            <v>0</v>
          </cell>
          <cell r="Z374">
            <v>1.48</v>
          </cell>
          <cell r="AB374">
            <v>7</v>
          </cell>
          <cell r="AD374">
            <v>11</v>
          </cell>
          <cell r="AF374">
            <v>0</v>
          </cell>
          <cell r="AG374">
            <v>0</v>
          </cell>
          <cell r="AH374">
            <v>0</v>
          </cell>
          <cell r="AI374">
            <v>33.200000000000003</v>
          </cell>
          <cell r="AJ374">
            <v>15</v>
          </cell>
          <cell r="AK374">
            <v>8.4499999999999993</v>
          </cell>
          <cell r="AL374">
            <v>1.92</v>
          </cell>
          <cell r="AM374">
            <v>0</v>
          </cell>
          <cell r="AN374">
            <v>0</v>
          </cell>
          <cell r="AO374">
            <v>0</v>
          </cell>
          <cell r="AP374">
            <v>1.27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2.94</v>
          </cell>
          <cell r="AZ374">
            <v>0.61499999999999999</v>
          </cell>
          <cell r="BA374">
            <v>0</v>
          </cell>
          <cell r="BB374">
            <v>1</v>
          </cell>
          <cell r="BD374" t="str">
            <v>2L152x89x12.7LLBB</v>
          </cell>
          <cell r="BE374" t="str">
            <v>2L152x89x12.7LLBB</v>
          </cell>
          <cell r="BF374">
            <v>45.7</v>
          </cell>
          <cell r="BG374">
            <v>58.368396239999988</v>
          </cell>
          <cell r="BH374">
            <v>15.245999999999999</v>
          </cell>
          <cell r="BI374">
            <v>0</v>
          </cell>
          <cell r="BJ374">
            <v>0</v>
          </cell>
          <cell r="BK374">
            <v>0</v>
          </cell>
          <cell r="BL374">
            <v>8.8934999999999995</v>
          </cell>
          <cell r="BM374">
            <v>0</v>
          </cell>
          <cell r="BN374">
            <v>0</v>
          </cell>
          <cell r="BO374">
            <v>0</v>
          </cell>
          <cell r="BP374">
            <v>1.2705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W374">
            <v>0</v>
          </cell>
          <cell r="BX374">
            <v>5.2598699999999994</v>
          </cell>
          <cell r="BY374">
            <v>0</v>
          </cell>
          <cell r="BZ374">
            <v>0</v>
          </cell>
          <cell r="CA374">
            <v>3.7606799999999998</v>
          </cell>
          <cell r="CB374">
            <v>0</v>
          </cell>
          <cell r="CC374">
            <v>7</v>
          </cell>
          <cell r="CD374">
            <v>0</v>
          </cell>
          <cell r="CE374">
            <v>11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1384.0658205872653</v>
          </cell>
          <cell r="CK374">
            <v>246.09639631499999</v>
          </cell>
          <cell r="CL374">
            <v>138.63430325744997</v>
          </cell>
          <cell r="CM374">
            <v>4.8787199999999995</v>
          </cell>
          <cell r="CN374">
            <v>0</v>
          </cell>
          <cell r="CO374">
            <v>0</v>
          </cell>
          <cell r="CP374">
            <v>0</v>
          </cell>
          <cell r="CQ374">
            <v>3.2270699999999999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7.4705399999999997</v>
          </cell>
          <cell r="DA374">
            <v>0.61499999999999999</v>
          </cell>
          <cell r="DB374">
            <v>0</v>
          </cell>
          <cell r="DC374">
            <v>1</v>
          </cell>
          <cell r="DE374">
            <v>0</v>
          </cell>
        </row>
        <row r="375">
          <cell r="C375" t="str">
            <v>2L6x3-1/2x1/2SLBB</v>
          </cell>
          <cell r="D375" t="str">
            <v>F</v>
          </cell>
          <cell r="E375">
            <v>30.7</v>
          </cell>
          <cell r="F375">
            <v>9.0399999999999991</v>
          </cell>
          <cell r="G375">
            <v>3.5</v>
          </cell>
          <cell r="H375">
            <v>0</v>
          </cell>
          <cell r="I375">
            <v>0</v>
          </cell>
          <cell r="J375">
            <v>0</v>
          </cell>
          <cell r="K375">
            <v>6</v>
          </cell>
          <cell r="L375">
            <v>0</v>
          </cell>
          <cell r="M375">
            <v>0</v>
          </cell>
          <cell r="N375">
            <v>0</v>
          </cell>
          <cell r="O375">
            <v>0.5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V375">
            <v>0</v>
          </cell>
          <cell r="W375">
            <v>0.82900000000000007</v>
          </cell>
          <cell r="X375">
            <v>0</v>
          </cell>
          <cell r="Y375">
            <v>0</v>
          </cell>
          <cell r="Z375">
            <v>0.376</v>
          </cell>
          <cell r="AB375">
            <v>12</v>
          </cell>
          <cell r="AD375">
            <v>6</v>
          </cell>
          <cell r="AF375">
            <v>0</v>
          </cell>
          <cell r="AG375">
            <v>0</v>
          </cell>
          <cell r="AH375">
            <v>0</v>
          </cell>
          <cell r="AI375">
            <v>8.4700000000000006</v>
          </cell>
          <cell r="AJ375">
            <v>5.77</v>
          </cell>
          <cell r="AK375">
            <v>3.17</v>
          </cell>
          <cell r="AL375">
            <v>0.96799999999999997</v>
          </cell>
          <cell r="AM375">
            <v>0</v>
          </cell>
          <cell r="AN375">
            <v>0</v>
          </cell>
          <cell r="AO375">
            <v>0</v>
          </cell>
          <cell r="AP375">
            <v>2.82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3.04</v>
          </cell>
          <cell r="AZ375">
            <v>0.96399999999999997</v>
          </cell>
          <cell r="BA375">
            <v>0</v>
          </cell>
          <cell r="BB375">
            <v>1</v>
          </cell>
          <cell r="BD375" t="str">
            <v>2L152x89x12.7SLBB</v>
          </cell>
          <cell r="BE375" t="str">
            <v>2L152x89x12.7SLBB</v>
          </cell>
          <cell r="BF375">
            <v>45.7</v>
          </cell>
          <cell r="BG375">
            <v>58.368396239999988</v>
          </cell>
          <cell r="BH375">
            <v>8.8934999999999995</v>
          </cell>
          <cell r="BI375">
            <v>0</v>
          </cell>
          <cell r="BJ375">
            <v>0</v>
          </cell>
          <cell r="BK375">
            <v>0</v>
          </cell>
          <cell r="BL375">
            <v>15.245999999999999</v>
          </cell>
          <cell r="BM375">
            <v>0</v>
          </cell>
          <cell r="BN375">
            <v>0</v>
          </cell>
          <cell r="BO375">
            <v>0</v>
          </cell>
          <cell r="BP375">
            <v>1.2705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W375">
            <v>0</v>
          </cell>
          <cell r="BX375">
            <v>2.1064890000000003</v>
          </cell>
          <cell r="BY375">
            <v>0</v>
          </cell>
          <cell r="BZ375">
            <v>0</v>
          </cell>
          <cell r="CA375">
            <v>0.95541599999999993</v>
          </cell>
          <cell r="CB375">
            <v>0</v>
          </cell>
          <cell r="CC375">
            <v>12</v>
          </cell>
          <cell r="CD375">
            <v>0</v>
          </cell>
          <cell r="CE375">
            <v>6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353.10353916789569</v>
          </cell>
          <cell r="CK375">
            <v>94.665080449169992</v>
          </cell>
          <cell r="CL375">
            <v>52.008371754569993</v>
          </cell>
          <cell r="CM375">
            <v>2.4596879999999999</v>
          </cell>
          <cell r="CN375">
            <v>0</v>
          </cell>
          <cell r="CO375">
            <v>0</v>
          </cell>
          <cell r="CP375">
            <v>0</v>
          </cell>
          <cell r="CQ375">
            <v>7.1656199999999997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7.72464</v>
          </cell>
          <cell r="DA375">
            <v>0.96399999999999997</v>
          </cell>
          <cell r="DB375">
            <v>0</v>
          </cell>
          <cell r="DC375">
            <v>1</v>
          </cell>
          <cell r="DE375">
            <v>0</v>
          </cell>
        </row>
        <row r="376">
          <cell r="C376" t="str">
            <v>2L6x3-1/2x1/2x3/4LLBB</v>
          </cell>
          <cell r="D376" t="str">
            <v>F</v>
          </cell>
          <cell r="E376">
            <v>30.7</v>
          </cell>
          <cell r="F376">
            <v>9.0399999999999991</v>
          </cell>
          <cell r="G376">
            <v>6</v>
          </cell>
          <cell r="H376">
            <v>0</v>
          </cell>
          <cell r="I376">
            <v>0</v>
          </cell>
          <cell r="J376">
            <v>0</v>
          </cell>
          <cell r="K376">
            <v>3.5</v>
          </cell>
          <cell r="L376">
            <v>0</v>
          </cell>
          <cell r="M376">
            <v>0</v>
          </cell>
          <cell r="N376">
            <v>0</v>
          </cell>
          <cell r="O376">
            <v>0.5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V376">
            <v>0</v>
          </cell>
          <cell r="W376">
            <v>2.0699999999999998</v>
          </cell>
          <cell r="X376">
            <v>0</v>
          </cell>
          <cell r="Y376">
            <v>0</v>
          </cell>
          <cell r="Z376">
            <v>1.48</v>
          </cell>
          <cell r="AB376">
            <v>7</v>
          </cell>
          <cell r="AD376">
            <v>11</v>
          </cell>
          <cell r="AF376">
            <v>0</v>
          </cell>
          <cell r="AG376">
            <v>0</v>
          </cell>
          <cell r="AH376">
            <v>0</v>
          </cell>
          <cell r="AI376">
            <v>33.200000000000003</v>
          </cell>
          <cell r="AJ376">
            <v>15</v>
          </cell>
          <cell r="AK376">
            <v>8.4499999999999993</v>
          </cell>
          <cell r="AL376">
            <v>1.92</v>
          </cell>
          <cell r="AM376">
            <v>0</v>
          </cell>
          <cell r="AN376">
            <v>0</v>
          </cell>
          <cell r="AO376">
            <v>0</v>
          </cell>
          <cell r="AP376">
            <v>1.54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3.06</v>
          </cell>
          <cell r="AZ376">
            <v>0.64600000000000002</v>
          </cell>
          <cell r="BA376">
            <v>0</v>
          </cell>
          <cell r="BB376">
            <v>1</v>
          </cell>
          <cell r="BD376" t="str">
            <v>2L152x89x12.7x19LLBB</v>
          </cell>
          <cell r="BE376" t="str">
            <v>2L152x89x12.7x19LLBB</v>
          </cell>
          <cell r="BF376">
            <v>45.7</v>
          </cell>
          <cell r="BG376">
            <v>58.368396239999988</v>
          </cell>
          <cell r="BH376">
            <v>15.245999999999999</v>
          </cell>
          <cell r="BI376">
            <v>0</v>
          </cell>
          <cell r="BJ376">
            <v>0</v>
          </cell>
          <cell r="BK376">
            <v>0</v>
          </cell>
          <cell r="BL376">
            <v>8.8934999999999995</v>
          </cell>
          <cell r="BM376">
            <v>0</v>
          </cell>
          <cell r="BN376">
            <v>0</v>
          </cell>
          <cell r="BO376">
            <v>0</v>
          </cell>
          <cell r="BP376">
            <v>1.2705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W376">
            <v>0</v>
          </cell>
          <cell r="BX376">
            <v>5.2598699999999994</v>
          </cell>
          <cell r="BY376">
            <v>0</v>
          </cell>
          <cell r="BZ376">
            <v>0</v>
          </cell>
          <cell r="CA376">
            <v>3.7606799999999998</v>
          </cell>
          <cell r="CB376">
            <v>0</v>
          </cell>
          <cell r="CC376">
            <v>7</v>
          </cell>
          <cell r="CD376">
            <v>0</v>
          </cell>
          <cell r="CE376">
            <v>11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1384.0658205872653</v>
          </cell>
          <cell r="CK376">
            <v>246.09639631499999</v>
          </cell>
          <cell r="CL376">
            <v>138.63430325744997</v>
          </cell>
          <cell r="CM376">
            <v>4.8787199999999995</v>
          </cell>
          <cell r="CN376">
            <v>0</v>
          </cell>
          <cell r="CO376">
            <v>0</v>
          </cell>
          <cell r="CP376">
            <v>0</v>
          </cell>
          <cell r="CQ376">
            <v>3.9131399999999998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7.7754599999999998</v>
          </cell>
          <cell r="DA376">
            <v>0.64600000000000002</v>
          </cell>
          <cell r="DB376">
            <v>0</v>
          </cell>
          <cell r="DC376">
            <v>1</v>
          </cell>
          <cell r="DE376">
            <v>0.75</v>
          </cell>
        </row>
        <row r="377">
          <cell r="C377" t="str">
            <v>2L6x3-1/2x1/2x3/4SLBB</v>
          </cell>
          <cell r="D377" t="str">
            <v>F</v>
          </cell>
          <cell r="E377">
            <v>30.7</v>
          </cell>
          <cell r="F377">
            <v>9.0399999999999991</v>
          </cell>
          <cell r="G377">
            <v>3.5</v>
          </cell>
          <cell r="H377">
            <v>0</v>
          </cell>
          <cell r="I377">
            <v>0</v>
          </cell>
          <cell r="J377">
            <v>0</v>
          </cell>
          <cell r="K377">
            <v>6</v>
          </cell>
          <cell r="L377">
            <v>0</v>
          </cell>
          <cell r="M377">
            <v>0</v>
          </cell>
          <cell r="N377">
            <v>0</v>
          </cell>
          <cell r="O377">
            <v>0.5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V377">
            <v>0</v>
          </cell>
          <cell r="W377">
            <v>0.82900000000000007</v>
          </cell>
          <cell r="X377">
            <v>0</v>
          </cell>
          <cell r="Y377">
            <v>0</v>
          </cell>
          <cell r="Z377">
            <v>0.376</v>
          </cell>
          <cell r="AB377">
            <v>12</v>
          </cell>
          <cell r="AD377">
            <v>6</v>
          </cell>
          <cell r="AF377">
            <v>0</v>
          </cell>
          <cell r="AG377">
            <v>0</v>
          </cell>
          <cell r="AH377">
            <v>0</v>
          </cell>
          <cell r="AI377">
            <v>8.4700000000000006</v>
          </cell>
          <cell r="AJ377">
            <v>5.77</v>
          </cell>
          <cell r="AK377">
            <v>3.17</v>
          </cell>
          <cell r="AL377">
            <v>0.96799999999999997</v>
          </cell>
          <cell r="AM377">
            <v>0</v>
          </cell>
          <cell r="AN377">
            <v>0</v>
          </cell>
          <cell r="AO377">
            <v>0</v>
          </cell>
          <cell r="AP377">
            <v>3.11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3.31</v>
          </cell>
          <cell r="AZ377">
            <v>0.96899999999999997</v>
          </cell>
          <cell r="BA377">
            <v>0</v>
          </cell>
          <cell r="BB377">
            <v>1</v>
          </cell>
          <cell r="BD377" t="str">
            <v>2L152x89x12.7x19SLBB</v>
          </cell>
          <cell r="BE377" t="str">
            <v>2L152x89x12.7x19SLBB</v>
          </cell>
          <cell r="BF377">
            <v>45.7</v>
          </cell>
          <cell r="BG377">
            <v>58.368396239999988</v>
          </cell>
          <cell r="BH377">
            <v>8.8934999999999995</v>
          </cell>
          <cell r="BI377">
            <v>0</v>
          </cell>
          <cell r="BJ377">
            <v>0</v>
          </cell>
          <cell r="BK377">
            <v>0</v>
          </cell>
          <cell r="BL377">
            <v>15.245999999999999</v>
          </cell>
          <cell r="BM377">
            <v>0</v>
          </cell>
          <cell r="BN377">
            <v>0</v>
          </cell>
          <cell r="BO377">
            <v>0</v>
          </cell>
          <cell r="BP377">
            <v>1.2705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W377">
            <v>0</v>
          </cell>
          <cell r="BX377">
            <v>2.1064890000000003</v>
          </cell>
          <cell r="BY377">
            <v>0</v>
          </cell>
          <cell r="BZ377">
            <v>0</v>
          </cell>
          <cell r="CA377">
            <v>0.95541599999999993</v>
          </cell>
          <cell r="CB377">
            <v>0</v>
          </cell>
          <cell r="CC377">
            <v>12</v>
          </cell>
          <cell r="CD377">
            <v>0</v>
          </cell>
          <cell r="CE377">
            <v>6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353.10353916789569</v>
          </cell>
          <cell r="CK377">
            <v>94.665080449169992</v>
          </cell>
          <cell r="CL377">
            <v>52.008371754569993</v>
          </cell>
          <cell r="CM377">
            <v>2.4596879999999999</v>
          </cell>
          <cell r="CN377">
            <v>0</v>
          </cell>
          <cell r="CO377">
            <v>0</v>
          </cell>
          <cell r="CP377">
            <v>0</v>
          </cell>
          <cell r="CQ377">
            <v>7.9025099999999995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8.4107099999999999</v>
          </cell>
          <cell r="DA377">
            <v>0.96899999999999997</v>
          </cell>
          <cell r="DB377">
            <v>0</v>
          </cell>
          <cell r="DC377">
            <v>1</v>
          </cell>
          <cell r="DE377">
            <v>0.75</v>
          </cell>
        </row>
        <row r="378">
          <cell r="C378" t="str">
            <v>2L6x3-1/2x1/2x3/8LLBB</v>
          </cell>
          <cell r="D378" t="str">
            <v>F</v>
          </cell>
          <cell r="E378">
            <v>30.7</v>
          </cell>
          <cell r="F378">
            <v>9.0399999999999991</v>
          </cell>
          <cell r="G378">
            <v>6</v>
          </cell>
          <cell r="H378">
            <v>0</v>
          </cell>
          <cell r="I378">
            <v>0</v>
          </cell>
          <cell r="J378">
            <v>0</v>
          </cell>
          <cell r="K378">
            <v>3.5</v>
          </cell>
          <cell r="L378">
            <v>0</v>
          </cell>
          <cell r="M378">
            <v>0</v>
          </cell>
          <cell r="N378">
            <v>0</v>
          </cell>
          <cell r="O378">
            <v>0.5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V378">
            <v>0</v>
          </cell>
          <cell r="W378">
            <v>2.0699999999999998</v>
          </cell>
          <cell r="X378">
            <v>0</v>
          </cell>
          <cell r="Y378">
            <v>0</v>
          </cell>
          <cell r="Z378">
            <v>1.48</v>
          </cell>
          <cell r="AB378">
            <v>7</v>
          </cell>
          <cell r="AD378">
            <v>11</v>
          </cell>
          <cell r="AF378">
            <v>0</v>
          </cell>
          <cell r="AG378">
            <v>0</v>
          </cell>
          <cell r="AH378">
            <v>0</v>
          </cell>
          <cell r="AI378">
            <v>33.200000000000003</v>
          </cell>
          <cell r="AJ378">
            <v>15</v>
          </cell>
          <cell r="AK378">
            <v>8.4499999999999993</v>
          </cell>
          <cell r="AL378">
            <v>1.92</v>
          </cell>
          <cell r="AM378">
            <v>0</v>
          </cell>
          <cell r="AN378">
            <v>0</v>
          </cell>
          <cell r="AO378">
            <v>0</v>
          </cell>
          <cell r="AP378">
            <v>1.4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2.99</v>
          </cell>
          <cell r="AZ378">
            <v>0.63</v>
          </cell>
          <cell r="BA378">
            <v>0</v>
          </cell>
          <cell r="BB378">
            <v>1</v>
          </cell>
          <cell r="BD378" t="str">
            <v>2L152x89x12.7x9LLBB</v>
          </cell>
          <cell r="BE378" t="str">
            <v>2L152x89x12.7x9LLBB</v>
          </cell>
          <cell r="BF378">
            <v>45.7</v>
          </cell>
          <cell r="BG378">
            <v>58.368396239999988</v>
          </cell>
          <cell r="BH378">
            <v>15.245999999999999</v>
          </cell>
          <cell r="BI378">
            <v>0</v>
          </cell>
          <cell r="BJ378">
            <v>0</v>
          </cell>
          <cell r="BK378">
            <v>0</v>
          </cell>
          <cell r="BL378">
            <v>8.8934999999999995</v>
          </cell>
          <cell r="BM378">
            <v>0</v>
          </cell>
          <cell r="BN378">
            <v>0</v>
          </cell>
          <cell r="BO378">
            <v>0</v>
          </cell>
          <cell r="BP378">
            <v>1.2705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W378">
            <v>0</v>
          </cell>
          <cell r="BX378">
            <v>5.2598699999999994</v>
          </cell>
          <cell r="BY378">
            <v>0</v>
          </cell>
          <cell r="BZ378">
            <v>0</v>
          </cell>
          <cell r="CA378">
            <v>3.7606799999999998</v>
          </cell>
          <cell r="CB378">
            <v>0</v>
          </cell>
          <cell r="CC378">
            <v>7</v>
          </cell>
          <cell r="CD378">
            <v>0</v>
          </cell>
          <cell r="CE378">
            <v>11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1384.0658205872653</v>
          </cell>
          <cell r="CK378">
            <v>246.09639631499999</v>
          </cell>
          <cell r="CL378">
            <v>138.63430325744997</v>
          </cell>
          <cell r="CM378">
            <v>4.8787199999999995</v>
          </cell>
          <cell r="CN378">
            <v>0</v>
          </cell>
          <cell r="CO378">
            <v>0</v>
          </cell>
          <cell r="CP378">
            <v>0</v>
          </cell>
          <cell r="CQ378">
            <v>3.5573999999999995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7.5975900000000003</v>
          </cell>
          <cell r="DA378">
            <v>0.63</v>
          </cell>
          <cell r="DB378">
            <v>0</v>
          </cell>
          <cell r="DC378">
            <v>1</v>
          </cell>
          <cell r="DE378">
            <v>0.375</v>
          </cell>
        </row>
        <row r="379">
          <cell r="C379" t="str">
            <v>2L6x3-1/2x1/2x3/8SLBB</v>
          </cell>
          <cell r="D379" t="str">
            <v>F</v>
          </cell>
          <cell r="E379">
            <v>30.7</v>
          </cell>
          <cell r="F379">
            <v>9.0399999999999991</v>
          </cell>
          <cell r="G379">
            <v>3.5</v>
          </cell>
          <cell r="H379">
            <v>0</v>
          </cell>
          <cell r="I379">
            <v>0</v>
          </cell>
          <cell r="J379">
            <v>0</v>
          </cell>
          <cell r="K379">
            <v>6</v>
          </cell>
          <cell r="L379">
            <v>0</v>
          </cell>
          <cell r="M379">
            <v>0</v>
          </cell>
          <cell r="N379">
            <v>0</v>
          </cell>
          <cell r="O379">
            <v>0.5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V379">
            <v>0</v>
          </cell>
          <cell r="W379">
            <v>0.82900000000000007</v>
          </cell>
          <cell r="X379">
            <v>0</v>
          </cell>
          <cell r="Y379">
            <v>0</v>
          </cell>
          <cell r="Z379">
            <v>0.376</v>
          </cell>
          <cell r="AB379">
            <v>12</v>
          </cell>
          <cell r="AD379">
            <v>6</v>
          </cell>
          <cell r="AF379">
            <v>0</v>
          </cell>
          <cell r="AG379">
            <v>0</v>
          </cell>
          <cell r="AH379">
            <v>0</v>
          </cell>
          <cell r="AI379">
            <v>8.4700000000000006</v>
          </cell>
          <cell r="AJ379">
            <v>5.77</v>
          </cell>
          <cell r="AK379">
            <v>3.17</v>
          </cell>
          <cell r="AL379">
            <v>0.96799999999999997</v>
          </cell>
          <cell r="AM379">
            <v>0</v>
          </cell>
          <cell r="AN379">
            <v>0</v>
          </cell>
          <cell r="AO379">
            <v>0</v>
          </cell>
          <cell r="AP379">
            <v>2.96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3.17</v>
          </cell>
          <cell r="AZ379">
            <v>0.96699999999999997</v>
          </cell>
          <cell r="BA379">
            <v>0</v>
          </cell>
          <cell r="BB379">
            <v>1</v>
          </cell>
          <cell r="BD379" t="str">
            <v>2L152x89x12.7x9SLBB</v>
          </cell>
          <cell r="BE379" t="str">
            <v>2L152x89x12.7x9SLBB</v>
          </cell>
          <cell r="BF379">
            <v>45.7</v>
          </cell>
          <cell r="BG379">
            <v>58.368396239999988</v>
          </cell>
          <cell r="BH379">
            <v>8.8934999999999995</v>
          </cell>
          <cell r="BI379">
            <v>0</v>
          </cell>
          <cell r="BJ379">
            <v>0</v>
          </cell>
          <cell r="BK379">
            <v>0</v>
          </cell>
          <cell r="BL379">
            <v>15.245999999999999</v>
          </cell>
          <cell r="BM379">
            <v>0</v>
          </cell>
          <cell r="BN379">
            <v>0</v>
          </cell>
          <cell r="BO379">
            <v>0</v>
          </cell>
          <cell r="BP379">
            <v>1.2705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W379">
            <v>0</v>
          </cell>
          <cell r="BX379">
            <v>2.1064890000000003</v>
          </cell>
          <cell r="BY379">
            <v>0</v>
          </cell>
          <cell r="BZ379">
            <v>0</v>
          </cell>
          <cell r="CA379">
            <v>0.95541599999999993</v>
          </cell>
          <cell r="CB379">
            <v>0</v>
          </cell>
          <cell r="CC379">
            <v>12</v>
          </cell>
          <cell r="CD379">
            <v>0</v>
          </cell>
          <cell r="CE379">
            <v>6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353.10353916789569</v>
          </cell>
          <cell r="CK379">
            <v>94.665080449169992</v>
          </cell>
          <cell r="CL379">
            <v>52.008371754569993</v>
          </cell>
          <cell r="CM379">
            <v>2.4596879999999999</v>
          </cell>
          <cell r="CN379">
            <v>0</v>
          </cell>
          <cell r="CO379">
            <v>0</v>
          </cell>
          <cell r="CP379">
            <v>0</v>
          </cell>
          <cell r="CQ379">
            <v>7.5213599999999996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8.0549699999999991</v>
          </cell>
          <cell r="DA379">
            <v>0.96699999999999997</v>
          </cell>
          <cell r="DB379">
            <v>0</v>
          </cell>
          <cell r="DC379">
            <v>1</v>
          </cell>
          <cell r="DE379">
            <v>0.375</v>
          </cell>
        </row>
        <row r="380">
          <cell r="C380" t="str">
            <v>2L6x3-1/2x3/8LLBB</v>
          </cell>
          <cell r="D380" t="str">
            <v>F</v>
          </cell>
          <cell r="E380">
            <v>23.4</v>
          </cell>
          <cell r="F380">
            <v>6.88</v>
          </cell>
          <cell r="G380">
            <v>6</v>
          </cell>
          <cell r="H380">
            <v>0</v>
          </cell>
          <cell r="I380">
            <v>0</v>
          </cell>
          <cell r="J380">
            <v>0</v>
          </cell>
          <cell r="K380">
            <v>3.5</v>
          </cell>
          <cell r="L380">
            <v>0</v>
          </cell>
          <cell r="M380">
            <v>0</v>
          </cell>
          <cell r="N380">
            <v>0</v>
          </cell>
          <cell r="O380">
            <v>0.375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V380">
            <v>0</v>
          </cell>
          <cell r="W380">
            <v>2.02</v>
          </cell>
          <cell r="X380">
            <v>0</v>
          </cell>
          <cell r="Y380">
            <v>0</v>
          </cell>
          <cell r="Z380">
            <v>1.41</v>
          </cell>
          <cell r="AB380">
            <v>9.3333333333333339</v>
          </cell>
          <cell r="AD380">
            <v>15</v>
          </cell>
          <cell r="AF380">
            <v>0</v>
          </cell>
          <cell r="AG380">
            <v>0</v>
          </cell>
          <cell r="AH380">
            <v>0</v>
          </cell>
          <cell r="AI380">
            <v>25.7</v>
          </cell>
          <cell r="AJ380">
            <v>11.5</v>
          </cell>
          <cell r="AK380">
            <v>6.47</v>
          </cell>
          <cell r="AL380">
            <v>1.93</v>
          </cell>
          <cell r="AM380">
            <v>0</v>
          </cell>
          <cell r="AN380">
            <v>0</v>
          </cell>
          <cell r="AO380">
            <v>0</v>
          </cell>
          <cell r="AP380">
            <v>1.26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2.95</v>
          </cell>
          <cell r="AZ380">
            <v>0.61299999999999999</v>
          </cell>
          <cell r="BA380">
            <v>0</v>
          </cell>
          <cell r="BB380">
            <v>1</v>
          </cell>
          <cell r="BD380" t="str">
            <v>2L152x89x9.5LLBB</v>
          </cell>
          <cell r="BE380" t="str">
            <v>2L152x89x9.5LLBB</v>
          </cell>
          <cell r="BF380">
            <v>34.9</v>
          </cell>
          <cell r="BG380">
            <v>44.421965279999995</v>
          </cell>
          <cell r="BH380">
            <v>15.245999999999999</v>
          </cell>
          <cell r="BI380">
            <v>0</v>
          </cell>
          <cell r="BJ380">
            <v>0</v>
          </cell>
          <cell r="BK380">
            <v>0</v>
          </cell>
          <cell r="BL380">
            <v>8.8934999999999995</v>
          </cell>
          <cell r="BM380">
            <v>0</v>
          </cell>
          <cell r="BN380">
            <v>0</v>
          </cell>
          <cell r="BO380">
            <v>0</v>
          </cell>
          <cell r="BP380">
            <v>0.95287499999999992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W380">
            <v>0</v>
          </cell>
          <cell r="BX380">
            <v>5.1328199999999997</v>
          </cell>
          <cell r="BY380">
            <v>0</v>
          </cell>
          <cell r="BZ380">
            <v>0</v>
          </cell>
          <cell r="CA380">
            <v>3.5828099999999998</v>
          </cell>
          <cell r="CB380">
            <v>0</v>
          </cell>
          <cell r="CC380">
            <v>9.3333333333333339</v>
          </cell>
          <cell r="CD380">
            <v>0</v>
          </cell>
          <cell r="CE380">
            <v>15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1071.4003490690577</v>
          </cell>
          <cell r="CK380">
            <v>188.67390384149999</v>
          </cell>
          <cell r="CL380">
            <v>106.14957894386998</v>
          </cell>
          <cell r="CM380">
            <v>4.9041299999999994</v>
          </cell>
          <cell r="CN380">
            <v>0</v>
          </cell>
          <cell r="CO380">
            <v>0</v>
          </cell>
          <cell r="CP380">
            <v>0</v>
          </cell>
          <cell r="CQ380">
            <v>3.20166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7.4959500000000006</v>
          </cell>
          <cell r="DA380">
            <v>0.61299999999999999</v>
          </cell>
          <cell r="DB380">
            <v>0</v>
          </cell>
          <cell r="DC380">
            <v>1</v>
          </cell>
          <cell r="DE380">
            <v>0</v>
          </cell>
        </row>
        <row r="381">
          <cell r="C381" t="str">
            <v>2L6x3-1/2x3/8SLBB</v>
          </cell>
          <cell r="D381" t="str">
            <v>F</v>
          </cell>
          <cell r="E381">
            <v>23.4</v>
          </cell>
          <cell r="F381">
            <v>6.88</v>
          </cell>
          <cell r="G381">
            <v>3.5</v>
          </cell>
          <cell r="H381">
            <v>0</v>
          </cell>
          <cell r="I381">
            <v>0</v>
          </cell>
          <cell r="J381">
            <v>0</v>
          </cell>
          <cell r="K381">
            <v>6</v>
          </cell>
          <cell r="L381">
            <v>0</v>
          </cell>
          <cell r="M381">
            <v>0</v>
          </cell>
          <cell r="N381">
            <v>0</v>
          </cell>
          <cell r="O381">
            <v>0.375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V381">
            <v>0</v>
          </cell>
          <cell r="W381">
            <v>0.78100000000000003</v>
          </cell>
          <cell r="X381">
            <v>0</v>
          </cell>
          <cell r="Y381">
            <v>0</v>
          </cell>
          <cell r="Z381">
            <v>0.28700000000000003</v>
          </cell>
          <cell r="AB381">
            <v>16</v>
          </cell>
          <cell r="AD381">
            <v>8.3333333333333339</v>
          </cell>
          <cell r="AF381">
            <v>0</v>
          </cell>
          <cell r="AG381">
            <v>0</v>
          </cell>
          <cell r="AH381">
            <v>0</v>
          </cell>
          <cell r="AI381">
            <v>6.65</v>
          </cell>
          <cell r="AJ381">
            <v>4.3600000000000003</v>
          </cell>
          <cell r="AK381">
            <v>2.4500000000000002</v>
          </cell>
          <cell r="AL381">
            <v>0.98399999999999999</v>
          </cell>
          <cell r="AM381">
            <v>0</v>
          </cell>
          <cell r="AN381">
            <v>0</v>
          </cell>
          <cell r="AO381">
            <v>0</v>
          </cell>
          <cell r="AP381">
            <v>2.8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3.02</v>
          </cell>
          <cell r="AZ381">
            <v>0.96199999999999997</v>
          </cell>
          <cell r="BA381">
            <v>0</v>
          </cell>
          <cell r="BB381">
            <v>0.998</v>
          </cell>
          <cell r="BD381" t="str">
            <v>2L152x89x9.5SLBB</v>
          </cell>
          <cell r="BE381" t="str">
            <v>2L152x89x9.5SLBB</v>
          </cell>
          <cell r="BF381">
            <v>34.9</v>
          </cell>
          <cell r="BG381">
            <v>44.421965279999995</v>
          </cell>
          <cell r="BH381">
            <v>8.8934999999999995</v>
          </cell>
          <cell r="BI381">
            <v>0</v>
          </cell>
          <cell r="BJ381">
            <v>0</v>
          </cell>
          <cell r="BK381">
            <v>0</v>
          </cell>
          <cell r="BL381">
            <v>15.245999999999999</v>
          </cell>
          <cell r="BM381">
            <v>0</v>
          </cell>
          <cell r="BN381">
            <v>0</v>
          </cell>
          <cell r="BO381">
            <v>0</v>
          </cell>
          <cell r="BP381">
            <v>0.95287499999999992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W381">
            <v>0</v>
          </cell>
          <cell r="BX381">
            <v>1.984521</v>
          </cell>
          <cell r="BY381">
            <v>0</v>
          </cell>
          <cell r="BZ381">
            <v>0</v>
          </cell>
          <cell r="CA381">
            <v>0.72926700000000011</v>
          </cell>
          <cell r="CB381">
            <v>0</v>
          </cell>
          <cell r="CC381">
            <v>16</v>
          </cell>
          <cell r="CD381">
            <v>0</v>
          </cell>
          <cell r="CE381">
            <v>8.3333333333333339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277.23005141281067</v>
          </cell>
          <cell r="CK381">
            <v>71.532019195559997</v>
          </cell>
          <cell r="CL381">
            <v>40.195744731449999</v>
          </cell>
          <cell r="CM381">
            <v>2.5003439999999997</v>
          </cell>
          <cell r="CN381">
            <v>0</v>
          </cell>
          <cell r="CO381">
            <v>0</v>
          </cell>
          <cell r="CP381">
            <v>0</v>
          </cell>
          <cell r="CQ381">
            <v>7.1147999999999989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7.6738200000000001</v>
          </cell>
          <cell r="DA381">
            <v>0.96199999999999997</v>
          </cell>
          <cell r="DB381">
            <v>0</v>
          </cell>
          <cell r="DC381">
            <v>0.996</v>
          </cell>
          <cell r="DE381">
            <v>0</v>
          </cell>
        </row>
        <row r="382">
          <cell r="C382" t="str">
            <v>2L6x3-1/2x3/8x3/4LLBB</v>
          </cell>
          <cell r="D382" t="str">
            <v>F</v>
          </cell>
          <cell r="E382">
            <v>23.4</v>
          </cell>
          <cell r="F382">
            <v>6.88</v>
          </cell>
          <cell r="G382">
            <v>6</v>
          </cell>
          <cell r="H382">
            <v>0</v>
          </cell>
          <cell r="I382">
            <v>0</v>
          </cell>
          <cell r="J382">
            <v>0</v>
          </cell>
          <cell r="K382">
            <v>3.5</v>
          </cell>
          <cell r="L382">
            <v>0</v>
          </cell>
          <cell r="M382">
            <v>0</v>
          </cell>
          <cell r="N382">
            <v>0</v>
          </cell>
          <cell r="O382">
            <v>0.375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V382">
            <v>0</v>
          </cell>
          <cell r="W382">
            <v>2.02</v>
          </cell>
          <cell r="X382">
            <v>0</v>
          </cell>
          <cell r="Y382">
            <v>0</v>
          </cell>
          <cell r="Z382">
            <v>1.41</v>
          </cell>
          <cell r="AB382">
            <v>9.3333333333333339</v>
          </cell>
          <cell r="AD382">
            <v>15</v>
          </cell>
          <cell r="AF382">
            <v>0</v>
          </cell>
          <cell r="AG382">
            <v>0</v>
          </cell>
          <cell r="AH382">
            <v>0</v>
          </cell>
          <cell r="AI382">
            <v>25.7</v>
          </cell>
          <cell r="AJ382">
            <v>11.5</v>
          </cell>
          <cell r="AK382">
            <v>6.47</v>
          </cell>
          <cell r="AL382">
            <v>1.93</v>
          </cell>
          <cell r="AM382">
            <v>0</v>
          </cell>
          <cell r="AN382">
            <v>0</v>
          </cell>
          <cell r="AO382">
            <v>0</v>
          </cell>
          <cell r="AP382">
            <v>1.52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3.07</v>
          </cell>
          <cell r="AZ382">
            <v>0.64200000000000002</v>
          </cell>
          <cell r="BA382">
            <v>0</v>
          </cell>
          <cell r="BB382">
            <v>0.91200000000000003</v>
          </cell>
          <cell r="BD382" t="str">
            <v>2L152x89x9.5x19LLBB</v>
          </cell>
          <cell r="BE382" t="str">
            <v>2L152x89x9.5x19LLBB</v>
          </cell>
          <cell r="BF382">
            <v>34.9</v>
          </cell>
          <cell r="BG382">
            <v>44.421965279999995</v>
          </cell>
          <cell r="BH382">
            <v>15.245999999999999</v>
          </cell>
          <cell r="BI382">
            <v>0</v>
          </cell>
          <cell r="BJ382">
            <v>0</v>
          </cell>
          <cell r="BK382">
            <v>0</v>
          </cell>
          <cell r="BL382">
            <v>8.8934999999999995</v>
          </cell>
          <cell r="BM382">
            <v>0</v>
          </cell>
          <cell r="BN382">
            <v>0</v>
          </cell>
          <cell r="BO382">
            <v>0</v>
          </cell>
          <cell r="BP382">
            <v>0.95287499999999992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W382">
            <v>0</v>
          </cell>
          <cell r="BX382">
            <v>5.1328199999999997</v>
          </cell>
          <cell r="BY382">
            <v>0</v>
          </cell>
          <cell r="BZ382">
            <v>0</v>
          </cell>
          <cell r="CA382">
            <v>3.5828099999999998</v>
          </cell>
          <cell r="CB382">
            <v>0</v>
          </cell>
          <cell r="CC382">
            <v>9.3333333333333339</v>
          </cell>
          <cell r="CD382">
            <v>0</v>
          </cell>
          <cell r="CE382">
            <v>15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1071.4003490690577</v>
          </cell>
          <cell r="CK382">
            <v>188.67390384149999</v>
          </cell>
          <cell r="CL382">
            <v>106.14957894386998</v>
          </cell>
          <cell r="CM382">
            <v>4.9041299999999994</v>
          </cell>
          <cell r="CN382">
            <v>0</v>
          </cell>
          <cell r="CO382">
            <v>0</v>
          </cell>
          <cell r="CP382">
            <v>0</v>
          </cell>
          <cell r="CQ382">
            <v>3.86232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7.8008699999999997</v>
          </cell>
          <cell r="DA382">
            <v>0.64200000000000002</v>
          </cell>
          <cell r="DB382">
            <v>0</v>
          </cell>
          <cell r="DC382">
            <v>0.91</v>
          </cell>
          <cell r="DE382">
            <v>0.75</v>
          </cell>
        </row>
        <row r="383">
          <cell r="C383" t="str">
            <v>2L6x3-1/2x3/8x3/4SLBB</v>
          </cell>
          <cell r="D383" t="str">
            <v>F</v>
          </cell>
          <cell r="E383">
            <v>23.4</v>
          </cell>
          <cell r="F383">
            <v>6.88</v>
          </cell>
          <cell r="G383">
            <v>3.5</v>
          </cell>
          <cell r="H383">
            <v>0</v>
          </cell>
          <cell r="I383">
            <v>0</v>
          </cell>
          <cell r="J383">
            <v>0</v>
          </cell>
          <cell r="K383">
            <v>6</v>
          </cell>
          <cell r="L383">
            <v>0</v>
          </cell>
          <cell r="M383">
            <v>0</v>
          </cell>
          <cell r="N383">
            <v>0</v>
          </cell>
          <cell r="O383">
            <v>0.375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V383">
            <v>0</v>
          </cell>
          <cell r="W383">
            <v>0.78100000000000003</v>
          </cell>
          <cell r="X383">
            <v>0</v>
          </cell>
          <cell r="Y383">
            <v>0</v>
          </cell>
          <cell r="Z383">
            <v>0.28700000000000003</v>
          </cell>
          <cell r="AB383">
            <v>16</v>
          </cell>
          <cell r="AD383">
            <v>8.3333333333333339</v>
          </cell>
          <cell r="AF383">
            <v>0</v>
          </cell>
          <cell r="AG383">
            <v>0</v>
          </cell>
          <cell r="AH383">
            <v>0</v>
          </cell>
          <cell r="AI383">
            <v>6.65</v>
          </cell>
          <cell r="AJ383">
            <v>4.3600000000000003</v>
          </cell>
          <cell r="AK383">
            <v>2.4500000000000002</v>
          </cell>
          <cell r="AL383">
            <v>0.98399999999999999</v>
          </cell>
          <cell r="AM383">
            <v>0</v>
          </cell>
          <cell r="AN383">
            <v>0</v>
          </cell>
          <cell r="AO383">
            <v>0</v>
          </cell>
          <cell r="AP383">
            <v>3.08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3.29</v>
          </cell>
          <cell r="AZ383">
            <v>0.96699999999999997</v>
          </cell>
          <cell r="BA383">
            <v>0</v>
          </cell>
          <cell r="BB383">
            <v>0.91200000000000003</v>
          </cell>
          <cell r="BD383" t="str">
            <v>2L152x89x9.5x19SLBB</v>
          </cell>
          <cell r="BE383" t="str">
            <v>2L152x89x9.5x19SLBB</v>
          </cell>
          <cell r="BF383">
            <v>34.9</v>
          </cell>
          <cell r="BG383">
            <v>44.421965279999995</v>
          </cell>
          <cell r="BH383">
            <v>8.8934999999999995</v>
          </cell>
          <cell r="BI383">
            <v>0</v>
          </cell>
          <cell r="BJ383">
            <v>0</v>
          </cell>
          <cell r="BK383">
            <v>0</v>
          </cell>
          <cell r="BL383">
            <v>15.245999999999999</v>
          </cell>
          <cell r="BM383">
            <v>0</v>
          </cell>
          <cell r="BN383">
            <v>0</v>
          </cell>
          <cell r="BO383">
            <v>0</v>
          </cell>
          <cell r="BP383">
            <v>0.95287499999999992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W383">
            <v>0</v>
          </cell>
          <cell r="BX383">
            <v>1.984521</v>
          </cell>
          <cell r="BY383">
            <v>0</v>
          </cell>
          <cell r="BZ383">
            <v>0</v>
          </cell>
          <cell r="CA383">
            <v>0.72926700000000011</v>
          </cell>
          <cell r="CB383">
            <v>0</v>
          </cell>
          <cell r="CC383">
            <v>16</v>
          </cell>
          <cell r="CD383">
            <v>0</v>
          </cell>
          <cell r="CE383">
            <v>8.3333333333333339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277.23005141281067</v>
          </cell>
          <cell r="CK383">
            <v>71.532019195559997</v>
          </cell>
          <cell r="CL383">
            <v>40.195744731449999</v>
          </cell>
          <cell r="CM383">
            <v>2.5003439999999997</v>
          </cell>
          <cell r="CN383">
            <v>0</v>
          </cell>
          <cell r="CO383">
            <v>0</v>
          </cell>
          <cell r="CP383">
            <v>0</v>
          </cell>
          <cell r="CQ383">
            <v>7.8262799999999997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8.35989</v>
          </cell>
          <cell r="DA383">
            <v>0.96699999999999997</v>
          </cell>
          <cell r="DB383">
            <v>0</v>
          </cell>
          <cell r="DC383">
            <v>0.91</v>
          </cell>
          <cell r="DE383">
            <v>0.75</v>
          </cell>
        </row>
        <row r="384">
          <cell r="C384" t="str">
            <v>2L6x3-1/2x3/8x3/8LLBB</v>
          </cell>
          <cell r="D384" t="str">
            <v>F</v>
          </cell>
          <cell r="E384">
            <v>23.4</v>
          </cell>
          <cell r="F384">
            <v>6.88</v>
          </cell>
          <cell r="G384">
            <v>6</v>
          </cell>
          <cell r="H384">
            <v>0</v>
          </cell>
          <cell r="I384">
            <v>0</v>
          </cell>
          <cell r="J384">
            <v>0</v>
          </cell>
          <cell r="K384">
            <v>3.5</v>
          </cell>
          <cell r="L384">
            <v>0</v>
          </cell>
          <cell r="M384">
            <v>0</v>
          </cell>
          <cell r="N384">
            <v>0</v>
          </cell>
          <cell r="O384">
            <v>0.375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V384">
            <v>0</v>
          </cell>
          <cell r="W384">
            <v>2.02</v>
          </cell>
          <cell r="X384">
            <v>0</v>
          </cell>
          <cell r="Y384">
            <v>0</v>
          </cell>
          <cell r="Z384">
            <v>1.41</v>
          </cell>
          <cell r="AB384">
            <v>9.3333333333333339</v>
          </cell>
          <cell r="AD384">
            <v>15</v>
          </cell>
          <cell r="AF384">
            <v>0</v>
          </cell>
          <cell r="AG384">
            <v>0</v>
          </cell>
          <cell r="AH384">
            <v>0</v>
          </cell>
          <cell r="AI384">
            <v>25.7</v>
          </cell>
          <cell r="AJ384">
            <v>11.5</v>
          </cell>
          <cell r="AK384">
            <v>6.47</v>
          </cell>
          <cell r="AL384">
            <v>1.93</v>
          </cell>
          <cell r="AM384">
            <v>0</v>
          </cell>
          <cell r="AN384">
            <v>0</v>
          </cell>
          <cell r="AO384">
            <v>0</v>
          </cell>
          <cell r="AP384">
            <v>1.38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3</v>
          </cell>
          <cell r="AZ384">
            <v>0.627</v>
          </cell>
          <cell r="BA384">
            <v>0</v>
          </cell>
          <cell r="BB384">
            <v>0.91200000000000003</v>
          </cell>
          <cell r="BD384" t="str">
            <v>2L152x89x9.5x9LLBB</v>
          </cell>
          <cell r="BE384" t="str">
            <v>2L152x89x9.5x9LLBB</v>
          </cell>
          <cell r="BF384">
            <v>34.9</v>
          </cell>
          <cell r="BG384">
            <v>44.421965279999995</v>
          </cell>
          <cell r="BH384">
            <v>15.245999999999999</v>
          </cell>
          <cell r="BI384">
            <v>0</v>
          </cell>
          <cell r="BJ384">
            <v>0</v>
          </cell>
          <cell r="BK384">
            <v>0</v>
          </cell>
          <cell r="BL384">
            <v>8.8934999999999995</v>
          </cell>
          <cell r="BM384">
            <v>0</v>
          </cell>
          <cell r="BN384">
            <v>0</v>
          </cell>
          <cell r="BO384">
            <v>0</v>
          </cell>
          <cell r="BP384">
            <v>0.95287499999999992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W384">
            <v>0</v>
          </cell>
          <cell r="BX384">
            <v>5.1328199999999997</v>
          </cell>
          <cell r="BY384">
            <v>0</v>
          </cell>
          <cell r="BZ384">
            <v>0</v>
          </cell>
          <cell r="CA384">
            <v>3.5828099999999998</v>
          </cell>
          <cell r="CB384">
            <v>0</v>
          </cell>
          <cell r="CC384">
            <v>9.3333333333333339</v>
          </cell>
          <cell r="CD384">
            <v>0</v>
          </cell>
          <cell r="CE384">
            <v>15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1071.4003490690577</v>
          </cell>
          <cell r="CK384">
            <v>188.67390384149999</v>
          </cell>
          <cell r="CL384">
            <v>106.14957894386998</v>
          </cell>
          <cell r="CM384">
            <v>4.9041299999999994</v>
          </cell>
          <cell r="CN384">
            <v>0</v>
          </cell>
          <cell r="CO384">
            <v>0</v>
          </cell>
          <cell r="CP384">
            <v>0</v>
          </cell>
          <cell r="CQ384">
            <v>3.5065799999999996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7.6229999999999993</v>
          </cell>
          <cell r="DA384">
            <v>0.627</v>
          </cell>
          <cell r="DB384">
            <v>0</v>
          </cell>
          <cell r="DC384">
            <v>0.91</v>
          </cell>
          <cell r="DE384">
            <v>0.375</v>
          </cell>
        </row>
        <row r="385">
          <cell r="C385" t="str">
            <v>2L6x3-1/2x3/8x3/8SLBB</v>
          </cell>
          <cell r="D385" t="str">
            <v>F</v>
          </cell>
          <cell r="E385">
            <v>23.4</v>
          </cell>
          <cell r="F385">
            <v>6.88</v>
          </cell>
          <cell r="G385">
            <v>3.5</v>
          </cell>
          <cell r="H385">
            <v>0</v>
          </cell>
          <cell r="I385">
            <v>0</v>
          </cell>
          <cell r="J385">
            <v>0</v>
          </cell>
          <cell r="K385">
            <v>6</v>
          </cell>
          <cell r="L385">
            <v>0</v>
          </cell>
          <cell r="M385">
            <v>0</v>
          </cell>
          <cell r="N385">
            <v>0</v>
          </cell>
          <cell r="O385">
            <v>0.375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V385">
            <v>0</v>
          </cell>
          <cell r="W385">
            <v>0.78100000000000003</v>
          </cell>
          <cell r="X385">
            <v>0</v>
          </cell>
          <cell r="Y385">
            <v>0</v>
          </cell>
          <cell r="Z385">
            <v>0.28700000000000003</v>
          </cell>
          <cell r="AB385">
            <v>16</v>
          </cell>
          <cell r="AD385">
            <v>8.3333333333333339</v>
          </cell>
          <cell r="AF385">
            <v>0</v>
          </cell>
          <cell r="AG385">
            <v>0</v>
          </cell>
          <cell r="AH385">
            <v>0</v>
          </cell>
          <cell r="AI385">
            <v>6.65</v>
          </cell>
          <cell r="AJ385">
            <v>4.3600000000000003</v>
          </cell>
          <cell r="AK385">
            <v>2.4500000000000002</v>
          </cell>
          <cell r="AL385">
            <v>0.98399999999999999</v>
          </cell>
          <cell r="AM385">
            <v>0</v>
          </cell>
          <cell r="AN385">
            <v>0</v>
          </cell>
          <cell r="AO385">
            <v>0</v>
          </cell>
          <cell r="AP385">
            <v>2.94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3.15</v>
          </cell>
          <cell r="AZ385">
            <v>0.96499999999999997</v>
          </cell>
          <cell r="BA385">
            <v>0</v>
          </cell>
          <cell r="BB385">
            <v>0.91200000000000003</v>
          </cell>
          <cell r="BD385" t="str">
            <v>2L152x89x9.5x9SLBB</v>
          </cell>
          <cell r="BE385" t="str">
            <v>2L152x89x9.5x9SLBB</v>
          </cell>
          <cell r="BF385">
            <v>34.9</v>
          </cell>
          <cell r="BG385">
            <v>44.421965279999995</v>
          </cell>
          <cell r="BH385">
            <v>8.8934999999999995</v>
          </cell>
          <cell r="BI385">
            <v>0</v>
          </cell>
          <cell r="BJ385">
            <v>0</v>
          </cell>
          <cell r="BK385">
            <v>0</v>
          </cell>
          <cell r="BL385">
            <v>15.245999999999999</v>
          </cell>
          <cell r="BM385">
            <v>0</v>
          </cell>
          <cell r="BN385">
            <v>0</v>
          </cell>
          <cell r="BO385">
            <v>0</v>
          </cell>
          <cell r="BP385">
            <v>0.95287499999999992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W385">
            <v>0</v>
          </cell>
          <cell r="BX385">
            <v>1.984521</v>
          </cell>
          <cell r="BY385">
            <v>0</v>
          </cell>
          <cell r="BZ385">
            <v>0</v>
          </cell>
          <cell r="CA385">
            <v>0.72926700000000011</v>
          </cell>
          <cell r="CB385">
            <v>0</v>
          </cell>
          <cell r="CC385">
            <v>16</v>
          </cell>
          <cell r="CD385">
            <v>0</v>
          </cell>
          <cell r="CE385">
            <v>8.3333333333333339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277.23005141281067</v>
          </cell>
          <cell r="CK385">
            <v>71.532019195559997</v>
          </cell>
          <cell r="CL385">
            <v>40.195744731449999</v>
          </cell>
          <cell r="CM385">
            <v>2.5003439999999997</v>
          </cell>
          <cell r="CN385">
            <v>0</v>
          </cell>
          <cell r="CO385">
            <v>0</v>
          </cell>
          <cell r="CP385">
            <v>0</v>
          </cell>
          <cell r="CQ385">
            <v>7.4705399999999997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8.0041499999999992</v>
          </cell>
          <cell r="DA385">
            <v>0.96499999999999997</v>
          </cell>
          <cell r="DB385">
            <v>0</v>
          </cell>
          <cell r="DC385">
            <v>0.91</v>
          </cell>
          <cell r="DE385">
            <v>0.375</v>
          </cell>
        </row>
        <row r="386">
          <cell r="C386" t="str">
            <v>2L6x3-1/2x5/16LLBB</v>
          </cell>
          <cell r="D386" t="str">
            <v>F</v>
          </cell>
          <cell r="E386">
            <v>19.7</v>
          </cell>
          <cell r="F386">
            <v>5.78</v>
          </cell>
          <cell r="G386">
            <v>6</v>
          </cell>
          <cell r="H386">
            <v>0</v>
          </cell>
          <cell r="I386">
            <v>0</v>
          </cell>
          <cell r="J386">
            <v>0</v>
          </cell>
          <cell r="K386">
            <v>3.5</v>
          </cell>
          <cell r="L386">
            <v>0</v>
          </cell>
          <cell r="M386">
            <v>0</v>
          </cell>
          <cell r="N386">
            <v>0</v>
          </cell>
          <cell r="O386">
            <v>0.3125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V386">
            <v>0</v>
          </cell>
          <cell r="W386">
            <v>2</v>
          </cell>
          <cell r="X386">
            <v>0</v>
          </cell>
          <cell r="Y386">
            <v>0</v>
          </cell>
          <cell r="Z386">
            <v>1.38</v>
          </cell>
          <cell r="AB386">
            <v>11.2</v>
          </cell>
          <cell r="AD386">
            <v>18.2</v>
          </cell>
          <cell r="AF386">
            <v>0</v>
          </cell>
          <cell r="AG386">
            <v>0</v>
          </cell>
          <cell r="AH386">
            <v>0</v>
          </cell>
          <cell r="AI386">
            <v>21.8</v>
          </cell>
          <cell r="AJ386">
            <v>9.68</v>
          </cell>
          <cell r="AK386">
            <v>5.45</v>
          </cell>
          <cell r="AL386">
            <v>1.94</v>
          </cell>
          <cell r="AM386">
            <v>0</v>
          </cell>
          <cell r="AN386">
            <v>0</v>
          </cell>
          <cell r="AO386">
            <v>0</v>
          </cell>
          <cell r="AP386">
            <v>1.25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2.95</v>
          </cell>
          <cell r="AZ386">
            <v>0.61199999999999999</v>
          </cell>
          <cell r="BA386">
            <v>0</v>
          </cell>
          <cell r="BB386">
            <v>1</v>
          </cell>
          <cell r="BD386" t="str">
            <v>2L152x89x7.9LLBB</v>
          </cell>
          <cell r="BE386" t="str">
            <v>2L152x89x7.9LLBB</v>
          </cell>
          <cell r="BF386">
            <v>29.400000000000002</v>
          </cell>
          <cell r="BG386">
            <v>37.319616179999997</v>
          </cell>
          <cell r="BH386">
            <v>15.245999999999999</v>
          </cell>
          <cell r="BI386">
            <v>0</v>
          </cell>
          <cell r="BJ386">
            <v>0</v>
          </cell>
          <cell r="BK386">
            <v>0</v>
          </cell>
          <cell r="BL386">
            <v>8.8934999999999995</v>
          </cell>
          <cell r="BM386">
            <v>0</v>
          </cell>
          <cell r="BN386">
            <v>0</v>
          </cell>
          <cell r="BO386">
            <v>0</v>
          </cell>
          <cell r="BP386">
            <v>0.7940625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W386">
            <v>0</v>
          </cell>
          <cell r="BX386">
            <v>5.0819999999999999</v>
          </cell>
          <cell r="BY386">
            <v>0</v>
          </cell>
          <cell r="BZ386">
            <v>0</v>
          </cell>
          <cell r="CA386">
            <v>3.5065799999999996</v>
          </cell>
          <cell r="CB386">
            <v>0</v>
          </cell>
          <cell r="CC386">
            <v>11.2</v>
          </cell>
          <cell r="CD386">
            <v>0</v>
          </cell>
          <cell r="CE386">
            <v>18.2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908.81430387958983</v>
          </cell>
          <cell r="CK386">
            <v>158.81420775527999</v>
          </cell>
          <cell r="CL386">
            <v>89.415023994449996</v>
          </cell>
          <cell r="CM386">
            <v>4.9295399999999994</v>
          </cell>
          <cell r="CN386">
            <v>0</v>
          </cell>
          <cell r="CO386">
            <v>0</v>
          </cell>
          <cell r="CP386">
            <v>0</v>
          </cell>
          <cell r="CQ386">
            <v>3.17625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7.4959500000000006</v>
          </cell>
          <cell r="DA386">
            <v>0.61199999999999999</v>
          </cell>
          <cell r="DB386">
            <v>0</v>
          </cell>
          <cell r="DC386">
            <v>1</v>
          </cell>
          <cell r="DE386">
            <v>0</v>
          </cell>
        </row>
        <row r="387">
          <cell r="C387" t="str">
            <v>2L6x3-1/2x5/16SLBB</v>
          </cell>
          <cell r="D387" t="str">
            <v>F</v>
          </cell>
          <cell r="E387">
            <v>19.7</v>
          </cell>
          <cell r="F387">
            <v>5.78</v>
          </cell>
          <cell r="G387">
            <v>3.5</v>
          </cell>
          <cell r="H387">
            <v>0</v>
          </cell>
          <cell r="I387">
            <v>0</v>
          </cell>
          <cell r="J387">
            <v>0</v>
          </cell>
          <cell r="K387">
            <v>6</v>
          </cell>
          <cell r="L387">
            <v>0</v>
          </cell>
          <cell r="M387">
            <v>0</v>
          </cell>
          <cell r="N387">
            <v>0</v>
          </cell>
          <cell r="O387">
            <v>0.3125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V387">
            <v>0</v>
          </cell>
          <cell r="W387">
            <v>0.75600000000000001</v>
          </cell>
          <cell r="X387">
            <v>0</v>
          </cell>
          <cell r="Y387">
            <v>0</v>
          </cell>
          <cell r="Z387">
            <v>0.24099999999999999</v>
          </cell>
          <cell r="AB387">
            <v>19.2</v>
          </cell>
          <cell r="AD387">
            <v>10.199999999999999</v>
          </cell>
          <cell r="AF387">
            <v>0</v>
          </cell>
          <cell r="AG387">
            <v>0</v>
          </cell>
          <cell r="AH387">
            <v>0</v>
          </cell>
          <cell r="AI387">
            <v>5.68</v>
          </cell>
          <cell r="AJ387">
            <v>3.65</v>
          </cell>
          <cell r="AK387">
            <v>2.0699999999999998</v>
          </cell>
          <cell r="AL387">
            <v>0.99099999999999999</v>
          </cell>
          <cell r="AM387">
            <v>0</v>
          </cell>
          <cell r="AN387">
            <v>0</v>
          </cell>
          <cell r="AO387">
            <v>0</v>
          </cell>
          <cell r="AP387">
            <v>2.78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3.02</v>
          </cell>
          <cell r="AZ387">
            <v>0.96</v>
          </cell>
          <cell r="BA387">
            <v>0</v>
          </cell>
          <cell r="BB387">
            <v>0.91400000000000003</v>
          </cell>
          <cell r="BD387" t="str">
            <v>2L152x89x7.9SLBB</v>
          </cell>
          <cell r="BE387" t="str">
            <v>2L152x89x7.9SLBB</v>
          </cell>
          <cell r="BF387">
            <v>29.400000000000002</v>
          </cell>
          <cell r="BG387">
            <v>37.319616179999997</v>
          </cell>
          <cell r="BH387">
            <v>8.8934999999999995</v>
          </cell>
          <cell r="BI387">
            <v>0</v>
          </cell>
          <cell r="BJ387">
            <v>0</v>
          </cell>
          <cell r="BK387">
            <v>0</v>
          </cell>
          <cell r="BL387">
            <v>15.245999999999999</v>
          </cell>
          <cell r="BM387">
            <v>0</v>
          </cell>
          <cell r="BN387">
            <v>0</v>
          </cell>
          <cell r="BO387">
            <v>0</v>
          </cell>
          <cell r="BP387">
            <v>0.7940625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W387">
            <v>0</v>
          </cell>
          <cell r="BX387">
            <v>1.9209959999999999</v>
          </cell>
          <cell r="BY387">
            <v>0</v>
          </cell>
          <cell r="BZ387">
            <v>0</v>
          </cell>
          <cell r="CA387">
            <v>0.61238099999999995</v>
          </cell>
          <cell r="CB387">
            <v>0</v>
          </cell>
          <cell r="CC387">
            <v>19.2</v>
          </cell>
          <cell r="CD387">
            <v>0</v>
          </cell>
          <cell r="CE387">
            <v>10.199999999999999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236.79198376312246</v>
          </cell>
          <cell r="CK387">
            <v>59.883456436649993</v>
          </cell>
          <cell r="CL387">
            <v>33.961302691469996</v>
          </cell>
          <cell r="CM387">
            <v>2.5181309999999999</v>
          </cell>
          <cell r="CN387">
            <v>0</v>
          </cell>
          <cell r="CO387">
            <v>0</v>
          </cell>
          <cell r="CP387">
            <v>0</v>
          </cell>
          <cell r="CQ387">
            <v>7.063979999999999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7.6738200000000001</v>
          </cell>
          <cell r="DA387">
            <v>0.96</v>
          </cell>
          <cell r="DB387">
            <v>0</v>
          </cell>
          <cell r="DC387">
            <v>0.91300000000000003</v>
          </cell>
          <cell r="DE387">
            <v>0</v>
          </cell>
        </row>
        <row r="388">
          <cell r="C388" t="str">
            <v>2L6x3-1/2x5/16x3/4LLBB</v>
          </cell>
          <cell r="D388" t="str">
            <v>F</v>
          </cell>
          <cell r="E388">
            <v>19.7</v>
          </cell>
          <cell r="F388">
            <v>5.78</v>
          </cell>
          <cell r="G388">
            <v>6</v>
          </cell>
          <cell r="H388">
            <v>0</v>
          </cell>
          <cell r="I388">
            <v>0</v>
          </cell>
          <cell r="J388">
            <v>0</v>
          </cell>
          <cell r="K388">
            <v>3.5</v>
          </cell>
          <cell r="L388">
            <v>0</v>
          </cell>
          <cell r="M388">
            <v>0</v>
          </cell>
          <cell r="N388">
            <v>0</v>
          </cell>
          <cell r="O388">
            <v>0.3125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V388">
            <v>0</v>
          </cell>
          <cell r="W388">
            <v>2</v>
          </cell>
          <cell r="X388">
            <v>0</v>
          </cell>
          <cell r="Y388">
            <v>0</v>
          </cell>
          <cell r="Z388">
            <v>1.38</v>
          </cell>
          <cell r="AB388">
            <v>11.2</v>
          </cell>
          <cell r="AD388">
            <v>18.2</v>
          </cell>
          <cell r="AF388">
            <v>0</v>
          </cell>
          <cell r="AG388">
            <v>0</v>
          </cell>
          <cell r="AH388">
            <v>0</v>
          </cell>
          <cell r="AI388">
            <v>21.8</v>
          </cell>
          <cell r="AJ388">
            <v>9.68</v>
          </cell>
          <cell r="AK388">
            <v>5.45</v>
          </cell>
          <cell r="AL388">
            <v>1.94</v>
          </cell>
          <cell r="AM388">
            <v>0</v>
          </cell>
          <cell r="AN388">
            <v>0</v>
          </cell>
          <cell r="AO388">
            <v>0</v>
          </cell>
          <cell r="AP388">
            <v>1.5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3.07</v>
          </cell>
          <cell r="AZ388">
            <v>0.64100000000000001</v>
          </cell>
          <cell r="BA388">
            <v>0</v>
          </cell>
          <cell r="BB388">
            <v>0.82600000000000007</v>
          </cell>
          <cell r="BD388" t="str">
            <v>2L152x89x7.9x19LLBB</v>
          </cell>
          <cell r="BE388" t="str">
            <v>2L152x89x7.9x19LLBB</v>
          </cell>
          <cell r="BF388">
            <v>29.400000000000002</v>
          </cell>
          <cell r="BG388">
            <v>37.319616179999997</v>
          </cell>
          <cell r="BH388">
            <v>15.245999999999999</v>
          </cell>
          <cell r="BI388">
            <v>0</v>
          </cell>
          <cell r="BJ388">
            <v>0</v>
          </cell>
          <cell r="BK388">
            <v>0</v>
          </cell>
          <cell r="BL388">
            <v>8.8934999999999995</v>
          </cell>
          <cell r="BM388">
            <v>0</v>
          </cell>
          <cell r="BN388">
            <v>0</v>
          </cell>
          <cell r="BO388">
            <v>0</v>
          </cell>
          <cell r="BP388">
            <v>0.7940625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W388">
            <v>0</v>
          </cell>
          <cell r="BX388">
            <v>5.0819999999999999</v>
          </cell>
          <cell r="BY388">
            <v>0</v>
          </cell>
          <cell r="BZ388">
            <v>0</v>
          </cell>
          <cell r="CA388">
            <v>3.5065799999999996</v>
          </cell>
          <cell r="CB388">
            <v>0</v>
          </cell>
          <cell r="CC388">
            <v>11.2</v>
          </cell>
          <cell r="CD388">
            <v>0</v>
          </cell>
          <cell r="CE388">
            <v>18.2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908.81430387958983</v>
          </cell>
          <cell r="CK388">
            <v>158.81420775527999</v>
          </cell>
          <cell r="CL388">
            <v>89.415023994449996</v>
          </cell>
          <cell r="CM388">
            <v>4.9295399999999994</v>
          </cell>
          <cell r="CN388">
            <v>0</v>
          </cell>
          <cell r="CO388">
            <v>0</v>
          </cell>
          <cell r="CP388">
            <v>0</v>
          </cell>
          <cell r="CQ388">
            <v>3.8114999999999997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7.8008699999999997</v>
          </cell>
          <cell r="DA388">
            <v>0.64100000000000001</v>
          </cell>
          <cell r="DB388">
            <v>0</v>
          </cell>
          <cell r="DC388">
            <v>0.82400000000000007</v>
          </cell>
          <cell r="DE388">
            <v>0.75</v>
          </cell>
        </row>
        <row r="389">
          <cell r="C389" t="str">
            <v>2L6x3-1/2x5/16x3/4SLBB</v>
          </cell>
          <cell r="D389" t="str">
            <v>F</v>
          </cell>
          <cell r="E389">
            <v>19.7</v>
          </cell>
          <cell r="F389">
            <v>5.78</v>
          </cell>
          <cell r="G389">
            <v>3.5</v>
          </cell>
          <cell r="H389">
            <v>0</v>
          </cell>
          <cell r="I389">
            <v>0</v>
          </cell>
          <cell r="J389">
            <v>0</v>
          </cell>
          <cell r="K389">
            <v>6</v>
          </cell>
          <cell r="L389">
            <v>0</v>
          </cell>
          <cell r="M389">
            <v>0</v>
          </cell>
          <cell r="N389">
            <v>0</v>
          </cell>
          <cell r="O389">
            <v>0.3125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V389">
            <v>0</v>
          </cell>
          <cell r="W389">
            <v>0.75600000000000001</v>
          </cell>
          <cell r="X389">
            <v>0</v>
          </cell>
          <cell r="Y389">
            <v>0</v>
          </cell>
          <cell r="Z389">
            <v>0.24099999999999999</v>
          </cell>
          <cell r="AB389">
            <v>19.2</v>
          </cell>
          <cell r="AD389">
            <v>10.199999999999999</v>
          </cell>
          <cell r="AF389">
            <v>0</v>
          </cell>
          <cell r="AG389">
            <v>0</v>
          </cell>
          <cell r="AH389">
            <v>0</v>
          </cell>
          <cell r="AI389">
            <v>5.68</v>
          </cell>
          <cell r="AJ389">
            <v>3.65</v>
          </cell>
          <cell r="AK389">
            <v>2.0699999999999998</v>
          </cell>
          <cell r="AL389">
            <v>0.99099999999999999</v>
          </cell>
          <cell r="AM389">
            <v>0</v>
          </cell>
          <cell r="AN389">
            <v>0</v>
          </cell>
          <cell r="AO389">
            <v>0</v>
          </cell>
          <cell r="AP389">
            <v>3.06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3.28</v>
          </cell>
          <cell r="AZ389">
            <v>0.96599999999999997</v>
          </cell>
          <cell r="BA389">
            <v>0</v>
          </cell>
          <cell r="BB389">
            <v>0.82600000000000007</v>
          </cell>
          <cell r="BD389" t="str">
            <v>2L152x89x7.9x19SLBB</v>
          </cell>
          <cell r="BE389" t="str">
            <v>2L152x89x7.9x19SLBB</v>
          </cell>
          <cell r="BF389">
            <v>29.400000000000002</v>
          </cell>
          <cell r="BG389">
            <v>37.319616179999997</v>
          </cell>
          <cell r="BH389">
            <v>8.8934999999999995</v>
          </cell>
          <cell r="BI389">
            <v>0</v>
          </cell>
          <cell r="BJ389">
            <v>0</v>
          </cell>
          <cell r="BK389">
            <v>0</v>
          </cell>
          <cell r="BL389">
            <v>15.245999999999999</v>
          </cell>
          <cell r="BM389">
            <v>0</v>
          </cell>
          <cell r="BN389">
            <v>0</v>
          </cell>
          <cell r="BO389">
            <v>0</v>
          </cell>
          <cell r="BP389">
            <v>0.7940625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W389">
            <v>0</v>
          </cell>
          <cell r="BX389">
            <v>1.9209959999999999</v>
          </cell>
          <cell r="BY389">
            <v>0</v>
          </cell>
          <cell r="BZ389">
            <v>0</v>
          </cell>
          <cell r="CA389">
            <v>0.61238099999999995</v>
          </cell>
          <cell r="CB389">
            <v>0</v>
          </cell>
          <cell r="CC389">
            <v>19.2</v>
          </cell>
          <cell r="CD389">
            <v>0</v>
          </cell>
          <cell r="CE389">
            <v>10.199999999999999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236.79198376312246</v>
          </cell>
          <cell r="CK389">
            <v>59.883456436649993</v>
          </cell>
          <cell r="CL389">
            <v>33.961302691469996</v>
          </cell>
          <cell r="CM389">
            <v>2.5181309999999999</v>
          </cell>
          <cell r="CN389">
            <v>0</v>
          </cell>
          <cell r="CO389">
            <v>0</v>
          </cell>
          <cell r="CP389">
            <v>0</v>
          </cell>
          <cell r="CQ389">
            <v>7.7754599999999998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8.3344799999999992</v>
          </cell>
          <cell r="DA389">
            <v>0.96599999999999997</v>
          </cell>
          <cell r="DB389">
            <v>0</v>
          </cell>
          <cell r="DC389">
            <v>0.82400000000000007</v>
          </cell>
          <cell r="DE389">
            <v>0.75</v>
          </cell>
        </row>
        <row r="390">
          <cell r="C390" t="str">
            <v>2L6x3-1/2x5/16x3/8LLBB</v>
          </cell>
          <cell r="D390" t="str">
            <v>F</v>
          </cell>
          <cell r="E390">
            <v>19.7</v>
          </cell>
          <cell r="F390">
            <v>5.78</v>
          </cell>
          <cell r="G390">
            <v>6</v>
          </cell>
          <cell r="H390">
            <v>0</v>
          </cell>
          <cell r="I390">
            <v>0</v>
          </cell>
          <cell r="J390">
            <v>0</v>
          </cell>
          <cell r="K390">
            <v>3.5</v>
          </cell>
          <cell r="L390">
            <v>0</v>
          </cell>
          <cell r="M390">
            <v>0</v>
          </cell>
          <cell r="N390">
            <v>0</v>
          </cell>
          <cell r="O390">
            <v>0.3125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V390">
            <v>0</v>
          </cell>
          <cell r="W390">
            <v>2</v>
          </cell>
          <cell r="X390">
            <v>0</v>
          </cell>
          <cell r="Y390">
            <v>0</v>
          </cell>
          <cell r="Z390">
            <v>1.38</v>
          </cell>
          <cell r="AB390">
            <v>11.2</v>
          </cell>
          <cell r="AD390">
            <v>18.2</v>
          </cell>
          <cell r="AF390">
            <v>0</v>
          </cell>
          <cell r="AG390">
            <v>0</v>
          </cell>
          <cell r="AH390">
            <v>0</v>
          </cell>
          <cell r="AI390">
            <v>21.8</v>
          </cell>
          <cell r="AJ390">
            <v>9.68</v>
          </cell>
          <cell r="AK390">
            <v>5.45</v>
          </cell>
          <cell r="AL390">
            <v>1.94</v>
          </cell>
          <cell r="AM390">
            <v>0</v>
          </cell>
          <cell r="AN390">
            <v>0</v>
          </cell>
          <cell r="AO390">
            <v>0</v>
          </cell>
          <cell r="AP390">
            <v>1.37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3</v>
          </cell>
          <cell r="AZ390">
            <v>0.625</v>
          </cell>
          <cell r="BA390">
            <v>0</v>
          </cell>
          <cell r="BB390">
            <v>0.82600000000000007</v>
          </cell>
          <cell r="BD390" t="str">
            <v>2L152x89x7.9x9LLBB</v>
          </cell>
          <cell r="BE390" t="str">
            <v>2L152x89x7.9x9LLBB</v>
          </cell>
          <cell r="BF390">
            <v>29.400000000000002</v>
          </cell>
          <cell r="BG390">
            <v>37.319616179999997</v>
          </cell>
          <cell r="BH390">
            <v>15.245999999999999</v>
          </cell>
          <cell r="BI390">
            <v>0</v>
          </cell>
          <cell r="BJ390">
            <v>0</v>
          </cell>
          <cell r="BK390">
            <v>0</v>
          </cell>
          <cell r="BL390">
            <v>8.8934999999999995</v>
          </cell>
          <cell r="BM390">
            <v>0</v>
          </cell>
          <cell r="BN390">
            <v>0</v>
          </cell>
          <cell r="BO390">
            <v>0</v>
          </cell>
          <cell r="BP390">
            <v>0.7940625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W390">
            <v>0</v>
          </cell>
          <cell r="BX390">
            <v>5.0819999999999999</v>
          </cell>
          <cell r="BY390">
            <v>0</v>
          </cell>
          <cell r="BZ390">
            <v>0</v>
          </cell>
          <cell r="CA390">
            <v>3.5065799999999996</v>
          </cell>
          <cell r="CB390">
            <v>0</v>
          </cell>
          <cell r="CC390">
            <v>11.2</v>
          </cell>
          <cell r="CD390">
            <v>0</v>
          </cell>
          <cell r="CE390">
            <v>18.2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908.81430387958983</v>
          </cell>
          <cell r="CK390">
            <v>158.81420775527999</v>
          </cell>
          <cell r="CL390">
            <v>89.415023994449996</v>
          </cell>
          <cell r="CM390">
            <v>4.9295399999999994</v>
          </cell>
          <cell r="CN390">
            <v>0</v>
          </cell>
          <cell r="CO390">
            <v>0</v>
          </cell>
          <cell r="CP390">
            <v>0</v>
          </cell>
          <cell r="CQ390">
            <v>3.4811700000000001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7.6229999999999993</v>
          </cell>
          <cell r="DA390">
            <v>0.625</v>
          </cell>
          <cell r="DB390">
            <v>0</v>
          </cell>
          <cell r="DC390">
            <v>0.82400000000000007</v>
          </cell>
          <cell r="DE390">
            <v>0.375</v>
          </cell>
        </row>
        <row r="391">
          <cell r="C391" t="str">
            <v>2L6x3-1/2x5/16x3/8SLBB</v>
          </cell>
          <cell r="D391" t="str">
            <v>F</v>
          </cell>
          <cell r="E391">
            <v>19.7</v>
          </cell>
          <cell r="F391">
            <v>5.78</v>
          </cell>
          <cell r="G391">
            <v>3.5</v>
          </cell>
          <cell r="H391">
            <v>0</v>
          </cell>
          <cell r="I391">
            <v>0</v>
          </cell>
          <cell r="J391">
            <v>0</v>
          </cell>
          <cell r="K391">
            <v>6</v>
          </cell>
          <cell r="L391">
            <v>0</v>
          </cell>
          <cell r="M391">
            <v>0</v>
          </cell>
          <cell r="N391">
            <v>0</v>
          </cell>
          <cell r="O391">
            <v>0.3125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V391">
            <v>0</v>
          </cell>
          <cell r="W391">
            <v>0.75600000000000001</v>
          </cell>
          <cell r="X391">
            <v>0</v>
          </cell>
          <cell r="Y391">
            <v>0</v>
          </cell>
          <cell r="Z391">
            <v>0.24099999999999999</v>
          </cell>
          <cell r="AB391">
            <v>19.2</v>
          </cell>
          <cell r="AD391">
            <v>10.199999999999999</v>
          </cell>
          <cell r="AF391">
            <v>0</v>
          </cell>
          <cell r="AG391">
            <v>0</v>
          </cell>
          <cell r="AH391">
            <v>0</v>
          </cell>
          <cell r="AI391">
            <v>5.68</v>
          </cell>
          <cell r="AJ391">
            <v>3.65</v>
          </cell>
          <cell r="AK391">
            <v>2.0699999999999998</v>
          </cell>
          <cell r="AL391">
            <v>0.99099999999999999</v>
          </cell>
          <cell r="AM391">
            <v>0</v>
          </cell>
          <cell r="AN391">
            <v>0</v>
          </cell>
          <cell r="AO391">
            <v>0</v>
          </cell>
          <cell r="AP391">
            <v>2.92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3.14</v>
          </cell>
          <cell r="AZ391">
            <v>0.96399999999999997</v>
          </cell>
          <cell r="BA391">
            <v>0</v>
          </cell>
          <cell r="BB391">
            <v>0.82600000000000007</v>
          </cell>
          <cell r="BD391" t="str">
            <v>2L152x89x7.9x9SLBB</v>
          </cell>
          <cell r="BE391" t="str">
            <v>2L152x89x7.9x9SLBB</v>
          </cell>
          <cell r="BF391">
            <v>29.400000000000002</v>
          </cell>
          <cell r="BG391">
            <v>37.319616179999997</v>
          </cell>
          <cell r="BH391">
            <v>8.8934999999999995</v>
          </cell>
          <cell r="BI391">
            <v>0</v>
          </cell>
          <cell r="BJ391">
            <v>0</v>
          </cell>
          <cell r="BK391">
            <v>0</v>
          </cell>
          <cell r="BL391">
            <v>15.245999999999999</v>
          </cell>
          <cell r="BM391">
            <v>0</v>
          </cell>
          <cell r="BN391">
            <v>0</v>
          </cell>
          <cell r="BO391">
            <v>0</v>
          </cell>
          <cell r="BP391">
            <v>0.7940625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W391">
            <v>0</v>
          </cell>
          <cell r="BX391">
            <v>1.9209959999999999</v>
          </cell>
          <cell r="BY391">
            <v>0</v>
          </cell>
          <cell r="BZ391">
            <v>0</v>
          </cell>
          <cell r="CA391">
            <v>0.61238099999999995</v>
          </cell>
          <cell r="CB391">
            <v>0</v>
          </cell>
          <cell r="CC391">
            <v>19.2</v>
          </cell>
          <cell r="CD391">
            <v>0</v>
          </cell>
          <cell r="CE391">
            <v>10.199999999999999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236.79198376312246</v>
          </cell>
          <cell r="CK391">
            <v>59.883456436649993</v>
          </cell>
          <cell r="CL391">
            <v>33.961302691469996</v>
          </cell>
          <cell r="CM391">
            <v>2.5181309999999999</v>
          </cell>
          <cell r="CN391">
            <v>0</v>
          </cell>
          <cell r="CO391">
            <v>0</v>
          </cell>
          <cell r="CP391">
            <v>0</v>
          </cell>
          <cell r="CQ391">
            <v>7.4197199999999999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7.9787400000000002</v>
          </cell>
          <cell r="DA391">
            <v>0.96399999999999997</v>
          </cell>
          <cell r="DB391">
            <v>0</v>
          </cell>
          <cell r="DC391">
            <v>0.82400000000000007</v>
          </cell>
          <cell r="DE391">
            <v>0.375</v>
          </cell>
        </row>
        <row r="392">
          <cell r="C392" t="str">
            <v>2L6x4x1/2LLBB</v>
          </cell>
          <cell r="D392" t="str">
            <v>F</v>
          </cell>
          <cell r="E392">
            <v>32.299999999999997</v>
          </cell>
          <cell r="F392">
            <v>9.5</v>
          </cell>
          <cell r="G392">
            <v>6</v>
          </cell>
          <cell r="H392">
            <v>0</v>
          </cell>
          <cell r="I392">
            <v>0</v>
          </cell>
          <cell r="J392">
            <v>0</v>
          </cell>
          <cell r="K392">
            <v>4</v>
          </cell>
          <cell r="L392">
            <v>0</v>
          </cell>
          <cell r="M392">
            <v>0</v>
          </cell>
          <cell r="N392">
            <v>0</v>
          </cell>
          <cell r="O392">
            <v>0.5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V392">
            <v>0</v>
          </cell>
          <cell r="W392">
            <v>1.98</v>
          </cell>
          <cell r="X392">
            <v>0</v>
          </cell>
          <cell r="Y392">
            <v>0</v>
          </cell>
          <cell r="Z392">
            <v>1.25</v>
          </cell>
          <cell r="AB392">
            <v>8</v>
          </cell>
          <cell r="AD392">
            <v>11</v>
          </cell>
          <cell r="AF392">
            <v>0</v>
          </cell>
          <cell r="AG392">
            <v>0</v>
          </cell>
          <cell r="AH392">
            <v>0</v>
          </cell>
          <cell r="AI392">
            <v>34.700000000000003</v>
          </cell>
          <cell r="AJ392">
            <v>15.4</v>
          </cell>
          <cell r="AK392">
            <v>8.6300000000000008</v>
          </cell>
          <cell r="AL392">
            <v>1.91</v>
          </cell>
          <cell r="AM392">
            <v>0</v>
          </cell>
          <cell r="AN392">
            <v>0</v>
          </cell>
          <cell r="AO392">
            <v>0</v>
          </cell>
          <cell r="AP392">
            <v>1.51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2.99</v>
          </cell>
          <cell r="AZ392">
            <v>0.66500000000000004</v>
          </cell>
          <cell r="BA392">
            <v>0</v>
          </cell>
          <cell r="BB392">
            <v>1</v>
          </cell>
          <cell r="BD392" t="str">
            <v>2L152x102x12.7LLBB</v>
          </cell>
          <cell r="BE392" t="str">
            <v>2L152x102x12.7LLBB</v>
          </cell>
          <cell r="BF392">
            <v>48.1</v>
          </cell>
          <cell r="BG392">
            <v>61.338469499999995</v>
          </cell>
          <cell r="BH392">
            <v>15.245999999999999</v>
          </cell>
          <cell r="BI392">
            <v>0</v>
          </cell>
          <cell r="BJ392">
            <v>0</v>
          </cell>
          <cell r="BK392">
            <v>0</v>
          </cell>
          <cell r="BL392">
            <v>10.164</v>
          </cell>
          <cell r="BM392">
            <v>0</v>
          </cell>
          <cell r="BN392">
            <v>0</v>
          </cell>
          <cell r="BO392">
            <v>0</v>
          </cell>
          <cell r="BP392">
            <v>1.2705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W392">
            <v>0</v>
          </cell>
          <cell r="BX392">
            <v>5.03118</v>
          </cell>
          <cell r="BY392">
            <v>0</v>
          </cell>
          <cell r="BZ392">
            <v>0</v>
          </cell>
          <cell r="CA392">
            <v>3.17625</v>
          </cell>
          <cell r="CB392">
            <v>0</v>
          </cell>
          <cell r="CC392">
            <v>8</v>
          </cell>
          <cell r="CD392">
            <v>0</v>
          </cell>
          <cell r="CE392">
            <v>11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1446.5989148909068</v>
          </cell>
          <cell r="CK392">
            <v>252.65896688339998</v>
          </cell>
          <cell r="CL392">
            <v>141.58746001323001</v>
          </cell>
          <cell r="CM392">
            <v>4.8533099999999996</v>
          </cell>
          <cell r="CN392">
            <v>0</v>
          </cell>
          <cell r="CO392">
            <v>0</v>
          </cell>
          <cell r="CP392">
            <v>0</v>
          </cell>
          <cell r="CQ392">
            <v>3.83691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7.5975900000000003</v>
          </cell>
          <cell r="DA392">
            <v>0.66500000000000004</v>
          </cell>
          <cell r="DB392">
            <v>0</v>
          </cell>
          <cell r="DC392">
            <v>1</v>
          </cell>
          <cell r="DE392">
            <v>0</v>
          </cell>
        </row>
        <row r="393">
          <cell r="C393" t="str">
            <v>2L6x4x1/2SLBB</v>
          </cell>
          <cell r="D393" t="str">
            <v>F</v>
          </cell>
          <cell r="E393">
            <v>32.299999999999997</v>
          </cell>
          <cell r="F393">
            <v>9.5</v>
          </cell>
          <cell r="G393">
            <v>4</v>
          </cell>
          <cell r="H393">
            <v>0</v>
          </cell>
          <cell r="I393">
            <v>0</v>
          </cell>
          <cell r="J393">
            <v>0</v>
          </cell>
          <cell r="K393">
            <v>6</v>
          </cell>
          <cell r="L393">
            <v>0</v>
          </cell>
          <cell r="M393">
            <v>0</v>
          </cell>
          <cell r="N393">
            <v>0</v>
          </cell>
          <cell r="O393">
            <v>0.5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V393">
            <v>0</v>
          </cell>
          <cell r="W393">
            <v>0.98099999999999998</v>
          </cell>
          <cell r="X393">
            <v>0</v>
          </cell>
          <cell r="Y393">
            <v>0</v>
          </cell>
          <cell r="Z393">
            <v>0.39600000000000002</v>
          </cell>
          <cell r="AB393">
            <v>12</v>
          </cell>
          <cell r="AD393">
            <v>7</v>
          </cell>
          <cell r="AF393">
            <v>0</v>
          </cell>
          <cell r="AG393">
            <v>0</v>
          </cell>
          <cell r="AH393">
            <v>0</v>
          </cell>
          <cell r="AI393">
            <v>12.4</v>
          </cell>
          <cell r="AJ393">
            <v>7.38</v>
          </cell>
          <cell r="AK393">
            <v>4.12</v>
          </cell>
          <cell r="AL393">
            <v>1.1399999999999999</v>
          </cell>
          <cell r="AM393">
            <v>0</v>
          </cell>
          <cell r="AN393">
            <v>0</v>
          </cell>
          <cell r="AO393">
            <v>0</v>
          </cell>
          <cell r="AP393">
            <v>2.75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3.07</v>
          </cell>
          <cell r="AZ393">
            <v>0.94300000000000006</v>
          </cell>
          <cell r="BA393">
            <v>0</v>
          </cell>
          <cell r="BB393">
            <v>1</v>
          </cell>
          <cell r="BD393" t="str">
            <v>2L152x102x12.7SLBB</v>
          </cell>
          <cell r="BE393" t="str">
            <v>2L152x102x12.7SLBB</v>
          </cell>
          <cell r="BF393">
            <v>48.1</v>
          </cell>
          <cell r="BG393">
            <v>61.338469499999995</v>
          </cell>
          <cell r="BH393">
            <v>10.164</v>
          </cell>
          <cell r="BI393">
            <v>0</v>
          </cell>
          <cell r="BJ393">
            <v>0</v>
          </cell>
          <cell r="BK393">
            <v>0</v>
          </cell>
          <cell r="BL393">
            <v>15.245999999999999</v>
          </cell>
          <cell r="BM393">
            <v>0</v>
          </cell>
          <cell r="BN393">
            <v>0</v>
          </cell>
          <cell r="BO393">
            <v>0</v>
          </cell>
          <cell r="BP393">
            <v>1.2705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W393">
            <v>0</v>
          </cell>
          <cell r="BX393">
            <v>2.492721</v>
          </cell>
          <cell r="BY393">
            <v>0</v>
          </cell>
          <cell r="BZ393">
            <v>0</v>
          </cell>
          <cell r="CA393">
            <v>1.0062359999999999</v>
          </cell>
          <cell r="CB393">
            <v>0</v>
          </cell>
          <cell r="CC393">
            <v>12</v>
          </cell>
          <cell r="CD393">
            <v>0</v>
          </cell>
          <cell r="CE393">
            <v>7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516.94024624343638</v>
          </cell>
          <cell r="CK393">
            <v>121.07942698698</v>
          </cell>
          <cell r="CL393">
            <v>67.594476854519996</v>
          </cell>
          <cell r="CM393">
            <v>2.8967399999999999</v>
          </cell>
          <cell r="CN393">
            <v>0</v>
          </cell>
          <cell r="CO393">
            <v>0</v>
          </cell>
          <cell r="CP393">
            <v>0</v>
          </cell>
          <cell r="CQ393">
            <v>6.9877500000000001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7.8008699999999997</v>
          </cell>
          <cell r="DA393">
            <v>0.94300000000000006</v>
          </cell>
          <cell r="DB393">
            <v>0</v>
          </cell>
          <cell r="DC393">
            <v>1</v>
          </cell>
          <cell r="DE393">
            <v>0</v>
          </cell>
        </row>
        <row r="394">
          <cell r="C394" t="str">
            <v>2L6x4x1/2x3/4LLBB</v>
          </cell>
          <cell r="D394" t="str">
            <v>F</v>
          </cell>
          <cell r="E394">
            <v>32.299999999999997</v>
          </cell>
          <cell r="F394">
            <v>9.5</v>
          </cell>
          <cell r="G394">
            <v>6</v>
          </cell>
          <cell r="H394">
            <v>0</v>
          </cell>
          <cell r="I394">
            <v>0</v>
          </cell>
          <cell r="J394">
            <v>0</v>
          </cell>
          <cell r="K394">
            <v>4</v>
          </cell>
          <cell r="L394">
            <v>0</v>
          </cell>
          <cell r="M394">
            <v>0</v>
          </cell>
          <cell r="N394">
            <v>0</v>
          </cell>
          <cell r="O394">
            <v>0.5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V394">
            <v>0</v>
          </cell>
          <cell r="W394">
            <v>1.98</v>
          </cell>
          <cell r="X394">
            <v>0</v>
          </cell>
          <cell r="Y394">
            <v>0</v>
          </cell>
          <cell r="Z394">
            <v>1.25</v>
          </cell>
          <cell r="AB394">
            <v>8</v>
          </cell>
          <cell r="AD394">
            <v>11</v>
          </cell>
          <cell r="AF394">
            <v>0</v>
          </cell>
          <cell r="AG394">
            <v>0</v>
          </cell>
          <cell r="AH394">
            <v>0</v>
          </cell>
          <cell r="AI394">
            <v>34.700000000000003</v>
          </cell>
          <cell r="AJ394">
            <v>15.4</v>
          </cell>
          <cell r="AK394">
            <v>8.6300000000000008</v>
          </cell>
          <cell r="AL394">
            <v>1.91</v>
          </cell>
          <cell r="AM394">
            <v>0</v>
          </cell>
          <cell r="AN394">
            <v>0</v>
          </cell>
          <cell r="AO394">
            <v>0</v>
          </cell>
          <cell r="AP394">
            <v>1.77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3.13</v>
          </cell>
          <cell r="AZ394">
            <v>0.69499999999999995</v>
          </cell>
          <cell r="BA394">
            <v>0</v>
          </cell>
          <cell r="BB394">
            <v>1</v>
          </cell>
          <cell r="BD394" t="str">
            <v>2L152x102x12.7x19LLBB</v>
          </cell>
          <cell r="BE394" t="str">
            <v>2L152x102x12.7x19LLBB</v>
          </cell>
          <cell r="BF394">
            <v>48.1</v>
          </cell>
          <cell r="BG394">
            <v>61.338469499999995</v>
          </cell>
          <cell r="BH394">
            <v>15.245999999999999</v>
          </cell>
          <cell r="BI394">
            <v>0</v>
          </cell>
          <cell r="BJ394">
            <v>0</v>
          </cell>
          <cell r="BK394">
            <v>0</v>
          </cell>
          <cell r="BL394">
            <v>10.164</v>
          </cell>
          <cell r="BM394">
            <v>0</v>
          </cell>
          <cell r="BN394">
            <v>0</v>
          </cell>
          <cell r="BO394">
            <v>0</v>
          </cell>
          <cell r="BP394">
            <v>1.2705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W394">
            <v>0</v>
          </cell>
          <cell r="BX394">
            <v>5.03118</v>
          </cell>
          <cell r="BY394">
            <v>0</v>
          </cell>
          <cell r="BZ394">
            <v>0</v>
          </cell>
          <cell r="CA394">
            <v>3.17625</v>
          </cell>
          <cell r="CB394">
            <v>0</v>
          </cell>
          <cell r="CC394">
            <v>8</v>
          </cell>
          <cell r="CD394">
            <v>0</v>
          </cell>
          <cell r="CE394">
            <v>11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1446.5989148909068</v>
          </cell>
          <cell r="CK394">
            <v>252.65896688339998</v>
          </cell>
          <cell r="CL394">
            <v>141.58746001323001</v>
          </cell>
          <cell r="CM394">
            <v>4.8533099999999996</v>
          </cell>
          <cell r="CN394">
            <v>0</v>
          </cell>
          <cell r="CO394">
            <v>0</v>
          </cell>
          <cell r="CP394">
            <v>0</v>
          </cell>
          <cell r="CQ394">
            <v>4.4975699999999996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7.9533299999999993</v>
          </cell>
          <cell r="DA394">
            <v>0.69499999999999995</v>
          </cell>
          <cell r="DB394">
            <v>0</v>
          </cell>
          <cell r="DC394">
            <v>1</v>
          </cell>
          <cell r="DE394">
            <v>0.75</v>
          </cell>
        </row>
        <row r="395">
          <cell r="C395" t="str">
            <v>2L6x4x1/2x3/4SLBB</v>
          </cell>
          <cell r="D395" t="str">
            <v>F</v>
          </cell>
          <cell r="E395">
            <v>32.299999999999997</v>
          </cell>
          <cell r="F395">
            <v>9.5</v>
          </cell>
          <cell r="G395">
            <v>4</v>
          </cell>
          <cell r="H395">
            <v>0</v>
          </cell>
          <cell r="I395">
            <v>0</v>
          </cell>
          <cell r="J395">
            <v>0</v>
          </cell>
          <cell r="K395">
            <v>6</v>
          </cell>
          <cell r="L395">
            <v>0</v>
          </cell>
          <cell r="M395">
            <v>0</v>
          </cell>
          <cell r="N395">
            <v>0</v>
          </cell>
          <cell r="O395">
            <v>0.5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0.98099999999999998</v>
          </cell>
          <cell r="X395">
            <v>0</v>
          </cell>
          <cell r="Y395">
            <v>0</v>
          </cell>
          <cell r="Z395">
            <v>0.39600000000000002</v>
          </cell>
          <cell r="AB395">
            <v>12</v>
          </cell>
          <cell r="AD395">
            <v>7</v>
          </cell>
          <cell r="AF395">
            <v>0</v>
          </cell>
          <cell r="AG395">
            <v>0</v>
          </cell>
          <cell r="AH395">
            <v>0</v>
          </cell>
          <cell r="AI395">
            <v>12.4</v>
          </cell>
          <cell r="AJ395">
            <v>7.38</v>
          </cell>
          <cell r="AK395">
            <v>4.12</v>
          </cell>
          <cell r="AL395">
            <v>1.1399999999999999</v>
          </cell>
          <cell r="AM395">
            <v>0</v>
          </cell>
          <cell r="AN395">
            <v>0</v>
          </cell>
          <cell r="AO395">
            <v>0</v>
          </cell>
          <cell r="AP395">
            <v>3.03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3.32</v>
          </cell>
          <cell r="AZ395">
            <v>0.95200000000000007</v>
          </cell>
          <cell r="BA395">
            <v>0</v>
          </cell>
          <cell r="BB395">
            <v>1</v>
          </cell>
          <cell r="BD395" t="str">
            <v>2L152x102x12.7x19SLBB</v>
          </cell>
          <cell r="BE395" t="str">
            <v>2L152x102x12.7x19SLBB</v>
          </cell>
          <cell r="BF395">
            <v>48.1</v>
          </cell>
          <cell r="BG395">
            <v>61.338469499999995</v>
          </cell>
          <cell r="BH395">
            <v>10.164</v>
          </cell>
          <cell r="BI395">
            <v>0</v>
          </cell>
          <cell r="BJ395">
            <v>0</v>
          </cell>
          <cell r="BK395">
            <v>0</v>
          </cell>
          <cell r="BL395">
            <v>15.245999999999999</v>
          </cell>
          <cell r="BM395">
            <v>0</v>
          </cell>
          <cell r="BN395">
            <v>0</v>
          </cell>
          <cell r="BO395">
            <v>0</v>
          </cell>
          <cell r="BP395">
            <v>1.2705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W395">
            <v>0</v>
          </cell>
          <cell r="BX395">
            <v>2.492721</v>
          </cell>
          <cell r="BY395">
            <v>0</v>
          </cell>
          <cell r="BZ395">
            <v>0</v>
          </cell>
          <cell r="CA395">
            <v>1.0062359999999999</v>
          </cell>
          <cell r="CB395">
            <v>0</v>
          </cell>
          <cell r="CC395">
            <v>12</v>
          </cell>
          <cell r="CD395">
            <v>0</v>
          </cell>
          <cell r="CE395">
            <v>7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516.94024624343638</v>
          </cell>
          <cell r="CK395">
            <v>121.07942698698</v>
          </cell>
          <cell r="CL395">
            <v>67.594476854519996</v>
          </cell>
          <cell r="CM395">
            <v>2.8967399999999999</v>
          </cell>
          <cell r="CN395">
            <v>0</v>
          </cell>
          <cell r="CO395">
            <v>0</v>
          </cell>
          <cell r="CP395">
            <v>0</v>
          </cell>
          <cell r="CQ395">
            <v>7.6992299999999991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8.436119999999999</v>
          </cell>
          <cell r="DA395">
            <v>0.95200000000000007</v>
          </cell>
          <cell r="DB395">
            <v>0</v>
          </cell>
          <cell r="DC395">
            <v>1</v>
          </cell>
          <cell r="DE395">
            <v>0.75</v>
          </cell>
        </row>
        <row r="396">
          <cell r="C396" t="str">
            <v>2L6x4x1/2x3/8LLBB</v>
          </cell>
          <cell r="D396" t="str">
            <v>F</v>
          </cell>
          <cell r="E396">
            <v>32.299999999999997</v>
          </cell>
          <cell r="F396">
            <v>9.5</v>
          </cell>
          <cell r="G396">
            <v>6</v>
          </cell>
          <cell r="H396">
            <v>0</v>
          </cell>
          <cell r="I396">
            <v>0</v>
          </cell>
          <cell r="J396">
            <v>0</v>
          </cell>
          <cell r="K396">
            <v>4</v>
          </cell>
          <cell r="L396">
            <v>0</v>
          </cell>
          <cell r="M396">
            <v>0</v>
          </cell>
          <cell r="N396">
            <v>0</v>
          </cell>
          <cell r="O396">
            <v>0.5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V396">
            <v>0</v>
          </cell>
          <cell r="W396">
            <v>1.98</v>
          </cell>
          <cell r="X396">
            <v>0</v>
          </cell>
          <cell r="Y396">
            <v>0</v>
          </cell>
          <cell r="Z396">
            <v>1.25</v>
          </cell>
          <cell r="AB396">
            <v>8</v>
          </cell>
          <cell r="AD396">
            <v>11</v>
          </cell>
          <cell r="AF396">
            <v>0</v>
          </cell>
          <cell r="AG396">
            <v>0</v>
          </cell>
          <cell r="AH396">
            <v>0</v>
          </cell>
          <cell r="AI396">
            <v>34.700000000000003</v>
          </cell>
          <cell r="AJ396">
            <v>15.4</v>
          </cell>
          <cell r="AK396">
            <v>8.6300000000000008</v>
          </cell>
          <cell r="AL396">
            <v>1.91</v>
          </cell>
          <cell r="AM396">
            <v>0</v>
          </cell>
          <cell r="AN396">
            <v>0</v>
          </cell>
          <cell r="AO396">
            <v>0</v>
          </cell>
          <cell r="AP396">
            <v>1.64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3.05</v>
          </cell>
          <cell r="AZ396">
            <v>0.67900000000000005</v>
          </cell>
          <cell r="BA396">
            <v>0</v>
          </cell>
          <cell r="BB396">
            <v>1</v>
          </cell>
          <cell r="BD396" t="str">
            <v>2L152x102x12.7x9LLBB</v>
          </cell>
          <cell r="BE396" t="str">
            <v>2L152x102x12.7x9LLBB</v>
          </cell>
          <cell r="BF396">
            <v>48.1</v>
          </cell>
          <cell r="BG396">
            <v>61.338469499999995</v>
          </cell>
          <cell r="BH396">
            <v>15.245999999999999</v>
          </cell>
          <cell r="BI396">
            <v>0</v>
          </cell>
          <cell r="BJ396">
            <v>0</v>
          </cell>
          <cell r="BK396">
            <v>0</v>
          </cell>
          <cell r="BL396">
            <v>10.164</v>
          </cell>
          <cell r="BM396">
            <v>0</v>
          </cell>
          <cell r="BN396">
            <v>0</v>
          </cell>
          <cell r="BO396">
            <v>0</v>
          </cell>
          <cell r="BP396">
            <v>1.2705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W396">
            <v>0</v>
          </cell>
          <cell r="BX396">
            <v>5.03118</v>
          </cell>
          <cell r="BY396">
            <v>0</v>
          </cell>
          <cell r="BZ396">
            <v>0</v>
          </cell>
          <cell r="CA396">
            <v>3.17625</v>
          </cell>
          <cell r="CB396">
            <v>0</v>
          </cell>
          <cell r="CC396">
            <v>8</v>
          </cell>
          <cell r="CD396">
            <v>0</v>
          </cell>
          <cell r="CE396">
            <v>11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1446.5989148909068</v>
          </cell>
          <cell r="CK396">
            <v>252.65896688339998</v>
          </cell>
          <cell r="CL396">
            <v>141.58746001323001</v>
          </cell>
          <cell r="CM396">
            <v>4.8533099999999996</v>
          </cell>
          <cell r="CN396">
            <v>0</v>
          </cell>
          <cell r="CO396">
            <v>0</v>
          </cell>
          <cell r="CP396">
            <v>0</v>
          </cell>
          <cell r="CQ396">
            <v>4.1672399999999996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7.750049999999999</v>
          </cell>
          <cell r="DA396">
            <v>0.67900000000000005</v>
          </cell>
          <cell r="DB396">
            <v>0</v>
          </cell>
          <cell r="DC396">
            <v>1</v>
          </cell>
          <cell r="DE396">
            <v>0.375</v>
          </cell>
        </row>
        <row r="397">
          <cell r="C397" t="str">
            <v>2L6x4x1/2x3/8SLBB</v>
          </cell>
          <cell r="D397" t="str">
            <v>F</v>
          </cell>
          <cell r="E397">
            <v>32.299999999999997</v>
          </cell>
          <cell r="F397">
            <v>9.5</v>
          </cell>
          <cell r="G397">
            <v>4</v>
          </cell>
          <cell r="H397">
            <v>0</v>
          </cell>
          <cell r="I397">
            <v>0</v>
          </cell>
          <cell r="J397">
            <v>0</v>
          </cell>
          <cell r="K397">
            <v>6</v>
          </cell>
          <cell r="L397">
            <v>0</v>
          </cell>
          <cell r="M397">
            <v>0</v>
          </cell>
          <cell r="N397">
            <v>0</v>
          </cell>
          <cell r="O397">
            <v>0.5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V397">
            <v>0</v>
          </cell>
          <cell r="W397">
            <v>0.98099999999999998</v>
          </cell>
          <cell r="X397">
            <v>0</v>
          </cell>
          <cell r="Y397">
            <v>0</v>
          </cell>
          <cell r="Z397">
            <v>0.39600000000000002</v>
          </cell>
          <cell r="AB397">
            <v>12</v>
          </cell>
          <cell r="AD397">
            <v>7</v>
          </cell>
          <cell r="AF397">
            <v>0</v>
          </cell>
          <cell r="AG397">
            <v>0</v>
          </cell>
          <cell r="AH397">
            <v>0</v>
          </cell>
          <cell r="AI397">
            <v>12.4</v>
          </cell>
          <cell r="AJ397">
            <v>7.38</v>
          </cell>
          <cell r="AK397">
            <v>4.12</v>
          </cell>
          <cell r="AL397">
            <v>1.1399999999999999</v>
          </cell>
          <cell r="AM397">
            <v>0</v>
          </cell>
          <cell r="AN397">
            <v>0</v>
          </cell>
          <cell r="AO397">
            <v>0</v>
          </cell>
          <cell r="AP397">
            <v>2.89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3.19</v>
          </cell>
          <cell r="AZ397">
            <v>0.94800000000000006</v>
          </cell>
          <cell r="BA397">
            <v>0</v>
          </cell>
          <cell r="BB397">
            <v>1</v>
          </cell>
          <cell r="BD397" t="str">
            <v>2L152x102x12.7x9SLBB</v>
          </cell>
          <cell r="BE397" t="str">
            <v>2L152x102x12.7x9SLBB</v>
          </cell>
          <cell r="BF397">
            <v>48.1</v>
          </cell>
          <cell r="BG397">
            <v>61.338469499999995</v>
          </cell>
          <cell r="BH397">
            <v>10.164</v>
          </cell>
          <cell r="BI397">
            <v>0</v>
          </cell>
          <cell r="BJ397">
            <v>0</v>
          </cell>
          <cell r="BK397">
            <v>0</v>
          </cell>
          <cell r="BL397">
            <v>15.245999999999999</v>
          </cell>
          <cell r="BM397">
            <v>0</v>
          </cell>
          <cell r="BN397">
            <v>0</v>
          </cell>
          <cell r="BO397">
            <v>0</v>
          </cell>
          <cell r="BP397">
            <v>1.2705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W397">
            <v>0</v>
          </cell>
          <cell r="BX397">
            <v>2.492721</v>
          </cell>
          <cell r="BY397">
            <v>0</v>
          </cell>
          <cell r="BZ397">
            <v>0</v>
          </cell>
          <cell r="CA397">
            <v>1.0062359999999999</v>
          </cell>
          <cell r="CB397">
            <v>0</v>
          </cell>
          <cell r="CC397">
            <v>12</v>
          </cell>
          <cell r="CD397">
            <v>0</v>
          </cell>
          <cell r="CE397">
            <v>7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516.94024624343638</v>
          </cell>
          <cell r="CK397">
            <v>121.07942698698</v>
          </cell>
          <cell r="CL397">
            <v>67.594476854519996</v>
          </cell>
          <cell r="CM397">
            <v>2.8967399999999999</v>
          </cell>
          <cell r="CN397">
            <v>0</v>
          </cell>
          <cell r="CO397">
            <v>0</v>
          </cell>
          <cell r="CP397">
            <v>0</v>
          </cell>
          <cell r="CQ397">
            <v>7.3434900000000001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8.1057899999999989</v>
          </cell>
          <cell r="DA397">
            <v>0.94800000000000006</v>
          </cell>
          <cell r="DB397">
            <v>0</v>
          </cell>
          <cell r="DC397">
            <v>1</v>
          </cell>
          <cell r="DE397">
            <v>0.375</v>
          </cell>
        </row>
        <row r="398">
          <cell r="C398" t="str">
            <v>2L6x4x3/4LLBB</v>
          </cell>
          <cell r="D398" t="str">
            <v>F</v>
          </cell>
          <cell r="E398">
            <v>47.2</v>
          </cell>
          <cell r="F398">
            <v>13.9</v>
          </cell>
          <cell r="G398">
            <v>6</v>
          </cell>
          <cell r="H398">
            <v>0</v>
          </cell>
          <cell r="I398">
            <v>0</v>
          </cell>
          <cell r="J398">
            <v>0</v>
          </cell>
          <cell r="K398">
            <v>4</v>
          </cell>
          <cell r="L398">
            <v>0</v>
          </cell>
          <cell r="M398">
            <v>0</v>
          </cell>
          <cell r="N398">
            <v>0</v>
          </cell>
          <cell r="O398">
            <v>0.75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V398">
            <v>0</v>
          </cell>
          <cell r="W398">
            <v>2.0699999999999998</v>
          </cell>
          <cell r="X398">
            <v>0</v>
          </cell>
          <cell r="Y398">
            <v>0</v>
          </cell>
          <cell r="Z398">
            <v>1.38</v>
          </cell>
          <cell r="AB398">
            <v>5.333333333333333</v>
          </cell>
          <cell r="AD398">
            <v>7</v>
          </cell>
          <cell r="AF398">
            <v>0</v>
          </cell>
          <cell r="AG398">
            <v>0</v>
          </cell>
          <cell r="AH398">
            <v>0</v>
          </cell>
          <cell r="AI398">
            <v>48.9</v>
          </cell>
          <cell r="AJ398">
            <v>22.2</v>
          </cell>
          <cell r="AK398">
            <v>12.5</v>
          </cell>
          <cell r="AL398">
            <v>1.88</v>
          </cell>
          <cell r="AM398">
            <v>0</v>
          </cell>
          <cell r="AN398">
            <v>0</v>
          </cell>
          <cell r="AO398">
            <v>0</v>
          </cell>
          <cell r="AP398">
            <v>1.55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2.97</v>
          </cell>
          <cell r="AZ398">
            <v>0.67300000000000004</v>
          </cell>
          <cell r="BA398">
            <v>0</v>
          </cell>
          <cell r="BB398">
            <v>1</v>
          </cell>
          <cell r="BD398" t="str">
            <v>2L152x102x19LLBB</v>
          </cell>
          <cell r="BE398" t="str">
            <v>2L152x102x19LLBB</v>
          </cell>
          <cell r="BF398">
            <v>70.3</v>
          </cell>
          <cell r="BG398">
            <v>89.747865899999994</v>
          </cell>
          <cell r="BH398">
            <v>15.245999999999999</v>
          </cell>
          <cell r="BI398">
            <v>0</v>
          </cell>
          <cell r="BJ398">
            <v>0</v>
          </cell>
          <cell r="BK398">
            <v>0</v>
          </cell>
          <cell r="BL398">
            <v>10.164</v>
          </cell>
          <cell r="BM398">
            <v>0</v>
          </cell>
          <cell r="BN398">
            <v>0</v>
          </cell>
          <cell r="BO398">
            <v>0</v>
          </cell>
          <cell r="BP398">
            <v>1.9057499999999998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W398">
            <v>0</v>
          </cell>
          <cell r="BX398">
            <v>5.2598699999999994</v>
          </cell>
          <cell r="BY398">
            <v>0</v>
          </cell>
          <cell r="BZ398">
            <v>0</v>
          </cell>
          <cell r="CA398">
            <v>3.5065799999999996</v>
          </cell>
          <cell r="CB398">
            <v>0</v>
          </cell>
          <cell r="CC398">
            <v>5.333333333333333</v>
          </cell>
          <cell r="CD398">
            <v>0</v>
          </cell>
          <cell r="CE398">
            <v>7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2038.5788742987127</v>
          </cell>
          <cell r="CK398">
            <v>364.22266654619995</v>
          </cell>
          <cell r="CL398">
            <v>205.08033026249998</v>
          </cell>
          <cell r="CM398">
            <v>4.7770799999999998</v>
          </cell>
          <cell r="CN398">
            <v>0</v>
          </cell>
          <cell r="CO398">
            <v>0</v>
          </cell>
          <cell r="CP398">
            <v>0</v>
          </cell>
          <cell r="CQ398">
            <v>3.9385500000000002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7.5467700000000004</v>
          </cell>
          <cell r="DA398">
            <v>0.67300000000000004</v>
          </cell>
          <cell r="DB398">
            <v>0</v>
          </cell>
          <cell r="DC398">
            <v>1</v>
          </cell>
          <cell r="DE398">
            <v>0</v>
          </cell>
        </row>
        <row r="399">
          <cell r="C399" t="str">
            <v>2L6x4x3/4SLBB</v>
          </cell>
          <cell r="D399" t="str">
            <v>F</v>
          </cell>
          <cell r="E399">
            <v>47.2</v>
          </cell>
          <cell r="F399">
            <v>13.9</v>
          </cell>
          <cell r="G399">
            <v>4</v>
          </cell>
          <cell r="H399">
            <v>0</v>
          </cell>
          <cell r="I399">
            <v>0</v>
          </cell>
          <cell r="J399">
            <v>0</v>
          </cell>
          <cell r="K399">
            <v>6</v>
          </cell>
          <cell r="L399">
            <v>0</v>
          </cell>
          <cell r="M399">
            <v>0</v>
          </cell>
          <cell r="N399">
            <v>0</v>
          </cell>
          <cell r="O399">
            <v>0.75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V399">
            <v>0</v>
          </cell>
          <cell r="W399">
            <v>1.07</v>
          </cell>
          <cell r="X399">
            <v>0</v>
          </cell>
          <cell r="Y399">
            <v>0</v>
          </cell>
          <cell r="Z399">
            <v>0.57799999999999996</v>
          </cell>
          <cell r="AB399">
            <v>8</v>
          </cell>
          <cell r="AD399">
            <v>4.333333333333333</v>
          </cell>
          <cell r="AF399">
            <v>0</v>
          </cell>
          <cell r="AG399">
            <v>0</v>
          </cell>
          <cell r="AH399">
            <v>0</v>
          </cell>
          <cell r="AI399">
            <v>17.3</v>
          </cell>
          <cell r="AJ399">
            <v>10.8</v>
          </cell>
          <cell r="AK399">
            <v>5.9</v>
          </cell>
          <cell r="AL399">
            <v>1.1200000000000001</v>
          </cell>
          <cell r="AM399">
            <v>0</v>
          </cell>
          <cell r="AN399">
            <v>0</v>
          </cell>
          <cell r="AO399">
            <v>0</v>
          </cell>
          <cell r="AP399">
            <v>2.8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3.09</v>
          </cell>
          <cell r="AZ399">
            <v>0.94900000000000007</v>
          </cell>
          <cell r="BA399">
            <v>0</v>
          </cell>
          <cell r="BB399">
            <v>1</v>
          </cell>
          <cell r="BD399" t="str">
            <v>2L152x102x19SLBB</v>
          </cell>
          <cell r="BE399" t="str">
            <v>2L152x102x19SLBB</v>
          </cell>
          <cell r="BF399">
            <v>70.3</v>
          </cell>
          <cell r="BG399">
            <v>89.747865899999994</v>
          </cell>
          <cell r="BH399">
            <v>10.164</v>
          </cell>
          <cell r="BI399">
            <v>0</v>
          </cell>
          <cell r="BJ399">
            <v>0</v>
          </cell>
          <cell r="BK399">
            <v>0</v>
          </cell>
          <cell r="BL399">
            <v>15.245999999999999</v>
          </cell>
          <cell r="BM399">
            <v>0</v>
          </cell>
          <cell r="BN399">
            <v>0</v>
          </cell>
          <cell r="BO399">
            <v>0</v>
          </cell>
          <cell r="BP399">
            <v>1.9057499999999998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W399">
            <v>0</v>
          </cell>
          <cell r="BX399">
            <v>2.7188699999999999</v>
          </cell>
          <cell r="BY399">
            <v>0</v>
          </cell>
          <cell r="BZ399">
            <v>0</v>
          </cell>
          <cell r="CA399">
            <v>1.4686979999999998</v>
          </cell>
          <cell r="CB399">
            <v>0</v>
          </cell>
          <cell r="CC399">
            <v>8</v>
          </cell>
          <cell r="CD399">
            <v>0</v>
          </cell>
          <cell r="CE399">
            <v>4.333333333333333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721.21502096866527</v>
          </cell>
          <cell r="CK399">
            <v>177.18940534680002</v>
          </cell>
          <cell r="CL399">
            <v>96.797915883900004</v>
          </cell>
          <cell r="CM399">
            <v>2.84592</v>
          </cell>
          <cell r="CN399">
            <v>0</v>
          </cell>
          <cell r="CO399">
            <v>0</v>
          </cell>
          <cell r="CP399">
            <v>0</v>
          </cell>
          <cell r="CQ399">
            <v>7.1147999999999989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7.8516899999999996</v>
          </cell>
          <cell r="DA399">
            <v>0.94900000000000007</v>
          </cell>
          <cell r="DB399">
            <v>0</v>
          </cell>
          <cell r="DC399">
            <v>1</v>
          </cell>
          <cell r="DE399">
            <v>0</v>
          </cell>
        </row>
        <row r="400">
          <cell r="C400" t="str">
            <v>2L6x4x3/4x3/4LLBB</v>
          </cell>
          <cell r="D400" t="str">
            <v>F</v>
          </cell>
          <cell r="E400">
            <v>47.2</v>
          </cell>
          <cell r="F400">
            <v>13.9</v>
          </cell>
          <cell r="G400">
            <v>6</v>
          </cell>
          <cell r="H400">
            <v>0</v>
          </cell>
          <cell r="I400">
            <v>0</v>
          </cell>
          <cell r="J400">
            <v>0</v>
          </cell>
          <cell r="K400">
            <v>4</v>
          </cell>
          <cell r="L400">
            <v>0</v>
          </cell>
          <cell r="M400">
            <v>0</v>
          </cell>
          <cell r="N400">
            <v>0</v>
          </cell>
          <cell r="O400">
            <v>0.75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V400">
            <v>0</v>
          </cell>
          <cell r="W400">
            <v>2.0699999999999998</v>
          </cell>
          <cell r="X400">
            <v>0</v>
          </cell>
          <cell r="Y400">
            <v>0</v>
          </cell>
          <cell r="Z400">
            <v>1.38</v>
          </cell>
          <cell r="AB400">
            <v>5.333333333333333</v>
          </cell>
          <cell r="AD400">
            <v>7</v>
          </cell>
          <cell r="AF400">
            <v>0</v>
          </cell>
          <cell r="AG400">
            <v>0</v>
          </cell>
          <cell r="AH400">
            <v>0</v>
          </cell>
          <cell r="AI400">
            <v>48.9</v>
          </cell>
          <cell r="AJ400">
            <v>22.2</v>
          </cell>
          <cell r="AK400">
            <v>12.5</v>
          </cell>
          <cell r="AL400">
            <v>1.88</v>
          </cell>
          <cell r="AM400">
            <v>0</v>
          </cell>
          <cell r="AN400">
            <v>0</v>
          </cell>
          <cell r="AO400">
            <v>0</v>
          </cell>
          <cell r="AP400">
            <v>1.83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3.12</v>
          </cell>
          <cell r="AZ400">
            <v>0.70499999999999996</v>
          </cell>
          <cell r="BA400">
            <v>0</v>
          </cell>
          <cell r="BB400">
            <v>1</v>
          </cell>
          <cell r="BD400" t="str">
            <v>2L152x102x19x19LLBB</v>
          </cell>
          <cell r="BE400" t="str">
            <v>2L152x102x19x19LLBB</v>
          </cell>
          <cell r="BF400">
            <v>70.3</v>
          </cell>
          <cell r="BG400">
            <v>89.747865899999994</v>
          </cell>
          <cell r="BH400">
            <v>15.245999999999999</v>
          </cell>
          <cell r="BI400">
            <v>0</v>
          </cell>
          <cell r="BJ400">
            <v>0</v>
          </cell>
          <cell r="BK400">
            <v>0</v>
          </cell>
          <cell r="BL400">
            <v>10.164</v>
          </cell>
          <cell r="BM400">
            <v>0</v>
          </cell>
          <cell r="BN400">
            <v>0</v>
          </cell>
          <cell r="BO400">
            <v>0</v>
          </cell>
          <cell r="BP400">
            <v>1.9057499999999998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W400">
            <v>0</v>
          </cell>
          <cell r="BX400">
            <v>5.2598699999999994</v>
          </cell>
          <cell r="BY400">
            <v>0</v>
          </cell>
          <cell r="BZ400">
            <v>0</v>
          </cell>
          <cell r="CA400">
            <v>3.5065799999999996</v>
          </cell>
          <cell r="CB400">
            <v>0</v>
          </cell>
          <cell r="CC400">
            <v>5.333333333333333</v>
          </cell>
          <cell r="CD400">
            <v>0</v>
          </cell>
          <cell r="CE400">
            <v>7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2038.5788742987127</v>
          </cell>
          <cell r="CK400">
            <v>364.22266654619995</v>
          </cell>
          <cell r="CL400">
            <v>205.08033026249998</v>
          </cell>
          <cell r="CM400">
            <v>4.7770799999999998</v>
          </cell>
          <cell r="CN400">
            <v>0</v>
          </cell>
          <cell r="CO400">
            <v>0</v>
          </cell>
          <cell r="CP400">
            <v>0</v>
          </cell>
          <cell r="CQ400">
            <v>4.6500300000000001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7.9279200000000003</v>
          </cell>
          <cell r="DA400">
            <v>0.70499999999999996</v>
          </cell>
          <cell r="DB400">
            <v>0</v>
          </cell>
          <cell r="DC400">
            <v>1</v>
          </cell>
          <cell r="DE400">
            <v>0.75</v>
          </cell>
        </row>
        <row r="401">
          <cell r="C401" t="str">
            <v>2L6x4x3/4x3/4SLBB</v>
          </cell>
          <cell r="D401" t="str">
            <v>F</v>
          </cell>
          <cell r="E401">
            <v>47.2</v>
          </cell>
          <cell r="F401">
            <v>13.9</v>
          </cell>
          <cell r="G401">
            <v>4</v>
          </cell>
          <cell r="H401">
            <v>0</v>
          </cell>
          <cell r="I401">
            <v>0</v>
          </cell>
          <cell r="J401">
            <v>0</v>
          </cell>
          <cell r="K401">
            <v>6</v>
          </cell>
          <cell r="L401">
            <v>0</v>
          </cell>
          <cell r="M401">
            <v>0</v>
          </cell>
          <cell r="N401">
            <v>0</v>
          </cell>
          <cell r="O401">
            <v>0.75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V401">
            <v>0</v>
          </cell>
          <cell r="W401">
            <v>1.07</v>
          </cell>
          <cell r="X401">
            <v>0</v>
          </cell>
          <cell r="Y401">
            <v>0</v>
          </cell>
          <cell r="Z401">
            <v>0.57799999999999996</v>
          </cell>
          <cell r="AB401">
            <v>8</v>
          </cell>
          <cell r="AD401">
            <v>4.333333333333333</v>
          </cell>
          <cell r="AF401">
            <v>0</v>
          </cell>
          <cell r="AG401">
            <v>0</v>
          </cell>
          <cell r="AH401">
            <v>0</v>
          </cell>
          <cell r="AI401">
            <v>17.3</v>
          </cell>
          <cell r="AJ401">
            <v>10.8</v>
          </cell>
          <cell r="AK401">
            <v>5.9</v>
          </cell>
          <cell r="AL401">
            <v>1.1200000000000001</v>
          </cell>
          <cell r="AM401">
            <v>0</v>
          </cell>
          <cell r="AN401">
            <v>0</v>
          </cell>
          <cell r="AO401">
            <v>0</v>
          </cell>
          <cell r="AP401">
            <v>3.08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3.35</v>
          </cell>
          <cell r="AZ401">
            <v>0.95700000000000007</v>
          </cell>
          <cell r="BA401">
            <v>0</v>
          </cell>
          <cell r="BB401">
            <v>1</v>
          </cell>
          <cell r="BD401" t="str">
            <v>2L152x102x19x19SLBB</v>
          </cell>
          <cell r="BE401" t="str">
            <v>2L152x102x19x19SLBB</v>
          </cell>
          <cell r="BF401">
            <v>70.3</v>
          </cell>
          <cell r="BG401">
            <v>89.747865899999994</v>
          </cell>
          <cell r="BH401">
            <v>10.164</v>
          </cell>
          <cell r="BI401">
            <v>0</v>
          </cell>
          <cell r="BJ401">
            <v>0</v>
          </cell>
          <cell r="BK401">
            <v>0</v>
          </cell>
          <cell r="BL401">
            <v>15.245999999999999</v>
          </cell>
          <cell r="BM401">
            <v>0</v>
          </cell>
          <cell r="BN401">
            <v>0</v>
          </cell>
          <cell r="BO401">
            <v>0</v>
          </cell>
          <cell r="BP401">
            <v>1.9057499999999998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W401">
            <v>0</v>
          </cell>
          <cell r="BX401">
            <v>2.7188699999999999</v>
          </cell>
          <cell r="BY401">
            <v>0</v>
          </cell>
          <cell r="BZ401">
            <v>0</v>
          </cell>
          <cell r="CA401">
            <v>1.4686979999999998</v>
          </cell>
          <cell r="CB401">
            <v>0</v>
          </cell>
          <cell r="CC401">
            <v>8</v>
          </cell>
          <cell r="CD401">
            <v>0</v>
          </cell>
          <cell r="CE401">
            <v>4.333333333333333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721.21502096866527</v>
          </cell>
          <cell r="CK401">
            <v>177.18940534680002</v>
          </cell>
          <cell r="CL401">
            <v>96.797915883900004</v>
          </cell>
          <cell r="CM401">
            <v>2.84592</v>
          </cell>
          <cell r="CN401">
            <v>0</v>
          </cell>
          <cell r="CO401">
            <v>0</v>
          </cell>
          <cell r="CP401">
            <v>0</v>
          </cell>
          <cell r="CQ401">
            <v>7.8262799999999997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8.5123499999999996</v>
          </cell>
          <cell r="DA401">
            <v>0.95700000000000007</v>
          </cell>
          <cell r="DB401">
            <v>0</v>
          </cell>
          <cell r="DC401">
            <v>1</v>
          </cell>
          <cell r="DE401">
            <v>0.75</v>
          </cell>
        </row>
        <row r="402">
          <cell r="C402" t="str">
            <v>2L6x4x3/4x3/8LLBB</v>
          </cell>
          <cell r="D402" t="str">
            <v>F</v>
          </cell>
          <cell r="E402">
            <v>47.2</v>
          </cell>
          <cell r="F402">
            <v>13.9</v>
          </cell>
          <cell r="G402">
            <v>6</v>
          </cell>
          <cell r="H402">
            <v>0</v>
          </cell>
          <cell r="I402">
            <v>0</v>
          </cell>
          <cell r="J402">
            <v>0</v>
          </cell>
          <cell r="K402">
            <v>4</v>
          </cell>
          <cell r="L402">
            <v>0</v>
          </cell>
          <cell r="M402">
            <v>0</v>
          </cell>
          <cell r="N402">
            <v>0</v>
          </cell>
          <cell r="O402">
            <v>0.75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V402">
            <v>0</v>
          </cell>
          <cell r="W402">
            <v>2.0699999999999998</v>
          </cell>
          <cell r="X402">
            <v>0</v>
          </cell>
          <cell r="Y402">
            <v>0</v>
          </cell>
          <cell r="Z402">
            <v>1.38</v>
          </cell>
          <cell r="AB402">
            <v>5.333333333333333</v>
          </cell>
          <cell r="AD402">
            <v>7</v>
          </cell>
          <cell r="AF402">
            <v>0</v>
          </cell>
          <cell r="AG402">
            <v>0</v>
          </cell>
          <cell r="AH402">
            <v>0</v>
          </cell>
          <cell r="AI402">
            <v>48.9</v>
          </cell>
          <cell r="AJ402">
            <v>22.2</v>
          </cell>
          <cell r="AK402">
            <v>12.5</v>
          </cell>
          <cell r="AL402">
            <v>1.88</v>
          </cell>
          <cell r="AM402">
            <v>0</v>
          </cell>
          <cell r="AN402">
            <v>0</v>
          </cell>
          <cell r="AO402">
            <v>0</v>
          </cell>
          <cell r="AP402">
            <v>1.68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3.04</v>
          </cell>
          <cell r="AZ402">
            <v>0.68800000000000006</v>
          </cell>
          <cell r="BA402">
            <v>0</v>
          </cell>
          <cell r="BB402">
            <v>1</v>
          </cell>
          <cell r="BD402" t="str">
            <v>2L152x102x19x9LLBB</v>
          </cell>
          <cell r="BE402" t="str">
            <v>2L152x102x19x9LLBB</v>
          </cell>
          <cell r="BF402">
            <v>70.3</v>
          </cell>
          <cell r="BG402">
            <v>89.747865899999994</v>
          </cell>
          <cell r="BH402">
            <v>15.245999999999999</v>
          </cell>
          <cell r="BI402">
            <v>0</v>
          </cell>
          <cell r="BJ402">
            <v>0</v>
          </cell>
          <cell r="BK402">
            <v>0</v>
          </cell>
          <cell r="BL402">
            <v>10.164</v>
          </cell>
          <cell r="BM402">
            <v>0</v>
          </cell>
          <cell r="BN402">
            <v>0</v>
          </cell>
          <cell r="BO402">
            <v>0</v>
          </cell>
          <cell r="BP402">
            <v>1.9057499999999998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W402">
            <v>0</v>
          </cell>
          <cell r="BX402">
            <v>5.2598699999999994</v>
          </cell>
          <cell r="BY402">
            <v>0</v>
          </cell>
          <cell r="BZ402">
            <v>0</v>
          </cell>
          <cell r="CA402">
            <v>3.5065799999999996</v>
          </cell>
          <cell r="CB402">
            <v>0</v>
          </cell>
          <cell r="CC402">
            <v>5.333333333333333</v>
          </cell>
          <cell r="CD402">
            <v>0</v>
          </cell>
          <cell r="CE402">
            <v>7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2038.5788742987127</v>
          </cell>
          <cell r="CK402">
            <v>364.22266654619995</v>
          </cell>
          <cell r="CL402">
            <v>205.08033026249998</v>
          </cell>
          <cell r="CM402">
            <v>4.7770799999999998</v>
          </cell>
          <cell r="CN402">
            <v>0</v>
          </cell>
          <cell r="CO402">
            <v>0</v>
          </cell>
          <cell r="CP402">
            <v>0</v>
          </cell>
          <cell r="CQ402">
            <v>4.2688799999999993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7.72464</v>
          </cell>
          <cell r="DA402">
            <v>0.68800000000000006</v>
          </cell>
          <cell r="DB402">
            <v>0</v>
          </cell>
          <cell r="DC402">
            <v>1</v>
          </cell>
          <cell r="DE402">
            <v>0.375</v>
          </cell>
        </row>
        <row r="403">
          <cell r="C403" t="str">
            <v>2L6x4x3/4x3/8SLBB</v>
          </cell>
          <cell r="D403" t="str">
            <v>F</v>
          </cell>
          <cell r="E403">
            <v>47.2</v>
          </cell>
          <cell r="F403">
            <v>13.9</v>
          </cell>
          <cell r="G403">
            <v>4</v>
          </cell>
          <cell r="H403">
            <v>0</v>
          </cell>
          <cell r="I403">
            <v>0</v>
          </cell>
          <cell r="J403">
            <v>0</v>
          </cell>
          <cell r="K403">
            <v>6</v>
          </cell>
          <cell r="L403">
            <v>0</v>
          </cell>
          <cell r="M403">
            <v>0</v>
          </cell>
          <cell r="N403">
            <v>0</v>
          </cell>
          <cell r="O403">
            <v>0.75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V403">
            <v>0</v>
          </cell>
          <cell r="W403">
            <v>1.07</v>
          </cell>
          <cell r="X403">
            <v>0</v>
          </cell>
          <cell r="Y403">
            <v>0</v>
          </cell>
          <cell r="Z403">
            <v>0.57799999999999996</v>
          </cell>
          <cell r="AB403">
            <v>8</v>
          </cell>
          <cell r="AD403">
            <v>4.333333333333333</v>
          </cell>
          <cell r="AF403">
            <v>0</v>
          </cell>
          <cell r="AG403">
            <v>0</v>
          </cell>
          <cell r="AH403">
            <v>0</v>
          </cell>
          <cell r="AI403">
            <v>17.3</v>
          </cell>
          <cell r="AJ403">
            <v>10.8</v>
          </cell>
          <cell r="AK403">
            <v>5.9</v>
          </cell>
          <cell r="AL403">
            <v>1.1200000000000001</v>
          </cell>
          <cell r="AM403">
            <v>0</v>
          </cell>
          <cell r="AN403">
            <v>0</v>
          </cell>
          <cell r="AO403">
            <v>0</v>
          </cell>
          <cell r="AP403">
            <v>2.94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3.22</v>
          </cell>
          <cell r="AZ403">
            <v>0.95300000000000007</v>
          </cell>
          <cell r="BA403">
            <v>0</v>
          </cell>
          <cell r="BB403">
            <v>1</v>
          </cell>
          <cell r="BD403" t="str">
            <v>2L152x102x19x9SLBB</v>
          </cell>
          <cell r="BE403" t="str">
            <v>2L152x102x19x9SLBB</v>
          </cell>
          <cell r="BF403">
            <v>70.3</v>
          </cell>
          <cell r="BG403">
            <v>89.747865899999994</v>
          </cell>
          <cell r="BH403">
            <v>10.164</v>
          </cell>
          <cell r="BI403">
            <v>0</v>
          </cell>
          <cell r="BJ403">
            <v>0</v>
          </cell>
          <cell r="BK403">
            <v>0</v>
          </cell>
          <cell r="BL403">
            <v>15.245999999999999</v>
          </cell>
          <cell r="BM403">
            <v>0</v>
          </cell>
          <cell r="BN403">
            <v>0</v>
          </cell>
          <cell r="BO403">
            <v>0</v>
          </cell>
          <cell r="BP403">
            <v>1.9057499999999998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W403">
            <v>0</v>
          </cell>
          <cell r="BX403">
            <v>2.7188699999999999</v>
          </cell>
          <cell r="BY403">
            <v>0</v>
          </cell>
          <cell r="BZ403">
            <v>0</v>
          </cell>
          <cell r="CA403">
            <v>1.4686979999999998</v>
          </cell>
          <cell r="CB403">
            <v>0</v>
          </cell>
          <cell r="CC403">
            <v>8</v>
          </cell>
          <cell r="CD403">
            <v>0</v>
          </cell>
          <cell r="CE403">
            <v>4.333333333333333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721.21502096866527</v>
          </cell>
          <cell r="CK403">
            <v>177.18940534680002</v>
          </cell>
          <cell r="CL403">
            <v>96.797915883900004</v>
          </cell>
          <cell r="CM403">
            <v>2.84592</v>
          </cell>
          <cell r="CN403">
            <v>0</v>
          </cell>
          <cell r="CO403">
            <v>0</v>
          </cell>
          <cell r="CP403">
            <v>0</v>
          </cell>
          <cell r="CQ403">
            <v>7.4705399999999997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8.1820199999999996</v>
          </cell>
          <cell r="DA403">
            <v>0.95300000000000007</v>
          </cell>
          <cell r="DB403">
            <v>0</v>
          </cell>
          <cell r="DC403">
            <v>1</v>
          </cell>
          <cell r="DE403">
            <v>0.375</v>
          </cell>
        </row>
        <row r="404">
          <cell r="C404" t="str">
            <v>2L6x4x3/8LLBB</v>
          </cell>
          <cell r="D404" t="str">
            <v>F</v>
          </cell>
          <cell r="E404">
            <v>24.6</v>
          </cell>
          <cell r="F404">
            <v>7.22</v>
          </cell>
          <cell r="G404">
            <v>6</v>
          </cell>
          <cell r="H404">
            <v>0</v>
          </cell>
          <cell r="I404">
            <v>0</v>
          </cell>
          <cell r="J404">
            <v>0</v>
          </cell>
          <cell r="K404">
            <v>4</v>
          </cell>
          <cell r="L404">
            <v>0</v>
          </cell>
          <cell r="M404">
            <v>0</v>
          </cell>
          <cell r="N404">
            <v>0</v>
          </cell>
          <cell r="O404">
            <v>0.375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V404">
            <v>0</v>
          </cell>
          <cell r="W404">
            <v>1.93</v>
          </cell>
          <cell r="X404">
            <v>0</v>
          </cell>
          <cell r="Y404">
            <v>0</v>
          </cell>
          <cell r="Z404">
            <v>1.19</v>
          </cell>
          <cell r="AB404">
            <v>10.666666666666666</v>
          </cell>
          <cell r="AD404">
            <v>15</v>
          </cell>
          <cell r="AF404">
            <v>0</v>
          </cell>
          <cell r="AG404">
            <v>0</v>
          </cell>
          <cell r="AH404">
            <v>0</v>
          </cell>
          <cell r="AI404">
            <v>26.8</v>
          </cell>
          <cell r="AJ404">
            <v>11.8</v>
          </cell>
          <cell r="AK404">
            <v>6.59</v>
          </cell>
          <cell r="AL404">
            <v>1.93</v>
          </cell>
          <cell r="AM404">
            <v>0</v>
          </cell>
          <cell r="AN404">
            <v>0</v>
          </cell>
          <cell r="AO404">
            <v>0</v>
          </cell>
          <cell r="AP404">
            <v>1.49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2.99</v>
          </cell>
          <cell r="AZ404">
            <v>0.66200000000000003</v>
          </cell>
          <cell r="BA404">
            <v>0</v>
          </cell>
          <cell r="BB404">
            <v>1</v>
          </cell>
          <cell r="BD404" t="str">
            <v>2L152x102x9.5LLBB</v>
          </cell>
          <cell r="BE404" t="str">
            <v>2L152x102x9.5LLBB</v>
          </cell>
          <cell r="BF404">
            <v>36.700000000000003</v>
          </cell>
          <cell r="BG404">
            <v>46.617236819999995</v>
          </cell>
          <cell r="BH404">
            <v>15.245999999999999</v>
          </cell>
          <cell r="BI404">
            <v>0</v>
          </cell>
          <cell r="BJ404">
            <v>0</v>
          </cell>
          <cell r="BK404">
            <v>0</v>
          </cell>
          <cell r="BL404">
            <v>10.164</v>
          </cell>
          <cell r="BM404">
            <v>0</v>
          </cell>
          <cell r="BN404">
            <v>0</v>
          </cell>
          <cell r="BO404">
            <v>0</v>
          </cell>
          <cell r="BP404">
            <v>0.95287499999999992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W404">
            <v>0</v>
          </cell>
          <cell r="BX404">
            <v>4.9041299999999994</v>
          </cell>
          <cell r="BY404">
            <v>0</v>
          </cell>
          <cell r="BZ404">
            <v>0</v>
          </cell>
          <cell r="CA404">
            <v>3.02379</v>
          </cell>
          <cell r="CB404">
            <v>0</v>
          </cell>
          <cell r="CC404">
            <v>10.666666666666666</v>
          </cell>
          <cell r="CD404">
            <v>0</v>
          </cell>
          <cell r="CE404">
            <v>15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1117.2579515583948</v>
          </cell>
          <cell r="CK404">
            <v>193.59583176780001</v>
          </cell>
          <cell r="CL404">
            <v>108.11835011439</v>
          </cell>
          <cell r="CM404">
            <v>4.9041299999999994</v>
          </cell>
          <cell r="CN404">
            <v>0</v>
          </cell>
          <cell r="CO404">
            <v>0</v>
          </cell>
          <cell r="CP404">
            <v>0</v>
          </cell>
          <cell r="CQ404">
            <v>3.7860899999999997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7.5975900000000003</v>
          </cell>
          <cell r="DA404">
            <v>0.66200000000000003</v>
          </cell>
          <cell r="DB404">
            <v>0</v>
          </cell>
          <cell r="DC404">
            <v>1</v>
          </cell>
          <cell r="DE404">
            <v>0</v>
          </cell>
        </row>
        <row r="405">
          <cell r="C405" t="str">
            <v>2L6x4x3/8SLBB</v>
          </cell>
          <cell r="D405" t="str">
            <v>F</v>
          </cell>
          <cell r="E405">
            <v>24.6</v>
          </cell>
          <cell r="F405">
            <v>7.22</v>
          </cell>
          <cell r="G405">
            <v>4</v>
          </cell>
          <cell r="H405">
            <v>0</v>
          </cell>
          <cell r="I405">
            <v>0</v>
          </cell>
          <cell r="J405">
            <v>0</v>
          </cell>
          <cell r="K405">
            <v>6</v>
          </cell>
          <cell r="L405">
            <v>0</v>
          </cell>
          <cell r="M405">
            <v>0</v>
          </cell>
          <cell r="N405">
            <v>0</v>
          </cell>
          <cell r="O405">
            <v>0.375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V405">
            <v>0</v>
          </cell>
          <cell r="W405">
            <v>0.93300000000000005</v>
          </cell>
          <cell r="X405">
            <v>0</v>
          </cell>
          <cell r="Y405">
            <v>0</v>
          </cell>
          <cell r="Z405">
            <v>0.30099999999999999</v>
          </cell>
          <cell r="AB405">
            <v>16</v>
          </cell>
          <cell r="AD405">
            <v>9.6666666666666661</v>
          </cell>
          <cell r="AF405">
            <v>0</v>
          </cell>
          <cell r="AG405">
            <v>0</v>
          </cell>
          <cell r="AH405">
            <v>0</v>
          </cell>
          <cell r="AI405">
            <v>9.7200000000000006</v>
          </cell>
          <cell r="AJ405">
            <v>5.58</v>
          </cell>
          <cell r="AK405">
            <v>3.17</v>
          </cell>
          <cell r="AL405">
            <v>1.1599999999999999</v>
          </cell>
          <cell r="AM405">
            <v>0</v>
          </cell>
          <cell r="AN405">
            <v>0</v>
          </cell>
          <cell r="AO405">
            <v>0</v>
          </cell>
          <cell r="AP405">
            <v>2.73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3.06</v>
          </cell>
          <cell r="AZ405">
            <v>0.94</v>
          </cell>
          <cell r="BA405">
            <v>0</v>
          </cell>
          <cell r="BB405">
            <v>0.998</v>
          </cell>
          <cell r="BD405" t="str">
            <v>2L152x102x9.5SLBB</v>
          </cell>
          <cell r="BE405" t="str">
            <v>2L152x102x9.5SLBB</v>
          </cell>
          <cell r="BF405">
            <v>36.700000000000003</v>
          </cell>
          <cell r="BG405">
            <v>46.617236819999995</v>
          </cell>
          <cell r="BH405">
            <v>10.164</v>
          </cell>
          <cell r="BI405">
            <v>0</v>
          </cell>
          <cell r="BJ405">
            <v>0</v>
          </cell>
          <cell r="BK405">
            <v>0</v>
          </cell>
          <cell r="BL405">
            <v>15.245999999999999</v>
          </cell>
          <cell r="BM405">
            <v>0</v>
          </cell>
          <cell r="BN405">
            <v>0</v>
          </cell>
          <cell r="BO405">
            <v>0</v>
          </cell>
          <cell r="BP405">
            <v>0.95287499999999992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W405">
            <v>0</v>
          </cell>
          <cell r="BX405">
            <v>2.3707530000000001</v>
          </cell>
          <cell r="BY405">
            <v>0</v>
          </cell>
          <cell r="BZ405">
            <v>0</v>
          </cell>
          <cell r="CA405">
            <v>0.76484099999999999</v>
          </cell>
          <cell r="CB405">
            <v>0</v>
          </cell>
          <cell r="CC405">
            <v>16</v>
          </cell>
          <cell r="CD405">
            <v>0</v>
          </cell>
          <cell r="CE405">
            <v>9.6666666666666661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405.21445108759696</v>
          </cell>
          <cell r="CK405">
            <v>91.547859429179994</v>
          </cell>
          <cell r="CL405">
            <v>52.008371754569993</v>
          </cell>
          <cell r="CM405">
            <v>2.9475599999999997</v>
          </cell>
          <cell r="CN405">
            <v>0</v>
          </cell>
          <cell r="CO405">
            <v>0</v>
          </cell>
          <cell r="CP405">
            <v>0</v>
          </cell>
          <cell r="CQ405">
            <v>6.9369299999999994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7.7754599999999998</v>
          </cell>
          <cell r="DA405">
            <v>0.94</v>
          </cell>
          <cell r="DB405">
            <v>0</v>
          </cell>
          <cell r="DC405">
            <v>0.996</v>
          </cell>
          <cell r="DE405">
            <v>0</v>
          </cell>
        </row>
        <row r="406">
          <cell r="C406" t="str">
            <v>2L6x4x3/8x3/4LLBB</v>
          </cell>
          <cell r="D406" t="str">
            <v>F</v>
          </cell>
          <cell r="E406">
            <v>24.6</v>
          </cell>
          <cell r="F406">
            <v>7.22</v>
          </cell>
          <cell r="G406">
            <v>6</v>
          </cell>
          <cell r="H406">
            <v>0</v>
          </cell>
          <cell r="I406">
            <v>0</v>
          </cell>
          <cell r="J406">
            <v>0</v>
          </cell>
          <cell r="K406">
            <v>4</v>
          </cell>
          <cell r="L406">
            <v>0</v>
          </cell>
          <cell r="M406">
            <v>0</v>
          </cell>
          <cell r="N406">
            <v>0</v>
          </cell>
          <cell r="O406">
            <v>0.375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V406">
            <v>0</v>
          </cell>
          <cell r="W406">
            <v>1.93</v>
          </cell>
          <cell r="X406">
            <v>0</v>
          </cell>
          <cell r="Y406">
            <v>0</v>
          </cell>
          <cell r="Z406">
            <v>1.19</v>
          </cell>
          <cell r="AB406">
            <v>10.666666666666666</v>
          </cell>
          <cell r="AD406">
            <v>15</v>
          </cell>
          <cell r="AF406">
            <v>0</v>
          </cell>
          <cell r="AG406">
            <v>0</v>
          </cell>
          <cell r="AH406">
            <v>0</v>
          </cell>
          <cell r="AI406">
            <v>26.8</v>
          </cell>
          <cell r="AJ406">
            <v>11.8</v>
          </cell>
          <cell r="AK406">
            <v>6.59</v>
          </cell>
          <cell r="AL406">
            <v>1.93</v>
          </cell>
          <cell r="AM406">
            <v>0</v>
          </cell>
          <cell r="AN406">
            <v>0</v>
          </cell>
          <cell r="AO406">
            <v>0</v>
          </cell>
          <cell r="AP406">
            <v>1.75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3.13</v>
          </cell>
          <cell r="AZ406">
            <v>0.69100000000000006</v>
          </cell>
          <cell r="BA406">
            <v>0</v>
          </cell>
          <cell r="BB406">
            <v>0.91200000000000003</v>
          </cell>
          <cell r="BD406" t="str">
            <v>2L152x102x9.5x19LLBB</v>
          </cell>
          <cell r="BE406" t="str">
            <v>2L152x102x9.5x19LLBB</v>
          </cell>
          <cell r="BF406">
            <v>36.700000000000003</v>
          </cell>
          <cell r="BG406">
            <v>46.617236819999995</v>
          </cell>
          <cell r="BH406">
            <v>15.245999999999999</v>
          </cell>
          <cell r="BI406">
            <v>0</v>
          </cell>
          <cell r="BJ406">
            <v>0</v>
          </cell>
          <cell r="BK406">
            <v>0</v>
          </cell>
          <cell r="BL406">
            <v>10.164</v>
          </cell>
          <cell r="BM406">
            <v>0</v>
          </cell>
          <cell r="BN406">
            <v>0</v>
          </cell>
          <cell r="BO406">
            <v>0</v>
          </cell>
          <cell r="BP406">
            <v>0.95287499999999992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W406">
            <v>0</v>
          </cell>
          <cell r="BX406">
            <v>4.9041299999999994</v>
          </cell>
          <cell r="BY406">
            <v>0</v>
          </cell>
          <cell r="BZ406">
            <v>0</v>
          </cell>
          <cell r="CA406">
            <v>3.02379</v>
          </cell>
          <cell r="CB406">
            <v>0</v>
          </cell>
          <cell r="CC406">
            <v>10.666666666666666</v>
          </cell>
          <cell r="CD406">
            <v>0</v>
          </cell>
          <cell r="CE406">
            <v>15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1117.2579515583948</v>
          </cell>
          <cell r="CK406">
            <v>193.59583176780001</v>
          </cell>
          <cell r="CL406">
            <v>108.11835011439</v>
          </cell>
          <cell r="CM406">
            <v>4.9041299999999994</v>
          </cell>
          <cell r="CN406">
            <v>0</v>
          </cell>
          <cell r="CO406">
            <v>0</v>
          </cell>
          <cell r="CP406">
            <v>0</v>
          </cell>
          <cell r="CQ406">
            <v>4.4467499999999998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7.9533299999999993</v>
          </cell>
          <cell r="DA406">
            <v>0.69100000000000006</v>
          </cell>
          <cell r="DB406">
            <v>0</v>
          </cell>
          <cell r="DC406">
            <v>0.91</v>
          </cell>
          <cell r="DE406">
            <v>0.75</v>
          </cell>
        </row>
        <row r="407">
          <cell r="C407" t="str">
            <v>2L6x4x3/8x3/4SLBB</v>
          </cell>
          <cell r="D407" t="str">
            <v>F</v>
          </cell>
          <cell r="E407">
            <v>24.6</v>
          </cell>
          <cell r="F407">
            <v>7.22</v>
          </cell>
          <cell r="G407">
            <v>4</v>
          </cell>
          <cell r="H407">
            <v>0</v>
          </cell>
          <cell r="I407">
            <v>0</v>
          </cell>
          <cell r="J407">
            <v>0</v>
          </cell>
          <cell r="K407">
            <v>6</v>
          </cell>
          <cell r="L407">
            <v>0</v>
          </cell>
          <cell r="M407">
            <v>0</v>
          </cell>
          <cell r="N407">
            <v>0</v>
          </cell>
          <cell r="O407">
            <v>0.375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V407">
            <v>0</v>
          </cell>
          <cell r="W407">
            <v>0.93300000000000005</v>
          </cell>
          <cell r="X407">
            <v>0</v>
          </cell>
          <cell r="Y407">
            <v>0</v>
          </cell>
          <cell r="Z407">
            <v>0.30099999999999999</v>
          </cell>
          <cell r="AB407">
            <v>16</v>
          </cell>
          <cell r="AD407">
            <v>9.6666666666666661</v>
          </cell>
          <cell r="AF407">
            <v>0</v>
          </cell>
          <cell r="AG407">
            <v>0</v>
          </cell>
          <cell r="AH407">
            <v>0</v>
          </cell>
          <cell r="AI407">
            <v>9.7200000000000006</v>
          </cell>
          <cell r="AJ407">
            <v>5.58</v>
          </cell>
          <cell r="AK407">
            <v>3.17</v>
          </cell>
          <cell r="AL407">
            <v>1.1599999999999999</v>
          </cell>
          <cell r="AM407">
            <v>0</v>
          </cell>
          <cell r="AN407">
            <v>0</v>
          </cell>
          <cell r="AO407">
            <v>0</v>
          </cell>
          <cell r="AP407">
            <v>3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3.31</v>
          </cell>
          <cell r="AZ407">
            <v>0.94900000000000007</v>
          </cell>
          <cell r="BA407">
            <v>0</v>
          </cell>
          <cell r="BB407">
            <v>0.91200000000000003</v>
          </cell>
          <cell r="BD407" t="str">
            <v>2L152x102x9.5x19SLBB</v>
          </cell>
          <cell r="BE407" t="str">
            <v>2L152x102x9.5x19SLBB</v>
          </cell>
          <cell r="BF407">
            <v>36.700000000000003</v>
          </cell>
          <cell r="BG407">
            <v>46.617236819999995</v>
          </cell>
          <cell r="BH407">
            <v>10.164</v>
          </cell>
          <cell r="BI407">
            <v>0</v>
          </cell>
          <cell r="BJ407">
            <v>0</v>
          </cell>
          <cell r="BK407">
            <v>0</v>
          </cell>
          <cell r="BL407">
            <v>15.245999999999999</v>
          </cell>
          <cell r="BM407">
            <v>0</v>
          </cell>
          <cell r="BN407">
            <v>0</v>
          </cell>
          <cell r="BO407">
            <v>0</v>
          </cell>
          <cell r="BP407">
            <v>0.95287499999999992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W407">
            <v>0</v>
          </cell>
          <cell r="BX407">
            <v>2.3707530000000001</v>
          </cell>
          <cell r="BY407">
            <v>0</v>
          </cell>
          <cell r="BZ407">
            <v>0</v>
          </cell>
          <cell r="CA407">
            <v>0.76484099999999999</v>
          </cell>
          <cell r="CB407">
            <v>0</v>
          </cell>
          <cell r="CC407">
            <v>16</v>
          </cell>
          <cell r="CD407">
            <v>0</v>
          </cell>
          <cell r="CE407">
            <v>9.6666666666666661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405.21445108759696</v>
          </cell>
          <cell r="CK407">
            <v>91.547859429179994</v>
          </cell>
          <cell r="CL407">
            <v>52.008371754569993</v>
          </cell>
          <cell r="CM407">
            <v>2.9475599999999997</v>
          </cell>
          <cell r="CN407">
            <v>0</v>
          </cell>
          <cell r="CO407">
            <v>0</v>
          </cell>
          <cell r="CP407">
            <v>0</v>
          </cell>
          <cell r="CQ407">
            <v>7.6229999999999993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8.4107099999999999</v>
          </cell>
          <cell r="DA407">
            <v>0.94900000000000007</v>
          </cell>
          <cell r="DB407">
            <v>0</v>
          </cell>
          <cell r="DC407">
            <v>0.91</v>
          </cell>
          <cell r="DE407">
            <v>0.75</v>
          </cell>
        </row>
        <row r="408">
          <cell r="C408" t="str">
            <v>2L6x4x3/8x3/8LLBB</v>
          </cell>
          <cell r="D408" t="str">
            <v>F</v>
          </cell>
          <cell r="E408">
            <v>24.6</v>
          </cell>
          <cell r="F408">
            <v>7.22</v>
          </cell>
          <cell r="G408">
            <v>6</v>
          </cell>
          <cell r="H408">
            <v>0</v>
          </cell>
          <cell r="I408">
            <v>0</v>
          </cell>
          <cell r="J408">
            <v>0</v>
          </cell>
          <cell r="K408">
            <v>4</v>
          </cell>
          <cell r="L408">
            <v>0</v>
          </cell>
          <cell r="M408">
            <v>0</v>
          </cell>
          <cell r="N408">
            <v>0</v>
          </cell>
          <cell r="O408">
            <v>0.375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V408">
            <v>0</v>
          </cell>
          <cell r="W408">
            <v>1.93</v>
          </cell>
          <cell r="X408">
            <v>0</v>
          </cell>
          <cell r="Y408">
            <v>0</v>
          </cell>
          <cell r="Z408">
            <v>1.19</v>
          </cell>
          <cell r="AB408">
            <v>10.666666666666666</v>
          </cell>
          <cell r="AD408">
            <v>15</v>
          </cell>
          <cell r="AF408">
            <v>0</v>
          </cell>
          <cell r="AG408">
            <v>0</v>
          </cell>
          <cell r="AH408">
            <v>0</v>
          </cell>
          <cell r="AI408">
            <v>26.8</v>
          </cell>
          <cell r="AJ408">
            <v>11.8</v>
          </cell>
          <cell r="AK408">
            <v>6.59</v>
          </cell>
          <cell r="AL408">
            <v>1.93</v>
          </cell>
          <cell r="AM408">
            <v>0</v>
          </cell>
          <cell r="AN408">
            <v>0</v>
          </cell>
          <cell r="AO408">
            <v>0</v>
          </cell>
          <cell r="AP408">
            <v>1.61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3.06</v>
          </cell>
          <cell r="AZ408">
            <v>0.67600000000000005</v>
          </cell>
          <cell r="BA408">
            <v>0</v>
          </cell>
          <cell r="BB408">
            <v>0.91200000000000003</v>
          </cell>
          <cell r="BD408" t="str">
            <v>2L152x102x9.5x9LLBB</v>
          </cell>
          <cell r="BE408" t="str">
            <v>2L152x102x9.5x9LLBB</v>
          </cell>
          <cell r="BF408">
            <v>36.700000000000003</v>
          </cell>
          <cell r="BG408">
            <v>46.617236819999995</v>
          </cell>
          <cell r="BH408">
            <v>15.245999999999999</v>
          </cell>
          <cell r="BI408">
            <v>0</v>
          </cell>
          <cell r="BJ408">
            <v>0</v>
          </cell>
          <cell r="BK408">
            <v>0</v>
          </cell>
          <cell r="BL408">
            <v>10.164</v>
          </cell>
          <cell r="BM408">
            <v>0</v>
          </cell>
          <cell r="BN408">
            <v>0</v>
          </cell>
          <cell r="BO408">
            <v>0</v>
          </cell>
          <cell r="BP408">
            <v>0.95287499999999992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W408">
            <v>0</v>
          </cell>
          <cell r="BX408">
            <v>4.9041299999999994</v>
          </cell>
          <cell r="BY408">
            <v>0</v>
          </cell>
          <cell r="BZ408">
            <v>0</v>
          </cell>
          <cell r="CA408">
            <v>3.02379</v>
          </cell>
          <cell r="CB408">
            <v>0</v>
          </cell>
          <cell r="CC408">
            <v>10.666666666666666</v>
          </cell>
          <cell r="CD408">
            <v>0</v>
          </cell>
          <cell r="CE408">
            <v>15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1117.2579515583948</v>
          </cell>
          <cell r="CK408">
            <v>193.59583176780001</v>
          </cell>
          <cell r="CL408">
            <v>108.11835011439</v>
          </cell>
          <cell r="CM408">
            <v>4.9041299999999994</v>
          </cell>
          <cell r="CN408">
            <v>0</v>
          </cell>
          <cell r="CO408">
            <v>0</v>
          </cell>
          <cell r="CP408">
            <v>0</v>
          </cell>
          <cell r="CQ408">
            <v>4.0910099999999998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7.7754599999999998</v>
          </cell>
          <cell r="DA408">
            <v>0.67600000000000005</v>
          </cell>
          <cell r="DB408">
            <v>0</v>
          </cell>
          <cell r="DC408">
            <v>0.91</v>
          </cell>
          <cell r="DE408">
            <v>0.375</v>
          </cell>
        </row>
        <row r="409">
          <cell r="C409" t="str">
            <v>2L6x4x3/8x3/8SLBB</v>
          </cell>
          <cell r="D409" t="str">
            <v>F</v>
          </cell>
          <cell r="E409">
            <v>24.6</v>
          </cell>
          <cell r="F409">
            <v>7.22</v>
          </cell>
          <cell r="G409">
            <v>4</v>
          </cell>
          <cell r="H409">
            <v>0</v>
          </cell>
          <cell r="I409">
            <v>0</v>
          </cell>
          <cell r="J409">
            <v>0</v>
          </cell>
          <cell r="K409">
            <v>6</v>
          </cell>
          <cell r="L409">
            <v>0</v>
          </cell>
          <cell r="M409">
            <v>0</v>
          </cell>
          <cell r="N409">
            <v>0</v>
          </cell>
          <cell r="O409">
            <v>0.375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0.93300000000000005</v>
          </cell>
          <cell r="X409">
            <v>0</v>
          </cell>
          <cell r="Y409">
            <v>0</v>
          </cell>
          <cell r="Z409">
            <v>0.30099999999999999</v>
          </cell>
          <cell r="AB409">
            <v>16</v>
          </cell>
          <cell r="AD409">
            <v>9.6666666666666661</v>
          </cell>
          <cell r="AF409">
            <v>0</v>
          </cell>
          <cell r="AG409">
            <v>0</v>
          </cell>
          <cell r="AH409">
            <v>0</v>
          </cell>
          <cell r="AI409">
            <v>9.7200000000000006</v>
          </cell>
          <cell r="AJ409">
            <v>5.58</v>
          </cell>
          <cell r="AK409">
            <v>3.17</v>
          </cell>
          <cell r="AL409">
            <v>1.1599999999999999</v>
          </cell>
          <cell r="AM409">
            <v>0</v>
          </cell>
          <cell r="AN409">
            <v>0</v>
          </cell>
          <cell r="AO409">
            <v>0</v>
          </cell>
          <cell r="AP409">
            <v>2.86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3.18</v>
          </cell>
          <cell r="AZ409">
            <v>0.94499999999999995</v>
          </cell>
          <cell r="BA409">
            <v>0</v>
          </cell>
          <cell r="BB409">
            <v>0.91200000000000003</v>
          </cell>
          <cell r="BD409" t="str">
            <v>2L152x102x9.5x9SLBB</v>
          </cell>
          <cell r="BE409" t="str">
            <v>2L152x102x9.5x9SLBB</v>
          </cell>
          <cell r="BF409">
            <v>36.700000000000003</v>
          </cell>
          <cell r="BG409">
            <v>46.617236819999995</v>
          </cell>
          <cell r="BH409">
            <v>10.164</v>
          </cell>
          <cell r="BI409">
            <v>0</v>
          </cell>
          <cell r="BJ409">
            <v>0</v>
          </cell>
          <cell r="BK409">
            <v>0</v>
          </cell>
          <cell r="BL409">
            <v>15.245999999999999</v>
          </cell>
          <cell r="BM409">
            <v>0</v>
          </cell>
          <cell r="BN409">
            <v>0</v>
          </cell>
          <cell r="BO409">
            <v>0</v>
          </cell>
          <cell r="BP409">
            <v>0.95287499999999992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W409">
            <v>0</v>
          </cell>
          <cell r="BX409">
            <v>2.3707530000000001</v>
          </cell>
          <cell r="BY409">
            <v>0</v>
          </cell>
          <cell r="BZ409">
            <v>0</v>
          </cell>
          <cell r="CA409">
            <v>0.76484099999999999</v>
          </cell>
          <cell r="CB409">
            <v>0</v>
          </cell>
          <cell r="CC409">
            <v>16</v>
          </cell>
          <cell r="CD409">
            <v>0</v>
          </cell>
          <cell r="CE409">
            <v>9.6666666666666661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405.21445108759696</v>
          </cell>
          <cell r="CK409">
            <v>91.547859429179994</v>
          </cell>
          <cell r="CL409">
            <v>52.008371754569993</v>
          </cell>
          <cell r="CM409">
            <v>2.9475599999999997</v>
          </cell>
          <cell r="CN409">
            <v>0</v>
          </cell>
          <cell r="CO409">
            <v>0</v>
          </cell>
          <cell r="CP409">
            <v>0</v>
          </cell>
          <cell r="CQ409">
            <v>7.2672599999999994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8.0803799999999999</v>
          </cell>
          <cell r="DA409">
            <v>0.94499999999999995</v>
          </cell>
          <cell r="DB409">
            <v>0</v>
          </cell>
          <cell r="DC409">
            <v>0.91</v>
          </cell>
          <cell r="DE409">
            <v>0.375</v>
          </cell>
        </row>
        <row r="410">
          <cell r="C410" t="str">
            <v>2L6x4x5/16LLBB</v>
          </cell>
          <cell r="D410" t="str">
            <v>F</v>
          </cell>
          <cell r="E410">
            <v>20.6</v>
          </cell>
          <cell r="F410">
            <v>6.05</v>
          </cell>
          <cell r="G410">
            <v>6</v>
          </cell>
          <cell r="H410">
            <v>0</v>
          </cell>
          <cell r="I410">
            <v>0</v>
          </cell>
          <cell r="J410">
            <v>0</v>
          </cell>
          <cell r="K410">
            <v>4</v>
          </cell>
          <cell r="L410">
            <v>0</v>
          </cell>
          <cell r="M410">
            <v>0</v>
          </cell>
          <cell r="N410">
            <v>0</v>
          </cell>
          <cell r="O410">
            <v>0.3125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V410">
            <v>0</v>
          </cell>
          <cell r="W410">
            <v>1.9</v>
          </cell>
          <cell r="X410">
            <v>0</v>
          </cell>
          <cell r="Y410">
            <v>0</v>
          </cell>
          <cell r="Z410">
            <v>1.1599999999999999</v>
          </cell>
          <cell r="AB410">
            <v>12.8</v>
          </cell>
          <cell r="AD410">
            <v>18.2</v>
          </cell>
          <cell r="AF410">
            <v>0</v>
          </cell>
          <cell r="AG410">
            <v>0</v>
          </cell>
          <cell r="AH410">
            <v>0</v>
          </cell>
          <cell r="AI410">
            <v>22.7</v>
          </cell>
          <cell r="AJ410">
            <v>9.91</v>
          </cell>
          <cell r="AK410">
            <v>5.55</v>
          </cell>
          <cell r="AL410">
            <v>1.94</v>
          </cell>
          <cell r="AM410">
            <v>0</v>
          </cell>
          <cell r="AN410">
            <v>0</v>
          </cell>
          <cell r="AO410">
            <v>0</v>
          </cell>
          <cell r="AP410">
            <v>1.48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3</v>
          </cell>
          <cell r="AZ410">
            <v>0.66100000000000003</v>
          </cell>
          <cell r="BA410">
            <v>0</v>
          </cell>
          <cell r="BB410">
            <v>1</v>
          </cell>
          <cell r="BD410" t="str">
            <v>2L152x102x7.9LLBB</v>
          </cell>
          <cell r="BE410" t="str">
            <v>2L152x102x7.9LLBB</v>
          </cell>
          <cell r="BF410">
            <v>30.700000000000003</v>
          </cell>
          <cell r="BG410">
            <v>39.062920049999995</v>
          </cell>
          <cell r="BH410">
            <v>15.245999999999999</v>
          </cell>
          <cell r="BI410">
            <v>0</v>
          </cell>
          <cell r="BJ410">
            <v>0</v>
          </cell>
          <cell r="BK410">
            <v>0</v>
          </cell>
          <cell r="BL410">
            <v>10.164</v>
          </cell>
          <cell r="BM410">
            <v>0</v>
          </cell>
          <cell r="BN410">
            <v>0</v>
          </cell>
          <cell r="BO410">
            <v>0</v>
          </cell>
          <cell r="BP410">
            <v>0.7940625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W410">
            <v>0</v>
          </cell>
          <cell r="BX410">
            <v>4.8278999999999996</v>
          </cell>
          <cell r="BY410">
            <v>0</v>
          </cell>
          <cell r="BZ410">
            <v>0</v>
          </cell>
          <cell r="CA410">
            <v>2.9475599999999997</v>
          </cell>
          <cell r="CB410">
            <v>0</v>
          </cell>
          <cell r="CC410">
            <v>12.8</v>
          </cell>
          <cell r="CD410">
            <v>0</v>
          </cell>
          <cell r="CE410">
            <v>18.2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946.33416046177467</v>
          </cell>
          <cell r="CK410">
            <v>162.58768583211</v>
          </cell>
          <cell r="CL410">
            <v>91.055666636549986</v>
          </cell>
          <cell r="CM410">
            <v>4.9295399999999994</v>
          </cell>
          <cell r="CN410">
            <v>0</v>
          </cell>
          <cell r="CO410">
            <v>0</v>
          </cell>
          <cell r="CP410">
            <v>0</v>
          </cell>
          <cell r="CQ410">
            <v>3.7606799999999998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7.6229999999999993</v>
          </cell>
          <cell r="DA410">
            <v>0.66100000000000003</v>
          </cell>
          <cell r="DB410">
            <v>0</v>
          </cell>
          <cell r="DC410">
            <v>1</v>
          </cell>
          <cell r="DE410">
            <v>0</v>
          </cell>
        </row>
        <row r="411">
          <cell r="C411" t="str">
            <v>2L6x4x5/16SLBB</v>
          </cell>
          <cell r="D411" t="str">
            <v>F</v>
          </cell>
          <cell r="E411">
            <v>20.6</v>
          </cell>
          <cell r="F411">
            <v>6.05</v>
          </cell>
          <cell r="G411">
            <v>4</v>
          </cell>
          <cell r="H411">
            <v>0</v>
          </cell>
          <cell r="I411">
            <v>0</v>
          </cell>
          <cell r="J411">
            <v>0</v>
          </cell>
          <cell r="K411">
            <v>6</v>
          </cell>
          <cell r="L411">
            <v>0</v>
          </cell>
          <cell r="M411">
            <v>0</v>
          </cell>
          <cell r="N411">
            <v>0</v>
          </cell>
          <cell r="O411">
            <v>0.3125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V411">
            <v>0</v>
          </cell>
          <cell r="W411">
            <v>0.90800000000000003</v>
          </cell>
          <cell r="X411">
            <v>0</v>
          </cell>
          <cell r="Y411">
            <v>0</v>
          </cell>
          <cell r="Z411">
            <v>0.252</v>
          </cell>
          <cell r="AB411">
            <v>19.2</v>
          </cell>
          <cell r="AD411">
            <v>11.8</v>
          </cell>
          <cell r="AF411">
            <v>0</v>
          </cell>
          <cell r="AG411">
            <v>0</v>
          </cell>
          <cell r="AH411">
            <v>0</v>
          </cell>
          <cell r="AI411">
            <v>8.26</v>
          </cell>
          <cell r="AJ411">
            <v>4.67</v>
          </cell>
          <cell r="AK411">
            <v>2.67</v>
          </cell>
          <cell r="AL411">
            <v>1.17</v>
          </cell>
          <cell r="AM411">
            <v>0</v>
          </cell>
          <cell r="AN411">
            <v>0</v>
          </cell>
          <cell r="AO411">
            <v>0</v>
          </cell>
          <cell r="AP411">
            <v>2.72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3.05</v>
          </cell>
          <cell r="AZ411">
            <v>0.93900000000000006</v>
          </cell>
          <cell r="BA411">
            <v>0</v>
          </cell>
          <cell r="BB411">
            <v>0.91400000000000003</v>
          </cell>
          <cell r="BD411" t="str">
            <v>2L152x102x7.9SLBB</v>
          </cell>
          <cell r="BE411" t="str">
            <v>2L152x102x7.9SLBB</v>
          </cell>
          <cell r="BF411">
            <v>30.700000000000003</v>
          </cell>
          <cell r="BG411">
            <v>39.062920049999995</v>
          </cell>
          <cell r="BH411">
            <v>10.164</v>
          </cell>
          <cell r="BI411">
            <v>0</v>
          </cell>
          <cell r="BJ411">
            <v>0</v>
          </cell>
          <cell r="BK411">
            <v>0</v>
          </cell>
          <cell r="BL411">
            <v>15.245999999999999</v>
          </cell>
          <cell r="BM411">
            <v>0</v>
          </cell>
          <cell r="BN411">
            <v>0</v>
          </cell>
          <cell r="BO411">
            <v>0</v>
          </cell>
          <cell r="BP411">
            <v>0.7940625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W411">
            <v>0</v>
          </cell>
          <cell r="BX411">
            <v>2.3072279999999998</v>
          </cell>
          <cell r="BY411">
            <v>0</v>
          </cell>
          <cell r="BZ411">
            <v>0</v>
          </cell>
          <cell r="CA411">
            <v>0.64033200000000001</v>
          </cell>
          <cell r="CB411">
            <v>0</v>
          </cell>
          <cell r="CC411">
            <v>19.2</v>
          </cell>
          <cell r="CD411">
            <v>0</v>
          </cell>
          <cell r="CE411">
            <v>11.8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344.34890596538582</v>
          </cell>
          <cell r="CK411">
            <v>76.618011386069995</v>
          </cell>
          <cell r="CL411">
            <v>43.805158544069997</v>
          </cell>
          <cell r="CM411">
            <v>2.9729699999999997</v>
          </cell>
          <cell r="CN411">
            <v>0</v>
          </cell>
          <cell r="CO411">
            <v>0</v>
          </cell>
          <cell r="CP411">
            <v>0</v>
          </cell>
          <cell r="CQ411">
            <v>6.9115200000000003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7.750049999999999</v>
          </cell>
          <cell r="DA411">
            <v>0.93900000000000006</v>
          </cell>
          <cell r="DB411">
            <v>0</v>
          </cell>
          <cell r="DC411">
            <v>0.91300000000000003</v>
          </cell>
          <cell r="DE411">
            <v>0</v>
          </cell>
        </row>
        <row r="412">
          <cell r="C412" t="str">
            <v>2L6x4x5/16x3/4LLBB</v>
          </cell>
          <cell r="D412" t="str">
            <v>F</v>
          </cell>
          <cell r="E412">
            <v>20.6</v>
          </cell>
          <cell r="F412">
            <v>6.05</v>
          </cell>
          <cell r="G412">
            <v>6</v>
          </cell>
          <cell r="H412">
            <v>0</v>
          </cell>
          <cell r="I412">
            <v>0</v>
          </cell>
          <cell r="J412">
            <v>0</v>
          </cell>
          <cell r="K412">
            <v>4</v>
          </cell>
          <cell r="L412">
            <v>0</v>
          </cell>
          <cell r="M412">
            <v>0</v>
          </cell>
          <cell r="N412">
            <v>0</v>
          </cell>
          <cell r="O412">
            <v>0.3125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V412">
            <v>0</v>
          </cell>
          <cell r="W412">
            <v>1.9</v>
          </cell>
          <cell r="X412">
            <v>0</v>
          </cell>
          <cell r="Y412">
            <v>0</v>
          </cell>
          <cell r="Z412">
            <v>1.1599999999999999</v>
          </cell>
          <cell r="AB412">
            <v>12.8</v>
          </cell>
          <cell r="AD412">
            <v>18.2</v>
          </cell>
          <cell r="AF412">
            <v>0</v>
          </cell>
          <cell r="AG412">
            <v>0</v>
          </cell>
          <cell r="AH412">
            <v>0</v>
          </cell>
          <cell r="AI412">
            <v>22.7</v>
          </cell>
          <cell r="AJ412">
            <v>9.91</v>
          </cell>
          <cell r="AK412">
            <v>5.55</v>
          </cell>
          <cell r="AL412">
            <v>1.94</v>
          </cell>
          <cell r="AM412">
            <v>0</v>
          </cell>
          <cell r="AN412">
            <v>0</v>
          </cell>
          <cell r="AO412">
            <v>0</v>
          </cell>
          <cell r="AP412">
            <v>1.74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3.13</v>
          </cell>
          <cell r="AZ412">
            <v>0.68900000000000006</v>
          </cell>
          <cell r="BA412">
            <v>0</v>
          </cell>
          <cell r="BB412">
            <v>0.82600000000000007</v>
          </cell>
          <cell r="BD412" t="str">
            <v>2L152x102x7.9x19LLBB</v>
          </cell>
          <cell r="BE412" t="str">
            <v>2L152x102x7.9x19LLBB</v>
          </cell>
          <cell r="BF412">
            <v>30.700000000000003</v>
          </cell>
          <cell r="BG412">
            <v>39.062920049999995</v>
          </cell>
          <cell r="BH412">
            <v>15.245999999999999</v>
          </cell>
          <cell r="BI412">
            <v>0</v>
          </cell>
          <cell r="BJ412">
            <v>0</v>
          </cell>
          <cell r="BK412">
            <v>0</v>
          </cell>
          <cell r="BL412">
            <v>10.164</v>
          </cell>
          <cell r="BM412">
            <v>0</v>
          </cell>
          <cell r="BN412">
            <v>0</v>
          </cell>
          <cell r="BO412">
            <v>0</v>
          </cell>
          <cell r="BP412">
            <v>0.7940625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W412">
            <v>0</v>
          </cell>
          <cell r="BX412">
            <v>4.8278999999999996</v>
          </cell>
          <cell r="BY412">
            <v>0</v>
          </cell>
          <cell r="BZ412">
            <v>0</v>
          </cell>
          <cell r="CA412">
            <v>2.9475599999999997</v>
          </cell>
          <cell r="CB412">
            <v>0</v>
          </cell>
          <cell r="CC412">
            <v>12.8</v>
          </cell>
          <cell r="CD412">
            <v>0</v>
          </cell>
          <cell r="CE412">
            <v>18.2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946.33416046177467</v>
          </cell>
          <cell r="CK412">
            <v>162.58768583211</v>
          </cell>
          <cell r="CL412">
            <v>91.055666636549986</v>
          </cell>
          <cell r="CM412">
            <v>4.9295399999999994</v>
          </cell>
          <cell r="CN412">
            <v>0</v>
          </cell>
          <cell r="CO412">
            <v>0</v>
          </cell>
          <cell r="CP412">
            <v>0</v>
          </cell>
          <cell r="CQ412">
            <v>4.4213399999999998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7.9533299999999993</v>
          </cell>
          <cell r="DA412">
            <v>0.68900000000000006</v>
          </cell>
          <cell r="DB412">
            <v>0</v>
          </cell>
          <cell r="DC412">
            <v>0.82400000000000007</v>
          </cell>
          <cell r="DE412">
            <v>0.75</v>
          </cell>
        </row>
        <row r="413">
          <cell r="C413" t="str">
            <v>2L6x4x5/16x3/4SLBB</v>
          </cell>
          <cell r="D413" t="str">
            <v>F</v>
          </cell>
          <cell r="E413">
            <v>20.6</v>
          </cell>
          <cell r="F413">
            <v>6.05</v>
          </cell>
          <cell r="G413">
            <v>4</v>
          </cell>
          <cell r="H413">
            <v>0</v>
          </cell>
          <cell r="I413">
            <v>0</v>
          </cell>
          <cell r="J413">
            <v>0</v>
          </cell>
          <cell r="K413">
            <v>6</v>
          </cell>
          <cell r="L413">
            <v>0</v>
          </cell>
          <cell r="M413">
            <v>0</v>
          </cell>
          <cell r="N413">
            <v>0</v>
          </cell>
          <cell r="O413">
            <v>0.3125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V413">
            <v>0</v>
          </cell>
          <cell r="W413">
            <v>0.90800000000000003</v>
          </cell>
          <cell r="X413">
            <v>0</v>
          </cell>
          <cell r="Y413">
            <v>0</v>
          </cell>
          <cell r="Z413">
            <v>0.252</v>
          </cell>
          <cell r="AB413">
            <v>19.2</v>
          </cell>
          <cell r="AD413">
            <v>11.8</v>
          </cell>
          <cell r="AF413">
            <v>0</v>
          </cell>
          <cell r="AG413">
            <v>0</v>
          </cell>
          <cell r="AH413">
            <v>0</v>
          </cell>
          <cell r="AI413">
            <v>8.26</v>
          </cell>
          <cell r="AJ413">
            <v>4.67</v>
          </cell>
          <cell r="AK413">
            <v>2.67</v>
          </cell>
          <cell r="AL413">
            <v>1.17</v>
          </cell>
          <cell r="AM413">
            <v>0</v>
          </cell>
          <cell r="AN413">
            <v>0</v>
          </cell>
          <cell r="AO413">
            <v>0</v>
          </cell>
          <cell r="AP413">
            <v>2.99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3.3</v>
          </cell>
          <cell r="AZ413">
            <v>0.94800000000000006</v>
          </cell>
          <cell r="BA413">
            <v>0</v>
          </cell>
          <cell r="BB413">
            <v>0.82600000000000007</v>
          </cell>
          <cell r="BD413" t="str">
            <v>2L152x102x7.9x19SLBB</v>
          </cell>
          <cell r="BE413" t="str">
            <v>2L152x102x7.9x19SLBB</v>
          </cell>
          <cell r="BF413">
            <v>30.700000000000003</v>
          </cell>
          <cell r="BG413">
            <v>39.062920049999995</v>
          </cell>
          <cell r="BH413">
            <v>10.164</v>
          </cell>
          <cell r="BI413">
            <v>0</v>
          </cell>
          <cell r="BJ413">
            <v>0</v>
          </cell>
          <cell r="BK413">
            <v>0</v>
          </cell>
          <cell r="BL413">
            <v>15.245999999999999</v>
          </cell>
          <cell r="BM413">
            <v>0</v>
          </cell>
          <cell r="BN413">
            <v>0</v>
          </cell>
          <cell r="BO413">
            <v>0</v>
          </cell>
          <cell r="BP413">
            <v>0.7940625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W413">
            <v>0</v>
          </cell>
          <cell r="BX413">
            <v>2.3072279999999998</v>
          </cell>
          <cell r="BY413">
            <v>0</v>
          </cell>
          <cell r="BZ413">
            <v>0</v>
          </cell>
          <cell r="CA413">
            <v>0.64033200000000001</v>
          </cell>
          <cell r="CB413">
            <v>0</v>
          </cell>
          <cell r="CC413">
            <v>19.2</v>
          </cell>
          <cell r="CD413">
            <v>0</v>
          </cell>
          <cell r="CE413">
            <v>11.8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344.34890596538582</v>
          </cell>
          <cell r="CK413">
            <v>76.618011386069995</v>
          </cell>
          <cell r="CL413">
            <v>43.805158544069997</v>
          </cell>
          <cell r="CM413">
            <v>2.9729699999999997</v>
          </cell>
          <cell r="CN413">
            <v>0</v>
          </cell>
          <cell r="CO413">
            <v>0</v>
          </cell>
          <cell r="CP413">
            <v>0</v>
          </cell>
          <cell r="CQ413">
            <v>7.5975900000000003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8.3852999999999991</v>
          </cell>
          <cell r="DA413">
            <v>0.94800000000000006</v>
          </cell>
          <cell r="DB413">
            <v>0</v>
          </cell>
          <cell r="DC413">
            <v>0.82400000000000007</v>
          </cell>
          <cell r="DE413">
            <v>0.75</v>
          </cell>
        </row>
        <row r="414">
          <cell r="C414" t="str">
            <v>2L6x4x5/16x3/8LLBB</v>
          </cell>
          <cell r="D414" t="str">
            <v>F</v>
          </cell>
          <cell r="E414">
            <v>20.6</v>
          </cell>
          <cell r="F414">
            <v>6.05</v>
          </cell>
          <cell r="G414">
            <v>6</v>
          </cell>
          <cell r="H414">
            <v>0</v>
          </cell>
          <cell r="I414">
            <v>0</v>
          </cell>
          <cell r="J414">
            <v>0</v>
          </cell>
          <cell r="K414">
            <v>4</v>
          </cell>
          <cell r="L414">
            <v>0</v>
          </cell>
          <cell r="M414">
            <v>0</v>
          </cell>
          <cell r="N414">
            <v>0</v>
          </cell>
          <cell r="O414">
            <v>0.3125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V414">
            <v>0</v>
          </cell>
          <cell r="W414">
            <v>1.9</v>
          </cell>
          <cell r="X414">
            <v>0</v>
          </cell>
          <cell r="Y414">
            <v>0</v>
          </cell>
          <cell r="Z414">
            <v>1.1599999999999999</v>
          </cell>
          <cell r="AB414">
            <v>12.8</v>
          </cell>
          <cell r="AD414">
            <v>18.2</v>
          </cell>
          <cell r="AF414">
            <v>0</v>
          </cell>
          <cell r="AG414">
            <v>0</v>
          </cell>
          <cell r="AH414">
            <v>0</v>
          </cell>
          <cell r="AI414">
            <v>22.7</v>
          </cell>
          <cell r="AJ414">
            <v>9.91</v>
          </cell>
          <cell r="AK414">
            <v>5.55</v>
          </cell>
          <cell r="AL414">
            <v>1.94</v>
          </cell>
          <cell r="AM414">
            <v>0</v>
          </cell>
          <cell r="AN414">
            <v>0</v>
          </cell>
          <cell r="AO414">
            <v>0</v>
          </cell>
          <cell r="AP414">
            <v>1.6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3.06</v>
          </cell>
          <cell r="AZ414">
            <v>0.67400000000000004</v>
          </cell>
          <cell r="BA414">
            <v>0</v>
          </cell>
          <cell r="BB414">
            <v>0.82600000000000007</v>
          </cell>
          <cell r="BD414" t="str">
            <v>2L152x102x7.9x9LLBB</v>
          </cell>
          <cell r="BE414" t="str">
            <v>2L152x102x7.9x9LLBB</v>
          </cell>
          <cell r="BF414">
            <v>30.700000000000003</v>
          </cell>
          <cell r="BG414">
            <v>39.062920049999995</v>
          </cell>
          <cell r="BH414">
            <v>15.245999999999999</v>
          </cell>
          <cell r="BI414">
            <v>0</v>
          </cell>
          <cell r="BJ414">
            <v>0</v>
          </cell>
          <cell r="BK414">
            <v>0</v>
          </cell>
          <cell r="BL414">
            <v>10.164</v>
          </cell>
          <cell r="BM414">
            <v>0</v>
          </cell>
          <cell r="BN414">
            <v>0</v>
          </cell>
          <cell r="BO414">
            <v>0</v>
          </cell>
          <cell r="BP414">
            <v>0.7940625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W414">
            <v>0</v>
          </cell>
          <cell r="BX414">
            <v>4.8278999999999996</v>
          </cell>
          <cell r="BY414">
            <v>0</v>
          </cell>
          <cell r="BZ414">
            <v>0</v>
          </cell>
          <cell r="CA414">
            <v>2.9475599999999997</v>
          </cell>
          <cell r="CB414">
            <v>0</v>
          </cell>
          <cell r="CC414">
            <v>12.8</v>
          </cell>
          <cell r="CD414">
            <v>0</v>
          </cell>
          <cell r="CE414">
            <v>18.2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946.33416046177467</v>
          </cell>
          <cell r="CK414">
            <v>162.58768583211</v>
          </cell>
          <cell r="CL414">
            <v>91.055666636549986</v>
          </cell>
          <cell r="CM414">
            <v>4.9295399999999994</v>
          </cell>
          <cell r="CN414">
            <v>0</v>
          </cell>
          <cell r="CO414">
            <v>0</v>
          </cell>
          <cell r="CP414">
            <v>0</v>
          </cell>
          <cell r="CQ414">
            <v>4.0655999999999999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7.7754599999999998</v>
          </cell>
          <cell r="DA414">
            <v>0.67400000000000004</v>
          </cell>
          <cell r="DB414">
            <v>0</v>
          </cell>
          <cell r="DC414">
            <v>0.82400000000000007</v>
          </cell>
          <cell r="DE414">
            <v>0.375</v>
          </cell>
        </row>
        <row r="415">
          <cell r="C415" t="str">
            <v>2L6x4x5/16x3/8SLBB</v>
          </cell>
          <cell r="D415" t="str">
            <v>F</v>
          </cell>
          <cell r="E415">
            <v>20.6</v>
          </cell>
          <cell r="F415">
            <v>6.05</v>
          </cell>
          <cell r="G415">
            <v>4</v>
          </cell>
          <cell r="H415">
            <v>0</v>
          </cell>
          <cell r="I415">
            <v>0</v>
          </cell>
          <cell r="J415">
            <v>0</v>
          </cell>
          <cell r="K415">
            <v>6</v>
          </cell>
          <cell r="L415">
            <v>0</v>
          </cell>
          <cell r="M415">
            <v>0</v>
          </cell>
          <cell r="N415">
            <v>0</v>
          </cell>
          <cell r="O415">
            <v>0.3125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V415">
            <v>0</v>
          </cell>
          <cell r="W415">
            <v>0.90800000000000003</v>
          </cell>
          <cell r="X415">
            <v>0</v>
          </cell>
          <cell r="Y415">
            <v>0</v>
          </cell>
          <cell r="Z415">
            <v>0.252</v>
          </cell>
          <cell r="AB415">
            <v>19.2</v>
          </cell>
          <cell r="AD415">
            <v>11.8</v>
          </cell>
          <cell r="AF415">
            <v>0</v>
          </cell>
          <cell r="AG415">
            <v>0</v>
          </cell>
          <cell r="AH415">
            <v>0</v>
          </cell>
          <cell r="AI415">
            <v>8.26</v>
          </cell>
          <cell r="AJ415">
            <v>4.67</v>
          </cell>
          <cell r="AK415">
            <v>2.67</v>
          </cell>
          <cell r="AL415">
            <v>1.17</v>
          </cell>
          <cell r="AM415">
            <v>0</v>
          </cell>
          <cell r="AN415">
            <v>0</v>
          </cell>
          <cell r="AO415">
            <v>0</v>
          </cell>
          <cell r="AP415">
            <v>2.85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3.17</v>
          </cell>
          <cell r="AZ415">
            <v>0.94400000000000006</v>
          </cell>
          <cell r="BA415">
            <v>0</v>
          </cell>
          <cell r="BB415">
            <v>0.82600000000000007</v>
          </cell>
          <cell r="BD415" t="str">
            <v>2L152x102x7.9x9SLBB</v>
          </cell>
          <cell r="BE415" t="str">
            <v>2L152x102x7.9x9SLBB</v>
          </cell>
          <cell r="BF415">
            <v>30.700000000000003</v>
          </cell>
          <cell r="BG415">
            <v>39.062920049999995</v>
          </cell>
          <cell r="BH415">
            <v>10.164</v>
          </cell>
          <cell r="BI415">
            <v>0</v>
          </cell>
          <cell r="BJ415">
            <v>0</v>
          </cell>
          <cell r="BK415">
            <v>0</v>
          </cell>
          <cell r="BL415">
            <v>15.245999999999999</v>
          </cell>
          <cell r="BM415">
            <v>0</v>
          </cell>
          <cell r="BN415">
            <v>0</v>
          </cell>
          <cell r="BO415">
            <v>0</v>
          </cell>
          <cell r="BP415">
            <v>0.7940625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W415">
            <v>0</v>
          </cell>
          <cell r="BX415">
            <v>2.3072279999999998</v>
          </cell>
          <cell r="BY415">
            <v>0</v>
          </cell>
          <cell r="BZ415">
            <v>0</v>
          </cell>
          <cell r="CA415">
            <v>0.64033200000000001</v>
          </cell>
          <cell r="CB415">
            <v>0</v>
          </cell>
          <cell r="CC415">
            <v>19.2</v>
          </cell>
          <cell r="CD415">
            <v>0</v>
          </cell>
          <cell r="CE415">
            <v>11.8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344.34890596538582</v>
          </cell>
          <cell r="CK415">
            <v>76.618011386069995</v>
          </cell>
          <cell r="CL415">
            <v>43.805158544069997</v>
          </cell>
          <cell r="CM415">
            <v>2.9729699999999997</v>
          </cell>
          <cell r="CN415">
            <v>0</v>
          </cell>
          <cell r="CO415">
            <v>0</v>
          </cell>
          <cell r="CP415">
            <v>0</v>
          </cell>
          <cell r="CQ415">
            <v>7.2418500000000003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8.0549699999999991</v>
          </cell>
          <cell r="DA415">
            <v>0.94400000000000006</v>
          </cell>
          <cell r="DB415">
            <v>0</v>
          </cell>
          <cell r="DC415">
            <v>0.82400000000000007</v>
          </cell>
          <cell r="DE415">
            <v>0.375</v>
          </cell>
        </row>
        <row r="416">
          <cell r="C416" t="str">
            <v>2L6x4x5/8LLBB</v>
          </cell>
          <cell r="D416" t="str">
            <v>F</v>
          </cell>
          <cell r="E416">
            <v>39.9</v>
          </cell>
          <cell r="F416">
            <v>11.7</v>
          </cell>
          <cell r="G416">
            <v>6</v>
          </cell>
          <cell r="H416">
            <v>0</v>
          </cell>
          <cell r="I416">
            <v>0</v>
          </cell>
          <cell r="J416">
            <v>0</v>
          </cell>
          <cell r="K416">
            <v>4</v>
          </cell>
          <cell r="L416">
            <v>0</v>
          </cell>
          <cell r="M416">
            <v>0</v>
          </cell>
          <cell r="N416">
            <v>0</v>
          </cell>
          <cell r="O416">
            <v>0.625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V416">
            <v>0</v>
          </cell>
          <cell r="W416">
            <v>2.0299999999999998</v>
          </cell>
          <cell r="X416">
            <v>0</v>
          </cell>
          <cell r="Y416">
            <v>0</v>
          </cell>
          <cell r="Z416">
            <v>1.31</v>
          </cell>
          <cell r="AB416">
            <v>6.4</v>
          </cell>
          <cell r="AD416">
            <v>8.6</v>
          </cell>
          <cell r="AF416">
            <v>0</v>
          </cell>
          <cell r="AG416">
            <v>0</v>
          </cell>
          <cell r="AH416">
            <v>0</v>
          </cell>
          <cell r="AI416">
            <v>42</v>
          </cell>
          <cell r="AJ416">
            <v>18.899999999999999</v>
          </cell>
          <cell r="AK416">
            <v>10.6</v>
          </cell>
          <cell r="AL416">
            <v>1.89</v>
          </cell>
          <cell r="AM416">
            <v>0</v>
          </cell>
          <cell r="AN416">
            <v>0</v>
          </cell>
          <cell r="AO416">
            <v>0</v>
          </cell>
          <cell r="AP416">
            <v>1.53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2.98</v>
          </cell>
          <cell r="AZ416">
            <v>0.66900000000000004</v>
          </cell>
          <cell r="BA416">
            <v>0</v>
          </cell>
          <cell r="BB416">
            <v>1</v>
          </cell>
          <cell r="BD416" t="str">
            <v>2L152x102x15.9LLBB</v>
          </cell>
          <cell r="BE416" t="str">
            <v>2L152x102x15.9LLBB</v>
          </cell>
          <cell r="BF416">
            <v>59.4</v>
          </cell>
          <cell r="BG416">
            <v>75.543167699999998</v>
          </cell>
          <cell r="BH416">
            <v>15.245999999999999</v>
          </cell>
          <cell r="BI416">
            <v>0</v>
          </cell>
          <cell r="BJ416">
            <v>0</v>
          </cell>
          <cell r="BK416">
            <v>0</v>
          </cell>
          <cell r="BL416">
            <v>10.164</v>
          </cell>
          <cell r="BM416">
            <v>0</v>
          </cell>
          <cell r="BN416">
            <v>0</v>
          </cell>
          <cell r="BO416">
            <v>0</v>
          </cell>
          <cell r="BP416">
            <v>1.588125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W416">
            <v>0</v>
          </cell>
          <cell r="BX416">
            <v>5.1582299999999996</v>
          </cell>
          <cell r="BY416">
            <v>0</v>
          </cell>
          <cell r="BZ416">
            <v>0</v>
          </cell>
          <cell r="CA416">
            <v>3.3287100000000001</v>
          </cell>
          <cell r="CB416">
            <v>0</v>
          </cell>
          <cell r="CC416">
            <v>6.4</v>
          </cell>
          <cell r="CD416">
            <v>0</v>
          </cell>
          <cell r="CE416">
            <v>8.6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1750.9266405019619</v>
          </cell>
          <cell r="CK416">
            <v>310.08145935689998</v>
          </cell>
          <cell r="CL416">
            <v>173.90812006259998</v>
          </cell>
          <cell r="CM416">
            <v>4.8024899999999997</v>
          </cell>
          <cell r="CN416">
            <v>0</v>
          </cell>
          <cell r="CO416">
            <v>0</v>
          </cell>
          <cell r="CP416">
            <v>0</v>
          </cell>
          <cell r="CQ416">
            <v>3.8877299999999999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7.5721799999999995</v>
          </cell>
          <cell r="DA416">
            <v>0.66900000000000004</v>
          </cell>
          <cell r="DB416">
            <v>0</v>
          </cell>
          <cell r="DC416">
            <v>1</v>
          </cell>
          <cell r="DE416">
            <v>0</v>
          </cell>
        </row>
        <row r="417">
          <cell r="C417" t="str">
            <v>2L6x4x5/8SLBB</v>
          </cell>
          <cell r="D417" t="str">
            <v>F</v>
          </cell>
          <cell r="E417">
            <v>39.9</v>
          </cell>
          <cell r="F417">
            <v>11.7</v>
          </cell>
          <cell r="G417">
            <v>4</v>
          </cell>
          <cell r="H417">
            <v>0</v>
          </cell>
          <cell r="I417">
            <v>0</v>
          </cell>
          <cell r="J417">
            <v>0</v>
          </cell>
          <cell r="K417">
            <v>6</v>
          </cell>
          <cell r="L417">
            <v>0</v>
          </cell>
          <cell r="M417">
            <v>0</v>
          </cell>
          <cell r="N417">
            <v>0</v>
          </cell>
          <cell r="O417">
            <v>0.625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V417">
            <v>0</v>
          </cell>
          <cell r="W417">
            <v>1.03</v>
          </cell>
          <cell r="X417">
            <v>0</v>
          </cell>
          <cell r="Y417">
            <v>0</v>
          </cell>
          <cell r="Z417">
            <v>0.48799999999999999</v>
          </cell>
          <cell r="AB417">
            <v>9.6</v>
          </cell>
          <cell r="AD417">
            <v>5.4</v>
          </cell>
          <cell r="AF417">
            <v>0</v>
          </cell>
          <cell r="AG417">
            <v>0</v>
          </cell>
          <cell r="AH417">
            <v>0</v>
          </cell>
          <cell r="AI417">
            <v>15</v>
          </cell>
          <cell r="AJ417">
            <v>9.1300000000000008</v>
          </cell>
          <cell r="AK417">
            <v>5.03</v>
          </cell>
          <cell r="AL417">
            <v>1.1299999999999999</v>
          </cell>
          <cell r="AM417">
            <v>0</v>
          </cell>
          <cell r="AN417">
            <v>0</v>
          </cell>
          <cell r="AO417">
            <v>0</v>
          </cell>
          <cell r="AP417">
            <v>2.77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3.08</v>
          </cell>
          <cell r="AZ417">
            <v>0.94600000000000006</v>
          </cell>
          <cell r="BA417">
            <v>0</v>
          </cell>
          <cell r="BB417">
            <v>1</v>
          </cell>
          <cell r="BD417" t="str">
            <v>2L152x102x15.9SLBB</v>
          </cell>
          <cell r="BE417" t="str">
            <v>2L152x102x15.9SLBB</v>
          </cell>
          <cell r="BF417">
            <v>59.4</v>
          </cell>
          <cell r="BG417">
            <v>75.543167699999998</v>
          </cell>
          <cell r="BH417">
            <v>10.164</v>
          </cell>
          <cell r="BI417">
            <v>0</v>
          </cell>
          <cell r="BJ417">
            <v>0</v>
          </cell>
          <cell r="BK417">
            <v>0</v>
          </cell>
          <cell r="BL417">
            <v>15.245999999999999</v>
          </cell>
          <cell r="BM417">
            <v>0</v>
          </cell>
          <cell r="BN417">
            <v>0</v>
          </cell>
          <cell r="BO417">
            <v>0</v>
          </cell>
          <cell r="BP417">
            <v>1.588125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W417">
            <v>0</v>
          </cell>
          <cell r="BX417">
            <v>2.6172300000000002</v>
          </cell>
          <cell r="BY417">
            <v>0</v>
          </cell>
          <cell r="BZ417">
            <v>0</v>
          </cell>
          <cell r="CA417">
            <v>1.240008</v>
          </cell>
          <cell r="CB417">
            <v>0</v>
          </cell>
          <cell r="CC417">
            <v>9.6</v>
          </cell>
          <cell r="CD417">
            <v>0</v>
          </cell>
          <cell r="CE417">
            <v>5.4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625.33094303641496</v>
          </cell>
          <cell r="CK417">
            <v>149.79067322373001</v>
          </cell>
          <cell r="CL417">
            <v>82.524324897629995</v>
          </cell>
          <cell r="CM417">
            <v>2.8713299999999995</v>
          </cell>
          <cell r="CN417">
            <v>0</v>
          </cell>
          <cell r="CO417">
            <v>0</v>
          </cell>
          <cell r="CP417">
            <v>0</v>
          </cell>
          <cell r="CQ417">
            <v>7.03857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7.8262799999999997</v>
          </cell>
          <cell r="DA417">
            <v>0.94600000000000006</v>
          </cell>
          <cell r="DB417">
            <v>0</v>
          </cell>
          <cell r="DC417">
            <v>1</v>
          </cell>
          <cell r="DE417">
            <v>0</v>
          </cell>
        </row>
        <row r="418">
          <cell r="C418" t="str">
            <v>2L6x4x5/8x3/4LLBB</v>
          </cell>
          <cell r="D418" t="str">
            <v>F</v>
          </cell>
          <cell r="E418">
            <v>39.9</v>
          </cell>
          <cell r="F418">
            <v>11.7</v>
          </cell>
          <cell r="G418">
            <v>6</v>
          </cell>
          <cell r="H418">
            <v>0</v>
          </cell>
          <cell r="I418">
            <v>0</v>
          </cell>
          <cell r="J418">
            <v>0</v>
          </cell>
          <cell r="K418">
            <v>4</v>
          </cell>
          <cell r="L418">
            <v>0</v>
          </cell>
          <cell r="M418">
            <v>0</v>
          </cell>
          <cell r="N418">
            <v>0</v>
          </cell>
          <cell r="O418">
            <v>0.625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V418">
            <v>0</v>
          </cell>
          <cell r="W418">
            <v>2.0299999999999998</v>
          </cell>
          <cell r="X418">
            <v>0</v>
          </cell>
          <cell r="Y418">
            <v>0</v>
          </cell>
          <cell r="Z418">
            <v>1.31</v>
          </cell>
          <cell r="AB418">
            <v>6.4</v>
          </cell>
          <cell r="AD418">
            <v>8.6</v>
          </cell>
          <cell r="AF418">
            <v>0</v>
          </cell>
          <cell r="AG418">
            <v>0</v>
          </cell>
          <cell r="AH418">
            <v>0</v>
          </cell>
          <cell r="AI418">
            <v>42</v>
          </cell>
          <cell r="AJ418">
            <v>18.899999999999999</v>
          </cell>
          <cell r="AK418">
            <v>10.6</v>
          </cell>
          <cell r="AL418">
            <v>1.89</v>
          </cell>
          <cell r="AM418">
            <v>0</v>
          </cell>
          <cell r="AN418">
            <v>0</v>
          </cell>
          <cell r="AO418">
            <v>0</v>
          </cell>
          <cell r="AP418">
            <v>1.8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3.13</v>
          </cell>
          <cell r="AZ418">
            <v>0.7</v>
          </cell>
          <cell r="BA418">
            <v>0</v>
          </cell>
          <cell r="BB418">
            <v>1</v>
          </cell>
          <cell r="BD418" t="str">
            <v>2L152x102x15.9x19LLBB</v>
          </cell>
          <cell r="BE418" t="str">
            <v>2L152x102x15.9x19LLBB</v>
          </cell>
          <cell r="BF418">
            <v>59.4</v>
          </cell>
          <cell r="BG418">
            <v>75.543167699999998</v>
          </cell>
          <cell r="BH418">
            <v>15.245999999999999</v>
          </cell>
          <cell r="BI418">
            <v>0</v>
          </cell>
          <cell r="BJ418">
            <v>0</v>
          </cell>
          <cell r="BK418">
            <v>0</v>
          </cell>
          <cell r="BL418">
            <v>10.164</v>
          </cell>
          <cell r="BM418">
            <v>0</v>
          </cell>
          <cell r="BN418">
            <v>0</v>
          </cell>
          <cell r="BO418">
            <v>0</v>
          </cell>
          <cell r="BP418">
            <v>1.588125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W418">
            <v>0</v>
          </cell>
          <cell r="BX418">
            <v>5.1582299999999996</v>
          </cell>
          <cell r="BY418">
            <v>0</v>
          </cell>
          <cell r="BZ418">
            <v>0</v>
          </cell>
          <cell r="CA418">
            <v>3.3287100000000001</v>
          </cell>
          <cell r="CB418">
            <v>0</v>
          </cell>
          <cell r="CC418">
            <v>6.4</v>
          </cell>
          <cell r="CD418">
            <v>0</v>
          </cell>
          <cell r="CE418">
            <v>8.6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1750.9266405019619</v>
          </cell>
          <cell r="CK418">
            <v>310.08145935689998</v>
          </cell>
          <cell r="CL418">
            <v>173.90812006259998</v>
          </cell>
          <cell r="CM418">
            <v>4.8024899999999997</v>
          </cell>
          <cell r="CN418">
            <v>0</v>
          </cell>
          <cell r="CO418">
            <v>0</v>
          </cell>
          <cell r="CP418">
            <v>0</v>
          </cell>
          <cell r="CQ418">
            <v>4.5738000000000003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7.9533299999999993</v>
          </cell>
          <cell r="DA418">
            <v>0.7</v>
          </cell>
          <cell r="DB418">
            <v>0</v>
          </cell>
          <cell r="DC418">
            <v>1</v>
          </cell>
          <cell r="DE418">
            <v>0.75</v>
          </cell>
        </row>
        <row r="419">
          <cell r="C419" t="str">
            <v>2L6x4x5/8x3/4SLBB</v>
          </cell>
          <cell r="D419" t="str">
            <v>F</v>
          </cell>
          <cell r="E419">
            <v>39.9</v>
          </cell>
          <cell r="F419">
            <v>11.7</v>
          </cell>
          <cell r="G419">
            <v>4</v>
          </cell>
          <cell r="H419">
            <v>0</v>
          </cell>
          <cell r="I419">
            <v>0</v>
          </cell>
          <cell r="J419">
            <v>0</v>
          </cell>
          <cell r="K419">
            <v>6</v>
          </cell>
          <cell r="L419">
            <v>0</v>
          </cell>
          <cell r="M419">
            <v>0</v>
          </cell>
          <cell r="N419">
            <v>0</v>
          </cell>
          <cell r="O419">
            <v>0.625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V419">
            <v>0</v>
          </cell>
          <cell r="W419">
            <v>1.03</v>
          </cell>
          <cell r="X419">
            <v>0</v>
          </cell>
          <cell r="Y419">
            <v>0</v>
          </cell>
          <cell r="Z419">
            <v>0.48799999999999999</v>
          </cell>
          <cell r="AB419">
            <v>9.6</v>
          </cell>
          <cell r="AD419">
            <v>5.4</v>
          </cell>
          <cell r="AF419">
            <v>0</v>
          </cell>
          <cell r="AG419">
            <v>0</v>
          </cell>
          <cell r="AH419">
            <v>0</v>
          </cell>
          <cell r="AI419">
            <v>15</v>
          </cell>
          <cell r="AJ419">
            <v>9.1300000000000008</v>
          </cell>
          <cell r="AK419">
            <v>5.03</v>
          </cell>
          <cell r="AL419">
            <v>1.1299999999999999</v>
          </cell>
          <cell r="AM419">
            <v>0</v>
          </cell>
          <cell r="AN419">
            <v>0</v>
          </cell>
          <cell r="AO419">
            <v>0</v>
          </cell>
          <cell r="AP419">
            <v>3.06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3.34</v>
          </cell>
          <cell r="AZ419">
            <v>0.95400000000000007</v>
          </cell>
          <cell r="BA419">
            <v>0</v>
          </cell>
          <cell r="BB419">
            <v>1</v>
          </cell>
          <cell r="BD419" t="str">
            <v>2L152x102x15.9x19SLBB</v>
          </cell>
          <cell r="BE419" t="str">
            <v>2L152x102x15.9x19SLBB</v>
          </cell>
          <cell r="BF419">
            <v>59.4</v>
          </cell>
          <cell r="BG419">
            <v>75.543167699999998</v>
          </cell>
          <cell r="BH419">
            <v>10.164</v>
          </cell>
          <cell r="BI419">
            <v>0</v>
          </cell>
          <cell r="BJ419">
            <v>0</v>
          </cell>
          <cell r="BK419">
            <v>0</v>
          </cell>
          <cell r="BL419">
            <v>15.245999999999999</v>
          </cell>
          <cell r="BM419">
            <v>0</v>
          </cell>
          <cell r="BN419">
            <v>0</v>
          </cell>
          <cell r="BO419">
            <v>0</v>
          </cell>
          <cell r="BP419">
            <v>1.588125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W419">
            <v>0</v>
          </cell>
          <cell r="BX419">
            <v>2.6172300000000002</v>
          </cell>
          <cell r="BY419">
            <v>0</v>
          </cell>
          <cell r="BZ419">
            <v>0</v>
          </cell>
          <cell r="CA419">
            <v>1.240008</v>
          </cell>
          <cell r="CB419">
            <v>0</v>
          </cell>
          <cell r="CC419">
            <v>9.6</v>
          </cell>
          <cell r="CD419">
            <v>0</v>
          </cell>
          <cell r="CE419">
            <v>5.4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625.33094303641496</v>
          </cell>
          <cell r="CK419">
            <v>149.79067322373001</v>
          </cell>
          <cell r="CL419">
            <v>82.524324897629995</v>
          </cell>
          <cell r="CM419">
            <v>2.8713299999999995</v>
          </cell>
          <cell r="CN419">
            <v>0</v>
          </cell>
          <cell r="CO419">
            <v>0</v>
          </cell>
          <cell r="CP419">
            <v>0</v>
          </cell>
          <cell r="CQ419">
            <v>7.7754599999999998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8.4869399999999988</v>
          </cell>
          <cell r="DA419">
            <v>0.95400000000000007</v>
          </cell>
          <cell r="DB419">
            <v>0</v>
          </cell>
          <cell r="DC419">
            <v>1</v>
          </cell>
          <cell r="DE419">
            <v>0.75</v>
          </cell>
        </row>
        <row r="420">
          <cell r="C420" t="str">
            <v>2L6x4x5/8x3/8LLBB</v>
          </cell>
          <cell r="D420" t="str">
            <v>F</v>
          </cell>
          <cell r="E420">
            <v>39.9</v>
          </cell>
          <cell r="F420">
            <v>11.7</v>
          </cell>
          <cell r="G420">
            <v>6</v>
          </cell>
          <cell r="H420">
            <v>0</v>
          </cell>
          <cell r="I420">
            <v>0</v>
          </cell>
          <cell r="J420">
            <v>0</v>
          </cell>
          <cell r="K420">
            <v>4</v>
          </cell>
          <cell r="L420">
            <v>0</v>
          </cell>
          <cell r="M420">
            <v>0</v>
          </cell>
          <cell r="N420">
            <v>0</v>
          </cell>
          <cell r="O420">
            <v>0.625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V420">
            <v>0</v>
          </cell>
          <cell r="W420">
            <v>2.0299999999999998</v>
          </cell>
          <cell r="X420">
            <v>0</v>
          </cell>
          <cell r="Y420">
            <v>0</v>
          </cell>
          <cell r="Z420">
            <v>1.31</v>
          </cell>
          <cell r="AB420">
            <v>6.4</v>
          </cell>
          <cell r="AD420">
            <v>8.6</v>
          </cell>
          <cell r="AF420">
            <v>0</v>
          </cell>
          <cell r="AG420">
            <v>0</v>
          </cell>
          <cell r="AH420">
            <v>0</v>
          </cell>
          <cell r="AI420">
            <v>42</v>
          </cell>
          <cell r="AJ420">
            <v>18.899999999999999</v>
          </cell>
          <cell r="AK420">
            <v>10.6</v>
          </cell>
          <cell r="AL420">
            <v>1.89</v>
          </cell>
          <cell r="AM420">
            <v>0</v>
          </cell>
          <cell r="AN420">
            <v>0</v>
          </cell>
          <cell r="AO420">
            <v>0</v>
          </cell>
          <cell r="AP420">
            <v>1.66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3.05</v>
          </cell>
          <cell r="AZ420">
            <v>0.68400000000000005</v>
          </cell>
          <cell r="BA420">
            <v>0</v>
          </cell>
          <cell r="BB420">
            <v>1</v>
          </cell>
          <cell r="BD420" t="str">
            <v>2L152x102x15.9x9LLBB</v>
          </cell>
          <cell r="BE420" t="str">
            <v>2L152x102x15.9x9LLBB</v>
          </cell>
          <cell r="BF420">
            <v>59.4</v>
          </cell>
          <cell r="BG420">
            <v>75.543167699999998</v>
          </cell>
          <cell r="BH420">
            <v>15.245999999999999</v>
          </cell>
          <cell r="BI420">
            <v>0</v>
          </cell>
          <cell r="BJ420">
            <v>0</v>
          </cell>
          <cell r="BK420">
            <v>0</v>
          </cell>
          <cell r="BL420">
            <v>10.164</v>
          </cell>
          <cell r="BM420">
            <v>0</v>
          </cell>
          <cell r="BN420">
            <v>0</v>
          </cell>
          <cell r="BO420">
            <v>0</v>
          </cell>
          <cell r="BP420">
            <v>1.588125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W420">
            <v>0</v>
          </cell>
          <cell r="BX420">
            <v>5.1582299999999996</v>
          </cell>
          <cell r="BY420">
            <v>0</v>
          </cell>
          <cell r="BZ420">
            <v>0</v>
          </cell>
          <cell r="CA420">
            <v>3.3287100000000001</v>
          </cell>
          <cell r="CB420">
            <v>0</v>
          </cell>
          <cell r="CC420">
            <v>6.4</v>
          </cell>
          <cell r="CD420">
            <v>0</v>
          </cell>
          <cell r="CE420">
            <v>8.6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1750.9266405019619</v>
          </cell>
          <cell r="CK420">
            <v>310.08145935689998</v>
          </cell>
          <cell r="CL420">
            <v>173.90812006259998</v>
          </cell>
          <cell r="CM420">
            <v>4.8024899999999997</v>
          </cell>
          <cell r="CN420">
            <v>0</v>
          </cell>
          <cell r="CO420">
            <v>0</v>
          </cell>
          <cell r="CP420">
            <v>0</v>
          </cell>
          <cell r="CQ420">
            <v>4.2180599999999995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7.750049999999999</v>
          </cell>
          <cell r="DA420">
            <v>0.68400000000000005</v>
          </cell>
          <cell r="DB420">
            <v>0</v>
          </cell>
          <cell r="DC420">
            <v>1</v>
          </cell>
          <cell r="DE420">
            <v>0.375</v>
          </cell>
        </row>
        <row r="421">
          <cell r="C421" t="str">
            <v>2L6x4x5/8x3/8SLBB</v>
          </cell>
          <cell r="D421" t="str">
            <v>F</v>
          </cell>
          <cell r="E421">
            <v>39.9</v>
          </cell>
          <cell r="F421">
            <v>11.7</v>
          </cell>
          <cell r="G421">
            <v>4</v>
          </cell>
          <cell r="H421">
            <v>0</v>
          </cell>
          <cell r="I421">
            <v>0</v>
          </cell>
          <cell r="J421">
            <v>0</v>
          </cell>
          <cell r="K421">
            <v>6</v>
          </cell>
          <cell r="L421">
            <v>0</v>
          </cell>
          <cell r="M421">
            <v>0</v>
          </cell>
          <cell r="N421">
            <v>0</v>
          </cell>
          <cell r="O421">
            <v>0.625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V421">
            <v>0</v>
          </cell>
          <cell r="W421">
            <v>1.03</v>
          </cell>
          <cell r="X421">
            <v>0</v>
          </cell>
          <cell r="Y421">
            <v>0</v>
          </cell>
          <cell r="Z421">
            <v>0.48799999999999999</v>
          </cell>
          <cell r="AB421">
            <v>9.6</v>
          </cell>
          <cell r="AD421">
            <v>5.4</v>
          </cell>
          <cell r="AF421">
            <v>0</v>
          </cell>
          <cell r="AG421">
            <v>0</v>
          </cell>
          <cell r="AH421">
            <v>0</v>
          </cell>
          <cell r="AI421">
            <v>15</v>
          </cell>
          <cell r="AJ421">
            <v>9.1300000000000008</v>
          </cell>
          <cell r="AK421">
            <v>5.03</v>
          </cell>
          <cell r="AL421">
            <v>1.1299999999999999</v>
          </cell>
          <cell r="AM421">
            <v>0</v>
          </cell>
          <cell r="AN421">
            <v>0</v>
          </cell>
          <cell r="AO421">
            <v>0</v>
          </cell>
          <cell r="AP421">
            <v>2.91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3.21</v>
          </cell>
          <cell r="AZ421">
            <v>0.95</v>
          </cell>
          <cell r="BA421">
            <v>0</v>
          </cell>
          <cell r="BB421">
            <v>1</v>
          </cell>
          <cell r="BD421" t="str">
            <v>2L152x102x15.9x9SLBB</v>
          </cell>
          <cell r="BE421" t="str">
            <v>2L152x102x15.9x9SLBB</v>
          </cell>
          <cell r="BF421">
            <v>59.4</v>
          </cell>
          <cell r="BG421">
            <v>75.543167699999998</v>
          </cell>
          <cell r="BH421">
            <v>10.164</v>
          </cell>
          <cell r="BI421">
            <v>0</v>
          </cell>
          <cell r="BJ421">
            <v>0</v>
          </cell>
          <cell r="BK421">
            <v>0</v>
          </cell>
          <cell r="BL421">
            <v>15.245999999999999</v>
          </cell>
          <cell r="BM421">
            <v>0</v>
          </cell>
          <cell r="BN421">
            <v>0</v>
          </cell>
          <cell r="BO421">
            <v>0</v>
          </cell>
          <cell r="BP421">
            <v>1.588125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W421">
            <v>0</v>
          </cell>
          <cell r="BX421">
            <v>2.6172300000000002</v>
          </cell>
          <cell r="BY421">
            <v>0</v>
          </cell>
          <cell r="BZ421">
            <v>0</v>
          </cell>
          <cell r="CA421">
            <v>1.240008</v>
          </cell>
          <cell r="CB421">
            <v>0</v>
          </cell>
          <cell r="CC421">
            <v>9.6</v>
          </cell>
          <cell r="CD421">
            <v>0</v>
          </cell>
          <cell r="CE421">
            <v>5.4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625.33094303641496</v>
          </cell>
          <cell r="CK421">
            <v>149.79067322373001</v>
          </cell>
          <cell r="CL421">
            <v>82.524324897629995</v>
          </cell>
          <cell r="CM421">
            <v>2.8713299999999995</v>
          </cell>
          <cell r="CN421">
            <v>0</v>
          </cell>
          <cell r="CO421">
            <v>0</v>
          </cell>
          <cell r="CP421">
            <v>0</v>
          </cell>
          <cell r="CQ421">
            <v>7.3943099999999999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8.1566099999999988</v>
          </cell>
          <cell r="DA421">
            <v>0.95</v>
          </cell>
          <cell r="DB421">
            <v>0</v>
          </cell>
          <cell r="DC421">
            <v>1</v>
          </cell>
          <cell r="DE421">
            <v>0.375</v>
          </cell>
        </row>
        <row r="422">
          <cell r="C422" t="str">
            <v>2L6x4x7/16LLBB</v>
          </cell>
          <cell r="D422" t="str">
            <v>F</v>
          </cell>
          <cell r="E422">
            <v>28.5</v>
          </cell>
          <cell r="F422">
            <v>8.36</v>
          </cell>
          <cell r="G422">
            <v>6</v>
          </cell>
          <cell r="H422">
            <v>0</v>
          </cell>
          <cell r="I422">
            <v>0</v>
          </cell>
          <cell r="J422">
            <v>0</v>
          </cell>
          <cell r="K422">
            <v>4</v>
          </cell>
          <cell r="L422">
            <v>0</v>
          </cell>
          <cell r="M422">
            <v>0</v>
          </cell>
          <cell r="N422">
            <v>0</v>
          </cell>
          <cell r="O422">
            <v>0.4375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V422">
            <v>0</v>
          </cell>
          <cell r="W422">
            <v>1.95</v>
          </cell>
          <cell r="X422">
            <v>0</v>
          </cell>
          <cell r="Y422">
            <v>0</v>
          </cell>
          <cell r="Z422">
            <v>1.22</v>
          </cell>
          <cell r="AB422">
            <v>9.1428571428571423</v>
          </cell>
          <cell r="AD422">
            <v>12.714285714285714</v>
          </cell>
          <cell r="AF422">
            <v>0</v>
          </cell>
          <cell r="AG422">
            <v>0</v>
          </cell>
          <cell r="AH422">
            <v>0</v>
          </cell>
          <cell r="AI422">
            <v>30.8</v>
          </cell>
          <cell r="AJ422">
            <v>13.6</v>
          </cell>
          <cell r="AK422">
            <v>7.62</v>
          </cell>
          <cell r="AL422">
            <v>1.92</v>
          </cell>
          <cell r="AM422">
            <v>0</v>
          </cell>
          <cell r="AN422">
            <v>0</v>
          </cell>
          <cell r="AO422">
            <v>0</v>
          </cell>
          <cell r="AP422">
            <v>1.5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2.99</v>
          </cell>
          <cell r="AZ422">
            <v>0.66300000000000003</v>
          </cell>
          <cell r="BA422">
            <v>0</v>
          </cell>
          <cell r="BB422">
            <v>1</v>
          </cell>
          <cell r="BD422" t="str">
            <v>2L152x102x11.1LLBB</v>
          </cell>
          <cell r="BE422" t="str">
            <v>2L152x102x11.1LLBB</v>
          </cell>
          <cell r="BF422">
            <v>42.5</v>
          </cell>
          <cell r="BG422">
            <v>53.977853159999995</v>
          </cell>
          <cell r="BH422">
            <v>15.245999999999999</v>
          </cell>
          <cell r="BI422">
            <v>0</v>
          </cell>
          <cell r="BJ422">
            <v>0</v>
          </cell>
          <cell r="BK422">
            <v>0</v>
          </cell>
          <cell r="BL422">
            <v>10.164</v>
          </cell>
          <cell r="BM422">
            <v>0</v>
          </cell>
          <cell r="BN422">
            <v>0</v>
          </cell>
          <cell r="BO422">
            <v>0</v>
          </cell>
          <cell r="BP422">
            <v>1.1116874999999999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W422">
            <v>0</v>
          </cell>
          <cell r="BX422">
            <v>4.9549499999999993</v>
          </cell>
          <cell r="BY422">
            <v>0</v>
          </cell>
          <cell r="BZ422">
            <v>0</v>
          </cell>
          <cell r="CA422">
            <v>3.1000199999999998</v>
          </cell>
          <cell r="CB422">
            <v>0</v>
          </cell>
          <cell r="CC422">
            <v>9.1428571428571423</v>
          </cell>
          <cell r="CD422">
            <v>0</v>
          </cell>
          <cell r="CE422">
            <v>12.714285714285714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1284.0128697014388</v>
          </cell>
          <cell r="CK422">
            <v>223.12739932559998</v>
          </cell>
          <cell r="CL422">
            <v>125.01696932802</v>
          </cell>
          <cell r="CM422">
            <v>4.8787199999999995</v>
          </cell>
          <cell r="CN422">
            <v>0</v>
          </cell>
          <cell r="CO422">
            <v>0</v>
          </cell>
          <cell r="CP422">
            <v>0</v>
          </cell>
          <cell r="CQ422">
            <v>3.8114999999999997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7.5975900000000003</v>
          </cell>
          <cell r="DA422">
            <v>0.66300000000000003</v>
          </cell>
          <cell r="DB422">
            <v>0</v>
          </cell>
          <cell r="DC422">
            <v>1</v>
          </cell>
          <cell r="DE422">
            <v>0</v>
          </cell>
        </row>
        <row r="423">
          <cell r="C423" t="str">
            <v>2L6x4x7/16SLBB</v>
          </cell>
          <cell r="D423" t="str">
            <v>F</v>
          </cell>
          <cell r="E423">
            <v>28.5</v>
          </cell>
          <cell r="F423">
            <v>8.36</v>
          </cell>
          <cell r="G423">
            <v>4</v>
          </cell>
          <cell r="H423">
            <v>0</v>
          </cell>
          <cell r="I423">
            <v>0</v>
          </cell>
          <cell r="J423">
            <v>0</v>
          </cell>
          <cell r="K423">
            <v>6</v>
          </cell>
          <cell r="L423">
            <v>0</v>
          </cell>
          <cell r="M423">
            <v>0</v>
          </cell>
          <cell r="N423">
            <v>0</v>
          </cell>
          <cell r="O423">
            <v>0.4375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V423">
            <v>0</v>
          </cell>
          <cell r="W423">
            <v>0.95700000000000007</v>
          </cell>
          <cell r="X423">
            <v>0</v>
          </cell>
          <cell r="Y423">
            <v>0</v>
          </cell>
          <cell r="Z423">
            <v>0.34900000000000003</v>
          </cell>
          <cell r="AB423">
            <v>13.714285714285714</v>
          </cell>
          <cell r="AD423">
            <v>8.1428571428571423</v>
          </cell>
          <cell r="AF423">
            <v>0</v>
          </cell>
          <cell r="AG423">
            <v>0</v>
          </cell>
          <cell r="AH423">
            <v>0</v>
          </cell>
          <cell r="AI423">
            <v>11.1</v>
          </cell>
          <cell r="AJ423">
            <v>6.49</v>
          </cell>
          <cell r="AK423">
            <v>3.65</v>
          </cell>
          <cell r="AL423">
            <v>1.1499999999999999</v>
          </cell>
          <cell r="AM423">
            <v>0</v>
          </cell>
          <cell r="AN423">
            <v>0</v>
          </cell>
          <cell r="AO423">
            <v>0</v>
          </cell>
          <cell r="AP423">
            <v>2.74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3.06</v>
          </cell>
          <cell r="AZ423">
            <v>0.94200000000000006</v>
          </cell>
          <cell r="BA423">
            <v>0</v>
          </cell>
          <cell r="BB423">
            <v>1</v>
          </cell>
          <cell r="BD423" t="str">
            <v>2L152x102x11.1SLBB</v>
          </cell>
          <cell r="BE423" t="str">
            <v>2L152x102x11.1SLBB</v>
          </cell>
          <cell r="BF423">
            <v>42.5</v>
          </cell>
          <cell r="BG423">
            <v>53.977853159999995</v>
          </cell>
          <cell r="BH423">
            <v>10.164</v>
          </cell>
          <cell r="BI423">
            <v>0</v>
          </cell>
          <cell r="BJ423">
            <v>0</v>
          </cell>
          <cell r="BK423">
            <v>0</v>
          </cell>
          <cell r="BL423">
            <v>15.245999999999999</v>
          </cell>
          <cell r="BM423">
            <v>0</v>
          </cell>
          <cell r="BN423">
            <v>0</v>
          </cell>
          <cell r="BO423">
            <v>0</v>
          </cell>
          <cell r="BP423">
            <v>1.1116874999999999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W423">
            <v>0</v>
          </cell>
          <cell r="BX423">
            <v>2.431737</v>
          </cell>
          <cell r="BY423">
            <v>0</v>
          </cell>
          <cell r="BZ423">
            <v>0</v>
          </cell>
          <cell r="CA423">
            <v>0.88680900000000007</v>
          </cell>
          <cell r="CB423">
            <v>0</v>
          </cell>
          <cell r="CC423">
            <v>13.714285714285714</v>
          </cell>
          <cell r="CD423">
            <v>0</v>
          </cell>
          <cell r="CE423">
            <v>8.1428571428571423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462.74489784694708</v>
          </cell>
          <cell r="CK423">
            <v>106.47770747228999</v>
          </cell>
          <cell r="CL423">
            <v>59.883456436649993</v>
          </cell>
          <cell r="CM423">
            <v>2.9221499999999998</v>
          </cell>
          <cell r="CN423">
            <v>0</v>
          </cell>
          <cell r="CO423">
            <v>0</v>
          </cell>
          <cell r="CP423">
            <v>0</v>
          </cell>
          <cell r="CQ423">
            <v>6.9623400000000002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7.7754599999999998</v>
          </cell>
          <cell r="DA423">
            <v>0.94200000000000006</v>
          </cell>
          <cell r="DB423">
            <v>0</v>
          </cell>
          <cell r="DC423">
            <v>1</v>
          </cell>
          <cell r="DE423">
            <v>0</v>
          </cell>
        </row>
        <row r="424">
          <cell r="C424" t="str">
            <v>2L6x4x7/16x3/4LLBB</v>
          </cell>
          <cell r="D424" t="str">
            <v>F</v>
          </cell>
          <cell r="E424">
            <v>28.5</v>
          </cell>
          <cell r="F424">
            <v>8.36</v>
          </cell>
          <cell r="G424">
            <v>6</v>
          </cell>
          <cell r="H424">
            <v>0</v>
          </cell>
          <cell r="I424">
            <v>0</v>
          </cell>
          <cell r="J424">
            <v>0</v>
          </cell>
          <cell r="K424">
            <v>4</v>
          </cell>
          <cell r="L424">
            <v>0</v>
          </cell>
          <cell r="M424">
            <v>0</v>
          </cell>
          <cell r="N424">
            <v>0</v>
          </cell>
          <cell r="O424">
            <v>0.4375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V424">
            <v>0</v>
          </cell>
          <cell r="W424">
            <v>1.95</v>
          </cell>
          <cell r="X424">
            <v>0</v>
          </cell>
          <cell r="Y424">
            <v>0</v>
          </cell>
          <cell r="Z424">
            <v>1.22</v>
          </cell>
          <cell r="AB424">
            <v>9.1428571428571423</v>
          </cell>
          <cell r="AD424">
            <v>12.714285714285714</v>
          </cell>
          <cell r="AF424">
            <v>0</v>
          </cell>
          <cell r="AG424">
            <v>0</v>
          </cell>
          <cell r="AH424">
            <v>0</v>
          </cell>
          <cell r="AI424">
            <v>30.8</v>
          </cell>
          <cell r="AJ424">
            <v>13.6</v>
          </cell>
          <cell r="AK424">
            <v>7.62</v>
          </cell>
          <cell r="AL424">
            <v>1.92</v>
          </cell>
          <cell r="AM424">
            <v>0</v>
          </cell>
          <cell r="AN424">
            <v>0</v>
          </cell>
          <cell r="AO424">
            <v>0</v>
          </cell>
          <cell r="AP424">
            <v>1.76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3.13</v>
          </cell>
          <cell r="AZ424">
            <v>0.69300000000000006</v>
          </cell>
          <cell r="BA424">
            <v>0</v>
          </cell>
          <cell r="BB424">
            <v>0.97299999999999998</v>
          </cell>
          <cell r="BD424" t="str">
            <v>2L152x102x11.1x19LLBB</v>
          </cell>
          <cell r="BE424" t="str">
            <v>2L152x102x11.1x19LLBB</v>
          </cell>
          <cell r="BF424">
            <v>42.5</v>
          </cell>
          <cell r="BG424">
            <v>53.977853159999995</v>
          </cell>
          <cell r="BH424">
            <v>15.245999999999999</v>
          </cell>
          <cell r="BI424">
            <v>0</v>
          </cell>
          <cell r="BJ424">
            <v>0</v>
          </cell>
          <cell r="BK424">
            <v>0</v>
          </cell>
          <cell r="BL424">
            <v>10.164</v>
          </cell>
          <cell r="BM424">
            <v>0</v>
          </cell>
          <cell r="BN424">
            <v>0</v>
          </cell>
          <cell r="BO424">
            <v>0</v>
          </cell>
          <cell r="BP424">
            <v>1.1116874999999999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W424">
            <v>0</v>
          </cell>
          <cell r="BX424">
            <v>4.9549499999999993</v>
          </cell>
          <cell r="BY424">
            <v>0</v>
          </cell>
          <cell r="BZ424">
            <v>0</v>
          </cell>
          <cell r="CA424">
            <v>3.1000199999999998</v>
          </cell>
          <cell r="CB424">
            <v>0</v>
          </cell>
          <cell r="CC424">
            <v>9.1428571428571423</v>
          </cell>
          <cell r="CD424">
            <v>0</v>
          </cell>
          <cell r="CE424">
            <v>12.714285714285714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1284.0128697014388</v>
          </cell>
          <cell r="CK424">
            <v>223.12739932559998</v>
          </cell>
          <cell r="CL424">
            <v>125.01696932802</v>
          </cell>
          <cell r="CM424">
            <v>4.8787199999999995</v>
          </cell>
          <cell r="CN424">
            <v>0</v>
          </cell>
          <cell r="CO424">
            <v>0</v>
          </cell>
          <cell r="CP424">
            <v>0</v>
          </cell>
          <cell r="CQ424">
            <v>4.4721599999999997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7.9533299999999993</v>
          </cell>
          <cell r="DA424">
            <v>0.69300000000000006</v>
          </cell>
          <cell r="DB424">
            <v>0</v>
          </cell>
          <cell r="DC424">
            <v>0.97099999999999997</v>
          </cell>
          <cell r="DE424">
            <v>0.75</v>
          </cell>
        </row>
        <row r="425">
          <cell r="C425" t="str">
            <v>2L6x4x7/16x3/4SLBB</v>
          </cell>
          <cell r="D425" t="str">
            <v>F</v>
          </cell>
          <cell r="E425">
            <v>28.5</v>
          </cell>
          <cell r="F425">
            <v>8.36</v>
          </cell>
          <cell r="G425">
            <v>4</v>
          </cell>
          <cell r="H425">
            <v>0</v>
          </cell>
          <cell r="I425">
            <v>0</v>
          </cell>
          <cell r="J425">
            <v>0</v>
          </cell>
          <cell r="K425">
            <v>6</v>
          </cell>
          <cell r="L425">
            <v>0</v>
          </cell>
          <cell r="M425">
            <v>0</v>
          </cell>
          <cell r="N425">
            <v>0</v>
          </cell>
          <cell r="O425">
            <v>0.4375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V425">
            <v>0</v>
          </cell>
          <cell r="W425">
            <v>0.95700000000000007</v>
          </cell>
          <cell r="X425">
            <v>0</v>
          </cell>
          <cell r="Y425">
            <v>0</v>
          </cell>
          <cell r="Z425">
            <v>0.34900000000000003</v>
          </cell>
          <cell r="AB425">
            <v>13.714285714285714</v>
          </cell>
          <cell r="AD425">
            <v>8.1428571428571423</v>
          </cell>
          <cell r="AF425">
            <v>0</v>
          </cell>
          <cell r="AG425">
            <v>0</v>
          </cell>
          <cell r="AH425">
            <v>0</v>
          </cell>
          <cell r="AI425">
            <v>11.1</v>
          </cell>
          <cell r="AJ425">
            <v>6.49</v>
          </cell>
          <cell r="AK425">
            <v>3.65</v>
          </cell>
          <cell r="AL425">
            <v>1.1499999999999999</v>
          </cell>
          <cell r="AM425">
            <v>0</v>
          </cell>
          <cell r="AN425">
            <v>0</v>
          </cell>
          <cell r="AO425">
            <v>0</v>
          </cell>
          <cell r="AP425">
            <v>3.02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3.31</v>
          </cell>
          <cell r="AZ425">
            <v>0.95</v>
          </cell>
          <cell r="BA425">
            <v>0</v>
          </cell>
          <cell r="BB425">
            <v>0.97299999999999998</v>
          </cell>
          <cell r="BD425" t="str">
            <v>2L152x102x11.1x19SLBB</v>
          </cell>
          <cell r="BE425" t="str">
            <v>2L152x102x11.1x19SLBB</v>
          </cell>
          <cell r="BF425">
            <v>42.5</v>
          </cell>
          <cell r="BG425">
            <v>53.977853159999995</v>
          </cell>
          <cell r="BH425">
            <v>10.164</v>
          </cell>
          <cell r="BI425">
            <v>0</v>
          </cell>
          <cell r="BJ425">
            <v>0</v>
          </cell>
          <cell r="BK425">
            <v>0</v>
          </cell>
          <cell r="BL425">
            <v>15.245999999999999</v>
          </cell>
          <cell r="BM425">
            <v>0</v>
          </cell>
          <cell r="BN425">
            <v>0</v>
          </cell>
          <cell r="BO425">
            <v>0</v>
          </cell>
          <cell r="BP425">
            <v>1.1116874999999999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W425">
            <v>0</v>
          </cell>
          <cell r="BX425">
            <v>2.431737</v>
          </cell>
          <cell r="BY425">
            <v>0</v>
          </cell>
          <cell r="BZ425">
            <v>0</v>
          </cell>
          <cell r="CA425">
            <v>0.88680900000000007</v>
          </cell>
          <cell r="CB425">
            <v>0</v>
          </cell>
          <cell r="CC425">
            <v>13.714285714285714</v>
          </cell>
          <cell r="CD425">
            <v>0</v>
          </cell>
          <cell r="CE425">
            <v>8.1428571428571423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462.74489784694708</v>
          </cell>
          <cell r="CK425">
            <v>106.47770747228999</v>
          </cell>
          <cell r="CL425">
            <v>59.883456436649993</v>
          </cell>
          <cell r="CM425">
            <v>2.9221499999999998</v>
          </cell>
          <cell r="CN425">
            <v>0</v>
          </cell>
          <cell r="CO425">
            <v>0</v>
          </cell>
          <cell r="CP425">
            <v>0</v>
          </cell>
          <cell r="CQ425">
            <v>7.6738200000000001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8.4107099999999999</v>
          </cell>
          <cell r="DA425">
            <v>0.95</v>
          </cell>
          <cell r="DB425">
            <v>0</v>
          </cell>
          <cell r="DC425">
            <v>0.97099999999999997</v>
          </cell>
          <cell r="DE425">
            <v>0.75</v>
          </cell>
        </row>
        <row r="426">
          <cell r="C426" t="str">
            <v>2L6x4x7/16x3/8LLBB</v>
          </cell>
          <cell r="D426" t="str">
            <v>F</v>
          </cell>
          <cell r="E426">
            <v>28.5</v>
          </cell>
          <cell r="F426">
            <v>8.36</v>
          </cell>
          <cell r="G426">
            <v>6</v>
          </cell>
          <cell r="H426">
            <v>0</v>
          </cell>
          <cell r="I426">
            <v>0</v>
          </cell>
          <cell r="J426">
            <v>0</v>
          </cell>
          <cell r="K426">
            <v>4</v>
          </cell>
          <cell r="L426">
            <v>0</v>
          </cell>
          <cell r="M426">
            <v>0</v>
          </cell>
          <cell r="N426">
            <v>0</v>
          </cell>
          <cell r="O426">
            <v>0.4375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V426">
            <v>0</v>
          </cell>
          <cell r="W426">
            <v>1.95</v>
          </cell>
          <cell r="X426">
            <v>0</v>
          </cell>
          <cell r="Y426">
            <v>0</v>
          </cell>
          <cell r="Z426">
            <v>1.22</v>
          </cell>
          <cell r="AB426">
            <v>9.1428571428571423</v>
          </cell>
          <cell r="AD426">
            <v>12.714285714285714</v>
          </cell>
          <cell r="AF426">
            <v>0</v>
          </cell>
          <cell r="AG426">
            <v>0</v>
          </cell>
          <cell r="AH426">
            <v>0</v>
          </cell>
          <cell r="AI426">
            <v>30.8</v>
          </cell>
          <cell r="AJ426">
            <v>13.6</v>
          </cell>
          <cell r="AK426">
            <v>7.62</v>
          </cell>
          <cell r="AL426">
            <v>1.92</v>
          </cell>
          <cell r="AM426">
            <v>0</v>
          </cell>
          <cell r="AN426">
            <v>0</v>
          </cell>
          <cell r="AO426">
            <v>0</v>
          </cell>
          <cell r="AP426">
            <v>1.62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3.06</v>
          </cell>
          <cell r="AZ426">
            <v>0.67800000000000005</v>
          </cell>
          <cell r="BA426">
            <v>0</v>
          </cell>
          <cell r="BB426">
            <v>0.97299999999999998</v>
          </cell>
          <cell r="BD426" t="str">
            <v>2L152x102x11.1x9LLBB</v>
          </cell>
          <cell r="BE426" t="str">
            <v>2L152x102x11.1x9LLBB</v>
          </cell>
          <cell r="BF426">
            <v>42.5</v>
          </cell>
          <cell r="BG426">
            <v>53.977853159999995</v>
          </cell>
          <cell r="BH426">
            <v>15.245999999999999</v>
          </cell>
          <cell r="BI426">
            <v>0</v>
          </cell>
          <cell r="BJ426">
            <v>0</v>
          </cell>
          <cell r="BK426">
            <v>0</v>
          </cell>
          <cell r="BL426">
            <v>10.164</v>
          </cell>
          <cell r="BM426">
            <v>0</v>
          </cell>
          <cell r="BN426">
            <v>0</v>
          </cell>
          <cell r="BO426">
            <v>0</v>
          </cell>
          <cell r="BP426">
            <v>1.1116874999999999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W426">
            <v>0</v>
          </cell>
          <cell r="BX426">
            <v>4.9549499999999993</v>
          </cell>
          <cell r="BY426">
            <v>0</v>
          </cell>
          <cell r="BZ426">
            <v>0</v>
          </cell>
          <cell r="CA426">
            <v>3.1000199999999998</v>
          </cell>
          <cell r="CB426">
            <v>0</v>
          </cell>
          <cell r="CC426">
            <v>9.1428571428571423</v>
          </cell>
          <cell r="CD426">
            <v>0</v>
          </cell>
          <cell r="CE426">
            <v>12.714285714285714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1284.0128697014388</v>
          </cell>
          <cell r="CK426">
            <v>223.12739932559998</v>
          </cell>
          <cell r="CL426">
            <v>125.01696932802</v>
          </cell>
          <cell r="CM426">
            <v>4.8787199999999995</v>
          </cell>
          <cell r="CN426">
            <v>0</v>
          </cell>
          <cell r="CO426">
            <v>0</v>
          </cell>
          <cell r="CP426">
            <v>0</v>
          </cell>
          <cell r="CQ426">
            <v>4.1164199999999997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7.7754599999999998</v>
          </cell>
          <cell r="DA426">
            <v>0.67800000000000005</v>
          </cell>
          <cell r="DB426">
            <v>0</v>
          </cell>
          <cell r="DC426">
            <v>0.97099999999999997</v>
          </cell>
          <cell r="DE426">
            <v>0.375</v>
          </cell>
        </row>
        <row r="427">
          <cell r="C427" t="str">
            <v>2L6x4x7/16x3/8SLBB</v>
          </cell>
          <cell r="D427" t="str">
            <v>F</v>
          </cell>
          <cell r="E427">
            <v>28.5</v>
          </cell>
          <cell r="F427">
            <v>8.36</v>
          </cell>
          <cell r="G427">
            <v>4</v>
          </cell>
          <cell r="H427">
            <v>0</v>
          </cell>
          <cell r="I427">
            <v>0</v>
          </cell>
          <cell r="J427">
            <v>0</v>
          </cell>
          <cell r="K427">
            <v>6</v>
          </cell>
          <cell r="L427">
            <v>0</v>
          </cell>
          <cell r="M427">
            <v>0</v>
          </cell>
          <cell r="N427">
            <v>0</v>
          </cell>
          <cell r="O427">
            <v>0.4375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V427">
            <v>0</v>
          </cell>
          <cell r="W427">
            <v>0.95700000000000007</v>
          </cell>
          <cell r="X427">
            <v>0</v>
          </cell>
          <cell r="Y427">
            <v>0</v>
          </cell>
          <cell r="Z427">
            <v>0.34900000000000003</v>
          </cell>
          <cell r="AB427">
            <v>13.714285714285714</v>
          </cell>
          <cell r="AD427">
            <v>8.1428571428571423</v>
          </cell>
          <cell r="AF427">
            <v>0</v>
          </cell>
          <cell r="AG427">
            <v>0</v>
          </cell>
          <cell r="AH427">
            <v>0</v>
          </cell>
          <cell r="AI427">
            <v>11.1</v>
          </cell>
          <cell r="AJ427">
            <v>6.49</v>
          </cell>
          <cell r="AK427">
            <v>3.65</v>
          </cell>
          <cell r="AL427">
            <v>1.1499999999999999</v>
          </cell>
          <cell r="AM427">
            <v>0</v>
          </cell>
          <cell r="AN427">
            <v>0</v>
          </cell>
          <cell r="AO427">
            <v>0</v>
          </cell>
          <cell r="AP427">
            <v>2.88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3.19</v>
          </cell>
          <cell r="AZ427">
            <v>0.94600000000000006</v>
          </cell>
          <cell r="BA427">
            <v>0</v>
          </cell>
          <cell r="BB427">
            <v>0.97299999999999998</v>
          </cell>
          <cell r="BD427" t="str">
            <v>2L152x102x11.1x9SLBB</v>
          </cell>
          <cell r="BE427" t="str">
            <v>2L152x102x11.1x9SLBB</v>
          </cell>
          <cell r="BF427">
            <v>42.5</v>
          </cell>
          <cell r="BG427">
            <v>53.977853159999995</v>
          </cell>
          <cell r="BH427">
            <v>10.164</v>
          </cell>
          <cell r="BI427">
            <v>0</v>
          </cell>
          <cell r="BJ427">
            <v>0</v>
          </cell>
          <cell r="BK427">
            <v>0</v>
          </cell>
          <cell r="BL427">
            <v>15.245999999999999</v>
          </cell>
          <cell r="BM427">
            <v>0</v>
          </cell>
          <cell r="BN427">
            <v>0</v>
          </cell>
          <cell r="BO427">
            <v>0</v>
          </cell>
          <cell r="BP427">
            <v>1.1116874999999999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W427">
            <v>0</v>
          </cell>
          <cell r="BX427">
            <v>2.431737</v>
          </cell>
          <cell r="BY427">
            <v>0</v>
          </cell>
          <cell r="BZ427">
            <v>0</v>
          </cell>
          <cell r="CA427">
            <v>0.88680900000000007</v>
          </cell>
          <cell r="CB427">
            <v>0</v>
          </cell>
          <cell r="CC427">
            <v>13.714285714285714</v>
          </cell>
          <cell r="CD427">
            <v>0</v>
          </cell>
          <cell r="CE427">
            <v>8.1428571428571423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462.74489784694708</v>
          </cell>
          <cell r="CK427">
            <v>106.47770747228999</v>
          </cell>
          <cell r="CL427">
            <v>59.883456436649993</v>
          </cell>
          <cell r="CM427">
            <v>2.9221499999999998</v>
          </cell>
          <cell r="CN427">
            <v>0</v>
          </cell>
          <cell r="CO427">
            <v>0</v>
          </cell>
          <cell r="CP427">
            <v>0</v>
          </cell>
          <cell r="CQ427">
            <v>7.3180799999999993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8.1057899999999989</v>
          </cell>
          <cell r="DA427">
            <v>0.94600000000000006</v>
          </cell>
          <cell r="DB427">
            <v>0</v>
          </cell>
          <cell r="DC427">
            <v>0.97099999999999997</v>
          </cell>
          <cell r="DE427">
            <v>0.375</v>
          </cell>
        </row>
        <row r="428">
          <cell r="C428" t="str">
            <v>2L6x4x7/8LLBB</v>
          </cell>
          <cell r="D428" t="str">
            <v>F</v>
          </cell>
          <cell r="E428">
            <v>54.3</v>
          </cell>
          <cell r="F428">
            <v>16</v>
          </cell>
          <cell r="G428">
            <v>6</v>
          </cell>
          <cell r="H428">
            <v>0</v>
          </cell>
          <cell r="I428">
            <v>0</v>
          </cell>
          <cell r="J428">
            <v>0</v>
          </cell>
          <cell r="K428">
            <v>4</v>
          </cell>
          <cell r="L428">
            <v>0</v>
          </cell>
          <cell r="M428">
            <v>0</v>
          </cell>
          <cell r="N428">
            <v>0</v>
          </cell>
          <cell r="O428">
            <v>0.875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V428">
            <v>0</v>
          </cell>
          <cell r="W428">
            <v>2.12</v>
          </cell>
          <cell r="X428">
            <v>0</v>
          </cell>
          <cell r="Y428">
            <v>0</v>
          </cell>
          <cell r="Z428">
            <v>1.44</v>
          </cell>
          <cell r="AB428">
            <v>4.5714285714285712</v>
          </cell>
          <cell r="AD428">
            <v>5.8571428571428568</v>
          </cell>
          <cell r="AF428">
            <v>0</v>
          </cell>
          <cell r="AG428">
            <v>0</v>
          </cell>
          <cell r="AH428">
            <v>0</v>
          </cell>
          <cell r="AI428">
            <v>55.4</v>
          </cell>
          <cell r="AJ428">
            <v>25.3</v>
          </cell>
          <cell r="AK428">
            <v>14.3</v>
          </cell>
          <cell r="AL428">
            <v>1.86</v>
          </cell>
          <cell r="AM428">
            <v>0</v>
          </cell>
          <cell r="AN428">
            <v>0</v>
          </cell>
          <cell r="AO428">
            <v>0</v>
          </cell>
          <cell r="AP428">
            <v>1.57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2.96</v>
          </cell>
          <cell r="AZ428">
            <v>0.67800000000000005</v>
          </cell>
          <cell r="BA428">
            <v>0</v>
          </cell>
          <cell r="BB428">
            <v>1</v>
          </cell>
          <cell r="BD428" t="str">
            <v>2L152x102x22.2LLBB</v>
          </cell>
          <cell r="BE428" t="str">
            <v>2L152x102x22.2LLBB</v>
          </cell>
          <cell r="BF428">
            <v>80.899999999999991</v>
          </cell>
          <cell r="BG428">
            <v>103.30689599999999</v>
          </cell>
          <cell r="BH428">
            <v>15.245999999999999</v>
          </cell>
          <cell r="BI428">
            <v>0</v>
          </cell>
          <cell r="BJ428">
            <v>0</v>
          </cell>
          <cell r="BK428">
            <v>0</v>
          </cell>
          <cell r="BL428">
            <v>10.164</v>
          </cell>
          <cell r="BM428">
            <v>0</v>
          </cell>
          <cell r="BN428">
            <v>0</v>
          </cell>
          <cell r="BO428">
            <v>0</v>
          </cell>
          <cell r="BP428">
            <v>2.2233749999999999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W428">
            <v>0</v>
          </cell>
          <cell r="BX428">
            <v>5.3869199999999999</v>
          </cell>
          <cell r="BY428">
            <v>0</v>
          </cell>
          <cell r="BZ428">
            <v>0</v>
          </cell>
          <cell r="CA428">
            <v>3.6590399999999996</v>
          </cell>
          <cell r="CB428">
            <v>0</v>
          </cell>
          <cell r="CC428">
            <v>4.5714285714285712</v>
          </cell>
          <cell r="CD428">
            <v>0</v>
          </cell>
          <cell r="CE428">
            <v>5.8571428571428568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2309.5556162811595</v>
          </cell>
          <cell r="CK428">
            <v>415.08258845130001</v>
          </cell>
          <cell r="CL428">
            <v>234.61189782029999</v>
          </cell>
          <cell r="CM428">
            <v>4.7262599999999999</v>
          </cell>
          <cell r="CN428">
            <v>0</v>
          </cell>
          <cell r="CO428">
            <v>0</v>
          </cell>
          <cell r="CP428">
            <v>0</v>
          </cell>
          <cell r="CQ428">
            <v>3.9893700000000001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7.5213599999999996</v>
          </cell>
          <cell r="DA428">
            <v>0.67800000000000005</v>
          </cell>
          <cell r="DB428">
            <v>0</v>
          </cell>
          <cell r="DC428">
            <v>1</v>
          </cell>
          <cell r="DE428">
            <v>0</v>
          </cell>
        </row>
        <row r="429">
          <cell r="C429" t="str">
            <v>2L6x4x7/8SLBB</v>
          </cell>
          <cell r="D429" t="str">
            <v>F</v>
          </cell>
          <cell r="E429">
            <v>54.3</v>
          </cell>
          <cell r="F429">
            <v>16</v>
          </cell>
          <cell r="G429">
            <v>4</v>
          </cell>
          <cell r="H429">
            <v>0</v>
          </cell>
          <cell r="I429">
            <v>0</v>
          </cell>
          <cell r="J429">
            <v>0</v>
          </cell>
          <cell r="K429">
            <v>6</v>
          </cell>
          <cell r="L429">
            <v>0</v>
          </cell>
          <cell r="M429">
            <v>0</v>
          </cell>
          <cell r="N429">
            <v>0</v>
          </cell>
          <cell r="O429">
            <v>0.875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V429">
            <v>0</v>
          </cell>
          <cell r="W429">
            <v>1.1200000000000001</v>
          </cell>
          <cell r="X429">
            <v>0</v>
          </cell>
          <cell r="Y429">
            <v>0</v>
          </cell>
          <cell r="Z429">
            <v>0.66500000000000004</v>
          </cell>
          <cell r="AB429">
            <v>6.8571428571428568</v>
          </cell>
          <cell r="AD429">
            <v>3.5714285714285716</v>
          </cell>
          <cell r="AF429">
            <v>0</v>
          </cell>
          <cell r="AG429">
            <v>0</v>
          </cell>
          <cell r="AH429">
            <v>0</v>
          </cell>
          <cell r="AI429">
            <v>19.399999999999999</v>
          </cell>
          <cell r="AJ429">
            <v>12.5</v>
          </cell>
          <cell r="AK429">
            <v>6.74</v>
          </cell>
          <cell r="AL429">
            <v>1.1000000000000001</v>
          </cell>
          <cell r="AM429">
            <v>0</v>
          </cell>
          <cell r="AN429">
            <v>0</v>
          </cell>
          <cell r="AO429">
            <v>0</v>
          </cell>
          <cell r="AP429">
            <v>2.82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3.1</v>
          </cell>
          <cell r="AZ429">
            <v>0.95200000000000007</v>
          </cell>
          <cell r="BA429">
            <v>0</v>
          </cell>
          <cell r="BB429">
            <v>1</v>
          </cell>
          <cell r="BD429" t="str">
            <v>2L152x102x22.2SLBB</v>
          </cell>
          <cell r="BE429" t="str">
            <v>2L152x102x22.2SLBB</v>
          </cell>
          <cell r="BF429">
            <v>80.899999999999991</v>
          </cell>
          <cell r="BG429">
            <v>103.30689599999999</v>
          </cell>
          <cell r="BH429">
            <v>10.164</v>
          </cell>
          <cell r="BI429">
            <v>0</v>
          </cell>
          <cell r="BJ429">
            <v>0</v>
          </cell>
          <cell r="BK429">
            <v>0</v>
          </cell>
          <cell r="BL429">
            <v>15.245999999999999</v>
          </cell>
          <cell r="BM429">
            <v>0</v>
          </cell>
          <cell r="BN429">
            <v>0</v>
          </cell>
          <cell r="BO429">
            <v>0</v>
          </cell>
          <cell r="BP429">
            <v>2.2233749999999999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W429">
            <v>0</v>
          </cell>
          <cell r="BX429">
            <v>2.84592</v>
          </cell>
          <cell r="BY429">
            <v>0</v>
          </cell>
          <cell r="BZ429">
            <v>0</v>
          </cell>
          <cell r="CA429">
            <v>1.689765</v>
          </cell>
          <cell r="CB429">
            <v>0</v>
          </cell>
          <cell r="CC429">
            <v>6.8571428571428568</v>
          </cell>
          <cell r="CD429">
            <v>0</v>
          </cell>
          <cell r="CE429">
            <v>3.5714285714285716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808.76135299376335</v>
          </cell>
          <cell r="CK429">
            <v>205.08033026249998</v>
          </cell>
          <cell r="CL429">
            <v>110.57931407753999</v>
          </cell>
          <cell r="CM429">
            <v>2.7951000000000001</v>
          </cell>
          <cell r="CN429">
            <v>0</v>
          </cell>
          <cell r="CO429">
            <v>0</v>
          </cell>
          <cell r="CP429">
            <v>0</v>
          </cell>
          <cell r="CQ429">
            <v>7.1656199999999997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7.8771000000000004</v>
          </cell>
          <cell r="DA429">
            <v>0.95200000000000007</v>
          </cell>
          <cell r="DB429">
            <v>0</v>
          </cell>
          <cell r="DC429">
            <v>1</v>
          </cell>
          <cell r="DE429">
            <v>0</v>
          </cell>
        </row>
        <row r="430">
          <cell r="C430" t="str">
            <v>2L6x4x7/8x3/4LLBB</v>
          </cell>
          <cell r="D430" t="str">
            <v>F</v>
          </cell>
          <cell r="E430">
            <v>54.3</v>
          </cell>
          <cell r="F430">
            <v>16</v>
          </cell>
          <cell r="G430">
            <v>6</v>
          </cell>
          <cell r="H430">
            <v>0</v>
          </cell>
          <cell r="I430">
            <v>0</v>
          </cell>
          <cell r="J430">
            <v>0</v>
          </cell>
          <cell r="K430">
            <v>4</v>
          </cell>
          <cell r="L430">
            <v>0</v>
          </cell>
          <cell r="M430">
            <v>0</v>
          </cell>
          <cell r="N430">
            <v>0</v>
          </cell>
          <cell r="O430">
            <v>0.875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V430">
            <v>0</v>
          </cell>
          <cell r="W430">
            <v>2.12</v>
          </cell>
          <cell r="X430">
            <v>0</v>
          </cell>
          <cell r="Y430">
            <v>0</v>
          </cell>
          <cell r="Z430">
            <v>1.44</v>
          </cell>
          <cell r="AB430">
            <v>4.5714285714285712</v>
          </cell>
          <cell r="AD430">
            <v>5.8571428571428568</v>
          </cell>
          <cell r="AF430">
            <v>0</v>
          </cell>
          <cell r="AG430">
            <v>0</v>
          </cell>
          <cell r="AH430">
            <v>0</v>
          </cell>
          <cell r="AI430">
            <v>55.4</v>
          </cell>
          <cell r="AJ430">
            <v>25.3</v>
          </cell>
          <cell r="AK430">
            <v>14.3</v>
          </cell>
          <cell r="AL430">
            <v>1.86</v>
          </cell>
          <cell r="AM430">
            <v>0</v>
          </cell>
          <cell r="AN430">
            <v>0</v>
          </cell>
          <cell r="AO430">
            <v>0</v>
          </cell>
          <cell r="AP430">
            <v>1.86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3.12</v>
          </cell>
          <cell r="AZ430">
            <v>0.71</v>
          </cell>
          <cell r="BA430">
            <v>0</v>
          </cell>
          <cell r="BB430">
            <v>1</v>
          </cell>
          <cell r="BD430" t="str">
            <v>2L152x102x22.2x19LLBB</v>
          </cell>
          <cell r="BE430" t="str">
            <v>2L152x102x22.2x19LLBB</v>
          </cell>
          <cell r="BF430">
            <v>80.899999999999991</v>
          </cell>
          <cell r="BG430">
            <v>103.30689599999999</v>
          </cell>
          <cell r="BH430">
            <v>15.245999999999999</v>
          </cell>
          <cell r="BI430">
            <v>0</v>
          </cell>
          <cell r="BJ430">
            <v>0</v>
          </cell>
          <cell r="BK430">
            <v>0</v>
          </cell>
          <cell r="BL430">
            <v>10.164</v>
          </cell>
          <cell r="BM430">
            <v>0</v>
          </cell>
          <cell r="BN430">
            <v>0</v>
          </cell>
          <cell r="BO430">
            <v>0</v>
          </cell>
          <cell r="BP430">
            <v>2.2233749999999999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W430">
            <v>0</v>
          </cell>
          <cell r="BX430">
            <v>5.3869199999999999</v>
          </cell>
          <cell r="BY430">
            <v>0</v>
          </cell>
          <cell r="BZ430">
            <v>0</v>
          </cell>
          <cell r="CA430">
            <v>3.6590399999999996</v>
          </cell>
          <cell r="CB430">
            <v>0</v>
          </cell>
          <cell r="CC430">
            <v>4.5714285714285712</v>
          </cell>
          <cell r="CD430">
            <v>0</v>
          </cell>
          <cell r="CE430">
            <v>5.8571428571428568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2309.5556162811595</v>
          </cell>
          <cell r="CK430">
            <v>415.08258845130001</v>
          </cell>
          <cell r="CL430">
            <v>234.61189782029999</v>
          </cell>
          <cell r="CM430">
            <v>4.7262599999999999</v>
          </cell>
          <cell r="CN430">
            <v>0</v>
          </cell>
          <cell r="CO430">
            <v>0</v>
          </cell>
          <cell r="CP430">
            <v>0</v>
          </cell>
          <cell r="CQ430">
            <v>4.7262599999999999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7.9279200000000003</v>
          </cell>
          <cell r="DA430">
            <v>0.71</v>
          </cell>
          <cell r="DB430">
            <v>0</v>
          </cell>
          <cell r="DC430">
            <v>1</v>
          </cell>
          <cell r="DE430">
            <v>0.75</v>
          </cell>
        </row>
        <row r="431">
          <cell r="C431" t="str">
            <v>2L6x4x7/8x3/4SLBB</v>
          </cell>
          <cell r="D431" t="str">
            <v>F</v>
          </cell>
          <cell r="E431">
            <v>54.3</v>
          </cell>
          <cell r="F431">
            <v>16</v>
          </cell>
          <cell r="G431">
            <v>4</v>
          </cell>
          <cell r="H431">
            <v>0</v>
          </cell>
          <cell r="I431">
            <v>0</v>
          </cell>
          <cell r="J431">
            <v>0</v>
          </cell>
          <cell r="K431">
            <v>6</v>
          </cell>
          <cell r="L431">
            <v>0</v>
          </cell>
          <cell r="M431">
            <v>0</v>
          </cell>
          <cell r="N431">
            <v>0</v>
          </cell>
          <cell r="O431">
            <v>0.875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V431">
            <v>0</v>
          </cell>
          <cell r="W431">
            <v>1.1200000000000001</v>
          </cell>
          <cell r="X431">
            <v>0</v>
          </cell>
          <cell r="Y431">
            <v>0</v>
          </cell>
          <cell r="Z431">
            <v>0.66500000000000004</v>
          </cell>
          <cell r="AB431">
            <v>6.8571428571428568</v>
          </cell>
          <cell r="AD431">
            <v>3.5714285714285716</v>
          </cell>
          <cell r="AF431">
            <v>0</v>
          </cell>
          <cell r="AG431">
            <v>0</v>
          </cell>
          <cell r="AH431">
            <v>0</v>
          </cell>
          <cell r="AI431">
            <v>19.399999999999999</v>
          </cell>
          <cell r="AJ431">
            <v>12.5</v>
          </cell>
          <cell r="AK431">
            <v>6.74</v>
          </cell>
          <cell r="AL431">
            <v>1.1000000000000001</v>
          </cell>
          <cell r="AM431">
            <v>0</v>
          </cell>
          <cell r="AN431">
            <v>0</v>
          </cell>
          <cell r="AO431">
            <v>0</v>
          </cell>
          <cell r="AP431">
            <v>3.11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3.37</v>
          </cell>
          <cell r="AZ431">
            <v>0.95900000000000007</v>
          </cell>
          <cell r="BA431">
            <v>0</v>
          </cell>
          <cell r="BB431">
            <v>1</v>
          </cell>
          <cell r="BD431" t="str">
            <v>2L152x102x22.2x19SLBB</v>
          </cell>
          <cell r="BE431" t="str">
            <v>2L152x102x22.2x19SLBB</v>
          </cell>
          <cell r="BF431">
            <v>80.899999999999991</v>
          </cell>
          <cell r="BG431">
            <v>103.30689599999999</v>
          </cell>
          <cell r="BH431">
            <v>10.164</v>
          </cell>
          <cell r="BI431">
            <v>0</v>
          </cell>
          <cell r="BJ431">
            <v>0</v>
          </cell>
          <cell r="BK431">
            <v>0</v>
          </cell>
          <cell r="BL431">
            <v>15.245999999999999</v>
          </cell>
          <cell r="BM431">
            <v>0</v>
          </cell>
          <cell r="BN431">
            <v>0</v>
          </cell>
          <cell r="BO431">
            <v>0</v>
          </cell>
          <cell r="BP431">
            <v>2.2233749999999999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W431">
            <v>0</v>
          </cell>
          <cell r="BX431">
            <v>2.84592</v>
          </cell>
          <cell r="BY431">
            <v>0</v>
          </cell>
          <cell r="BZ431">
            <v>0</v>
          </cell>
          <cell r="CA431">
            <v>1.689765</v>
          </cell>
          <cell r="CB431">
            <v>0</v>
          </cell>
          <cell r="CC431">
            <v>6.8571428571428568</v>
          </cell>
          <cell r="CD431">
            <v>0</v>
          </cell>
          <cell r="CE431">
            <v>3.5714285714285716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808.76135299376335</v>
          </cell>
          <cell r="CK431">
            <v>205.08033026249998</v>
          </cell>
          <cell r="CL431">
            <v>110.57931407753999</v>
          </cell>
          <cell r="CM431">
            <v>2.7951000000000001</v>
          </cell>
          <cell r="CN431">
            <v>0</v>
          </cell>
          <cell r="CO431">
            <v>0</v>
          </cell>
          <cell r="CP431">
            <v>0</v>
          </cell>
          <cell r="CQ431">
            <v>7.9025099999999995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8.5631699999999995</v>
          </cell>
          <cell r="DA431">
            <v>0.95900000000000007</v>
          </cell>
          <cell r="DB431">
            <v>0</v>
          </cell>
          <cell r="DC431">
            <v>1</v>
          </cell>
          <cell r="DE431">
            <v>0.75</v>
          </cell>
        </row>
        <row r="432">
          <cell r="C432" t="str">
            <v>2L6x4x7/8x3/8LLBB</v>
          </cell>
          <cell r="D432" t="str">
            <v>F</v>
          </cell>
          <cell r="E432">
            <v>54.3</v>
          </cell>
          <cell r="F432">
            <v>16</v>
          </cell>
          <cell r="G432">
            <v>6</v>
          </cell>
          <cell r="H432">
            <v>0</v>
          </cell>
          <cell r="I432">
            <v>0</v>
          </cell>
          <cell r="J432">
            <v>0</v>
          </cell>
          <cell r="K432">
            <v>4</v>
          </cell>
          <cell r="L432">
            <v>0</v>
          </cell>
          <cell r="M432">
            <v>0</v>
          </cell>
          <cell r="N432">
            <v>0</v>
          </cell>
          <cell r="O432">
            <v>0.875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V432">
            <v>0</v>
          </cell>
          <cell r="W432">
            <v>2.12</v>
          </cell>
          <cell r="X432">
            <v>0</v>
          </cell>
          <cell r="Y432">
            <v>0</v>
          </cell>
          <cell r="Z432">
            <v>1.44</v>
          </cell>
          <cell r="AB432">
            <v>4.5714285714285712</v>
          </cell>
          <cell r="AD432">
            <v>5.8571428571428568</v>
          </cell>
          <cell r="AF432">
            <v>0</v>
          </cell>
          <cell r="AG432">
            <v>0</v>
          </cell>
          <cell r="AH432">
            <v>0</v>
          </cell>
          <cell r="AI432">
            <v>55.4</v>
          </cell>
          <cell r="AJ432">
            <v>25.3</v>
          </cell>
          <cell r="AK432">
            <v>14.3</v>
          </cell>
          <cell r="AL432">
            <v>1.86</v>
          </cell>
          <cell r="AM432">
            <v>0</v>
          </cell>
          <cell r="AN432">
            <v>0</v>
          </cell>
          <cell r="AO432">
            <v>0</v>
          </cell>
          <cell r="AP432">
            <v>1.71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3.04</v>
          </cell>
          <cell r="AZ432">
            <v>0.69400000000000006</v>
          </cell>
          <cell r="BA432">
            <v>0</v>
          </cell>
          <cell r="BB432">
            <v>1</v>
          </cell>
          <cell r="BD432" t="str">
            <v>2L152x102x22.2x9LLBB</v>
          </cell>
          <cell r="BE432" t="str">
            <v>2L152x102x22.2x9LLBB</v>
          </cell>
          <cell r="BF432">
            <v>80.899999999999991</v>
          </cell>
          <cell r="BG432">
            <v>103.30689599999999</v>
          </cell>
          <cell r="BH432">
            <v>15.245999999999999</v>
          </cell>
          <cell r="BI432">
            <v>0</v>
          </cell>
          <cell r="BJ432">
            <v>0</v>
          </cell>
          <cell r="BK432">
            <v>0</v>
          </cell>
          <cell r="BL432">
            <v>10.164</v>
          </cell>
          <cell r="BM432">
            <v>0</v>
          </cell>
          <cell r="BN432">
            <v>0</v>
          </cell>
          <cell r="BO432">
            <v>0</v>
          </cell>
          <cell r="BP432">
            <v>2.2233749999999999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W432">
            <v>0</v>
          </cell>
          <cell r="BX432">
            <v>5.3869199999999999</v>
          </cell>
          <cell r="BY432">
            <v>0</v>
          </cell>
          <cell r="BZ432">
            <v>0</v>
          </cell>
          <cell r="CA432">
            <v>3.6590399999999996</v>
          </cell>
          <cell r="CB432">
            <v>0</v>
          </cell>
          <cell r="CC432">
            <v>4.5714285714285712</v>
          </cell>
          <cell r="CD432">
            <v>0</v>
          </cell>
          <cell r="CE432">
            <v>5.8571428571428568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2309.5556162811595</v>
          </cell>
          <cell r="CK432">
            <v>415.08258845130001</v>
          </cell>
          <cell r="CL432">
            <v>234.61189782029999</v>
          </cell>
          <cell r="CM432">
            <v>4.7262599999999999</v>
          </cell>
          <cell r="CN432">
            <v>0</v>
          </cell>
          <cell r="CO432">
            <v>0</v>
          </cell>
          <cell r="CP432">
            <v>0</v>
          </cell>
          <cell r="CQ432">
            <v>4.34511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7.72464</v>
          </cell>
          <cell r="DA432">
            <v>0.69400000000000006</v>
          </cell>
          <cell r="DB432">
            <v>0</v>
          </cell>
          <cell r="DC432">
            <v>1</v>
          </cell>
          <cell r="DE432">
            <v>0.375</v>
          </cell>
        </row>
        <row r="433">
          <cell r="C433" t="str">
            <v>2L6x4x7/8x3/8SLBB</v>
          </cell>
          <cell r="D433" t="str">
            <v>F</v>
          </cell>
          <cell r="E433">
            <v>54.3</v>
          </cell>
          <cell r="F433">
            <v>16</v>
          </cell>
          <cell r="G433">
            <v>4</v>
          </cell>
          <cell r="H433">
            <v>0</v>
          </cell>
          <cell r="I433">
            <v>0</v>
          </cell>
          <cell r="J433">
            <v>0</v>
          </cell>
          <cell r="K433">
            <v>6</v>
          </cell>
          <cell r="L433">
            <v>0</v>
          </cell>
          <cell r="M433">
            <v>0</v>
          </cell>
          <cell r="N433">
            <v>0</v>
          </cell>
          <cell r="O433">
            <v>0.875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V433">
            <v>0</v>
          </cell>
          <cell r="W433">
            <v>1.1200000000000001</v>
          </cell>
          <cell r="X433">
            <v>0</v>
          </cell>
          <cell r="Y433">
            <v>0</v>
          </cell>
          <cell r="Z433">
            <v>0.66500000000000004</v>
          </cell>
          <cell r="AB433">
            <v>6.8571428571428568</v>
          </cell>
          <cell r="AD433">
            <v>3.5714285714285716</v>
          </cell>
          <cell r="AF433">
            <v>0</v>
          </cell>
          <cell r="AG433">
            <v>0</v>
          </cell>
          <cell r="AH433">
            <v>0</v>
          </cell>
          <cell r="AI433">
            <v>19.399999999999999</v>
          </cell>
          <cell r="AJ433">
            <v>12.5</v>
          </cell>
          <cell r="AK433">
            <v>6.74</v>
          </cell>
          <cell r="AL433">
            <v>1.1000000000000001</v>
          </cell>
          <cell r="AM433">
            <v>0</v>
          </cell>
          <cell r="AN433">
            <v>0</v>
          </cell>
          <cell r="AO433">
            <v>0</v>
          </cell>
          <cell r="AP433">
            <v>2.96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3.23</v>
          </cell>
          <cell r="AZ433">
            <v>0.95600000000000007</v>
          </cell>
          <cell r="BA433">
            <v>0</v>
          </cell>
          <cell r="BB433">
            <v>1</v>
          </cell>
          <cell r="BD433" t="str">
            <v>2L152x102x22.2x9SLBB</v>
          </cell>
          <cell r="BE433" t="str">
            <v>2L152x102x22.2x9SLBB</v>
          </cell>
          <cell r="BF433">
            <v>80.899999999999991</v>
          </cell>
          <cell r="BG433">
            <v>103.30689599999999</v>
          </cell>
          <cell r="BH433">
            <v>10.164</v>
          </cell>
          <cell r="BI433">
            <v>0</v>
          </cell>
          <cell r="BJ433">
            <v>0</v>
          </cell>
          <cell r="BK433">
            <v>0</v>
          </cell>
          <cell r="BL433">
            <v>15.245999999999999</v>
          </cell>
          <cell r="BM433">
            <v>0</v>
          </cell>
          <cell r="BN433">
            <v>0</v>
          </cell>
          <cell r="BO433">
            <v>0</v>
          </cell>
          <cell r="BP433">
            <v>2.2233749999999999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W433">
            <v>0</v>
          </cell>
          <cell r="BX433">
            <v>2.84592</v>
          </cell>
          <cell r="BY433">
            <v>0</v>
          </cell>
          <cell r="BZ433">
            <v>0</v>
          </cell>
          <cell r="CA433">
            <v>1.689765</v>
          </cell>
          <cell r="CB433">
            <v>0</v>
          </cell>
          <cell r="CC433">
            <v>6.8571428571428568</v>
          </cell>
          <cell r="CD433">
            <v>0</v>
          </cell>
          <cell r="CE433">
            <v>3.5714285714285716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808.76135299376335</v>
          </cell>
          <cell r="CK433">
            <v>205.08033026249998</v>
          </cell>
          <cell r="CL433">
            <v>110.57931407753999</v>
          </cell>
          <cell r="CM433">
            <v>2.7951000000000001</v>
          </cell>
          <cell r="CN433">
            <v>0</v>
          </cell>
          <cell r="CO433">
            <v>0</v>
          </cell>
          <cell r="CP433">
            <v>0</v>
          </cell>
          <cell r="CQ433">
            <v>7.5213599999999996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8.2074300000000004</v>
          </cell>
          <cell r="DA433">
            <v>0.95600000000000007</v>
          </cell>
          <cell r="DB433">
            <v>0</v>
          </cell>
          <cell r="DC433">
            <v>1</v>
          </cell>
          <cell r="DE433">
            <v>0.375</v>
          </cell>
        </row>
        <row r="434">
          <cell r="C434" t="str">
            <v>2L6x4x9/16LLBB</v>
          </cell>
          <cell r="D434" t="str">
            <v>F</v>
          </cell>
          <cell r="E434">
            <v>36.1</v>
          </cell>
          <cell r="F434">
            <v>10.6</v>
          </cell>
          <cell r="G434">
            <v>6</v>
          </cell>
          <cell r="H434">
            <v>0</v>
          </cell>
          <cell r="I434">
            <v>0</v>
          </cell>
          <cell r="J434">
            <v>0</v>
          </cell>
          <cell r="K434">
            <v>4</v>
          </cell>
          <cell r="L434">
            <v>0</v>
          </cell>
          <cell r="M434">
            <v>0</v>
          </cell>
          <cell r="N434">
            <v>0</v>
          </cell>
          <cell r="O434">
            <v>0.5625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V434">
            <v>0</v>
          </cell>
          <cell r="W434">
            <v>2</v>
          </cell>
          <cell r="X434">
            <v>0</v>
          </cell>
          <cell r="Y434">
            <v>0</v>
          </cell>
          <cell r="Z434">
            <v>1.28</v>
          </cell>
          <cell r="AB434">
            <v>7.1111111111111107</v>
          </cell>
          <cell r="AD434">
            <v>9.6666666666666661</v>
          </cell>
          <cell r="AF434">
            <v>0</v>
          </cell>
          <cell r="AG434">
            <v>0</v>
          </cell>
          <cell r="AH434">
            <v>0</v>
          </cell>
          <cell r="AI434">
            <v>38.4</v>
          </cell>
          <cell r="AJ434">
            <v>17.2</v>
          </cell>
          <cell r="AK434">
            <v>9.61</v>
          </cell>
          <cell r="AL434">
            <v>1.9</v>
          </cell>
          <cell r="AM434">
            <v>0</v>
          </cell>
          <cell r="AN434">
            <v>0</v>
          </cell>
          <cell r="AO434">
            <v>0</v>
          </cell>
          <cell r="AP434">
            <v>1.52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2.98</v>
          </cell>
          <cell r="AZ434">
            <v>0.66700000000000004</v>
          </cell>
          <cell r="BA434">
            <v>0</v>
          </cell>
          <cell r="BB434">
            <v>1</v>
          </cell>
          <cell r="BD434" t="str">
            <v>2L152x102x14.3LLBB</v>
          </cell>
          <cell r="BE434" t="str">
            <v>2L152x102x14.3LLBB</v>
          </cell>
          <cell r="BF434">
            <v>53.800000000000004</v>
          </cell>
          <cell r="BG434">
            <v>68.4408186</v>
          </cell>
          <cell r="BH434">
            <v>15.245999999999999</v>
          </cell>
          <cell r="BI434">
            <v>0</v>
          </cell>
          <cell r="BJ434">
            <v>0</v>
          </cell>
          <cell r="BK434">
            <v>0</v>
          </cell>
          <cell r="BL434">
            <v>10.164</v>
          </cell>
          <cell r="BM434">
            <v>0</v>
          </cell>
          <cell r="BN434">
            <v>0</v>
          </cell>
          <cell r="BO434">
            <v>0</v>
          </cell>
          <cell r="BP434">
            <v>1.4293125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W434">
            <v>0</v>
          </cell>
          <cell r="BX434">
            <v>5.0819999999999999</v>
          </cell>
          <cell r="BY434">
            <v>0</v>
          </cell>
          <cell r="BZ434">
            <v>0</v>
          </cell>
          <cell r="CA434">
            <v>3.2524799999999998</v>
          </cell>
          <cell r="CB434">
            <v>0</v>
          </cell>
          <cell r="CC434">
            <v>7.1111111111111107</v>
          </cell>
          <cell r="CD434">
            <v>0</v>
          </cell>
          <cell r="CE434">
            <v>9.6666666666666661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1600.8472141732223</v>
          </cell>
          <cell r="CK434">
            <v>282.19053444119999</v>
          </cell>
          <cell r="CL434">
            <v>157.66575790580998</v>
          </cell>
          <cell r="CM434">
            <v>4.8278999999999996</v>
          </cell>
          <cell r="CN434">
            <v>0</v>
          </cell>
          <cell r="CO434">
            <v>0</v>
          </cell>
          <cell r="CP434">
            <v>0</v>
          </cell>
          <cell r="CQ434">
            <v>3.86232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7.5721799999999995</v>
          </cell>
          <cell r="DA434">
            <v>0.66700000000000004</v>
          </cell>
          <cell r="DB434">
            <v>0</v>
          </cell>
          <cell r="DC434">
            <v>1</v>
          </cell>
          <cell r="DE434">
            <v>0</v>
          </cell>
        </row>
        <row r="435">
          <cell r="C435" t="str">
            <v>2L6x4x9/16SLBB</v>
          </cell>
          <cell r="D435" t="str">
            <v>F</v>
          </cell>
          <cell r="E435">
            <v>36.1</v>
          </cell>
          <cell r="F435">
            <v>10.6</v>
          </cell>
          <cell r="G435">
            <v>4</v>
          </cell>
          <cell r="H435">
            <v>0</v>
          </cell>
          <cell r="I435">
            <v>0</v>
          </cell>
          <cell r="J435">
            <v>0</v>
          </cell>
          <cell r="K435">
            <v>6</v>
          </cell>
          <cell r="L435">
            <v>0</v>
          </cell>
          <cell r="M435">
            <v>0</v>
          </cell>
          <cell r="N435">
            <v>0</v>
          </cell>
          <cell r="O435">
            <v>0.5625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V435">
            <v>0</v>
          </cell>
          <cell r="W435">
            <v>1</v>
          </cell>
          <cell r="X435">
            <v>0</v>
          </cell>
          <cell r="Y435">
            <v>0</v>
          </cell>
          <cell r="Z435">
            <v>0.442</v>
          </cell>
          <cell r="AB435">
            <v>10.666666666666666</v>
          </cell>
          <cell r="AD435">
            <v>6.1111111111111107</v>
          </cell>
          <cell r="AF435">
            <v>0</v>
          </cell>
          <cell r="AG435">
            <v>0</v>
          </cell>
          <cell r="AH435">
            <v>0</v>
          </cell>
          <cell r="AI435">
            <v>13.7</v>
          </cell>
          <cell r="AJ435">
            <v>8.26</v>
          </cell>
          <cell r="AK435">
            <v>4.58</v>
          </cell>
          <cell r="AL435">
            <v>1.1399999999999999</v>
          </cell>
          <cell r="AM435">
            <v>0</v>
          </cell>
          <cell r="AN435">
            <v>0</v>
          </cell>
          <cell r="AO435">
            <v>0</v>
          </cell>
          <cell r="AP435">
            <v>2.76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3.07</v>
          </cell>
          <cell r="AZ435">
            <v>0.94499999999999995</v>
          </cell>
          <cell r="BA435">
            <v>0</v>
          </cell>
          <cell r="BB435">
            <v>1</v>
          </cell>
          <cell r="BD435" t="str">
            <v>2L152x102x14.3SLBB</v>
          </cell>
          <cell r="BE435" t="str">
            <v>2L152x102x14.3SLBB</v>
          </cell>
          <cell r="BF435">
            <v>53.800000000000004</v>
          </cell>
          <cell r="BG435">
            <v>68.4408186</v>
          </cell>
          <cell r="BH435">
            <v>10.164</v>
          </cell>
          <cell r="BI435">
            <v>0</v>
          </cell>
          <cell r="BJ435">
            <v>0</v>
          </cell>
          <cell r="BK435">
            <v>0</v>
          </cell>
          <cell r="BL435">
            <v>15.245999999999999</v>
          </cell>
          <cell r="BM435">
            <v>0</v>
          </cell>
          <cell r="BN435">
            <v>0</v>
          </cell>
          <cell r="BO435">
            <v>0</v>
          </cell>
          <cell r="BP435">
            <v>1.4293125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W435">
            <v>0</v>
          </cell>
          <cell r="BX435">
            <v>2.5409999999999999</v>
          </cell>
          <cell r="BY435">
            <v>0</v>
          </cell>
          <cell r="BZ435">
            <v>0</v>
          </cell>
          <cell r="CA435">
            <v>1.123122</v>
          </cell>
          <cell r="CB435">
            <v>0</v>
          </cell>
          <cell r="CC435">
            <v>10.666666666666666</v>
          </cell>
          <cell r="CD435">
            <v>0</v>
          </cell>
          <cell r="CE435">
            <v>6.1111111111111107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571.13559463992567</v>
          </cell>
          <cell r="CK435">
            <v>135.51708223745999</v>
          </cell>
          <cell r="CL435">
            <v>75.141433008180002</v>
          </cell>
          <cell r="CM435">
            <v>2.8967399999999999</v>
          </cell>
          <cell r="CN435">
            <v>0</v>
          </cell>
          <cell r="CO435">
            <v>0</v>
          </cell>
          <cell r="CP435">
            <v>0</v>
          </cell>
          <cell r="CQ435">
            <v>7.0131599999999992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7.8008699999999997</v>
          </cell>
          <cell r="DA435">
            <v>0.94499999999999995</v>
          </cell>
          <cell r="DB435">
            <v>0</v>
          </cell>
          <cell r="DC435">
            <v>1</v>
          </cell>
          <cell r="DE435">
            <v>0</v>
          </cell>
        </row>
        <row r="436">
          <cell r="C436" t="str">
            <v>2L6x4x9/16x3/4LLBB</v>
          </cell>
          <cell r="D436" t="str">
            <v>F</v>
          </cell>
          <cell r="E436">
            <v>36.1</v>
          </cell>
          <cell r="F436">
            <v>10.6</v>
          </cell>
          <cell r="G436">
            <v>6</v>
          </cell>
          <cell r="H436">
            <v>0</v>
          </cell>
          <cell r="I436">
            <v>0</v>
          </cell>
          <cell r="J436">
            <v>0</v>
          </cell>
          <cell r="K436">
            <v>4</v>
          </cell>
          <cell r="L436">
            <v>0</v>
          </cell>
          <cell r="M436">
            <v>0</v>
          </cell>
          <cell r="N436">
            <v>0</v>
          </cell>
          <cell r="O436">
            <v>0.5625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V436">
            <v>0</v>
          </cell>
          <cell r="W436">
            <v>2</v>
          </cell>
          <cell r="X436">
            <v>0</v>
          </cell>
          <cell r="Y436">
            <v>0</v>
          </cell>
          <cell r="Z436">
            <v>1.28</v>
          </cell>
          <cell r="AB436">
            <v>7.1111111111111107</v>
          </cell>
          <cell r="AD436">
            <v>9.6666666666666661</v>
          </cell>
          <cell r="AF436">
            <v>0</v>
          </cell>
          <cell r="AG436">
            <v>0</v>
          </cell>
          <cell r="AH436">
            <v>0</v>
          </cell>
          <cell r="AI436">
            <v>38.4</v>
          </cell>
          <cell r="AJ436">
            <v>17.2</v>
          </cell>
          <cell r="AK436">
            <v>9.61</v>
          </cell>
          <cell r="AL436">
            <v>1.9</v>
          </cell>
          <cell r="AM436">
            <v>0</v>
          </cell>
          <cell r="AN436">
            <v>0</v>
          </cell>
          <cell r="AO436">
            <v>0</v>
          </cell>
          <cell r="AP436">
            <v>1.79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3.13</v>
          </cell>
          <cell r="AZ436">
            <v>0.69700000000000006</v>
          </cell>
          <cell r="BA436">
            <v>0</v>
          </cell>
          <cell r="BB436">
            <v>1</v>
          </cell>
          <cell r="BD436" t="str">
            <v>2L152x102x14.3x19LLBB</v>
          </cell>
          <cell r="BE436" t="str">
            <v>2L152x102x14.3x19LLBB</v>
          </cell>
          <cell r="BF436">
            <v>53.800000000000004</v>
          </cell>
          <cell r="BG436">
            <v>68.4408186</v>
          </cell>
          <cell r="BH436">
            <v>15.245999999999999</v>
          </cell>
          <cell r="BI436">
            <v>0</v>
          </cell>
          <cell r="BJ436">
            <v>0</v>
          </cell>
          <cell r="BK436">
            <v>0</v>
          </cell>
          <cell r="BL436">
            <v>10.164</v>
          </cell>
          <cell r="BM436">
            <v>0</v>
          </cell>
          <cell r="BN436">
            <v>0</v>
          </cell>
          <cell r="BO436">
            <v>0</v>
          </cell>
          <cell r="BP436">
            <v>1.4293125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W436">
            <v>0</v>
          </cell>
          <cell r="BX436">
            <v>5.0819999999999999</v>
          </cell>
          <cell r="BY436">
            <v>0</v>
          </cell>
          <cell r="BZ436">
            <v>0</v>
          </cell>
          <cell r="CA436">
            <v>3.2524799999999998</v>
          </cell>
          <cell r="CB436">
            <v>0</v>
          </cell>
          <cell r="CC436">
            <v>7.1111111111111107</v>
          </cell>
          <cell r="CD436">
            <v>0</v>
          </cell>
          <cell r="CE436">
            <v>9.6666666666666661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1600.8472141732223</v>
          </cell>
          <cell r="CK436">
            <v>282.19053444119999</v>
          </cell>
          <cell r="CL436">
            <v>157.66575790580998</v>
          </cell>
          <cell r="CM436">
            <v>4.8278999999999996</v>
          </cell>
          <cell r="CN436">
            <v>0</v>
          </cell>
          <cell r="CO436">
            <v>0</v>
          </cell>
          <cell r="CP436">
            <v>0</v>
          </cell>
          <cell r="CQ436">
            <v>4.5483900000000004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7.9533299999999993</v>
          </cell>
          <cell r="DA436">
            <v>0.69700000000000006</v>
          </cell>
          <cell r="DB436">
            <v>0</v>
          </cell>
          <cell r="DC436">
            <v>1</v>
          </cell>
          <cell r="DE436">
            <v>0.75</v>
          </cell>
        </row>
        <row r="437">
          <cell r="C437" t="str">
            <v>2L6x4x9/16x3/4SLBB</v>
          </cell>
          <cell r="D437" t="str">
            <v>F</v>
          </cell>
          <cell r="E437">
            <v>36.1</v>
          </cell>
          <cell r="F437">
            <v>10.6</v>
          </cell>
          <cell r="G437">
            <v>4</v>
          </cell>
          <cell r="H437">
            <v>0</v>
          </cell>
          <cell r="I437">
            <v>0</v>
          </cell>
          <cell r="J437">
            <v>0</v>
          </cell>
          <cell r="K437">
            <v>6</v>
          </cell>
          <cell r="L437">
            <v>0</v>
          </cell>
          <cell r="M437">
            <v>0</v>
          </cell>
          <cell r="N437">
            <v>0</v>
          </cell>
          <cell r="O437">
            <v>0.5625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1</v>
          </cell>
          <cell r="X437">
            <v>0</v>
          </cell>
          <cell r="Y437">
            <v>0</v>
          </cell>
          <cell r="Z437">
            <v>0.442</v>
          </cell>
          <cell r="AB437">
            <v>10.666666666666666</v>
          </cell>
          <cell r="AD437">
            <v>6.1111111111111107</v>
          </cell>
          <cell r="AF437">
            <v>0</v>
          </cell>
          <cell r="AG437">
            <v>0</v>
          </cell>
          <cell r="AH437">
            <v>0</v>
          </cell>
          <cell r="AI437">
            <v>13.7</v>
          </cell>
          <cell r="AJ437">
            <v>8.26</v>
          </cell>
          <cell r="AK437">
            <v>4.58</v>
          </cell>
          <cell r="AL437">
            <v>1.1399999999999999</v>
          </cell>
          <cell r="AM437">
            <v>0</v>
          </cell>
          <cell r="AN437">
            <v>0</v>
          </cell>
          <cell r="AO437">
            <v>0</v>
          </cell>
          <cell r="AP437">
            <v>3.04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3.33</v>
          </cell>
          <cell r="AZ437">
            <v>0.95300000000000007</v>
          </cell>
          <cell r="BA437">
            <v>0</v>
          </cell>
          <cell r="BB437">
            <v>1</v>
          </cell>
          <cell r="BD437" t="str">
            <v>2L152x102x14.3x19SLBB</v>
          </cell>
          <cell r="BE437" t="str">
            <v>2L152x102x14.3x19SLBB</v>
          </cell>
          <cell r="BF437">
            <v>53.800000000000004</v>
          </cell>
          <cell r="BG437">
            <v>68.4408186</v>
          </cell>
          <cell r="BH437">
            <v>10.164</v>
          </cell>
          <cell r="BI437">
            <v>0</v>
          </cell>
          <cell r="BJ437">
            <v>0</v>
          </cell>
          <cell r="BK437">
            <v>0</v>
          </cell>
          <cell r="BL437">
            <v>15.245999999999999</v>
          </cell>
          <cell r="BM437">
            <v>0</v>
          </cell>
          <cell r="BN437">
            <v>0</v>
          </cell>
          <cell r="BO437">
            <v>0</v>
          </cell>
          <cell r="BP437">
            <v>1.4293125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W437">
            <v>0</v>
          </cell>
          <cell r="BX437">
            <v>2.5409999999999999</v>
          </cell>
          <cell r="BY437">
            <v>0</v>
          </cell>
          <cell r="BZ437">
            <v>0</v>
          </cell>
          <cell r="CA437">
            <v>1.123122</v>
          </cell>
          <cell r="CB437">
            <v>0</v>
          </cell>
          <cell r="CC437">
            <v>10.666666666666666</v>
          </cell>
          <cell r="CD437">
            <v>0</v>
          </cell>
          <cell r="CE437">
            <v>6.1111111111111107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571.13559463992567</v>
          </cell>
          <cell r="CK437">
            <v>135.51708223745999</v>
          </cell>
          <cell r="CL437">
            <v>75.141433008180002</v>
          </cell>
          <cell r="CM437">
            <v>2.8967399999999999</v>
          </cell>
          <cell r="CN437">
            <v>0</v>
          </cell>
          <cell r="CO437">
            <v>0</v>
          </cell>
          <cell r="CP437">
            <v>0</v>
          </cell>
          <cell r="CQ437">
            <v>7.72464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8.4615299999999998</v>
          </cell>
          <cell r="DA437">
            <v>0.95300000000000007</v>
          </cell>
          <cell r="DB437">
            <v>0</v>
          </cell>
          <cell r="DC437">
            <v>1</v>
          </cell>
          <cell r="DE437">
            <v>0.75</v>
          </cell>
        </row>
        <row r="438">
          <cell r="C438" t="str">
            <v>2L6x4x9/16x3/8LLBB</v>
          </cell>
          <cell r="D438" t="str">
            <v>F</v>
          </cell>
          <cell r="E438">
            <v>36.1</v>
          </cell>
          <cell r="F438">
            <v>10.6</v>
          </cell>
          <cell r="G438">
            <v>6</v>
          </cell>
          <cell r="H438">
            <v>0</v>
          </cell>
          <cell r="I438">
            <v>0</v>
          </cell>
          <cell r="J438">
            <v>0</v>
          </cell>
          <cell r="K438">
            <v>4</v>
          </cell>
          <cell r="L438">
            <v>0</v>
          </cell>
          <cell r="M438">
            <v>0</v>
          </cell>
          <cell r="N438">
            <v>0</v>
          </cell>
          <cell r="O438">
            <v>0.5625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V438">
            <v>0</v>
          </cell>
          <cell r="W438">
            <v>2</v>
          </cell>
          <cell r="X438">
            <v>0</v>
          </cell>
          <cell r="Y438">
            <v>0</v>
          </cell>
          <cell r="Z438">
            <v>1.28</v>
          </cell>
          <cell r="AB438">
            <v>7.1111111111111107</v>
          </cell>
          <cell r="AD438">
            <v>9.6666666666666661</v>
          </cell>
          <cell r="AF438">
            <v>0</v>
          </cell>
          <cell r="AG438">
            <v>0</v>
          </cell>
          <cell r="AH438">
            <v>0</v>
          </cell>
          <cell r="AI438">
            <v>38.4</v>
          </cell>
          <cell r="AJ438">
            <v>17.2</v>
          </cell>
          <cell r="AK438">
            <v>9.61</v>
          </cell>
          <cell r="AL438">
            <v>1.9</v>
          </cell>
          <cell r="AM438">
            <v>0</v>
          </cell>
          <cell r="AN438">
            <v>0</v>
          </cell>
          <cell r="AO438">
            <v>0</v>
          </cell>
          <cell r="AP438">
            <v>1.65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3.05</v>
          </cell>
          <cell r="AZ438">
            <v>0.68200000000000005</v>
          </cell>
          <cell r="BA438">
            <v>0</v>
          </cell>
          <cell r="BB438">
            <v>1</v>
          </cell>
          <cell r="BD438" t="str">
            <v>2L152x102x14.3x9LLBB</v>
          </cell>
          <cell r="BE438" t="str">
            <v>2L152x102x14.3x9LLBB</v>
          </cell>
          <cell r="BF438">
            <v>53.800000000000004</v>
          </cell>
          <cell r="BG438">
            <v>68.4408186</v>
          </cell>
          <cell r="BH438">
            <v>15.245999999999999</v>
          </cell>
          <cell r="BI438">
            <v>0</v>
          </cell>
          <cell r="BJ438">
            <v>0</v>
          </cell>
          <cell r="BK438">
            <v>0</v>
          </cell>
          <cell r="BL438">
            <v>10.164</v>
          </cell>
          <cell r="BM438">
            <v>0</v>
          </cell>
          <cell r="BN438">
            <v>0</v>
          </cell>
          <cell r="BO438">
            <v>0</v>
          </cell>
          <cell r="BP438">
            <v>1.4293125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W438">
            <v>0</v>
          </cell>
          <cell r="BX438">
            <v>5.0819999999999999</v>
          </cell>
          <cell r="BY438">
            <v>0</v>
          </cell>
          <cell r="BZ438">
            <v>0</v>
          </cell>
          <cell r="CA438">
            <v>3.2524799999999998</v>
          </cell>
          <cell r="CB438">
            <v>0</v>
          </cell>
          <cell r="CC438">
            <v>7.1111111111111107</v>
          </cell>
          <cell r="CD438">
            <v>0</v>
          </cell>
          <cell r="CE438">
            <v>9.6666666666666661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1600.8472141732223</v>
          </cell>
          <cell r="CK438">
            <v>282.19053444119999</v>
          </cell>
          <cell r="CL438">
            <v>157.66575790580998</v>
          </cell>
          <cell r="CM438">
            <v>4.8278999999999996</v>
          </cell>
          <cell r="CN438">
            <v>0</v>
          </cell>
          <cell r="CO438">
            <v>0</v>
          </cell>
          <cell r="CP438">
            <v>0</v>
          </cell>
          <cell r="CQ438">
            <v>4.1926499999999995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7.750049999999999</v>
          </cell>
          <cell r="DA438">
            <v>0.68200000000000005</v>
          </cell>
          <cell r="DB438">
            <v>0</v>
          </cell>
          <cell r="DC438">
            <v>1</v>
          </cell>
          <cell r="DE438">
            <v>0.375</v>
          </cell>
        </row>
        <row r="439">
          <cell r="C439" t="str">
            <v>2L6x4x9/16x3/8SLBB</v>
          </cell>
          <cell r="D439" t="str">
            <v>F</v>
          </cell>
          <cell r="E439">
            <v>36.1</v>
          </cell>
          <cell r="F439">
            <v>10.6</v>
          </cell>
          <cell r="G439">
            <v>4</v>
          </cell>
          <cell r="H439">
            <v>0</v>
          </cell>
          <cell r="I439">
            <v>0</v>
          </cell>
          <cell r="J439">
            <v>0</v>
          </cell>
          <cell r="K439">
            <v>6</v>
          </cell>
          <cell r="L439">
            <v>0</v>
          </cell>
          <cell r="M439">
            <v>0</v>
          </cell>
          <cell r="N439">
            <v>0</v>
          </cell>
          <cell r="O439">
            <v>0.5625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V439">
            <v>0</v>
          </cell>
          <cell r="W439">
            <v>1</v>
          </cell>
          <cell r="X439">
            <v>0</v>
          </cell>
          <cell r="Y439">
            <v>0</v>
          </cell>
          <cell r="Z439">
            <v>0.442</v>
          </cell>
          <cell r="AB439">
            <v>10.666666666666666</v>
          </cell>
          <cell r="AD439">
            <v>6.1111111111111107</v>
          </cell>
          <cell r="AF439">
            <v>0</v>
          </cell>
          <cell r="AG439">
            <v>0</v>
          </cell>
          <cell r="AH439">
            <v>0</v>
          </cell>
          <cell r="AI439">
            <v>13.7</v>
          </cell>
          <cell r="AJ439">
            <v>8.26</v>
          </cell>
          <cell r="AK439">
            <v>4.58</v>
          </cell>
          <cell r="AL439">
            <v>1.1399999999999999</v>
          </cell>
          <cell r="AM439">
            <v>0</v>
          </cell>
          <cell r="AN439">
            <v>0</v>
          </cell>
          <cell r="AO439">
            <v>0</v>
          </cell>
          <cell r="AP439">
            <v>2.9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3.2</v>
          </cell>
          <cell r="AZ439">
            <v>0.94900000000000007</v>
          </cell>
          <cell r="BA439">
            <v>0</v>
          </cell>
          <cell r="BB439">
            <v>1</v>
          </cell>
          <cell r="BD439" t="str">
            <v>2L152x102x14.3x9SLBB</v>
          </cell>
          <cell r="BE439" t="str">
            <v>2L152x102x14.3x9SLBB</v>
          </cell>
          <cell r="BF439">
            <v>53.800000000000004</v>
          </cell>
          <cell r="BG439">
            <v>68.4408186</v>
          </cell>
          <cell r="BH439">
            <v>10.164</v>
          </cell>
          <cell r="BI439">
            <v>0</v>
          </cell>
          <cell r="BJ439">
            <v>0</v>
          </cell>
          <cell r="BK439">
            <v>0</v>
          </cell>
          <cell r="BL439">
            <v>15.245999999999999</v>
          </cell>
          <cell r="BM439">
            <v>0</v>
          </cell>
          <cell r="BN439">
            <v>0</v>
          </cell>
          <cell r="BO439">
            <v>0</v>
          </cell>
          <cell r="BP439">
            <v>1.4293125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W439">
            <v>0</v>
          </cell>
          <cell r="BX439">
            <v>2.5409999999999999</v>
          </cell>
          <cell r="BY439">
            <v>0</v>
          </cell>
          <cell r="BZ439">
            <v>0</v>
          </cell>
          <cell r="CA439">
            <v>1.123122</v>
          </cell>
          <cell r="CB439">
            <v>0</v>
          </cell>
          <cell r="CC439">
            <v>10.666666666666666</v>
          </cell>
          <cell r="CD439">
            <v>0</v>
          </cell>
          <cell r="CE439">
            <v>6.1111111111111107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571.13559463992567</v>
          </cell>
          <cell r="CK439">
            <v>135.51708223745999</v>
          </cell>
          <cell r="CL439">
            <v>75.141433008180002</v>
          </cell>
          <cell r="CM439">
            <v>2.8967399999999999</v>
          </cell>
          <cell r="CN439">
            <v>0</v>
          </cell>
          <cell r="CO439">
            <v>0</v>
          </cell>
          <cell r="CP439">
            <v>0</v>
          </cell>
          <cell r="CQ439">
            <v>7.3688999999999991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8.1311999999999998</v>
          </cell>
          <cell r="DA439">
            <v>0.94900000000000007</v>
          </cell>
          <cell r="DB439">
            <v>0</v>
          </cell>
          <cell r="DC439">
            <v>1</v>
          </cell>
          <cell r="DE439">
            <v>0.375</v>
          </cell>
        </row>
        <row r="440">
          <cell r="C440" t="str">
            <v>2L6x6x1</v>
          </cell>
          <cell r="D440" t="str">
            <v>F</v>
          </cell>
          <cell r="E440">
            <v>75</v>
          </cell>
          <cell r="F440">
            <v>22</v>
          </cell>
          <cell r="G440">
            <v>6</v>
          </cell>
          <cell r="H440">
            <v>0</v>
          </cell>
          <cell r="I440">
            <v>0</v>
          </cell>
          <cell r="J440">
            <v>0</v>
          </cell>
          <cell r="K440">
            <v>6</v>
          </cell>
          <cell r="L440">
            <v>0</v>
          </cell>
          <cell r="M440">
            <v>0</v>
          </cell>
          <cell r="N440">
            <v>0</v>
          </cell>
          <cell r="O440">
            <v>1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V440">
            <v>0</v>
          </cell>
          <cell r="W440">
            <v>1.86</v>
          </cell>
          <cell r="X440">
            <v>0</v>
          </cell>
          <cell r="Y440">
            <v>0</v>
          </cell>
          <cell r="Z440">
            <v>0</v>
          </cell>
          <cell r="AB440">
            <v>6</v>
          </cell>
          <cell r="AD440">
            <v>5</v>
          </cell>
          <cell r="AF440">
            <v>0</v>
          </cell>
          <cell r="AG440">
            <v>0</v>
          </cell>
          <cell r="AH440">
            <v>0</v>
          </cell>
          <cell r="AI440">
            <v>70.8</v>
          </cell>
          <cell r="AJ440">
            <v>30.8</v>
          </cell>
          <cell r="AK440">
            <v>17.100000000000001</v>
          </cell>
          <cell r="AL440">
            <v>1.79</v>
          </cell>
          <cell r="AM440">
            <v>0</v>
          </cell>
          <cell r="AN440">
            <v>0</v>
          </cell>
          <cell r="AO440">
            <v>0</v>
          </cell>
          <cell r="AP440">
            <v>2.58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3.42</v>
          </cell>
          <cell r="AZ440">
            <v>0.84299999999999997</v>
          </cell>
          <cell r="BA440">
            <v>0</v>
          </cell>
          <cell r="BB440">
            <v>1</v>
          </cell>
          <cell r="BD440" t="str">
            <v>2L152x152x25.4</v>
          </cell>
          <cell r="BE440" t="str">
            <v>2L152x152x25.4</v>
          </cell>
          <cell r="BF440">
            <v>111.69999999999999</v>
          </cell>
          <cell r="BG440">
            <v>142.04698199999999</v>
          </cell>
          <cell r="BH440">
            <v>15.245999999999999</v>
          </cell>
          <cell r="BI440">
            <v>0</v>
          </cell>
          <cell r="BJ440">
            <v>0</v>
          </cell>
          <cell r="BK440">
            <v>0</v>
          </cell>
          <cell r="BL440">
            <v>15.245999999999999</v>
          </cell>
          <cell r="BM440">
            <v>0</v>
          </cell>
          <cell r="BN440">
            <v>0</v>
          </cell>
          <cell r="BO440">
            <v>0</v>
          </cell>
          <cell r="BP440">
            <v>2.5409999999999999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W440">
            <v>0</v>
          </cell>
          <cell r="BX440">
            <v>4.7262599999999999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6</v>
          </cell>
          <cell r="CD440">
            <v>0</v>
          </cell>
          <cell r="CE440">
            <v>5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2951.5620511318784</v>
          </cell>
          <cell r="CK440">
            <v>505.31793376679997</v>
          </cell>
          <cell r="CL440">
            <v>280.54989179910001</v>
          </cell>
          <cell r="CM440">
            <v>4.5483900000000004</v>
          </cell>
          <cell r="CN440">
            <v>0</v>
          </cell>
          <cell r="CO440">
            <v>0</v>
          </cell>
          <cell r="CP440">
            <v>0</v>
          </cell>
          <cell r="CQ440">
            <v>6.5557800000000004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8.6902200000000001</v>
          </cell>
          <cell r="DA440">
            <v>0.84299999999999997</v>
          </cell>
          <cell r="DB440">
            <v>0</v>
          </cell>
          <cell r="DC440">
            <v>1</v>
          </cell>
          <cell r="DE440">
            <v>0</v>
          </cell>
        </row>
        <row r="441">
          <cell r="C441" t="str">
            <v>2L6x6x1/2</v>
          </cell>
          <cell r="D441" t="str">
            <v>F</v>
          </cell>
          <cell r="E441">
            <v>39.299999999999997</v>
          </cell>
          <cell r="F441">
            <v>11.5</v>
          </cell>
          <cell r="G441">
            <v>6</v>
          </cell>
          <cell r="H441">
            <v>0</v>
          </cell>
          <cell r="I441">
            <v>0</v>
          </cell>
          <cell r="J441">
            <v>0</v>
          </cell>
          <cell r="K441">
            <v>6</v>
          </cell>
          <cell r="L441">
            <v>0</v>
          </cell>
          <cell r="M441">
            <v>0</v>
          </cell>
          <cell r="N441">
            <v>0</v>
          </cell>
          <cell r="O441">
            <v>0.5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V441">
            <v>0</v>
          </cell>
          <cell r="W441">
            <v>1.67</v>
          </cell>
          <cell r="X441">
            <v>0</v>
          </cell>
          <cell r="Y441">
            <v>0</v>
          </cell>
          <cell r="Z441">
            <v>0</v>
          </cell>
          <cell r="AB441">
            <v>12</v>
          </cell>
          <cell r="AD441">
            <v>11</v>
          </cell>
          <cell r="AF441">
            <v>0</v>
          </cell>
          <cell r="AG441">
            <v>0</v>
          </cell>
          <cell r="AH441">
            <v>0</v>
          </cell>
          <cell r="AI441">
            <v>39.700000000000003</v>
          </cell>
          <cell r="AJ441">
            <v>16.399999999999999</v>
          </cell>
          <cell r="AK441">
            <v>9.18</v>
          </cell>
          <cell r="AL441">
            <v>1.86</v>
          </cell>
          <cell r="AM441">
            <v>0</v>
          </cell>
          <cell r="AN441">
            <v>0</v>
          </cell>
          <cell r="AO441">
            <v>0</v>
          </cell>
          <cell r="AP441">
            <v>2.5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3.42</v>
          </cell>
          <cell r="AZ441">
            <v>0.82700000000000007</v>
          </cell>
          <cell r="BA441">
            <v>0</v>
          </cell>
          <cell r="BB441">
            <v>1</v>
          </cell>
          <cell r="BD441" t="str">
            <v>2L152x152x12.7</v>
          </cell>
          <cell r="BE441" t="str">
            <v>2L152x152x12.7</v>
          </cell>
          <cell r="BF441">
            <v>58.5</v>
          </cell>
          <cell r="BG441">
            <v>74.251831499999994</v>
          </cell>
          <cell r="BH441">
            <v>15.245999999999999</v>
          </cell>
          <cell r="BI441">
            <v>0</v>
          </cell>
          <cell r="BJ441">
            <v>0</v>
          </cell>
          <cell r="BK441">
            <v>0</v>
          </cell>
          <cell r="BL441">
            <v>15.245999999999999</v>
          </cell>
          <cell r="BM441">
            <v>0</v>
          </cell>
          <cell r="BN441">
            <v>0</v>
          </cell>
          <cell r="BO441">
            <v>0</v>
          </cell>
          <cell r="BP441">
            <v>1.2705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W441">
            <v>0</v>
          </cell>
          <cell r="BX441">
            <v>4.2434699999999994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12</v>
          </cell>
          <cell r="CD441">
            <v>0</v>
          </cell>
          <cell r="CE441">
            <v>11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1655.0425625697117</v>
          </cell>
          <cell r="CK441">
            <v>269.06539330439995</v>
          </cell>
          <cell r="CL441">
            <v>150.61099454478</v>
          </cell>
          <cell r="CM441">
            <v>4.7262599999999999</v>
          </cell>
          <cell r="CN441">
            <v>0</v>
          </cell>
          <cell r="CO441">
            <v>0</v>
          </cell>
          <cell r="CP441">
            <v>0</v>
          </cell>
          <cell r="CQ441">
            <v>6.3525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8.6902200000000001</v>
          </cell>
          <cell r="DA441">
            <v>0.82700000000000007</v>
          </cell>
          <cell r="DB441">
            <v>0</v>
          </cell>
          <cell r="DC441">
            <v>1</v>
          </cell>
          <cell r="DE441">
            <v>0</v>
          </cell>
        </row>
        <row r="442">
          <cell r="C442" t="str">
            <v>2L6x6x1/2x3/4</v>
          </cell>
          <cell r="D442" t="str">
            <v>F</v>
          </cell>
          <cell r="E442">
            <v>39.299999999999997</v>
          </cell>
          <cell r="F442">
            <v>11.5</v>
          </cell>
          <cell r="G442">
            <v>6</v>
          </cell>
          <cell r="H442">
            <v>0</v>
          </cell>
          <cell r="I442">
            <v>0</v>
          </cell>
          <cell r="J442">
            <v>0</v>
          </cell>
          <cell r="K442">
            <v>6</v>
          </cell>
          <cell r="L442">
            <v>0</v>
          </cell>
          <cell r="M442">
            <v>0</v>
          </cell>
          <cell r="N442">
            <v>0</v>
          </cell>
          <cell r="O442">
            <v>0.5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V442">
            <v>0</v>
          </cell>
          <cell r="W442">
            <v>1.67</v>
          </cell>
          <cell r="X442">
            <v>0</v>
          </cell>
          <cell r="Y442">
            <v>0</v>
          </cell>
          <cell r="Z442">
            <v>0</v>
          </cell>
          <cell r="AB442">
            <v>12</v>
          </cell>
          <cell r="AD442">
            <v>11</v>
          </cell>
          <cell r="AF442">
            <v>0</v>
          </cell>
          <cell r="AG442">
            <v>0</v>
          </cell>
          <cell r="AH442">
            <v>0</v>
          </cell>
          <cell r="AI442">
            <v>39.700000000000003</v>
          </cell>
          <cell r="AJ442">
            <v>16.399999999999999</v>
          </cell>
          <cell r="AK442">
            <v>9.18</v>
          </cell>
          <cell r="AL442">
            <v>1.86</v>
          </cell>
          <cell r="AM442">
            <v>0</v>
          </cell>
          <cell r="AN442">
            <v>0</v>
          </cell>
          <cell r="AO442">
            <v>0</v>
          </cell>
          <cell r="AP442">
            <v>2.76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3.62</v>
          </cell>
          <cell r="AZ442">
            <v>0.84599999999999997</v>
          </cell>
          <cell r="BA442">
            <v>0</v>
          </cell>
          <cell r="BB442">
            <v>1</v>
          </cell>
          <cell r="BD442" t="str">
            <v>2L152x152x12.7x19</v>
          </cell>
          <cell r="BE442" t="str">
            <v>2L152x152x12.7x19</v>
          </cell>
          <cell r="BF442">
            <v>58.5</v>
          </cell>
          <cell r="BG442">
            <v>74.251831499999994</v>
          </cell>
          <cell r="BH442">
            <v>15.245999999999999</v>
          </cell>
          <cell r="BI442">
            <v>0</v>
          </cell>
          <cell r="BJ442">
            <v>0</v>
          </cell>
          <cell r="BK442">
            <v>0</v>
          </cell>
          <cell r="BL442">
            <v>15.245999999999999</v>
          </cell>
          <cell r="BM442">
            <v>0</v>
          </cell>
          <cell r="BN442">
            <v>0</v>
          </cell>
          <cell r="BO442">
            <v>0</v>
          </cell>
          <cell r="BP442">
            <v>1.2705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W442">
            <v>0</v>
          </cell>
          <cell r="BX442">
            <v>4.2434699999999994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12</v>
          </cell>
          <cell r="CD442">
            <v>0</v>
          </cell>
          <cell r="CE442">
            <v>11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1655.0425625697117</v>
          </cell>
          <cell r="CK442">
            <v>269.06539330439995</v>
          </cell>
          <cell r="CL442">
            <v>150.61099454478</v>
          </cell>
          <cell r="CM442">
            <v>4.7262599999999999</v>
          </cell>
          <cell r="CN442">
            <v>0</v>
          </cell>
          <cell r="CO442">
            <v>0</v>
          </cell>
          <cell r="CP442">
            <v>0</v>
          </cell>
          <cell r="CQ442">
            <v>7.0131599999999992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9.1984200000000005</v>
          </cell>
          <cell r="DA442">
            <v>0.84599999999999997</v>
          </cell>
          <cell r="DB442">
            <v>0</v>
          </cell>
          <cell r="DC442">
            <v>1</v>
          </cell>
          <cell r="DE442">
            <v>0.75</v>
          </cell>
        </row>
        <row r="443">
          <cell r="C443" t="str">
            <v>2L6x6x1/2x3/8</v>
          </cell>
          <cell r="D443" t="str">
            <v>F</v>
          </cell>
          <cell r="E443">
            <v>39.299999999999997</v>
          </cell>
          <cell r="F443">
            <v>11.5</v>
          </cell>
          <cell r="G443">
            <v>6</v>
          </cell>
          <cell r="H443">
            <v>0</v>
          </cell>
          <cell r="I443">
            <v>0</v>
          </cell>
          <cell r="J443">
            <v>0</v>
          </cell>
          <cell r="K443">
            <v>6</v>
          </cell>
          <cell r="L443">
            <v>0</v>
          </cell>
          <cell r="M443">
            <v>0</v>
          </cell>
          <cell r="N443">
            <v>0</v>
          </cell>
          <cell r="O443">
            <v>0.5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V443">
            <v>0</v>
          </cell>
          <cell r="W443">
            <v>1.67</v>
          </cell>
          <cell r="X443">
            <v>0</v>
          </cell>
          <cell r="Y443">
            <v>0</v>
          </cell>
          <cell r="Z443">
            <v>0</v>
          </cell>
          <cell r="AB443">
            <v>12</v>
          </cell>
          <cell r="AD443">
            <v>11</v>
          </cell>
          <cell r="AF443">
            <v>0</v>
          </cell>
          <cell r="AG443">
            <v>0</v>
          </cell>
          <cell r="AH443">
            <v>0</v>
          </cell>
          <cell r="AI443">
            <v>39.700000000000003</v>
          </cell>
          <cell r="AJ443">
            <v>16.399999999999999</v>
          </cell>
          <cell r="AK443">
            <v>9.18</v>
          </cell>
          <cell r="AL443">
            <v>1.86</v>
          </cell>
          <cell r="AM443">
            <v>0</v>
          </cell>
          <cell r="AN443">
            <v>0</v>
          </cell>
          <cell r="AO443">
            <v>0</v>
          </cell>
          <cell r="AP443">
            <v>2.63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3.52</v>
          </cell>
          <cell r="AZ443">
            <v>0.83599999999999997</v>
          </cell>
          <cell r="BA443">
            <v>0</v>
          </cell>
          <cell r="BB443">
            <v>1</v>
          </cell>
          <cell r="BD443" t="str">
            <v>2L152x152x12.7x9</v>
          </cell>
          <cell r="BE443" t="str">
            <v>2L152x152x12.7x9</v>
          </cell>
          <cell r="BF443">
            <v>58.5</v>
          </cell>
          <cell r="BG443">
            <v>74.251831499999994</v>
          </cell>
          <cell r="BH443">
            <v>15.245999999999999</v>
          </cell>
          <cell r="BI443">
            <v>0</v>
          </cell>
          <cell r="BJ443">
            <v>0</v>
          </cell>
          <cell r="BK443">
            <v>0</v>
          </cell>
          <cell r="BL443">
            <v>15.245999999999999</v>
          </cell>
          <cell r="BM443">
            <v>0</v>
          </cell>
          <cell r="BN443">
            <v>0</v>
          </cell>
          <cell r="BO443">
            <v>0</v>
          </cell>
          <cell r="BP443">
            <v>1.2705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W443">
            <v>0</v>
          </cell>
          <cell r="BX443">
            <v>4.2434699999999994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12</v>
          </cell>
          <cell r="CD443">
            <v>0</v>
          </cell>
          <cell r="CE443">
            <v>11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1655.0425625697117</v>
          </cell>
          <cell r="CK443">
            <v>269.06539330439995</v>
          </cell>
          <cell r="CL443">
            <v>150.61099454478</v>
          </cell>
          <cell r="CM443">
            <v>4.7262599999999999</v>
          </cell>
          <cell r="CN443">
            <v>0</v>
          </cell>
          <cell r="CO443">
            <v>0</v>
          </cell>
          <cell r="CP443">
            <v>0</v>
          </cell>
          <cell r="CQ443">
            <v>6.6828299999999992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8.9443199999999994</v>
          </cell>
          <cell r="DA443">
            <v>0.83599999999999997</v>
          </cell>
          <cell r="DB443">
            <v>0</v>
          </cell>
          <cell r="DC443">
            <v>1</v>
          </cell>
          <cell r="DE443">
            <v>0.375</v>
          </cell>
        </row>
        <row r="444">
          <cell r="C444" t="str">
            <v>2L6x6x1x3/4</v>
          </cell>
          <cell r="D444" t="str">
            <v>F</v>
          </cell>
          <cell r="E444">
            <v>75</v>
          </cell>
          <cell r="F444">
            <v>22</v>
          </cell>
          <cell r="G444">
            <v>6</v>
          </cell>
          <cell r="H444">
            <v>0</v>
          </cell>
          <cell r="I444">
            <v>0</v>
          </cell>
          <cell r="J444">
            <v>0</v>
          </cell>
          <cell r="K444">
            <v>6</v>
          </cell>
          <cell r="L444">
            <v>0</v>
          </cell>
          <cell r="M444">
            <v>0</v>
          </cell>
          <cell r="N444">
            <v>0</v>
          </cell>
          <cell r="O444">
            <v>1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V444">
            <v>0</v>
          </cell>
          <cell r="W444">
            <v>1.86</v>
          </cell>
          <cell r="X444">
            <v>0</v>
          </cell>
          <cell r="Y444">
            <v>0</v>
          </cell>
          <cell r="Z444">
            <v>0</v>
          </cell>
          <cell r="AB444">
            <v>6</v>
          </cell>
          <cell r="AD444">
            <v>5</v>
          </cell>
          <cell r="AF444">
            <v>0</v>
          </cell>
          <cell r="AG444">
            <v>0</v>
          </cell>
          <cell r="AH444">
            <v>0</v>
          </cell>
          <cell r="AI444">
            <v>70.8</v>
          </cell>
          <cell r="AJ444">
            <v>30.8</v>
          </cell>
          <cell r="AK444">
            <v>17.100000000000001</v>
          </cell>
          <cell r="AL444">
            <v>1.79</v>
          </cell>
          <cell r="AM444">
            <v>0</v>
          </cell>
          <cell r="AN444">
            <v>0</v>
          </cell>
          <cell r="AO444">
            <v>0</v>
          </cell>
          <cell r="AP444">
            <v>2.86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3.64</v>
          </cell>
          <cell r="AZ444">
            <v>0.86099999999999999</v>
          </cell>
          <cell r="BA444">
            <v>0</v>
          </cell>
          <cell r="BB444">
            <v>1</v>
          </cell>
          <cell r="BD444" t="str">
            <v>2L152x152x25.4x19</v>
          </cell>
          <cell r="BE444" t="str">
            <v>2L152x152x25.4x19</v>
          </cell>
          <cell r="BF444">
            <v>111.69999999999999</v>
          </cell>
          <cell r="BG444">
            <v>142.04698199999999</v>
          </cell>
          <cell r="BH444">
            <v>15.245999999999999</v>
          </cell>
          <cell r="BI444">
            <v>0</v>
          </cell>
          <cell r="BJ444">
            <v>0</v>
          </cell>
          <cell r="BK444">
            <v>0</v>
          </cell>
          <cell r="BL444">
            <v>15.245999999999999</v>
          </cell>
          <cell r="BM444">
            <v>0</v>
          </cell>
          <cell r="BN444">
            <v>0</v>
          </cell>
          <cell r="BO444">
            <v>0</v>
          </cell>
          <cell r="BP444">
            <v>2.5409999999999999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W444">
            <v>0</v>
          </cell>
          <cell r="BX444">
            <v>4.7262599999999999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6</v>
          </cell>
          <cell r="CD444">
            <v>0</v>
          </cell>
          <cell r="CE444">
            <v>5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2951.5620511318784</v>
          </cell>
          <cell r="CK444">
            <v>505.31793376679997</v>
          </cell>
          <cell r="CL444">
            <v>280.54989179910001</v>
          </cell>
          <cell r="CM444">
            <v>4.5483900000000004</v>
          </cell>
          <cell r="CN444">
            <v>0</v>
          </cell>
          <cell r="CO444">
            <v>0</v>
          </cell>
          <cell r="CP444">
            <v>0</v>
          </cell>
          <cell r="CQ444">
            <v>7.2672599999999994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9.2492400000000004</v>
          </cell>
          <cell r="DA444">
            <v>0.86099999999999999</v>
          </cell>
          <cell r="DB444">
            <v>0</v>
          </cell>
          <cell r="DC444">
            <v>1</v>
          </cell>
          <cell r="DE444">
            <v>0.75</v>
          </cell>
        </row>
        <row r="445">
          <cell r="C445" t="str">
            <v>2L6x6x1x3/8</v>
          </cell>
          <cell r="D445" t="str">
            <v>F</v>
          </cell>
          <cell r="E445">
            <v>75</v>
          </cell>
          <cell r="F445">
            <v>22</v>
          </cell>
          <cell r="G445">
            <v>6</v>
          </cell>
          <cell r="H445">
            <v>0</v>
          </cell>
          <cell r="I445">
            <v>0</v>
          </cell>
          <cell r="J445">
            <v>0</v>
          </cell>
          <cell r="K445">
            <v>6</v>
          </cell>
          <cell r="L445">
            <v>0</v>
          </cell>
          <cell r="M445">
            <v>0</v>
          </cell>
          <cell r="N445">
            <v>0</v>
          </cell>
          <cell r="O445">
            <v>1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V445">
            <v>0</v>
          </cell>
          <cell r="W445">
            <v>1.86</v>
          </cell>
          <cell r="X445">
            <v>0</v>
          </cell>
          <cell r="Y445">
            <v>0</v>
          </cell>
          <cell r="Z445">
            <v>0</v>
          </cell>
          <cell r="AB445">
            <v>6</v>
          </cell>
          <cell r="AD445">
            <v>5</v>
          </cell>
          <cell r="AF445">
            <v>0</v>
          </cell>
          <cell r="AG445">
            <v>0</v>
          </cell>
          <cell r="AH445">
            <v>0</v>
          </cell>
          <cell r="AI445">
            <v>70.8</v>
          </cell>
          <cell r="AJ445">
            <v>30.8</v>
          </cell>
          <cell r="AK445">
            <v>17.100000000000001</v>
          </cell>
          <cell r="AL445">
            <v>1.79</v>
          </cell>
          <cell r="AM445">
            <v>0</v>
          </cell>
          <cell r="AN445">
            <v>0</v>
          </cell>
          <cell r="AO445">
            <v>0</v>
          </cell>
          <cell r="AP445">
            <v>2.72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3.53</v>
          </cell>
          <cell r="AZ445">
            <v>0.85199999999999998</v>
          </cell>
          <cell r="BA445">
            <v>0</v>
          </cell>
          <cell r="BB445">
            <v>1</v>
          </cell>
          <cell r="BD445" t="str">
            <v>2L152x152x25.4x9</v>
          </cell>
          <cell r="BE445" t="str">
            <v>2L152x152x25.4x9</v>
          </cell>
          <cell r="BF445">
            <v>111.69999999999999</v>
          </cell>
          <cell r="BG445">
            <v>142.04698199999999</v>
          </cell>
          <cell r="BH445">
            <v>15.245999999999999</v>
          </cell>
          <cell r="BI445">
            <v>0</v>
          </cell>
          <cell r="BJ445">
            <v>0</v>
          </cell>
          <cell r="BK445">
            <v>0</v>
          </cell>
          <cell r="BL445">
            <v>15.245999999999999</v>
          </cell>
          <cell r="BM445">
            <v>0</v>
          </cell>
          <cell r="BN445">
            <v>0</v>
          </cell>
          <cell r="BO445">
            <v>0</v>
          </cell>
          <cell r="BP445">
            <v>2.5409999999999999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W445">
            <v>0</v>
          </cell>
          <cell r="BX445">
            <v>4.7262599999999999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6</v>
          </cell>
          <cell r="CD445">
            <v>0</v>
          </cell>
          <cell r="CE445">
            <v>5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2951.5620511318784</v>
          </cell>
          <cell r="CK445">
            <v>505.31793376679997</v>
          </cell>
          <cell r="CL445">
            <v>280.54989179910001</v>
          </cell>
          <cell r="CM445">
            <v>4.5483900000000004</v>
          </cell>
          <cell r="CN445">
            <v>0</v>
          </cell>
          <cell r="CO445">
            <v>0</v>
          </cell>
          <cell r="CP445">
            <v>0</v>
          </cell>
          <cell r="CQ445">
            <v>6.9115200000000003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8.9697299999999984</v>
          </cell>
          <cell r="DA445">
            <v>0.85199999999999998</v>
          </cell>
          <cell r="DB445">
            <v>0</v>
          </cell>
          <cell r="DC445">
            <v>1</v>
          </cell>
          <cell r="DE445">
            <v>0.375</v>
          </cell>
        </row>
        <row r="446">
          <cell r="C446" t="str">
            <v>2L6x6x3/4</v>
          </cell>
          <cell r="D446" t="str">
            <v>F</v>
          </cell>
          <cell r="E446">
            <v>57.6</v>
          </cell>
          <cell r="F446">
            <v>16.899999999999999</v>
          </cell>
          <cell r="G446">
            <v>6</v>
          </cell>
          <cell r="H446">
            <v>0</v>
          </cell>
          <cell r="I446">
            <v>0</v>
          </cell>
          <cell r="J446">
            <v>0</v>
          </cell>
          <cell r="K446">
            <v>6</v>
          </cell>
          <cell r="L446">
            <v>0</v>
          </cell>
          <cell r="M446">
            <v>0</v>
          </cell>
          <cell r="N446">
            <v>0</v>
          </cell>
          <cell r="O446">
            <v>0.75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1.77</v>
          </cell>
          <cell r="X446">
            <v>0</v>
          </cell>
          <cell r="Y446">
            <v>0</v>
          </cell>
          <cell r="Z446">
            <v>0</v>
          </cell>
          <cell r="AB446">
            <v>8</v>
          </cell>
          <cell r="AD446">
            <v>7</v>
          </cell>
          <cell r="AF446">
            <v>0</v>
          </cell>
          <cell r="AG446">
            <v>0</v>
          </cell>
          <cell r="AH446">
            <v>0</v>
          </cell>
          <cell r="AI446">
            <v>56.2</v>
          </cell>
          <cell r="AJ446">
            <v>23.9</v>
          </cell>
          <cell r="AK446">
            <v>13.3</v>
          </cell>
          <cell r="AL446">
            <v>1.82</v>
          </cell>
          <cell r="AM446">
            <v>0</v>
          </cell>
          <cell r="AN446">
            <v>0</v>
          </cell>
          <cell r="AO446">
            <v>0</v>
          </cell>
          <cell r="AP446">
            <v>2.54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3.42</v>
          </cell>
          <cell r="AZ446">
            <v>0.83499999999999996</v>
          </cell>
          <cell r="BA446">
            <v>0</v>
          </cell>
          <cell r="BB446">
            <v>1</v>
          </cell>
          <cell r="BD446" t="str">
            <v>2L152x152x19</v>
          </cell>
          <cell r="BE446" t="str">
            <v>2L152x152x19</v>
          </cell>
          <cell r="BF446">
            <v>85.8</v>
          </cell>
          <cell r="BG446">
            <v>109.11790889999999</v>
          </cell>
          <cell r="BH446">
            <v>15.245999999999999</v>
          </cell>
          <cell r="BI446">
            <v>0</v>
          </cell>
          <cell r="BJ446">
            <v>0</v>
          </cell>
          <cell r="BK446">
            <v>0</v>
          </cell>
          <cell r="BL446">
            <v>15.245999999999999</v>
          </cell>
          <cell r="BM446">
            <v>0</v>
          </cell>
          <cell r="BN446">
            <v>0</v>
          </cell>
          <cell r="BO446">
            <v>0</v>
          </cell>
          <cell r="BP446">
            <v>1.9057499999999998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W446">
            <v>0</v>
          </cell>
          <cell r="BX446">
            <v>4.4975699999999996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8</v>
          </cell>
          <cell r="CD446">
            <v>0</v>
          </cell>
          <cell r="CE446">
            <v>7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2342.9065999097684</v>
          </cell>
          <cell r="CK446">
            <v>392.11359146189994</v>
          </cell>
          <cell r="CL446">
            <v>218.2054713993</v>
          </cell>
          <cell r="CM446">
            <v>4.6246200000000002</v>
          </cell>
          <cell r="CN446">
            <v>0</v>
          </cell>
          <cell r="CO446">
            <v>0</v>
          </cell>
          <cell r="CP446">
            <v>0</v>
          </cell>
          <cell r="CQ446">
            <v>6.4541399999999998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8.6902200000000001</v>
          </cell>
          <cell r="DA446">
            <v>0.83499999999999996</v>
          </cell>
          <cell r="DB446">
            <v>0</v>
          </cell>
          <cell r="DC446">
            <v>1</v>
          </cell>
          <cell r="DE446">
            <v>0</v>
          </cell>
        </row>
        <row r="447">
          <cell r="C447" t="str">
            <v>2L6x6x3/4x3/4</v>
          </cell>
          <cell r="D447" t="str">
            <v>F</v>
          </cell>
          <cell r="E447">
            <v>57.6</v>
          </cell>
          <cell r="F447">
            <v>16.899999999999999</v>
          </cell>
          <cell r="G447">
            <v>6</v>
          </cell>
          <cell r="H447">
            <v>0</v>
          </cell>
          <cell r="I447">
            <v>0</v>
          </cell>
          <cell r="J447">
            <v>0</v>
          </cell>
          <cell r="K447">
            <v>6</v>
          </cell>
          <cell r="L447">
            <v>0</v>
          </cell>
          <cell r="M447">
            <v>0</v>
          </cell>
          <cell r="N447">
            <v>0</v>
          </cell>
          <cell r="O447">
            <v>0.75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V447">
            <v>0</v>
          </cell>
          <cell r="W447">
            <v>1.77</v>
          </cell>
          <cell r="X447">
            <v>0</v>
          </cell>
          <cell r="Y447">
            <v>0</v>
          </cell>
          <cell r="Z447">
            <v>0</v>
          </cell>
          <cell r="AB447">
            <v>8</v>
          </cell>
          <cell r="AD447">
            <v>7</v>
          </cell>
          <cell r="AF447">
            <v>0</v>
          </cell>
          <cell r="AG447">
            <v>0</v>
          </cell>
          <cell r="AH447">
            <v>0</v>
          </cell>
          <cell r="AI447">
            <v>56.2</v>
          </cell>
          <cell r="AJ447">
            <v>23.9</v>
          </cell>
          <cell r="AK447">
            <v>13.3</v>
          </cell>
          <cell r="AL447">
            <v>1.82</v>
          </cell>
          <cell r="AM447">
            <v>0</v>
          </cell>
          <cell r="AN447">
            <v>0</v>
          </cell>
          <cell r="AO447">
            <v>0</v>
          </cell>
          <cell r="AP447">
            <v>2.81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3.63</v>
          </cell>
          <cell r="AZ447">
            <v>0.85299999999999998</v>
          </cell>
          <cell r="BA447">
            <v>0</v>
          </cell>
          <cell r="BB447">
            <v>1</v>
          </cell>
          <cell r="BD447" t="str">
            <v>2L152x152x19x19</v>
          </cell>
          <cell r="BE447" t="str">
            <v>2L152x152x19x19</v>
          </cell>
          <cell r="BF447">
            <v>85.8</v>
          </cell>
          <cell r="BG447">
            <v>109.11790889999999</v>
          </cell>
          <cell r="BH447">
            <v>15.245999999999999</v>
          </cell>
          <cell r="BI447">
            <v>0</v>
          </cell>
          <cell r="BJ447">
            <v>0</v>
          </cell>
          <cell r="BK447">
            <v>0</v>
          </cell>
          <cell r="BL447">
            <v>15.245999999999999</v>
          </cell>
          <cell r="BM447">
            <v>0</v>
          </cell>
          <cell r="BN447">
            <v>0</v>
          </cell>
          <cell r="BO447">
            <v>0</v>
          </cell>
          <cell r="BP447">
            <v>1.9057499999999998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W447">
            <v>0</v>
          </cell>
          <cell r="BX447">
            <v>4.4975699999999996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8</v>
          </cell>
          <cell r="CD447">
            <v>0</v>
          </cell>
          <cell r="CE447">
            <v>7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2342.9065999097684</v>
          </cell>
          <cell r="CK447">
            <v>392.11359146189994</v>
          </cell>
          <cell r="CL447">
            <v>218.2054713993</v>
          </cell>
          <cell r="CM447">
            <v>4.6246200000000002</v>
          </cell>
          <cell r="CN447">
            <v>0</v>
          </cell>
          <cell r="CO447">
            <v>0</v>
          </cell>
          <cell r="CP447">
            <v>0</v>
          </cell>
          <cell r="CQ447">
            <v>7.1402099999999997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9.2238299999999995</v>
          </cell>
          <cell r="DA447">
            <v>0.85299999999999998</v>
          </cell>
          <cell r="DB447">
            <v>0</v>
          </cell>
          <cell r="DC447">
            <v>1</v>
          </cell>
          <cell r="DE447">
            <v>0.75</v>
          </cell>
        </row>
        <row r="448">
          <cell r="C448" t="str">
            <v>2L6x6x3/4x3/8</v>
          </cell>
          <cell r="D448" t="str">
            <v>F</v>
          </cell>
          <cell r="E448">
            <v>57.6</v>
          </cell>
          <cell r="F448">
            <v>16.899999999999999</v>
          </cell>
          <cell r="G448">
            <v>6</v>
          </cell>
          <cell r="H448">
            <v>0</v>
          </cell>
          <cell r="I448">
            <v>0</v>
          </cell>
          <cell r="J448">
            <v>0</v>
          </cell>
          <cell r="K448">
            <v>6</v>
          </cell>
          <cell r="L448">
            <v>0</v>
          </cell>
          <cell r="M448">
            <v>0</v>
          </cell>
          <cell r="N448">
            <v>0</v>
          </cell>
          <cell r="O448">
            <v>0.75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V448">
            <v>0</v>
          </cell>
          <cell r="W448">
            <v>1.77</v>
          </cell>
          <cell r="X448">
            <v>0</v>
          </cell>
          <cell r="Y448">
            <v>0</v>
          </cell>
          <cell r="Z448">
            <v>0</v>
          </cell>
          <cell r="AB448">
            <v>8</v>
          </cell>
          <cell r="AD448">
            <v>7</v>
          </cell>
          <cell r="AF448">
            <v>0</v>
          </cell>
          <cell r="AG448">
            <v>0</v>
          </cell>
          <cell r="AH448">
            <v>0</v>
          </cell>
          <cell r="AI448">
            <v>56.2</v>
          </cell>
          <cell r="AJ448">
            <v>23.9</v>
          </cell>
          <cell r="AK448">
            <v>13.3</v>
          </cell>
          <cell r="AL448">
            <v>1.82</v>
          </cell>
          <cell r="AM448">
            <v>0</v>
          </cell>
          <cell r="AN448">
            <v>0</v>
          </cell>
          <cell r="AO448">
            <v>0</v>
          </cell>
          <cell r="AP448">
            <v>2.67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3.52</v>
          </cell>
          <cell r="AZ448">
            <v>0.84399999999999997</v>
          </cell>
          <cell r="BA448">
            <v>0</v>
          </cell>
          <cell r="BB448">
            <v>1</v>
          </cell>
          <cell r="BD448" t="str">
            <v>2L152x152x19x9</v>
          </cell>
          <cell r="BE448" t="str">
            <v>2L152x152x19x9</v>
          </cell>
          <cell r="BF448">
            <v>85.8</v>
          </cell>
          <cell r="BG448">
            <v>109.11790889999999</v>
          </cell>
          <cell r="BH448">
            <v>15.245999999999999</v>
          </cell>
          <cell r="BI448">
            <v>0</v>
          </cell>
          <cell r="BJ448">
            <v>0</v>
          </cell>
          <cell r="BK448">
            <v>0</v>
          </cell>
          <cell r="BL448">
            <v>15.245999999999999</v>
          </cell>
          <cell r="BM448">
            <v>0</v>
          </cell>
          <cell r="BN448">
            <v>0</v>
          </cell>
          <cell r="BO448">
            <v>0</v>
          </cell>
          <cell r="BP448">
            <v>1.9057499999999998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W448">
            <v>0</v>
          </cell>
          <cell r="BX448">
            <v>4.4975699999999996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8</v>
          </cell>
          <cell r="CD448">
            <v>0</v>
          </cell>
          <cell r="CE448">
            <v>7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2342.9065999097684</v>
          </cell>
          <cell r="CK448">
            <v>392.11359146189994</v>
          </cell>
          <cell r="CL448">
            <v>218.2054713993</v>
          </cell>
          <cell r="CM448">
            <v>4.6246200000000002</v>
          </cell>
          <cell r="CN448">
            <v>0</v>
          </cell>
          <cell r="CO448">
            <v>0</v>
          </cell>
          <cell r="CP448">
            <v>0</v>
          </cell>
          <cell r="CQ448">
            <v>6.7844699999999998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8.9443199999999994</v>
          </cell>
          <cell r="DA448">
            <v>0.84399999999999997</v>
          </cell>
          <cell r="DB448">
            <v>0</v>
          </cell>
          <cell r="DC448">
            <v>1</v>
          </cell>
          <cell r="DE448">
            <v>0.375</v>
          </cell>
        </row>
        <row r="449">
          <cell r="C449" t="str">
            <v>2L6x6x3/8</v>
          </cell>
          <cell r="D449" t="str">
            <v>F</v>
          </cell>
          <cell r="E449">
            <v>29.8</v>
          </cell>
          <cell r="F449">
            <v>8.76</v>
          </cell>
          <cell r="G449">
            <v>6</v>
          </cell>
          <cell r="H449">
            <v>0</v>
          </cell>
          <cell r="I449">
            <v>0</v>
          </cell>
          <cell r="J449">
            <v>0</v>
          </cell>
          <cell r="K449">
            <v>6</v>
          </cell>
          <cell r="L449">
            <v>0</v>
          </cell>
          <cell r="M449">
            <v>0</v>
          </cell>
          <cell r="N449">
            <v>0</v>
          </cell>
          <cell r="O449">
            <v>0.375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V449">
            <v>0</v>
          </cell>
          <cell r="W449">
            <v>1.62</v>
          </cell>
          <cell r="X449">
            <v>0</v>
          </cell>
          <cell r="Y449">
            <v>0</v>
          </cell>
          <cell r="Z449">
            <v>0</v>
          </cell>
          <cell r="AB449">
            <v>16</v>
          </cell>
          <cell r="AD449">
            <v>15</v>
          </cell>
          <cell r="AF449">
            <v>0</v>
          </cell>
          <cell r="AG449">
            <v>0</v>
          </cell>
          <cell r="AH449">
            <v>0</v>
          </cell>
          <cell r="AI449">
            <v>30.7</v>
          </cell>
          <cell r="AJ449">
            <v>12.5</v>
          </cell>
          <cell r="AK449">
            <v>7.01</v>
          </cell>
          <cell r="AL449">
            <v>1.87</v>
          </cell>
          <cell r="AM449">
            <v>0</v>
          </cell>
          <cell r="AN449">
            <v>0</v>
          </cell>
          <cell r="AO449">
            <v>0</v>
          </cell>
          <cell r="AP449">
            <v>2.48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3.42</v>
          </cell>
          <cell r="AZ449">
            <v>0.82400000000000007</v>
          </cell>
          <cell r="BA449">
            <v>0</v>
          </cell>
          <cell r="BB449">
            <v>0.998</v>
          </cell>
          <cell r="BD449" t="str">
            <v>2L152x152x9.5</v>
          </cell>
          <cell r="BE449" t="str">
            <v>2L152x152x9.5</v>
          </cell>
          <cell r="BF449">
            <v>44.4</v>
          </cell>
          <cell r="BG449">
            <v>56.560525559999995</v>
          </cell>
          <cell r="BH449">
            <v>15.245999999999999</v>
          </cell>
          <cell r="BI449">
            <v>0</v>
          </cell>
          <cell r="BJ449">
            <v>0</v>
          </cell>
          <cell r="BK449">
            <v>0</v>
          </cell>
          <cell r="BL449">
            <v>15.245999999999999</v>
          </cell>
          <cell r="BM449">
            <v>0</v>
          </cell>
          <cell r="BN449">
            <v>0</v>
          </cell>
          <cell r="BO449">
            <v>0</v>
          </cell>
          <cell r="BP449">
            <v>0.95287499999999992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W449">
            <v>0</v>
          </cell>
          <cell r="BX449">
            <v>4.1164199999999997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16</v>
          </cell>
          <cell r="CD449">
            <v>0</v>
          </cell>
          <cell r="CE449">
            <v>15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1279.8439967478625</v>
          </cell>
          <cell r="CK449">
            <v>205.08033026249998</v>
          </cell>
          <cell r="CL449">
            <v>115.00904921120998</v>
          </cell>
          <cell r="CM449">
            <v>4.7516699999999998</v>
          </cell>
          <cell r="CN449">
            <v>0</v>
          </cell>
          <cell r="CO449">
            <v>0</v>
          </cell>
          <cell r="CP449">
            <v>0</v>
          </cell>
          <cell r="CQ449">
            <v>6.3016800000000002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8.6902200000000001</v>
          </cell>
          <cell r="DA449">
            <v>0.82400000000000007</v>
          </cell>
          <cell r="DB449">
            <v>0</v>
          </cell>
          <cell r="DC449">
            <v>0.996</v>
          </cell>
          <cell r="DE449">
            <v>0</v>
          </cell>
        </row>
        <row r="450">
          <cell r="C450" t="str">
            <v>2L6x6x3/8x3/4</v>
          </cell>
          <cell r="D450" t="str">
            <v>F</v>
          </cell>
          <cell r="E450">
            <v>29.8</v>
          </cell>
          <cell r="F450">
            <v>8.76</v>
          </cell>
          <cell r="G450">
            <v>6</v>
          </cell>
          <cell r="H450">
            <v>0</v>
          </cell>
          <cell r="I450">
            <v>0</v>
          </cell>
          <cell r="J450">
            <v>0</v>
          </cell>
          <cell r="K450">
            <v>6</v>
          </cell>
          <cell r="L450">
            <v>0</v>
          </cell>
          <cell r="M450">
            <v>0</v>
          </cell>
          <cell r="N450">
            <v>0</v>
          </cell>
          <cell r="O450">
            <v>0.375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V450">
            <v>0</v>
          </cell>
          <cell r="W450">
            <v>1.62</v>
          </cell>
          <cell r="X450">
            <v>0</v>
          </cell>
          <cell r="Y450">
            <v>0</v>
          </cell>
          <cell r="Z450">
            <v>0</v>
          </cell>
          <cell r="AB450">
            <v>16</v>
          </cell>
          <cell r="AD450">
            <v>15</v>
          </cell>
          <cell r="AF450">
            <v>0</v>
          </cell>
          <cell r="AG450">
            <v>0</v>
          </cell>
          <cell r="AH450">
            <v>0</v>
          </cell>
          <cell r="AI450">
            <v>30.7</v>
          </cell>
          <cell r="AJ450">
            <v>12.5</v>
          </cell>
          <cell r="AK450">
            <v>7.01</v>
          </cell>
          <cell r="AL450">
            <v>1.87</v>
          </cell>
          <cell r="AM450">
            <v>0</v>
          </cell>
          <cell r="AN450">
            <v>0</v>
          </cell>
          <cell r="AO450">
            <v>0</v>
          </cell>
          <cell r="AP450">
            <v>2.74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3.61</v>
          </cell>
          <cell r="AZ450">
            <v>0.84199999999999997</v>
          </cell>
          <cell r="BA450">
            <v>0</v>
          </cell>
          <cell r="BB450">
            <v>0.91200000000000003</v>
          </cell>
          <cell r="BD450" t="str">
            <v>2L152x152x9.5x19</v>
          </cell>
          <cell r="BE450" t="str">
            <v>2L152x152x9.5x19</v>
          </cell>
          <cell r="BF450">
            <v>44.4</v>
          </cell>
          <cell r="BG450">
            <v>56.560525559999995</v>
          </cell>
          <cell r="BH450">
            <v>15.245999999999999</v>
          </cell>
          <cell r="BI450">
            <v>0</v>
          </cell>
          <cell r="BJ450">
            <v>0</v>
          </cell>
          <cell r="BK450">
            <v>0</v>
          </cell>
          <cell r="BL450">
            <v>15.245999999999999</v>
          </cell>
          <cell r="BM450">
            <v>0</v>
          </cell>
          <cell r="BN450">
            <v>0</v>
          </cell>
          <cell r="BO450">
            <v>0</v>
          </cell>
          <cell r="BP450">
            <v>0.95287499999999992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W450">
            <v>0</v>
          </cell>
          <cell r="BX450">
            <v>4.1164199999999997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16</v>
          </cell>
          <cell r="CD450">
            <v>0</v>
          </cell>
          <cell r="CE450">
            <v>15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1279.8439967478625</v>
          </cell>
          <cell r="CK450">
            <v>205.08033026249998</v>
          </cell>
          <cell r="CL450">
            <v>115.00904921120998</v>
          </cell>
          <cell r="CM450">
            <v>4.7516699999999998</v>
          </cell>
          <cell r="CN450">
            <v>0</v>
          </cell>
          <cell r="CO450">
            <v>0</v>
          </cell>
          <cell r="CP450">
            <v>0</v>
          </cell>
          <cell r="CQ450">
            <v>6.9623400000000002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9.1730099999999997</v>
          </cell>
          <cell r="DA450">
            <v>0.84199999999999997</v>
          </cell>
          <cell r="DB450">
            <v>0</v>
          </cell>
          <cell r="DC450">
            <v>0.91</v>
          </cell>
          <cell r="DE450">
            <v>0.75</v>
          </cell>
        </row>
        <row r="451">
          <cell r="C451" t="str">
            <v>2L6x6x3/8x3/8</v>
          </cell>
          <cell r="D451" t="str">
            <v>F</v>
          </cell>
          <cell r="E451">
            <v>29.8</v>
          </cell>
          <cell r="F451">
            <v>8.76</v>
          </cell>
          <cell r="G451">
            <v>6</v>
          </cell>
          <cell r="H451">
            <v>0</v>
          </cell>
          <cell r="I451">
            <v>0</v>
          </cell>
          <cell r="J451">
            <v>0</v>
          </cell>
          <cell r="K451">
            <v>6</v>
          </cell>
          <cell r="L451">
            <v>0</v>
          </cell>
          <cell r="M451">
            <v>0</v>
          </cell>
          <cell r="N451">
            <v>0</v>
          </cell>
          <cell r="O451">
            <v>0.375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V451">
            <v>0</v>
          </cell>
          <cell r="W451">
            <v>1.62</v>
          </cell>
          <cell r="X451">
            <v>0</v>
          </cell>
          <cell r="Y451">
            <v>0</v>
          </cell>
          <cell r="Z451">
            <v>0</v>
          </cell>
          <cell r="AB451">
            <v>16</v>
          </cell>
          <cell r="AD451">
            <v>15</v>
          </cell>
          <cell r="AF451">
            <v>0</v>
          </cell>
          <cell r="AG451">
            <v>0</v>
          </cell>
          <cell r="AH451">
            <v>0</v>
          </cell>
          <cell r="AI451">
            <v>30.7</v>
          </cell>
          <cell r="AJ451">
            <v>12.5</v>
          </cell>
          <cell r="AK451">
            <v>7.01</v>
          </cell>
          <cell r="AL451">
            <v>1.87</v>
          </cell>
          <cell r="AM451">
            <v>0</v>
          </cell>
          <cell r="AN451">
            <v>0</v>
          </cell>
          <cell r="AO451">
            <v>0</v>
          </cell>
          <cell r="AP451">
            <v>2.6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3.51</v>
          </cell>
          <cell r="AZ451">
            <v>0.83299999999999996</v>
          </cell>
          <cell r="BA451">
            <v>0</v>
          </cell>
          <cell r="BB451">
            <v>0.91200000000000003</v>
          </cell>
          <cell r="BD451" t="str">
            <v>2L152x152x9.5x9</v>
          </cell>
          <cell r="BE451" t="str">
            <v>2L152x152x9.5x9</v>
          </cell>
          <cell r="BF451">
            <v>44.4</v>
          </cell>
          <cell r="BG451">
            <v>56.560525559999995</v>
          </cell>
          <cell r="BH451">
            <v>15.245999999999999</v>
          </cell>
          <cell r="BI451">
            <v>0</v>
          </cell>
          <cell r="BJ451">
            <v>0</v>
          </cell>
          <cell r="BK451">
            <v>0</v>
          </cell>
          <cell r="BL451">
            <v>15.245999999999999</v>
          </cell>
          <cell r="BM451">
            <v>0</v>
          </cell>
          <cell r="BN451">
            <v>0</v>
          </cell>
          <cell r="BO451">
            <v>0</v>
          </cell>
          <cell r="BP451">
            <v>0.95287499999999992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W451">
            <v>0</v>
          </cell>
          <cell r="BX451">
            <v>4.1164199999999997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16</v>
          </cell>
          <cell r="CD451">
            <v>0</v>
          </cell>
          <cell r="CE451">
            <v>15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1279.8439967478625</v>
          </cell>
          <cell r="CK451">
            <v>205.08033026249998</v>
          </cell>
          <cell r="CL451">
            <v>115.00904921120998</v>
          </cell>
          <cell r="CM451">
            <v>4.7516699999999998</v>
          </cell>
          <cell r="CN451">
            <v>0</v>
          </cell>
          <cell r="CO451">
            <v>0</v>
          </cell>
          <cell r="CP451">
            <v>0</v>
          </cell>
          <cell r="CQ451">
            <v>6.6066000000000003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8.9189099999999986</v>
          </cell>
          <cell r="DA451">
            <v>0.83299999999999996</v>
          </cell>
          <cell r="DB451">
            <v>0</v>
          </cell>
          <cell r="DC451">
            <v>0.91</v>
          </cell>
          <cell r="DE451">
            <v>0.375</v>
          </cell>
        </row>
        <row r="452">
          <cell r="C452" t="str">
            <v>2L6x6x5/16</v>
          </cell>
          <cell r="D452" t="str">
            <v>F</v>
          </cell>
          <cell r="E452">
            <v>25</v>
          </cell>
          <cell r="F452">
            <v>7.34</v>
          </cell>
          <cell r="G452">
            <v>6</v>
          </cell>
          <cell r="H452">
            <v>0</v>
          </cell>
          <cell r="I452">
            <v>0</v>
          </cell>
          <cell r="J452">
            <v>0</v>
          </cell>
          <cell r="K452">
            <v>6</v>
          </cell>
          <cell r="L452">
            <v>0</v>
          </cell>
          <cell r="M452">
            <v>0</v>
          </cell>
          <cell r="N452">
            <v>0</v>
          </cell>
          <cell r="O452">
            <v>0.3125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V452">
            <v>0</v>
          </cell>
          <cell r="W452">
            <v>1.6</v>
          </cell>
          <cell r="X452">
            <v>0</v>
          </cell>
          <cell r="Y452">
            <v>0</v>
          </cell>
          <cell r="Z452">
            <v>0</v>
          </cell>
          <cell r="AB452">
            <v>19.2</v>
          </cell>
          <cell r="AD452">
            <v>18.2</v>
          </cell>
          <cell r="AF452">
            <v>0</v>
          </cell>
          <cell r="AG452">
            <v>0</v>
          </cell>
          <cell r="AH452">
            <v>0</v>
          </cell>
          <cell r="AI452">
            <v>26</v>
          </cell>
          <cell r="AJ452">
            <v>10.5</v>
          </cell>
          <cell r="AK452">
            <v>5.9</v>
          </cell>
          <cell r="AL452">
            <v>1.88</v>
          </cell>
          <cell r="AM452">
            <v>0</v>
          </cell>
          <cell r="AN452">
            <v>0</v>
          </cell>
          <cell r="AO452">
            <v>0</v>
          </cell>
          <cell r="AP452">
            <v>2.4700000000000002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3.42</v>
          </cell>
          <cell r="AZ452">
            <v>0.82300000000000006</v>
          </cell>
          <cell r="BA452">
            <v>0</v>
          </cell>
          <cell r="BB452">
            <v>0.91400000000000003</v>
          </cell>
          <cell r="BD452" t="str">
            <v>2L152x152x7.9</v>
          </cell>
          <cell r="BE452" t="str">
            <v>2L152x152x7.9</v>
          </cell>
          <cell r="BF452">
            <v>37.300000000000004</v>
          </cell>
          <cell r="BG452">
            <v>47.392038539999994</v>
          </cell>
          <cell r="BH452">
            <v>15.245999999999999</v>
          </cell>
          <cell r="BI452">
            <v>0</v>
          </cell>
          <cell r="BJ452">
            <v>0</v>
          </cell>
          <cell r="BK452">
            <v>0</v>
          </cell>
          <cell r="BL452">
            <v>15.245999999999999</v>
          </cell>
          <cell r="BM452">
            <v>0</v>
          </cell>
          <cell r="BN452">
            <v>0</v>
          </cell>
          <cell r="BO452">
            <v>0</v>
          </cell>
          <cell r="BP452">
            <v>0.7940625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W452">
            <v>0</v>
          </cell>
          <cell r="BX452">
            <v>4.0655999999999999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19.2</v>
          </cell>
          <cell r="CD452">
            <v>0</v>
          </cell>
          <cell r="CE452">
            <v>18.2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1083.9069679297859</v>
          </cell>
          <cell r="CK452">
            <v>172.2674774205</v>
          </cell>
          <cell r="CL452">
            <v>96.797915883900004</v>
          </cell>
          <cell r="CM452">
            <v>4.7770799999999998</v>
          </cell>
          <cell r="CN452">
            <v>0</v>
          </cell>
          <cell r="CO452">
            <v>0</v>
          </cell>
          <cell r="CP452">
            <v>0</v>
          </cell>
          <cell r="CQ452">
            <v>6.2762700000000002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8.6902200000000001</v>
          </cell>
          <cell r="DA452">
            <v>0.82300000000000006</v>
          </cell>
          <cell r="DB452">
            <v>0</v>
          </cell>
          <cell r="DC452">
            <v>0.91300000000000003</v>
          </cell>
          <cell r="DE452">
            <v>0</v>
          </cell>
        </row>
        <row r="453">
          <cell r="C453" t="str">
            <v>2L6x6x5/16x3/4</v>
          </cell>
          <cell r="D453" t="str">
            <v>F</v>
          </cell>
          <cell r="E453">
            <v>25</v>
          </cell>
          <cell r="F453">
            <v>7.34</v>
          </cell>
          <cell r="G453">
            <v>6</v>
          </cell>
          <cell r="H453">
            <v>0</v>
          </cell>
          <cell r="I453">
            <v>0</v>
          </cell>
          <cell r="J453">
            <v>0</v>
          </cell>
          <cell r="K453">
            <v>6</v>
          </cell>
          <cell r="L453">
            <v>0</v>
          </cell>
          <cell r="M453">
            <v>0</v>
          </cell>
          <cell r="N453">
            <v>0</v>
          </cell>
          <cell r="O453">
            <v>0.3125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V453">
            <v>0</v>
          </cell>
          <cell r="W453">
            <v>1.6</v>
          </cell>
          <cell r="X453">
            <v>0</v>
          </cell>
          <cell r="Y453">
            <v>0</v>
          </cell>
          <cell r="Z453">
            <v>0</v>
          </cell>
          <cell r="AB453">
            <v>19.2</v>
          </cell>
          <cell r="AD453">
            <v>18.2</v>
          </cell>
          <cell r="AF453">
            <v>0</v>
          </cell>
          <cell r="AG453">
            <v>0</v>
          </cell>
          <cell r="AH453">
            <v>0</v>
          </cell>
          <cell r="AI453">
            <v>26</v>
          </cell>
          <cell r="AJ453">
            <v>10.5</v>
          </cell>
          <cell r="AK453">
            <v>5.9</v>
          </cell>
          <cell r="AL453">
            <v>1.88</v>
          </cell>
          <cell r="AM453">
            <v>0</v>
          </cell>
          <cell r="AN453">
            <v>0</v>
          </cell>
          <cell r="AO453">
            <v>0</v>
          </cell>
          <cell r="AP453">
            <v>2.72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3.61</v>
          </cell>
          <cell r="AZ453">
            <v>0.84099999999999997</v>
          </cell>
          <cell r="BA453">
            <v>0</v>
          </cell>
          <cell r="BB453">
            <v>0.82600000000000007</v>
          </cell>
          <cell r="BD453" t="str">
            <v>2L152x152x7.9x19</v>
          </cell>
          <cell r="BE453" t="str">
            <v>2L152x152x7.9x19</v>
          </cell>
          <cell r="BF453">
            <v>37.300000000000004</v>
          </cell>
          <cell r="BG453">
            <v>47.392038539999994</v>
          </cell>
          <cell r="BH453">
            <v>15.245999999999999</v>
          </cell>
          <cell r="BI453">
            <v>0</v>
          </cell>
          <cell r="BJ453">
            <v>0</v>
          </cell>
          <cell r="BK453">
            <v>0</v>
          </cell>
          <cell r="BL453">
            <v>15.245999999999999</v>
          </cell>
          <cell r="BM453">
            <v>0</v>
          </cell>
          <cell r="BN453">
            <v>0</v>
          </cell>
          <cell r="BO453">
            <v>0</v>
          </cell>
          <cell r="BP453">
            <v>0.7940625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W453">
            <v>0</v>
          </cell>
          <cell r="BX453">
            <v>4.0655999999999999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19.2</v>
          </cell>
          <cell r="CD453">
            <v>0</v>
          </cell>
          <cell r="CE453">
            <v>18.2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1083.9069679297859</v>
          </cell>
          <cell r="CK453">
            <v>172.2674774205</v>
          </cell>
          <cell r="CL453">
            <v>96.797915883900004</v>
          </cell>
          <cell r="CM453">
            <v>4.7770799999999998</v>
          </cell>
          <cell r="CN453">
            <v>0</v>
          </cell>
          <cell r="CO453">
            <v>0</v>
          </cell>
          <cell r="CP453">
            <v>0</v>
          </cell>
          <cell r="CQ453">
            <v>6.9115200000000003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9.1730099999999997</v>
          </cell>
          <cell r="DA453">
            <v>0.84099999999999997</v>
          </cell>
          <cell r="DB453">
            <v>0</v>
          </cell>
          <cell r="DC453">
            <v>0.82400000000000007</v>
          </cell>
          <cell r="DE453">
            <v>0.75</v>
          </cell>
        </row>
        <row r="454">
          <cell r="C454" t="str">
            <v>2L6x6x5/16x3/8</v>
          </cell>
          <cell r="D454" t="str">
            <v>F</v>
          </cell>
          <cell r="E454">
            <v>25</v>
          </cell>
          <cell r="F454">
            <v>7.34</v>
          </cell>
          <cell r="G454">
            <v>6</v>
          </cell>
          <cell r="H454">
            <v>0</v>
          </cell>
          <cell r="I454">
            <v>0</v>
          </cell>
          <cell r="J454">
            <v>0</v>
          </cell>
          <cell r="K454">
            <v>6</v>
          </cell>
          <cell r="L454">
            <v>0</v>
          </cell>
          <cell r="M454">
            <v>0</v>
          </cell>
          <cell r="N454">
            <v>0</v>
          </cell>
          <cell r="O454">
            <v>0.3125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V454">
            <v>0</v>
          </cell>
          <cell r="W454">
            <v>1.6</v>
          </cell>
          <cell r="X454">
            <v>0</v>
          </cell>
          <cell r="Y454">
            <v>0</v>
          </cell>
          <cell r="Z454">
            <v>0</v>
          </cell>
          <cell r="AB454">
            <v>19.2</v>
          </cell>
          <cell r="AD454">
            <v>18.2</v>
          </cell>
          <cell r="AF454">
            <v>0</v>
          </cell>
          <cell r="AG454">
            <v>0</v>
          </cell>
          <cell r="AH454">
            <v>0</v>
          </cell>
          <cell r="AI454">
            <v>26</v>
          </cell>
          <cell r="AJ454">
            <v>10.5</v>
          </cell>
          <cell r="AK454">
            <v>5.9</v>
          </cell>
          <cell r="AL454">
            <v>1.88</v>
          </cell>
          <cell r="AM454">
            <v>0</v>
          </cell>
          <cell r="AN454">
            <v>0</v>
          </cell>
          <cell r="AO454">
            <v>0</v>
          </cell>
          <cell r="AP454">
            <v>2.59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3.51</v>
          </cell>
          <cell r="AZ454">
            <v>0.83200000000000007</v>
          </cell>
          <cell r="BA454">
            <v>0</v>
          </cell>
          <cell r="BB454">
            <v>0.82600000000000007</v>
          </cell>
          <cell r="BD454" t="str">
            <v>2L152x152x7.9x9</v>
          </cell>
          <cell r="BE454" t="str">
            <v>2L152x152x7.9x9</v>
          </cell>
          <cell r="BF454">
            <v>37.300000000000004</v>
          </cell>
          <cell r="BG454">
            <v>47.392038539999994</v>
          </cell>
          <cell r="BH454">
            <v>15.245999999999999</v>
          </cell>
          <cell r="BI454">
            <v>0</v>
          </cell>
          <cell r="BJ454">
            <v>0</v>
          </cell>
          <cell r="BK454">
            <v>0</v>
          </cell>
          <cell r="BL454">
            <v>15.245999999999999</v>
          </cell>
          <cell r="BM454">
            <v>0</v>
          </cell>
          <cell r="BN454">
            <v>0</v>
          </cell>
          <cell r="BO454">
            <v>0</v>
          </cell>
          <cell r="BP454">
            <v>0.7940625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W454">
            <v>0</v>
          </cell>
          <cell r="BX454">
            <v>4.0655999999999999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19.2</v>
          </cell>
          <cell r="CD454">
            <v>0</v>
          </cell>
          <cell r="CE454">
            <v>18.2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1083.9069679297859</v>
          </cell>
          <cell r="CK454">
            <v>172.2674774205</v>
          </cell>
          <cell r="CL454">
            <v>96.797915883900004</v>
          </cell>
          <cell r="CM454">
            <v>4.7770799999999998</v>
          </cell>
          <cell r="CN454">
            <v>0</v>
          </cell>
          <cell r="CO454">
            <v>0</v>
          </cell>
          <cell r="CP454">
            <v>0</v>
          </cell>
          <cell r="CQ454">
            <v>6.5811899999999994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8.9189099999999986</v>
          </cell>
          <cell r="DA454">
            <v>0.83200000000000007</v>
          </cell>
          <cell r="DB454">
            <v>0</v>
          </cell>
          <cell r="DC454">
            <v>0.82400000000000007</v>
          </cell>
          <cell r="DE454">
            <v>0.375</v>
          </cell>
        </row>
        <row r="455">
          <cell r="C455" t="str">
            <v>2L6x6x5/8</v>
          </cell>
          <cell r="D455" t="str">
            <v>F</v>
          </cell>
          <cell r="E455">
            <v>48.5</v>
          </cell>
          <cell r="F455">
            <v>14.3</v>
          </cell>
          <cell r="G455">
            <v>6</v>
          </cell>
          <cell r="H455">
            <v>0</v>
          </cell>
          <cell r="I455">
            <v>0</v>
          </cell>
          <cell r="J455">
            <v>0</v>
          </cell>
          <cell r="K455">
            <v>6</v>
          </cell>
          <cell r="L455">
            <v>0</v>
          </cell>
          <cell r="M455">
            <v>0</v>
          </cell>
          <cell r="N455">
            <v>0</v>
          </cell>
          <cell r="O455">
            <v>0.625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V455">
            <v>0</v>
          </cell>
          <cell r="W455">
            <v>1.72</v>
          </cell>
          <cell r="X455">
            <v>0</v>
          </cell>
          <cell r="Y455">
            <v>0</v>
          </cell>
          <cell r="Z455">
            <v>0</v>
          </cell>
          <cell r="AB455">
            <v>9.6</v>
          </cell>
          <cell r="AD455">
            <v>8.6</v>
          </cell>
          <cell r="AF455">
            <v>0</v>
          </cell>
          <cell r="AG455">
            <v>0</v>
          </cell>
          <cell r="AH455">
            <v>0</v>
          </cell>
          <cell r="AI455">
            <v>48.2</v>
          </cell>
          <cell r="AJ455">
            <v>20.2</v>
          </cell>
          <cell r="AK455">
            <v>11.3</v>
          </cell>
          <cell r="AL455">
            <v>1.84</v>
          </cell>
          <cell r="AM455">
            <v>0</v>
          </cell>
          <cell r="AN455">
            <v>0</v>
          </cell>
          <cell r="AO455">
            <v>0</v>
          </cell>
          <cell r="AP455">
            <v>2.52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3.42</v>
          </cell>
          <cell r="AZ455">
            <v>0.83100000000000007</v>
          </cell>
          <cell r="BA455">
            <v>0</v>
          </cell>
          <cell r="BB455">
            <v>1</v>
          </cell>
          <cell r="BD455" t="str">
            <v>2L152x152x15.9</v>
          </cell>
          <cell r="BE455" t="str">
            <v>2L152x152x15.9</v>
          </cell>
          <cell r="BF455">
            <v>72.199999999999989</v>
          </cell>
          <cell r="BG455">
            <v>92.330538300000001</v>
          </cell>
          <cell r="BH455">
            <v>15.245999999999999</v>
          </cell>
          <cell r="BI455">
            <v>0</v>
          </cell>
          <cell r="BJ455">
            <v>0</v>
          </cell>
          <cell r="BK455">
            <v>0</v>
          </cell>
          <cell r="BL455">
            <v>15.245999999999999</v>
          </cell>
          <cell r="BM455">
            <v>0</v>
          </cell>
          <cell r="BN455">
            <v>0</v>
          </cell>
          <cell r="BO455">
            <v>0</v>
          </cell>
          <cell r="BP455">
            <v>1.588125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W455">
            <v>0</v>
          </cell>
          <cell r="BX455">
            <v>4.37052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9.6</v>
          </cell>
          <cell r="CD455">
            <v>0</v>
          </cell>
          <cell r="CE455">
            <v>8.6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2009.3967636236803</v>
          </cell>
          <cell r="CK455">
            <v>331.40981370419996</v>
          </cell>
          <cell r="CL455">
            <v>185.39261855730001</v>
          </cell>
          <cell r="CM455">
            <v>4.67544</v>
          </cell>
          <cell r="CN455">
            <v>0</v>
          </cell>
          <cell r="CO455">
            <v>0</v>
          </cell>
          <cell r="CP455">
            <v>0</v>
          </cell>
          <cell r="CQ455">
            <v>6.4033199999999999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8.6902200000000001</v>
          </cell>
          <cell r="DA455">
            <v>0.83100000000000007</v>
          </cell>
          <cell r="DB455">
            <v>0</v>
          </cell>
          <cell r="DC455">
            <v>1</v>
          </cell>
          <cell r="DE455">
            <v>0</v>
          </cell>
        </row>
        <row r="456">
          <cell r="C456" t="str">
            <v>2L6x6x5/8x3/4</v>
          </cell>
          <cell r="D456" t="str">
            <v>F</v>
          </cell>
          <cell r="E456">
            <v>48.5</v>
          </cell>
          <cell r="F456">
            <v>14.3</v>
          </cell>
          <cell r="G456">
            <v>6</v>
          </cell>
          <cell r="H456">
            <v>0</v>
          </cell>
          <cell r="I456">
            <v>0</v>
          </cell>
          <cell r="J456">
            <v>0</v>
          </cell>
          <cell r="K456">
            <v>6</v>
          </cell>
          <cell r="L456">
            <v>0</v>
          </cell>
          <cell r="M456">
            <v>0</v>
          </cell>
          <cell r="N456">
            <v>0</v>
          </cell>
          <cell r="O456">
            <v>0.625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V456">
            <v>0</v>
          </cell>
          <cell r="W456">
            <v>1.72</v>
          </cell>
          <cell r="X456">
            <v>0</v>
          </cell>
          <cell r="Y456">
            <v>0</v>
          </cell>
          <cell r="Z456">
            <v>0</v>
          </cell>
          <cell r="AB456">
            <v>9.6</v>
          </cell>
          <cell r="AD456">
            <v>8.6</v>
          </cell>
          <cell r="AF456">
            <v>0</v>
          </cell>
          <cell r="AG456">
            <v>0</v>
          </cell>
          <cell r="AH456">
            <v>0</v>
          </cell>
          <cell r="AI456">
            <v>48.2</v>
          </cell>
          <cell r="AJ456">
            <v>20.2</v>
          </cell>
          <cell r="AK456">
            <v>11.3</v>
          </cell>
          <cell r="AL456">
            <v>1.84</v>
          </cell>
          <cell r="AM456">
            <v>0</v>
          </cell>
          <cell r="AN456">
            <v>0</v>
          </cell>
          <cell r="AO456">
            <v>0</v>
          </cell>
          <cell r="AP456">
            <v>2.79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3.62</v>
          </cell>
          <cell r="AZ456">
            <v>0.84899999999999998</v>
          </cell>
          <cell r="BA456">
            <v>0</v>
          </cell>
          <cell r="BB456">
            <v>1</v>
          </cell>
          <cell r="BD456" t="str">
            <v>2L152x152x15.9x19</v>
          </cell>
          <cell r="BE456" t="str">
            <v>2L152x152x15.9x19</v>
          </cell>
          <cell r="BF456">
            <v>72.199999999999989</v>
          </cell>
          <cell r="BG456">
            <v>92.330538300000001</v>
          </cell>
          <cell r="BH456">
            <v>15.245999999999999</v>
          </cell>
          <cell r="BI456">
            <v>0</v>
          </cell>
          <cell r="BJ456">
            <v>0</v>
          </cell>
          <cell r="BK456">
            <v>0</v>
          </cell>
          <cell r="BL456">
            <v>15.245999999999999</v>
          </cell>
          <cell r="BM456">
            <v>0</v>
          </cell>
          <cell r="BN456">
            <v>0</v>
          </cell>
          <cell r="BO456">
            <v>0</v>
          </cell>
          <cell r="BP456">
            <v>1.588125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W456">
            <v>0</v>
          </cell>
          <cell r="BX456">
            <v>4.37052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9.6</v>
          </cell>
          <cell r="CD456">
            <v>0</v>
          </cell>
          <cell r="CE456">
            <v>8.6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2009.3967636236803</v>
          </cell>
          <cell r="CK456">
            <v>331.40981370419996</v>
          </cell>
          <cell r="CL456">
            <v>185.39261855730001</v>
          </cell>
          <cell r="CM456">
            <v>4.67544</v>
          </cell>
          <cell r="CN456">
            <v>0</v>
          </cell>
          <cell r="CO456">
            <v>0</v>
          </cell>
          <cell r="CP456">
            <v>0</v>
          </cell>
          <cell r="CQ456">
            <v>7.0893899999999999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9.1984200000000005</v>
          </cell>
          <cell r="DA456">
            <v>0.84899999999999998</v>
          </cell>
          <cell r="DB456">
            <v>0</v>
          </cell>
          <cell r="DC456">
            <v>1</v>
          </cell>
          <cell r="DE456">
            <v>0.75</v>
          </cell>
        </row>
        <row r="457">
          <cell r="C457" t="str">
            <v>2L6x6x5/8x3/8</v>
          </cell>
          <cell r="D457" t="str">
            <v>F</v>
          </cell>
          <cell r="E457">
            <v>48.5</v>
          </cell>
          <cell r="F457">
            <v>14.3</v>
          </cell>
          <cell r="G457">
            <v>6</v>
          </cell>
          <cell r="H457">
            <v>0</v>
          </cell>
          <cell r="I457">
            <v>0</v>
          </cell>
          <cell r="J457">
            <v>0</v>
          </cell>
          <cell r="K457">
            <v>6</v>
          </cell>
          <cell r="L457">
            <v>0</v>
          </cell>
          <cell r="M457">
            <v>0</v>
          </cell>
          <cell r="N457">
            <v>0</v>
          </cell>
          <cell r="O457">
            <v>0.625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V457">
            <v>0</v>
          </cell>
          <cell r="W457">
            <v>1.72</v>
          </cell>
          <cell r="X457">
            <v>0</v>
          </cell>
          <cell r="Y457">
            <v>0</v>
          </cell>
          <cell r="Z457">
            <v>0</v>
          </cell>
          <cell r="AB457">
            <v>9.6</v>
          </cell>
          <cell r="AD457">
            <v>8.6</v>
          </cell>
          <cell r="AF457">
            <v>0</v>
          </cell>
          <cell r="AG457">
            <v>0</v>
          </cell>
          <cell r="AH457">
            <v>0</v>
          </cell>
          <cell r="AI457">
            <v>48.2</v>
          </cell>
          <cell r="AJ457">
            <v>20.2</v>
          </cell>
          <cell r="AK457">
            <v>11.3</v>
          </cell>
          <cell r="AL457">
            <v>1.84</v>
          </cell>
          <cell r="AM457">
            <v>0</v>
          </cell>
          <cell r="AN457">
            <v>0</v>
          </cell>
          <cell r="AO457">
            <v>0</v>
          </cell>
          <cell r="AP457">
            <v>2.65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3.52</v>
          </cell>
          <cell r="AZ457">
            <v>0.84</v>
          </cell>
          <cell r="BA457">
            <v>0</v>
          </cell>
          <cell r="BB457">
            <v>1</v>
          </cell>
          <cell r="BD457" t="str">
            <v>2L152x152x15.9x9</v>
          </cell>
          <cell r="BE457" t="str">
            <v>2L152x152x15.9x9</v>
          </cell>
          <cell r="BF457">
            <v>72.199999999999989</v>
          </cell>
          <cell r="BG457">
            <v>92.330538300000001</v>
          </cell>
          <cell r="BH457">
            <v>15.245999999999999</v>
          </cell>
          <cell r="BI457">
            <v>0</v>
          </cell>
          <cell r="BJ457">
            <v>0</v>
          </cell>
          <cell r="BK457">
            <v>0</v>
          </cell>
          <cell r="BL457">
            <v>15.245999999999999</v>
          </cell>
          <cell r="BM457">
            <v>0</v>
          </cell>
          <cell r="BN457">
            <v>0</v>
          </cell>
          <cell r="BO457">
            <v>0</v>
          </cell>
          <cell r="BP457">
            <v>1.588125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W457">
            <v>0</v>
          </cell>
          <cell r="BX457">
            <v>4.37052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9.6</v>
          </cell>
          <cell r="CD457">
            <v>0</v>
          </cell>
          <cell r="CE457">
            <v>8.6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2009.3967636236803</v>
          </cell>
          <cell r="CK457">
            <v>331.40981370419996</v>
          </cell>
          <cell r="CL457">
            <v>185.39261855730001</v>
          </cell>
          <cell r="CM457">
            <v>4.67544</v>
          </cell>
          <cell r="CN457">
            <v>0</v>
          </cell>
          <cell r="CO457">
            <v>0</v>
          </cell>
          <cell r="CP457">
            <v>0</v>
          </cell>
          <cell r="CQ457">
            <v>6.7336499999999999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8.9443199999999994</v>
          </cell>
          <cell r="DA457">
            <v>0.84</v>
          </cell>
          <cell r="DB457">
            <v>0</v>
          </cell>
          <cell r="DC457">
            <v>1</v>
          </cell>
          <cell r="DE457">
            <v>0.375</v>
          </cell>
        </row>
        <row r="458">
          <cell r="C458" t="str">
            <v>2L6x6x7/16</v>
          </cell>
          <cell r="D458" t="str">
            <v>F</v>
          </cell>
          <cell r="E458">
            <v>34.6</v>
          </cell>
          <cell r="F458">
            <v>10.199999999999999</v>
          </cell>
          <cell r="G458">
            <v>6</v>
          </cell>
          <cell r="H458">
            <v>0</v>
          </cell>
          <cell r="I458">
            <v>0</v>
          </cell>
          <cell r="J458">
            <v>0</v>
          </cell>
          <cell r="K458">
            <v>6</v>
          </cell>
          <cell r="L458">
            <v>0</v>
          </cell>
          <cell r="M458">
            <v>0</v>
          </cell>
          <cell r="N458">
            <v>0</v>
          </cell>
          <cell r="O458">
            <v>0.4375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V458">
            <v>0</v>
          </cell>
          <cell r="W458">
            <v>1.65</v>
          </cell>
          <cell r="X458">
            <v>0</v>
          </cell>
          <cell r="Y458">
            <v>0</v>
          </cell>
          <cell r="Z458">
            <v>0</v>
          </cell>
          <cell r="AB458">
            <v>13.714285714285714</v>
          </cell>
          <cell r="AD458">
            <v>12.714285714285714</v>
          </cell>
          <cell r="AF458">
            <v>0</v>
          </cell>
          <cell r="AG458">
            <v>0</v>
          </cell>
          <cell r="AH458">
            <v>0</v>
          </cell>
          <cell r="AI458">
            <v>35.299999999999997</v>
          </cell>
          <cell r="AJ458">
            <v>14.5</v>
          </cell>
          <cell r="AK458">
            <v>8.11</v>
          </cell>
          <cell r="AL458">
            <v>1.86</v>
          </cell>
          <cell r="AM458">
            <v>0</v>
          </cell>
          <cell r="AN458">
            <v>0</v>
          </cell>
          <cell r="AO458">
            <v>0</v>
          </cell>
          <cell r="AP458">
            <v>2.4900000000000002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3.42</v>
          </cell>
          <cell r="AZ458">
            <v>0.82600000000000007</v>
          </cell>
          <cell r="BA458">
            <v>0</v>
          </cell>
          <cell r="BB458">
            <v>1</v>
          </cell>
          <cell r="BD458" t="str">
            <v>2L152x152x11.1</v>
          </cell>
          <cell r="BE458" t="str">
            <v>2L152x152x11.1</v>
          </cell>
          <cell r="BF458">
            <v>51.5</v>
          </cell>
          <cell r="BG458">
            <v>65.858146199999993</v>
          </cell>
          <cell r="BH458">
            <v>15.245999999999999</v>
          </cell>
          <cell r="BI458">
            <v>0</v>
          </cell>
          <cell r="BJ458">
            <v>0</v>
          </cell>
          <cell r="BK458">
            <v>0</v>
          </cell>
          <cell r="BL458">
            <v>15.245999999999999</v>
          </cell>
          <cell r="BM458">
            <v>0</v>
          </cell>
          <cell r="BN458">
            <v>0</v>
          </cell>
          <cell r="BO458">
            <v>0</v>
          </cell>
          <cell r="BP458">
            <v>1.1116874999999999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W458">
            <v>0</v>
          </cell>
          <cell r="BX458">
            <v>4.1926499999999995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13.714285714285714</v>
          </cell>
          <cell r="CD458">
            <v>0</v>
          </cell>
          <cell r="CE458">
            <v>12.714285714285714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1471.6121526123632</v>
          </cell>
          <cell r="CK458">
            <v>237.8931831045</v>
          </cell>
          <cell r="CL458">
            <v>133.05611827430999</v>
          </cell>
          <cell r="CM458">
            <v>4.7262599999999999</v>
          </cell>
          <cell r="CN458">
            <v>0</v>
          </cell>
          <cell r="CO458">
            <v>0</v>
          </cell>
          <cell r="CP458">
            <v>0</v>
          </cell>
          <cell r="CQ458">
            <v>6.3270900000000001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8.6902200000000001</v>
          </cell>
          <cell r="DA458">
            <v>0.82600000000000007</v>
          </cell>
          <cell r="DB458">
            <v>0</v>
          </cell>
          <cell r="DC458">
            <v>1</v>
          </cell>
          <cell r="DE458">
            <v>0</v>
          </cell>
        </row>
        <row r="459">
          <cell r="C459" t="str">
            <v>2L6x6x7/16x3/4</v>
          </cell>
          <cell r="D459" t="str">
            <v>F</v>
          </cell>
          <cell r="E459">
            <v>34.6</v>
          </cell>
          <cell r="F459">
            <v>10.199999999999999</v>
          </cell>
          <cell r="G459">
            <v>6</v>
          </cell>
          <cell r="H459">
            <v>0</v>
          </cell>
          <cell r="I459">
            <v>0</v>
          </cell>
          <cell r="J459">
            <v>0</v>
          </cell>
          <cell r="K459">
            <v>6</v>
          </cell>
          <cell r="L459">
            <v>0</v>
          </cell>
          <cell r="M459">
            <v>0</v>
          </cell>
          <cell r="N459">
            <v>0</v>
          </cell>
          <cell r="O459">
            <v>0.4375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V459">
            <v>0</v>
          </cell>
          <cell r="W459">
            <v>1.65</v>
          </cell>
          <cell r="X459">
            <v>0</v>
          </cell>
          <cell r="Y459">
            <v>0</v>
          </cell>
          <cell r="Z459">
            <v>0</v>
          </cell>
          <cell r="AB459">
            <v>13.714285714285714</v>
          </cell>
          <cell r="AD459">
            <v>12.714285714285714</v>
          </cell>
          <cell r="AF459">
            <v>0</v>
          </cell>
          <cell r="AG459">
            <v>0</v>
          </cell>
          <cell r="AH459">
            <v>0</v>
          </cell>
          <cell r="AI459">
            <v>35.299999999999997</v>
          </cell>
          <cell r="AJ459">
            <v>14.5</v>
          </cell>
          <cell r="AK459">
            <v>8.11</v>
          </cell>
          <cell r="AL459">
            <v>1.86</v>
          </cell>
          <cell r="AM459">
            <v>0</v>
          </cell>
          <cell r="AN459">
            <v>0</v>
          </cell>
          <cell r="AO459">
            <v>0</v>
          </cell>
          <cell r="AP459">
            <v>2.75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3.62</v>
          </cell>
          <cell r="AZ459">
            <v>0.84399999999999997</v>
          </cell>
          <cell r="BA459">
            <v>0</v>
          </cell>
          <cell r="BB459">
            <v>0.97299999999999998</v>
          </cell>
          <cell r="BD459" t="str">
            <v>2L152x152x11.1x19</v>
          </cell>
          <cell r="BE459" t="str">
            <v>2L152x152x11.1x19</v>
          </cell>
          <cell r="BF459">
            <v>51.5</v>
          </cell>
          <cell r="BG459">
            <v>65.858146199999993</v>
          </cell>
          <cell r="BH459">
            <v>15.245999999999999</v>
          </cell>
          <cell r="BI459">
            <v>0</v>
          </cell>
          <cell r="BJ459">
            <v>0</v>
          </cell>
          <cell r="BK459">
            <v>0</v>
          </cell>
          <cell r="BL459">
            <v>15.245999999999999</v>
          </cell>
          <cell r="BM459">
            <v>0</v>
          </cell>
          <cell r="BN459">
            <v>0</v>
          </cell>
          <cell r="BO459">
            <v>0</v>
          </cell>
          <cell r="BP459">
            <v>1.1116874999999999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W459">
            <v>0</v>
          </cell>
          <cell r="BX459">
            <v>4.1926499999999995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13.714285714285714</v>
          </cell>
          <cell r="CD459">
            <v>0</v>
          </cell>
          <cell r="CE459">
            <v>12.714285714285714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1471.6121526123632</v>
          </cell>
          <cell r="CK459">
            <v>237.8931831045</v>
          </cell>
          <cell r="CL459">
            <v>133.05611827430999</v>
          </cell>
          <cell r="CM459">
            <v>4.7262599999999999</v>
          </cell>
          <cell r="CN459">
            <v>0</v>
          </cell>
          <cell r="CO459">
            <v>0</v>
          </cell>
          <cell r="CP459">
            <v>0</v>
          </cell>
          <cell r="CQ459">
            <v>6.9877500000000001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9.1984200000000005</v>
          </cell>
          <cell r="DA459">
            <v>0.84399999999999997</v>
          </cell>
          <cell r="DB459">
            <v>0</v>
          </cell>
          <cell r="DC459">
            <v>0.97099999999999997</v>
          </cell>
          <cell r="DE459">
            <v>0.75</v>
          </cell>
        </row>
        <row r="460">
          <cell r="C460" t="str">
            <v>2L6x6x7/16x3/8</v>
          </cell>
          <cell r="D460" t="str">
            <v>F</v>
          </cell>
          <cell r="E460">
            <v>34.6</v>
          </cell>
          <cell r="F460">
            <v>10.199999999999999</v>
          </cell>
          <cell r="G460">
            <v>6</v>
          </cell>
          <cell r="H460">
            <v>0</v>
          </cell>
          <cell r="I460">
            <v>0</v>
          </cell>
          <cell r="J460">
            <v>0</v>
          </cell>
          <cell r="K460">
            <v>6</v>
          </cell>
          <cell r="L460">
            <v>0</v>
          </cell>
          <cell r="M460">
            <v>0</v>
          </cell>
          <cell r="N460">
            <v>0</v>
          </cell>
          <cell r="O460">
            <v>0.4375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V460">
            <v>0</v>
          </cell>
          <cell r="W460">
            <v>1.65</v>
          </cell>
          <cell r="X460">
            <v>0</v>
          </cell>
          <cell r="Y460">
            <v>0</v>
          </cell>
          <cell r="Z460">
            <v>0</v>
          </cell>
          <cell r="AB460">
            <v>13.714285714285714</v>
          </cell>
          <cell r="AD460">
            <v>12.714285714285714</v>
          </cell>
          <cell r="AF460">
            <v>0</v>
          </cell>
          <cell r="AG460">
            <v>0</v>
          </cell>
          <cell r="AH460">
            <v>0</v>
          </cell>
          <cell r="AI460">
            <v>35.299999999999997</v>
          </cell>
          <cell r="AJ460">
            <v>14.5</v>
          </cell>
          <cell r="AK460">
            <v>8.11</v>
          </cell>
          <cell r="AL460">
            <v>1.86</v>
          </cell>
          <cell r="AM460">
            <v>0</v>
          </cell>
          <cell r="AN460">
            <v>0</v>
          </cell>
          <cell r="AO460">
            <v>0</v>
          </cell>
          <cell r="AP460">
            <v>2.62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3.52</v>
          </cell>
          <cell r="AZ460">
            <v>0.83499999999999996</v>
          </cell>
          <cell r="BA460">
            <v>0</v>
          </cell>
          <cell r="BB460">
            <v>0.97299999999999998</v>
          </cell>
          <cell r="BD460" t="str">
            <v>2L152x152x11.1x9</v>
          </cell>
          <cell r="BE460" t="str">
            <v>2L152x152x11.1x9</v>
          </cell>
          <cell r="BF460">
            <v>51.5</v>
          </cell>
          <cell r="BG460">
            <v>65.858146199999993</v>
          </cell>
          <cell r="BH460">
            <v>15.245999999999999</v>
          </cell>
          <cell r="BI460">
            <v>0</v>
          </cell>
          <cell r="BJ460">
            <v>0</v>
          </cell>
          <cell r="BK460">
            <v>0</v>
          </cell>
          <cell r="BL460">
            <v>15.245999999999999</v>
          </cell>
          <cell r="BM460">
            <v>0</v>
          </cell>
          <cell r="BN460">
            <v>0</v>
          </cell>
          <cell r="BO460">
            <v>0</v>
          </cell>
          <cell r="BP460">
            <v>1.1116874999999999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W460">
            <v>0</v>
          </cell>
          <cell r="BX460">
            <v>4.1926499999999995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13.714285714285714</v>
          </cell>
          <cell r="CD460">
            <v>0</v>
          </cell>
          <cell r="CE460">
            <v>12.714285714285714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1471.6121526123632</v>
          </cell>
          <cell r="CK460">
            <v>237.8931831045</v>
          </cell>
          <cell r="CL460">
            <v>133.05611827430999</v>
          </cell>
          <cell r="CM460">
            <v>4.7262599999999999</v>
          </cell>
          <cell r="CN460">
            <v>0</v>
          </cell>
          <cell r="CO460">
            <v>0</v>
          </cell>
          <cell r="CP460">
            <v>0</v>
          </cell>
          <cell r="CQ460">
            <v>6.6574200000000001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8.9443199999999994</v>
          </cell>
          <cell r="DA460">
            <v>0.83499999999999996</v>
          </cell>
          <cell r="DB460">
            <v>0</v>
          </cell>
          <cell r="DC460">
            <v>0.97099999999999997</v>
          </cell>
          <cell r="DE460">
            <v>0.375</v>
          </cell>
        </row>
        <row r="461">
          <cell r="C461" t="str">
            <v>2L6x6x7/8</v>
          </cell>
          <cell r="D461" t="str">
            <v>F</v>
          </cell>
          <cell r="E461">
            <v>66.400000000000006</v>
          </cell>
          <cell r="F461">
            <v>19.5</v>
          </cell>
          <cell r="G461">
            <v>6</v>
          </cell>
          <cell r="H461">
            <v>0</v>
          </cell>
          <cell r="I461">
            <v>0</v>
          </cell>
          <cell r="J461">
            <v>0</v>
          </cell>
          <cell r="K461">
            <v>6</v>
          </cell>
          <cell r="L461">
            <v>0</v>
          </cell>
          <cell r="M461">
            <v>0</v>
          </cell>
          <cell r="N461">
            <v>0</v>
          </cell>
          <cell r="O461">
            <v>0.875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V461">
            <v>0</v>
          </cell>
          <cell r="W461">
            <v>1.81</v>
          </cell>
          <cell r="X461">
            <v>0</v>
          </cell>
          <cell r="Y461">
            <v>0</v>
          </cell>
          <cell r="Z461">
            <v>0</v>
          </cell>
          <cell r="AB461">
            <v>6.8571428571428568</v>
          </cell>
          <cell r="AD461">
            <v>5.8571428571428568</v>
          </cell>
          <cell r="AF461">
            <v>0</v>
          </cell>
          <cell r="AG461">
            <v>0</v>
          </cell>
          <cell r="AH461">
            <v>0</v>
          </cell>
          <cell r="AI461">
            <v>63.8</v>
          </cell>
          <cell r="AJ461">
            <v>27.4</v>
          </cell>
          <cell r="AK461">
            <v>15.2</v>
          </cell>
          <cell r="AL461">
            <v>1.81</v>
          </cell>
          <cell r="AM461">
            <v>0</v>
          </cell>
          <cell r="AN461">
            <v>0</v>
          </cell>
          <cell r="AO461">
            <v>0</v>
          </cell>
          <cell r="AP461">
            <v>2.56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3.42</v>
          </cell>
          <cell r="AZ461">
            <v>0.83899999999999997</v>
          </cell>
          <cell r="BA461">
            <v>0</v>
          </cell>
          <cell r="BB461">
            <v>1</v>
          </cell>
          <cell r="BD461" t="str">
            <v>2L152x152x22.2</v>
          </cell>
          <cell r="BE461" t="str">
            <v>2L152x152x22.2</v>
          </cell>
          <cell r="BF461">
            <v>98.899999999999991</v>
          </cell>
          <cell r="BG461">
            <v>125.90527949999999</v>
          </cell>
          <cell r="BH461">
            <v>15.245999999999999</v>
          </cell>
          <cell r="BI461">
            <v>0</v>
          </cell>
          <cell r="BJ461">
            <v>0</v>
          </cell>
          <cell r="BK461">
            <v>0</v>
          </cell>
          <cell r="BL461">
            <v>15.245999999999999</v>
          </cell>
          <cell r="BM461">
            <v>0</v>
          </cell>
          <cell r="BN461">
            <v>0</v>
          </cell>
          <cell r="BO461">
            <v>0</v>
          </cell>
          <cell r="BP461">
            <v>2.2233749999999999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W461">
            <v>0</v>
          </cell>
          <cell r="BX461">
            <v>4.5992100000000002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6.8571428571428568</v>
          </cell>
          <cell r="CD461">
            <v>0</v>
          </cell>
          <cell r="CE461">
            <v>5.8571428571428568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2659.7409443815518</v>
          </cell>
          <cell r="CK461">
            <v>449.53608393539997</v>
          </cell>
          <cell r="CL461">
            <v>249.37768159919997</v>
          </cell>
          <cell r="CM461">
            <v>4.5992100000000002</v>
          </cell>
          <cell r="CN461">
            <v>0</v>
          </cell>
          <cell r="CO461">
            <v>0</v>
          </cell>
          <cell r="CP461">
            <v>0</v>
          </cell>
          <cell r="CQ461">
            <v>6.5049599999999996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8.6902200000000001</v>
          </cell>
          <cell r="DA461">
            <v>0.83899999999999997</v>
          </cell>
          <cell r="DB461">
            <v>0</v>
          </cell>
          <cell r="DC461">
            <v>1</v>
          </cell>
          <cell r="DE461">
            <v>0</v>
          </cell>
        </row>
        <row r="462">
          <cell r="C462" t="str">
            <v>2L6x6x7/8x3/4</v>
          </cell>
          <cell r="D462" t="str">
            <v>F</v>
          </cell>
          <cell r="E462">
            <v>66.400000000000006</v>
          </cell>
          <cell r="F462">
            <v>19.5</v>
          </cell>
          <cell r="G462">
            <v>6</v>
          </cell>
          <cell r="H462">
            <v>0</v>
          </cell>
          <cell r="I462">
            <v>0</v>
          </cell>
          <cell r="J462">
            <v>0</v>
          </cell>
          <cell r="K462">
            <v>6</v>
          </cell>
          <cell r="L462">
            <v>0</v>
          </cell>
          <cell r="M462">
            <v>0</v>
          </cell>
          <cell r="N462">
            <v>0</v>
          </cell>
          <cell r="O462">
            <v>0.875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V462">
            <v>0</v>
          </cell>
          <cell r="W462">
            <v>1.81</v>
          </cell>
          <cell r="X462">
            <v>0</v>
          </cell>
          <cell r="Y462">
            <v>0</v>
          </cell>
          <cell r="Z462">
            <v>0</v>
          </cell>
          <cell r="AB462">
            <v>6.8571428571428568</v>
          </cell>
          <cell r="AD462">
            <v>5.8571428571428568</v>
          </cell>
          <cell r="AF462">
            <v>0</v>
          </cell>
          <cell r="AG462">
            <v>0</v>
          </cell>
          <cell r="AH462">
            <v>0</v>
          </cell>
          <cell r="AI462">
            <v>63.8</v>
          </cell>
          <cell r="AJ462">
            <v>27.4</v>
          </cell>
          <cell r="AK462">
            <v>15.2</v>
          </cell>
          <cell r="AL462">
            <v>1.81</v>
          </cell>
          <cell r="AM462">
            <v>0</v>
          </cell>
          <cell r="AN462">
            <v>0</v>
          </cell>
          <cell r="AO462">
            <v>0</v>
          </cell>
          <cell r="AP462">
            <v>2.84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3.63</v>
          </cell>
          <cell r="AZ462">
            <v>0.85699999999999998</v>
          </cell>
          <cell r="BA462">
            <v>0</v>
          </cell>
          <cell r="BB462">
            <v>1</v>
          </cell>
          <cell r="BD462" t="str">
            <v>2L152x152x22.2x19</v>
          </cell>
          <cell r="BE462" t="str">
            <v>2L152x152x22.2x19</v>
          </cell>
          <cell r="BF462">
            <v>98.899999999999991</v>
          </cell>
          <cell r="BG462">
            <v>125.90527949999999</v>
          </cell>
          <cell r="BH462">
            <v>15.245999999999999</v>
          </cell>
          <cell r="BI462">
            <v>0</v>
          </cell>
          <cell r="BJ462">
            <v>0</v>
          </cell>
          <cell r="BK462">
            <v>0</v>
          </cell>
          <cell r="BL462">
            <v>15.245999999999999</v>
          </cell>
          <cell r="BM462">
            <v>0</v>
          </cell>
          <cell r="BN462">
            <v>0</v>
          </cell>
          <cell r="BO462">
            <v>0</v>
          </cell>
          <cell r="BP462">
            <v>2.2233749999999999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W462">
            <v>0</v>
          </cell>
          <cell r="BX462">
            <v>4.5992100000000002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6.8571428571428568</v>
          </cell>
          <cell r="CD462">
            <v>0</v>
          </cell>
          <cell r="CE462">
            <v>5.8571428571428568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2659.7409443815518</v>
          </cell>
          <cell r="CK462">
            <v>449.53608393539997</v>
          </cell>
          <cell r="CL462">
            <v>249.37768159919997</v>
          </cell>
          <cell r="CM462">
            <v>4.5992100000000002</v>
          </cell>
          <cell r="CN462">
            <v>0</v>
          </cell>
          <cell r="CO462">
            <v>0</v>
          </cell>
          <cell r="CP462">
            <v>0</v>
          </cell>
          <cell r="CQ462">
            <v>7.2164399999999995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9.2238299999999995</v>
          </cell>
          <cell r="DA462">
            <v>0.85699999999999998</v>
          </cell>
          <cell r="DB462">
            <v>0</v>
          </cell>
          <cell r="DC462">
            <v>1</v>
          </cell>
          <cell r="DE462">
            <v>0.75</v>
          </cell>
        </row>
        <row r="463">
          <cell r="C463" t="str">
            <v>2L6x6x7/8x3/8</v>
          </cell>
          <cell r="D463" t="str">
            <v>F</v>
          </cell>
          <cell r="E463">
            <v>66.400000000000006</v>
          </cell>
          <cell r="F463">
            <v>19.5</v>
          </cell>
          <cell r="G463">
            <v>6</v>
          </cell>
          <cell r="H463">
            <v>0</v>
          </cell>
          <cell r="I463">
            <v>0</v>
          </cell>
          <cell r="J463">
            <v>0</v>
          </cell>
          <cell r="K463">
            <v>6</v>
          </cell>
          <cell r="L463">
            <v>0</v>
          </cell>
          <cell r="M463">
            <v>0</v>
          </cell>
          <cell r="N463">
            <v>0</v>
          </cell>
          <cell r="O463">
            <v>0.875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V463">
            <v>0</v>
          </cell>
          <cell r="W463">
            <v>1.81</v>
          </cell>
          <cell r="X463">
            <v>0</v>
          </cell>
          <cell r="Y463">
            <v>0</v>
          </cell>
          <cell r="Z463">
            <v>0</v>
          </cell>
          <cell r="AB463">
            <v>6.8571428571428568</v>
          </cell>
          <cell r="AD463">
            <v>5.8571428571428568</v>
          </cell>
          <cell r="AF463">
            <v>0</v>
          </cell>
          <cell r="AG463">
            <v>0</v>
          </cell>
          <cell r="AH463">
            <v>0</v>
          </cell>
          <cell r="AI463">
            <v>63.8</v>
          </cell>
          <cell r="AJ463">
            <v>27.4</v>
          </cell>
          <cell r="AK463">
            <v>15.2</v>
          </cell>
          <cell r="AL463">
            <v>1.81</v>
          </cell>
          <cell r="AM463">
            <v>0</v>
          </cell>
          <cell r="AN463">
            <v>0</v>
          </cell>
          <cell r="AO463">
            <v>0</v>
          </cell>
          <cell r="AP463">
            <v>2.7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3.53</v>
          </cell>
          <cell r="AZ463">
            <v>0.84799999999999998</v>
          </cell>
          <cell r="BA463">
            <v>0</v>
          </cell>
          <cell r="BB463">
            <v>1</v>
          </cell>
          <cell r="BD463" t="str">
            <v>2L152x152x22.2x9</v>
          </cell>
          <cell r="BE463" t="str">
            <v>2L152x152x22.2x9</v>
          </cell>
          <cell r="BF463">
            <v>98.899999999999991</v>
          </cell>
          <cell r="BG463">
            <v>125.90527949999999</v>
          </cell>
          <cell r="BH463">
            <v>15.245999999999999</v>
          </cell>
          <cell r="BI463">
            <v>0</v>
          </cell>
          <cell r="BJ463">
            <v>0</v>
          </cell>
          <cell r="BK463">
            <v>0</v>
          </cell>
          <cell r="BL463">
            <v>15.245999999999999</v>
          </cell>
          <cell r="BM463">
            <v>0</v>
          </cell>
          <cell r="BN463">
            <v>0</v>
          </cell>
          <cell r="BO463">
            <v>0</v>
          </cell>
          <cell r="BP463">
            <v>2.2233749999999999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W463">
            <v>0</v>
          </cell>
          <cell r="BX463">
            <v>4.5992100000000002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6.8571428571428568</v>
          </cell>
          <cell r="CD463">
            <v>0</v>
          </cell>
          <cell r="CE463">
            <v>5.8571428571428568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2659.7409443815518</v>
          </cell>
          <cell r="CK463">
            <v>449.53608393539997</v>
          </cell>
          <cell r="CL463">
            <v>249.37768159919997</v>
          </cell>
          <cell r="CM463">
            <v>4.5992100000000002</v>
          </cell>
          <cell r="CN463">
            <v>0</v>
          </cell>
          <cell r="CO463">
            <v>0</v>
          </cell>
          <cell r="CP463">
            <v>0</v>
          </cell>
          <cell r="CQ463">
            <v>6.8607000000000005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8.9697299999999984</v>
          </cell>
          <cell r="DA463">
            <v>0.84799999999999998</v>
          </cell>
          <cell r="DB463">
            <v>0</v>
          </cell>
          <cell r="DC463">
            <v>1</v>
          </cell>
          <cell r="DE463">
            <v>0.375</v>
          </cell>
        </row>
        <row r="464">
          <cell r="C464" t="str">
            <v>2L6x6x9/16</v>
          </cell>
          <cell r="D464" t="str">
            <v>F</v>
          </cell>
          <cell r="E464">
            <v>43.9</v>
          </cell>
          <cell r="F464">
            <v>12.9</v>
          </cell>
          <cell r="G464">
            <v>6</v>
          </cell>
          <cell r="H464">
            <v>0</v>
          </cell>
          <cell r="I464">
            <v>0</v>
          </cell>
          <cell r="J464">
            <v>0</v>
          </cell>
          <cell r="K464">
            <v>6</v>
          </cell>
          <cell r="L464">
            <v>0</v>
          </cell>
          <cell r="M464">
            <v>0</v>
          </cell>
          <cell r="N464">
            <v>0</v>
          </cell>
          <cell r="O464">
            <v>0.5625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V464">
            <v>0</v>
          </cell>
          <cell r="W464">
            <v>1.7</v>
          </cell>
          <cell r="X464">
            <v>0</v>
          </cell>
          <cell r="Y464">
            <v>0</v>
          </cell>
          <cell r="Z464">
            <v>0</v>
          </cell>
          <cell r="AB464">
            <v>10.666666666666666</v>
          </cell>
          <cell r="AD464">
            <v>9.6666666666666661</v>
          </cell>
          <cell r="AF464">
            <v>0</v>
          </cell>
          <cell r="AG464">
            <v>0</v>
          </cell>
          <cell r="AH464">
            <v>0</v>
          </cell>
          <cell r="AI464">
            <v>44.1</v>
          </cell>
          <cell r="AJ464">
            <v>18.399999999999999</v>
          </cell>
          <cell r="AK464">
            <v>10.199999999999999</v>
          </cell>
          <cell r="AL464">
            <v>1.85</v>
          </cell>
          <cell r="AM464">
            <v>0</v>
          </cell>
          <cell r="AN464">
            <v>0</v>
          </cell>
          <cell r="AO464">
            <v>0</v>
          </cell>
          <cell r="AP464">
            <v>2.5099999999999998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3.42</v>
          </cell>
          <cell r="AZ464">
            <v>0.82900000000000007</v>
          </cell>
          <cell r="BA464">
            <v>0</v>
          </cell>
          <cell r="BB464">
            <v>1</v>
          </cell>
          <cell r="BD464" t="str">
            <v>2L152x152x14.3</v>
          </cell>
          <cell r="BE464" t="str">
            <v>2L152x152x14.3</v>
          </cell>
          <cell r="BF464">
            <v>65.399999999999991</v>
          </cell>
          <cell r="BG464">
            <v>83.291184900000005</v>
          </cell>
          <cell r="BH464">
            <v>15.245999999999999</v>
          </cell>
          <cell r="BI464">
            <v>0</v>
          </cell>
          <cell r="BJ464">
            <v>0</v>
          </cell>
          <cell r="BK464">
            <v>0</v>
          </cell>
          <cell r="BL464">
            <v>15.245999999999999</v>
          </cell>
          <cell r="BM464">
            <v>0</v>
          </cell>
          <cell r="BN464">
            <v>0</v>
          </cell>
          <cell r="BO464">
            <v>0</v>
          </cell>
          <cell r="BP464">
            <v>1.4293125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W464">
            <v>0</v>
          </cell>
          <cell r="BX464">
            <v>4.3197000000000001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10.666666666666666</v>
          </cell>
          <cell r="CD464">
            <v>0</v>
          </cell>
          <cell r="CE464">
            <v>9.6666666666666661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1838.4729725270602</v>
          </cell>
          <cell r="CK464">
            <v>301.87824614639993</v>
          </cell>
          <cell r="CL464">
            <v>167.34554949419999</v>
          </cell>
          <cell r="CM464">
            <v>4.70085</v>
          </cell>
          <cell r="CN464">
            <v>0</v>
          </cell>
          <cell r="CO464">
            <v>0</v>
          </cell>
          <cell r="CP464">
            <v>0</v>
          </cell>
          <cell r="CQ464">
            <v>6.3779099999999991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8.6902200000000001</v>
          </cell>
          <cell r="DA464">
            <v>0.82900000000000007</v>
          </cell>
          <cell r="DB464">
            <v>0</v>
          </cell>
          <cell r="DC464">
            <v>1</v>
          </cell>
          <cell r="DE464">
            <v>0</v>
          </cell>
        </row>
        <row r="465">
          <cell r="C465" t="str">
            <v>2L6x6x9/16x3/4</v>
          </cell>
          <cell r="D465" t="str">
            <v>F</v>
          </cell>
          <cell r="E465">
            <v>43.9</v>
          </cell>
          <cell r="F465">
            <v>12.9</v>
          </cell>
          <cell r="G465">
            <v>6</v>
          </cell>
          <cell r="H465">
            <v>0</v>
          </cell>
          <cell r="I465">
            <v>0</v>
          </cell>
          <cell r="J465">
            <v>0</v>
          </cell>
          <cell r="K465">
            <v>6</v>
          </cell>
          <cell r="L465">
            <v>0</v>
          </cell>
          <cell r="M465">
            <v>0</v>
          </cell>
          <cell r="N465">
            <v>0</v>
          </cell>
          <cell r="O465">
            <v>0.5625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V465">
            <v>0</v>
          </cell>
          <cell r="W465">
            <v>1.7</v>
          </cell>
          <cell r="X465">
            <v>0</v>
          </cell>
          <cell r="Y465">
            <v>0</v>
          </cell>
          <cell r="Z465">
            <v>0</v>
          </cell>
          <cell r="AB465">
            <v>10.666666666666666</v>
          </cell>
          <cell r="AD465">
            <v>9.6666666666666661</v>
          </cell>
          <cell r="AF465">
            <v>0</v>
          </cell>
          <cell r="AG465">
            <v>0</v>
          </cell>
          <cell r="AH465">
            <v>0</v>
          </cell>
          <cell r="AI465">
            <v>44.1</v>
          </cell>
          <cell r="AJ465">
            <v>18.399999999999999</v>
          </cell>
          <cell r="AK465">
            <v>10.199999999999999</v>
          </cell>
          <cell r="AL465">
            <v>1.85</v>
          </cell>
          <cell r="AM465">
            <v>0</v>
          </cell>
          <cell r="AN465">
            <v>0</v>
          </cell>
          <cell r="AO465">
            <v>0</v>
          </cell>
          <cell r="AP465">
            <v>2.78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3.62</v>
          </cell>
          <cell r="AZ465">
            <v>0.84699999999999998</v>
          </cell>
          <cell r="BA465">
            <v>0</v>
          </cell>
          <cell r="BB465">
            <v>1</v>
          </cell>
          <cell r="BD465" t="str">
            <v>2L152x152x14.3x19</v>
          </cell>
          <cell r="BE465" t="str">
            <v>2L152x152x14.3x19</v>
          </cell>
          <cell r="BF465">
            <v>65.399999999999991</v>
          </cell>
          <cell r="BG465">
            <v>83.291184900000005</v>
          </cell>
          <cell r="BH465">
            <v>15.245999999999999</v>
          </cell>
          <cell r="BI465">
            <v>0</v>
          </cell>
          <cell r="BJ465">
            <v>0</v>
          </cell>
          <cell r="BK465">
            <v>0</v>
          </cell>
          <cell r="BL465">
            <v>15.245999999999999</v>
          </cell>
          <cell r="BM465">
            <v>0</v>
          </cell>
          <cell r="BN465">
            <v>0</v>
          </cell>
          <cell r="BO465">
            <v>0</v>
          </cell>
          <cell r="BP465">
            <v>1.4293125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W465">
            <v>0</v>
          </cell>
          <cell r="BX465">
            <v>4.3197000000000001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10.666666666666666</v>
          </cell>
          <cell r="CD465">
            <v>0</v>
          </cell>
          <cell r="CE465">
            <v>9.6666666666666661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1838.4729725270602</v>
          </cell>
          <cell r="CK465">
            <v>301.87824614639993</v>
          </cell>
          <cell r="CL465">
            <v>167.34554949419999</v>
          </cell>
          <cell r="CM465">
            <v>4.70085</v>
          </cell>
          <cell r="CN465">
            <v>0</v>
          </cell>
          <cell r="CO465">
            <v>0</v>
          </cell>
          <cell r="CP465">
            <v>0</v>
          </cell>
          <cell r="CQ465">
            <v>7.063979999999999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9.1984200000000005</v>
          </cell>
          <cell r="DA465">
            <v>0.84699999999999998</v>
          </cell>
          <cell r="DB465">
            <v>0</v>
          </cell>
          <cell r="DC465">
            <v>1</v>
          </cell>
          <cell r="DE465">
            <v>0.75</v>
          </cell>
        </row>
        <row r="466">
          <cell r="C466" t="str">
            <v>2L6x6x9/16x3/8</v>
          </cell>
          <cell r="D466" t="str">
            <v>F</v>
          </cell>
          <cell r="E466">
            <v>43.9</v>
          </cell>
          <cell r="F466">
            <v>12.9</v>
          </cell>
          <cell r="G466">
            <v>6</v>
          </cell>
          <cell r="H466">
            <v>0</v>
          </cell>
          <cell r="I466">
            <v>0</v>
          </cell>
          <cell r="J466">
            <v>0</v>
          </cell>
          <cell r="K466">
            <v>6</v>
          </cell>
          <cell r="L466">
            <v>0</v>
          </cell>
          <cell r="M466">
            <v>0</v>
          </cell>
          <cell r="N466">
            <v>0</v>
          </cell>
          <cell r="O466">
            <v>0.5625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V466">
            <v>0</v>
          </cell>
          <cell r="W466">
            <v>1.7</v>
          </cell>
          <cell r="X466">
            <v>0</v>
          </cell>
          <cell r="Y466">
            <v>0</v>
          </cell>
          <cell r="Z466">
            <v>0</v>
          </cell>
          <cell r="AB466">
            <v>10.666666666666666</v>
          </cell>
          <cell r="AD466">
            <v>9.6666666666666661</v>
          </cell>
          <cell r="AF466">
            <v>0</v>
          </cell>
          <cell r="AG466">
            <v>0</v>
          </cell>
          <cell r="AH466">
            <v>0</v>
          </cell>
          <cell r="AI466">
            <v>44.1</v>
          </cell>
          <cell r="AJ466">
            <v>18.399999999999999</v>
          </cell>
          <cell r="AK466">
            <v>10.199999999999999</v>
          </cell>
          <cell r="AL466">
            <v>1.85</v>
          </cell>
          <cell r="AM466">
            <v>0</v>
          </cell>
          <cell r="AN466">
            <v>0</v>
          </cell>
          <cell r="AO466">
            <v>0</v>
          </cell>
          <cell r="AP466">
            <v>2.64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3.52</v>
          </cell>
          <cell r="AZ466">
            <v>0.83799999999999997</v>
          </cell>
          <cell r="BA466">
            <v>0</v>
          </cell>
          <cell r="BB466">
            <v>1</v>
          </cell>
          <cell r="BD466" t="str">
            <v>2L152x152x14.3x9</v>
          </cell>
          <cell r="BE466" t="str">
            <v>2L152x152x14.3x9</v>
          </cell>
          <cell r="BF466">
            <v>65.399999999999991</v>
          </cell>
          <cell r="BG466">
            <v>83.291184900000005</v>
          </cell>
          <cell r="BH466">
            <v>15.245999999999999</v>
          </cell>
          <cell r="BI466">
            <v>0</v>
          </cell>
          <cell r="BJ466">
            <v>0</v>
          </cell>
          <cell r="BK466">
            <v>0</v>
          </cell>
          <cell r="BL466">
            <v>15.245999999999999</v>
          </cell>
          <cell r="BM466">
            <v>0</v>
          </cell>
          <cell r="BN466">
            <v>0</v>
          </cell>
          <cell r="BO466">
            <v>0</v>
          </cell>
          <cell r="BP466">
            <v>1.4293125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W466">
            <v>0</v>
          </cell>
          <cell r="BX466">
            <v>4.3197000000000001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10.666666666666666</v>
          </cell>
          <cell r="CD466">
            <v>0</v>
          </cell>
          <cell r="CE466">
            <v>9.6666666666666661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1838.4729725270602</v>
          </cell>
          <cell r="CK466">
            <v>301.87824614639993</v>
          </cell>
          <cell r="CL466">
            <v>167.34554949419999</v>
          </cell>
          <cell r="CM466">
            <v>4.70085</v>
          </cell>
          <cell r="CN466">
            <v>0</v>
          </cell>
          <cell r="CO466">
            <v>0</v>
          </cell>
          <cell r="CP466">
            <v>0</v>
          </cell>
          <cell r="CQ466">
            <v>6.70824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8.9443199999999994</v>
          </cell>
          <cell r="DA466">
            <v>0.83799999999999997</v>
          </cell>
          <cell r="DB466">
            <v>0</v>
          </cell>
          <cell r="DC466">
            <v>1</v>
          </cell>
          <cell r="DE466">
            <v>0.375</v>
          </cell>
        </row>
        <row r="467">
          <cell r="C467" t="str">
            <v>2L7x4x1/2LLBB</v>
          </cell>
          <cell r="D467" t="str">
            <v>F</v>
          </cell>
          <cell r="E467">
            <v>35.799999999999997</v>
          </cell>
          <cell r="F467">
            <v>10.5</v>
          </cell>
          <cell r="G467">
            <v>7</v>
          </cell>
          <cell r="H467">
            <v>0</v>
          </cell>
          <cell r="I467">
            <v>0</v>
          </cell>
          <cell r="J467">
            <v>0</v>
          </cell>
          <cell r="K467">
            <v>4</v>
          </cell>
          <cell r="L467">
            <v>0</v>
          </cell>
          <cell r="M467">
            <v>0</v>
          </cell>
          <cell r="N467">
            <v>0</v>
          </cell>
          <cell r="O467">
            <v>0.5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V467">
            <v>0</v>
          </cell>
          <cell r="W467">
            <v>2.4</v>
          </cell>
          <cell r="X467">
            <v>0</v>
          </cell>
          <cell r="Y467">
            <v>0</v>
          </cell>
          <cell r="Z467">
            <v>1.74</v>
          </cell>
          <cell r="AB467">
            <v>8</v>
          </cell>
          <cell r="AD467">
            <v>13</v>
          </cell>
          <cell r="AF467">
            <v>0</v>
          </cell>
          <cell r="AG467">
            <v>0</v>
          </cell>
          <cell r="AH467">
            <v>0</v>
          </cell>
          <cell r="AI467">
            <v>53.3</v>
          </cell>
          <cell r="AJ467">
            <v>20.399999999999999</v>
          </cell>
          <cell r="AK467">
            <v>11.6</v>
          </cell>
          <cell r="AL467">
            <v>2.25</v>
          </cell>
          <cell r="AM467">
            <v>0</v>
          </cell>
          <cell r="AN467">
            <v>0</v>
          </cell>
          <cell r="AO467">
            <v>0</v>
          </cell>
          <cell r="AP467">
            <v>1.44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3.43</v>
          </cell>
          <cell r="AZ467">
            <v>0.60599999999999998</v>
          </cell>
          <cell r="BA467">
            <v>0</v>
          </cell>
          <cell r="BB467">
            <v>1</v>
          </cell>
          <cell r="BD467" t="str">
            <v>2L178x102x12.7LLBB</v>
          </cell>
          <cell r="BE467" t="str">
            <v>2L178x102x12.7LLBB</v>
          </cell>
          <cell r="BF467">
            <v>53.300000000000004</v>
          </cell>
          <cell r="BG467">
            <v>67.795150499999991</v>
          </cell>
          <cell r="BH467">
            <v>17.786999999999999</v>
          </cell>
          <cell r="BI467">
            <v>0</v>
          </cell>
          <cell r="BJ467">
            <v>0</v>
          </cell>
          <cell r="BK467">
            <v>0</v>
          </cell>
          <cell r="BL467">
            <v>10.164</v>
          </cell>
          <cell r="BM467">
            <v>0</v>
          </cell>
          <cell r="BN467">
            <v>0</v>
          </cell>
          <cell r="BO467">
            <v>0</v>
          </cell>
          <cell r="BP467">
            <v>1.2705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W467">
            <v>0</v>
          </cell>
          <cell r="BX467">
            <v>6.0983999999999998</v>
          </cell>
          <cell r="BY467">
            <v>0</v>
          </cell>
          <cell r="BZ467">
            <v>0</v>
          </cell>
          <cell r="CA467">
            <v>4.4213399999999998</v>
          </cell>
          <cell r="CB467">
            <v>0</v>
          </cell>
          <cell r="CC467">
            <v>8</v>
          </cell>
          <cell r="CD467">
            <v>0</v>
          </cell>
          <cell r="CE467">
            <v>13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2222.0092842560612</v>
          </cell>
          <cell r="CK467">
            <v>334.69109898839997</v>
          </cell>
          <cell r="CL467">
            <v>190.31454648359997</v>
          </cell>
          <cell r="CM467">
            <v>5.7172499999999999</v>
          </cell>
          <cell r="CN467">
            <v>0</v>
          </cell>
          <cell r="CO467">
            <v>0</v>
          </cell>
          <cell r="CP467">
            <v>0</v>
          </cell>
          <cell r="CQ467">
            <v>3.6590399999999996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8.7156300000000009</v>
          </cell>
          <cell r="DA467">
            <v>0.60599999999999998</v>
          </cell>
          <cell r="DB467">
            <v>0</v>
          </cell>
          <cell r="DC467">
            <v>1</v>
          </cell>
          <cell r="DE467">
            <v>0</v>
          </cell>
        </row>
        <row r="468">
          <cell r="C468" t="str">
            <v>2L7x4x1/2SLBB</v>
          </cell>
          <cell r="D468" t="str">
            <v>F</v>
          </cell>
          <cell r="E468">
            <v>35.799999999999997</v>
          </cell>
          <cell r="F468">
            <v>10.5</v>
          </cell>
          <cell r="G468">
            <v>4</v>
          </cell>
          <cell r="H468">
            <v>0</v>
          </cell>
          <cell r="I468">
            <v>0</v>
          </cell>
          <cell r="J468">
            <v>0</v>
          </cell>
          <cell r="K468">
            <v>7</v>
          </cell>
          <cell r="L468">
            <v>0</v>
          </cell>
          <cell r="M468">
            <v>0</v>
          </cell>
          <cell r="N468">
            <v>0</v>
          </cell>
          <cell r="O468">
            <v>0.5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V468">
            <v>0</v>
          </cell>
          <cell r="W468">
            <v>0.91</v>
          </cell>
          <cell r="X468">
            <v>0</v>
          </cell>
          <cell r="Y468">
            <v>0</v>
          </cell>
          <cell r="Z468">
            <v>0.376</v>
          </cell>
          <cell r="AB468">
            <v>14</v>
          </cell>
          <cell r="AD468">
            <v>7</v>
          </cell>
          <cell r="AF468">
            <v>0</v>
          </cell>
          <cell r="AG468">
            <v>0</v>
          </cell>
          <cell r="AH468">
            <v>0</v>
          </cell>
          <cell r="AI468">
            <v>13</v>
          </cell>
          <cell r="AJ468">
            <v>7.54</v>
          </cell>
          <cell r="AK468">
            <v>4.2</v>
          </cell>
          <cell r="AL468">
            <v>1.1100000000000001</v>
          </cell>
          <cell r="AM468">
            <v>0</v>
          </cell>
          <cell r="AN468">
            <v>0</v>
          </cell>
          <cell r="AO468">
            <v>0</v>
          </cell>
          <cell r="AP468">
            <v>3.29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3.53</v>
          </cell>
          <cell r="AZ468">
            <v>0.96499999999999997</v>
          </cell>
          <cell r="BA468">
            <v>0</v>
          </cell>
          <cell r="BB468">
            <v>1</v>
          </cell>
          <cell r="BD468" t="str">
            <v>2L178x102x12.7SLBB</v>
          </cell>
          <cell r="BE468" t="str">
            <v>2L178x102x12.7SLBB</v>
          </cell>
          <cell r="BF468">
            <v>53.300000000000004</v>
          </cell>
          <cell r="BG468">
            <v>67.795150499999991</v>
          </cell>
          <cell r="BH468">
            <v>10.164</v>
          </cell>
          <cell r="BI468">
            <v>0</v>
          </cell>
          <cell r="BJ468">
            <v>0</v>
          </cell>
          <cell r="BK468">
            <v>0</v>
          </cell>
          <cell r="BL468">
            <v>17.786999999999999</v>
          </cell>
          <cell r="BM468">
            <v>0</v>
          </cell>
          <cell r="BN468">
            <v>0</v>
          </cell>
          <cell r="BO468">
            <v>0</v>
          </cell>
          <cell r="BP468">
            <v>1.2705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W468">
            <v>0</v>
          </cell>
          <cell r="BX468">
            <v>2.3123100000000001</v>
          </cell>
          <cell r="BY468">
            <v>0</v>
          </cell>
          <cell r="BZ468">
            <v>0</v>
          </cell>
          <cell r="CA468">
            <v>0.95541599999999993</v>
          </cell>
          <cell r="CB468">
            <v>0</v>
          </cell>
          <cell r="CC468">
            <v>14</v>
          </cell>
          <cell r="CD468">
            <v>0</v>
          </cell>
          <cell r="CE468">
            <v>7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541.95348396489294</v>
          </cell>
          <cell r="CK468">
            <v>123.70445521433999</v>
          </cell>
          <cell r="CL468">
            <v>68.906990968200006</v>
          </cell>
          <cell r="CM468">
            <v>2.8205100000000001</v>
          </cell>
          <cell r="CN468">
            <v>0</v>
          </cell>
          <cell r="CO468">
            <v>0</v>
          </cell>
          <cell r="CP468">
            <v>0</v>
          </cell>
          <cell r="CQ468">
            <v>8.35989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8.9697299999999984</v>
          </cell>
          <cell r="DA468">
            <v>0.96499999999999997</v>
          </cell>
          <cell r="DB468">
            <v>0</v>
          </cell>
          <cell r="DC468">
            <v>1</v>
          </cell>
          <cell r="DE468">
            <v>0</v>
          </cell>
        </row>
        <row r="469">
          <cell r="C469" t="str">
            <v>2L7x4x1/2x3/4LLBB</v>
          </cell>
          <cell r="D469" t="str">
            <v>F</v>
          </cell>
          <cell r="E469">
            <v>35.799999999999997</v>
          </cell>
          <cell r="F469">
            <v>10.5</v>
          </cell>
          <cell r="G469">
            <v>7</v>
          </cell>
          <cell r="H469">
            <v>0</v>
          </cell>
          <cell r="I469">
            <v>0</v>
          </cell>
          <cell r="J469">
            <v>0</v>
          </cell>
          <cell r="K469">
            <v>4</v>
          </cell>
          <cell r="L469">
            <v>0</v>
          </cell>
          <cell r="M469">
            <v>0</v>
          </cell>
          <cell r="N469">
            <v>0</v>
          </cell>
          <cell r="O469">
            <v>0.5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V469">
            <v>0</v>
          </cell>
          <cell r="W469">
            <v>2.4</v>
          </cell>
          <cell r="X469">
            <v>0</v>
          </cell>
          <cell r="Y469">
            <v>0</v>
          </cell>
          <cell r="Z469">
            <v>1.74</v>
          </cell>
          <cell r="AB469">
            <v>8</v>
          </cell>
          <cell r="AD469">
            <v>13</v>
          </cell>
          <cell r="AF469">
            <v>0</v>
          </cell>
          <cell r="AG469">
            <v>0</v>
          </cell>
          <cell r="AH469">
            <v>0</v>
          </cell>
          <cell r="AI469">
            <v>53.3</v>
          </cell>
          <cell r="AJ469">
            <v>20.399999999999999</v>
          </cell>
          <cell r="AK469">
            <v>11.6</v>
          </cell>
          <cell r="AL469">
            <v>2.25</v>
          </cell>
          <cell r="AM469">
            <v>0</v>
          </cell>
          <cell r="AN469">
            <v>0</v>
          </cell>
          <cell r="AO469">
            <v>0</v>
          </cell>
          <cell r="AP469">
            <v>1.7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3.55</v>
          </cell>
          <cell r="AZ469">
            <v>0.63200000000000001</v>
          </cell>
          <cell r="BA469">
            <v>0</v>
          </cell>
          <cell r="BB469">
            <v>0.96499999999999997</v>
          </cell>
          <cell r="BD469" t="str">
            <v>2L178x102x12.7x19LLBB</v>
          </cell>
          <cell r="BE469" t="str">
            <v>2L178x102x12.7x19LLBB</v>
          </cell>
          <cell r="BF469">
            <v>53.300000000000004</v>
          </cell>
          <cell r="BG469">
            <v>67.795150499999991</v>
          </cell>
          <cell r="BH469">
            <v>17.786999999999999</v>
          </cell>
          <cell r="BI469">
            <v>0</v>
          </cell>
          <cell r="BJ469">
            <v>0</v>
          </cell>
          <cell r="BK469">
            <v>0</v>
          </cell>
          <cell r="BL469">
            <v>10.164</v>
          </cell>
          <cell r="BM469">
            <v>0</v>
          </cell>
          <cell r="BN469">
            <v>0</v>
          </cell>
          <cell r="BO469">
            <v>0</v>
          </cell>
          <cell r="BP469">
            <v>1.2705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W469">
            <v>0</v>
          </cell>
          <cell r="BX469">
            <v>6.0983999999999998</v>
          </cell>
          <cell r="BY469">
            <v>0</v>
          </cell>
          <cell r="BZ469">
            <v>0</v>
          </cell>
          <cell r="CA469">
            <v>4.4213399999999998</v>
          </cell>
          <cell r="CB469">
            <v>0</v>
          </cell>
          <cell r="CC469">
            <v>8</v>
          </cell>
          <cell r="CD469">
            <v>0</v>
          </cell>
          <cell r="CE469">
            <v>13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2222.0092842560612</v>
          </cell>
          <cell r="CK469">
            <v>334.69109898839997</v>
          </cell>
          <cell r="CL469">
            <v>190.31454648359997</v>
          </cell>
          <cell r="CM469">
            <v>5.7172499999999999</v>
          </cell>
          <cell r="CN469">
            <v>0</v>
          </cell>
          <cell r="CO469">
            <v>0</v>
          </cell>
          <cell r="CP469">
            <v>0</v>
          </cell>
          <cell r="CQ469">
            <v>4.3197000000000001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9.0205500000000001</v>
          </cell>
          <cell r="DA469">
            <v>0.63200000000000001</v>
          </cell>
          <cell r="DB469">
            <v>0</v>
          </cell>
          <cell r="DC469">
            <v>0.96399999999999997</v>
          </cell>
          <cell r="DE469">
            <v>0.75</v>
          </cell>
        </row>
        <row r="470">
          <cell r="C470" t="str">
            <v>2L7x4x1/2x3/4SLBB</v>
          </cell>
          <cell r="D470" t="str">
            <v>F</v>
          </cell>
          <cell r="E470">
            <v>35.799999999999997</v>
          </cell>
          <cell r="F470">
            <v>10.5</v>
          </cell>
          <cell r="G470">
            <v>4</v>
          </cell>
          <cell r="H470">
            <v>0</v>
          </cell>
          <cell r="I470">
            <v>0</v>
          </cell>
          <cell r="J470">
            <v>0</v>
          </cell>
          <cell r="K470">
            <v>7</v>
          </cell>
          <cell r="L470">
            <v>0</v>
          </cell>
          <cell r="M470">
            <v>0</v>
          </cell>
          <cell r="N470">
            <v>0</v>
          </cell>
          <cell r="O470">
            <v>0.5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V470">
            <v>0</v>
          </cell>
          <cell r="W470">
            <v>0.91</v>
          </cell>
          <cell r="X470">
            <v>0</v>
          </cell>
          <cell r="Y470">
            <v>0</v>
          </cell>
          <cell r="Z470">
            <v>0.376</v>
          </cell>
          <cell r="AB470">
            <v>14</v>
          </cell>
          <cell r="AD470">
            <v>7</v>
          </cell>
          <cell r="AF470">
            <v>0</v>
          </cell>
          <cell r="AG470">
            <v>0</v>
          </cell>
          <cell r="AH470">
            <v>0</v>
          </cell>
          <cell r="AI470">
            <v>13</v>
          </cell>
          <cell r="AJ470">
            <v>7.54</v>
          </cell>
          <cell r="AK470">
            <v>4.2</v>
          </cell>
          <cell r="AL470">
            <v>1.1100000000000001</v>
          </cell>
          <cell r="AM470">
            <v>0</v>
          </cell>
          <cell r="AN470">
            <v>0</v>
          </cell>
          <cell r="AO470">
            <v>0</v>
          </cell>
          <cell r="AP470">
            <v>3.57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3.8</v>
          </cell>
          <cell r="AZ470">
            <v>0.97</v>
          </cell>
          <cell r="BA470">
            <v>0</v>
          </cell>
          <cell r="BB470">
            <v>0.96499999999999997</v>
          </cell>
          <cell r="BD470" t="str">
            <v>2L178x102x12.7x19SLBB</v>
          </cell>
          <cell r="BE470" t="str">
            <v>2L178x102x12.7x19SLBB</v>
          </cell>
          <cell r="BF470">
            <v>53.300000000000004</v>
          </cell>
          <cell r="BG470">
            <v>67.795150499999991</v>
          </cell>
          <cell r="BH470">
            <v>10.164</v>
          </cell>
          <cell r="BI470">
            <v>0</v>
          </cell>
          <cell r="BJ470">
            <v>0</v>
          </cell>
          <cell r="BK470">
            <v>0</v>
          </cell>
          <cell r="BL470">
            <v>17.786999999999999</v>
          </cell>
          <cell r="BM470">
            <v>0</v>
          </cell>
          <cell r="BN470">
            <v>0</v>
          </cell>
          <cell r="BO470">
            <v>0</v>
          </cell>
          <cell r="BP470">
            <v>1.2705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W470">
            <v>0</v>
          </cell>
          <cell r="BX470">
            <v>2.3123100000000001</v>
          </cell>
          <cell r="BY470">
            <v>0</v>
          </cell>
          <cell r="BZ470">
            <v>0</v>
          </cell>
          <cell r="CA470">
            <v>0.95541599999999993</v>
          </cell>
          <cell r="CB470">
            <v>0</v>
          </cell>
          <cell r="CC470">
            <v>14</v>
          </cell>
          <cell r="CD470">
            <v>0</v>
          </cell>
          <cell r="CE470">
            <v>7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541.95348396489294</v>
          </cell>
          <cell r="CK470">
            <v>123.70445521433999</v>
          </cell>
          <cell r="CL470">
            <v>68.906990968200006</v>
          </cell>
          <cell r="CM470">
            <v>2.8205100000000001</v>
          </cell>
          <cell r="CN470">
            <v>0</v>
          </cell>
          <cell r="CO470">
            <v>0</v>
          </cell>
          <cell r="CP470">
            <v>0</v>
          </cell>
          <cell r="CQ470">
            <v>9.0713699999999999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9.6557999999999993</v>
          </cell>
          <cell r="DA470">
            <v>0.97</v>
          </cell>
          <cell r="DB470">
            <v>0</v>
          </cell>
          <cell r="DC470">
            <v>0.96399999999999997</v>
          </cell>
          <cell r="DE470">
            <v>0.75</v>
          </cell>
        </row>
        <row r="471">
          <cell r="C471" t="str">
            <v>2L7x4x1/2x3/8LLBB</v>
          </cell>
          <cell r="D471" t="str">
            <v>F</v>
          </cell>
          <cell r="E471">
            <v>35.799999999999997</v>
          </cell>
          <cell r="F471">
            <v>10.5</v>
          </cell>
          <cell r="G471">
            <v>7</v>
          </cell>
          <cell r="H471">
            <v>0</v>
          </cell>
          <cell r="I471">
            <v>0</v>
          </cell>
          <cell r="J471">
            <v>0</v>
          </cell>
          <cell r="K471">
            <v>4</v>
          </cell>
          <cell r="L471">
            <v>0</v>
          </cell>
          <cell r="M471">
            <v>0</v>
          </cell>
          <cell r="N471">
            <v>0</v>
          </cell>
          <cell r="O471">
            <v>0.5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V471">
            <v>0</v>
          </cell>
          <cell r="W471">
            <v>2.4</v>
          </cell>
          <cell r="X471">
            <v>0</v>
          </cell>
          <cell r="Y471">
            <v>0</v>
          </cell>
          <cell r="Z471">
            <v>1.74</v>
          </cell>
          <cell r="AB471">
            <v>8</v>
          </cell>
          <cell r="AD471">
            <v>13</v>
          </cell>
          <cell r="AF471">
            <v>0</v>
          </cell>
          <cell r="AG471">
            <v>0</v>
          </cell>
          <cell r="AH471">
            <v>0</v>
          </cell>
          <cell r="AI471">
            <v>53.3</v>
          </cell>
          <cell r="AJ471">
            <v>20.399999999999999</v>
          </cell>
          <cell r="AK471">
            <v>11.6</v>
          </cell>
          <cell r="AL471">
            <v>2.25</v>
          </cell>
          <cell r="AM471">
            <v>0</v>
          </cell>
          <cell r="AN471">
            <v>0</v>
          </cell>
          <cell r="AO471">
            <v>0</v>
          </cell>
          <cell r="AP471">
            <v>1.56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3.48</v>
          </cell>
          <cell r="AZ471">
            <v>0.61799999999999999</v>
          </cell>
          <cell r="BA471">
            <v>0</v>
          </cell>
          <cell r="BB471">
            <v>0.96499999999999997</v>
          </cell>
          <cell r="BD471" t="str">
            <v>2L178x102x12.7x9LLBB</v>
          </cell>
          <cell r="BE471" t="str">
            <v>2L178x102x12.7x9LLBB</v>
          </cell>
          <cell r="BF471">
            <v>53.300000000000004</v>
          </cell>
          <cell r="BG471">
            <v>67.795150499999991</v>
          </cell>
          <cell r="BH471">
            <v>17.786999999999999</v>
          </cell>
          <cell r="BI471">
            <v>0</v>
          </cell>
          <cell r="BJ471">
            <v>0</v>
          </cell>
          <cell r="BK471">
            <v>0</v>
          </cell>
          <cell r="BL471">
            <v>10.164</v>
          </cell>
          <cell r="BM471">
            <v>0</v>
          </cell>
          <cell r="BN471">
            <v>0</v>
          </cell>
          <cell r="BO471">
            <v>0</v>
          </cell>
          <cell r="BP471">
            <v>1.2705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W471">
            <v>0</v>
          </cell>
          <cell r="BX471">
            <v>6.0983999999999998</v>
          </cell>
          <cell r="BY471">
            <v>0</v>
          </cell>
          <cell r="BZ471">
            <v>0</v>
          </cell>
          <cell r="CA471">
            <v>4.4213399999999998</v>
          </cell>
          <cell r="CB471">
            <v>0</v>
          </cell>
          <cell r="CC471">
            <v>8</v>
          </cell>
          <cell r="CD471">
            <v>0</v>
          </cell>
          <cell r="CE471">
            <v>13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2222.0092842560612</v>
          </cell>
          <cell r="CK471">
            <v>334.69109898839997</v>
          </cell>
          <cell r="CL471">
            <v>190.31454648359997</v>
          </cell>
          <cell r="CM471">
            <v>5.7172499999999999</v>
          </cell>
          <cell r="CN471">
            <v>0</v>
          </cell>
          <cell r="CO471">
            <v>0</v>
          </cell>
          <cell r="CP471">
            <v>0</v>
          </cell>
          <cell r="CQ471">
            <v>3.9639600000000002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8.8426799999999997</v>
          </cell>
          <cell r="DA471">
            <v>0.61799999999999999</v>
          </cell>
          <cell r="DB471">
            <v>0</v>
          </cell>
          <cell r="DC471">
            <v>0.96399999999999997</v>
          </cell>
          <cell r="DE471">
            <v>0.375</v>
          </cell>
        </row>
        <row r="472">
          <cell r="C472" t="str">
            <v>2L7x4x1/2x3/8SLBB</v>
          </cell>
          <cell r="D472" t="str">
            <v>F</v>
          </cell>
          <cell r="E472">
            <v>35.799999999999997</v>
          </cell>
          <cell r="F472">
            <v>10.5</v>
          </cell>
          <cell r="G472">
            <v>4</v>
          </cell>
          <cell r="H472">
            <v>0</v>
          </cell>
          <cell r="I472">
            <v>0</v>
          </cell>
          <cell r="J472">
            <v>0</v>
          </cell>
          <cell r="K472">
            <v>7</v>
          </cell>
          <cell r="L472">
            <v>0</v>
          </cell>
          <cell r="M472">
            <v>0</v>
          </cell>
          <cell r="N472">
            <v>0</v>
          </cell>
          <cell r="O472">
            <v>0.5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V472">
            <v>0</v>
          </cell>
          <cell r="W472">
            <v>0.91</v>
          </cell>
          <cell r="X472">
            <v>0</v>
          </cell>
          <cell r="Y472">
            <v>0</v>
          </cell>
          <cell r="Z472">
            <v>0.376</v>
          </cell>
          <cell r="AB472">
            <v>14</v>
          </cell>
          <cell r="AD472">
            <v>7</v>
          </cell>
          <cell r="AF472">
            <v>0</v>
          </cell>
          <cell r="AG472">
            <v>0</v>
          </cell>
          <cell r="AH472">
            <v>0</v>
          </cell>
          <cell r="AI472">
            <v>13</v>
          </cell>
          <cell r="AJ472">
            <v>7.54</v>
          </cell>
          <cell r="AK472">
            <v>4.2</v>
          </cell>
          <cell r="AL472">
            <v>1.1100000000000001</v>
          </cell>
          <cell r="AM472">
            <v>0</v>
          </cell>
          <cell r="AN472">
            <v>0</v>
          </cell>
          <cell r="AO472">
            <v>0</v>
          </cell>
          <cell r="AP472">
            <v>3.43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3.66</v>
          </cell>
          <cell r="AZ472">
            <v>0.96799999999999997</v>
          </cell>
          <cell r="BA472">
            <v>0</v>
          </cell>
          <cell r="BB472">
            <v>0.96499999999999997</v>
          </cell>
          <cell r="BD472" t="str">
            <v>2L178x102x12.7x9SLBB</v>
          </cell>
          <cell r="BE472" t="str">
            <v>2L178x102x12.7x9SLBB</v>
          </cell>
          <cell r="BF472">
            <v>53.300000000000004</v>
          </cell>
          <cell r="BG472">
            <v>67.795150499999991</v>
          </cell>
          <cell r="BH472">
            <v>10.164</v>
          </cell>
          <cell r="BI472">
            <v>0</v>
          </cell>
          <cell r="BJ472">
            <v>0</v>
          </cell>
          <cell r="BK472">
            <v>0</v>
          </cell>
          <cell r="BL472">
            <v>17.786999999999999</v>
          </cell>
          <cell r="BM472">
            <v>0</v>
          </cell>
          <cell r="BN472">
            <v>0</v>
          </cell>
          <cell r="BO472">
            <v>0</v>
          </cell>
          <cell r="BP472">
            <v>1.2705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W472">
            <v>0</v>
          </cell>
          <cell r="BX472">
            <v>2.3123100000000001</v>
          </cell>
          <cell r="BY472">
            <v>0</v>
          </cell>
          <cell r="BZ472">
            <v>0</v>
          </cell>
          <cell r="CA472">
            <v>0.95541599999999993</v>
          </cell>
          <cell r="CB472">
            <v>0</v>
          </cell>
          <cell r="CC472">
            <v>14</v>
          </cell>
          <cell r="CD472">
            <v>0</v>
          </cell>
          <cell r="CE472">
            <v>7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541.95348396489294</v>
          </cell>
          <cell r="CK472">
            <v>123.70445521433999</v>
          </cell>
          <cell r="CL472">
            <v>68.906990968200006</v>
          </cell>
          <cell r="CM472">
            <v>2.8205100000000001</v>
          </cell>
          <cell r="CN472">
            <v>0</v>
          </cell>
          <cell r="CO472">
            <v>0</v>
          </cell>
          <cell r="CP472">
            <v>0</v>
          </cell>
          <cell r="CQ472">
            <v>8.7156300000000009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9.3000600000000002</v>
          </cell>
          <cell r="DA472">
            <v>0.96799999999999997</v>
          </cell>
          <cell r="DB472">
            <v>0</v>
          </cell>
          <cell r="DC472">
            <v>0.96399999999999997</v>
          </cell>
          <cell r="DE472">
            <v>0.375</v>
          </cell>
        </row>
        <row r="473">
          <cell r="C473" t="str">
            <v>2L7x4x3/4LLBB</v>
          </cell>
          <cell r="D473" t="str">
            <v>F</v>
          </cell>
          <cell r="E473">
            <v>52.4</v>
          </cell>
          <cell r="F473">
            <v>15.4</v>
          </cell>
          <cell r="G473">
            <v>7</v>
          </cell>
          <cell r="H473">
            <v>0</v>
          </cell>
          <cell r="I473">
            <v>0</v>
          </cell>
          <cell r="J473">
            <v>0</v>
          </cell>
          <cell r="K473">
            <v>4</v>
          </cell>
          <cell r="L473">
            <v>0</v>
          </cell>
          <cell r="M473">
            <v>0</v>
          </cell>
          <cell r="N473">
            <v>0</v>
          </cell>
          <cell r="O473">
            <v>0.75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V473">
            <v>0</v>
          </cell>
          <cell r="W473">
            <v>2.5</v>
          </cell>
          <cell r="X473">
            <v>0</v>
          </cell>
          <cell r="Y473">
            <v>0</v>
          </cell>
          <cell r="Z473">
            <v>1.87</v>
          </cell>
          <cell r="AB473">
            <v>5.333333333333333</v>
          </cell>
          <cell r="AD473">
            <v>8.3333333333333339</v>
          </cell>
          <cell r="AF473">
            <v>0</v>
          </cell>
          <cell r="AG473">
            <v>0</v>
          </cell>
          <cell r="AH473">
            <v>0</v>
          </cell>
          <cell r="AI473">
            <v>75.599999999999994</v>
          </cell>
          <cell r="AJ473">
            <v>29.5</v>
          </cell>
          <cell r="AK473">
            <v>16.8</v>
          </cell>
          <cell r="AL473">
            <v>2.21</v>
          </cell>
          <cell r="AM473">
            <v>0</v>
          </cell>
          <cell r="AN473">
            <v>0</v>
          </cell>
          <cell r="AO473">
            <v>0</v>
          </cell>
          <cell r="AP473">
            <v>1.48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3.41</v>
          </cell>
          <cell r="AZ473">
            <v>0.61099999999999999</v>
          </cell>
          <cell r="BA473">
            <v>0</v>
          </cell>
          <cell r="BB473">
            <v>1</v>
          </cell>
          <cell r="BD473" t="str">
            <v>2L178x102x19LLBB</v>
          </cell>
          <cell r="BE473" t="str">
            <v>2L178x102x19LLBB</v>
          </cell>
          <cell r="BF473">
            <v>78</v>
          </cell>
          <cell r="BG473">
            <v>99.432887399999998</v>
          </cell>
          <cell r="BH473">
            <v>17.786999999999999</v>
          </cell>
          <cell r="BI473">
            <v>0</v>
          </cell>
          <cell r="BJ473">
            <v>0</v>
          </cell>
          <cell r="BK473">
            <v>0</v>
          </cell>
          <cell r="BL473">
            <v>10.164</v>
          </cell>
          <cell r="BM473">
            <v>0</v>
          </cell>
          <cell r="BN473">
            <v>0</v>
          </cell>
          <cell r="BO473">
            <v>0</v>
          </cell>
          <cell r="BP473">
            <v>1.9057499999999998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W473">
            <v>0</v>
          </cell>
          <cell r="BX473">
            <v>6.3525</v>
          </cell>
          <cell r="BY473">
            <v>0</v>
          </cell>
          <cell r="BZ473">
            <v>0</v>
          </cell>
          <cell r="CA473">
            <v>4.7516699999999998</v>
          </cell>
          <cell r="CB473">
            <v>0</v>
          </cell>
          <cell r="CC473">
            <v>5.333333333333333</v>
          </cell>
          <cell r="CD473">
            <v>0</v>
          </cell>
          <cell r="CE473">
            <v>8.3333333333333339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3151.6679529035314</v>
          </cell>
          <cell r="CK473">
            <v>483.98957941949999</v>
          </cell>
          <cell r="CL473">
            <v>275.62796387280002</v>
          </cell>
          <cell r="CM473">
            <v>5.6156099999999993</v>
          </cell>
          <cell r="CN473">
            <v>0</v>
          </cell>
          <cell r="CO473">
            <v>0</v>
          </cell>
          <cell r="CP473">
            <v>0</v>
          </cell>
          <cell r="CQ473">
            <v>3.7606799999999998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8.6648099999999992</v>
          </cell>
          <cell r="DA473">
            <v>0.61099999999999999</v>
          </cell>
          <cell r="DB473">
            <v>0</v>
          </cell>
          <cell r="DC473">
            <v>1</v>
          </cell>
          <cell r="DE473">
            <v>0</v>
          </cell>
        </row>
        <row r="474">
          <cell r="C474" t="str">
            <v>2L7x4x3/4SLBB</v>
          </cell>
          <cell r="D474" t="str">
            <v>F</v>
          </cell>
          <cell r="E474">
            <v>52.4</v>
          </cell>
          <cell r="F474">
            <v>15.4</v>
          </cell>
          <cell r="G474">
            <v>4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0</v>
          </cell>
          <cell r="N474">
            <v>0</v>
          </cell>
          <cell r="O474">
            <v>0.75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V474">
            <v>0</v>
          </cell>
          <cell r="W474">
            <v>1</v>
          </cell>
          <cell r="X474">
            <v>0</v>
          </cell>
          <cell r="Y474">
            <v>0</v>
          </cell>
          <cell r="Z474">
            <v>0.55000000000000004</v>
          </cell>
          <cell r="AB474">
            <v>9.3333333333333339</v>
          </cell>
          <cell r="AD474">
            <v>4.333333333333333</v>
          </cell>
          <cell r="AF474">
            <v>0</v>
          </cell>
          <cell r="AG474">
            <v>0</v>
          </cell>
          <cell r="AH474">
            <v>0</v>
          </cell>
          <cell r="AI474">
            <v>18</v>
          </cell>
          <cell r="AJ474">
            <v>11.2</v>
          </cell>
          <cell r="AK474">
            <v>6.01</v>
          </cell>
          <cell r="AL474">
            <v>1.08</v>
          </cell>
          <cell r="AM474">
            <v>0</v>
          </cell>
          <cell r="AN474">
            <v>0</v>
          </cell>
          <cell r="AO474">
            <v>0</v>
          </cell>
          <cell r="AP474">
            <v>3.34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3.57</v>
          </cell>
          <cell r="AZ474">
            <v>0.96899999999999997</v>
          </cell>
          <cell r="BA474">
            <v>0</v>
          </cell>
          <cell r="BB474">
            <v>1</v>
          </cell>
          <cell r="BD474" t="str">
            <v>2L178x102x19SLBB</v>
          </cell>
          <cell r="BE474" t="str">
            <v>2L178x102x19SLBB</v>
          </cell>
          <cell r="BF474">
            <v>78</v>
          </cell>
          <cell r="BG474">
            <v>99.432887399999998</v>
          </cell>
          <cell r="BH474">
            <v>10.164</v>
          </cell>
          <cell r="BI474">
            <v>0</v>
          </cell>
          <cell r="BJ474">
            <v>0</v>
          </cell>
          <cell r="BK474">
            <v>0</v>
          </cell>
          <cell r="BL474">
            <v>17.786999999999999</v>
          </cell>
          <cell r="BM474">
            <v>0</v>
          </cell>
          <cell r="BN474">
            <v>0</v>
          </cell>
          <cell r="BO474">
            <v>0</v>
          </cell>
          <cell r="BP474">
            <v>1.9057499999999998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W474">
            <v>0</v>
          </cell>
          <cell r="BX474">
            <v>2.5409999999999999</v>
          </cell>
          <cell r="BY474">
            <v>0</v>
          </cell>
          <cell r="BZ474">
            <v>0</v>
          </cell>
          <cell r="CA474">
            <v>1.3975500000000001</v>
          </cell>
          <cell r="CB474">
            <v>0</v>
          </cell>
          <cell r="CC474">
            <v>9.3333333333333339</v>
          </cell>
          <cell r="CD474">
            <v>0</v>
          </cell>
          <cell r="CE474">
            <v>4.333333333333333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750.397131643698</v>
          </cell>
          <cell r="CK474">
            <v>183.75197591519998</v>
          </cell>
          <cell r="CL474">
            <v>98.602622790209992</v>
          </cell>
          <cell r="CM474">
            <v>2.7442800000000003</v>
          </cell>
          <cell r="CN474">
            <v>0</v>
          </cell>
          <cell r="CO474">
            <v>0</v>
          </cell>
          <cell r="CP474">
            <v>0</v>
          </cell>
          <cell r="CQ474">
            <v>8.4869399999999988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9.0713699999999999</v>
          </cell>
          <cell r="DA474">
            <v>0.96899999999999997</v>
          </cell>
          <cell r="DB474">
            <v>0</v>
          </cell>
          <cell r="DC474">
            <v>1</v>
          </cell>
          <cell r="DE474">
            <v>0</v>
          </cell>
        </row>
        <row r="475">
          <cell r="C475" t="str">
            <v>2L7x4x3/4x3/4LLBB</v>
          </cell>
          <cell r="D475" t="str">
            <v>F</v>
          </cell>
          <cell r="E475">
            <v>52.4</v>
          </cell>
          <cell r="F475">
            <v>15.4</v>
          </cell>
          <cell r="G475">
            <v>7</v>
          </cell>
          <cell r="H475">
            <v>0</v>
          </cell>
          <cell r="I475">
            <v>0</v>
          </cell>
          <cell r="J475">
            <v>0</v>
          </cell>
          <cell r="K475">
            <v>4</v>
          </cell>
          <cell r="L475">
            <v>0</v>
          </cell>
          <cell r="M475">
            <v>0</v>
          </cell>
          <cell r="N475">
            <v>0</v>
          </cell>
          <cell r="O475">
            <v>0.75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V475">
            <v>0</v>
          </cell>
          <cell r="W475">
            <v>2.5</v>
          </cell>
          <cell r="X475">
            <v>0</v>
          </cell>
          <cell r="Y475">
            <v>0</v>
          </cell>
          <cell r="Z475">
            <v>1.87</v>
          </cell>
          <cell r="AB475">
            <v>5.333333333333333</v>
          </cell>
          <cell r="AD475">
            <v>8.3333333333333339</v>
          </cell>
          <cell r="AF475">
            <v>0</v>
          </cell>
          <cell r="AG475">
            <v>0</v>
          </cell>
          <cell r="AH475">
            <v>0</v>
          </cell>
          <cell r="AI475">
            <v>75.599999999999994</v>
          </cell>
          <cell r="AJ475">
            <v>29.5</v>
          </cell>
          <cell r="AK475">
            <v>16.8</v>
          </cell>
          <cell r="AL475">
            <v>2.21</v>
          </cell>
          <cell r="AM475">
            <v>0</v>
          </cell>
          <cell r="AN475">
            <v>0</v>
          </cell>
          <cell r="AO475">
            <v>0</v>
          </cell>
          <cell r="AP475">
            <v>1.75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3.53</v>
          </cell>
          <cell r="AZ475">
            <v>0.63900000000000001</v>
          </cell>
          <cell r="BA475">
            <v>0</v>
          </cell>
          <cell r="BB475">
            <v>1</v>
          </cell>
          <cell r="BD475" t="str">
            <v>2L178x102x19x19LLBB</v>
          </cell>
          <cell r="BE475" t="str">
            <v>2L178x102x19x19LLBB</v>
          </cell>
          <cell r="BF475">
            <v>78</v>
          </cell>
          <cell r="BG475">
            <v>99.432887399999998</v>
          </cell>
          <cell r="BH475">
            <v>17.786999999999999</v>
          </cell>
          <cell r="BI475">
            <v>0</v>
          </cell>
          <cell r="BJ475">
            <v>0</v>
          </cell>
          <cell r="BK475">
            <v>0</v>
          </cell>
          <cell r="BL475">
            <v>10.164</v>
          </cell>
          <cell r="BM475">
            <v>0</v>
          </cell>
          <cell r="BN475">
            <v>0</v>
          </cell>
          <cell r="BO475">
            <v>0</v>
          </cell>
          <cell r="BP475">
            <v>1.9057499999999998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W475">
            <v>0</v>
          </cell>
          <cell r="BX475">
            <v>6.3525</v>
          </cell>
          <cell r="BY475">
            <v>0</v>
          </cell>
          <cell r="BZ475">
            <v>0</v>
          </cell>
          <cell r="CA475">
            <v>4.7516699999999998</v>
          </cell>
          <cell r="CB475">
            <v>0</v>
          </cell>
          <cell r="CC475">
            <v>5.333333333333333</v>
          </cell>
          <cell r="CD475">
            <v>0</v>
          </cell>
          <cell r="CE475">
            <v>8.3333333333333339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3151.6679529035314</v>
          </cell>
          <cell r="CK475">
            <v>483.98957941949999</v>
          </cell>
          <cell r="CL475">
            <v>275.62796387280002</v>
          </cell>
          <cell r="CM475">
            <v>5.6156099999999993</v>
          </cell>
          <cell r="CN475">
            <v>0</v>
          </cell>
          <cell r="CO475">
            <v>0</v>
          </cell>
          <cell r="CP475">
            <v>0</v>
          </cell>
          <cell r="CQ475">
            <v>4.4467499999999998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8.9697299999999984</v>
          </cell>
          <cell r="DA475">
            <v>0.63900000000000001</v>
          </cell>
          <cell r="DB475">
            <v>0</v>
          </cell>
          <cell r="DC475">
            <v>1</v>
          </cell>
          <cell r="DE475">
            <v>0.75</v>
          </cell>
        </row>
        <row r="476">
          <cell r="C476" t="str">
            <v>2L7x4x3/4x3/4SLBB</v>
          </cell>
          <cell r="D476" t="str">
            <v>F</v>
          </cell>
          <cell r="E476">
            <v>52.4</v>
          </cell>
          <cell r="F476">
            <v>15.4</v>
          </cell>
          <cell r="G476">
            <v>4</v>
          </cell>
          <cell r="H476">
            <v>0</v>
          </cell>
          <cell r="I476">
            <v>0</v>
          </cell>
          <cell r="J476">
            <v>0</v>
          </cell>
          <cell r="K476">
            <v>7</v>
          </cell>
          <cell r="L476">
            <v>0</v>
          </cell>
          <cell r="M476">
            <v>0</v>
          </cell>
          <cell r="N476">
            <v>0</v>
          </cell>
          <cell r="O476">
            <v>0.75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V476">
            <v>0</v>
          </cell>
          <cell r="W476">
            <v>1</v>
          </cell>
          <cell r="X476">
            <v>0</v>
          </cell>
          <cell r="Y476">
            <v>0</v>
          </cell>
          <cell r="Z476">
            <v>0.55000000000000004</v>
          </cell>
          <cell r="AB476">
            <v>9.3333333333333339</v>
          </cell>
          <cell r="AD476">
            <v>4.333333333333333</v>
          </cell>
          <cell r="AF476">
            <v>0</v>
          </cell>
          <cell r="AG476">
            <v>0</v>
          </cell>
          <cell r="AH476">
            <v>0</v>
          </cell>
          <cell r="AI476">
            <v>18</v>
          </cell>
          <cell r="AJ476">
            <v>11.2</v>
          </cell>
          <cell r="AK476">
            <v>6.01</v>
          </cell>
          <cell r="AL476">
            <v>1.08</v>
          </cell>
          <cell r="AM476">
            <v>0</v>
          </cell>
          <cell r="AN476">
            <v>0</v>
          </cell>
          <cell r="AO476">
            <v>0</v>
          </cell>
          <cell r="AP476">
            <v>3.63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3.84</v>
          </cell>
          <cell r="AZ476">
            <v>0.97299999999999998</v>
          </cell>
          <cell r="BA476">
            <v>0</v>
          </cell>
          <cell r="BB476">
            <v>1</v>
          </cell>
          <cell r="BD476" t="str">
            <v>2L178x102x19x19SLBB</v>
          </cell>
          <cell r="BE476" t="str">
            <v>2L178x102x19x19SLBB</v>
          </cell>
          <cell r="BF476">
            <v>78</v>
          </cell>
          <cell r="BG476">
            <v>99.432887399999998</v>
          </cell>
          <cell r="BH476">
            <v>10.164</v>
          </cell>
          <cell r="BI476">
            <v>0</v>
          </cell>
          <cell r="BJ476">
            <v>0</v>
          </cell>
          <cell r="BK476">
            <v>0</v>
          </cell>
          <cell r="BL476">
            <v>17.786999999999999</v>
          </cell>
          <cell r="BM476">
            <v>0</v>
          </cell>
          <cell r="BN476">
            <v>0</v>
          </cell>
          <cell r="BO476">
            <v>0</v>
          </cell>
          <cell r="BP476">
            <v>1.9057499999999998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W476">
            <v>0</v>
          </cell>
          <cell r="BX476">
            <v>2.5409999999999999</v>
          </cell>
          <cell r="BY476">
            <v>0</v>
          </cell>
          <cell r="BZ476">
            <v>0</v>
          </cell>
          <cell r="CA476">
            <v>1.3975500000000001</v>
          </cell>
          <cell r="CB476">
            <v>0</v>
          </cell>
          <cell r="CC476">
            <v>9.3333333333333339</v>
          </cell>
          <cell r="CD476">
            <v>0</v>
          </cell>
          <cell r="CE476">
            <v>4.333333333333333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750.397131643698</v>
          </cell>
          <cell r="CK476">
            <v>183.75197591519998</v>
          </cell>
          <cell r="CL476">
            <v>98.602622790209992</v>
          </cell>
          <cell r="CM476">
            <v>2.7442800000000003</v>
          </cell>
          <cell r="CN476">
            <v>0</v>
          </cell>
          <cell r="CO476">
            <v>0</v>
          </cell>
          <cell r="CP476">
            <v>0</v>
          </cell>
          <cell r="CQ476">
            <v>9.2238299999999995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9.757439999999999</v>
          </cell>
          <cell r="DA476">
            <v>0.97299999999999998</v>
          </cell>
          <cell r="DB476">
            <v>0</v>
          </cell>
          <cell r="DC476">
            <v>1</v>
          </cell>
          <cell r="DE476">
            <v>0.75</v>
          </cell>
        </row>
        <row r="477">
          <cell r="C477" t="str">
            <v>2L7x4x3/4x3/8LLBB</v>
          </cell>
          <cell r="D477" t="str">
            <v>F</v>
          </cell>
          <cell r="E477">
            <v>52.4</v>
          </cell>
          <cell r="F477">
            <v>15.4</v>
          </cell>
          <cell r="G477">
            <v>7</v>
          </cell>
          <cell r="H477">
            <v>0</v>
          </cell>
          <cell r="I477">
            <v>0</v>
          </cell>
          <cell r="J477">
            <v>0</v>
          </cell>
          <cell r="K477">
            <v>4</v>
          </cell>
          <cell r="L477">
            <v>0</v>
          </cell>
          <cell r="M477">
            <v>0</v>
          </cell>
          <cell r="N477">
            <v>0</v>
          </cell>
          <cell r="O477">
            <v>0.75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V477">
            <v>0</v>
          </cell>
          <cell r="W477">
            <v>2.5</v>
          </cell>
          <cell r="X477">
            <v>0</v>
          </cell>
          <cell r="Y477">
            <v>0</v>
          </cell>
          <cell r="Z477">
            <v>1.87</v>
          </cell>
          <cell r="AB477">
            <v>5.333333333333333</v>
          </cell>
          <cell r="AD477">
            <v>8.3333333333333339</v>
          </cell>
          <cell r="AF477">
            <v>0</v>
          </cell>
          <cell r="AG477">
            <v>0</v>
          </cell>
          <cell r="AH477">
            <v>0</v>
          </cell>
          <cell r="AI477">
            <v>75.599999999999994</v>
          </cell>
          <cell r="AJ477">
            <v>29.5</v>
          </cell>
          <cell r="AK477">
            <v>16.8</v>
          </cell>
          <cell r="AL477">
            <v>2.21</v>
          </cell>
          <cell r="AM477">
            <v>0</v>
          </cell>
          <cell r="AN477">
            <v>0</v>
          </cell>
          <cell r="AO477">
            <v>0</v>
          </cell>
          <cell r="AP477">
            <v>1.61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3.47</v>
          </cell>
          <cell r="AZ477">
            <v>0.624</v>
          </cell>
          <cell r="BA477">
            <v>0</v>
          </cell>
          <cell r="BB477">
            <v>1</v>
          </cell>
          <cell r="BD477" t="str">
            <v>2L178x102x19x9LLBB</v>
          </cell>
          <cell r="BE477" t="str">
            <v>2L178x102x19x9LLBB</v>
          </cell>
          <cell r="BF477">
            <v>78</v>
          </cell>
          <cell r="BG477">
            <v>99.432887399999998</v>
          </cell>
          <cell r="BH477">
            <v>17.786999999999999</v>
          </cell>
          <cell r="BI477">
            <v>0</v>
          </cell>
          <cell r="BJ477">
            <v>0</v>
          </cell>
          <cell r="BK477">
            <v>0</v>
          </cell>
          <cell r="BL477">
            <v>10.164</v>
          </cell>
          <cell r="BM477">
            <v>0</v>
          </cell>
          <cell r="BN477">
            <v>0</v>
          </cell>
          <cell r="BO477">
            <v>0</v>
          </cell>
          <cell r="BP477">
            <v>1.9057499999999998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W477">
            <v>0</v>
          </cell>
          <cell r="BX477">
            <v>6.3525</v>
          </cell>
          <cell r="BY477">
            <v>0</v>
          </cell>
          <cell r="BZ477">
            <v>0</v>
          </cell>
          <cell r="CA477">
            <v>4.7516699999999998</v>
          </cell>
          <cell r="CB477">
            <v>0</v>
          </cell>
          <cell r="CC477">
            <v>5.333333333333333</v>
          </cell>
          <cell r="CD477">
            <v>0</v>
          </cell>
          <cell r="CE477">
            <v>8.3333333333333339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3151.6679529035314</v>
          </cell>
          <cell r="CK477">
            <v>483.98957941949999</v>
          </cell>
          <cell r="CL477">
            <v>275.62796387280002</v>
          </cell>
          <cell r="CM477">
            <v>5.6156099999999993</v>
          </cell>
          <cell r="CN477">
            <v>0</v>
          </cell>
          <cell r="CO477">
            <v>0</v>
          </cell>
          <cell r="CP477">
            <v>0</v>
          </cell>
          <cell r="CQ477">
            <v>4.0910099999999998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8.8172700000000006</v>
          </cell>
          <cell r="DA477">
            <v>0.624</v>
          </cell>
          <cell r="DB477">
            <v>0</v>
          </cell>
          <cell r="DC477">
            <v>1</v>
          </cell>
          <cell r="DE477">
            <v>0.375</v>
          </cell>
        </row>
        <row r="478">
          <cell r="C478" t="str">
            <v>2L7x4x3/4x3/8SLBB</v>
          </cell>
          <cell r="D478" t="str">
            <v>F</v>
          </cell>
          <cell r="E478">
            <v>52.4</v>
          </cell>
          <cell r="F478">
            <v>15.4</v>
          </cell>
          <cell r="G478">
            <v>4</v>
          </cell>
          <cell r="H478">
            <v>0</v>
          </cell>
          <cell r="I478">
            <v>0</v>
          </cell>
          <cell r="J478">
            <v>0</v>
          </cell>
          <cell r="K478">
            <v>7</v>
          </cell>
          <cell r="L478">
            <v>0</v>
          </cell>
          <cell r="M478">
            <v>0</v>
          </cell>
          <cell r="N478">
            <v>0</v>
          </cell>
          <cell r="O478">
            <v>0.75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V478">
            <v>0</v>
          </cell>
          <cell r="W478">
            <v>1</v>
          </cell>
          <cell r="X478">
            <v>0</v>
          </cell>
          <cell r="Y478">
            <v>0</v>
          </cell>
          <cell r="Z478">
            <v>0.55000000000000004</v>
          </cell>
          <cell r="AB478">
            <v>9.3333333333333339</v>
          </cell>
          <cell r="AD478">
            <v>4.333333333333333</v>
          </cell>
          <cell r="AF478">
            <v>0</v>
          </cell>
          <cell r="AG478">
            <v>0</v>
          </cell>
          <cell r="AH478">
            <v>0</v>
          </cell>
          <cell r="AI478">
            <v>18</v>
          </cell>
          <cell r="AJ478">
            <v>11.2</v>
          </cell>
          <cell r="AK478">
            <v>6.01</v>
          </cell>
          <cell r="AL478">
            <v>1.08</v>
          </cell>
          <cell r="AM478">
            <v>0</v>
          </cell>
          <cell r="AN478">
            <v>0</v>
          </cell>
          <cell r="AO478">
            <v>0</v>
          </cell>
          <cell r="AP478">
            <v>3.48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3.7</v>
          </cell>
          <cell r="AZ478">
            <v>0.97099999999999997</v>
          </cell>
          <cell r="BA478">
            <v>0</v>
          </cell>
          <cell r="BB478">
            <v>1</v>
          </cell>
          <cell r="BD478" t="str">
            <v>2L178x102x19x9SLBB</v>
          </cell>
          <cell r="BE478" t="str">
            <v>2L178x102x19x9SLBB</v>
          </cell>
          <cell r="BF478">
            <v>78</v>
          </cell>
          <cell r="BG478">
            <v>99.432887399999998</v>
          </cell>
          <cell r="BH478">
            <v>10.164</v>
          </cell>
          <cell r="BI478">
            <v>0</v>
          </cell>
          <cell r="BJ478">
            <v>0</v>
          </cell>
          <cell r="BK478">
            <v>0</v>
          </cell>
          <cell r="BL478">
            <v>17.786999999999999</v>
          </cell>
          <cell r="BM478">
            <v>0</v>
          </cell>
          <cell r="BN478">
            <v>0</v>
          </cell>
          <cell r="BO478">
            <v>0</v>
          </cell>
          <cell r="BP478">
            <v>1.9057499999999998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W478">
            <v>0</v>
          </cell>
          <cell r="BX478">
            <v>2.5409999999999999</v>
          </cell>
          <cell r="BY478">
            <v>0</v>
          </cell>
          <cell r="BZ478">
            <v>0</v>
          </cell>
          <cell r="CA478">
            <v>1.3975500000000001</v>
          </cell>
          <cell r="CB478">
            <v>0</v>
          </cell>
          <cell r="CC478">
            <v>9.3333333333333339</v>
          </cell>
          <cell r="CD478">
            <v>0</v>
          </cell>
          <cell r="CE478">
            <v>4.333333333333333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750.397131643698</v>
          </cell>
          <cell r="CK478">
            <v>183.75197591519998</v>
          </cell>
          <cell r="CL478">
            <v>98.602622790209992</v>
          </cell>
          <cell r="CM478">
            <v>2.7442800000000003</v>
          </cell>
          <cell r="CN478">
            <v>0</v>
          </cell>
          <cell r="CO478">
            <v>0</v>
          </cell>
          <cell r="CP478">
            <v>0</v>
          </cell>
          <cell r="CQ478">
            <v>8.8426799999999997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9.4016999999999999</v>
          </cell>
          <cell r="DA478">
            <v>0.97099999999999997</v>
          </cell>
          <cell r="DB478">
            <v>0</v>
          </cell>
          <cell r="DC478">
            <v>1</v>
          </cell>
          <cell r="DE478">
            <v>0.375</v>
          </cell>
        </row>
        <row r="479">
          <cell r="C479" t="str">
            <v>2L7x4x3/8LLBB</v>
          </cell>
          <cell r="D479" t="str">
            <v>F</v>
          </cell>
          <cell r="E479">
            <v>27.2</v>
          </cell>
          <cell r="F479">
            <v>8</v>
          </cell>
          <cell r="G479">
            <v>7</v>
          </cell>
          <cell r="H479">
            <v>0</v>
          </cell>
          <cell r="I479">
            <v>0</v>
          </cell>
          <cell r="J479">
            <v>0</v>
          </cell>
          <cell r="K479">
            <v>4</v>
          </cell>
          <cell r="L479">
            <v>0</v>
          </cell>
          <cell r="M479">
            <v>0</v>
          </cell>
          <cell r="N479">
            <v>0</v>
          </cell>
          <cell r="O479">
            <v>0.375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V479">
            <v>0</v>
          </cell>
          <cell r="W479">
            <v>2.35</v>
          </cell>
          <cell r="X479">
            <v>0</v>
          </cell>
          <cell r="Y479">
            <v>0</v>
          </cell>
          <cell r="Z479">
            <v>1.67</v>
          </cell>
          <cell r="AB479">
            <v>10.666666666666666</v>
          </cell>
          <cell r="AD479">
            <v>17.666666666666668</v>
          </cell>
          <cell r="AF479">
            <v>0</v>
          </cell>
          <cell r="AG479">
            <v>0</v>
          </cell>
          <cell r="AH479">
            <v>0</v>
          </cell>
          <cell r="AI479">
            <v>41.1</v>
          </cell>
          <cell r="AJ479">
            <v>15.6</v>
          </cell>
          <cell r="AK479">
            <v>8.83</v>
          </cell>
          <cell r="AL479">
            <v>2.27</v>
          </cell>
          <cell r="AM479">
            <v>0</v>
          </cell>
          <cell r="AN479">
            <v>0</v>
          </cell>
          <cell r="AO479">
            <v>0</v>
          </cell>
          <cell r="AP479">
            <v>1.42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3.44</v>
          </cell>
          <cell r="AZ479">
            <v>0.60499999999999998</v>
          </cell>
          <cell r="BA479">
            <v>0</v>
          </cell>
          <cell r="BB479">
            <v>1</v>
          </cell>
          <cell r="BD479" t="str">
            <v>2L178x102x9.5LLBB</v>
          </cell>
          <cell r="BE479" t="str">
            <v>2L178x102x9.5LLBB</v>
          </cell>
          <cell r="BF479">
            <v>40.5</v>
          </cell>
          <cell r="BG479">
            <v>51.653447999999997</v>
          </cell>
          <cell r="BH479">
            <v>17.786999999999999</v>
          </cell>
          <cell r="BI479">
            <v>0</v>
          </cell>
          <cell r="BJ479">
            <v>0</v>
          </cell>
          <cell r="BK479">
            <v>0</v>
          </cell>
          <cell r="BL479">
            <v>10.164</v>
          </cell>
          <cell r="BM479">
            <v>0</v>
          </cell>
          <cell r="BN479">
            <v>0</v>
          </cell>
          <cell r="BO479">
            <v>0</v>
          </cell>
          <cell r="BP479">
            <v>0.95287499999999992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W479">
            <v>0</v>
          </cell>
          <cell r="BX479">
            <v>5.9713500000000002</v>
          </cell>
          <cell r="BY479">
            <v>0</v>
          </cell>
          <cell r="BZ479">
            <v>0</v>
          </cell>
          <cell r="CA479">
            <v>4.2434699999999994</v>
          </cell>
          <cell r="CB479">
            <v>0</v>
          </cell>
          <cell r="CC479">
            <v>10.666666666666666</v>
          </cell>
          <cell r="CD479">
            <v>0</v>
          </cell>
          <cell r="CE479">
            <v>17.666666666666668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1713.4067839197771</v>
          </cell>
          <cell r="CK479">
            <v>255.94025216759997</v>
          </cell>
          <cell r="CL479">
            <v>144.86874529743</v>
          </cell>
          <cell r="CM479">
            <v>5.7680699999999998</v>
          </cell>
          <cell r="CN479">
            <v>0</v>
          </cell>
          <cell r="CO479">
            <v>0</v>
          </cell>
          <cell r="CP479">
            <v>0</v>
          </cell>
          <cell r="CQ479">
            <v>3.6082199999999998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8.7410399999999999</v>
          </cell>
          <cell r="DA479">
            <v>0.60499999999999998</v>
          </cell>
          <cell r="DB479">
            <v>0</v>
          </cell>
          <cell r="DC479">
            <v>1</v>
          </cell>
          <cell r="DE479">
            <v>0</v>
          </cell>
        </row>
        <row r="480">
          <cell r="C480" t="str">
            <v>2L7x4x3/8SLBB</v>
          </cell>
          <cell r="D480" t="str">
            <v>F</v>
          </cell>
          <cell r="E480">
            <v>27.2</v>
          </cell>
          <cell r="F480">
            <v>8</v>
          </cell>
          <cell r="G480">
            <v>4</v>
          </cell>
          <cell r="H480">
            <v>0</v>
          </cell>
          <cell r="I480">
            <v>0</v>
          </cell>
          <cell r="J480">
            <v>0</v>
          </cell>
          <cell r="K480">
            <v>7</v>
          </cell>
          <cell r="L480">
            <v>0</v>
          </cell>
          <cell r="M480">
            <v>0</v>
          </cell>
          <cell r="N480">
            <v>0</v>
          </cell>
          <cell r="O480">
            <v>0.375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V480">
            <v>0</v>
          </cell>
          <cell r="W480">
            <v>0.86099999999999999</v>
          </cell>
          <cell r="X480">
            <v>0</v>
          </cell>
          <cell r="Y480">
            <v>0</v>
          </cell>
          <cell r="Z480">
            <v>0.28600000000000003</v>
          </cell>
          <cell r="AB480">
            <v>18.666666666666668</v>
          </cell>
          <cell r="AD480">
            <v>9.6666666666666661</v>
          </cell>
          <cell r="AF480">
            <v>0</v>
          </cell>
          <cell r="AG480">
            <v>0</v>
          </cell>
          <cell r="AH480">
            <v>0</v>
          </cell>
          <cell r="AI480">
            <v>10.1</v>
          </cell>
          <cell r="AJ480">
            <v>5.68</v>
          </cell>
          <cell r="AK480">
            <v>3.22</v>
          </cell>
          <cell r="AL480">
            <v>1.1200000000000001</v>
          </cell>
          <cell r="AM480">
            <v>0</v>
          </cell>
          <cell r="AN480">
            <v>0</v>
          </cell>
          <cell r="AO480">
            <v>0</v>
          </cell>
          <cell r="AP480">
            <v>3.26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3.52</v>
          </cell>
          <cell r="AZ480">
            <v>0.96299999999999997</v>
          </cell>
          <cell r="BA480">
            <v>0</v>
          </cell>
          <cell r="BB480">
            <v>0.92800000000000005</v>
          </cell>
          <cell r="BD480" t="str">
            <v>2L178x102x9.5SLBB</v>
          </cell>
          <cell r="BE480" t="str">
            <v>2L178x102x9.5SLBB</v>
          </cell>
          <cell r="BF480">
            <v>40.5</v>
          </cell>
          <cell r="BG480">
            <v>51.653447999999997</v>
          </cell>
          <cell r="BH480">
            <v>10.164</v>
          </cell>
          <cell r="BI480">
            <v>0</v>
          </cell>
          <cell r="BJ480">
            <v>0</v>
          </cell>
          <cell r="BK480">
            <v>0</v>
          </cell>
          <cell r="BL480">
            <v>17.786999999999999</v>
          </cell>
          <cell r="BM480">
            <v>0</v>
          </cell>
          <cell r="BN480">
            <v>0</v>
          </cell>
          <cell r="BO480">
            <v>0</v>
          </cell>
          <cell r="BP480">
            <v>0.95287499999999992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W480">
            <v>0</v>
          </cell>
          <cell r="BX480">
            <v>2.1878009999999999</v>
          </cell>
          <cell r="BY480">
            <v>0</v>
          </cell>
          <cell r="BZ480">
            <v>0</v>
          </cell>
          <cell r="CA480">
            <v>0.72672600000000009</v>
          </cell>
          <cell r="CB480">
            <v>0</v>
          </cell>
          <cell r="CC480">
            <v>18.666666666666668</v>
          </cell>
          <cell r="CD480">
            <v>0</v>
          </cell>
          <cell r="CE480">
            <v>9.6666666666666661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421.05616831118607</v>
          </cell>
          <cell r="CK480">
            <v>93.188502071279984</v>
          </cell>
          <cell r="CL480">
            <v>52.828693075620002</v>
          </cell>
          <cell r="CM480">
            <v>2.84592</v>
          </cell>
          <cell r="CN480">
            <v>0</v>
          </cell>
          <cell r="CO480">
            <v>0</v>
          </cell>
          <cell r="CP480">
            <v>0</v>
          </cell>
          <cell r="CQ480">
            <v>8.2836599999999994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8.9443199999999994</v>
          </cell>
          <cell r="DA480">
            <v>0.96299999999999997</v>
          </cell>
          <cell r="DB480">
            <v>0</v>
          </cell>
          <cell r="DC480">
            <v>0.92700000000000005</v>
          </cell>
          <cell r="DE480">
            <v>0</v>
          </cell>
        </row>
        <row r="481">
          <cell r="C481" t="str">
            <v>2L7x4x3/8x3/4LLBB</v>
          </cell>
          <cell r="D481" t="str">
            <v>F</v>
          </cell>
          <cell r="E481">
            <v>27.2</v>
          </cell>
          <cell r="F481">
            <v>8</v>
          </cell>
          <cell r="G481">
            <v>7</v>
          </cell>
          <cell r="H481">
            <v>0</v>
          </cell>
          <cell r="I481">
            <v>0</v>
          </cell>
          <cell r="J481">
            <v>0</v>
          </cell>
          <cell r="K481">
            <v>4</v>
          </cell>
          <cell r="L481">
            <v>0</v>
          </cell>
          <cell r="M481">
            <v>0</v>
          </cell>
          <cell r="N481">
            <v>0</v>
          </cell>
          <cell r="O481">
            <v>0.375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V481">
            <v>0</v>
          </cell>
          <cell r="W481">
            <v>2.35</v>
          </cell>
          <cell r="X481">
            <v>0</v>
          </cell>
          <cell r="Y481">
            <v>0</v>
          </cell>
          <cell r="Z481">
            <v>1.67</v>
          </cell>
          <cell r="AB481">
            <v>10.666666666666666</v>
          </cell>
          <cell r="AD481">
            <v>17.666666666666668</v>
          </cell>
          <cell r="AF481">
            <v>0</v>
          </cell>
          <cell r="AG481">
            <v>0</v>
          </cell>
          <cell r="AH481">
            <v>0</v>
          </cell>
          <cell r="AI481">
            <v>41.1</v>
          </cell>
          <cell r="AJ481">
            <v>15.6</v>
          </cell>
          <cell r="AK481">
            <v>8.83</v>
          </cell>
          <cell r="AL481">
            <v>2.27</v>
          </cell>
          <cell r="AM481">
            <v>0</v>
          </cell>
          <cell r="AN481">
            <v>0</v>
          </cell>
          <cell r="AO481">
            <v>0</v>
          </cell>
          <cell r="AP481">
            <v>1.67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3.55</v>
          </cell>
          <cell r="AZ481">
            <v>0.629</v>
          </cell>
          <cell r="BA481">
            <v>0</v>
          </cell>
          <cell r="BB481">
            <v>0.84</v>
          </cell>
          <cell r="BD481" t="str">
            <v>2L178x102x9.5x19LLBB</v>
          </cell>
          <cell r="BE481" t="str">
            <v>2L178x102x9.5x19LLBB</v>
          </cell>
          <cell r="BF481">
            <v>40.5</v>
          </cell>
          <cell r="BG481">
            <v>51.653447999999997</v>
          </cell>
          <cell r="BH481">
            <v>17.786999999999999</v>
          </cell>
          <cell r="BI481">
            <v>0</v>
          </cell>
          <cell r="BJ481">
            <v>0</v>
          </cell>
          <cell r="BK481">
            <v>0</v>
          </cell>
          <cell r="BL481">
            <v>10.164</v>
          </cell>
          <cell r="BM481">
            <v>0</v>
          </cell>
          <cell r="BN481">
            <v>0</v>
          </cell>
          <cell r="BO481">
            <v>0</v>
          </cell>
          <cell r="BP481">
            <v>0.95287499999999992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W481">
            <v>0</v>
          </cell>
          <cell r="BX481">
            <v>5.9713500000000002</v>
          </cell>
          <cell r="BY481">
            <v>0</v>
          </cell>
          <cell r="BZ481">
            <v>0</v>
          </cell>
          <cell r="CA481">
            <v>4.2434699999999994</v>
          </cell>
          <cell r="CB481">
            <v>0</v>
          </cell>
          <cell r="CC481">
            <v>10.666666666666666</v>
          </cell>
          <cell r="CD481">
            <v>0</v>
          </cell>
          <cell r="CE481">
            <v>17.666666666666668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1713.4067839197771</v>
          </cell>
          <cell r="CK481">
            <v>255.94025216759997</v>
          </cell>
          <cell r="CL481">
            <v>144.86874529743</v>
          </cell>
          <cell r="CM481">
            <v>5.7680699999999998</v>
          </cell>
          <cell r="CN481">
            <v>0</v>
          </cell>
          <cell r="CO481">
            <v>0</v>
          </cell>
          <cell r="CP481">
            <v>0</v>
          </cell>
          <cell r="CQ481">
            <v>4.2434699999999994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9.0205500000000001</v>
          </cell>
          <cell r="DA481">
            <v>0.629</v>
          </cell>
          <cell r="DB481">
            <v>0</v>
          </cell>
          <cell r="DC481">
            <v>0.83799999999999997</v>
          </cell>
          <cell r="DE481">
            <v>0.75</v>
          </cell>
        </row>
        <row r="482">
          <cell r="C482" t="str">
            <v>2L7x4x3/8x3/4SLBB</v>
          </cell>
          <cell r="D482" t="str">
            <v>F</v>
          </cell>
          <cell r="E482">
            <v>27.2</v>
          </cell>
          <cell r="F482">
            <v>8</v>
          </cell>
          <cell r="G482">
            <v>4</v>
          </cell>
          <cell r="H482">
            <v>0</v>
          </cell>
          <cell r="I482">
            <v>0</v>
          </cell>
          <cell r="J482">
            <v>0</v>
          </cell>
          <cell r="K482">
            <v>7</v>
          </cell>
          <cell r="L482">
            <v>0</v>
          </cell>
          <cell r="M482">
            <v>0</v>
          </cell>
          <cell r="N482">
            <v>0</v>
          </cell>
          <cell r="O482">
            <v>0.375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V482">
            <v>0</v>
          </cell>
          <cell r="W482">
            <v>0.86099999999999999</v>
          </cell>
          <cell r="X482">
            <v>0</v>
          </cell>
          <cell r="Y482">
            <v>0</v>
          </cell>
          <cell r="Z482">
            <v>0.28600000000000003</v>
          </cell>
          <cell r="AB482">
            <v>18.666666666666668</v>
          </cell>
          <cell r="AD482">
            <v>9.6666666666666661</v>
          </cell>
          <cell r="AF482">
            <v>0</v>
          </cell>
          <cell r="AG482">
            <v>0</v>
          </cell>
          <cell r="AH482">
            <v>0</v>
          </cell>
          <cell r="AI482">
            <v>10.1</v>
          </cell>
          <cell r="AJ482">
            <v>5.68</v>
          </cell>
          <cell r="AK482">
            <v>3.22</v>
          </cell>
          <cell r="AL482">
            <v>1.1200000000000001</v>
          </cell>
          <cell r="AM482">
            <v>0</v>
          </cell>
          <cell r="AN482">
            <v>0</v>
          </cell>
          <cell r="AO482">
            <v>0</v>
          </cell>
          <cell r="AP482">
            <v>3.54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3.78</v>
          </cell>
          <cell r="AZ482">
            <v>0.96799999999999997</v>
          </cell>
          <cell r="BA482">
            <v>0</v>
          </cell>
          <cell r="BB482">
            <v>0.84</v>
          </cell>
          <cell r="BD482" t="str">
            <v>2L178x102x9.5x19SLBB</v>
          </cell>
          <cell r="BE482" t="str">
            <v>2L178x102x9.5x19SLBB</v>
          </cell>
          <cell r="BF482">
            <v>40.5</v>
          </cell>
          <cell r="BG482">
            <v>51.653447999999997</v>
          </cell>
          <cell r="BH482">
            <v>10.164</v>
          </cell>
          <cell r="BI482">
            <v>0</v>
          </cell>
          <cell r="BJ482">
            <v>0</v>
          </cell>
          <cell r="BK482">
            <v>0</v>
          </cell>
          <cell r="BL482">
            <v>17.786999999999999</v>
          </cell>
          <cell r="BM482">
            <v>0</v>
          </cell>
          <cell r="BN482">
            <v>0</v>
          </cell>
          <cell r="BO482">
            <v>0</v>
          </cell>
          <cell r="BP482">
            <v>0.95287499999999992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W482">
            <v>0</v>
          </cell>
          <cell r="BX482">
            <v>2.1878009999999999</v>
          </cell>
          <cell r="BY482">
            <v>0</v>
          </cell>
          <cell r="BZ482">
            <v>0</v>
          </cell>
          <cell r="CA482">
            <v>0.72672600000000009</v>
          </cell>
          <cell r="CB482">
            <v>0</v>
          </cell>
          <cell r="CC482">
            <v>18.666666666666668</v>
          </cell>
          <cell r="CD482">
            <v>0</v>
          </cell>
          <cell r="CE482">
            <v>9.6666666666666661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421.05616831118607</v>
          </cell>
          <cell r="CK482">
            <v>93.188502071279984</v>
          </cell>
          <cell r="CL482">
            <v>52.828693075620002</v>
          </cell>
          <cell r="CM482">
            <v>2.84592</v>
          </cell>
          <cell r="CN482">
            <v>0</v>
          </cell>
          <cell r="CO482">
            <v>0</v>
          </cell>
          <cell r="CP482">
            <v>0</v>
          </cell>
          <cell r="CQ482">
            <v>8.9951399999999992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9.6049799999999994</v>
          </cell>
          <cell r="DA482">
            <v>0.96799999999999997</v>
          </cell>
          <cell r="DB482">
            <v>0</v>
          </cell>
          <cell r="DC482">
            <v>0.83799999999999997</v>
          </cell>
          <cell r="DE482">
            <v>0.75</v>
          </cell>
        </row>
        <row r="483">
          <cell r="C483" t="str">
            <v>2L7x4x3/8x3/8LLBB</v>
          </cell>
          <cell r="D483" t="str">
            <v>F</v>
          </cell>
          <cell r="E483">
            <v>27.2</v>
          </cell>
          <cell r="F483">
            <v>8</v>
          </cell>
          <cell r="G483">
            <v>7</v>
          </cell>
          <cell r="H483">
            <v>0</v>
          </cell>
          <cell r="I483">
            <v>0</v>
          </cell>
          <cell r="J483">
            <v>0</v>
          </cell>
          <cell r="K483">
            <v>4</v>
          </cell>
          <cell r="L483">
            <v>0</v>
          </cell>
          <cell r="M483">
            <v>0</v>
          </cell>
          <cell r="N483">
            <v>0</v>
          </cell>
          <cell r="O483">
            <v>0.375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V483">
            <v>0</v>
          </cell>
          <cell r="W483">
            <v>2.35</v>
          </cell>
          <cell r="X483">
            <v>0</v>
          </cell>
          <cell r="Y483">
            <v>0</v>
          </cell>
          <cell r="Z483">
            <v>1.67</v>
          </cell>
          <cell r="AB483">
            <v>10.666666666666666</v>
          </cell>
          <cell r="AD483">
            <v>17.666666666666668</v>
          </cell>
          <cell r="AF483">
            <v>0</v>
          </cell>
          <cell r="AG483">
            <v>0</v>
          </cell>
          <cell r="AH483">
            <v>0</v>
          </cell>
          <cell r="AI483">
            <v>41.1</v>
          </cell>
          <cell r="AJ483">
            <v>15.6</v>
          </cell>
          <cell r="AK483">
            <v>8.83</v>
          </cell>
          <cell r="AL483">
            <v>2.27</v>
          </cell>
          <cell r="AM483">
            <v>0</v>
          </cell>
          <cell r="AN483">
            <v>0</v>
          </cell>
          <cell r="AO483">
            <v>0</v>
          </cell>
          <cell r="AP483">
            <v>1.54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3.49</v>
          </cell>
          <cell r="AZ483">
            <v>0.61599999999999999</v>
          </cell>
          <cell r="BA483">
            <v>0</v>
          </cell>
          <cell r="BB483">
            <v>0.84</v>
          </cell>
          <cell r="BD483" t="str">
            <v>2L178x102x9.5x9LLBB</v>
          </cell>
          <cell r="BE483" t="str">
            <v>2L178x102x9.5x9LLBB</v>
          </cell>
          <cell r="BF483">
            <v>40.5</v>
          </cell>
          <cell r="BG483">
            <v>51.653447999999997</v>
          </cell>
          <cell r="BH483">
            <v>17.786999999999999</v>
          </cell>
          <cell r="BI483">
            <v>0</v>
          </cell>
          <cell r="BJ483">
            <v>0</v>
          </cell>
          <cell r="BK483">
            <v>0</v>
          </cell>
          <cell r="BL483">
            <v>10.164</v>
          </cell>
          <cell r="BM483">
            <v>0</v>
          </cell>
          <cell r="BN483">
            <v>0</v>
          </cell>
          <cell r="BO483">
            <v>0</v>
          </cell>
          <cell r="BP483">
            <v>0.95287499999999992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W483">
            <v>0</v>
          </cell>
          <cell r="BX483">
            <v>5.9713500000000002</v>
          </cell>
          <cell r="BY483">
            <v>0</v>
          </cell>
          <cell r="BZ483">
            <v>0</v>
          </cell>
          <cell r="CA483">
            <v>4.2434699999999994</v>
          </cell>
          <cell r="CB483">
            <v>0</v>
          </cell>
          <cell r="CC483">
            <v>10.666666666666666</v>
          </cell>
          <cell r="CD483">
            <v>0</v>
          </cell>
          <cell r="CE483">
            <v>17.666666666666668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1713.4067839197771</v>
          </cell>
          <cell r="CK483">
            <v>255.94025216759997</v>
          </cell>
          <cell r="CL483">
            <v>144.86874529743</v>
          </cell>
          <cell r="CM483">
            <v>5.7680699999999998</v>
          </cell>
          <cell r="CN483">
            <v>0</v>
          </cell>
          <cell r="CO483">
            <v>0</v>
          </cell>
          <cell r="CP483">
            <v>0</v>
          </cell>
          <cell r="CQ483">
            <v>3.9131399999999998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8.8680900000000005</v>
          </cell>
          <cell r="DA483">
            <v>0.61599999999999999</v>
          </cell>
          <cell r="DB483">
            <v>0</v>
          </cell>
          <cell r="DC483">
            <v>0.83799999999999997</v>
          </cell>
          <cell r="DE483">
            <v>0.375</v>
          </cell>
        </row>
        <row r="484">
          <cell r="C484" t="str">
            <v>2L7x4x3/8x3/8SLBB</v>
          </cell>
          <cell r="D484" t="str">
            <v>F</v>
          </cell>
          <cell r="E484">
            <v>27.2</v>
          </cell>
          <cell r="F484">
            <v>8</v>
          </cell>
          <cell r="G484">
            <v>4</v>
          </cell>
          <cell r="H484">
            <v>0</v>
          </cell>
          <cell r="I484">
            <v>0</v>
          </cell>
          <cell r="J484">
            <v>0</v>
          </cell>
          <cell r="K484">
            <v>7</v>
          </cell>
          <cell r="L484">
            <v>0</v>
          </cell>
          <cell r="M484">
            <v>0</v>
          </cell>
          <cell r="N484">
            <v>0</v>
          </cell>
          <cell r="O484">
            <v>0.375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V484">
            <v>0</v>
          </cell>
          <cell r="W484">
            <v>0.86099999999999999</v>
          </cell>
          <cell r="X484">
            <v>0</v>
          </cell>
          <cell r="Y484">
            <v>0</v>
          </cell>
          <cell r="Z484">
            <v>0.28600000000000003</v>
          </cell>
          <cell r="AB484">
            <v>18.666666666666668</v>
          </cell>
          <cell r="AD484">
            <v>9.6666666666666661</v>
          </cell>
          <cell r="AF484">
            <v>0</v>
          </cell>
          <cell r="AG484">
            <v>0</v>
          </cell>
          <cell r="AH484">
            <v>0</v>
          </cell>
          <cell r="AI484">
            <v>10.1</v>
          </cell>
          <cell r="AJ484">
            <v>5.68</v>
          </cell>
          <cell r="AK484">
            <v>3.22</v>
          </cell>
          <cell r="AL484">
            <v>1.1200000000000001</v>
          </cell>
          <cell r="AM484">
            <v>0</v>
          </cell>
          <cell r="AN484">
            <v>0</v>
          </cell>
          <cell r="AO484">
            <v>0</v>
          </cell>
          <cell r="AP484">
            <v>3.4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3.65</v>
          </cell>
          <cell r="AZ484">
            <v>0.96599999999999997</v>
          </cell>
          <cell r="BA484">
            <v>0</v>
          </cell>
          <cell r="BB484">
            <v>0.84</v>
          </cell>
          <cell r="BD484" t="str">
            <v>2L178x102x9.5x9SLBB</v>
          </cell>
          <cell r="BE484" t="str">
            <v>2L178x102x9.5x9SLBB</v>
          </cell>
          <cell r="BF484">
            <v>40.5</v>
          </cell>
          <cell r="BG484">
            <v>51.653447999999997</v>
          </cell>
          <cell r="BH484">
            <v>10.164</v>
          </cell>
          <cell r="BI484">
            <v>0</v>
          </cell>
          <cell r="BJ484">
            <v>0</v>
          </cell>
          <cell r="BK484">
            <v>0</v>
          </cell>
          <cell r="BL484">
            <v>17.786999999999999</v>
          </cell>
          <cell r="BM484">
            <v>0</v>
          </cell>
          <cell r="BN484">
            <v>0</v>
          </cell>
          <cell r="BO484">
            <v>0</v>
          </cell>
          <cell r="BP484">
            <v>0.95287499999999992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W484">
            <v>0</v>
          </cell>
          <cell r="BX484">
            <v>2.1878009999999999</v>
          </cell>
          <cell r="BY484">
            <v>0</v>
          </cell>
          <cell r="BZ484">
            <v>0</v>
          </cell>
          <cell r="CA484">
            <v>0.72672600000000009</v>
          </cell>
          <cell r="CB484">
            <v>0</v>
          </cell>
          <cell r="CC484">
            <v>18.666666666666668</v>
          </cell>
          <cell r="CD484">
            <v>0</v>
          </cell>
          <cell r="CE484">
            <v>9.6666666666666661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421.05616831118607</v>
          </cell>
          <cell r="CK484">
            <v>93.188502071279984</v>
          </cell>
          <cell r="CL484">
            <v>52.828693075620002</v>
          </cell>
          <cell r="CM484">
            <v>2.84592</v>
          </cell>
          <cell r="CN484">
            <v>0</v>
          </cell>
          <cell r="CO484">
            <v>0</v>
          </cell>
          <cell r="CP484">
            <v>0</v>
          </cell>
          <cell r="CQ484">
            <v>8.6394000000000002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9.2746499999999994</v>
          </cell>
          <cell r="DA484">
            <v>0.96599999999999997</v>
          </cell>
          <cell r="DB484">
            <v>0</v>
          </cell>
          <cell r="DC484">
            <v>0.83799999999999997</v>
          </cell>
          <cell r="DE484">
            <v>0.375</v>
          </cell>
        </row>
        <row r="485">
          <cell r="C485" t="str">
            <v>2L7x4x5/8LLBB</v>
          </cell>
          <cell r="D485" t="str">
            <v>F</v>
          </cell>
          <cell r="E485">
            <v>44.2</v>
          </cell>
          <cell r="F485">
            <v>13</v>
          </cell>
          <cell r="G485">
            <v>7</v>
          </cell>
          <cell r="H485">
            <v>0</v>
          </cell>
          <cell r="I485">
            <v>0</v>
          </cell>
          <cell r="J485">
            <v>0</v>
          </cell>
          <cell r="K485">
            <v>4</v>
          </cell>
          <cell r="L485">
            <v>0</v>
          </cell>
          <cell r="M485">
            <v>0</v>
          </cell>
          <cell r="N485">
            <v>0</v>
          </cell>
          <cell r="O485">
            <v>0.625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V485">
            <v>0</v>
          </cell>
          <cell r="W485">
            <v>2.4500000000000002</v>
          </cell>
          <cell r="X485">
            <v>0</v>
          </cell>
          <cell r="Y485">
            <v>0</v>
          </cell>
          <cell r="Z485">
            <v>1.8</v>
          </cell>
          <cell r="AB485">
            <v>6.4</v>
          </cell>
          <cell r="AD485">
            <v>10.199999999999999</v>
          </cell>
          <cell r="AF485">
            <v>0</v>
          </cell>
          <cell r="AG485">
            <v>0</v>
          </cell>
          <cell r="AH485">
            <v>0</v>
          </cell>
          <cell r="AI485">
            <v>64.7</v>
          </cell>
          <cell r="AJ485">
            <v>25.1</v>
          </cell>
          <cell r="AK485">
            <v>14.2</v>
          </cell>
          <cell r="AL485">
            <v>2.23</v>
          </cell>
          <cell r="AM485">
            <v>0</v>
          </cell>
          <cell r="AN485">
            <v>0</v>
          </cell>
          <cell r="AO485">
            <v>0</v>
          </cell>
          <cell r="AP485">
            <v>1.45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3.42</v>
          </cell>
          <cell r="AZ485">
            <v>0.60799999999999998</v>
          </cell>
          <cell r="BA485">
            <v>0</v>
          </cell>
          <cell r="BB485">
            <v>1</v>
          </cell>
          <cell r="BD485" t="str">
            <v>2L178x102x15.9LLBB</v>
          </cell>
          <cell r="BE485" t="str">
            <v>2L178x102x15.9LLBB</v>
          </cell>
          <cell r="BF485">
            <v>65.8</v>
          </cell>
          <cell r="BG485">
            <v>83.936852999999999</v>
          </cell>
          <cell r="BH485">
            <v>17.786999999999999</v>
          </cell>
          <cell r="BI485">
            <v>0</v>
          </cell>
          <cell r="BJ485">
            <v>0</v>
          </cell>
          <cell r="BK485">
            <v>0</v>
          </cell>
          <cell r="BL485">
            <v>10.164</v>
          </cell>
          <cell r="BM485">
            <v>0</v>
          </cell>
          <cell r="BN485">
            <v>0</v>
          </cell>
          <cell r="BO485">
            <v>0</v>
          </cell>
          <cell r="BP485">
            <v>1.588125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W485">
            <v>0</v>
          </cell>
          <cell r="BX485">
            <v>6.2254500000000004</v>
          </cell>
          <cell r="BY485">
            <v>0</v>
          </cell>
          <cell r="BZ485">
            <v>0</v>
          </cell>
          <cell r="CA485">
            <v>4.5738000000000003</v>
          </cell>
          <cell r="CB485">
            <v>0</v>
          </cell>
          <cell r="CC485">
            <v>6.4</v>
          </cell>
          <cell r="CD485">
            <v>0</v>
          </cell>
          <cell r="CE485">
            <v>10.199999999999999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2697.2608009637365</v>
          </cell>
          <cell r="CK485">
            <v>411.8013031671</v>
          </cell>
          <cell r="CL485">
            <v>232.97125517819998</v>
          </cell>
          <cell r="CM485">
            <v>5.6664300000000001</v>
          </cell>
          <cell r="CN485">
            <v>0</v>
          </cell>
          <cell r="CO485">
            <v>0</v>
          </cell>
          <cell r="CP485">
            <v>0</v>
          </cell>
          <cell r="CQ485">
            <v>3.6844499999999996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8.6902200000000001</v>
          </cell>
          <cell r="DA485">
            <v>0.60799999999999998</v>
          </cell>
          <cell r="DB485">
            <v>0</v>
          </cell>
          <cell r="DC485">
            <v>1</v>
          </cell>
          <cell r="DE485">
            <v>0</v>
          </cell>
        </row>
        <row r="486">
          <cell r="C486" t="str">
            <v>2L7x4x5/8SLBB</v>
          </cell>
          <cell r="D486" t="str">
            <v>F</v>
          </cell>
          <cell r="E486">
            <v>44.2</v>
          </cell>
          <cell r="F486">
            <v>13</v>
          </cell>
          <cell r="G486">
            <v>4</v>
          </cell>
          <cell r="H486">
            <v>0</v>
          </cell>
          <cell r="I486">
            <v>0</v>
          </cell>
          <cell r="J486">
            <v>0</v>
          </cell>
          <cell r="K486">
            <v>7</v>
          </cell>
          <cell r="L486">
            <v>0</v>
          </cell>
          <cell r="M486">
            <v>0</v>
          </cell>
          <cell r="N486">
            <v>0</v>
          </cell>
          <cell r="O486">
            <v>0.625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V486">
            <v>0</v>
          </cell>
          <cell r="W486">
            <v>0.95800000000000007</v>
          </cell>
          <cell r="X486">
            <v>0</v>
          </cell>
          <cell r="Y486">
            <v>0</v>
          </cell>
          <cell r="Z486">
            <v>0.46400000000000002</v>
          </cell>
          <cell r="AB486">
            <v>11.2</v>
          </cell>
          <cell r="AD486">
            <v>5.4</v>
          </cell>
          <cell r="AF486">
            <v>0</v>
          </cell>
          <cell r="AG486">
            <v>0</v>
          </cell>
          <cell r="AH486">
            <v>0</v>
          </cell>
          <cell r="AI486">
            <v>15.6</v>
          </cell>
          <cell r="AJ486">
            <v>9.3800000000000008</v>
          </cell>
          <cell r="AK486">
            <v>5.12</v>
          </cell>
          <cell r="AL486">
            <v>1.1000000000000001</v>
          </cell>
          <cell r="AM486">
            <v>0</v>
          </cell>
          <cell r="AN486">
            <v>0</v>
          </cell>
          <cell r="AO486">
            <v>0</v>
          </cell>
          <cell r="AP486">
            <v>3.31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3.55</v>
          </cell>
          <cell r="AZ486">
            <v>0.96699999999999997</v>
          </cell>
          <cell r="BA486">
            <v>0</v>
          </cell>
          <cell r="BB486">
            <v>1</v>
          </cell>
          <cell r="BD486" t="str">
            <v>2L178x102x15.9SLBB</v>
          </cell>
          <cell r="BE486" t="str">
            <v>2L178x102x15.9SLBB</v>
          </cell>
          <cell r="BF486">
            <v>65.8</v>
          </cell>
          <cell r="BG486">
            <v>83.936852999999999</v>
          </cell>
          <cell r="BH486">
            <v>10.164</v>
          </cell>
          <cell r="BI486">
            <v>0</v>
          </cell>
          <cell r="BJ486">
            <v>0</v>
          </cell>
          <cell r="BK486">
            <v>0</v>
          </cell>
          <cell r="BL486">
            <v>17.786999999999999</v>
          </cell>
          <cell r="BM486">
            <v>0</v>
          </cell>
          <cell r="BN486">
            <v>0</v>
          </cell>
          <cell r="BO486">
            <v>0</v>
          </cell>
          <cell r="BP486">
            <v>1.588125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W486">
            <v>0</v>
          </cell>
          <cell r="BX486">
            <v>2.4342779999999999</v>
          </cell>
          <cell r="BY486">
            <v>0</v>
          </cell>
          <cell r="BZ486">
            <v>0</v>
          </cell>
          <cell r="CA486">
            <v>1.1790240000000001</v>
          </cell>
          <cell r="CB486">
            <v>0</v>
          </cell>
          <cell r="CC486">
            <v>11.2</v>
          </cell>
          <cell r="CD486">
            <v>0</v>
          </cell>
          <cell r="CE486">
            <v>5.4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650.34418075787153</v>
          </cell>
          <cell r="CK486">
            <v>153.89227982898001</v>
          </cell>
          <cell r="CL486">
            <v>84.000903275520002</v>
          </cell>
          <cell r="CM486">
            <v>2.7951000000000001</v>
          </cell>
          <cell r="CN486">
            <v>0</v>
          </cell>
          <cell r="CO486">
            <v>0</v>
          </cell>
          <cell r="CP486">
            <v>0</v>
          </cell>
          <cell r="CQ486">
            <v>8.4107099999999999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9.0205500000000001</v>
          </cell>
          <cell r="DA486">
            <v>0.96699999999999997</v>
          </cell>
          <cell r="DB486">
            <v>0</v>
          </cell>
          <cell r="DC486">
            <v>1</v>
          </cell>
          <cell r="DE486">
            <v>0</v>
          </cell>
        </row>
        <row r="487">
          <cell r="C487" t="str">
            <v>2L7x4x5/8x3/4LLBB</v>
          </cell>
          <cell r="D487" t="str">
            <v>F</v>
          </cell>
          <cell r="E487">
            <v>44.2</v>
          </cell>
          <cell r="F487">
            <v>13</v>
          </cell>
          <cell r="G487">
            <v>7</v>
          </cell>
          <cell r="H487">
            <v>0</v>
          </cell>
          <cell r="I487">
            <v>0</v>
          </cell>
          <cell r="J487">
            <v>0</v>
          </cell>
          <cell r="K487">
            <v>4</v>
          </cell>
          <cell r="L487">
            <v>0</v>
          </cell>
          <cell r="M487">
            <v>0</v>
          </cell>
          <cell r="N487">
            <v>0</v>
          </cell>
          <cell r="O487">
            <v>0.625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V487">
            <v>0</v>
          </cell>
          <cell r="W487">
            <v>2.4500000000000002</v>
          </cell>
          <cell r="X487">
            <v>0</v>
          </cell>
          <cell r="Y487">
            <v>0</v>
          </cell>
          <cell r="Z487">
            <v>1.8</v>
          </cell>
          <cell r="AB487">
            <v>6.4</v>
          </cell>
          <cell r="AD487">
            <v>10.199999999999999</v>
          </cell>
          <cell r="AF487">
            <v>0</v>
          </cell>
          <cell r="AG487">
            <v>0</v>
          </cell>
          <cell r="AH487">
            <v>0</v>
          </cell>
          <cell r="AI487">
            <v>64.7</v>
          </cell>
          <cell r="AJ487">
            <v>25.1</v>
          </cell>
          <cell r="AK487">
            <v>14.2</v>
          </cell>
          <cell r="AL487">
            <v>2.23</v>
          </cell>
          <cell r="AM487">
            <v>0</v>
          </cell>
          <cell r="AN487">
            <v>0</v>
          </cell>
          <cell r="AO487">
            <v>0</v>
          </cell>
          <cell r="AP487">
            <v>1.73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3.54</v>
          </cell>
          <cell r="AZ487">
            <v>0.63500000000000001</v>
          </cell>
          <cell r="BA487">
            <v>0</v>
          </cell>
          <cell r="BB487">
            <v>1</v>
          </cell>
          <cell r="BD487" t="str">
            <v>2L178x102x15.9x19LLBB</v>
          </cell>
          <cell r="BE487" t="str">
            <v>2L178x102x15.9x19LLBB</v>
          </cell>
          <cell r="BF487">
            <v>65.8</v>
          </cell>
          <cell r="BG487">
            <v>83.936852999999999</v>
          </cell>
          <cell r="BH487">
            <v>17.786999999999999</v>
          </cell>
          <cell r="BI487">
            <v>0</v>
          </cell>
          <cell r="BJ487">
            <v>0</v>
          </cell>
          <cell r="BK487">
            <v>0</v>
          </cell>
          <cell r="BL487">
            <v>10.164</v>
          </cell>
          <cell r="BM487">
            <v>0</v>
          </cell>
          <cell r="BN487">
            <v>0</v>
          </cell>
          <cell r="BO487">
            <v>0</v>
          </cell>
          <cell r="BP487">
            <v>1.588125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W487">
            <v>0</v>
          </cell>
          <cell r="BX487">
            <v>6.2254500000000004</v>
          </cell>
          <cell r="BY487">
            <v>0</v>
          </cell>
          <cell r="BZ487">
            <v>0</v>
          </cell>
          <cell r="CA487">
            <v>4.5738000000000003</v>
          </cell>
          <cell r="CB487">
            <v>0</v>
          </cell>
          <cell r="CC487">
            <v>6.4</v>
          </cell>
          <cell r="CD487">
            <v>0</v>
          </cell>
          <cell r="CE487">
            <v>10.199999999999999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2697.2608009637365</v>
          </cell>
          <cell r="CK487">
            <v>411.8013031671</v>
          </cell>
          <cell r="CL487">
            <v>232.97125517819998</v>
          </cell>
          <cell r="CM487">
            <v>5.6664300000000001</v>
          </cell>
          <cell r="CN487">
            <v>0</v>
          </cell>
          <cell r="CO487">
            <v>0</v>
          </cell>
          <cell r="CP487">
            <v>0</v>
          </cell>
          <cell r="CQ487">
            <v>4.3959299999999999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8.9951399999999992</v>
          </cell>
          <cell r="DA487">
            <v>0.63500000000000001</v>
          </cell>
          <cell r="DB487">
            <v>0</v>
          </cell>
          <cell r="DC487">
            <v>1</v>
          </cell>
          <cell r="DE487">
            <v>0.75</v>
          </cell>
        </row>
        <row r="488">
          <cell r="C488" t="str">
            <v>2L7x4x5/8x3/4SLBB</v>
          </cell>
          <cell r="D488" t="str">
            <v>F</v>
          </cell>
          <cell r="E488">
            <v>44.2</v>
          </cell>
          <cell r="F488">
            <v>13</v>
          </cell>
          <cell r="G488">
            <v>4</v>
          </cell>
          <cell r="H488">
            <v>0</v>
          </cell>
          <cell r="I488">
            <v>0</v>
          </cell>
          <cell r="J488">
            <v>0</v>
          </cell>
          <cell r="K488">
            <v>7</v>
          </cell>
          <cell r="L488">
            <v>0</v>
          </cell>
          <cell r="M488">
            <v>0</v>
          </cell>
          <cell r="N488">
            <v>0</v>
          </cell>
          <cell r="O488">
            <v>0.625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V488">
            <v>0</v>
          </cell>
          <cell r="W488">
            <v>0.95800000000000007</v>
          </cell>
          <cell r="X488">
            <v>0</v>
          </cell>
          <cell r="Y488">
            <v>0</v>
          </cell>
          <cell r="Z488">
            <v>0.46400000000000002</v>
          </cell>
          <cell r="AB488">
            <v>11.2</v>
          </cell>
          <cell r="AD488">
            <v>5.4</v>
          </cell>
          <cell r="AF488">
            <v>0</v>
          </cell>
          <cell r="AG488">
            <v>0</v>
          </cell>
          <cell r="AH488">
            <v>0</v>
          </cell>
          <cell r="AI488">
            <v>15.6</v>
          </cell>
          <cell r="AJ488">
            <v>9.3800000000000008</v>
          </cell>
          <cell r="AK488">
            <v>5.12</v>
          </cell>
          <cell r="AL488">
            <v>1.1000000000000001</v>
          </cell>
          <cell r="AM488">
            <v>0</v>
          </cell>
          <cell r="AN488">
            <v>0</v>
          </cell>
          <cell r="AO488">
            <v>0</v>
          </cell>
          <cell r="AP488">
            <v>3.6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3.82</v>
          </cell>
          <cell r="AZ488">
            <v>0.97099999999999997</v>
          </cell>
          <cell r="BA488">
            <v>0</v>
          </cell>
          <cell r="BB488">
            <v>1</v>
          </cell>
          <cell r="BD488" t="str">
            <v>2L178x102x15.9x19SLBB</v>
          </cell>
          <cell r="BE488" t="str">
            <v>2L178x102x15.9x19SLBB</v>
          </cell>
          <cell r="BF488">
            <v>65.8</v>
          </cell>
          <cell r="BG488">
            <v>83.936852999999999</v>
          </cell>
          <cell r="BH488">
            <v>10.164</v>
          </cell>
          <cell r="BI488">
            <v>0</v>
          </cell>
          <cell r="BJ488">
            <v>0</v>
          </cell>
          <cell r="BK488">
            <v>0</v>
          </cell>
          <cell r="BL488">
            <v>17.786999999999999</v>
          </cell>
          <cell r="BM488">
            <v>0</v>
          </cell>
          <cell r="BN488">
            <v>0</v>
          </cell>
          <cell r="BO488">
            <v>0</v>
          </cell>
          <cell r="BP488">
            <v>1.588125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W488">
            <v>0</v>
          </cell>
          <cell r="BX488">
            <v>2.4342779999999999</v>
          </cell>
          <cell r="BY488">
            <v>0</v>
          </cell>
          <cell r="BZ488">
            <v>0</v>
          </cell>
          <cell r="CA488">
            <v>1.1790240000000001</v>
          </cell>
          <cell r="CB488">
            <v>0</v>
          </cell>
          <cell r="CC488">
            <v>11.2</v>
          </cell>
          <cell r="CD488">
            <v>0</v>
          </cell>
          <cell r="CE488">
            <v>5.4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650.34418075787153</v>
          </cell>
          <cell r="CK488">
            <v>153.89227982898001</v>
          </cell>
          <cell r="CL488">
            <v>84.000903275520002</v>
          </cell>
          <cell r="CM488">
            <v>2.7951000000000001</v>
          </cell>
          <cell r="CN488">
            <v>0</v>
          </cell>
          <cell r="CO488">
            <v>0</v>
          </cell>
          <cell r="CP488">
            <v>0</v>
          </cell>
          <cell r="CQ488">
            <v>9.1476000000000006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9.7066199999999991</v>
          </cell>
          <cell r="DA488">
            <v>0.97099999999999997</v>
          </cell>
          <cell r="DB488">
            <v>0</v>
          </cell>
          <cell r="DC488">
            <v>1</v>
          </cell>
          <cell r="DE488">
            <v>0.75</v>
          </cell>
        </row>
        <row r="489">
          <cell r="C489" t="str">
            <v>2L7x4x5/8x3/8LLBB</v>
          </cell>
          <cell r="D489" t="str">
            <v>F</v>
          </cell>
          <cell r="E489">
            <v>44.2</v>
          </cell>
          <cell r="F489">
            <v>13</v>
          </cell>
          <cell r="G489">
            <v>7</v>
          </cell>
          <cell r="H489">
            <v>0</v>
          </cell>
          <cell r="I489">
            <v>0</v>
          </cell>
          <cell r="J489">
            <v>0</v>
          </cell>
          <cell r="K489">
            <v>4</v>
          </cell>
          <cell r="L489">
            <v>0</v>
          </cell>
          <cell r="M489">
            <v>0</v>
          </cell>
          <cell r="N489">
            <v>0</v>
          </cell>
          <cell r="O489">
            <v>0.625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2.4500000000000002</v>
          </cell>
          <cell r="X489">
            <v>0</v>
          </cell>
          <cell r="Y489">
            <v>0</v>
          </cell>
          <cell r="Z489">
            <v>1.8</v>
          </cell>
          <cell r="AB489">
            <v>6.4</v>
          </cell>
          <cell r="AD489">
            <v>10.199999999999999</v>
          </cell>
          <cell r="AF489">
            <v>0</v>
          </cell>
          <cell r="AG489">
            <v>0</v>
          </cell>
          <cell r="AH489">
            <v>0</v>
          </cell>
          <cell r="AI489">
            <v>64.7</v>
          </cell>
          <cell r="AJ489">
            <v>25.1</v>
          </cell>
          <cell r="AK489">
            <v>14.2</v>
          </cell>
          <cell r="AL489">
            <v>2.23</v>
          </cell>
          <cell r="AM489">
            <v>0</v>
          </cell>
          <cell r="AN489">
            <v>0</v>
          </cell>
          <cell r="AO489">
            <v>0</v>
          </cell>
          <cell r="AP489">
            <v>1.58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3.47</v>
          </cell>
          <cell r="AZ489">
            <v>0.621</v>
          </cell>
          <cell r="BA489">
            <v>0</v>
          </cell>
          <cell r="BB489">
            <v>1</v>
          </cell>
          <cell r="BD489" t="str">
            <v>2L178x102x15.9x9LLBB</v>
          </cell>
          <cell r="BE489" t="str">
            <v>2L178x102x15.9x9LLBB</v>
          </cell>
          <cell r="BF489">
            <v>65.8</v>
          </cell>
          <cell r="BG489">
            <v>83.936852999999999</v>
          </cell>
          <cell r="BH489">
            <v>17.786999999999999</v>
          </cell>
          <cell r="BI489">
            <v>0</v>
          </cell>
          <cell r="BJ489">
            <v>0</v>
          </cell>
          <cell r="BK489">
            <v>0</v>
          </cell>
          <cell r="BL489">
            <v>10.164</v>
          </cell>
          <cell r="BM489">
            <v>0</v>
          </cell>
          <cell r="BN489">
            <v>0</v>
          </cell>
          <cell r="BO489">
            <v>0</v>
          </cell>
          <cell r="BP489">
            <v>1.588125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W489">
            <v>0</v>
          </cell>
          <cell r="BX489">
            <v>6.2254500000000004</v>
          </cell>
          <cell r="BY489">
            <v>0</v>
          </cell>
          <cell r="BZ489">
            <v>0</v>
          </cell>
          <cell r="CA489">
            <v>4.5738000000000003</v>
          </cell>
          <cell r="CB489">
            <v>0</v>
          </cell>
          <cell r="CC489">
            <v>6.4</v>
          </cell>
          <cell r="CD489">
            <v>0</v>
          </cell>
          <cell r="CE489">
            <v>10.199999999999999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2697.2608009637365</v>
          </cell>
          <cell r="CK489">
            <v>411.8013031671</v>
          </cell>
          <cell r="CL489">
            <v>232.97125517819998</v>
          </cell>
          <cell r="CM489">
            <v>5.6664300000000001</v>
          </cell>
          <cell r="CN489">
            <v>0</v>
          </cell>
          <cell r="CO489">
            <v>0</v>
          </cell>
          <cell r="CP489">
            <v>0</v>
          </cell>
          <cell r="CQ489">
            <v>4.01478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8.8172700000000006</v>
          </cell>
          <cell r="DA489">
            <v>0.621</v>
          </cell>
          <cell r="DB489">
            <v>0</v>
          </cell>
          <cell r="DC489">
            <v>1</v>
          </cell>
          <cell r="DE489">
            <v>0.375</v>
          </cell>
        </row>
        <row r="490">
          <cell r="C490" t="str">
            <v>2L7x4x5/8x3/8SLBB</v>
          </cell>
          <cell r="D490" t="str">
            <v>F</v>
          </cell>
          <cell r="E490">
            <v>44.2</v>
          </cell>
          <cell r="F490">
            <v>13</v>
          </cell>
          <cell r="G490">
            <v>4</v>
          </cell>
          <cell r="H490">
            <v>0</v>
          </cell>
          <cell r="I490">
            <v>0</v>
          </cell>
          <cell r="J490">
            <v>0</v>
          </cell>
          <cell r="K490">
            <v>7</v>
          </cell>
          <cell r="L490">
            <v>0</v>
          </cell>
          <cell r="M490">
            <v>0</v>
          </cell>
          <cell r="N490">
            <v>0</v>
          </cell>
          <cell r="O490">
            <v>0.625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0.95800000000000007</v>
          </cell>
          <cell r="X490">
            <v>0</v>
          </cell>
          <cell r="Y490">
            <v>0</v>
          </cell>
          <cell r="Z490">
            <v>0.46400000000000002</v>
          </cell>
          <cell r="AB490">
            <v>11.2</v>
          </cell>
          <cell r="AD490">
            <v>5.4</v>
          </cell>
          <cell r="AF490">
            <v>0</v>
          </cell>
          <cell r="AG490">
            <v>0</v>
          </cell>
          <cell r="AH490">
            <v>0</v>
          </cell>
          <cell r="AI490">
            <v>15.6</v>
          </cell>
          <cell r="AJ490">
            <v>9.3800000000000008</v>
          </cell>
          <cell r="AK490">
            <v>5.12</v>
          </cell>
          <cell r="AL490">
            <v>1.1000000000000001</v>
          </cell>
          <cell r="AM490">
            <v>0</v>
          </cell>
          <cell r="AN490">
            <v>0</v>
          </cell>
          <cell r="AO490">
            <v>0</v>
          </cell>
          <cell r="AP490">
            <v>3.46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3.68</v>
          </cell>
          <cell r="AZ490">
            <v>0.96899999999999997</v>
          </cell>
          <cell r="BA490">
            <v>0</v>
          </cell>
          <cell r="BB490">
            <v>1</v>
          </cell>
          <cell r="BD490" t="str">
            <v>2L178x102x15.9x9SLBB</v>
          </cell>
          <cell r="BE490" t="str">
            <v>2L178x102x15.9x9SLBB</v>
          </cell>
          <cell r="BF490">
            <v>65.8</v>
          </cell>
          <cell r="BG490">
            <v>83.936852999999999</v>
          </cell>
          <cell r="BH490">
            <v>10.164</v>
          </cell>
          <cell r="BI490">
            <v>0</v>
          </cell>
          <cell r="BJ490">
            <v>0</v>
          </cell>
          <cell r="BK490">
            <v>0</v>
          </cell>
          <cell r="BL490">
            <v>17.786999999999999</v>
          </cell>
          <cell r="BM490">
            <v>0</v>
          </cell>
          <cell r="BN490">
            <v>0</v>
          </cell>
          <cell r="BO490">
            <v>0</v>
          </cell>
          <cell r="BP490">
            <v>1.588125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W490">
            <v>0</v>
          </cell>
          <cell r="BX490">
            <v>2.4342779999999999</v>
          </cell>
          <cell r="BY490">
            <v>0</v>
          </cell>
          <cell r="BZ490">
            <v>0</v>
          </cell>
          <cell r="CA490">
            <v>1.1790240000000001</v>
          </cell>
          <cell r="CB490">
            <v>0</v>
          </cell>
          <cell r="CC490">
            <v>11.2</v>
          </cell>
          <cell r="CD490">
            <v>0</v>
          </cell>
          <cell r="CE490">
            <v>5.4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650.34418075787153</v>
          </cell>
          <cell r="CK490">
            <v>153.89227982898001</v>
          </cell>
          <cell r="CL490">
            <v>84.000903275520002</v>
          </cell>
          <cell r="CM490">
            <v>2.7951000000000001</v>
          </cell>
          <cell r="CN490">
            <v>0</v>
          </cell>
          <cell r="CO490">
            <v>0</v>
          </cell>
          <cell r="CP490">
            <v>0</v>
          </cell>
          <cell r="CQ490">
            <v>8.7918599999999998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9.3508800000000001</v>
          </cell>
          <cell r="DA490">
            <v>0.96899999999999997</v>
          </cell>
          <cell r="DB490">
            <v>0</v>
          </cell>
          <cell r="DC490">
            <v>1</v>
          </cell>
          <cell r="DE490">
            <v>0.375</v>
          </cell>
        </row>
        <row r="491">
          <cell r="C491" t="str">
            <v>2L7x4x7/16LLBB</v>
          </cell>
          <cell r="D491" t="str">
            <v>F</v>
          </cell>
          <cell r="E491">
            <v>31.5</v>
          </cell>
          <cell r="F491">
            <v>9.27</v>
          </cell>
          <cell r="G491">
            <v>7</v>
          </cell>
          <cell r="H491">
            <v>0</v>
          </cell>
          <cell r="I491">
            <v>0</v>
          </cell>
          <cell r="J491">
            <v>0</v>
          </cell>
          <cell r="K491">
            <v>4</v>
          </cell>
          <cell r="L491">
            <v>0</v>
          </cell>
          <cell r="M491">
            <v>0</v>
          </cell>
          <cell r="N491">
            <v>0</v>
          </cell>
          <cell r="O491">
            <v>0.4375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V491">
            <v>0</v>
          </cell>
          <cell r="W491">
            <v>2.38</v>
          </cell>
          <cell r="X491">
            <v>0</v>
          </cell>
          <cell r="Y491">
            <v>0</v>
          </cell>
          <cell r="Z491">
            <v>1.7</v>
          </cell>
          <cell r="AB491">
            <v>9.1428571428571423</v>
          </cell>
          <cell r="AD491">
            <v>15</v>
          </cell>
          <cell r="AF491">
            <v>0</v>
          </cell>
          <cell r="AG491">
            <v>0</v>
          </cell>
          <cell r="AH491">
            <v>0</v>
          </cell>
          <cell r="AI491">
            <v>47.3</v>
          </cell>
          <cell r="AJ491">
            <v>18.100000000000001</v>
          </cell>
          <cell r="AK491">
            <v>10.199999999999999</v>
          </cell>
          <cell r="AL491">
            <v>2.2599999999999998</v>
          </cell>
          <cell r="AM491">
            <v>0</v>
          </cell>
          <cell r="AN491">
            <v>0</v>
          </cell>
          <cell r="AO491">
            <v>0</v>
          </cell>
          <cell r="AP491">
            <v>1.43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3.43</v>
          </cell>
          <cell r="AZ491">
            <v>0.60499999999999998</v>
          </cell>
          <cell r="BA491">
            <v>0</v>
          </cell>
          <cell r="BB491">
            <v>1</v>
          </cell>
          <cell r="BD491" t="str">
            <v>2L178x102x11.1LLBB</v>
          </cell>
          <cell r="BE491" t="str">
            <v>2L178x102x11.1LLBB</v>
          </cell>
          <cell r="BF491">
            <v>46.9</v>
          </cell>
          <cell r="BG491">
            <v>59.853432869999992</v>
          </cell>
          <cell r="BH491">
            <v>17.786999999999999</v>
          </cell>
          <cell r="BI491">
            <v>0</v>
          </cell>
          <cell r="BJ491">
            <v>0</v>
          </cell>
          <cell r="BK491">
            <v>0</v>
          </cell>
          <cell r="BL491">
            <v>10.164</v>
          </cell>
          <cell r="BM491">
            <v>0</v>
          </cell>
          <cell r="BN491">
            <v>0</v>
          </cell>
          <cell r="BO491">
            <v>0</v>
          </cell>
          <cell r="BP491">
            <v>1.1116874999999999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W491">
            <v>0</v>
          </cell>
          <cell r="BX491">
            <v>6.04758</v>
          </cell>
          <cell r="BY491">
            <v>0</v>
          </cell>
          <cell r="BZ491">
            <v>0</v>
          </cell>
          <cell r="CA491">
            <v>4.3197000000000001</v>
          </cell>
          <cell r="CB491">
            <v>0</v>
          </cell>
          <cell r="CC491">
            <v>9.1428571428571423</v>
          </cell>
          <cell r="CD491">
            <v>0</v>
          </cell>
          <cell r="CE491">
            <v>15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1971.8769070414951</v>
          </cell>
          <cell r="CK491">
            <v>296.9563182201</v>
          </cell>
          <cell r="CL491">
            <v>167.34554949419999</v>
          </cell>
          <cell r="CM491">
            <v>5.742659999999999</v>
          </cell>
          <cell r="CN491">
            <v>0</v>
          </cell>
          <cell r="CO491">
            <v>0</v>
          </cell>
          <cell r="CP491">
            <v>0</v>
          </cell>
          <cell r="CQ491">
            <v>3.6336299999999997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8.7156300000000009</v>
          </cell>
          <cell r="DA491">
            <v>0.60499999999999998</v>
          </cell>
          <cell r="DB491">
            <v>0</v>
          </cell>
          <cell r="DC491">
            <v>1</v>
          </cell>
          <cell r="DE491">
            <v>0</v>
          </cell>
        </row>
        <row r="492">
          <cell r="C492" t="str">
            <v>2L7x4x7/16SLBB</v>
          </cell>
          <cell r="D492" t="str">
            <v>F</v>
          </cell>
          <cell r="E492">
            <v>31.5</v>
          </cell>
          <cell r="F492">
            <v>9.27</v>
          </cell>
          <cell r="G492">
            <v>4</v>
          </cell>
          <cell r="H492">
            <v>0</v>
          </cell>
          <cell r="I492">
            <v>0</v>
          </cell>
          <cell r="J492">
            <v>0</v>
          </cell>
          <cell r="K492">
            <v>7</v>
          </cell>
          <cell r="L492">
            <v>0</v>
          </cell>
          <cell r="M492">
            <v>0</v>
          </cell>
          <cell r="N492">
            <v>0</v>
          </cell>
          <cell r="O492">
            <v>0.4375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V492">
            <v>0</v>
          </cell>
          <cell r="W492">
            <v>0.88600000000000001</v>
          </cell>
          <cell r="X492">
            <v>0</v>
          </cell>
          <cell r="Y492">
            <v>0</v>
          </cell>
          <cell r="Z492">
            <v>0.33100000000000002</v>
          </cell>
          <cell r="AB492">
            <v>16</v>
          </cell>
          <cell r="AD492">
            <v>8.1428571428571423</v>
          </cell>
          <cell r="AF492">
            <v>0</v>
          </cell>
          <cell r="AG492">
            <v>0</v>
          </cell>
          <cell r="AH492">
            <v>0</v>
          </cell>
          <cell r="AI492">
            <v>11.6</v>
          </cell>
          <cell r="AJ492">
            <v>6.61</v>
          </cell>
          <cell r="AK492">
            <v>3.72</v>
          </cell>
          <cell r="AL492">
            <v>1.1200000000000001</v>
          </cell>
          <cell r="AM492">
            <v>0</v>
          </cell>
          <cell r="AN492">
            <v>0</v>
          </cell>
          <cell r="AO492">
            <v>0</v>
          </cell>
          <cell r="AP492">
            <v>3.28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3.53</v>
          </cell>
          <cell r="AZ492">
            <v>0.96399999999999997</v>
          </cell>
          <cell r="BA492">
            <v>0</v>
          </cell>
          <cell r="BB492">
            <v>0.998</v>
          </cell>
          <cell r="BD492" t="str">
            <v>2L178x102x11.1SLBB</v>
          </cell>
          <cell r="BE492" t="str">
            <v>2L178x102x11.1SLBB</v>
          </cell>
          <cell r="BF492">
            <v>46.9</v>
          </cell>
          <cell r="BG492">
            <v>59.853432869999992</v>
          </cell>
          <cell r="BH492">
            <v>10.164</v>
          </cell>
          <cell r="BI492">
            <v>0</v>
          </cell>
          <cell r="BJ492">
            <v>0</v>
          </cell>
          <cell r="BK492">
            <v>0</v>
          </cell>
          <cell r="BL492">
            <v>17.786999999999999</v>
          </cell>
          <cell r="BM492">
            <v>0</v>
          </cell>
          <cell r="BN492">
            <v>0</v>
          </cell>
          <cell r="BO492">
            <v>0</v>
          </cell>
          <cell r="BP492">
            <v>1.1116874999999999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W492">
            <v>0</v>
          </cell>
          <cell r="BX492">
            <v>2.2513260000000002</v>
          </cell>
          <cell r="BY492">
            <v>0</v>
          </cell>
          <cell r="BZ492">
            <v>0</v>
          </cell>
          <cell r="CA492">
            <v>0.84107100000000001</v>
          </cell>
          <cell r="CB492">
            <v>0</v>
          </cell>
          <cell r="CC492">
            <v>16</v>
          </cell>
          <cell r="CD492">
            <v>0</v>
          </cell>
          <cell r="CE492">
            <v>8.1428571428571423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483.58926261482759</v>
          </cell>
          <cell r="CK492">
            <v>108.44647864280999</v>
          </cell>
          <cell r="CL492">
            <v>61.031906286119998</v>
          </cell>
          <cell r="CM492">
            <v>2.84592</v>
          </cell>
          <cell r="CN492">
            <v>0</v>
          </cell>
          <cell r="CO492">
            <v>0</v>
          </cell>
          <cell r="CP492">
            <v>0</v>
          </cell>
          <cell r="CQ492">
            <v>8.3344799999999992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8.9697299999999984</v>
          </cell>
          <cell r="DA492">
            <v>0.96399999999999997</v>
          </cell>
          <cell r="DB492">
            <v>0</v>
          </cell>
          <cell r="DC492">
            <v>0.996</v>
          </cell>
          <cell r="DE492">
            <v>0</v>
          </cell>
        </row>
        <row r="493">
          <cell r="C493" t="str">
            <v>2L7x4x7/16x3/4LLBB</v>
          </cell>
          <cell r="D493" t="str">
            <v>F</v>
          </cell>
          <cell r="E493">
            <v>31.5</v>
          </cell>
          <cell r="F493">
            <v>9.27</v>
          </cell>
          <cell r="G493">
            <v>7</v>
          </cell>
          <cell r="H493">
            <v>0</v>
          </cell>
          <cell r="I493">
            <v>0</v>
          </cell>
          <cell r="J493">
            <v>0</v>
          </cell>
          <cell r="K493">
            <v>4</v>
          </cell>
          <cell r="L493">
            <v>0</v>
          </cell>
          <cell r="M493">
            <v>0</v>
          </cell>
          <cell r="N493">
            <v>0</v>
          </cell>
          <cell r="O493">
            <v>0.4375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V493">
            <v>0</v>
          </cell>
          <cell r="W493">
            <v>2.38</v>
          </cell>
          <cell r="X493">
            <v>0</v>
          </cell>
          <cell r="Y493">
            <v>0</v>
          </cell>
          <cell r="Z493">
            <v>1.7</v>
          </cell>
          <cell r="AB493">
            <v>9.1428571428571423</v>
          </cell>
          <cell r="AD493">
            <v>15</v>
          </cell>
          <cell r="AF493">
            <v>0</v>
          </cell>
          <cell r="AG493">
            <v>0</v>
          </cell>
          <cell r="AH493">
            <v>0</v>
          </cell>
          <cell r="AI493">
            <v>47.3</v>
          </cell>
          <cell r="AJ493">
            <v>18.100000000000001</v>
          </cell>
          <cell r="AK493">
            <v>10.199999999999999</v>
          </cell>
          <cell r="AL493">
            <v>2.2599999999999998</v>
          </cell>
          <cell r="AM493">
            <v>0</v>
          </cell>
          <cell r="AN493">
            <v>0</v>
          </cell>
          <cell r="AO493">
            <v>0</v>
          </cell>
          <cell r="AP493">
            <v>1.68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3.55</v>
          </cell>
          <cell r="AZ493">
            <v>0.63</v>
          </cell>
          <cell r="BA493">
            <v>0</v>
          </cell>
          <cell r="BB493">
            <v>0.91200000000000003</v>
          </cell>
          <cell r="BD493" t="str">
            <v>2L178x102x11.1x19LLBB</v>
          </cell>
          <cell r="BE493" t="str">
            <v>2L178x102x11.1x19LLBB</v>
          </cell>
          <cell r="BF493">
            <v>46.9</v>
          </cell>
          <cell r="BG493">
            <v>59.853432869999992</v>
          </cell>
          <cell r="BH493">
            <v>17.786999999999999</v>
          </cell>
          <cell r="BI493">
            <v>0</v>
          </cell>
          <cell r="BJ493">
            <v>0</v>
          </cell>
          <cell r="BK493">
            <v>0</v>
          </cell>
          <cell r="BL493">
            <v>10.164</v>
          </cell>
          <cell r="BM493">
            <v>0</v>
          </cell>
          <cell r="BN493">
            <v>0</v>
          </cell>
          <cell r="BO493">
            <v>0</v>
          </cell>
          <cell r="BP493">
            <v>1.1116874999999999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W493">
            <v>0</v>
          </cell>
          <cell r="BX493">
            <v>6.04758</v>
          </cell>
          <cell r="BY493">
            <v>0</v>
          </cell>
          <cell r="BZ493">
            <v>0</v>
          </cell>
          <cell r="CA493">
            <v>4.3197000000000001</v>
          </cell>
          <cell r="CB493">
            <v>0</v>
          </cell>
          <cell r="CC493">
            <v>9.1428571428571423</v>
          </cell>
          <cell r="CD493">
            <v>0</v>
          </cell>
          <cell r="CE493">
            <v>15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1971.8769070414951</v>
          </cell>
          <cell r="CK493">
            <v>296.9563182201</v>
          </cell>
          <cell r="CL493">
            <v>167.34554949419999</v>
          </cell>
          <cell r="CM493">
            <v>5.742659999999999</v>
          </cell>
          <cell r="CN493">
            <v>0</v>
          </cell>
          <cell r="CO493">
            <v>0</v>
          </cell>
          <cell r="CP493">
            <v>0</v>
          </cell>
          <cell r="CQ493">
            <v>4.2688799999999993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9.0205500000000001</v>
          </cell>
          <cell r="DA493">
            <v>0.63</v>
          </cell>
          <cell r="DB493">
            <v>0</v>
          </cell>
          <cell r="DC493">
            <v>0.91</v>
          </cell>
          <cell r="DE493">
            <v>0.75</v>
          </cell>
        </row>
        <row r="494">
          <cell r="C494" t="str">
            <v>2L7x4x7/16x3/4SLBB</v>
          </cell>
          <cell r="D494" t="str">
            <v>F</v>
          </cell>
          <cell r="E494">
            <v>31.5</v>
          </cell>
          <cell r="F494">
            <v>9.27</v>
          </cell>
          <cell r="G494">
            <v>4</v>
          </cell>
          <cell r="H494">
            <v>0</v>
          </cell>
          <cell r="I494">
            <v>0</v>
          </cell>
          <cell r="J494">
            <v>0</v>
          </cell>
          <cell r="K494">
            <v>7</v>
          </cell>
          <cell r="L494">
            <v>0</v>
          </cell>
          <cell r="M494">
            <v>0</v>
          </cell>
          <cell r="N494">
            <v>0</v>
          </cell>
          <cell r="O494">
            <v>0.4375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V494">
            <v>0</v>
          </cell>
          <cell r="W494">
            <v>0.88600000000000001</v>
          </cell>
          <cell r="X494">
            <v>0</v>
          </cell>
          <cell r="Y494">
            <v>0</v>
          </cell>
          <cell r="Z494">
            <v>0.33100000000000002</v>
          </cell>
          <cell r="AB494">
            <v>16</v>
          </cell>
          <cell r="AD494">
            <v>8.1428571428571423</v>
          </cell>
          <cell r="AF494">
            <v>0</v>
          </cell>
          <cell r="AG494">
            <v>0</v>
          </cell>
          <cell r="AH494">
            <v>0</v>
          </cell>
          <cell r="AI494">
            <v>11.6</v>
          </cell>
          <cell r="AJ494">
            <v>6.61</v>
          </cell>
          <cell r="AK494">
            <v>3.72</v>
          </cell>
          <cell r="AL494">
            <v>1.1200000000000001</v>
          </cell>
          <cell r="AM494">
            <v>0</v>
          </cell>
          <cell r="AN494">
            <v>0</v>
          </cell>
          <cell r="AO494">
            <v>0</v>
          </cell>
          <cell r="AP494">
            <v>3.56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3.79</v>
          </cell>
          <cell r="AZ494">
            <v>0.96899999999999997</v>
          </cell>
          <cell r="BA494">
            <v>0</v>
          </cell>
          <cell r="BB494">
            <v>0.91200000000000003</v>
          </cell>
          <cell r="BD494" t="str">
            <v>2L178x102x11.1x19SLBB</v>
          </cell>
          <cell r="BE494" t="str">
            <v>2L178x102x11.1x19SLBB</v>
          </cell>
          <cell r="BF494">
            <v>46.9</v>
          </cell>
          <cell r="BG494">
            <v>59.853432869999992</v>
          </cell>
          <cell r="BH494">
            <v>10.164</v>
          </cell>
          <cell r="BI494">
            <v>0</v>
          </cell>
          <cell r="BJ494">
            <v>0</v>
          </cell>
          <cell r="BK494">
            <v>0</v>
          </cell>
          <cell r="BL494">
            <v>17.786999999999999</v>
          </cell>
          <cell r="BM494">
            <v>0</v>
          </cell>
          <cell r="BN494">
            <v>0</v>
          </cell>
          <cell r="BO494">
            <v>0</v>
          </cell>
          <cell r="BP494">
            <v>1.1116874999999999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W494">
            <v>0</v>
          </cell>
          <cell r="BX494">
            <v>2.2513260000000002</v>
          </cell>
          <cell r="BY494">
            <v>0</v>
          </cell>
          <cell r="BZ494">
            <v>0</v>
          </cell>
          <cell r="CA494">
            <v>0.84107100000000001</v>
          </cell>
          <cell r="CB494">
            <v>0</v>
          </cell>
          <cell r="CC494">
            <v>16</v>
          </cell>
          <cell r="CD494">
            <v>0</v>
          </cell>
          <cell r="CE494">
            <v>8.1428571428571423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483.58926261482759</v>
          </cell>
          <cell r="CK494">
            <v>108.44647864280999</v>
          </cell>
          <cell r="CL494">
            <v>61.031906286119998</v>
          </cell>
          <cell r="CM494">
            <v>2.84592</v>
          </cell>
          <cell r="CN494">
            <v>0</v>
          </cell>
          <cell r="CO494">
            <v>0</v>
          </cell>
          <cell r="CP494">
            <v>0</v>
          </cell>
          <cell r="CQ494">
            <v>9.0459599999999991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9.6303900000000002</v>
          </cell>
          <cell r="DA494">
            <v>0.96899999999999997</v>
          </cell>
          <cell r="DB494">
            <v>0</v>
          </cell>
          <cell r="DC494">
            <v>0.91</v>
          </cell>
          <cell r="DE494">
            <v>0.75</v>
          </cell>
        </row>
        <row r="495">
          <cell r="C495" t="str">
            <v>2L7x4x7/16x3/8LLBB</v>
          </cell>
          <cell r="D495" t="str">
            <v>F</v>
          </cell>
          <cell r="E495">
            <v>31.5</v>
          </cell>
          <cell r="F495">
            <v>9.27</v>
          </cell>
          <cell r="G495">
            <v>7</v>
          </cell>
          <cell r="H495">
            <v>0</v>
          </cell>
          <cell r="I495">
            <v>0</v>
          </cell>
          <cell r="J495">
            <v>0</v>
          </cell>
          <cell r="K495">
            <v>4</v>
          </cell>
          <cell r="L495">
            <v>0</v>
          </cell>
          <cell r="M495">
            <v>0</v>
          </cell>
          <cell r="N495">
            <v>0</v>
          </cell>
          <cell r="O495">
            <v>0.4375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V495">
            <v>0</v>
          </cell>
          <cell r="W495">
            <v>2.38</v>
          </cell>
          <cell r="X495">
            <v>0</v>
          </cell>
          <cell r="Y495">
            <v>0</v>
          </cell>
          <cell r="Z495">
            <v>1.7</v>
          </cell>
          <cell r="AB495">
            <v>9.1428571428571423</v>
          </cell>
          <cell r="AD495">
            <v>15</v>
          </cell>
          <cell r="AF495">
            <v>0</v>
          </cell>
          <cell r="AG495">
            <v>0</v>
          </cell>
          <cell r="AH495">
            <v>0</v>
          </cell>
          <cell r="AI495">
            <v>47.3</v>
          </cell>
          <cell r="AJ495">
            <v>18.100000000000001</v>
          </cell>
          <cell r="AK495">
            <v>10.199999999999999</v>
          </cell>
          <cell r="AL495">
            <v>2.2599999999999998</v>
          </cell>
          <cell r="AM495">
            <v>0</v>
          </cell>
          <cell r="AN495">
            <v>0</v>
          </cell>
          <cell r="AO495">
            <v>0</v>
          </cell>
          <cell r="AP495">
            <v>1.55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3.49</v>
          </cell>
          <cell r="AZ495">
            <v>0.61699999999999999</v>
          </cell>
          <cell r="BA495">
            <v>0</v>
          </cell>
          <cell r="BB495">
            <v>0.91200000000000003</v>
          </cell>
          <cell r="BD495" t="str">
            <v>2L178x102x11.1x9LLBB</v>
          </cell>
          <cell r="BE495" t="str">
            <v>2L178x102x11.1x9LLBB</v>
          </cell>
          <cell r="BF495">
            <v>46.9</v>
          </cell>
          <cell r="BG495">
            <v>59.853432869999992</v>
          </cell>
          <cell r="BH495">
            <v>17.786999999999999</v>
          </cell>
          <cell r="BI495">
            <v>0</v>
          </cell>
          <cell r="BJ495">
            <v>0</v>
          </cell>
          <cell r="BK495">
            <v>0</v>
          </cell>
          <cell r="BL495">
            <v>10.164</v>
          </cell>
          <cell r="BM495">
            <v>0</v>
          </cell>
          <cell r="BN495">
            <v>0</v>
          </cell>
          <cell r="BO495">
            <v>0</v>
          </cell>
          <cell r="BP495">
            <v>1.1116874999999999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W495">
            <v>0</v>
          </cell>
          <cell r="BX495">
            <v>6.04758</v>
          </cell>
          <cell r="BY495">
            <v>0</v>
          </cell>
          <cell r="BZ495">
            <v>0</v>
          </cell>
          <cell r="CA495">
            <v>4.3197000000000001</v>
          </cell>
          <cell r="CB495">
            <v>0</v>
          </cell>
          <cell r="CC495">
            <v>9.1428571428571423</v>
          </cell>
          <cell r="CD495">
            <v>0</v>
          </cell>
          <cell r="CE495">
            <v>15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1971.8769070414951</v>
          </cell>
          <cell r="CK495">
            <v>296.9563182201</v>
          </cell>
          <cell r="CL495">
            <v>167.34554949419999</v>
          </cell>
          <cell r="CM495">
            <v>5.742659999999999</v>
          </cell>
          <cell r="CN495">
            <v>0</v>
          </cell>
          <cell r="CO495">
            <v>0</v>
          </cell>
          <cell r="CP495">
            <v>0</v>
          </cell>
          <cell r="CQ495">
            <v>3.9385500000000002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8.8680900000000005</v>
          </cell>
          <cell r="DA495">
            <v>0.61699999999999999</v>
          </cell>
          <cell r="DB495">
            <v>0</v>
          </cell>
          <cell r="DC495">
            <v>0.91</v>
          </cell>
          <cell r="DE495">
            <v>0.375</v>
          </cell>
        </row>
        <row r="496">
          <cell r="C496" t="str">
            <v>2L7x4x7/16x3/8SLBB</v>
          </cell>
          <cell r="D496" t="str">
            <v>F</v>
          </cell>
          <cell r="E496">
            <v>31.5</v>
          </cell>
          <cell r="F496">
            <v>9.27</v>
          </cell>
          <cell r="G496">
            <v>4</v>
          </cell>
          <cell r="H496">
            <v>0</v>
          </cell>
          <cell r="I496">
            <v>0</v>
          </cell>
          <cell r="J496">
            <v>0</v>
          </cell>
          <cell r="K496">
            <v>7</v>
          </cell>
          <cell r="L496">
            <v>0</v>
          </cell>
          <cell r="M496">
            <v>0</v>
          </cell>
          <cell r="N496">
            <v>0</v>
          </cell>
          <cell r="O496">
            <v>0.4375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</v>
          </cell>
          <cell r="W496">
            <v>0.88600000000000001</v>
          </cell>
          <cell r="X496">
            <v>0</v>
          </cell>
          <cell r="Y496">
            <v>0</v>
          </cell>
          <cell r="Z496">
            <v>0.33100000000000002</v>
          </cell>
          <cell r="AB496">
            <v>16</v>
          </cell>
          <cell r="AD496">
            <v>8.1428571428571423</v>
          </cell>
          <cell r="AF496">
            <v>0</v>
          </cell>
          <cell r="AG496">
            <v>0</v>
          </cell>
          <cell r="AH496">
            <v>0</v>
          </cell>
          <cell r="AI496">
            <v>11.6</v>
          </cell>
          <cell r="AJ496">
            <v>6.61</v>
          </cell>
          <cell r="AK496">
            <v>3.72</v>
          </cell>
          <cell r="AL496">
            <v>1.1200000000000001</v>
          </cell>
          <cell r="AM496">
            <v>0</v>
          </cell>
          <cell r="AN496">
            <v>0</v>
          </cell>
          <cell r="AO496">
            <v>0</v>
          </cell>
          <cell r="AP496">
            <v>3.42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3.66</v>
          </cell>
          <cell r="AZ496">
            <v>0.96699999999999997</v>
          </cell>
          <cell r="BA496">
            <v>0</v>
          </cell>
          <cell r="BB496">
            <v>0.91200000000000003</v>
          </cell>
          <cell r="BD496" t="str">
            <v>2L178x102x11.1x9SLBB</v>
          </cell>
          <cell r="BE496" t="str">
            <v>2L178x102x11.1x9SLBB</v>
          </cell>
          <cell r="BF496">
            <v>46.9</v>
          </cell>
          <cell r="BG496">
            <v>59.853432869999992</v>
          </cell>
          <cell r="BH496">
            <v>10.164</v>
          </cell>
          <cell r="BI496">
            <v>0</v>
          </cell>
          <cell r="BJ496">
            <v>0</v>
          </cell>
          <cell r="BK496">
            <v>0</v>
          </cell>
          <cell r="BL496">
            <v>17.786999999999999</v>
          </cell>
          <cell r="BM496">
            <v>0</v>
          </cell>
          <cell r="BN496">
            <v>0</v>
          </cell>
          <cell r="BO496">
            <v>0</v>
          </cell>
          <cell r="BP496">
            <v>1.1116874999999999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W496">
            <v>0</v>
          </cell>
          <cell r="BX496">
            <v>2.2513260000000002</v>
          </cell>
          <cell r="BY496">
            <v>0</v>
          </cell>
          <cell r="BZ496">
            <v>0</v>
          </cell>
          <cell r="CA496">
            <v>0.84107100000000001</v>
          </cell>
          <cell r="CB496">
            <v>0</v>
          </cell>
          <cell r="CC496">
            <v>16</v>
          </cell>
          <cell r="CD496">
            <v>0</v>
          </cell>
          <cell r="CE496">
            <v>8.1428571428571423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483.58926261482759</v>
          </cell>
          <cell r="CK496">
            <v>108.44647864280999</v>
          </cell>
          <cell r="CL496">
            <v>61.031906286119998</v>
          </cell>
          <cell r="CM496">
            <v>2.84592</v>
          </cell>
          <cell r="CN496">
            <v>0</v>
          </cell>
          <cell r="CO496">
            <v>0</v>
          </cell>
          <cell r="CP496">
            <v>0</v>
          </cell>
          <cell r="CQ496">
            <v>8.6902200000000001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9.3000600000000002</v>
          </cell>
          <cell r="DA496">
            <v>0.96699999999999997</v>
          </cell>
          <cell r="DB496">
            <v>0</v>
          </cell>
          <cell r="DC496">
            <v>0.91</v>
          </cell>
          <cell r="DE496">
            <v>0.375</v>
          </cell>
        </row>
        <row r="497">
          <cell r="C497" t="str">
            <v>2L8x4x1/2LLBB</v>
          </cell>
          <cell r="D497" t="str">
            <v>F</v>
          </cell>
          <cell r="E497">
            <v>39.5</v>
          </cell>
          <cell r="F497">
            <v>11.6</v>
          </cell>
          <cell r="G497">
            <v>8</v>
          </cell>
          <cell r="H497">
            <v>0</v>
          </cell>
          <cell r="I497">
            <v>0</v>
          </cell>
          <cell r="J497">
            <v>0</v>
          </cell>
          <cell r="K497">
            <v>4</v>
          </cell>
          <cell r="L497">
            <v>0</v>
          </cell>
          <cell r="M497">
            <v>0</v>
          </cell>
          <cell r="N497">
            <v>0</v>
          </cell>
          <cell r="O497">
            <v>0.5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V497">
            <v>0</v>
          </cell>
          <cell r="W497">
            <v>2.84</v>
          </cell>
          <cell r="X497">
            <v>0</v>
          </cell>
          <cell r="Y497">
            <v>0</v>
          </cell>
          <cell r="Z497">
            <v>2.2000000000000002</v>
          </cell>
          <cell r="AB497">
            <v>8</v>
          </cell>
          <cell r="AD497">
            <v>15</v>
          </cell>
          <cell r="AF497">
            <v>0</v>
          </cell>
          <cell r="AG497">
            <v>0</v>
          </cell>
          <cell r="AH497">
            <v>0</v>
          </cell>
          <cell r="AI497">
            <v>77.2</v>
          </cell>
          <cell r="AJ497">
            <v>26.2</v>
          </cell>
          <cell r="AK497">
            <v>15</v>
          </cell>
          <cell r="AL497">
            <v>2.58</v>
          </cell>
          <cell r="AM497">
            <v>0</v>
          </cell>
          <cell r="AN497">
            <v>0</v>
          </cell>
          <cell r="AO497">
            <v>0</v>
          </cell>
          <cell r="AP497">
            <v>1.38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3.9</v>
          </cell>
          <cell r="AZ497">
            <v>0.56100000000000005</v>
          </cell>
          <cell r="BA497">
            <v>0</v>
          </cell>
          <cell r="BB497">
            <v>1</v>
          </cell>
          <cell r="BD497" t="str">
            <v>2L203x102x12.7LLBB</v>
          </cell>
          <cell r="BE497" t="str">
            <v>2L203x102x12.7LLBB</v>
          </cell>
          <cell r="BF497">
            <v>58.800000000000004</v>
          </cell>
          <cell r="BG497">
            <v>74.897499599999989</v>
          </cell>
          <cell r="BH497">
            <v>20.327999999999999</v>
          </cell>
          <cell r="BI497">
            <v>0</v>
          </cell>
          <cell r="BJ497">
            <v>0</v>
          </cell>
          <cell r="BK497">
            <v>0</v>
          </cell>
          <cell r="BL497">
            <v>10.164</v>
          </cell>
          <cell r="BM497">
            <v>0</v>
          </cell>
          <cell r="BN497">
            <v>0</v>
          </cell>
          <cell r="BO497">
            <v>0</v>
          </cell>
          <cell r="BP497">
            <v>1.2705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W497">
            <v>0</v>
          </cell>
          <cell r="BX497">
            <v>7.2164399999999995</v>
          </cell>
          <cell r="BY497">
            <v>0</v>
          </cell>
          <cell r="BZ497">
            <v>0</v>
          </cell>
          <cell r="CA497">
            <v>5.5902000000000003</v>
          </cell>
          <cell r="CB497">
            <v>0</v>
          </cell>
          <cell r="CC497">
            <v>8</v>
          </cell>
          <cell r="CD497">
            <v>0</v>
          </cell>
          <cell r="CE497">
            <v>15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3218.3699201607492</v>
          </cell>
          <cell r="CK497">
            <v>429.84837223019997</v>
          </cell>
          <cell r="CL497">
            <v>246.09639631499999</v>
          </cell>
          <cell r="CM497">
            <v>6.5557800000000004</v>
          </cell>
          <cell r="CN497">
            <v>0</v>
          </cell>
          <cell r="CO497">
            <v>0</v>
          </cell>
          <cell r="CP497">
            <v>0</v>
          </cell>
          <cell r="CQ497">
            <v>3.5065799999999996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9.9098999999999986</v>
          </cell>
          <cell r="DA497">
            <v>0.56100000000000005</v>
          </cell>
          <cell r="DB497">
            <v>0</v>
          </cell>
          <cell r="DC497">
            <v>1</v>
          </cell>
          <cell r="DE497">
            <v>0</v>
          </cell>
        </row>
        <row r="498">
          <cell r="C498" t="str">
            <v>2L8x4x1/2SLBB</v>
          </cell>
          <cell r="D498" t="str">
            <v>F</v>
          </cell>
          <cell r="E498">
            <v>39.5</v>
          </cell>
          <cell r="F498">
            <v>11.6</v>
          </cell>
          <cell r="G498">
            <v>4</v>
          </cell>
          <cell r="H498">
            <v>0</v>
          </cell>
          <cell r="I498">
            <v>0</v>
          </cell>
          <cell r="J498">
            <v>0</v>
          </cell>
          <cell r="K498">
            <v>8</v>
          </cell>
          <cell r="L498">
            <v>0</v>
          </cell>
          <cell r="M498">
            <v>0</v>
          </cell>
          <cell r="N498">
            <v>0</v>
          </cell>
          <cell r="O498">
            <v>0.5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V498">
            <v>0</v>
          </cell>
          <cell r="W498">
            <v>0.85399999999999998</v>
          </cell>
          <cell r="X498">
            <v>0</v>
          </cell>
          <cell r="Y498">
            <v>0</v>
          </cell>
          <cell r="Z498">
            <v>0.36299999999999999</v>
          </cell>
          <cell r="AB498">
            <v>16</v>
          </cell>
          <cell r="AD498">
            <v>7</v>
          </cell>
          <cell r="AF498">
            <v>0</v>
          </cell>
          <cell r="AG498">
            <v>0</v>
          </cell>
          <cell r="AH498">
            <v>0</v>
          </cell>
          <cell r="AI498">
            <v>13.5</v>
          </cell>
          <cell r="AJ498">
            <v>7.81</v>
          </cell>
          <cell r="AK498">
            <v>4.29</v>
          </cell>
          <cell r="AL498">
            <v>1.08</v>
          </cell>
          <cell r="AM498">
            <v>0</v>
          </cell>
          <cell r="AN498">
            <v>0</v>
          </cell>
          <cell r="AO498">
            <v>0</v>
          </cell>
          <cell r="AP498">
            <v>3.83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4.03</v>
          </cell>
          <cell r="AZ498">
            <v>0.97799999999999998</v>
          </cell>
          <cell r="BA498">
            <v>0</v>
          </cell>
          <cell r="BB498">
            <v>0.998</v>
          </cell>
          <cell r="BD498" t="str">
            <v>2L203x102x12.7SLBB</v>
          </cell>
          <cell r="BE498" t="str">
            <v>2L203x102x12.7SLBB</v>
          </cell>
          <cell r="BF498">
            <v>58.800000000000004</v>
          </cell>
          <cell r="BG498">
            <v>74.897499599999989</v>
          </cell>
          <cell r="BH498">
            <v>10.164</v>
          </cell>
          <cell r="BI498">
            <v>0</v>
          </cell>
          <cell r="BJ498">
            <v>0</v>
          </cell>
          <cell r="BK498">
            <v>0</v>
          </cell>
          <cell r="BL498">
            <v>20.327999999999999</v>
          </cell>
          <cell r="BM498">
            <v>0</v>
          </cell>
          <cell r="BN498">
            <v>0</v>
          </cell>
          <cell r="BO498">
            <v>0</v>
          </cell>
          <cell r="BP498">
            <v>1.2705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W498">
            <v>0</v>
          </cell>
          <cell r="BX498">
            <v>2.1700140000000001</v>
          </cell>
          <cell r="BY498">
            <v>0</v>
          </cell>
          <cell r="BZ498">
            <v>0</v>
          </cell>
          <cell r="CA498">
            <v>0.92238299999999995</v>
          </cell>
          <cell r="CB498">
            <v>0</v>
          </cell>
          <cell r="CC498">
            <v>16</v>
          </cell>
          <cell r="CD498">
            <v>0</v>
          </cell>
          <cell r="CE498">
            <v>7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562.79784873277345</v>
          </cell>
          <cell r="CK498">
            <v>128.13419034800998</v>
          </cell>
          <cell r="CL498">
            <v>70.383569346089999</v>
          </cell>
          <cell r="CM498">
            <v>2.7442800000000003</v>
          </cell>
          <cell r="CN498">
            <v>0</v>
          </cell>
          <cell r="CO498">
            <v>0</v>
          </cell>
          <cell r="CP498">
            <v>0</v>
          </cell>
          <cell r="CQ498">
            <v>9.73203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10.24023</v>
          </cell>
          <cell r="DA498">
            <v>0.97799999999999998</v>
          </cell>
          <cell r="DB498">
            <v>0</v>
          </cell>
          <cell r="DC498">
            <v>0.996</v>
          </cell>
          <cell r="DE498">
            <v>0</v>
          </cell>
        </row>
        <row r="499">
          <cell r="C499" t="str">
            <v>2L8x4x1/2x3/4LLBB</v>
          </cell>
          <cell r="D499" t="str">
            <v>F</v>
          </cell>
          <cell r="E499">
            <v>39.5</v>
          </cell>
          <cell r="F499">
            <v>11.6</v>
          </cell>
          <cell r="G499">
            <v>8</v>
          </cell>
          <cell r="H499">
            <v>0</v>
          </cell>
          <cell r="I499">
            <v>0</v>
          </cell>
          <cell r="J499">
            <v>0</v>
          </cell>
          <cell r="K499">
            <v>4</v>
          </cell>
          <cell r="L499">
            <v>0</v>
          </cell>
          <cell r="M499">
            <v>0</v>
          </cell>
          <cell r="N499">
            <v>0</v>
          </cell>
          <cell r="O499">
            <v>0.5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V499">
            <v>0</v>
          </cell>
          <cell r="W499">
            <v>2.84</v>
          </cell>
          <cell r="X499">
            <v>0</v>
          </cell>
          <cell r="Y499">
            <v>0</v>
          </cell>
          <cell r="Z499">
            <v>2.2000000000000002</v>
          </cell>
          <cell r="AB499">
            <v>8</v>
          </cell>
          <cell r="AD499">
            <v>15</v>
          </cell>
          <cell r="AF499">
            <v>0</v>
          </cell>
          <cell r="AG499">
            <v>0</v>
          </cell>
          <cell r="AH499">
            <v>0</v>
          </cell>
          <cell r="AI499">
            <v>77.2</v>
          </cell>
          <cell r="AJ499">
            <v>26.2</v>
          </cell>
          <cell r="AK499">
            <v>15</v>
          </cell>
          <cell r="AL499">
            <v>2.58</v>
          </cell>
          <cell r="AM499">
            <v>0</v>
          </cell>
          <cell r="AN499">
            <v>0</v>
          </cell>
          <cell r="AO499">
            <v>0</v>
          </cell>
          <cell r="AP499">
            <v>1.63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4</v>
          </cell>
          <cell r="AZ499">
            <v>0.58299999999999996</v>
          </cell>
          <cell r="BA499">
            <v>0</v>
          </cell>
          <cell r="BB499">
            <v>0.91200000000000003</v>
          </cell>
          <cell r="BD499" t="str">
            <v>2L203x102x12.7x19LLBB</v>
          </cell>
          <cell r="BE499" t="str">
            <v>2L203x102x12.7x19LLBB</v>
          </cell>
          <cell r="BF499">
            <v>58.800000000000004</v>
          </cell>
          <cell r="BG499">
            <v>74.897499599999989</v>
          </cell>
          <cell r="BH499">
            <v>20.327999999999999</v>
          </cell>
          <cell r="BI499">
            <v>0</v>
          </cell>
          <cell r="BJ499">
            <v>0</v>
          </cell>
          <cell r="BK499">
            <v>0</v>
          </cell>
          <cell r="BL499">
            <v>10.164</v>
          </cell>
          <cell r="BM499">
            <v>0</v>
          </cell>
          <cell r="BN499">
            <v>0</v>
          </cell>
          <cell r="BO499">
            <v>0</v>
          </cell>
          <cell r="BP499">
            <v>1.2705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W499">
            <v>0</v>
          </cell>
          <cell r="BX499">
            <v>7.2164399999999995</v>
          </cell>
          <cell r="BY499">
            <v>0</v>
          </cell>
          <cell r="BZ499">
            <v>0</v>
          </cell>
          <cell r="CA499">
            <v>5.5902000000000003</v>
          </cell>
          <cell r="CB499">
            <v>0</v>
          </cell>
          <cell r="CC499">
            <v>8</v>
          </cell>
          <cell r="CD499">
            <v>0</v>
          </cell>
          <cell r="CE499">
            <v>15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3218.3699201607492</v>
          </cell>
          <cell r="CK499">
            <v>429.84837223019997</v>
          </cell>
          <cell r="CL499">
            <v>246.09639631499999</v>
          </cell>
          <cell r="CM499">
            <v>6.5557800000000004</v>
          </cell>
          <cell r="CN499">
            <v>0</v>
          </cell>
          <cell r="CO499">
            <v>0</v>
          </cell>
          <cell r="CP499">
            <v>0</v>
          </cell>
          <cell r="CQ499">
            <v>4.1418299999999997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10.164</v>
          </cell>
          <cell r="DA499">
            <v>0.58299999999999996</v>
          </cell>
          <cell r="DB499">
            <v>0</v>
          </cell>
          <cell r="DC499">
            <v>0.91</v>
          </cell>
          <cell r="DE499">
            <v>0.75</v>
          </cell>
        </row>
        <row r="500">
          <cell r="C500" t="str">
            <v>2L8x4x1/2x3/4SLBB</v>
          </cell>
          <cell r="D500" t="str">
            <v>F</v>
          </cell>
          <cell r="E500">
            <v>39.5</v>
          </cell>
          <cell r="F500">
            <v>11.6</v>
          </cell>
          <cell r="G500">
            <v>4</v>
          </cell>
          <cell r="H500">
            <v>0</v>
          </cell>
          <cell r="I500">
            <v>0</v>
          </cell>
          <cell r="J500">
            <v>0</v>
          </cell>
          <cell r="K500">
            <v>8</v>
          </cell>
          <cell r="L500">
            <v>0</v>
          </cell>
          <cell r="M500">
            <v>0</v>
          </cell>
          <cell r="N500">
            <v>0</v>
          </cell>
          <cell r="O500">
            <v>0.5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V500">
            <v>0</v>
          </cell>
          <cell r="W500">
            <v>0.85399999999999998</v>
          </cell>
          <cell r="X500">
            <v>0</v>
          </cell>
          <cell r="Y500">
            <v>0</v>
          </cell>
          <cell r="Z500">
            <v>0.36299999999999999</v>
          </cell>
          <cell r="AB500">
            <v>16</v>
          </cell>
          <cell r="AD500">
            <v>7</v>
          </cell>
          <cell r="AF500">
            <v>0</v>
          </cell>
          <cell r="AG500">
            <v>0</v>
          </cell>
          <cell r="AH500">
            <v>0</v>
          </cell>
          <cell r="AI500">
            <v>13.5</v>
          </cell>
          <cell r="AJ500">
            <v>7.81</v>
          </cell>
          <cell r="AK500">
            <v>4.29</v>
          </cell>
          <cell r="AL500">
            <v>1.08</v>
          </cell>
          <cell r="AM500">
            <v>0</v>
          </cell>
          <cell r="AN500">
            <v>0</v>
          </cell>
          <cell r="AO500">
            <v>0</v>
          </cell>
          <cell r="AP500">
            <v>4.12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4.3</v>
          </cell>
          <cell r="AZ500">
            <v>0.98</v>
          </cell>
          <cell r="BA500">
            <v>0</v>
          </cell>
          <cell r="BB500">
            <v>0.91200000000000003</v>
          </cell>
          <cell r="BD500" t="str">
            <v>2L203x102x12.7x19SLBB</v>
          </cell>
          <cell r="BE500" t="str">
            <v>2L203x102x12.7x19SLBB</v>
          </cell>
          <cell r="BF500">
            <v>58.800000000000004</v>
          </cell>
          <cell r="BG500">
            <v>74.897499599999989</v>
          </cell>
          <cell r="BH500">
            <v>10.164</v>
          </cell>
          <cell r="BI500">
            <v>0</v>
          </cell>
          <cell r="BJ500">
            <v>0</v>
          </cell>
          <cell r="BK500">
            <v>0</v>
          </cell>
          <cell r="BL500">
            <v>20.327999999999999</v>
          </cell>
          <cell r="BM500">
            <v>0</v>
          </cell>
          <cell r="BN500">
            <v>0</v>
          </cell>
          <cell r="BO500">
            <v>0</v>
          </cell>
          <cell r="BP500">
            <v>1.2705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W500">
            <v>0</v>
          </cell>
          <cell r="BX500">
            <v>2.1700140000000001</v>
          </cell>
          <cell r="BY500">
            <v>0</v>
          </cell>
          <cell r="BZ500">
            <v>0</v>
          </cell>
          <cell r="CA500">
            <v>0.92238299999999995</v>
          </cell>
          <cell r="CB500">
            <v>0</v>
          </cell>
          <cell r="CC500">
            <v>16</v>
          </cell>
          <cell r="CD500">
            <v>0</v>
          </cell>
          <cell r="CE500">
            <v>7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562.79784873277345</v>
          </cell>
          <cell r="CK500">
            <v>128.13419034800998</v>
          </cell>
          <cell r="CL500">
            <v>70.383569346089999</v>
          </cell>
          <cell r="CM500">
            <v>2.7442800000000003</v>
          </cell>
          <cell r="CN500">
            <v>0</v>
          </cell>
          <cell r="CO500">
            <v>0</v>
          </cell>
          <cell r="CP500">
            <v>0</v>
          </cell>
          <cell r="CQ500">
            <v>10.468920000000001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10.926299999999999</v>
          </cell>
          <cell r="DA500">
            <v>0.98</v>
          </cell>
          <cell r="DB500">
            <v>0</v>
          </cell>
          <cell r="DC500">
            <v>0.91</v>
          </cell>
          <cell r="DE500">
            <v>0.75</v>
          </cell>
        </row>
        <row r="501">
          <cell r="C501" t="str">
            <v>2L8x4x1/2x3/8LLBB</v>
          </cell>
          <cell r="D501" t="str">
            <v>F</v>
          </cell>
          <cell r="E501">
            <v>39.5</v>
          </cell>
          <cell r="F501">
            <v>11.6</v>
          </cell>
          <cell r="G501">
            <v>8</v>
          </cell>
          <cell r="H501">
            <v>0</v>
          </cell>
          <cell r="I501">
            <v>0</v>
          </cell>
          <cell r="J501">
            <v>0</v>
          </cell>
          <cell r="K501">
            <v>4</v>
          </cell>
          <cell r="L501">
            <v>0</v>
          </cell>
          <cell r="M501">
            <v>0</v>
          </cell>
          <cell r="N501">
            <v>0</v>
          </cell>
          <cell r="O501">
            <v>0.5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V501">
            <v>0</v>
          </cell>
          <cell r="W501">
            <v>2.84</v>
          </cell>
          <cell r="X501">
            <v>0</v>
          </cell>
          <cell r="Y501">
            <v>0</v>
          </cell>
          <cell r="Z501">
            <v>2.2000000000000002</v>
          </cell>
          <cell r="AB501">
            <v>8</v>
          </cell>
          <cell r="AD501">
            <v>15</v>
          </cell>
          <cell r="AF501">
            <v>0</v>
          </cell>
          <cell r="AG501">
            <v>0</v>
          </cell>
          <cell r="AH501">
            <v>0</v>
          </cell>
          <cell r="AI501">
            <v>77.2</v>
          </cell>
          <cell r="AJ501">
            <v>26.2</v>
          </cell>
          <cell r="AK501">
            <v>15</v>
          </cell>
          <cell r="AL501">
            <v>2.58</v>
          </cell>
          <cell r="AM501">
            <v>0</v>
          </cell>
          <cell r="AN501">
            <v>0</v>
          </cell>
          <cell r="AO501">
            <v>0</v>
          </cell>
          <cell r="AP501">
            <v>1.5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3.95</v>
          </cell>
          <cell r="AZ501">
            <v>0.57100000000000006</v>
          </cell>
          <cell r="BA501">
            <v>0</v>
          </cell>
          <cell r="BB501">
            <v>0.91200000000000003</v>
          </cell>
          <cell r="BD501" t="str">
            <v>2L203x102x12.7x9LLBB</v>
          </cell>
          <cell r="BE501" t="str">
            <v>2L203x102x12.7x9LLBB</v>
          </cell>
          <cell r="BF501">
            <v>58.800000000000004</v>
          </cell>
          <cell r="BG501">
            <v>74.897499599999989</v>
          </cell>
          <cell r="BH501">
            <v>20.327999999999999</v>
          </cell>
          <cell r="BI501">
            <v>0</v>
          </cell>
          <cell r="BJ501">
            <v>0</v>
          </cell>
          <cell r="BK501">
            <v>0</v>
          </cell>
          <cell r="BL501">
            <v>10.164</v>
          </cell>
          <cell r="BM501">
            <v>0</v>
          </cell>
          <cell r="BN501">
            <v>0</v>
          </cell>
          <cell r="BO501">
            <v>0</v>
          </cell>
          <cell r="BP501">
            <v>1.2705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W501">
            <v>0</v>
          </cell>
          <cell r="BX501">
            <v>7.2164399999999995</v>
          </cell>
          <cell r="BY501">
            <v>0</v>
          </cell>
          <cell r="BZ501">
            <v>0</v>
          </cell>
          <cell r="CA501">
            <v>5.5902000000000003</v>
          </cell>
          <cell r="CB501">
            <v>0</v>
          </cell>
          <cell r="CC501">
            <v>8</v>
          </cell>
          <cell r="CD501">
            <v>0</v>
          </cell>
          <cell r="CE501">
            <v>15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3218.3699201607492</v>
          </cell>
          <cell r="CK501">
            <v>429.84837223019997</v>
          </cell>
          <cell r="CL501">
            <v>246.09639631499999</v>
          </cell>
          <cell r="CM501">
            <v>6.5557800000000004</v>
          </cell>
          <cell r="CN501">
            <v>0</v>
          </cell>
          <cell r="CO501">
            <v>0</v>
          </cell>
          <cell r="CP501">
            <v>0</v>
          </cell>
          <cell r="CQ501">
            <v>3.8114999999999997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10.036950000000001</v>
          </cell>
          <cell r="DA501">
            <v>0.57100000000000006</v>
          </cell>
          <cell r="DB501">
            <v>0</v>
          </cell>
          <cell r="DC501">
            <v>0.91</v>
          </cell>
          <cell r="DE501">
            <v>0.375</v>
          </cell>
        </row>
        <row r="502">
          <cell r="C502" t="str">
            <v>2L8x4x1/2x3/8SLBB</v>
          </cell>
          <cell r="D502" t="str">
            <v>F</v>
          </cell>
          <cell r="E502">
            <v>39.5</v>
          </cell>
          <cell r="F502">
            <v>11.6</v>
          </cell>
          <cell r="G502">
            <v>4</v>
          </cell>
          <cell r="H502">
            <v>0</v>
          </cell>
          <cell r="I502">
            <v>0</v>
          </cell>
          <cell r="J502">
            <v>0</v>
          </cell>
          <cell r="K502">
            <v>8</v>
          </cell>
          <cell r="L502">
            <v>0</v>
          </cell>
          <cell r="M502">
            <v>0</v>
          </cell>
          <cell r="N502">
            <v>0</v>
          </cell>
          <cell r="O502">
            <v>0.5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V502">
            <v>0</v>
          </cell>
          <cell r="W502">
            <v>0.85399999999999998</v>
          </cell>
          <cell r="X502">
            <v>0</v>
          </cell>
          <cell r="Y502">
            <v>0</v>
          </cell>
          <cell r="Z502">
            <v>0.36299999999999999</v>
          </cell>
          <cell r="AB502">
            <v>16</v>
          </cell>
          <cell r="AD502">
            <v>7</v>
          </cell>
          <cell r="AF502">
            <v>0</v>
          </cell>
          <cell r="AG502">
            <v>0</v>
          </cell>
          <cell r="AH502">
            <v>0</v>
          </cell>
          <cell r="AI502">
            <v>13.5</v>
          </cell>
          <cell r="AJ502">
            <v>7.81</v>
          </cell>
          <cell r="AK502">
            <v>4.29</v>
          </cell>
          <cell r="AL502">
            <v>1.08</v>
          </cell>
          <cell r="AM502">
            <v>0</v>
          </cell>
          <cell r="AN502">
            <v>0</v>
          </cell>
          <cell r="AO502">
            <v>0</v>
          </cell>
          <cell r="AP502">
            <v>3.97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4.16</v>
          </cell>
          <cell r="AZ502">
            <v>0.97899999999999998</v>
          </cell>
          <cell r="BA502">
            <v>0</v>
          </cell>
          <cell r="BB502">
            <v>0.91200000000000003</v>
          </cell>
          <cell r="BD502" t="str">
            <v>2L203x102x12.7x9SLBB</v>
          </cell>
          <cell r="BE502" t="str">
            <v>2L203x102x12.7x9SLBB</v>
          </cell>
          <cell r="BF502">
            <v>58.800000000000004</v>
          </cell>
          <cell r="BG502">
            <v>74.897499599999989</v>
          </cell>
          <cell r="BH502">
            <v>10.164</v>
          </cell>
          <cell r="BI502">
            <v>0</v>
          </cell>
          <cell r="BJ502">
            <v>0</v>
          </cell>
          <cell r="BK502">
            <v>0</v>
          </cell>
          <cell r="BL502">
            <v>20.327999999999999</v>
          </cell>
          <cell r="BM502">
            <v>0</v>
          </cell>
          <cell r="BN502">
            <v>0</v>
          </cell>
          <cell r="BO502">
            <v>0</v>
          </cell>
          <cell r="BP502">
            <v>1.2705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W502">
            <v>0</v>
          </cell>
          <cell r="BX502">
            <v>2.1700140000000001</v>
          </cell>
          <cell r="BY502">
            <v>0</v>
          </cell>
          <cell r="BZ502">
            <v>0</v>
          </cell>
          <cell r="CA502">
            <v>0.92238299999999995</v>
          </cell>
          <cell r="CB502">
            <v>0</v>
          </cell>
          <cell r="CC502">
            <v>16</v>
          </cell>
          <cell r="CD502">
            <v>0</v>
          </cell>
          <cell r="CE502">
            <v>7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562.79784873277345</v>
          </cell>
          <cell r="CK502">
            <v>128.13419034800998</v>
          </cell>
          <cell r="CL502">
            <v>70.383569346089999</v>
          </cell>
          <cell r="CM502">
            <v>2.7442800000000003</v>
          </cell>
          <cell r="CN502">
            <v>0</v>
          </cell>
          <cell r="CO502">
            <v>0</v>
          </cell>
          <cell r="CP502">
            <v>0</v>
          </cell>
          <cell r="CQ502">
            <v>10.087770000000001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10.57056</v>
          </cell>
          <cell r="DA502">
            <v>0.97899999999999998</v>
          </cell>
          <cell r="DB502">
            <v>0</v>
          </cell>
          <cell r="DC502">
            <v>0.91</v>
          </cell>
          <cell r="DE502">
            <v>0.375</v>
          </cell>
        </row>
        <row r="503">
          <cell r="C503" t="str">
            <v>2L8x4x1LLBB</v>
          </cell>
          <cell r="D503" t="str">
            <v>F</v>
          </cell>
          <cell r="E503">
            <v>75.2</v>
          </cell>
          <cell r="F503">
            <v>22.1</v>
          </cell>
          <cell r="G503">
            <v>8</v>
          </cell>
          <cell r="H503">
            <v>0</v>
          </cell>
          <cell r="I503">
            <v>0</v>
          </cell>
          <cell r="J503">
            <v>0</v>
          </cell>
          <cell r="K503">
            <v>4</v>
          </cell>
          <cell r="L503">
            <v>0</v>
          </cell>
          <cell r="M503">
            <v>0</v>
          </cell>
          <cell r="N503">
            <v>0</v>
          </cell>
          <cell r="O503">
            <v>1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V503">
            <v>0</v>
          </cell>
          <cell r="W503">
            <v>3.03</v>
          </cell>
          <cell r="X503">
            <v>0</v>
          </cell>
          <cell r="Y503">
            <v>0</v>
          </cell>
          <cell r="Z503">
            <v>2.4700000000000002</v>
          </cell>
          <cell r="AB503">
            <v>4</v>
          </cell>
          <cell r="AD503">
            <v>7</v>
          </cell>
          <cell r="AF503">
            <v>0</v>
          </cell>
          <cell r="AG503">
            <v>0</v>
          </cell>
          <cell r="AH503">
            <v>0</v>
          </cell>
          <cell r="AI503">
            <v>139</v>
          </cell>
          <cell r="AJ503">
            <v>48.6</v>
          </cell>
          <cell r="AK503">
            <v>28.1</v>
          </cell>
          <cell r="AL503">
            <v>2.5099999999999998</v>
          </cell>
          <cell r="AM503">
            <v>0</v>
          </cell>
          <cell r="AN503">
            <v>0</v>
          </cell>
          <cell r="AO503">
            <v>0</v>
          </cell>
          <cell r="AP503">
            <v>1.46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3.86</v>
          </cell>
          <cell r="AZ503">
            <v>0.56800000000000006</v>
          </cell>
          <cell r="BA503">
            <v>0</v>
          </cell>
          <cell r="BB503">
            <v>1</v>
          </cell>
          <cell r="BD503" t="str">
            <v>2L203x102x25.4LLBB</v>
          </cell>
          <cell r="BE503" t="str">
            <v>2L203x102x25.4LLBB</v>
          </cell>
          <cell r="BF503">
            <v>112</v>
          </cell>
          <cell r="BG503">
            <v>142.69265010000001</v>
          </cell>
          <cell r="BH503">
            <v>20.327999999999999</v>
          </cell>
          <cell r="BI503">
            <v>0</v>
          </cell>
          <cell r="BJ503">
            <v>0</v>
          </cell>
          <cell r="BK503">
            <v>0</v>
          </cell>
          <cell r="BL503">
            <v>10.164</v>
          </cell>
          <cell r="BM503">
            <v>0</v>
          </cell>
          <cell r="BN503">
            <v>0</v>
          </cell>
          <cell r="BO503">
            <v>0</v>
          </cell>
          <cell r="BP503">
            <v>2.5409999999999999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W503">
            <v>0</v>
          </cell>
          <cell r="BX503">
            <v>7.6992299999999991</v>
          </cell>
          <cell r="BY503">
            <v>0</v>
          </cell>
          <cell r="BZ503">
            <v>0</v>
          </cell>
          <cell r="CA503">
            <v>6.2762700000000002</v>
          </cell>
          <cell r="CB503">
            <v>0</v>
          </cell>
          <cell r="CC503">
            <v>4</v>
          </cell>
          <cell r="CD503">
            <v>0</v>
          </cell>
          <cell r="CE503">
            <v>7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5794.733405470779</v>
          </cell>
          <cell r="CK503">
            <v>797.35232406059993</v>
          </cell>
          <cell r="CL503">
            <v>461.02058243009998</v>
          </cell>
          <cell r="CM503">
            <v>6.3779099999999991</v>
          </cell>
          <cell r="CN503">
            <v>0</v>
          </cell>
          <cell r="CO503">
            <v>0</v>
          </cell>
          <cell r="CP503">
            <v>0</v>
          </cell>
          <cell r="CQ503">
            <v>3.7098599999999999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9.8082599999999989</v>
          </cell>
          <cell r="DA503">
            <v>0.56800000000000006</v>
          </cell>
          <cell r="DB503">
            <v>0</v>
          </cell>
          <cell r="DC503">
            <v>1</v>
          </cell>
          <cell r="DE503">
            <v>0</v>
          </cell>
        </row>
        <row r="504">
          <cell r="C504" t="str">
            <v>2L8x4x1SLBB</v>
          </cell>
          <cell r="D504" t="str">
            <v>F</v>
          </cell>
          <cell r="E504">
            <v>75.2</v>
          </cell>
          <cell r="F504">
            <v>22.1</v>
          </cell>
          <cell r="G504">
            <v>4</v>
          </cell>
          <cell r="H504">
            <v>0</v>
          </cell>
          <cell r="I504">
            <v>0</v>
          </cell>
          <cell r="J504">
            <v>0</v>
          </cell>
          <cell r="K504">
            <v>8</v>
          </cell>
          <cell r="L504">
            <v>0</v>
          </cell>
          <cell r="M504">
            <v>0</v>
          </cell>
          <cell r="N504">
            <v>0</v>
          </cell>
          <cell r="O504">
            <v>1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V504">
            <v>0</v>
          </cell>
          <cell r="W504">
            <v>1.04</v>
          </cell>
          <cell r="X504">
            <v>0</v>
          </cell>
          <cell r="Y504">
            <v>0</v>
          </cell>
          <cell r="Z504">
            <v>0.69100000000000006</v>
          </cell>
          <cell r="AB504">
            <v>8</v>
          </cell>
          <cell r="AD504">
            <v>3</v>
          </cell>
          <cell r="AF504">
            <v>0</v>
          </cell>
          <cell r="AG504">
            <v>0</v>
          </cell>
          <cell r="AH504">
            <v>0</v>
          </cell>
          <cell r="AI504">
            <v>23.3</v>
          </cell>
          <cell r="AJ504">
            <v>15.5</v>
          </cell>
          <cell r="AK504">
            <v>7.87</v>
          </cell>
          <cell r="AL504">
            <v>1.03</v>
          </cell>
          <cell r="AM504">
            <v>0</v>
          </cell>
          <cell r="AN504">
            <v>0</v>
          </cell>
          <cell r="AO504">
            <v>0</v>
          </cell>
          <cell r="AP504">
            <v>3.94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4.1100000000000003</v>
          </cell>
          <cell r="AZ504">
            <v>0.98299999999999998</v>
          </cell>
          <cell r="BA504">
            <v>0</v>
          </cell>
          <cell r="BB504">
            <v>1</v>
          </cell>
          <cell r="BD504" t="str">
            <v>2L203x102x25.4SLBB</v>
          </cell>
          <cell r="BE504" t="str">
            <v>2L203x102x25.4SLBB</v>
          </cell>
          <cell r="BF504">
            <v>112</v>
          </cell>
          <cell r="BG504">
            <v>142.69265010000001</v>
          </cell>
          <cell r="BH504">
            <v>10.164</v>
          </cell>
          <cell r="BI504">
            <v>0</v>
          </cell>
          <cell r="BJ504">
            <v>0</v>
          </cell>
          <cell r="BK504">
            <v>0</v>
          </cell>
          <cell r="BL504">
            <v>20.327999999999999</v>
          </cell>
          <cell r="BM504">
            <v>0</v>
          </cell>
          <cell r="BN504">
            <v>0</v>
          </cell>
          <cell r="BO504">
            <v>0</v>
          </cell>
          <cell r="BP504">
            <v>2.5409999999999999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W504">
            <v>0</v>
          </cell>
          <cell r="BX504">
            <v>2.6426400000000001</v>
          </cell>
          <cell r="BY504">
            <v>0</v>
          </cell>
          <cell r="BZ504">
            <v>0</v>
          </cell>
          <cell r="CA504">
            <v>1.7558310000000001</v>
          </cell>
          <cell r="CB504">
            <v>0</v>
          </cell>
          <cell r="CC504">
            <v>8</v>
          </cell>
          <cell r="CD504">
            <v>0</v>
          </cell>
          <cell r="CE504">
            <v>3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971.34739818323135</v>
          </cell>
          <cell r="CK504">
            <v>254.29960952549999</v>
          </cell>
          <cell r="CL504">
            <v>129.11857593326999</v>
          </cell>
          <cell r="CM504">
            <v>2.6172300000000002</v>
          </cell>
          <cell r="CN504">
            <v>0</v>
          </cell>
          <cell r="CO504">
            <v>0</v>
          </cell>
          <cell r="CP504">
            <v>0</v>
          </cell>
          <cell r="CQ504">
            <v>10.01154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10.44351</v>
          </cell>
          <cell r="DA504">
            <v>0.98299999999999998</v>
          </cell>
          <cell r="DB504">
            <v>0</v>
          </cell>
          <cell r="DC504">
            <v>1</v>
          </cell>
          <cell r="DE504">
            <v>0</v>
          </cell>
        </row>
        <row r="505">
          <cell r="C505" t="str">
            <v>2L8x4x1x3/4LLBB</v>
          </cell>
          <cell r="D505" t="str">
            <v>F</v>
          </cell>
          <cell r="E505">
            <v>75.2</v>
          </cell>
          <cell r="F505">
            <v>22.1</v>
          </cell>
          <cell r="G505">
            <v>8</v>
          </cell>
          <cell r="H505">
            <v>0</v>
          </cell>
          <cell r="I505">
            <v>0</v>
          </cell>
          <cell r="J505">
            <v>0</v>
          </cell>
          <cell r="K505">
            <v>4</v>
          </cell>
          <cell r="L505">
            <v>0</v>
          </cell>
          <cell r="M505">
            <v>0</v>
          </cell>
          <cell r="N505">
            <v>0</v>
          </cell>
          <cell r="O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V505">
            <v>0</v>
          </cell>
          <cell r="W505">
            <v>3.03</v>
          </cell>
          <cell r="X505">
            <v>0</v>
          </cell>
          <cell r="Y505">
            <v>0</v>
          </cell>
          <cell r="Z505">
            <v>2.4700000000000002</v>
          </cell>
          <cell r="AB505">
            <v>4</v>
          </cell>
          <cell r="AD505">
            <v>7</v>
          </cell>
          <cell r="AF505">
            <v>0</v>
          </cell>
          <cell r="AG505">
            <v>0</v>
          </cell>
          <cell r="AH505">
            <v>0</v>
          </cell>
          <cell r="AI505">
            <v>139</v>
          </cell>
          <cell r="AJ505">
            <v>48.6</v>
          </cell>
          <cell r="AK505">
            <v>28.1</v>
          </cell>
          <cell r="AL505">
            <v>2.5099999999999998</v>
          </cell>
          <cell r="AM505">
            <v>0</v>
          </cell>
          <cell r="AN505">
            <v>0</v>
          </cell>
          <cell r="AO505">
            <v>0</v>
          </cell>
          <cell r="AP505">
            <v>1.75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3.97</v>
          </cell>
          <cell r="AZ505">
            <v>0.59399999999999997</v>
          </cell>
          <cell r="BA505">
            <v>0</v>
          </cell>
          <cell r="BB505">
            <v>1</v>
          </cell>
          <cell r="BD505" t="str">
            <v>2L203x102x25.4x19LLBB</v>
          </cell>
          <cell r="BE505" t="str">
            <v>2L203x102x25.4x19LLBB</v>
          </cell>
          <cell r="BF505">
            <v>112</v>
          </cell>
          <cell r="BG505">
            <v>142.69265010000001</v>
          </cell>
          <cell r="BH505">
            <v>20.327999999999999</v>
          </cell>
          <cell r="BI505">
            <v>0</v>
          </cell>
          <cell r="BJ505">
            <v>0</v>
          </cell>
          <cell r="BK505">
            <v>0</v>
          </cell>
          <cell r="BL505">
            <v>10.164</v>
          </cell>
          <cell r="BM505">
            <v>0</v>
          </cell>
          <cell r="BN505">
            <v>0</v>
          </cell>
          <cell r="BO505">
            <v>0</v>
          </cell>
          <cell r="BP505">
            <v>2.5409999999999999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W505">
            <v>0</v>
          </cell>
          <cell r="BX505">
            <v>7.6992299999999991</v>
          </cell>
          <cell r="BY505">
            <v>0</v>
          </cell>
          <cell r="BZ505">
            <v>0</v>
          </cell>
          <cell r="CA505">
            <v>6.2762700000000002</v>
          </cell>
          <cell r="CB505">
            <v>0</v>
          </cell>
          <cell r="CC505">
            <v>4</v>
          </cell>
          <cell r="CD505">
            <v>0</v>
          </cell>
          <cell r="CE505">
            <v>7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5794.733405470779</v>
          </cell>
          <cell r="CK505">
            <v>797.35232406059993</v>
          </cell>
          <cell r="CL505">
            <v>461.02058243009998</v>
          </cell>
          <cell r="CM505">
            <v>6.3779099999999991</v>
          </cell>
          <cell r="CN505">
            <v>0</v>
          </cell>
          <cell r="CO505">
            <v>0</v>
          </cell>
          <cell r="CP505">
            <v>0</v>
          </cell>
          <cell r="CQ505">
            <v>4.4467499999999998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10.087770000000001</v>
          </cell>
          <cell r="DA505">
            <v>0.59399999999999997</v>
          </cell>
          <cell r="DB505">
            <v>0</v>
          </cell>
          <cell r="DC505">
            <v>1</v>
          </cell>
          <cell r="DE505">
            <v>0.75</v>
          </cell>
        </row>
        <row r="506">
          <cell r="C506" t="str">
            <v>2L8x4x1x3/4SLBB</v>
          </cell>
          <cell r="D506" t="str">
            <v>F</v>
          </cell>
          <cell r="E506">
            <v>75.2</v>
          </cell>
          <cell r="F506">
            <v>22.1</v>
          </cell>
          <cell r="G506">
            <v>4</v>
          </cell>
          <cell r="H506">
            <v>0</v>
          </cell>
          <cell r="I506">
            <v>0</v>
          </cell>
          <cell r="J506">
            <v>0</v>
          </cell>
          <cell r="K506">
            <v>8</v>
          </cell>
          <cell r="L506">
            <v>0</v>
          </cell>
          <cell r="M506">
            <v>0</v>
          </cell>
          <cell r="N506">
            <v>0</v>
          </cell>
          <cell r="O506">
            <v>1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V506">
            <v>0</v>
          </cell>
          <cell r="W506">
            <v>1.04</v>
          </cell>
          <cell r="X506">
            <v>0</v>
          </cell>
          <cell r="Y506">
            <v>0</v>
          </cell>
          <cell r="Z506">
            <v>0.69100000000000006</v>
          </cell>
          <cell r="AB506">
            <v>8</v>
          </cell>
          <cell r="AD506">
            <v>3</v>
          </cell>
          <cell r="AF506">
            <v>0</v>
          </cell>
          <cell r="AG506">
            <v>0</v>
          </cell>
          <cell r="AH506">
            <v>0</v>
          </cell>
          <cell r="AI506">
            <v>23.3</v>
          </cell>
          <cell r="AJ506">
            <v>15.5</v>
          </cell>
          <cell r="AK506">
            <v>7.87</v>
          </cell>
          <cell r="AL506">
            <v>1.03</v>
          </cell>
          <cell r="AM506">
            <v>0</v>
          </cell>
          <cell r="AN506">
            <v>0</v>
          </cell>
          <cell r="AO506">
            <v>0</v>
          </cell>
          <cell r="AP506">
            <v>4.2300000000000004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4.3899999999999997</v>
          </cell>
          <cell r="AZ506">
            <v>0.98499999999999999</v>
          </cell>
          <cell r="BA506">
            <v>0</v>
          </cell>
          <cell r="BB506">
            <v>1</v>
          </cell>
          <cell r="BD506" t="str">
            <v>2L203x102x25.4x19SLBB</v>
          </cell>
          <cell r="BE506" t="str">
            <v>2L203x102x25.4x19SLBB</v>
          </cell>
          <cell r="BF506">
            <v>112</v>
          </cell>
          <cell r="BG506">
            <v>142.69265010000001</v>
          </cell>
          <cell r="BH506">
            <v>10.164</v>
          </cell>
          <cell r="BI506">
            <v>0</v>
          </cell>
          <cell r="BJ506">
            <v>0</v>
          </cell>
          <cell r="BK506">
            <v>0</v>
          </cell>
          <cell r="BL506">
            <v>20.327999999999999</v>
          </cell>
          <cell r="BM506">
            <v>0</v>
          </cell>
          <cell r="BN506">
            <v>0</v>
          </cell>
          <cell r="BO506">
            <v>0</v>
          </cell>
          <cell r="BP506">
            <v>2.5409999999999999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W506">
            <v>0</v>
          </cell>
          <cell r="BX506">
            <v>2.6426400000000001</v>
          </cell>
          <cell r="BY506">
            <v>0</v>
          </cell>
          <cell r="BZ506">
            <v>0</v>
          </cell>
          <cell r="CA506">
            <v>1.7558310000000001</v>
          </cell>
          <cell r="CB506">
            <v>0</v>
          </cell>
          <cell r="CC506">
            <v>8</v>
          </cell>
          <cell r="CD506">
            <v>0</v>
          </cell>
          <cell r="CE506">
            <v>3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971.34739818323135</v>
          </cell>
          <cell r="CK506">
            <v>254.29960952549999</v>
          </cell>
          <cell r="CL506">
            <v>129.11857593326999</v>
          </cell>
          <cell r="CM506">
            <v>2.6172300000000002</v>
          </cell>
          <cell r="CN506">
            <v>0</v>
          </cell>
          <cell r="CO506">
            <v>0</v>
          </cell>
          <cell r="CP506">
            <v>0</v>
          </cell>
          <cell r="CQ506">
            <v>10.748430000000001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11.15499</v>
          </cell>
          <cell r="DA506">
            <v>0.98499999999999999</v>
          </cell>
          <cell r="DB506">
            <v>0</v>
          </cell>
          <cell r="DC506">
            <v>1</v>
          </cell>
          <cell r="DE506">
            <v>0.75</v>
          </cell>
        </row>
        <row r="507">
          <cell r="C507" t="str">
            <v>2L8x4x1x3/8LLBB</v>
          </cell>
          <cell r="D507" t="str">
            <v>F</v>
          </cell>
          <cell r="E507">
            <v>75.2</v>
          </cell>
          <cell r="F507">
            <v>22.1</v>
          </cell>
          <cell r="G507">
            <v>8</v>
          </cell>
          <cell r="H507">
            <v>0</v>
          </cell>
          <cell r="I507">
            <v>0</v>
          </cell>
          <cell r="J507">
            <v>0</v>
          </cell>
          <cell r="K507">
            <v>4</v>
          </cell>
          <cell r="L507">
            <v>0</v>
          </cell>
          <cell r="M507">
            <v>0</v>
          </cell>
          <cell r="N507">
            <v>0</v>
          </cell>
          <cell r="O507">
            <v>1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V507">
            <v>0</v>
          </cell>
          <cell r="W507">
            <v>3.03</v>
          </cell>
          <cell r="X507">
            <v>0</v>
          </cell>
          <cell r="Y507">
            <v>0</v>
          </cell>
          <cell r="Z507">
            <v>2.4700000000000002</v>
          </cell>
          <cell r="AB507">
            <v>4</v>
          </cell>
          <cell r="AD507">
            <v>7</v>
          </cell>
          <cell r="AF507">
            <v>0</v>
          </cell>
          <cell r="AG507">
            <v>0</v>
          </cell>
          <cell r="AH507">
            <v>0</v>
          </cell>
          <cell r="AI507">
            <v>139</v>
          </cell>
          <cell r="AJ507">
            <v>48.6</v>
          </cell>
          <cell r="AK507">
            <v>28.1</v>
          </cell>
          <cell r="AL507">
            <v>2.5099999999999998</v>
          </cell>
          <cell r="AM507">
            <v>0</v>
          </cell>
          <cell r="AN507">
            <v>0</v>
          </cell>
          <cell r="AO507">
            <v>0</v>
          </cell>
          <cell r="AP507">
            <v>1.6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3.91</v>
          </cell>
          <cell r="AZ507">
            <v>0.57999999999999996</v>
          </cell>
          <cell r="BA507">
            <v>0</v>
          </cell>
          <cell r="BB507">
            <v>1</v>
          </cell>
          <cell r="BD507" t="str">
            <v>2L203x102x25.4x9LLBB</v>
          </cell>
          <cell r="BE507" t="str">
            <v>2L203x102x25.4x9LLBB</v>
          </cell>
          <cell r="BF507">
            <v>112</v>
          </cell>
          <cell r="BG507">
            <v>142.69265010000001</v>
          </cell>
          <cell r="BH507">
            <v>20.327999999999999</v>
          </cell>
          <cell r="BI507">
            <v>0</v>
          </cell>
          <cell r="BJ507">
            <v>0</v>
          </cell>
          <cell r="BK507">
            <v>0</v>
          </cell>
          <cell r="BL507">
            <v>10.164</v>
          </cell>
          <cell r="BM507">
            <v>0</v>
          </cell>
          <cell r="BN507">
            <v>0</v>
          </cell>
          <cell r="BO507">
            <v>0</v>
          </cell>
          <cell r="BP507">
            <v>2.5409999999999999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W507">
            <v>0</v>
          </cell>
          <cell r="BX507">
            <v>7.6992299999999991</v>
          </cell>
          <cell r="BY507">
            <v>0</v>
          </cell>
          <cell r="BZ507">
            <v>0</v>
          </cell>
          <cell r="CA507">
            <v>6.2762700000000002</v>
          </cell>
          <cell r="CB507">
            <v>0</v>
          </cell>
          <cell r="CC507">
            <v>4</v>
          </cell>
          <cell r="CD507">
            <v>0</v>
          </cell>
          <cell r="CE507">
            <v>7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5794.733405470779</v>
          </cell>
          <cell r="CK507">
            <v>797.35232406059993</v>
          </cell>
          <cell r="CL507">
            <v>461.02058243009998</v>
          </cell>
          <cell r="CM507">
            <v>6.3779099999999991</v>
          </cell>
          <cell r="CN507">
            <v>0</v>
          </cell>
          <cell r="CO507">
            <v>0</v>
          </cell>
          <cell r="CP507">
            <v>0</v>
          </cell>
          <cell r="CQ507">
            <v>4.0655999999999999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9.9353099999999994</v>
          </cell>
          <cell r="DA507">
            <v>0.57999999999999996</v>
          </cell>
          <cell r="DB507">
            <v>0</v>
          </cell>
          <cell r="DC507">
            <v>1</v>
          </cell>
          <cell r="DE507">
            <v>0.375</v>
          </cell>
        </row>
        <row r="508">
          <cell r="C508" t="str">
            <v>2L8x4x1x3/8SLBB</v>
          </cell>
          <cell r="D508" t="str">
            <v>F</v>
          </cell>
          <cell r="E508">
            <v>75.2</v>
          </cell>
          <cell r="F508">
            <v>22.1</v>
          </cell>
          <cell r="G508">
            <v>4</v>
          </cell>
          <cell r="H508">
            <v>0</v>
          </cell>
          <cell r="I508">
            <v>0</v>
          </cell>
          <cell r="J508">
            <v>0</v>
          </cell>
          <cell r="K508">
            <v>8</v>
          </cell>
          <cell r="L508">
            <v>0</v>
          </cell>
          <cell r="M508">
            <v>0</v>
          </cell>
          <cell r="N508">
            <v>0</v>
          </cell>
          <cell r="O508">
            <v>1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V508">
            <v>0</v>
          </cell>
          <cell r="W508">
            <v>1.04</v>
          </cell>
          <cell r="X508">
            <v>0</v>
          </cell>
          <cell r="Y508">
            <v>0</v>
          </cell>
          <cell r="Z508">
            <v>0.69100000000000006</v>
          </cell>
          <cell r="AB508">
            <v>8</v>
          </cell>
          <cell r="AD508">
            <v>3</v>
          </cell>
          <cell r="AF508">
            <v>0</v>
          </cell>
          <cell r="AG508">
            <v>0</v>
          </cell>
          <cell r="AH508">
            <v>0</v>
          </cell>
          <cell r="AI508">
            <v>23.3</v>
          </cell>
          <cell r="AJ508">
            <v>15.5</v>
          </cell>
          <cell r="AK508">
            <v>7.87</v>
          </cell>
          <cell r="AL508">
            <v>1.03</v>
          </cell>
          <cell r="AM508">
            <v>0</v>
          </cell>
          <cell r="AN508">
            <v>0</v>
          </cell>
          <cell r="AO508">
            <v>0</v>
          </cell>
          <cell r="AP508">
            <v>4.08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4.25</v>
          </cell>
          <cell r="AZ508">
            <v>0.98399999999999999</v>
          </cell>
          <cell r="BA508">
            <v>0</v>
          </cell>
          <cell r="BB508">
            <v>1</v>
          </cell>
          <cell r="BD508" t="str">
            <v>2L203x102x25.4x9SLBB</v>
          </cell>
          <cell r="BE508" t="str">
            <v>2L203x102x25.4x9SLBB</v>
          </cell>
          <cell r="BF508">
            <v>112</v>
          </cell>
          <cell r="BG508">
            <v>142.69265010000001</v>
          </cell>
          <cell r="BH508">
            <v>10.164</v>
          </cell>
          <cell r="BI508">
            <v>0</v>
          </cell>
          <cell r="BJ508">
            <v>0</v>
          </cell>
          <cell r="BK508">
            <v>0</v>
          </cell>
          <cell r="BL508">
            <v>20.327999999999999</v>
          </cell>
          <cell r="BM508">
            <v>0</v>
          </cell>
          <cell r="BN508">
            <v>0</v>
          </cell>
          <cell r="BO508">
            <v>0</v>
          </cell>
          <cell r="BP508">
            <v>2.5409999999999999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W508">
            <v>0</v>
          </cell>
          <cell r="BX508">
            <v>2.6426400000000001</v>
          </cell>
          <cell r="BY508">
            <v>0</v>
          </cell>
          <cell r="BZ508">
            <v>0</v>
          </cell>
          <cell r="CA508">
            <v>1.7558310000000001</v>
          </cell>
          <cell r="CB508">
            <v>0</v>
          </cell>
          <cell r="CC508">
            <v>8</v>
          </cell>
          <cell r="CD508">
            <v>0</v>
          </cell>
          <cell r="CE508">
            <v>3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971.34739818323135</v>
          </cell>
          <cell r="CK508">
            <v>254.29960952549999</v>
          </cell>
          <cell r="CL508">
            <v>129.11857593326999</v>
          </cell>
          <cell r="CM508">
            <v>2.6172300000000002</v>
          </cell>
          <cell r="CN508">
            <v>0</v>
          </cell>
          <cell r="CO508">
            <v>0</v>
          </cell>
          <cell r="CP508">
            <v>0</v>
          </cell>
          <cell r="CQ508">
            <v>10.367279999999999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10.799249999999999</v>
          </cell>
          <cell r="DA508">
            <v>0.98399999999999999</v>
          </cell>
          <cell r="DB508">
            <v>0</v>
          </cell>
          <cell r="DC508">
            <v>1</v>
          </cell>
          <cell r="DE508">
            <v>0.375</v>
          </cell>
        </row>
        <row r="509">
          <cell r="C509" t="str">
            <v>2L8x4x3/4LLBB</v>
          </cell>
          <cell r="D509" t="str">
            <v>F</v>
          </cell>
          <cell r="E509">
            <v>57.8</v>
          </cell>
          <cell r="F509">
            <v>17</v>
          </cell>
          <cell r="G509">
            <v>8</v>
          </cell>
          <cell r="H509">
            <v>0</v>
          </cell>
          <cell r="I509">
            <v>0</v>
          </cell>
          <cell r="J509">
            <v>0</v>
          </cell>
          <cell r="K509">
            <v>4</v>
          </cell>
          <cell r="L509">
            <v>0</v>
          </cell>
          <cell r="M509">
            <v>0</v>
          </cell>
          <cell r="N509">
            <v>0</v>
          </cell>
          <cell r="O509">
            <v>0.75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V509">
            <v>0</v>
          </cell>
          <cell r="W509">
            <v>2.94</v>
          </cell>
          <cell r="X509">
            <v>0</v>
          </cell>
          <cell r="Y509">
            <v>0</v>
          </cell>
          <cell r="Z509">
            <v>2.34</v>
          </cell>
          <cell r="AB509">
            <v>5.333333333333333</v>
          </cell>
          <cell r="AD509">
            <v>9.6666666666666661</v>
          </cell>
          <cell r="AF509">
            <v>0</v>
          </cell>
          <cell r="AG509">
            <v>0</v>
          </cell>
          <cell r="AH509">
            <v>0</v>
          </cell>
          <cell r="AI509">
            <v>110</v>
          </cell>
          <cell r="AJ509">
            <v>37.9</v>
          </cell>
          <cell r="AK509">
            <v>21.7</v>
          </cell>
          <cell r="AL509">
            <v>2.5499999999999998</v>
          </cell>
          <cell r="AM509">
            <v>0</v>
          </cell>
          <cell r="AN509">
            <v>0</v>
          </cell>
          <cell r="AO509">
            <v>0</v>
          </cell>
          <cell r="AP509">
            <v>1.42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3.88</v>
          </cell>
          <cell r="AZ509">
            <v>0.56400000000000006</v>
          </cell>
          <cell r="BA509">
            <v>0</v>
          </cell>
          <cell r="BB509">
            <v>1</v>
          </cell>
          <cell r="BD509" t="str">
            <v>2L203x102x19LLBB</v>
          </cell>
          <cell r="BE509" t="str">
            <v>2L203x102x19LLBB</v>
          </cell>
          <cell r="BF509">
            <v>86.1</v>
          </cell>
          <cell r="BG509">
            <v>109.763577</v>
          </cell>
          <cell r="BH509">
            <v>20.327999999999999</v>
          </cell>
          <cell r="BI509">
            <v>0</v>
          </cell>
          <cell r="BJ509">
            <v>0</v>
          </cell>
          <cell r="BK509">
            <v>0</v>
          </cell>
          <cell r="BL509">
            <v>10.164</v>
          </cell>
          <cell r="BM509">
            <v>0</v>
          </cell>
          <cell r="BN509">
            <v>0</v>
          </cell>
          <cell r="BO509">
            <v>0</v>
          </cell>
          <cell r="BP509">
            <v>1.9057499999999998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W509">
            <v>0</v>
          </cell>
          <cell r="BX509">
            <v>7.4705399999999997</v>
          </cell>
          <cell r="BY509">
            <v>0</v>
          </cell>
          <cell r="BZ509">
            <v>0</v>
          </cell>
          <cell r="CA509">
            <v>5.9459399999999993</v>
          </cell>
          <cell r="CB509">
            <v>0</v>
          </cell>
          <cell r="CC509">
            <v>5.333333333333333</v>
          </cell>
          <cell r="CD509">
            <v>0</v>
          </cell>
          <cell r="CE509">
            <v>9.6666666666666661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4585.7602489337096</v>
          </cell>
          <cell r="CK509">
            <v>621.80356135589989</v>
          </cell>
          <cell r="CL509">
            <v>356.01945333569995</v>
          </cell>
          <cell r="CM509">
            <v>6.4795499999999997</v>
          </cell>
          <cell r="CN509">
            <v>0</v>
          </cell>
          <cell r="CO509">
            <v>0</v>
          </cell>
          <cell r="CP509">
            <v>0</v>
          </cell>
          <cell r="CQ509">
            <v>3.6082199999999998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9.8590799999999987</v>
          </cell>
          <cell r="DA509">
            <v>0.56400000000000006</v>
          </cell>
          <cell r="DB509">
            <v>0</v>
          </cell>
          <cell r="DC509">
            <v>1</v>
          </cell>
          <cell r="DE509">
            <v>0</v>
          </cell>
        </row>
        <row r="510">
          <cell r="C510" t="str">
            <v>2L8x4x3/4SLBB</v>
          </cell>
          <cell r="D510" t="str">
            <v>F</v>
          </cell>
          <cell r="E510">
            <v>57.8</v>
          </cell>
          <cell r="F510">
            <v>17</v>
          </cell>
          <cell r="G510">
            <v>4</v>
          </cell>
          <cell r="H510">
            <v>0</v>
          </cell>
          <cell r="I510">
            <v>0</v>
          </cell>
          <cell r="J510">
            <v>0</v>
          </cell>
          <cell r="K510">
            <v>8</v>
          </cell>
          <cell r="L510">
            <v>0</v>
          </cell>
          <cell r="M510">
            <v>0</v>
          </cell>
          <cell r="N510">
            <v>0</v>
          </cell>
          <cell r="O510">
            <v>0.75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V510">
            <v>0</v>
          </cell>
          <cell r="W510">
            <v>0.94900000000000007</v>
          </cell>
          <cell r="X510">
            <v>0</v>
          </cell>
          <cell r="Y510">
            <v>0</v>
          </cell>
          <cell r="Z510">
            <v>0.53100000000000003</v>
          </cell>
          <cell r="AB510">
            <v>10.666666666666666</v>
          </cell>
          <cell r="AD510">
            <v>4.333333333333333</v>
          </cell>
          <cell r="AF510">
            <v>0</v>
          </cell>
          <cell r="AG510">
            <v>0</v>
          </cell>
          <cell r="AH510">
            <v>0</v>
          </cell>
          <cell r="AI510">
            <v>18.7</v>
          </cell>
          <cell r="AJ510">
            <v>11.6</v>
          </cell>
          <cell r="AK510">
            <v>6.14</v>
          </cell>
          <cell r="AL510">
            <v>1.05</v>
          </cell>
          <cell r="AM510">
            <v>0</v>
          </cell>
          <cell r="AN510">
            <v>0</v>
          </cell>
          <cell r="AO510">
            <v>0</v>
          </cell>
          <cell r="AP510">
            <v>3.89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4.07</v>
          </cell>
          <cell r="AZ510">
            <v>0.98</v>
          </cell>
          <cell r="BA510">
            <v>0</v>
          </cell>
          <cell r="BB510">
            <v>1</v>
          </cell>
          <cell r="BD510" t="str">
            <v>2L203x102x19SLBB</v>
          </cell>
          <cell r="BE510" t="str">
            <v>2L203x102x19SLBB</v>
          </cell>
          <cell r="BF510">
            <v>86.1</v>
          </cell>
          <cell r="BG510">
            <v>109.763577</v>
          </cell>
          <cell r="BH510">
            <v>10.164</v>
          </cell>
          <cell r="BI510">
            <v>0</v>
          </cell>
          <cell r="BJ510">
            <v>0</v>
          </cell>
          <cell r="BK510">
            <v>0</v>
          </cell>
          <cell r="BL510">
            <v>20.327999999999999</v>
          </cell>
          <cell r="BM510">
            <v>0</v>
          </cell>
          <cell r="BN510">
            <v>0</v>
          </cell>
          <cell r="BO510">
            <v>0</v>
          </cell>
          <cell r="BP510">
            <v>1.9057499999999998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W510">
            <v>0</v>
          </cell>
          <cell r="BX510">
            <v>2.4114089999999999</v>
          </cell>
          <cell r="BY510">
            <v>0</v>
          </cell>
          <cell r="BZ510">
            <v>0</v>
          </cell>
          <cell r="CA510">
            <v>1.3492710000000001</v>
          </cell>
          <cell r="CB510">
            <v>0</v>
          </cell>
          <cell r="CC510">
            <v>10.666666666666666</v>
          </cell>
          <cell r="CD510">
            <v>0</v>
          </cell>
          <cell r="CE510">
            <v>4.333333333333333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779.57924231873062</v>
          </cell>
          <cell r="CK510">
            <v>190.31454648359997</v>
          </cell>
          <cell r="CL510">
            <v>100.73545822493999</v>
          </cell>
          <cell r="CM510">
            <v>2.66805</v>
          </cell>
          <cell r="CN510">
            <v>0</v>
          </cell>
          <cell r="CO510">
            <v>0</v>
          </cell>
          <cell r="CP510">
            <v>0</v>
          </cell>
          <cell r="CQ510">
            <v>9.8844899999999996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10.34187</v>
          </cell>
          <cell r="DA510">
            <v>0.98</v>
          </cell>
          <cell r="DB510">
            <v>0</v>
          </cell>
          <cell r="DC510">
            <v>1</v>
          </cell>
          <cell r="DE510">
            <v>0</v>
          </cell>
        </row>
        <row r="511">
          <cell r="C511" t="str">
            <v>2L8x4x3/4x3/4LLBB</v>
          </cell>
          <cell r="D511" t="str">
            <v>F</v>
          </cell>
          <cell r="E511">
            <v>57.8</v>
          </cell>
          <cell r="F511">
            <v>17</v>
          </cell>
          <cell r="G511">
            <v>8</v>
          </cell>
          <cell r="H511">
            <v>0</v>
          </cell>
          <cell r="I511">
            <v>0</v>
          </cell>
          <cell r="J511">
            <v>0</v>
          </cell>
          <cell r="K511">
            <v>4</v>
          </cell>
          <cell r="L511">
            <v>0</v>
          </cell>
          <cell r="M511">
            <v>0</v>
          </cell>
          <cell r="N511">
            <v>0</v>
          </cell>
          <cell r="O511">
            <v>0.75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V511">
            <v>0</v>
          </cell>
          <cell r="W511">
            <v>2.94</v>
          </cell>
          <cell r="X511">
            <v>0</v>
          </cell>
          <cell r="Y511">
            <v>0</v>
          </cell>
          <cell r="Z511">
            <v>2.34</v>
          </cell>
          <cell r="AB511">
            <v>5.333333333333333</v>
          </cell>
          <cell r="AD511">
            <v>9.6666666666666661</v>
          </cell>
          <cell r="AF511">
            <v>0</v>
          </cell>
          <cell r="AG511">
            <v>0</v>
          </cell>
          <cell r="AH511">
            <v>0</v>
          </cell>
          <cell r="AI511">
            <v>110</v>
          </cell>
          <cell r="AJ511">
            <v>37.9</v>
          </cell>
          <cell r="AK511">
            <v>21.7</v>
          </cell>
          <cell r="AL511">
            <v>2.5499999999999998</v>
          </cell>
          <cell r="AM511">
            <v>0</v>
          </cell>
          <cell r="AN511">
            <v>0</v>
          </cell>
          <cell r="AO511">
            <v>0</v>
          </cell>
          <cell r="AP511">
            <v>1.69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3.99</v>
          </cell>
          <cell r="AZ511">
            <v>0.58699999999999997</v>
          </cell>
          <cell r="BA511">
            <v>0</v>
          </cell>
          <cell r="BB511">
            <v>1</v>
          </cell>
          <cell r="BD511" t="str">
            <v>2L203x102x19x19LLBB</v>
          </cell>
          <cell r="BE511" t="str">
            <v>2L203x102x19x19LLBB</v>
          </cell>
          <cell r="BF511">
            <v>86.1</v>
          </cell>
          <cell r="BG511">
            <v>109.763577</v>
          </cell>
          <cell r="BH511">
            <v>20.327999999999999</v>
          </cell>
          <cell r="BI511">
            <v>0</v>
          </cell>
          <cell r="BJ511">
            <v>0</v>
          </cell>
          <cell r="BK511">
            <v>0</v>
          </cell>
          <cell r="BL511">
            <v>10.164</v>
          </cell>
          <cell r="BM511">
            <v>0</v>
          </cell>
          <cell r="BN511">
            <v>0</v>
          </cell>
          <cell r="BO511">
            <v>0</v>
          </cell>
          <cell r="BP511">
            <v>1.9057499999999998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W511">
            <v>0</v>
          </cell>
          <cell r="BX511">
            <v>7.4705399999999997</v>
          </cell>
          <cell r="BY511">
            <v>0</v>
          </cell>
          <cell r="BZ511">
            <v>0</v>
          </cell>
          <cell r="CA511">
            <v>5.9459399999999993</v>
          </cell>
          <cell r="CB511">
            <v>0</v>
          </cell>
          <cell r="CC511">
            <v>5.333333333333333</v>
          </cell>
          <cell r="CD511">
            <v>0</v>
          </cell>
          <cell r="CE511">
            <v>9.6666666666666661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4585.7602489337096</v>
          </cell>
          <cell r="CK511">
            <v>621.80356135589989</v>
          </cell>
          <cell r="CL511">
            <v>356.01945333569995</v>
          </cell>
          <cell r="CM511">
            <v>6.4795499999999997</v>
          </cell>
          <cell r="CN511">
            <v>0</v>
          </cell>
          <cell r="CO511">
            <v>0</v>
          </cell>
          <cell r="CP511">
            <v>0</v>
          </cell>
          <cell r="CQ511">
            <v>4.2942900000000002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10.138590000000001</v>
          </cell>
          <cell r="DA511">
            <v>0.58699999999999997</v>
          </cell>
          <cell r="DB511">
            <v>0</v>
          </cell>
          <cell r="DC511">
            <v>1</v>
          </cell>
          <cell r="DE511">
            <v>0.75</v>
          </cell>
        </row>
        <row r="512">
          <cell r="C512" t="str">
            <v>2L8x4x3/4x3/4SLBB</v>
          </cell>
          <cell r="D512" t="str">
            <v>F</v>
          </cell>
          <cell r="E512">
            <v>57.8</v>
          </cell>
          <cell r="F512">
            <v>17</v>
          </cell>
          <cell r="G512">
            <v>4</v>
          </cell>
          <cell r="H512">
            <v>0</v>
          </cell>
          <cell r="I512">
            <v>0</v>
          </cell>
          <cell r="J512">
            <v>0</v>
          </cell>
          <cell r="K512">
            <v>8</v>
          </cell>
          <cell r="L512">
            <v>0</v>
          </cell>
          <cell r="M512">
            <v>0</v>
          </cell>
          <cell r="N512">
            <v>0</v>
          </cell>
          <cell r="O512">
            <v>0.75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V512">
            <v>0</v>
          </cell>
          <cell r="W512">
            <v>0.94900000000000007</v>
          </cell>
          <cell r="X512">
            <v>0</v>
          </cell>
          <cell r="Y512">
            <v>0</v>
          </cell>
          <cell r="Z512">
            <v>0.53100000000000003</v>
          </cell>
          <cell r="AB512">
            <v>10.666666666666666</v>
          </cell>
          <cell r="AD512">
            <v>4.333333333333333</v>
          </cell>
          <cell r="AF512">
            <v>0</v>
          </cell>
          <cell r="AG512">
            <v>0</v>
          </cell>
          <cell r="AH512">
            <v>0</v>
          </cell>
          <cell r="AI512">
            <v>18.7</v>
          </cell>
          <cell r="AJ512">
            <v>11.6</v>
          </cell>
          <cell r="AK512">
            <v>6.14</v>
          </cell>
          <cell r="AL512">
            <v>1.05</v>
          </cell>
          <cell r="AM512">
            <v>0</v>
          </cell>
          <cell r="AN512">
            <v>0</v>
          </cell>
          <cell r="AO512">
            <v>0</v>
          </cell>
          <cell r="AP512">
            <v>4.18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4.3499999999999996</v>
          </cell>
          <cell r="AZ512">
            <v>0.98299999999999998</v>
          </cell>
          <cell r="BA512">
            <v>0</v>
          </cell>
          <cell r="BB512">
            <v>1</v>
          </cell>
          <cell r="BD512" t="str">
            <v>2L203x102x19x19SLBB</v>
          </cell>
          <cell r="BE512" t="str">
            <v>2L203x102x19x19SLBB</v>
          </cell>
          <cell r="BF512">
            <v>86.1</v>
          </cell>
          <cell r="BG512">
            <v>109.763577</v>
          </cell>
          <cell r="BH512">
            <v>10.164</v>
          </cell>
          <cell r="BI512">
            <v>0</v>
          </cell>
          <cell r="BJ512">
            <v>0</v>
          </cell>
          <cell r="BK512">
            <v>0</v>
          </cell>
          <cell r="BL512">
            <v>20.327999999999999</v>
          </cell>
          <cell r="BM512">
            <v>0</v>
          </cell>
          <cell r="BN512">
            <v>0</v>
          </cell>
          <cell r="BO512">
            <v>0</v>
          </cell>
          <cell r="BP512">
            <v>1.9057499999999998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W512">
            <v>0</v>
          </cell>
          <cell r="BX512">
            <v>2.4114089999999999</v>
          </cell>
          <cell r="BY512">
            <v>0</v>
          </cell>
          <cell r="BZ512">
            <v>0</v>
          </cell>
          <cell r="CA512">
            <v>1.3492710000000001</v>
          </cell>
          <cell r="CB512">
            <v>0</v>
          </cell>
          <cell r="CC512">
            <v>10.666666666666666</v>
          </cell>
          <cell r="CD512">
            <v>0</v>
          </cell>
          <cell r="CE512">
            <v>4.333333333333333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779.57924231873062</v>
          </cell>
          <cell r="CK512">
            <v>190.31454648359997</v>
          </cell>
          <cell r="CL512">
            <v>100.73545822493999</v>
          </cell>
          <cell r="CM512">
            <v>2.66805</v>
          </cell>
          <cell r="CN512">
            <v>0</v>
          </cell>
          <cell r="CO512">
            <v>0</v>
          </cell>
          <cell r="CP512">
            <v>0</v>
          </cell>
          <cell r="CQ512">
            <v>10.621379999999998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11.053349999999998</v>
          </cell>
          <cell r="DA512">
            <v>0.98299999999999998</v>
          </cell>
          <cell r="DB512">
            <v>0</v>
          </cell>
          <cell r="DC512">
            <v>1</v>
          </cell>
          <cell r="DE512">
            <v>0.75</v>
          </cell>
        </row>
        <row r="513">
          <cell r="C513" t="str">
            <v>2L8x4x3/4x3/8LLBB</v>
          </cell>
          <cell r="D513" t="str">
            <v>F</v>
          </cell>
          <cell r="E513">
            <v>57.8</v>
          </cell>
          <cell r="F513">
            <v>17</v>
          </cell>
          <cell r="G513">
            <v>8</v>
          </cell>
          <cell r="H513">
            <v>0</v>
          </cell>
          <cell r="I513">
            <v>0</v>
          </cell>
          <cell r="J513">
            <v>0</v>
          </cell>
          <cell r="K513">
            <v>4</v>
          </cell>
          <cell r="L513">
            <v>0</v>
          </cell>
          <cell r="M513">
            <v>0</v>
          </cell>
          <cell r="N513">
            <v>0</v>
          </cell>
          <cell r="O513">
            <v>0.75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V513">
            <v>0</v>
          </cell>
          <cell r="W513">
            <v>2.94</v>
          </cell>
          <cell r="X513">
            <v>0</v>
          </cell>
          <cell r="Y513">
            <v>0</v>
          </cell>
          <cell r="Z513">
            <v>2.34</v>
          </cell>
          <cell r="AB513">
            <v>5.333333333333333</v>
          </cell>
          <cell r="AD513">
            <v>9.6666666666666661</v>
          </cell>
          <cell r="AF513">
            <v>0</v>
          </cell>
          <cell r="AG513">
            <v>0</v>
          </cell>
          <cell r="AH513">
            <v>0</v>
          </cell>
          <cell r="AI513">
            <v>110</v>
          </cell>
          <cell r="AJ513">
            <v>37.9</v>
          </cell>
          <cell r="AK513">
            <v>21.7</v>
          </cell>
          <cell r="AL513">
            <v>2.5499999999999998</v>
          </cell>
          <cell r="AM513">
            <v>0</v>
          </cell>
          <cell r="AN513">
            <v>0</v>
          </cell>
          <cell r="AO513">
            <v>0</v>
          </cell>
          <cell r="AP513">
            <v>1.55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3.93</v>
          </cell>
          <cell r="AZ513">
            <v>0.57499999999999996</v>
          </cell>
          <cell r="BA513">
            <v>0</v>
          </cell>
          <cell r="BB513">
            <v>1</v>
          </cell>
          <cell r="BD513" t="str">
            <v>2L203x102x19x9LLBB</v>
          </cell>
          <cell r="BE513" t="str">
            <v>2L203x102x19x9LLBB</v>
          </cell>
          <cell r="BF513">
            <v>86.1</v>
          </cell>
          <cell r="BG513">
            <v>109.763577</v>
          </cell>
          <cell r="BH513">
            <v>20.327999999999999</v>
          </cell>
          <cell r="BI513">
            <v>0</v>
          </cell>
          <cell r="BJ513">
            <v>0</v>
          </cell>
          <cell r="BK513">
            <v>0</v>
          </cell>
          <cell r="BL513">
            <v>10.164</v>
          </cell>
          <cell r="BM513">
            <v>0</v>
          </cell>
          <cell r="BN513">
            <v>0</v>
          </cell>
          <cell r="BO513">
            <v>0</v>
          </cell>
          <cell r="BP513">
            <v>1.9057499999999998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W513">
            <v>0</v>
          </cell>
          <cell r="BX513">
            <v>7.4705399999999997</v>
          </cell>
          <cell r="BY513">
            <v>0</v>
          </cell>
          <cell r="BZ513">
            <v>0</v>
          </cell>
          <cell r="CA513">
            <v>5.9459399999999993</v>
          </cell>
          <cell r="CB513">
            <v>0</v>
          </cell>
          <cell r="CC513">
            <v>5.333333333333333</v>
          </cell>
          <cell r="CD513">
            <v>0</v>
          </cell>
          <cell r="CE513">
            <v>9.6666666666666661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4585.7602489337096</v>
          </cell>
          <cell r="CK513">
            <v>621.80356135589989</v>
          </cell>
          <cell r="CL513">
            <v>356.01945333569995</v>
          </cell>
          <cell r="CM513">
            <v>6.4795499999999997</v>
          </cell>
          <cell r="CN513">
            <v>0</v>
          </cell>
          <cell r="CO513">
            <v>0</v>
          </cell>
          <cell r="CP513">
            <v>0</v>
          </cell>
          <cell r="CQ513">
            <v>3.9385500000000002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9.9861299999999993</v>
          </cell>
          <cell r="DA513">
            <v>0.57499999999999996</v>
          </cell>
          <cell r="DB513">
            <v>0</v>
          </cell>
          <cell r="DC513">
            <v>1</v>
          </cell>
          <cell r="DE513">
            <v>0.375</v>
          </cell>
        </row>
        <row r="514">
          <cell r="C514" t="str">
            <v>2L8x4x3/4x3/8SLBB</v>
          </cell>
          <cell r="D514" t="str">
            <v>F</v>
          </cell>
          <cell r="E514">
            <v>57.8</v>
          </cell>
          <cell r="F514">
            <v>17</v>
          </cell>
          <cell r="G514">
            <v>4</v>
          </cell>
          <cell r="H514">
            <v>0</v>
          </cell>
          <cell r="I514">
            <v>0</v>
          </cell>
          <cell r="J514">
            <v>0</v>
          </cell>
          <cell r="K514">
            <v>8</v>
          </cell>
          <cell r="L514">
            <v>0</v>
          </cell>
          <cell r="M514">
            <v>0</v>
          </cell>
          <cell r="N514">
            <v>0</v>
          </cell>
          <cell r="O514">
            <v>0.75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V514">
            <v>0</v>
          </cell>
          <cell r="W514">
            <v>0.94900000000000007</v>
          </cell>
          <cell r="X514">
            <v>0</v>
          </cell>
          <cell r="Y514">
            <v>0</v>
          </cell>
          <cell r="Z514">
            <v>0.53100000000000003</v>
          </cell>
          <cell r="AB514">
            <v>10.666666666666666</v>
          </cell>
          <cell r="AD514">
            <v>4.333333333333333</v>
          </cell>
          <cell r="AF514">
            <v>0</v>
          </cell>
          <cell r="AG514">
            <v>0</v>
          </cell>
          <cell r="AH514">
            <v>0</v>
          </cell>
          <cell r="AI514">
            <v>18.7</v>
          </cell>
          <cell r="AJ514">
            <v>11.6</v>
          </cell>
          <cell r="AK514">
            <v>6.14</v>
          </cell>
          <cell r="AL514">
            <v>1.05</v>
          </cell>
          <cell r="AM514">
            <v>0</v>
          </cell>
          <cell r="AN514">
            <v>0</v>
          </cell>
          <cell r="AO514">
            <v>0</v>
          </cell>
          <cell r="AP514">
            <v>4.03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4.2</v>
          </cell>
          <cell r="AZ514">
            <v>0.98099999999999998</v>
          </cell>
          <cell r="BA514">
            <v>0</v>
          </cell>
          <cell r="BB514">
            <v>1</v>
          </cell>
          <cell r="BD514" t="str">
            <v>2L203x102x19x9SLBB</v>
          </cell>
          <cell r="BE514" t="str">
            <v>2L203x102x19x9SLBB</v>
          </cell>
          <cell r="BF514">
            <v>86.1</v>
          </cell>
          <cell r="BG514">
            <v>109.763577</v>
          </cell>
          <cell r="BH514">
            <v>10.164</v>
          </cell>
          <cell r="BI514">
            <v>0</v>
          </cell>
          <cell r="BJ514">
            <v>0</v>
          </cell>
          <cell r="BK514">
            <v>0</v>
          </cell>
          <cell r="BL514">
            <v>20.327999999999999</v>
          </cell>
          <cell r="BM514">
            <v>0</v>
          </cell>
          <cell r="BN514">
            <v>0</v>
          </cell>
          <cell r="BO514">
            <v>0</v>
          </cell>
          <cell r="BP514">
            <v>1.9057499999999998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W514">
            <v>0</v>
          </cell>
          <cell r="BX514">
            <v>2.4114089999999999</v>
          </cell>
          <cell r="BY514">
            <v>0</v>
          </cell>
          <cell r="BZ514">
            <v>0</v>
          </cell>
          <cell r="CA514">
            <v>1.3492710000000001</v>
          </cell>
          <cell r="CB514">
            <v>0</v>
          </cell>
          <cell r="CC514">
            <v>10.666666666666666</v>
          </cell>
          <cell r="CD514">
            <v>0</v>
          </cell>
          <cell r="CE514">
            <v>4.333333333333333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779.57924231873062</v>
          </cell>
          <cell r="CK514">
            <v>190.31454648359997</v>
          </cell>
          <cell r="CL514">
            <v>100.73545822493999</v>
          </cell>
          <cell r="CM514">
            <v>2.66805</v>
          </cell>
          <cell r="CN514">
            <v>0</v>
          </cell>
          <cell r="CO514">
            <v>0</v>
          </cell>
          <cell r="CP514">
            <v>0</v>
          </cell>
          <cell r="CQ514">
            <v>10.24023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10.6722</v>
          </cell>
          <cell r="DA514">
            <v>0.98099999999999998</v>
          </cell>
          <cell r="DB514">
            <v>0</v>
          </cell>
          <cell r="DC514">
            <v>1</v>
          </cell>
          <cell r="DE514">
            <v>0.375</v>
          </cell>
        </row>
        <row r="515">
          <cell r="C515" t="str">
            <v>2L8x4x5/8LLBB</v>
          </cell>
          <cell r="D515" t="str">
            <v>F</v>
          </cell>
          <cell r="E515">
            <v>48.7</v>
          </cell>
          <cell r="F515">
            <v>14.3</v>
          </cell>
          <cell r="G515">
            <v>8</v>
          </cell>
          <cell r="H515">
            <v>0</v>
          </cell>
          <cell r="I515">
            <v>0</v>
          </cell>
          <cell r="J515">
            <v>0</v>
          </cell>
          <cell r="K515">
            <v>4</v>
          </cell>
          <cell r="L515">
            <v>0</v>
          </cell>
          <cell r="M515">
            <v>0</v>
          </cell>
          <cell r="N515">
            <v>0</v>
          </cell>
          <cell r="O515">
            <v>0.625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V515">
            <v>0</v>
          </cell>
          <cell r="W515">
            <v>2.89</v>
          </cell>
          <cell r="X515">
            <v>0</v>
          </cell>
          <cell r="Y515">
            <v>0</v>
          </cell>
          <cell r="Z515">
            <v>2.27</v>
          </cell>
          <cell r="AB515">
            <v>6.4</v>
          </cell>
          <cell r="AD515">
            <v>11.8</v>
          </cell>
          <cell r="AF515">
            <v>0</v>
          </cell>
          <cell r="AG515">
            <v>0</v>
          </cell>
          <cell r="AH515">
            <v>0</v>
          </cell>
          <cell r="AI515">
            <v>94.1</v>
          </cell>
          <cell r="AJ515">
            <v>32.200000000000003</v>
          </cell>
          <cell r="AK515">
            <v>18.399999999999999</v>
          </cell>
          <cell r="AL515">
            <v>2.56</v>
          </cell>
          <cell r="AM515">
            <v>0</v>
          </cell>
          <cell r="AN515">
            <v>0</v>
          </cell>
          <cell r="AO515">
            <v>0</v>
          </cell>
          <cell r="AP515">
            <v>1.39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3.89</v>
          </cell>
          <cell r="AZ515">
            <v>0.56200000000000006</v>
          </cell>
          <cell r="BA515">
            <v>0</v>
          </cell>
          <cell r="BB515">
            <v>1</v>
          </cell>
          <cell r="BD515" t="str">
            <v>2L203x102x15.9LLBB</v>
          </cell>
          <cell r="BE515" t="str">
            <v>2L203x102x15.9LLBB</v>
          </cell>
          <cell r="BF515">
            <v>72.5</v>
          </cell>
          <cell r="BG515">
            <v>92.330538300000001</v>
          </cell>
          <cell r="BH515">
            <v>20.327999999999999</v>
          </cell>
          <cell r="BI515">
            <v>0</v>
          </cell>
          <cell r="BJ515">
            <v>0</v>
          </cell>
          <cell r="BK515">
            <v>0</v>
          </cell>
          <cell r="BL515">
            <v>10.164</v>
          </cell>
          <cell r="BM515">
            <v>0</v>
          </cell>
          <cell r="BN515">
            <v>0</v>
          </cell>
          <cell r="BO515">
            <v>0</v>
          </cell>
          <cell r="BP515">
            <v>1.588125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W515">
            <v>0</v>
          </cell>
          <cell r="BX515">
            <v>7.3434900000000001</v>
          </cell>
          <cell r="BY515">
            <v>0</v>
          </cell>
          <cell r="BZ515">
            <v>0</v>
          </cell>
          <cell r="CA515">
            <v>5.7680699999999998</v>
          </cell>
          <cell r="CB515">
            <v>0</v>
          </cell>
          <cell r="CC515">
            <v>6.4</v>
          </cell>
          <cell r="CD515">
            <v>0</v>
          </cell>
          <cell r="CE515">
            <v>11.8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3922.9094493151097</v>
          </cell>
          <cell r="CK515">
            <v>528.28693075620004</v>
          </cell>
          <cell r="CL515">
            <v>301.87824614639993</v>
          </cell>
          <cell r="CM515">
            <v>6.5049599999999996</v>
          </cell>
          <cell r="CN515">
            <v>0</v>
          </cell>
          <cell r="CO515">
            <v>0</v>
          </cell>
          <cell r="CP515">
            <v>0</v>
          </cell>
          <cell r="CQ515">
            <v>3.5319899999999995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9.8844899999999996</v>
          </cell>
          <cell r="DA515">
            <v>0.56200000000000006</v>
          </cell>
          <cell r="DB515">
            <v>0</v>
          </cell>
          <cell r="DC515">
            <v>1</v>
          </cell>
          <cell r="DE515">
            <v>0</v>
          </cell>
        </row>
        <row r="516">
          <cell r="C516" t="str">
            <v>2L8x4x5/8SLBB</v>
          </cell>
          <cell r="D516" t="str">
            <v>F</v>
          </cell>
          <cell r="E516">
            <v>48.7</v>
          </cell>
          <cell r="F516">
            <v>14.3</v>
          </cell>
          <cell r="G516">
            <v>4</v>
          </cell>
          <cell r="H516">
            <v>0</v>
          </cell>
          <cell r="I516">
            <v>0</v>
          </cell>
          <cell r="J516">
            <v>0</v>
          </cell>
          <cell r="K516">
            <v>8</v>
          </cell>
          <cell r="L516">
            <v>0</v>
          </cell>
          <cell r="M516">
            <v>0</v>
          </cell>
          <cell r="N516">
            <v>0</v>
          </cell>
          <cell r="O516">
            <v>0.625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V516">
            <v>0</v>
          </cell>
          <cell r="W516">
            <v>0.90200000000000002</v>
          </cell>
          <cell r="X516">
            <v>0</v>
          </cell>
          <cell r="Y516">
            <v>0</v>
          </cell>
          <cell r="Z516">
            <v>0.44800000000000001</v>
          </cell>
          <cell r="AB516">
            <v>12.8</v>
          </cell>
          <cell r="AD516">
            <v>5.4</v>
          </cell>
          <cell r="AF516">
            <v>0</v>
          </cell>
          <cell r="AG516">
            <v>0</v>
          </cell>
          <cell r="AH516">
            <v>0</v>
          </cell>
          <cell r="AI516">
            <v>16.2</v>
          </cell>
          <cell r="AJ516">
            <v>9.73</v>
          </cell>
          <cell r="AK516">
            <v>5.23</v>
          </cell>
          <cell r="AL516">
            <v>1.06</v>
          </cell>
          <cell r="AM516">
            <v>0</v>
          </cell>
          <cell r="AN516">
            <v>0</v>
          </cell>
          <cell r="AO516">
            <v>0</v>
          </cell>
          <cell r="AP516">
            <v>3.86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4.05</v>
          </cell>
          <cell r="AZ516">
            <v>0.97899999999999998</v>
          </cell>
          <cell r="BA516">
            <v>0</v>
          </cell>
          <cell r="BB516">
            <v>1</v>
          </cell>
          <cell r="BD516" t="str">
            <v>2L203x102x15.9SLBB</v>
          </cell>
          <cell r="BE516" t="str">
            <v>2L203x102x15.9SLBB</v>
          </cell>
          <cell r="BF516">
            <v>72.5</v>
          </cell>
          <cell r="BG516">
            <v>92.330538300000001</v>
          </cell>
          <cell r="BH516">
            <v>10.164</v>
          </cell>
          <cell r="BI516">
            <v>0</v>
          </cell>
          <cell r="BJ516">
            <v>0</v>
          </cell>
          <cell r="BK516">
            <v>0</v>
          </cell>
          <cell r="BL516">
            <v>20.327999999999999</v>
          </cell>
          <cell r="BM516">
            <v>0</v>
          </cell>
          <cell r="BN516">
            <v>0</v>
          </cell>
          <cell r="BO516">
            <v>0</v>
          </cell>
          <cell r="BP516">
            <v>1.588125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W516">
            <v>0</v>
          </cell>
          <cell r="BX516">
            <v>2.291982</v>
          </cell>
          <cell r="BY516">
            <v>0</v>
          </cell>
          <cell r="BZ516">
            <v>0</v>
          </cell>
          <cell r="CA516">
            <v>1.138368</v>
          </cell>
          <cell r="CB516">
            <v>0</v>
          </cell>
          <cell r="CC516">
            <v>12.8</v>
          </cell>
          <cell r="CD516">
            <v>0</v>
          </cell>
          <cell r="CE516">
            <v>5.4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675.3574184793282</v>
          </cell>
          <cell r="CK516">
            <v>159.63452907633001</v>
          </cell>
          <cell r="CL516">
            <v>85.805610181830005</v>
          </cell>
          <cell r="CM516">
            <v>2.69346</v>
          </cell>
          <cell r="CN516">
            <v>0</v>
          </cell>
          <cell r="CO516">
            <v>0</v>
          </cell>
          <cell r="CP516">
            <v>0</v>
          </cell>
          <cell r="CQ516">
            <v>9.8082599999999989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10.291049999999998</v>
          </cell>
          <cell r="DA516">
            <v>0.97899999999999998</v>
          </cell>
          <cell r="DB516">
            <v>0</v>
          </cell>
          <cell r="DC516">
            <v>1</v>
          </cell>
          <cell r="DE516">
            <v>0</v>
          </cell>
        </row>
        <row r="517">
          <cell r="C517" t="str">
            <v>2L8x4x5/8x3/4LLBB</v>
          </cell>
          <cell r="D517" t="str">
            <v>F</v>
          </cell>
          <cell r="E517">
            <v>48.7</v>
          </cell>
          <cell r="F517">
            <v>14.3</v>
          </cell>
          <cell r="G517">
            <v>8</v>
          </cell>
          <cell r="H517">
            <v>0</v>
          </cell>
          <cell r="I517">
            <v>0</v>
          </cell>
          <cell r="J517">
            <v>0</v>
          </cell>
          <cell r="K517">
            <v>4</v>
          </cell>
          <cell r="L517">
            <v>0</v>
          </cell>
          <cell r="M517">
            <v>0</v>
          </cell>
          <cell r="N517">
            <v>0</v>
          </cell>
          <cell r="O517">
            <v>0.625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V517">
            <v>0</v>
          </cell>
          <cell r="W517">
            <v>2.89</v>
          </cell>
          <cell r="X517">
            <v>0</v>
          </cell>
          <cell r="Y517">
            <v>0</v>
          </cell>
          <cell r="Z517">
            <v>2.27</v>
          </cell>
          <cell r="AB517">
            <v>6.4</v>
          </cell>
          <cell r="AD517">
            <v>11.8</v>
          </cell>
          <cell r="AF517">
            <v>0</v>
          </cell>
          <cell r="AG517">
            <v>0</v>
          </cell>
          <cell r="AH517">
            <v>0</v>
          </cell>
          <cell r="AI517">
            <v>94.1</v>
          </cell>
          <cell r="AJ517">
            <v>32.200000000000003</v>
          </cell>
          <cell r="AK517">
            <v>18.399999999999999</v>
          </cell>
          <cell r="AL517">
            <v>2.56</v>
          </cell>
          <cell r="AM517">
            <v>0</v>
          </cell>
          <cell r="AN517">
            <v>0</v>
          </cell>
          <cell r="AO517">
            <v>0</v>
          </cell>
          <cell r="AP517">
            <v>1.66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3.99</v>
          </cell>
          <cell r="AZ517">
            <v>0.58499999999999996</v>
          </cell>
          <cell r="BA517">
            <v>0</v>
          </cell>
          <cell r="BB517">
            <v>0.997</v>
          </cell>
          <cell r="BD517" t="str">
            <v>2L203x102x15.9x19LLBB</v>
          </cell>
          <cell r="BE517" t="str">
            <v>2L203x102x15.9x19LLBB</v>
          </cell>
          <cell r="BF517">
            <v>72.5</v>
          </cell>
          <cell r="BG517">
            <v>92.330538300000001</v>
          </cell>
          <cell r="BH517">
            <v>20.327999999999999</v>
          </cell>
          <cell r="BI517">
            <v>0</v>
          </cell>
          <cell r="BJ517">
            <v>0</v>
          </cell>
          <cell r="BK517">
            <v>0</v>
          </cell>
          <cell r="BL517">
            <v>10.164</v>
          </cell>
          <cell r="BM517">
            <v>0</v>
          </cell>
          <cell r="BN517">
            <v>0</v>
          </cell>
          <cell r="BO517">
            <v>0</v>
          </cell>
          <cell r="BP517">
            <v>1.588125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W517">
            <v>0</v>
          </cell>
          <cell r="BX517">
            <v>7.3434900000000001</v>
          </cell>
          <cell r="BY517">
            <v>0</v>
          </cell>
          <cell r="BZ517">
            <v>0</v>
          </cell>
          <cell r="CA517">
            <v>5.7680699999999998</v>
          </cell>
          <cell r="CB517">
            <v>0</v>
          </cell>
          <cell r="CC517">
            <v>6.4</v>
          </cell>
          <cell r="CD517">
            <v>0</v>
          </cell>
          <cell r="CE517">
            <v>11.8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3922.9094493151097</v>
          </cell>
          <cell r="CK517">
            <v>528.28693075620004</v>
          </cell>
          <cell r="CL517">
            <v>301.87824614639993</v>
          </cell>
          <cell r="CM517">
            <v>6.5049599999999996</v>
          </cell>
          <cell r="CN517">
            <v>0</v>
          </cell>
          <cell r="CO517">
            <v>0</v>
          </cell>
          <cell r="CP517">
            <v>0</v>
          </cell>
          <cell r="CQ517">
            <v>4.2180599999999995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10.138590000000001</v>
          </cell>
          <cell r="DA517">
            <v>0.58499999999999996</v>
          </cell>
          <cell r="DB517">
            <v>0</v>
          </cell>
          <cell r="DC517">
            <v>0.996</v>
          </cell>
          <cell r="DE517">
            <v>0.75</v>
          </cell>
        </row>
        <row r="518">
          <cell r="C518" t="str">
            <v>2L8x4x5/8x3/4SLBB</v>
          </cell>
          <cell r="D518" t="str">
            <v>F</v>
          </cell>
          <cell r="E518">
            <v>48.7</v>
          </cell>
          <cell r="F518">
            <v>14.3</v>
          </cell>
          <cell r="G518">
            <v>4</v>
          </cell>
          <cell r="H518">
            <v>0</v>
          </cell>
          <cell r="I518">
            <v>0</v>
          </cell>
          <cell r="J518">
            <v>0</v>
          </cell>
          <cell r="K518">
            <v>8</v>
          </cell>
          <cell r="L518">
            <v>0</v>
          </cell>
          <cell r="M518">
            <v>0</v>
          </cell>
          <cell r="N518">
            <v>0</v>
          </cell>
          <cell r="O518">
            <v>0.625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V518">
            <v>0</v>
          </cell>
          <cell r="W518">
            <v>0.90200000000000002</v>
          </cell>
          <cell r="X518">
            <v>0</v>
          </cell>
          <cell r="Y518">
            <v>0</v>
          </cell>
          <cell r="Z518">
            <v>0.44800000000000001</v>
          </cell>
          <cell r="AB518">
            <v>12.8</v>
          </cell>
          <cell r="AD518">
            <v>5.4</v>
          </cell>
          <cell r="AF518">
            <v>0</v>
          </cell>
          <cell r="AG518">
            <v>0</v>
          </cell>
          <cell r="AH518">
            <v>0</v>
          </cell>
          <cell r="AI518">
            <v>16.2</v>
          </cell>
          <cell r="AJ518">
            <v>9.73</v>
          </cell>
          <cell r="AK518">
            <v>5.23</v>
          </cell>
          <cell r="AL518">
            <v>1.06</v>
          </cell>
          <cell r="AM518">
            <v>0</v>
          </cell>
          <cell r="AN518">
            <v>0</v>
          </cell>
          <cell r="AO518">
            <v>0</v>
          </cell>
          <cell r="AP518">
            <v>4.1500000000000004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4.32</v>
          </cell>
          <cell r="AZ518">
            <v>0.98099999999999998</v>
          </cell>
          <cell r="BA518">
            <v>0</v>
          </cell>
          <cell r="BB518">
            <v>0.997</v>
          </cell>
          <cell r="BD518" t="str">
            <v>2L203x102x15.9x19SLBB</v>
          </cell>
          <cell r="BE518" t="str">
            <v>2L203x102x15.9x19SLBB</v>
          </cell>
          <cell r="BF518">
            <v>72.5</v>
          </cell>
          <cell r="BG518">
            <v>92.330538300000001</v>
          </cell>
          <cell r="BH518">
            <v>10.164</v>
          </cell>
          <cell r="BI518">
            <v>0</v>
          </cell>
          <cell r="BJ518">
            <v>0</v>
          </cell>
          <cell r="BK518">
            <v>0</v>
          </cell>
          <cell r="BL518">
            <v>20.327999999999999</v>
          </cell>
          <cell r="BM518">
            <v>0</v>
          </cell>
          <cell r="BN518">
            <v>0</v>
          </cell>
          <cell r="BO518">
            <v>0</v>
          </cell>
          <cell r="BP518">
            <v>1.588125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W518">
            <v>0</v>
          </cell>
          <cell r="BX518">
            <v>2.291982</v>
          </cell>
          <cell r="BY518">
            <v>0</v>
          </cell>
          <cell r="BZ518">
            <v>0</v>
          </cell>
          <cell r="CA518">
            <v>1.138368</v>
          </cell>
          <cell r="CB518">
            <v>0</v>
          </cell>
          <cell r="CC518">
            <v>12.8</v>
          </cell>
          <cell r="CD518">
            <v>0</v>
          </cell>
          <cell r="CE518">
            <v>5.4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675.3574184793282</v>
          </cell>
          <cell r="CK518">
            <v>159.63452907633001</v>
          </cell>
          <cell r="CL518">
            <v>85.805610181830005</v>
          </cell>
          <cell r="CM518">
            <v>2.69346</v>
          </cell>
          <cell r="CN518">
            <v>0</v>
          </cell>
          <cell r="CO518">
            <v>0</v>
          </cell>
          <cell r="CP518">
            <v>0</v>
          </cell>
          <cell r="CQ518">
            <v>10.545150000000001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10.977120000000001</v>
          </cell>
          <cell r="DA518">
            <v>0.98099999999999998</v>
          </cell>
          <cell r="DB518">
            <v>0</v>
          </cell>
          <cell r="DC518">
            <v>0.996</v>
          </cell>
          <cell r="DE518">
            <v>0.75</v>
          </cell>
        </row>
        <row r="519">
          <cell r="C519" t="str">
            <v>2L8x4x5/8x3/8LLBB</v>
          </cell>
          <cell r="D519" t="str">
            <v>F</v>
          </cell>
          <cell r="E519">
            <v>48.7</v>
          </cell>
          <cell r="F519">
            <v>14.3</v>
          </cell>
          <cell r="G519">
            <v>8</v>
          </cell>
          <cell r="H519">
            <v>0</v>
          </cell>
          <cell r="I519">
            <v>0</v>
          </cell>
          <cell r="J519">
            <v>0</v>
          </cell>
          <cell r="K519">
            <v>4</v>
          </cell>
          <cell r="L519">
            <v>0</v>
          </cell>
          <cell r="M519">
            <v>0</v>
          </cell>
          <cell r="N519">
            <v>0</v>
          </cell>
          <cell r="O519">
            <v>0.625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V519">
            <v>0</v>
          </cell>
          <cell r="W519">
            <v>2.89</v>
          </cell>
          <cell r="X519">
            <v>0</v>
          </cell>
          <cell r="Y519">
            <v>0</v>
          </cell>
          <cell r="Z519">
            <v>2.27</v>
          </cell>
          <cell r="AB519">
            <v>6.4</v>
          </cell>
          <cell r="AD519">
            <v>11.8</v>
          </cell>
          <cell r="AF519">
            <v>0</v>
          </cell>
          <cell r="AG519">
            <v>0</v>
          </cell>
          <cell r="AH519">
            <v>0</v>
          </cell>
          <cell r="AI519">
            <v>94.1</v>
          </cell>
          <cell r="AJ519">
            <v>32.200000000000003</v>
          </cell>
          <cell r="AK519">
            <v>18.399999999999999</v>
          </cell>
          <cell r="AL519">
            <v>2.56</v>
          </cell>
          <cell r="AM519">
            <v>0</v>
          </cell>
          <cell r="AN519">
            <v>0</v>
          </cell>
          <cell r="AO519">
            <v>0</v>
          </cell>
          <cell r="AP519">
            <v>1.52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3.94</v>
          </cell>
          <cell r="AZ519">
            <v>0.57300000000000006</v>
          </cell>
          <cell r="BA519">
            <v>0</v>
          </cell>
          <cell r="BB519">
            <v>0.997</v>
          </cell>
          <cell r="BD519" t="str">
            <v>2L203x102x15.9x9LLBB</v>
          </cell>
          <cell r="BE519" t="str">
            <v>2L203x102x15.9x9LLBB</v>
          </cell>
          <cell r="BF519">
            <v>72.5</v>
          </cell>
          <cell r="BG519">
            <v>92.330538300000001</v>
          </cell>
          <cell r="BH519">
            <v>20.327999999999999</v>
          </cell>
          <cell r="BI519">
            <v>0</v>
          </cell>
          <cell r="BJ519">
            <v>0</v>
          </cell>
          <cell r="BK519">
            <v>0</v>
          </cell>
          <cell r="BL519">
            <v>10.164</v>
          </cell>
          <cell r="BM519">
            <v>0</v>
          </cell>
          <cell r="BN519">
            <v>0</v>
          </cell>
          <cell r="BO519">
            <v>0</v>
          </cell>
          <cell r="BP519">
            <v>1.588125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W519">
            <v>0</v>
          </cell>
          <cell r="BX519">
            <v>7.3434900000000001</v>
          </cell>
          <cell r="BY519">
            <v>0</v>
          </cell>
          <cell r="BZ519">
            <v>0</v>
          </cell>
          <cell r="CA519">
            <v>5.7680699999999998</v>
          </cell>
          <cell r="CB519">
            <v>0</v>
          </cell>
          <cell r="CC519">
            <v>6.4</v>
          </cell>
          <cell r="CD519">
            <v>0</v>
          </cell>
          <cell r="CE519">
            <v>11.8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3922.9094493151097</v>
          </cell>
          <cell r="CK519">
            <v>528.28693075620004</v>
          </cell>
          <cell r="CL519">
            <v>301.87824614639993</v>
          </cell>
          <cell r="CM519">
            <v>6.5049599999999996</v>
          </cell>
          <cell r="CN519">
            <v>0</v>
          </cell>
          <cell r="CO519">
            <v>0</v>
          </cell>
          <cell r="CP519">
            <v>0</v>
          </cell>
          <cell r="CQ519">
            <v>3.86232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10.01154</v>
          </cell>
          <cell r="DA519">
            <v>0.57300000000000006</v>
          </cell>
          <cell r="DB519">
            <v>0</v>
          </cell>
          <cell r="DC519">
            <v>0.996</v>
          </cell>
          <cell r="DE519">
            <v>0.375</v>
          </cell>
        </row>
        <row r="520">
          <cell r="C520" t="str">
            <v>2L8x4x5/8x3/8SLBB</v>
          </cell>
          <cell r="D520" t="str">
            <v>F</v>
          </cell>
          <cell r="E520">
            <v>48.7</v>
          </cell>
          <cell r="F520">
            <v>14.3</v>
          </cell>
          <cell r="G520">
            <v>4</v>
          </cell>
          <cell r="H520">
            <v>0</v>
          </cell>
          <cell r="I520">
            <v>0</v>
          </cell>
          <cell r="J520">
            <v>0</v>
          </cell>
          <cell r="K520">
            <v>8</v>
          </cell>
          <cell r="L520">
            <v>0</v>
          </cell>
          <cell r="M520">
            <v>0</v>
          </cell>
          <cell r="N520">
            <v>0</v>
          </cell>
          <cell r="O520">
            <v>0.625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V520">
            <v>0</v>
          </cell>
          <cell r="W520">
            <v>0.90200000000000002</v>
          </cell>
          <cell r="X520">
            <v>0</v>
          </cell>
          <cell r="Y520">
            <v>0</v>
          </cell>
          <cell r="Z520">
            <v>0.44800000000000001</v>
          </cell>
          <cell r="AB520">
            <v>12.8</v>
          </cell>
          <cell r="AD520">
            <v>5.4</v>
          </cell>
          <cell r="AF520">
            <v>0</v>
          </cell>
          <cell r="AG520">
            <v>0</v>
          </cell>
          <cell r="AH520">
            <v>0</v>
          </cell>
          <cell r="AI520">
            <v>16.2</v>
          </cell>
          <cell r="AJ520">
            <v>9.73</v>
          </cell>
          <cell r="AK520">
            <v>5.23</v>
          </cell>
          <cell r="AL520">
            <v>1.06</v>
          </cell>
          <cell r="AM520">
            <v>0</v>
          </cell>
          <cell r="AN520">
            <v>0</v>
          </cell>
          <cell r="AO520">
            <v>0</v>
          </cell>
          <cell r="AP520">
            <v>4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4.18</v>
          </cell>
          <cell r="AZ520">
            <v>0.98</v>
          </cell>
          <cell r="BA520">
            <v>0</v>
          </cell>
          <cell r="BB520">
            <v>0.997</v>
          </cell>
          <cell r="BD520" t="str">
            <v>2L203x102x15.9x9SLBB</v>
          </cell>
          <cell r="BE520" t="str">
            <v>2L203x102x15.9x9SLBB</v>
          </cell>
          <cell r="BF520">
            <v>72.5</v>
          </cell>
          <cell r="BG520">
            <v>92.330538300000001</v>
          </cell>
          <cell r="BH520">
            <v>10.164</v>
          </cell>
          <cell r="BI520">
            <v>0</v>
          </cell>
          <cell r="BJ520">
            <v>0</v>
          </cell>
          <cell r="BK520">
            <v>0</v>
          </cell>
          <cell r="BL520">
            <v>20.327999999999999</v>
          </cell>
          <cell r="BM520">
            <v>0</v>
          </cell>
          <cell r="BN520">
            <v>0</v>
          </cell>
          <cell r="BO520">
            <v>0</v>
          </cell>
          <cell r="BP520">
            <v>1.588125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W520">
            <v>0</v>
          </cell>
          <cell r="BX520">
            <v>2.291982</v>
          </cell>
          <cell r="BY520">
            <v>0</v>
          </cell>
          <cell r="BZ520">
            <v>0</v>
          </cell>
          <cell r="CA520">
            <v>1.138368</v>
          </cell>
          <cell r="CB520">
            <v>0</v>
          </cell>
          <cell r="CC520">
            <v>12.8</v>
          </cell>
          <cell r="CD520">
            <v>0</v>
          </cell>
          <cell r="CE520">
            <v>5.4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675.3574184793282</v>
          </cell>
          <cell r="CK520">
            <v>159.63452907633001</v>
          </cell>
          <cell r="CL520">
            <v>85.805610181830005</v>
          </cell>
          <cell r="CM520">
            <v>2.69346</v>
          </cell>
          <cell r="CN520">
            <v>0</v>
          </cell>
          <cell r="CO520">
            <v>0</v>
          </cell>
          <cell r="CP520">
            <v>0</v>
          </cell>
          <cell r="CQ520">
            <v>10.164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10.621379999999998</v>
          </cell>
          <cell r="DA520">
            <v>0.98</v>
          </cell>
          <cell r="DB520">
            <v>0</v>
          </cell>
          <cell r="DC520">
            <v>0.996</v>
          </cell>
          <cell r="DE520">
            <v>0.375</v>
          </cell>
        </row>
        <row r="521">
          <cell r="C521" t="str">
            <v>2L8x4x7/16LLBB</v>
          </cell>
          <cell r="D521" t="str">
            <v>F</v>
          </cell>
          <cell r="E521">
            <v>34.799999999999997</v>
          </cell>
          <cell r="F521">
            <v>10.199999999999999</v>
          </cell>
          <cell r="G521">
            <v>8</v>
          </cell>
          <cell r="H521">
            <v>0</v>
          </cell>
          <cell r="I521">
            <v>0</v>
          </cell>
          <cell r="J521">
            <v>0</v>
          </cell>
          <cell r="K521">
            <v>4</v>
          </cell>
          <cell r="L521">
            <v>0</v>
          </cell>
          <cell r="M521">
            <v>0</v>
          </cell>
          <cell r="N521">
            <v>0</v>
          </cell>
          <cell r="O521">
            <v>0.4375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V521">
            <v>0</v>
          </cell>
          <cell r="W521">
            <v>2.81</v>
          </cell>
          <cell r="X521">
            <v>0</v>
          </cell>
          <cell r="Y521">
            <v>0</v>
          </cell>
          <cell r="Z521">
            <v>2.16</v>
          </cell>
          <cell r="AB521">
            <v>9.1428571428571423</v>
          </cell>
          <cell r="AD521">
            <v>17.285714285714285</v>
          </cell>
          <cell r="AF521">
            <v>0</v>
          </cell>
          <cell r="AG521">
            <v>0</v>
          </cell>
          <cell r="AH521">
            <v>0</v>
          </cell>
          <cell r="AI521">
            <v>68.5</v>
          </cell>
          <cell r="AJ521">
            <v>23.2</v>
          </cell>
          <cell r="AK521">
            <v>13.2</v>
          </cell>
          <cell r="AL521">
            <v>2.59</v>
          </cell>
          <cell r="AM521">
            <v>0</v>
          </cell>
          <cell r="AN521">
            <v>0</v>
          </cell>
          <cell r="AO521">
            <v>0</v>
          </cell>
          <cell r="AP521">
            <v>1.37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3.91</v>
          </cell>
          <cell r="AZ521">
            <v>0.56100000000000005</v>
          </cell>
          <cell r="BA521">
            <v>0</v>
          </cell>
          <cell r="BB521">
            <v>1</v>
          </cell>
          <cell r="BD521" t="str">
            <v>2L203x102x11.1LLBB</v>
          </cell>
          <cell r="BE521" t="str">
            <v>2L203x102x11.1LLBB</v>
          </cell>
          <cell r="BF521">
            <v>51.800000000000004</v>
          </cell>
          <cell r="BG521">
            <v>65.858146199999993</v>
          </cell>
          <cell r="BH521">
            <v>20.327999999999999</v>
          </cell>
          <cell r="BI521">
            <v>0</v>
          </cell>
          <cell r="BJ521">
            <v>0</v>
          </cell>
          <cell r="BK521">
            <v>0</v>
          </cell>
          <cell r="BL521">
            <v>10.164</v>
          </cell>
          <cell r="BM521">
            <v>0</v>
          </cell>
          <cell r="BN521">
            <v>0</v>
          </cell>
          <cell r="BO521">
            <v>0</v>
          </cell>
          <cell r="BP521">
            <v>1.1116874999999999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W521">
            <v>0</v>
          </cell>
          <cell r="BX521">
            <v>7.1402099999999997</v>
          </cell>
          <cell r="BY521">
            <v>0</v>
          </cell>
          <cell r="BZ521">
            <v>0</v>
          </cell>
          <cell r="CA521">
            <v>5.4885600000000005</v>
          </cell>
          <cell r="CB521">
            <v>0</v>
          </cell>
          <cell r="CC521">
            <v>9.1428571428571423</v>
          </cell>
          <cell r="CD521">
            <v>0</v>
          </cell>
          <cell r="CE521">
            <v>17.285714285714285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2855.6779731996285</v>
          </cell>
          <cell r="CK521">
            <v>380.62909296719994</v>
          </cell>
          <cell r="CL521">
            <v>216.56482875719996</v>
          </cell>
          <cell r="CM521">
            <v>6.5811899999999994</v>
          </cell>
          <cell r="CN521">
            <v>0</v>
          </cell>
          <cell r="CO521">
            <v>0</v>
          </cell>
          <cell r="CP521">
            <v>0</v>
          </cell>
          <cell r="CQ521">
            <v>3.4811700000000001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9.9353099999999994</v>
          </cell>
          <cell r="DA521">
            <v>0.56100000000000005</v>
          </cell>
          <cell r="DB521">
            <v>0</v>
          </cell>
          <cell r="DC521">
            <v>1</v>
          </cell>
          <cell r="DE521">
            <v>0</v>
          </cell>
        </row>
        <row r="522">
          <cell r="C522" t="str">
            <v>2L8x4x7/16SLBB</v>
          </cell>
          <cell r="D522" t="str">
            <v>F</v>
          </cell>
          <cell r="E522">
            <v>34.799999999999997</v>
          </cell>
          <cell r="F522">
            <v>10.199999999999999</v>
          </cell>
          <cell r="G522">
            <v>4</v>
          </cell>
          <cell r="H522">
            <v>0</v>
          </cell>
          <cell r="I522">
            <v>0</v>
          </cell>
          <cell r="J522">
            <v>0</v>
          </cell>
          <cell r="K522">
            <v>8</v>
          </cell>
          <cell r="L522">
            <v>0</v>
          </cell>
          <cell r="M522">
            <v>0</v>
          </cell>
          <cell r="N522">
            <v>0</v>
          </cell>
          <cell r="O522">
            <v>0.4375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V522">
            <v>0</v>
          </cell>
          <cell r="W522">
            <v>0.82900000000000007</v>
          </cell>
          <cell r="X522">
            <v>0</v>
          </cell>
          <cell r="Y522">
            <v>0</v>
          </cell>
          <cell r="Z522">
            <v>0.32</v>
          </cell>
          <cell r="AB522">
            <v>18.285714285714285</v>
          </cell>
          <cell r="AD522">
            <v>8.1428571428571423</v>
          </cell>
          <cell r="AF522">
            <v>0</v>
          </cell>
          <cell r="AG522">
            <v>0</v>
          </cell>
          <cell r="AH522">
            <v>0</v>
          </cell>
          <cell r="AI522">
            <v>12.1</v>
          </cell>
          <cell r="AJ522">
            <v>6.85</v>
          </cell>
          <cell r="AK522">
            <v>3.81</v>
          </cell>
          <cell r="AL522">
            <v>1.0900000000000001</v>
          </cell>
          <cell r="AM522">
            <v>0</v>
          </cell>
          <cell r="AN522">
            <v>0</v>
          </cell>
          <cell r="AO522">
            <v>0</v>
          </cell>
          <cell r="AP522">
            <v>3.82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4.0199999999999996</v>
          </cell>
          <cell r="AZ522">
            <v>0.97699999999999998</v>
          </cell>
          <cell r="BA522">
            <v>0</v>
          </cell>
          <cell r="BB522">
            <v>0.93800000000000006</v>
          </cell>
          <cell r="BD522" t="str">
            <v>2L203x102x11.1SLBB</v>
          </cell>
          <cell r="BE522" t="str">
            <v>2L203x102x11.1SLBB</v>
          </cell>
          <cell r="BF522">
            <v>51.800000000000004</v>
          </cell>
          <cell r="BG522">
            <v>65.858146199999993</v>
          </cell>
          <cell r="BH522">
            <v>10.164</v>
          </cell>
          <cell r="BI522">
            <v>0</v>
          </cell>
          <cell r="BJ522">
            <v>0</v>
          </cell>
          <cell r="BK522">
            <v>0</v>
          </cell>
          <cell r="BL522">
            <v>20.327999999999999</v>
          </cell>
          <cell r="BM522">
            <v>0</v>
          </cell>
          <cell r="BN522">
            <v>0</v>
          </cell>
          <cell r="BO522">
            <v>0</v>
          </cell>
          <cell r="BP522">
            <v>1.1116874999999999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W522">
            <v>0</v>
          </cell>
          <cell r="BX522">
            <v>2.1064890000000003</v>
          </cell>
          <cell r="BY522">
            <v>0</v>
          </cell>
          <cell r="BZ522">
            <v>0</v>
          </cell>
          <cell r="CA522">
            <v>0.81311999999999995</v>
          </cell>
          <cell r="CB522">
            <v>0</v>
          </cell>
          <cell r="CC522">
            <v>18.285714285714285</v>
          </cell>
          <cell r="CD522">
            <v>0</v>
          </cell>
          <cell r="CE522">
            <v>8.1428571428571423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504.4336273827081</v>
          </cell>
          <cell r="CK522">
            <v>112.38402098384999</v>
          </cell>
          <cell r="CL522">
            <v>62.508484664009998</v>
          </cell>
          <cell r="CM522">
            <v>2.7696900000000002</v>
          </cell>
          <cell r="CN522">
            <v>0</v>
          </cell>
          <cell r="CO522">
            <v>0</v>
          </cell>
          <cell r="CP522">
            <v>0</v>
          </cell>
          <cell r="CQ522">
            <v>9.7066199999999991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10.214819999999998</v>
          </cell>
          <cell r="DA522">
            <v>0.97699999999999998</v>
          </cell>
          <cell r="DB522">
            <v>0</v>
          </cell>
          <cell r="DC522">
            <v>0.93700000000000006</v>
          </cell>
          <cell r="DE522">
            <v>0</v>
          </cell>
        </row>
        <row r="523">
          <cell r="C523" t="str">
            <v>2L8x4x7/16x3/4LLBB</v>
          </cell>
          <cell r="D523" t="str">
            <v>F</v>
          </cell>
          <cell r="E523">
            <v>34.799999999999997</v>
          </cell>
          <cell r="F523">
            <v>10.199999999999999</v>
          </cell>
          <cell r="G523">
            <v>8</v>
          </cell>
          <cell r="H523">
            <v>0</v>
          </cell>
          <cell r="I523">
            <v>0</v>
          </cell>
          <cell r="J523">
            <v>0</v>
          </cell>
          <cell r="K523">
            <v>4</v>
          </cell>
          <cell r="L523">
            <v>0</v>
          </cell>
          <cell r="M523">
            <v>0</v>
          </cell>
          <cell r="N523">
            <v>0</v>
          </cell>
          <cell r="O523">
            <v>0.4375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V523">
            <v>0</v>
          </cell>
          <cell r="W523">
            <v>2.81</v>
          </cell>
          <cell r="X523">
            <v>0</v>
          </cell>
          <cell r="Y523">
            <v>0</v>
          </cell>
          <cell r="Z523">
            <v>2.16</v>
          </cell>
          <cell r="AB523">
            <v>9.1428571428571423</v>
          </cell>
          <cell r="AD523">
            <v>17.285714285714285</v>
          </cell>
          <cell r="AF523">
            <v>0</v>
          </cell>
          <cell r="AG523">
            <v>0</v>
          </cell>
          <cell r="AH523">
            <v>0</v>
          </cell>
          <cell r="AI523">
            <v>68.5</v>
          </cell>
          <cell r="AJ523">
            <v>23.2</v>
          </cell>
          <cell r="AK523">
            <v>13.2</v>
          </cell>
          <cell r="AL523">
            <v>2.59</v>
          </cell>
          <cell r="AM523">
            <v>0</v>
          </cell>
          <cell r="AN523">
            <v>0</v>
          </cell>
          <cell r="AO523">
            <v>0</v>
          </cell>
          <cell r="AP523">
            <v>1.62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4</v>
          </cell>
          <cell r="AZ523">
            <v>0.58199999999999996</v>
          </cell>
          <cell r="BA523">
            <v>0</v>
          </cell>
          <cell r="BB523">
            <v>0.85</v>
          </cell>
          <cell r="BD523" t="str">
            <v>2L203x102x11.1x19LLBB</v>
          </cell>
          <cell r="BE523" t="str">
            <v>2L203x102x11.1x19LLBB</v>
          </cell>
          <cell r="BF523">
            <v>51.800000000000004</v>
          </cell>
          <cell r="BG523">
            <v>65.858146199999993</v>
          </cell>
          <cell r="BH523">
            <v>20.327999999999999</v>
          </cell>
          <cell r="BI523">
            <v>0</v>
          </cell>
          <cell r="BJ523">
            <v>0</v>
          </cell>
          <cell r="BK523">
            <v>0</v>
          </cell>
          <cell r="BL523">
            <v>10.164</v>
          </cell>
          <cell r="BM523">
            <v>0</v>
          </cell>
          <cell r="BN523">
            <v>0</v>
          </cell>
          <cell r="BO523">
            <v>0</v>
          </cell>
          <cell r="BP523">
            <v>1.1116874999999999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W523">
            <v>0</v>
          </cell>
          <cell r="BX523">
            <v>7.1402099999999997</v>
          </cell>
          <cell r="BY523">
            <v>0</v>
          </cell>
          <cell r="BZ523">
            <v>0</v>
          </cell>
          <cell r="CA523">
            <v>5.4885600000000005</v>
          </cell>
          <cell r="CB523">
            <v>0</v>
          </cell>
          <cell r="CC523">
            <v>9.1428571428571423</v>
          </cell>
          <cell r="CD523">
            <v>0</v>
          </cell>
          <cell r="CE523">
            <v>17.285714285714285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2855.6779731996285</v>
          </cell>
          <cell r="CK523">
            <v>380.62909296719994</v>
          </cell>
          <cell r="CL523">
            <v>216.56482875719996</v>
          </cell>
          <cell r="CM523">
            <v>6.5811899999999994</v>
          </cell>
          <cell r="CN523">
            <v>0</v>
          </cell>
          <cell r="CO523">
            <v>0</v>
          </cell>
          <cell r="CP523">
            <v>0</v>
          </cell>
          <cell r="CQ523">
            <v>4.1164199999999997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10.164</v>
          </cell>
          <cell r="DA523">
            <v>0.58199999999999996</v>
          </cell>
          <cell r="DB523">
            <v>0</v>
          </cell>
          <cell r="DC523">
            <v>0.84899999999999998</v>
          </cell>
          <cell r="DE523">
            <v>0.75</v>
          </cell>
        </row>
        <row r="524">
          <cell r="C524" t="str">
            <v>2L8x4x7/16x3/4SLBB</v>
          </cell>
          <cell r="D524" t="str">
            <v>F</v>
          </cell>
          <cell r="E524">
            <v>34.799999999999997</v>
          </cell>
          <cell r="F524">
            <v>10.199999999999999</v>
          </cell>
          <cell r="G524">
            <v>4</v>
          </cell>
          <cell r="H524">
            <v>0</v>
          </cell>
          <cell r="I524">
            <v>0</v>
          </cell>
          <cell r="J524">
            <v>0</v>
          </cell>
          <cell r="K524">
            <v>8</v>
          </cell>
          <cell r="L524">
            <v>0</v>
          </cell>
          <cell r="M524">
            <v>0</v>
          </cell>
          <cell r="N524">
            <v>0</v>
          </cell>
          <cell r="O524">
            <v>0.4375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V524">
            <v>0</v>
          </cell>
          <cell r="W524">
            <v>0.82900000000000007</v>
          </cell>
          <cell r="X524">
            <v>0</v>
          </cell>
          <cell r="Y524">
            <v>0</v>
          </cell>
          <cell r="Z524">
            <v>0.32</v>
          </cell>
          <cell r="AB524">
            <v>18.285714285714285</v>
          </cell>
          <cell r="AD524">
            <v>8.1428571428571423</v>
          </cell>
          <cell r="AF524">
            <v>0</v>
          </cell>
          <cell r="AG524">
            <v>0</v>
          </cell>
          <cell r="AH524">
            <v>0</v>
          </cell>
          <cell r="AI524">
            <v>12.1</v>
          </cell>
          <cell r="AJ524">
            <v>6.85</v>
          </cell>
          <cell r="AK524">
            <v>3.81</v>
          </cell>
          <cell r="AL524">
            <v>1.0900000000000001</v>
          </cell>
          <cell r="AM524">
            <v>0</v>
          </cell>
          <cell r="AN524">
            <v>0</v>
          </cell>
          <cell r="AO524">
            <v>0</v>
          </cell>
          <cell r="AP524">
            <v>4.0999999999999996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4.29</v>
          </cell>
          <cell r="AZ524">
            <v>0.98</v>
          </cell>
          <cell r="BA524">
            <v>0</v>
          </cell>
          <cell r="BB524">
            <v>0.85</v>
          </cell>
          <cell r="BD524" t="str">
            <v>2L203x102x11.1x19SLBB</v>
          </cell>
          <cell r="BE524" t="str">
            <v>2L203x102x11.1x19SLBB</v>
          </cell>
          <cell r="BF524">
            <v>51.800000000000004</v>
          </cell>
          <cell r="BG524">
            <v>65.858146199999993</v>
          </cell>
          <cell r="BH524">
            <v>10.164</v>
          </cell>
          <cell r="BI524">
            <v>0</v>
          </cell>
          <cell r="BJ524">
            <v>0</v>
          </cell>
          <cell r="BK524">
            <v>0</v>
          </cell>
          <cell r="BL524">
            <v>20.327999999999999</v>
          </cell>
          <cell r="BM524">
            <v>0</v>
          </cell>
          <cell r="BN524">
            <v>0</v>
          </cell>
          <cell r="BO524">
            <v>0</v>
          </cell>
          <cell r="BP524">
            <v>1.1116874999999999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W524">
            <v>0</v>
          </cell>
          <cell r="BX524">
            <v>2.1064890000000003</v>
          </cell>
          <cell r="BY524">
            <v>0</v>
          </cell>
          <cell r="BZ524">
            <v>0</v>
          </cell>
          <cell r="CA524">
            <v>0.81311999999999995</v>
          </cell>
          <cell r="CB524">
            <v>0</v>
          </cell>
          <cell r="CC524">
            <v>18.285714285714285</v>
          </cell>
          <cell r="CD524">
            <v>0</v>
          </cell>
          <cell r="CE524">
            <v>8.1428571428571423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504.4336273827081</v>
          </cell>
          <cell r="CK524">
            <v>112.38402098384999</v>
          </cell>
          <cell r="CL524">
            <v>62.508484664009998</v>
          </cell>
          <cell r="CM524">
            <v>2.7696900000000002</v>
          </cell>
          <cell r="CN524">
            <v>0</v>
          </cell>
          <cell r="CO524">
            <v>0</v>
          </cell>
          <cell r="CP524">
            <v>0</v>
          </cell>
          <cell r="CQ524">
            <v>10.418099999999999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10.90089</v>
          </cell>
          <cell r="DA524">
            <v>0.98</v>
          </cell>
          <cell r="DB524">
            <v>0</v>
          </cell>
          <cell r="DC524">
            <v>0.84899999999999998</v>
          </cell>
          <cell r="DE524">
            <v>0.75</v>
          </cell>
        </row>
        <row r="525">
          <cell r="C525" t="str">
            <v>2L8x4x7/16x3/8LLBB</v>
          </cell>
          <cell r="D525" t="str">
            <v>F</v>
          </cell>
          <cell r="E525">
            <v>34.799999999999997</v>
          </cell>
          <cell r="F525">
            <v>10.199999999999999</v>
          </cell>
          <cell r="G525">
            <v>8</v>
          </cell>
          <cell r="H525">
            <v>0</v>
          </cell>
          <cell r="I525">
            <v>0</v>
          </cell>
          <cell r="J525">
            <v>0</v>
          </cell>
          <cell r="K525">
            <v>4</v>
          </cell>
          <cell r="L525">
            <v>0</v>
          </cell>
          <cell r="M525">
            <v>0</v>
          </cell>
          <cell r="N525">
            <v>0</v>
          </cell>
          <cell r="O525">
            <v>0.4375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V525">
            <v>0</v>
          </cell>
          <cell r="W525">
            <v>2.81</v>
          </cell>
          <cell r="X525">
            <v>0</v>
          </cell>
          <cell r="Y525">
            <v>0</v>
          </cell>
          <cell r="Z525">
            <v>2.16</v>
          </cell>
          <cell r="AB525">
            <v>9.1428571428571423</v>
          </cell>
          <cell r="AD525">
            <v>17.285714285714285</v>
          </cell>
          <cell r="AF525">
            <v>0</v>
          </cell>
          <cell r="AG525">
            <v>0</v>
          </cell>
          <cell r="AH525">
            <v>0</v>
          </cell>
          <cell r="AI525">
            <v>68.5</v>
          </cell>
          <cell r="AJ525">
            <v>23.2</v>
          </cell>
          <cell r="AK525">
            <v>13.2</v>
          </cell>
          <cell r="AL525">
            <v>2.59</v>
          </cell>
          <cell r="AM525">
            <v>0</v>
          </cell>
          <cell r="AN525">
            <v>0</v>
          </cell>
          <cell r="AO525">
            <v>0</v>
          </cell>
          <cell r="AP525">
            <v>1.49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3.95</v>
          </cell>
          <cell r="AZ525">
            <v>0.57100000000000006</v>
          </cell>
          <cell r="BA525">
            <v>0</v>
          </cell>
          <cell r="BB525">
            <v>0.85</v>
          </cell>
          <cell r="BD525" t="str">
            <v>2L203x102x11.1x9LLBB</v>
          </cell>
          <cell r="BE525" t="str">
            <v>2L203x102x11.1x9LLBB</v>
          </cell>
          <cell r="BF525">
            <v>51.800000000000004</v>
          </cell>
          <cell r="BG525">
            <v>65.858146199999993</v>
          </cell>
          <cell r="BH525">
            <v>20.327999999999999</v>
          </cell>
          <cell r="BI525">
            <v>0</v>
          </cell>
          <cell r="BJ525">
            <v>0</v>
          </cell>
          <cell r="BK525">
            <v>0</v>
          </cell>
          <cell r="BL525">
            <v>10.164</v>
          </cell>
          <cell r="BM525">
            <v>0</v>
          </cell>
          <cell r="BN525">
            <v>0</v>
          </cell>
          <cell r="BO525">
            <v>0</v>
          </cell>
          <cell r="BP525">
            <v>1.1116874999999999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W525">
            <v>0</v>
          </cell>
          <cell r="BX525">
            <v>7.1402099999999997</v>
          </cell>
          <cell r="BY525">
            <v>0</v>
          </cell>
          <cell r="BZ525">
            <v>0</v>
          </cell>
          <cell r="CA525">
            <v>5.4885600000000005</v>
          </cell>
          <cell r="CB525">
            <v>0</v>
          </cell>
          <cell r="CC525">
            <v>9.1428571428571423</v>
          </cell>
          <cell r="CD525">
            <v>0</v>
          </cell>
          <cell r="CE525">
            <v>17.285714285714285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2855.6779731996285</v>
          </cell>
          <cell r="CK525">
            <v>380.62909296719994</v>
          </cell>
          <cell r="CL525">
            <v>216.56482875719996</v>
          </cell>
          <cell r="CM525">
            <v>6.5811899999999994</v>
          </cell>
          <cell r="CN525">
            <v>0</v>
          </cell>
          <cell r="CO525">
            <v>0</v>
          </cell>
          <cell r="CP525">
            <v>0</v>
          </cell>
          <cell r="CQ525">
            <v>3.7860899999999997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10.036950000000001</v>
          </cell>
          <cell r="DA525">
            <v>0.57100000000000006</v>
          </cell>
          <cell r="DB525">
            <v>0</v>
          </cell>
          <cell r="DC525">
            <v>0.84899999999999998</v>
          </cell>
          <cell r="DE525">
            <v>0.375</v>
          </cell>
        </row>
        <row r="526">
          <cell r="C526" t="str">
            <v>2L8x4x7/16x3/8SLBB</v>
          </cell>
          <cell r="D526" t="str">
            <v>F</v>
          </cell>
          <cell r="E526">
            <v>34.799999999999997</v>
          </cell>
          <cell r="F526">
            <v>10.199999999999999</v>
          </cell>
          <cell r="G526">
            <v>4</v>
          </cell>
          <cell r="H526">
            <v>0</v>
          </cell>
          <cell r="I526">
            <v>0</v>
          </cell>
          <cell r="J526">
            <v>0</v>
          </cell>
          <cell r="K526">
            <v>8</v>
          </cell>
          <cell r="L526">
            <v>0</v>
          </cell>
          <cell r="M526">
            <v>0</v>
          </cell>
          <cell r="N526">
            <v>0</v>
          </cell>
          <cell r="O526">
            <v>0.4375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V526">
            <v>0</v>
          </cell>
          <cell r="W526">
            <v>0.82900000000000007</v>
          </cell>
          <cell r="X526">
            <v>0</v>
          </cell>
          <cell r="Y526">
            <v>0</v>
          </cell>
          <cell r="Z526">
            <v>0.32</v>
          </cell>
          <cell r="AB526">
            <v>18.285714285714285</v>
          </cell>
          <cell r="AD526">
            <v>8.1428571428571423</v>
          </cell>
          <cell r="AF526">
            <v>0</v>
          </cell>
          <cell r="AG526">
            <v>0</v>
          </cell>
          <cell r="AH526">
            <v>0</v>
          </cell>
          <cell r="AI526">
            <v>12.1</v>
          </cell>
          <cell r="AJ526">
            <v>6.85</v>
          </cell>
          <cell r="AK526">
            <v>3.81</v>
          </cell>
          <cell r="AL526">
            <v>1.0900000000000001</v>
          </cell>
          <cell r="AM526">
            <v>0</v>
          </cell>
          <cell r="AN526">
            <v>0</v>
          </cell>
          <cell r="AO526">
            <v>0</v>
          </cell>
          <cell r="AP526">
            <v>3.96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4.1500000000000004</v>
          </cell>
          <cell r="AZ526">
            <v>0.97799999999999998</v>
          </cell>
          <cell r="BA526">
            <v>0</v>
          </cell>
          <cell r="BB526">
            <v>0.85</v>
          </cell>
          <cell r="BD526" t="str">
            <v>2L203x102x11.1x9SLBB</v>
          </cell>
          <cell r="BE526" t="str">
            <v>2L203x102x11.1x9SLBB</v>
          </cell>
          <cell r="BF526">
            <v>51.800000000000004</v>
          </cell>
          <cell r="BG526">
            <v>65.858146199999993</v>
          </cell>
          <cell r="BH526">
            <v>10.164</v>
          </cell>
          <cell r="BI526">
            <v>0</v>
          </cell>
          <cell r="BJ526">
            <v>0</v>
          </cell>
          <cell r="BK526">
            <v>0</v>
          </cell>
          <cell r="BL526">
            <v>20.327999999999999</v>
          </cell>
          <cell r="BM526">
            <v>0</v>
          </cell>
          <cell r="BN526">
            <v>0</v>
          </cell>
          <cell r="BO526">
            <v>0</v>
          </cell>
          <cell r="BP526">
            <v>1.1116874999999999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W526">
            <v>0</v>
          </cell>
          <cell r="BX526">
            <v>2.1064890000000003</v>
          </cell>
          <cell r="BY526">
            <v>0</v>
          </cell>
          <cell r="BZ526">
            <v>0</v>
          </cell>
          <cell r="CA526">
            <v>0.81311999999999995</v>
          </cell>
          <cell r="CB526">
            <v>0</v>
          </cell>
          <cell r="CC526">
            <v>18.285714285714285</v>
          </cell>
          <cell r="CD526">
            <v>0</v>
          </cell>
          <cell r="CE526">
            <v>8.1428571428571423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504.4336273827081</v>
          </cell>
          <cell r="CK526">
            <v>112.38402098384999</v>
          </cell>
          <cell r="CL526">
            <v>62.508484664009998</v>
          </cell>
          <cell r="CM526">
            <v>2.7696900000000002</v>
          </cell>
          <cell r="CN526">
            <v>0</v>
          </cell>
          <cell r="CO526">
            <v>0</v>
          </cell>
          <cell r="CP526">
            <v>0</v>
          </cell>
          <cell r="CQ526">
            <v>10.06236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10.545150000000001</v>
          </cell>
          <cell r="DA526">
            <v>0.97799999999999998</v>
          </cell>
          <cell r="DB526">
            <v>0</v>
          </cell>
          <cell r="DC526">
            <v>0.84899999999999998</v>
          </cell>
          <cell r="DE526">
            <v>0.375</v>
          </cell>
        </row>
        <row r="527">
          <cell r="C527" t="str">
            <v>2L8x4x7/8LLBB</v>
          </cell>
          <cell r="D527" t="str">
            <v>F</v>
          </cell>
          <cell r="E527">
            <v>66.599999999999994</v>
          </cell>
          <cell r="F527">
            <v>19.600000000000001</v>
          </cell>
          <cell r="G527">
            <v>8</v>
          </cell>
          <cell r="H527">
            <v>0</v>
          </cell>
          <cell r="I527">
            <v>0</v>
          </cell>
          <cell r="J527">
            <v>0</v>
          </cell>
          <cell r="K527">
            <v>4</v>
          </cell>
          <cell r="L527">
            <v>0</v>
          </cell>
          <cell r="M527">
            <v>0</v>
          </cell>
          <cell r="N527">
            <v>0</v>
          </cell>
          <cell r="O527">
            <v>0.875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V527">
            <v>0</v>
          </cell>
          <cell r="W527">
            <v>2.99</v>
          </cell>
          <cell r="X527">
            <v>0</v>
          </cell>
          <cell r="Y527">
            <v>0</v>
          </cell>
          <cell r="Z527">
            <v>2.41</v>
          </cell>
          <cell r="AB527">
            <v>4.5714285714285712</v>
          </cell>
          <cell r="AD527">
            <v>8.1428571428571423</v>
          </cell>
          <cell r="AF527">
            <v>0</v>
          </cell>
          <cell r="AG527">
            <v>0</v>
          </cell>
          <cell r="AH527">
            <v>0</v>
          </cell>
          <cell r="AI527">
            <v>125</v>
          </cell>
          <cell r="AJ527">
            <v>43.4</v>
          </cell>
          <cell r="AK527">
            <v>25</v>
          </cell>
          <cell r="AL527">
            <v>2.5299999999999998</v>
          </cell>
          <cell r="AM527">
            <v>0</v>
          </cell>
          <cell r="AN527">
            <v>0</v>
          </cell>
          <cell r="AO527">
            <v>0</v>
          </cell>
          <cell r="AP527">
            <v>1.44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3.87</v>
          </cell>
          <cell r="AZ527">
            <v>0.56600000000000006</v>
          </cell>
          <cell r="BA527">
            <v>0</v>
          </cell>
          <cell r="BB527">
            <v>1</v>
          </cell>
          <cell r="BD527" t="str">
            <v>2L203x102x22.2LLBB</v>
          </cell>
          <cell r="BE527" t="str">
            <v>2L203x102x22.2LLBB</v>
          </cell>
          <cell r="BF527">
            <v>99.199999999999989</v>
          </cell>
          <cell r="BG527">
            <v>126.5509476</v>
          </cell>
          <cell r="BH527">
            <v>20.327999999999999</v>
          </cell>
          <cell r="BI527">
            <v>0</v>
          </cell>
          <cell r="BJ527">
            <v>0</v>
          </cell>
          <cell r="BK527">
            <v>0</v>
          </cell>
          <cell r="BL527">
            <v>10.164</v>
          </cell>
          <cell r="BM527">
            <v>0</v>
          </cell>
          <cell r="BN527">
            <v>0</v>
          </cell>
          <cell r="BO527">
            <v>0</v>
          </cell>
          <cell r="BP527">
            <v>2.2233749999999999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W527">
            <v>0</v>
          </cell>
          <cell r="BX527">
            <v>7.5975900000000003</v>
          </cell>
          <cell r="BY527">
            <v>0</v>
          </cell>
          <cell r="BZ527">
            <v>0</v>
          </cell>
          <cell r="CA527">
            <v>6.1238099999999998</v>
          </cell>
          <cell r="CB527">
            <v>0</v>
          </cell>
          <cell r="CC527">
            <v>4.5714285714285712</v>
          </cell>
          <cell r="CD527">
            <v>0</v>
          </cell>
          <cell r="CE527">
            <v>8.1428571428571423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5211.0911919701248</v>
          </cell>
          <cell r="CK527">
            <v>712.0389066713999</v>
          </cell>
          <cell r="CL527">
            <v>410.16066052499997</v>
          </cell>
          <cell r="CM527">
            <v>6.4287299999999989</v>
          </cell>
          <cell r="CN527">
            <v>0</v>
          </cell>
          <cell r="CO527">
            <v>0</v>
          </cell>
          <cell r="CP527">
            <v>0</v>
          </cell>
          <cell r="CQ527">
            <v>3.6590399999999996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9.8336699999999997</v>
          </cell>
          <cell r="DA527">
            <v>0.56600000000000006</v>
          </cell>
          <cell r="DB527">
            <v>0</v>
          </cell>
          <cell r="DC527">
            <v>1</v>
          </cell>
          <cell r="DE527">
            <v>0</v>
          </cell>
        </row>
        <row r="528">
          <cell r="C528" t="str">
            <v>2L8x4x7/8SLBB</v>
          </cell>
          <cell r="D528" t="str">
            <v>F</v>
          </cell>
          <cell r="E528">
            <v>66.599999999999994</v>
          </cell>
          <cell r="F528">
            <v>19.600000000000001</v>
          </cell>
          <cell r="G528">
            <v>4</v>
          </cell>
          <cell r="H528">
            <v>0</v>
          </cell>
          <cell r="I528">
            <v>0</v>
          </cell>
          <cell r="J528">
            <v>0</v>
          </cell>
          <cell r="K528">
            <v>8</v>
          </cell>
          <cell r="L528">
            <v>0</v>
          </cell>
          <cell r="M528">
            <v>0</v>
          </cell>
          <cell r="N528">
            <v>0</v>
          </cell>
          <cell r="O528">
            <v>0.875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V528">
            <v>0</v>
          </cell>
          <cell r="W528">
            <v>0.997</v>
          </cell>
          <cell r="X528">
            <v>0</v>
          </cell>
          <cell r="Y528">
            <v>0</v>
          </cell>
          <cell r="Z528">
            <v>0.61199999999999999</v>
          </cell>
          <cell r="AB528">
            <v>9.1428571428571423</v>
          </cell>
          <cell r="AD528">
            <v>3.5714285714285716</v>
          </cell>
          <cell r="AF528">
            <v>0</v>
          </cell>
          <cell r="AG528">
            <v>0</v>
          </cell>
          <cell r="AH528">
            <v>0</v>
          </cell>
          <cell r="AI528">
            <v>21.1</v>
          </cell>
          <cell r="AJ528">
            <v>13.5</v>
          </cell>
          <cell r="AK528">
            <v>7.02</v>
          </cell>
          <cell r="AL528">
            <v>1.04</v>
          </cell>
          <cell r="AM528">
            <v>0</v>
          </cell>
          <cell r="AN528">
            <v>0</v>
          </cell>
          <cell r="AO528">
            <v>0</v>
          </cell>
          <cell r="AP528">
            <v>3.91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4.09</v>
          </cell>
          <cell r="AZ528">
            <v>0.98099999999999998</v>
          </cell>
          <cell r="BA528">
            <v>0</v>
          </cell>
          <cell r="BB528">
            <v>1</v>
          </cell>
          <cell r="BD528" t="str">
            <v>2L203x102x22.2SLBB</v>
          </cell>
          <cell r="BE528" t="str">
            <v>2L203x102x22.2SLBB</v>
          </cell>
          <cell r="BF528">
            <v>99.199999999999989</v>
          </cell>
          <cell r="BG528">
            <v>126.5509476</v>
          </cell>
          <cell r="BH528">
            <v>10.164</v>
          </cell>
          <cell r="BI528">
            <v>0</v>
          </cell>
          <cell r="BJ528">
            <v>0</v>
          </cell>
          <cell r="BK528">
            <v>0</v>
          </cell>
          <cell r="BL528">
            <v>20.327999999999999</v>
          </cell>
          <cell r="BM528">
            <v>0</v>
          </cell>
          <cell r="BN528">
            <v>0</v>
          </cell>
          <cell r="BO528">
            <v>0</v>
          </cell>
          <cell r="BP528">
            <v>2.2233749999999999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W528">
            <v>0</v>
          </cell>
          <cell r="BX528">
            <v>2.5333769999999998</v>
          </cell>
          <cell r="BY528">
            <v>0</v>
          </cell>
          <cell r="BZ528">
            <v>0</v>
          </cell>
          <cell r="CA528">
            <v>1.5550919999999999</v>
          </cell>
          <cell r="CB528">
            <v>0</v>
          </cell>
          <cell r="CC528">
            <v>9.1428571428571423</v>
          </cell>
          <cell r="CD528">
            <v>0</v>
          </cell>
          <cell r="CE528">
            <v>3.5714285714285716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879.6321932045571</v>
          </cell>
          <cell r="CK528">
            <v>221.48675668349998</v>
          </cell>
          <cell r="CL528">
            <v>115.17311347541998</v>
          </cell>
          <cell r="CM528">
            <v>2.6426400000000001</v>
          </cell>
          <cell r="CN528">
            <v>0</v>
          </cell>
          <cell r="CO528">
            <v>0</v>
          </cell>
          <cell r="CP528">
            <v>0</v>
          </cell>
          <cell r="CQ528">
            <v>9.9353099999999994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10.39269</v>
          </cell>
          <cell r="DA528">
            <v>0.98099999999999998</v>
          </cell>
          <cell r="DB528">
            <v>0</v>
          </cell>
          <cell r="DC528">
            <v>1</v>
          </cell>
          <cell r="DE528">
            <v>0</v>
          </cell>
        </row>
        <row r="529">
          <cell r="C529" t="str">
            <v>2L8x4x7/8x3/4LLBB</v>
          </cell>
          <cell r="D529" t="str">
            <v>F</v>
          </cell>
          <cell r="E529">
            <v>66.599999999999994</v>
          </cell>
          <cell r="F529">
            <v>19.600000000000001</v>
          </cell>
          <cell r="G529">
            <v>8</v>
          </cell>
          <cell r="H529">
            <v>0</v>
          </cell>
          <cell r="I529">
            <v>0</v>
          </cell>
          <cell r="J529">
            <v>0</v>
          </cell>
          <cell r="K529">
            <v>4</v>
          </cell>
          <cell r="L529">
            <v>0</v>
          </cell>
          <cell r="M529">
            <v>0</v>
          </cell>
          <cell r="N529">
            <v>0</v>
          </cell>
          <cell r="O529">
            <v>0.875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V529">
            <v>0</v>
          </cell>
          <cell r="W529">
            <v>2.99</v>
          </cell>
          <cell r="X529">
            <v>0</v>
          </cell>
          <cell r="Y529">
            <v>0</v>
          </cell>
          <cell r="Z529">
            <v>2.41</v>
          </cell>
          <cell r="AB529">
            <v>4.5714285714285712</v>
          </cell>
          <cell r="AD529">
            <v>8.1428571428571423</v>
          </cell>
          <cell r="AF529">
            <v>0</v>
          </cell>
          <cell r="AG529">
            <v>0</v>
          </cell>
          <cell r="AH529">
            <v>0</v>
          </cell>
          <cell r="AI529">
            <v>125</v>
          </cell>
          <cell r="AJ529">
            <v>43.4</v>
          </cell>
          <cell r="AK529">
            <v>25</v>
          </cell>
          <cell r="AL529">
            <v>2.5299999999999998</v>
          </cell>
          <cell r="AM529">
            <v>0</v>
          </cell>
          <cell r="AN529">
            <v>0</v>
          </cell>
          <cell r="AO529">
            <v>0</v>
          </cell>
          <cell r="AP529">
            <v>1.72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3.98</v>
          </cell>
          <cell r="AZ529">
            <v>0.59</v>
          </cell>
          <cell r="BA529">
            <v>0</v>
          </cell>
          <cell r="BB529">
            <v>1</v>
          </cell>
          <cell r="BD529" t="str">
            <v>2L203x102x22.2x19LLBB</v>
          </cell>
          <cell r="BE529" t="str">
            <v>2L203x102x22.2x19LLBB</v>
          </cell>
          <cell r="BF529">
            <v>99.199999999999989</v>
          </cell>
          <cell r="BG529">
            <v>126.5509476</v>
          </cell>
          <cell r="BH529">
            <v>20.327999999999999</v>
          </cell>
          <cell r="BI529">
            <v>0</v>
          </cell>
          <cell r="BJ529">
            <v>0</v>
          </cell>
          <cell r="BK529">
            <v>0</v>
          </cell>
          <cell r="BL529">
            <v>10.164</v>
          </cell>
          <cell r="BM529">
            <v>0</v>
          </cell>
          <cell r="BN529">
            <v>0</v>
          </cell>
          <cell r="BO529">
            <v>0</v>
          </cell>
          <cell r="BP529">
            <v>2.2233749999999999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W529">
            <v>0</v>
          </cell>
          <cell r="BX529">
            <v>7.5975900000000003</v>
          </cell>
          <cell r="BY529">
            <v>0</v>
          </cell>
          <cell r="BZ529">
            <v>0</v>
          </cell>
          <cell r="CA529">
            <v>6.1238099999999998</v>
          </cell>
          <cell r="CB529">
            <v>0</v>
          </cell>
          <cell r="CC529">
            <v>4.5714285714285712</v>
          </cell>
          <cell r="CD529">
            <v>0</v>
          </cell>
          <cell r="CE529">
            <v>8.1428571428571423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5211.0911919701248</v>
          </cell>
          <cell r="CK529">
            <v>712.0389066713999</v>
          </cell>
          <cell r="CL529">
            <v>410.16066052499997</v>
          </cell>
          <cell r="CM529">
            <v>6.4287299999999989</v>
          </cell>
          <cell r="CN529">
            <v>0</v>
          </cell>
          <cell r="CO529">
            <v>0</v>
          </cell>
          <cell r="CP529">
            <v>0</v>
          </cell>
          <cell r="CQ529">
            <v>4.37052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10.11318</v>
          </cell>
          <cell r="DA529">
            <v>0.59</v>
          </cell>
          <cell r="DB529">
            <v>0</v>
          </cell>
          <cell r="DC529">
            <v>1</v>
          </cell>
          <cell r="DE529">
            <v>0.75</v>
          </cell>
        </row>
        <row r="530">
          <cell r="C530" t="str">
            <v>2L8x4x7/8x3/4SLBB</v>
          </cell>
          <cell r="D530" t="str">
            <v>F</v>
          </cell>
          <cell r="E530">
            <v>66.599999999999994</v>
          </cell>
          <cell r="F530">
            <v>19.600000000000001</v>
          </cell>
          <cell r="G530">
            <v>4</v>
          </cell>
          <cell r="H530">
            <v>0</v>
          </cell>
          <cell r="I530">
            <v>0</v>
          </cell>
          <cell r="J530">
            <v>0</v>
          </cell>
          <cell r="K530">
            <v>8</v>
          </cell>
          <cell r="L530">
            <v>0</v>
          </cell>
          <cell r="M530">
            <v>0</v>
          </cell>
          <cell r="N530">
            <v>0</v>
          </cell>
          <cell r="O530">
            <v>0.875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V530">
            <v>0</v>
          </cell>
          <cell r="W530">
            <v>0.997</v>
          </cell>
          <cell r="X530">
            <v>0</v>
          </cell>
          <cell r="Y530">
            <v>0</v>
          </cell>
          <cell r="Z530">
            <v>0.61199999999999999</v>
          </cell>
          <cell r="AB530">
            <v>9.1428571428571423</v>
          </cell>
          <cell r="AD530">
            <v>3.5714285714285716</v>
          </cell>
          <cell r="AF530">
            <v>0</v>
          </cell>
          <cell r="AG530">
            <v>0</v>
          </cell>
          <cell r="AH530">
            <v>0</v>
          </cell>
          <cell r="AI530">
            <v>21.1</v>
          </cell>
          <cell r="AJ530">
            <v>13.5</v>
          </cell>
          <cell r="AK530">
            <v>7.02</v>
          </cell>
          <cell r="AL530">
            <v>1.04</v>
          </cell>
          <cell r="AM530">
            <v>0</v>
          </cell>
          <cell r="AN530">
            <v>0</v>
          </cell>
          <cell r="AO530">
            <v>0</v>
          </cell>
          <cell r="AP530">
            <v>4.21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4.37</v>
          </cell>
          <cell r="AZ530">
            <v>0.98399999999999999</v>
          </cell>
          <cell r="BA530">
            <v>0</v>
          </cell>
          <cell r="BB530">
            <v>1</v>
          </cell>
          <cell r="BD530" t="str">
            <v>2L203x102x22.2x19SLBB</v>
          </cell>
          <cell r="BE530" t="str">
            <v>2L203x102x22.2x19SLBB</v>
          </cell>
          <cell r="BF530">
            <v>99.199999999999989</v>
          </cell>
          <cell r="BG530">
            <v>126.5509476</v>
          </cell>
          <cell r="BH530">
            <v>10.164</v>
          </cell>
          <cell r="BI530">
            <v>0</v>
          </cell>
          <cell r="BJ530">
            <v>0</v>
          </cell>
          <cell r="BK530">
            <v>0</v>
          </cell>
          <cell r="BL530">
            <v>20.327999999999999</v>
          </cell>
          <cell r="BM530">
            <v>0</v>
          </cell>
          <cell r="BN530">
            <v>0</v>
          </cell>
          <cell r="BO530">
            <v>0</v>
          </cell>
          <cell r="BP530">
            <v>2.2233749999999999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W530">
            <v>0</v>
          </cell>
          <cell r="BX530">
            <v>2.5333769999999998</v>
          </cell>
          <cell r="BY530">
            <v>0</v>
          </cell>
          <cell r="BZ530">
            <v>0</v>
          </cell>
          <cell r="CA530">
            <v>1.5550919999999999</v>
          </cell>
          <cell r="CB530">
            <v>0</v>
          </cell>
          <cell r="CC530">
            <v>9.1428571428571423</v>
          </cell>
          <cell r="CD530">
            <v>0</v>
          </cell>
          <cell r="CE530">
            <v>3.5714285714285716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879.6321932045571</v>
          </cell>
          <cell r="CK530">
            <v>221.48675668349998</v>
          </cell>
          <cell r="CL530">
            <v>115.17311347541998</v>
          </cell>
          <cell r="CM530">
            <v>2.6426400000000001</v>
          </cell>
          <cell r="CN530">
            <v>0</v>
          </cell>
          <cell r="CO530">
            <v>0</v>
          </cell>
          <cell r="CP530">
            <v>0</v>
          </cell>
          <cell r="CQ530">
            <v>10.697609999999999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11.10417</v>
          </cell>
          <cell r="DA530">
            <v>0.98399999999999999</v>
          </cell>
          <cell r="DB530">
            <v>0</v>
          </cell>
          <cell r="DC530">
            <v>1</v>
          </cell>
          <cell r="DE530">
            <v>0.75</v>
          </cell>
        </row>
        <row r="531">
          <cell r="C531" t="str">
            <v>2L8x4x7/8x3/8LLBB</v>
          </cell>
          <cell r="D531" t="str">
            <v>F</v>
          </cell>
          <cell r="E531">
            <v>66.599999999999994</v>
          </cell>
          <cell r="F531">
            <v>19.600000000000001</v>
          </cell>
          <cell r="G531">
            <v>8</v>
          </cell>
          <cell r="H531">
            <v>0</v>
          </cell>
          <cell r="I531">
            <v>0</v>
          </cell>
          <cell r="J531">
            <v>0</v>
          </cell>
          <cell r="K531">
            <v>4</v>
          </cell>
          <cell r="L531">
            <v>0</v>
          </cell>
          <cell r="M531">
            <v>0</v>
          </cell>
          <cell r="N531">
            <v>0</v>
          </cell>
          <cell r="O531">
            <v>0.875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V531">
            <v>0</v>
          </cell>
          <cell r="W531">
            <v>2.99</v>
          </cell>
          <cell r="X531">
            <v>0</v>
          </cell>
          <cell r="Y531">
            <v>0</v>
          </cell>
          <cell r="Z531">
            <v>2.41</v>
          </cell>
          <cell r="AB531">
            <v>4.5714285714285712</v>
          </cell>
          <cell r="AD531">
            <v>8.1428571428571423</v>
          </cell>
          <cell r="AF531">
            <v>0</v>
          </cell>
          <cell r="AG531">
            <v>0</v>
          </cell>
          <cell r="AH531">
            <v>0</v>
          </cell>
          <cell r="AI531">
            <v>125</v>
          </cell>
          <cell r="AJ531">
            <v>43.4</v>
          </cell>
          <cell r="AK531">
            <v>25</v>
          </cell>
          <cell r="AL531">
            <v>2.5299999999999998</v>
          </cell>
          <cell r="AM531">
            <v>0</v>
          </cell>
          <cell r="AN531">
            <v>0</v>
          </cell>
          <cell r="AO531">
            <v>0</v>
          </cell>
          <cell r="AP531">
            <v>1.57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3.92</v>
          </cell>
          <cell r="AZ531">
            <v>0.57699999999999996</v>
          </cell>
          <cell r="BA531">
            <v>0</v>
          </cell>
          <cell r="BB531">
            <v>1</v>
          </cell>
          <cell r="BD531" t="str">
            <v>2L203x102x22.2x9LLBB</v>
          </cell>
          <cell r="BE531" t="str">
            <v>2L203x102x22.2x9LLBB</v>
          </cell>
          <cell r="BF531">
            <v>99.199999999999989</v>
          </cell>
          <cell r="BG531">
            <v>126.5509476</v>
          </cell>
          <cell r="BH531">
            <v>20.327999999999999</v>
          </cell>
          <cell r="BI531">
            <v>0</v>
          </cell>
          <cell r="BJ531">
            <v>0</v>
          </cell>
          <cell r="BK531">
            <v>0</v>
          </cell>
          <cell r="BL531">
            <v>10.164</v>
          </cell>
          <cell r="BM531">
            <v>0</v>
          </cell>
          <cell r="BN531">
            <v>0</v>
          </cell>
          <cell r="BO531">
            <v>0</v>
          </cell>
          <cell r="BP531">
            <v>2.2233749999999999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W531">
            <v>0</v>
          </cell>
          <cell r="BX531">
            <v>7.5975900000000003</v>
          </cell>
          <cell r="BY531">
            <v>0</v>
          </cell>
          <cell r="BZ531">
            <v>0</v>
          </cell>
          <cell r="CA531">
            <v>6.1238099999999998</v>
          </cell>
          <cell r="CB531">
            <v>0</v>
          </cell>
          <cell r="CC531">
            <v>4.5714285714285712</v>
          </cell>
          <cell r="CD531">
            <v>0</v>
          </cell>
          <cell r="CE531">
            <v>8.1428571428571423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5211.0911919701248</v>
          </cell>
          <cell r="CK531">
            <v>712.0389066713999</v>
          </cell>
          <cell r="CL531">
            <v>410.16066052499997</v>
          </cell>
          <cell r="CM531">
            <v>6.4287299999999989</v>
          </cell>
          <cell r="CN531">
            <v>0</v>
          </cell>
          <cell r="CO531">
            <v>0</v>
          </cell>
          <cell r="CP531">
            <v>0</v>
          </cell>
          <cell r="CQ531">
            <v>3.9893700000000001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9.9607200000000002</v>
          </cell>
          <cell r="DA531">
            <v>0.57699999999999996</v>
          </cell>
          <cell r="DB531">
            <v>0</v>
          </cell>
          <cell r="DC531">
            <v>1</v>
          </cell>
          <cell r="DE531">
            <v>0.375</v>
          </cell>
        </row>
        <row r="532">
          <cell r="C532" t="str">
            <v>2L8x4x7/8x3/8SLBB</v>
          </cell>
          <cell r="D532" t="str">
            <v>F</v>
          </cell>
          <cell r="E532">
            <v>66.599999999999994</v>
          </cell>
          <cell r="F532">
            <v>19.600000000000001</v>
          </cell>
          <cell r="G532">
            <v>4</v>
          </cell>
          <cell r="H532">
            <v>0</v>
          </cell>
          <cell r="I532">
            <v>0</v>
          </cell>
          <cell r="J532">
            <v>0</v>
          </cell>
          <cell r="K532">
            <v>8</v>
          </cell>
          <cell r="L532">
            <v>0</v>
          </cell>
          <cell r="M532">
            <v>0</v>
          </cell>
          <cell r="N532">
            <v>0</v>
          </cell>
          <cell r="O532">
            <v>0.875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V532">
            <v>0</v>
          </cell>
          <cell r="W532">
            <v>0.997</v>
          </cell>
          <cell r="X532">
            <v>0</v>
          </cell>
          <cell r="Y532">
            <v>0</v>
          </cell>
          <cell r="Z532">
            <v>0.61199999999999999</v>
          </cell>
          <cell r="AB532">
            <v>9.1428571428571423</v>
          </cell>
          <cell r="AD532">
            <v>3.5714285714285716</v>
          </cell>
          <cell r="AF532">
            <v>0</v>
          </cell>
          <cell r="AG532">
            <v>0</v>
          </cell>
          <cell r="AH532">
            <v>0</v>
          </cell>
          <cell r="AI532">
            <v>21.1</v>
          </cell>
          <cell r="AJ532">
            <v>13.5</v>
          </cell>
          <cell r="AK532">
            <v>7.02</v>
          </cell>
          <cell r="AL532">
            <v>1.04</v>
          </cell>
          <cell r="AM532">
            <v>0</v>
          </cell>
          <cell r="AN532">
            <v>0</v>
          </cell>
          <cell r="AO532">
            <v>0</v>
          </cell>
          <cell r="AP532">
            <v>4.0599999999999996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4.22</v>
          </cell>
          <cell r="AZ532">
            <v>0.98199999999999998</v>
          </cell>
          <cell r="BA532">
            <v>0</v>
          </cell>
          <cell r="BB532">
            <v>1</v>
          </cell>
          <cell r="BD532" t="str">
            <v>2L203x102x22.2x9SLBB</v>
          </cell>
          <cell r="BE532" t="str">
            <v>2L203x102x22.2x9SLBB</v>
          </cell>
          <cell r="BF532">
            <v>99.199999999999989</v>
          </cell>
          <cell r="BG532">
            <v>126.5509476</v>
          </cell>
          <cell r="BH532">
            <v>10.164</v>
          </cell>
          <cell r="BI532">
            <v>0</v>
          </cell>
          <cell r="BJ532">
            <v>0</v>
          </cell>
          <cell r="BK532">
            <v>0</v>
          </cell>
          <cell r="BL532">
            <v>20.327999999999999</v>
          </cell>
          <cell r="BM532">
            <v>0</v>
          </cell>
          <cell r="BN532">
            <v>0</v>
          </cell>
          <cell r="BO532">
            <v>0</v>
          </cell>
          <cell r="BP532">
            <v>2.2233749999999999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W532">
            <v>0</v>
          </cell>
          <cell r="BX532">
            <v>2.5333769999999998</v>
          </cell>
          <cell r="BY532">
            <v>0</v>
          </cell>
          <cell r="BZ532">
            <v>0</v>
          </cell>
          <cell r="CA532">
            <v>1.5550919999999999</v>
          </cell>
          <cell r="CB532">
            <v>0</v>
          </cell>
          <cell r="CC532">
            <v>9.1428571428571423</v>
          </cell>
          <cell r="CD532">
            <v>0</v>
          </cell>
          <cell r="CE532">
            <v>3.5714285714285716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879.6321932045571</v>
          </cell>
          <cell r="CK532">
            <v>221.48675668349998</v>
          </cell>
          <cell r="CL532">
            <v>115.17311347541998</v>
          </cell>
          <cell r="CM532">
            <v>2.6426400000000001</v>
          </cell>
          <cell r="CN532">
            <v>0</v>
          </cell>
          <cell r="CO532">
            <v>0</v>
          </cell>
          <cell r="CP532">
            <v>0</v>
          </cell>
          <cell r="CQ532">
            <v>10.316459999999999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10.723019999999998</v>
          </cell>
          <cell r="DA532">
            <v>0.98199999999999998</v>
          </cell>
          <cell r="DB532">
            <v>0</v>
          </cell>
          <cell r="DC532">
            <v>1</v>
          </cell>
          <cell r="DE532">
            <v>0.375</v>
          </cell>
        </row>
        <row r="533">
          <cell r="C533" t="str">
            <v>2L8x4x9/16LLBB</v>
          </cell>
          <cell r="D533" t="str">
            <v>F</v>
          </cell>
          <cell r="E533">
            <v>44.1</v>
          </cell>
          <cell r="F533">
            <v>13</v>
          </cell>
          <cell r="G533">
            <v>8</v>
          </cell>
          <cell r="H533">
            <v>0</v>
          </cell>
          <cell r="I533">
            <v>0</v>
          </cell>
          <cell r="J533">
            <v>0</v>
          </cell>
          <cell r="K533">
            <v>4</v>
          </cell>
          <cell r="L533">
            <v>0</v>
          </cell>
          <cell r="M533">
            <v>0</v>
          </cell>
          <cell r="N533">
            <v>0</v>
          </cell>
          <cell r="O533">
            <v>0.5625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V533">
            <v>0</v>
          </cell>
          <cell r="W533">
            <v>2.86</v>
          </cell>
          <cell r="X533">
            <v>0</v>
          </cell>
          <cell r="Y533">
            <v>0</v>
          </cell>
          <cell r="Z533">
            <v>2.23</v>
          </cell>
          <cell r="AB533">
            <v>7.1111111111111107</v>
          </cell>
          <cell r="AD533">
            <v>13.222222222222221</v>
          </cell>
          <cell r="AF533">
            <v>0</v>
          </cell>
          <cell r="AG533">
            <v>0</v>
          </cell>
          <cell r="AH533">
            <v>0</v>
          </cell>
          <cell r="AI533">
            <v>85.7</v>
          </cell>
          <cell r="AJ533">
            <v>29.2</v>
          </cell>
          <cell r="AK533">
            <v>16.7</v>
          </cell>
          <cell r="AL533">
            <v>2.57</v>
          </cell>
          <cell r="AM533">
            <v>0</v>
          </cell>
          <cell r="AN533">
            <v>0</v>
          </cell>
          <cell r="AO533">
            <v>0</v>
          </cell>
          <cell r="AP533">
            <v>1.38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3.9</v>
          </cell>
          <cell r="AZ533">
            <v>0.56200000000000006</v>
          </cell>
          <cell r="BA533">
            <v>0</v>
          </cell>
          <cell r="BB533">
            <v>1</v>
          </cell>
          <cell r="BD533" t="str">
            <v>2L203x102x14.3LLBB</v>
          </cell>
          <cell r="BE533" t="str">
            <v>2L203x102x14.3LLBB</v>
          </cell>
          <cell r="BF533">
            <v>65.699999999999989</v>
          </cell>
          <cell r="BG533">
            <v>83.936852999999999</v>
          </cell>
          <cell r="BH533">
            <v>20.327999999999999</v>
          </cell>
          <cell r="BI533">
            <v>0</v>
          </cell>
          <cell r="BJ533">
            <v>0</v>
          </cell>
          <cell r="BK533">
            <v>0</v>
          </cell>
          <cell r="BL533">
            <v>10.164</v>
          </cell>
          <cell r="BM533">
            <v>0</v>
          </cell>
          <cell r="BN533">
            <v>0</v>
          </cell>
          <cell r="BO533">
            <v>0</v>
          </cell>
          <cell r="BP533">
            <v>1.4293125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W533">
            <v>0</v>
          </cell>
          <cell r="BX533">
            <v>7.2672599999999994</v>
          </cell>
          <cell r="BY533">
            <v>0</v>
          </cell>
          <cell r="BZ533">
            <v>0</v>
          </cell>
          <cell r="CA533">
            <v>5.6664300000000001</v>
          </cell>
          <cell r="CB533">
            <v>0</v>
          </cell>
          <cell r="CC533">
            <v>7.1111111111111107</v>
          </cell>
          <cell r="CD533">
            <v>0</v>
          </cell>
          <cell r="CE533">
            <v>13.222222222222221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3572.7241212147178</v>
          </cell>
          <cell r="CK533">
            <v>479.06765149319995</v>
          </cell>
          <cell r="CL533">
            <v>273.98732123069999</v>
          </cell>
          <cell r="CM533">
            <v>6.5303699999999996</v>
          </cell>
          <cell r="CN533">
            <v>0</v>
          </cell>
          <cell r="CO533">
            <v>0</v>
          </cell>
          <cell r="CP533">
            <v>0</v>
          </cell>
          <cell r="CQ533">
            <v>3.5065799999999996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9.9098999999999986</v>
          </cell>
          <cell r="DA533">
            <v>0.56200000000000006</v>
          </cell>
          <cell r="DB533">
            <v>0</v>
          </cell>
          <cell r="DC533">
            <v>1</v>
          </cell>
          <cell r="DE533">
            <v>0</v>
          </cell>
        </row>
        <row r="534">
          <cell r="C534" t="str">
            <v>2L8x4x9/16SLBB</v>
          </cell>
          <cell r="D534" t="str">
            <v>F</v>
          </cell>
          <cell r="E534">
            <v>44.1</v>
          </cell>
          <cell r="F534">
            <v>13</v>
          </cell>
          <cell r="G534">
            <v>4</v>
          </cell>
          <cell r="H534">
            <v>0</v>
          </cell>
          <cell r="I534">
            <v>0</v>
          </cell>
          <cell r="J534">
            <v>0</v>
          </cell>
          <cell r="K534">
            <v>8</v>
          </cell>
          <cell r="L534">
            <v>0</v>
          </cell>
          <cell r="M534">
            <v>0</v>
          </cell>
          <cell r="N534">
            <v>0</v>
          </cell>
          <cell r="O534">
            <v>0.5625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V534">
            <v>0</v>
          </cell>
          <cell r="W534">
            <v>0.878</v>
          </cell>
          <cell r="X534">
            <v>0</v>
          </cell>
          <cell r="Y534">
            <v>0</v>
          </cell>
          <cell r="Z534">
            <v>0.40500000000000003</v>
          </cell>
          <cell r="AB534">
            <v>14.222222222222221</v>
          </cell>
          <cell r="AD534">
            <v>6.1111111111111107</v>
          </cell>
          <cell r="AF534">
            <v>0</v>
          </cell>
          <cell r="AG534">
            <v>0</v>
          </cell>
          <cell r="AH534">
            <v>0</v>
          </cell>
          <cell r="AI534">
            <v>14.9</v>
          </cell>
          <cell r="AJ534">
            <v>8.77</v>
          </cell>
          <cell r="AK534">
            <v>4.7699999999999996</v>
          </cell>
          <cell r="AL534">
            <v>1.07</v>
          </cell>
          <cell r="AM534">
            <v>0</v>
          </cell>
          <cell r="AN534">
            <v>0</v>
          </cell>
          <cell r="AO534">
            <v>0</v>
          </cell>
          <cell r="AP534">
            <v>3.85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4.04</v>
          </cell>
          <cell r="AZ534">
            <v>0.97799999999999998</v>
          </cell>
          <cell r="BA534">
            <v>0</v>
          </cell>
          <cell r="BB534">
            <v>1</v>
          </cell>
          <cell r="BD534" t="str">
            <v>2L203x102x14.3SLBB</v>
          </cell>
          <cell r="BE534" t="str">
            <v>2L203x102x14.3SLBB</v>
          </cell>
          <cell r="BF534">
            <v>65.699999999999989</v>
          </cell>
          <cell r="BG534">
            <v>83.936852999999999</v>
          </cell>
          <cell r="BH534">
            <v>10.164</v>
          </cell>
          <cell r="BI534">
            <v>0</v>
          </cell>
          <cell r="BJ534">
            <v>0</v>
          </cell>
          <cell r="BK534">
            <v>0</v>
          </cell>
          <cell r="BL534">
            <v>20.327999999999999</v>
          </cell>
          <cell r="BM534">
            <v>0</v>
          </cell>
          <cell r="BN534">
            <v>0</v>
          </cell>
          <cell r="BO534">
            <v>0</v>
          </cell>
          <cell r="BP534">
            <v>1.4293125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W534">
            <v>0</v>
          </cell>
          <cell r="BX534">
            <v>2.230998</v>
          </cell>
          <cell r="BY534">
            <v>0</v>
          </cell>
          <cell r="BZ534">
            <v>0</v>
          </cell>
          <cell r="CA534">
            <v>1.0291049999999999</v>
          </cell>
          <cell r="CB534">
            <v>0</v>
          </cell>
          <cell r="CC534">
            <v>14.222222222222221</v>
          </cell>
          <cell r="CD534">
            <v>0</v>
          </cell>
          <cell r="CE534">
            <v>6.1111111111111107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621.16207008283891</v>
          </cell>
          <cell r="CK534">
            <v>143.88435971216998</v>
          </cell>
          <cell r="CL534">
            <v>78.258654028169985</v>
          </cell>
          <cell r="CM534">
            <v>2.7188699999999999</v>
          </cell>
          <cell r="CN534">
            <v>0</v>
          </cell>
          <cell r="CO534">
            <v>0</v>
          </cell>
          <cell r="CP534">
            <v>0</v>
          </cell>
          <cell r="CQ534">
            <v>9.7828499999999998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10.265639999999999</v>
          </cell>
          <cell r="DA534">
            <v>0.97799999999999998</v>
          </cell>
          <cell r="DB534">
            <v>0</v>
          </cell>
          <cell r="DC534">
            <v>1</v>
          </cell>
          <cell r="DE534">
            <v>0</v>
          </cell>
        </row>
        <row r="535">
          <cell r="C535" t="str">
            <v>2L8x4x9/16x3/4LLBB</v>
          </cell>
          <cell r="D535" t="str">
            <v>F</v>
          </cell>
          <cell r="E535">
            <v>44.1</v>
          </cell>
          <cell r="F535">
            <v>13</v>
          </cell>
          <cell r="G535">
            <v>8</v>
          </cell>
          <cell r="H535">
            <v>0</v>
          </cell>
          <cell r="I535">
            <v>0</v>
          </cell>
          <cell r="J535">
            <v>0</v>
          </cell>
          <cell r="K535">
            <v>4</v>
          </cell>
          <cell r="L535">
            <v>0</v>
          </cell>
          <cell r="M535">
            <v>0</v>
          </cell>
          <cell r="N535">
            <v>0</v>
          </cell>
          <cell r="O535">
            <v>0.5625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V535">
            <v>0</v>
          </cell>
          <cell r="W535">
            <v>2.86</v>
          </cell>
          <cell r="X535">
            <v>0</v>
          </cell>
          <cell r="Y535">
            <v>0</v>
          </cell>
          <cell r="Z535">
            <v>2.23</v>
          </cell>
          <cell r="AB535">
            <v>7.1111111111111107</v>
          </cell>
          <cell r="AD535">
            <v>13.222222222222221</v>
          </cell>
          <cell r="AF535">
            <v>0</v>
          </cell>
          <cell r="AG535">
            <v>0</v>
          </cell>
          <cell r="AH535">
            <v>0</v>
          </cell>
          <cell r="AI535">
            <v>85.7</v>
          </cell>
          <cell r="AJ535">
            <v>29.2</v>
          </cell>
          <cell r="AK535">
            <v>16.7</v>
          </cell>
          <cell r="AL535">
            <v>2.57</v>
          </cell>
          <cell r="AM535">
            <v>0</v>
          </cell>
          <cell r="AN535">
            <v>0</v>
          </cell>
          <cell r="AO535">
            <v>0</v>
          </cell>
          <cell r="AP535">
            <v>1.65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4</v>
          </cell>
          <cell r="AZ535">
            <v>0.58399999999999996</v>
          </cell>
          <cell r="BA535">
            <v>0</v>
          </cell>
          <cell r="BB535">
            <v>0.95900000000000007</v>
          </cell>
          <cell r="BD535" t="str">
            <v>2L203x102x14.3x19LLBB</v>
          </cell>
          <cell r="BE535" t="str">
            <v>2L203x102x14.3x19LLBB</v>
          </cell>
          <cell r="BF535">
            <v>65.699999999999989</v>
          </cell>
          <cell r="BG535">
            <v>83.936852999999999</v>
          </cell>
          <cell r="BH535">
            <v>20.327999999999999</v>
          </cell>
          <cell r="BI535">
            <v>0</v>
          </cell>
          <cell r="BJ535">
            <v>0</v>
          </cell>
          <cell r="BK535">
            <v>0</v>
          </cell>
          <cell r="BL535">
            <v>10.164</v>
          </cell>
          <cell r="BM535">
            <v>0</v>
          </cell>
          <cell r="BN535">
            <v>0</v>
          </cell>
          <cell r="BO535">
            <v>0</v>
          </cell>
          <cell r="BP535">
            <v>1.4293125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W535">
            <v>0</v>
          </cell>
          <cell r="BX535">
            <v>7.2672599999999994</v>
          </cell>
          <cell r="BY535">
            <v>0</v>
          </cell>
          <cell r="BZ535">
            <v>0</v>
          </cell>
          <cell r="CA535">
            <v>5.6664300000000001</v>
          </cell>
          <cell r="CB535">
            <v>0</v>
          </cell>
          <cell r="CC535">
            <v>7.1111111111111107</v>
          </cell>
          <cell r="CD535">
            <v>0</v>
          </cell>
          <cell r="CE535">
            <v>13.222222222222221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3572.7241212147178</v>
          </cell>
          <cell r="CK535">
            <v>479.06765149319995</v>
          </cell>
          <cell r="CL535">
            <v>273.98732123069999</v>
          </cell>
          <cell r="CM535">
            <v>6.5303699999999996</v>
          </cell>
          <cell r="CN535">
            <v>0</v>
          </cell>
          <cell r="CO535">
            <v>0</v>
          </cell>
          <cell r="CP535">
            <v>0</v>
          </cell>
          <cell r="CQ535">
            <v>4.1926499999999995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10.164</v>
          </cell>
          <cell r="DA535">
            <v>0.58399999999999996</v>
          </cell>
          <cell r="DB535">
            <v>0</v>
          </cell>
          <cell r="DC535">
            <v>0.95800000000000007</v>
          </cell>
          <cell r="DE535">
            <v>0.75</v>
          </cell>
        </row>
        <row r="536">
          <cell r="C536" t="str">
            <v>2L8x4x9/16x3/4SLBB</v>
          </cell>
          <cell r="D536" t="str">
            <v>F</v>
          </cell>
          <cell r="E536">
            <v>44.1</v>
          </cell>
          <cell r="F536">
            <v>13</v>
          </cell>
          <cell r="G536">
            <v>4</v>
          </cell>
          <cell r="H536">
            <v>0</v>
          </cell>
          <cell r="I536">
            <v>0</v>
          </cell>
          <cell r="J536">
            <v>0</v>
          </cell>
          <cell r="K536">
            <v>8</v>
          </cell>
          <cell r="L536">
            <v>0</v>
          </cell>
          <cell r="M536">
            <v>0</v>
          </cell>
          <cell r="N536">
            <v>0</v>
          </cell>
          <cell r="O536">
            <v>0.5625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V536">
            <v>0</v>
          </cell>
          <cell r="W536">
            <v>0.878</v>
          </cell>
          <cell r="X536">
            <v>0</v>
          </cell>
          <cell r="Y536">
            <v>0</v>
          </cell>
          <cell r="Z536">
            <v>0.40500000000000003</v>
          </cell>
          <cell r="AB536">
            <v>14.222222222222221</v>
          </cell>
          <cell r="AD536">
            <v>6.1111111111111107</v>
          </cell>
          <cell r="AF536">
            <v>0</v>
          </cell>
          <cell r="AG536">
            <v>0</v>
          </cell>
          <cell r="AH536">
            <v>0</v>
          </cell>
          <cell r="AI536">
            <v>14.9</v>
          </cell>
          <cell r="AJ536">
            <v>8.77</v>
          </cell>
          <cell r="AK536">
            <v>4.7699999999999996</v>
          </cell>
          <cell r="AL536">
            <v>1.07</v>
          </cell>
          <cell r="AM536">
            <v>0</v>
          </cell>
          <cell r="AN536">
            <v>0</v>
          </cell>
          <cell r="AO536">
            <v>0</v>
          </cell>
          <cell r="AP536">
            <v>4.13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4.3099999999999996</v>
          </cell>
          <cell r="AZ536">
            <v>0.98099999999999998</v>
          </cell>
          <cell r="BA536">
            <v>0</v>
          </cell>
          <cell r="BB536">
            <v>0.95900000000000007</v>
          </cell>
          <cell r="BD536" t="str">
            <v>2L203x102x14.3x19SLBB</v>
          </cell>
          <cell r="BE536" t="str">
            <v>2L203x102x14.3x19SLBB</v>
          </cell>
          <cell r="BF536">
            <v>65.699999999999989</v>
          </cell>
          <cell r="BG536">
            <v>83.936852999999999</v>
          </cell>
          <cell r="BH536">
            <v>10.164</v>
          </cell>
          <cell r="BI536">
            <v>0</v>
          </cell>
          <cell r="BJ536">
            <v>0</v>
          </cell>
          <cell r="BK536">
            <v>0</v>
          </cell>
          <cell r="BL536">
            <v>20.327999999999999</v>
          </cell>
          <cell r="BM536">
            <v>0</v>
          </cell>
          <cell r="BN536">
            <v>0</v>
          </cell>
          <cell r="BO536">
            <v>0</v>
          </cell>
          <cell r="BP536">
            <v>1.4293125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W536">
            <v>0</v>
          </cell>
          <cell r="BX536">
            <v>2.230998</v>
          </cell>
          <cell r="BY536">
            <v>0</v>
          </cell>
          <cell r="BZ536">
            <v>0</v>
          </cell>
          <cell r="CA536">
            <v>1.0291049999999999</v>
          </cell>
          <cell r="CB536">
            <v>0</v>
          </cell>
          <cell r="CC536">
            <v>14.222222222222221</v>
          </cell>
          <cell r="CD536">
            <v>0</v>
          </cell>
          <cell r="CE536">
            <v>6.1111111111111107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621.16207008283891</v>
          </cell>
          <cell r="CK536">
            <v>143.88435971216998</v>
          </cell>
          <cell r="CL536">
            <v>78.258654028169985</v>
          </cell>
          <cell r="CM536">
            <v>2.7188699999999999</v>
          </cell>
          <cell r="CN536">
            <v>0</v>
          </cell>
          <cell r="CO536">
            <v>0</v>
          </cell>
          <cell r="CP536">
            <v>0</v>
          </cell>
          <cell r="CQ536">
            <v>10.49433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10.951709999999999</v>
          </cell>
          <cell r="DA536">
            <v>0.98099999999999998</v>
          </cell>
          <cell r="DB536">
            <v>0</v>
          </cell>
          <cell r="DC536">
            <v>0.95800000000000007</v>
          </cell>
          <cell r="DE536">
            <v>0.75</v>
          </cell>
        </row>
        <row r="537">
          <cell r="C537" t="str">
            <v>2L8x4x9/16x3/8LLBB</v>
          </cell>
          <cell r="D537" t="str">
            <v>F</v>
          </cell>
          <cell r="E537">
            <v>44.1</v>
          </cell>
          <cell r="F537">
            <v>13</v>
          </cell>
          <cell r="G537">
            <v>8</v>
          </cell>
          <cell r="H537">
            <v>0</v>
          </cell>
          <cell r="I537">
            <v>0</v>
          </cell>
          <cell r="J537">
            <v>0</v>
          </cell>
          <cell r="K537">
            <v>4</v>
          </cell>
          <cell r="L537">
            <v>0</v>
          </cell>
          <cell r="M537">
            <v>0</v>
          </cell>
          <cell r="N537">
            <v>0</v>
          </cell>
          <cell r="O537">
            <v>0.5625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V537">
            <v>0</v>
          </cell>
          <cell r="W537">
            <v>2.86</v>
          </cell>
          <cell r="X537">
            <v>0</v>
          </cell>
          <cell r="Y537">
            <v>0</v>
          </cell>
          <cell r="Z537">
            <v>2.23</v>
          </cell>
          <cell r="AB537">
            <v>7.1111111111111107</v>
          </cell>
          <cell r="AD537">
            <v>13.222222222222221</v>
          </cell>
          <cell r="AF537">
            <v>0</v>
          </cell>
          <cell r="AG537">
            <v>0</v>
          </cell>
          <cell r="AH537">
            <v>0</v>
          </cell>
          <cell r="AI537">
            <v>85.7</v>
          </cell>
          <cell r="AJ537">
            <v>29.2</v>
          </cell>
          <cell r="AK537">
            <v>16.7</v>
          </cell>
          <cell r="AL537">
            <v>2.57</v>
          </cell>
          <cell r="AM537">
            <v>0</v>
          </cell>
          <cell r="AN537">
            <v>0</v>
          </cell>
          <cell r="AO537">
            <v>0</v>
          </cell>
          <cell r="AP537">
            <v>1.51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3.94</v>
          </cell>
          <cell r="AZ537">
            <v>0.57200000000000006</v>
          </cell>
          <cell r="BA537">
            <v>0</v>
          </cell>
          <cell r="BB537">
            <v>0.95900000000000007</v>
          </cell>
          <cell r="BD537" t="str">
            <v>2L203x102x14.3x9LLBB</v>
          </cell>
          <cell r="BE537" t="str">
            <v>2L203x102x14.3x9LLBB</v>
          </cell>
          <cell r="BF537">
            <v>65.699999999999989</v>
          </cell>
          <cell r="BG537">
            <v>83.936852999999999</v>
          </cell>
          <cell r="BH537">
            <v>20.327999999999999</v>
          </cell>
          <cell r="BI537">
            <v>0</v>
          </cell>
          <cell r="BJ537">
            <v>0</v>
          </cell>
          <cell r="BK537">
            <v>0</v>
          </cell>
          <cell r="BL537">
            <v>10.164</v>
          </cell>
          <cell r="BM537">
            <v>0</v>
          </cell>
          <cell r="BN537">
            <v>0</v>
          </cell>
          <cell r="BO537">
            <v>0</v>
          </cell>
          <cell r="BP537">
            <v>1.4293125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W537">
            <v>0</v>
          </cell>
          <cell r="BX537">
            <v>7.2672599999999994</v>
          </cell>
          <cell r="BY537">
            <v>0</v>
          </cell>
          <cell r="BZ537">
            <v>0</v>
          </cell>
          <cell r="CA537">
            <v>5.6664300000000001</v>
          </cell>
          <cell r="CB537">
            <v>0</v>
          </cell>
          <cell r="CC537">
            <v>7.1111111111111107</v>
          </cell>
          <cell r="CD537">
            <v>0</v>
          </cell>
          <cell r="CE537">
            <v>13.222222222222221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3572.7241212147178</v>
          </cell>
          <cell r="CK537">
            <v>479.06765149319995</v>
          </cell>
          <cell r="CL537">
            <v>273.98732123069999</v>
          </cell>
          <cell r="CM537">
            <v>6.5303699999999996</v>
          </cell>
          <cell r="CN537">
            <v>0</v>
          </cell>
          <cell r="CO537">
            <v>0</v>
          </cell>
          <cell r="CP537">
            <v>0</v>
          </cell>
          <cell r="CQ537">
            <v>3.83691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10.01154</v>
          </cell>
          <cell r="DA537">
            <v>0.57200000000000006</v>
          </cell>
          <cell r="DB537">
            <v>0</v>
          </cell>
          <cell r="DC537">
            <v>0.95800000000000007</v>
          </cell>
          <cell r="DE537">
            <v>0.375</v>
          </cell>
        </row>
        <row r="538">
          <cell r="C538" t="str">
            <v>2L8x4x9/16x3/8SLBB</v>
          </cell>
          <cell r="D538" t="str">
            <v>F</v>
          </cell>
          <cell r="E538">
            <v>44.1</v>
          </cell>
          <cell r="F538">
            <v>13</v>
          </cell>
          <cell r="G538">
            <v>4</v>
          </cell>
          <cell r="H538">
            <v>0</v>
          </cell>
          <cell r="I538">
            <v>0</v>
          </cell>
          <cell r="J538">
            <v>0</v>
          </cell>
          <cell r="K538">
            <v>8</v>
          </cell>
          <cell r="L538">
            <v>0</v>
          </cell>
          <cell r="M538">
            <v>0</v>
          </cell>
          <cell r="N538">
            <v>0</v>
          </cell>
          <cell r="O538">
            <v>0.5625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V538">
            <v>0</v>
          </cell>
          <cell r="W538">
            <v>0.878</v>
          </cell>
          <cell r="X538">
            <v>0</v>
          </cell>
          <cell r="Y538">
            <v>0</v>
          </cell>
          <cell r="Z538">
            <v>0.40500000000000003</v>
          </cell>
          <cell r="AB538">
            <v>14.222222222222221</v>
          </cell>
          <cell r="AD538">
            <v>6.1111111111111107</v>
          </cell>
          <cell r="AF538">
            <v>0</v>
          </cell>
          <cell r="AG538">
            <v>0</v>
          </cell>
          <cell r="AH538">
            <v>0</v>
          </cell>
          <cell r="AI538">
            <v>14.9</v>
          </cell>
          <cell r="AJ538">
            <v>8.77</v>
          </cell>
          <cell r="AK538">
            <v>4.7699999999999996</v>
          </cell>
          <cell r="AL538">
            <v>1.07</v>
          </cell>
          <cell r="AM538">
            <v>0</v>
          </cell>
          <cell r="AN538">
            <v>0</v>
          </cell>
          <cell r="AO538">
            <v>0</v>
          </cell>
          <cell r="AP538">
            <v>3.99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4.17</v>
          </cell>
          <cell r="AZ538">
            <v>0.98</v>
          </cell>
          <cell r="BA538">
            <v>0</v>
          </cell>
          <cell r="BB538">
            <v>0.95900000000000007</v>
          </cell>
          <cell r="BD538" t="str">
            <v>2L203x102x14.3x9SLBB</v>
          </cell>
          <cell r="BE538" t="str">
            <v>2L203x102x14.3x9SLBB</v>
          </cell>
          <cell r="BF538">
            <v>65.699999999999989</v>
          </cell>
          <cell r="BG538">
            <v>83.936852999999999</v>
          </cell>
          <cell r="BH538">
            <v>10.164</v>
          </cell>
          <cell r="BI538">
            <v>0</v>
          </cell>
          <cell r="BJ538">
            <v>0</v>
          </cell>
          <cell r="BK538">
            <v>0</v>
          </cell>
          <cell r="BL538">
            <v>20.327999999999999</v>
          </cell>
          <cell r="BM538">
            <v>0</v>
          </cell>
          <cell r="BN538">
            <v>0</v>
          </cell>
          <cell r="BO538">
            <v>0</v>
          </cell>
          <cell r="BP538">
            <v>1.4293125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W538">
            <v>0</v>
          </cell>
          <cell r="BX538">
            <v>2.230998</v>
          </cell>
          <cell r="BY538">
            <v>0</v>
          </cell>
          <cell r="BZ538">
            <v>0</v>
          </cell>
          <cell r="CA538">
            <v>1.0291049999999999</v>
          </cell>
          <cell r="CB538">
            <v>0</v>
          </cell>
          <cell r="CC538">
            <v>14.222222222222221</v>
          </cell>
          <cell r="CD538">
            <v>0</v>
          </cell>
          <cell r="CE538">
            <v>6.1111111111111107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621.16207008283891</v>
          </cell>
          <cell r="CK538">
            <v>143.88435971216998</v>
          </cell>
          <cell r="CL538">
            <v>78.258654028169985</v>
          </cell>
          <cell r="CM538">
            <v>2.7188699999999999</v>
          </cell>
          <cell r="CN538">
            <v>0</v>
          </cell>
          <cell r="CO538">
            <v>0</v>
          </cell>
          <cell r="CP538">
            <v>0</v>
          </cell>
          <cell r="CQ538">
            <v>10.138590000000001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10.595969999999999</v>
          </cell>
          <cell r="DA538">
            <v>0.98</v>
          </cell>
          <cell r="DB538">
            <v>0</v>
          </cell>
          <cell r="DC538">
            <v>0.95800000000000007</v>
          </cell>
          <cell r="DE538">
            <v>0.375</v>
          </cell>
        </row>
        <row r="539">
          <cell r="C539" t="str">
            <v>2L8x6x1/2LLBB</v>
          </cell>
          <cell r="D539" t="str">
            <v>F</v>
          </cell>
          <cell r="E539">
            <v>46.3</v>
          </cell>
          <cell r="F539">
            <v>13.6</v>
          </cell>
          <cell r="G539">
            <v>8</v>
          </cell>
          <cell r="H539">
            <v>0</v>
          </cell>
          <cell r="I539">
            <v>0</v>
          </cell>
          <cell r="J539">
            <v>0</v>
          </cell>
          <cell r="K539">
            <v>6</v>
          </cell>
          <cell r="L539">
            <v>0</v>
          </cell>
          <cell r="M539">
            <v>0</v>
          </cell>
          <cell r="N539">
            <v>0</v>
          </cell>
          <cell r="O539">
            <v>0.5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V539">
            <v>0</v>
          </cell>
          <cell r="W539">
            <v>2.46</v>
          </cell>
          <cell r="X539">
            <v>0</v>
          </cell>
          <cell r="Y539">
            <v>0</v>
          </cell>
          <cell r="Z539">
            <v>1.2</v>
          </cell>
          <cell r="AB539">
            <v>12</v>
          </cell>
          <cell r="AD539">
            <v>15</v>
          </cell>
          <cell r="AF539">
            <v>0</v>
          </cell>
          <cell r="AG539">
            <v>0</v>
          </cell>
          <cell r="AH539">
            <v>0</v>
          </cell>
          <cell r="AI539">
            <v>88.8</v>
          </cell>
          <cell r="AJ539">
            <v>29.1</v>
          </cell>
          <cell r="AK539">
            <v>16</v>
          </cell>
          <cell r="AL539">
            <v>2.5499999999999998</v>
          </cell>
          <cell r="AM539">
            <v>0</v>
          </cell>
          <cell r="AN539">
            <v>0</v>
          </cell>
          <cell r="AO539">
            <v>0</v>
          </cell>
          <cell r="AP539">
            <v>2.31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4.09</v>
          </cell>
          <cell r="AZ539">
            <v>0.70899999999999996</v>
          </cell>
          <cell r="BA539">
            <v>0</v>
          </cell>
          <cell r="BB539">
            <v>1</v>
          </cell>
          <cell r="BD539" t="str">
            <v>2L203x152x12.7LLBB</v>
          </cell>
          <cell r="BE539" t="str">
            <v>2L203x152x12.7LLBB</v>
          </cell>
          <cell r="BF539">
            <v>69</v>
          </cell>
          <cell r="BG539">
            <v>87.810861599999996</v>
          </cell>
          <cell r="BH539">
            <v>20.327999999999999</v>
          </cell>
          <cell r="BI539">
            <v>0</v>
          </cell>
          <cell r="BJ539">
            <v>0</v>
          </cell>
          <cell r="BK539">
            <v>0</v>
          </cell>
          <cell r="BL539">
            <v>15.245999999999999</v>
          </cell>
          <cell r="BM539">
            <v>0</v>
          </cell>
          <cell r="BN539">
            <v>0</v>
          </cell>
          <cell r="BO539">
            <v>0</v>
          </cell>
          <cell r="BP539">
            <v>1.2705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W539">
            <v>0</v>
          </cell>
          <cell r="BX539">
            <v>6.2508599999999994</v>
          </cell>
          <cell r="BY539">
            <v>0</v>
          </cell>
          <cell r="BZ539">
            <v>0</v>
          </cell>
          <cell r="CA539">
            <v>3.0491999999999999</v>
          </cell>
          <cell r="CB539">
            <v>0</v>
          </cell>
          <cell r="CC539">
            <v>12</v>
          </cell>
          <cell r="CD539">
            <v>0</v>
          </cell>
          <cell r="CE539">
            <v>15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3701.9591827755767</v>
          </cell>
          <cell r="CK539">
            <v>477.42700885109997</v>
          </cell>
          <cell r="CL539">
            <v>262.50282273599998</v>
          </cell>
          <cell r="CM539">
            <v>6.4795499999999997</v>
          </cell>
          <cell r="CN539">
            <v>0</v>
          </cell>
          <cell r="CO539">
            <v>0</v>
          </cell>
          <cell r="CP539">
            <v>0</v>
          </cell>
          <cell r="CQ539">
            <v>5.8697099999999995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10.39269</v>
          </cell>
          <cell r="DA539">
            <v>0.70899999999999996</v>
          </cell>
          <cell r="DB539">
            <v>0</v>
          </cell>
          <cell r="DC539">
            <v>1</v>
          </cell>
          <cell r="DE539">
            <v>0</v>
          </cell>
        </row>
        <row r="540">
          <cell r="C540" t="str">
            <v>2L8x6x1/2SLBB</v>
          </cell>
          <cell r="D540" t="str">
            <v>F</v>
          </cell>
          <cell r="E540">
            <v>46.3</v>
          </cell>
          <cell r="F540">
            <v>13.6</v>
          </cell>
          <cell r="G540">
            <v>6</v>
          </cell>
          <cell r="H540">
            <v>0</v>
          </cell>
          <cell r="I540">
            <v>0</v>
          </cell>
          <cell r="J540">
            <v>0</v>
          </cell>
          <cell r="K540">
            <v>8</v>
          </cell>
          <cell r="L540">
            <v>0</v>
          </cell>
          <cell r="M540">
            <v>0</v>
          </cell>
          <cell r="N540">
            <v>0</v>
          </cell>
          <cell r="O540">
            <v>0.5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V540">
            <v>0</v>
          </cell>
          <cell r="W540">
            <v>1.46</v>
          </cell>
          <cell r="X540">
            <v>0</v>
          </cell>
          <cell r="Y540">
            <v>0</v>
          </cell>
          <cell r="Z540">
            <v>0.42499999999999999</v>
          </cell>
          <cell r="AB540">
            <v>16</v>
          </cell>
          <cell r="AD540">
            <v>11</v>
          </cell>
          <cell r="AF540">
            <v>0</v>
          </cell>
          <cell r="AG540">
            <v>0</v>
          </cell>
          <cell r="AH540">
            <v>0</v>
          </cell>
          <cell r="AI540">
            <v>43.5</v>
          </cell>
          <cell r="AJ540">
            <v>17</v>
          </cell>
          <cell r="AK540">
            <v>9.58</v>
          </cell>
          <cell r="AL540">
            <v>1.79</v>
          </cell>
          <cell r="AM540">
            <v>0</v>
          </cell>
          <cell r="AN540">
            <v>0</v>
          </cell>
          <cell r="AO540">
            <v>0</v>
          </cell>
          <cell r="AP540">
            <v>3.54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4.1500000000000004</v>
          </cell>
          <cell r="AZ540">
            <v>0.91500000000000004</v>
          </cell>
          <cell r="BA540">
            <v>0</v>
          </cell>
          <cell r="BB540">
            <v>0.998</v>
          </cell>
          <cell r="BD540" t="str">
            <v>2L203x152x12.7SLBB</v>
          </cell>
          <cell r="BE540" t="str">
            <v>2L203x152x12.7SLBB</v>
          </cell>
          <cell r="BF540">
            <v>69</v>
          </cell>
          <cell r="BG540">
            <v>87.810861599999996</v>
          </cell>
          <cell r="BH540">
            <v>15.245999999999999</v>
          </cell>
          <cell r="BI540">
            <v>0</v>
          </cell>
          <cell r="BJ540">
            <v>0</v>
          </cell>
          <cell r="BK540">
            <v>0</v>
          </cell>
          <cell r="BL540">
            <v>20.327999999999999</v>
          </cell>
          <cell r="BM540">
            <v>0</v>
          </cell>
          <cell r="BN540">
            <v>0</v>
          </cell>
          <cell r="BO540">
            <v>0</v>
          </cell>
          <cell r="BP540">
            <v>1.2705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W540">
            <v>0</v>
          </cell>
          <cell r="BX540">
            <v>3.7098599999999999</v>
          </cell>
          <cell r="BY540">
            <v>0</v>
          </cell>
          <cell r="BZ540">
            <v>0</v>
          </cell>
          <cell r="CA540">
            <v>1.079925</v>
          </cell>
          <cell r="CB540">
            <v>0</v>
          </cell>
          <cell r="CC540">
            <v>16</v>
          </cell>
          <cell r="CD540">
            <v>0</v>
          </cell>
          <cell r="CE540">
            <v>11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1813.4597348056034</v>
          </cell>
          <cell r="CK540">
            <v>278.90924915699998</v>
          </cell>
          <cell r="CL540">
            <v>157.17356511317999</v>
          </cell>
          <cell r="CM540">
            <v>4.5483900000000004</v>
          </cell>
          <cell r="CN540">
            <v>0</v>
          </cell>
          <cell r="CO540">
            <v>0</v>
          </cell>
          <cell r="CP540">
            <v>0</v>
          </cell>
          <cell r="CQ540">
            <v>8.9951399999999992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10.545150000000001</v>
          </cell>
          <cell r="DA540">
            <v>0.91500000000000004</v>
          </cell>
          <cell r="DB540">
            <v>0</v>
          </cell>
          <cell r="DC540">
            <v>0.996</v>
          </cell>
          <cell r="DE540">
            <v>0</v>
          </cell>
        </row>
        <row r="541">
          <cell r="C541" t="str">
            <v>2L8x6x1/2x3/4LLBB</v>
          </cell>
          <cell r="D541" t="str">
            <v>F</v>
          </cell>
          <cell r="E541">
            <v>46.3</v>
          </cell>
          <cell r="F541">
            <v>13.6</v>
          </cell>
          <cell r="G541">
            <v>8</v>
          </cell>
          <cell r="H541">
            <v>0</v>
          </cell>
          <cell r="I541">
            <v>0</v>
          </cell>
          <cell r="J541">
            <v>0</v>
          </cell>
          <cell r="K541">
            <v>6</v>
          </cell>
          <cell r="L541">
            <v>0</v>
          </cell>
          <cell r="M541">
            <v>0</v>
          </cell>
          <cell r="N541">
            <v>0</v>
          </cell>
          <cell r="O541">
            <v>0.5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V541">
            <v>0</v>
          </cell>
          <cell r="W541">
            <v>2.46</v>
          </cell>
          <cell r="X541">
            <v>0</v>
          </cell>
          <cell r="Y541">
            <v>0</v>
          </cell>
          <cell r="Z541">
            <v>1.2</v>
          </cell>
          <cell r="AB541">
            <v>12</v>
          </cell>
          <cell r="AD541">
            <v>15</v>
          </cell>
          <cell r="AF541">
            <v>0</v>
          </cell>
          <cell r="AG541">
            <v>0</v>
          </cell>
          <cell r="AH541">
            <v>0</v>
          </cell>
          <cell r="AI541">
            <v>88.8</v>
          </cell>
          <cell r="AJ541">
            <v>29.1</v>
          </cell>
          <cell r="AK541">
            <v>16</v>
          </cell>
          <cell r="AL541">
            <v>2.5499999999999998</v>
          </cell>
          <cell r="AM541">
            <v>0</v>
          </cell>
          <cell r="AN541">
            <v>0</v>
          </cell>
          <cell r="AO541">
            <v>0</v>
          </cell>
          <cell r="AP541">
            <v>2.56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4.24</v>
          </cell>
          <cell r="AZ541">
            <v>0.72899999999999998</v>
          </cell>
          <cell r="BA541">
            <v>0</v>
          </cell>
          <cell r="BB541">
            <v>0.91200000000000003</v>
          </cell>
          <cell r="BD541" t="str">
            <v>2L203x152x12.7x19LLBB</v>
          </cell>
          <cell r="BE541" t="str">
            <v>2L203x152x12.7x19LLBB</v>
          </cell>
          <cell r="BF541">
            <v>69</v>
          </cell>
          <cell r="BG541">
            <v>87.810861599999996</v>
          </cell>
          <cell r="BH541">
            <v>20.327999999999999</v>
          </cell>
          <cell r="BI541">
            <v>0</v>
          </cell>
          <cell r="BJ541">
            <v>0</v>
          </cell>
          <cell r="BK541">
            <v>0</v>
          </cell>
          <cell r="BL541">
            <v>15.245999999999999</v>
          </cell>
          <cell r="BM541">
            <v>0</v>
          </cell>
          <cell r="BN541">
            <v>0</v>
          </cell>
          <cell r="BO541">
            <v>0</v>
          </cell>
          <cell r="BP541">
            <v>1.2705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W541">
            <v>0</v>
          </cell>
          <cell r="BX541">
            <v>6.2508599999999994</v>
          </cell>
          <cell r="BY541">
            <v>0</v>
          </cell>
          <cell r="BZ541">
            <v>0</v>
          </cell>
          <cell r="CA541">
            <v>3.0491999999999999</v>
          </cell>
          <cell r="CB541">
            <v>0</v>
          </cell>
          <cell r="CC541">
            <v>12</v>
          </cell>
          <cell r="CD541">
            <v>0</v>
          </cell>
          <cell r="CE541">
            <v>15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3701.9591827755767</v>
          </cell>
          <cell r="CK541">
            <v>477.42700885109997</v>
          </cell>
          <cell r="CL541">
            <v>262.50282273599998</v>
          </cell>
          <cell r="CM541">
            <v>6.4795499999999997</v>
          </cell>
          <cell r="CN541">
            <v>0</v>
          </cell>
          <cell r="CO541">
            <v>0</v>
          </cell>
          <cell r="CP541">
            <v>0</v>
          </cell>
          <cell r="CQ541">
            <v>6.5049599999999996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10.77384</v>
          </cell>
          <cell r="DA541">
            <v>0.72899999999999998</v>
          </cell>
          <cell r="DB541">
            <v>0</v>
          </cell>
          <cell r="DC541">
            <v>0.91</v>
          </cell>
          <cell r="DE541">
            <v>0.75</v>
          </cell>
        </row>
        <row r="542">
          <cell r="C542" t="str">
            <v>2L8x6x1/2x3/4SLBB</v>
          </cell>
          <cell r="D542" t="str">
            <v>F</v>
          </cell>
          <cell r="E542">
            <v>46.3</v>
          </cell>
          <cell r="F542">
            <v>13.6</v>
          </cell>
          <cell r="G542">
            <v>6</v>
          </cell>
          <cell r="H542">
            <v>0</v>
          </cell>
          <cell r="I542">
            <v>0</v>
          </cell>
          <cell r="J542">
            <v>0</v>
          </cell>
          <cell r="K542">
            <v>8</v>
          </cell>
          <cell r="L542">
            <v>0</v>
          </cell>
          <cell r="M542">
            <v>0</v>
          </cell>
          <cell r="N542">
            <v>0</v>
          </cell>
          <cell r="O542">
            <v>0.5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V542">
            <v>0</v>
          </cell>
          <cell r="W542">
            <v>1.46</v>
          </cell>
          <cell r="X542">
            <v>0</v>
          </cell>
          <cell r="Y542">
            <v>0</v>
          </cell>
          <cell r="Z542">
            <v>0.42499999999999999</v>
          </cell>
          <cell r="AB542">
            <v>16</v>
          </cell>
          <cell r="AD542">
            <v>11</v>
          </cell>
          <cell r="AF542">
            <v>0</v>
          </cell>
          <cell r="AG542">
            <v>0</v>
          </cell>
          <cell r="AH542">
            <v>0</v>
          </cell>
          <cell r="AI542">
            <v>43.5</v>
          </cell>
          <cell r="AJ542">
            <v>17</v>
          </cell>
          <cell r="AK542">
            <v>9.58</v>
          </cell>
          <cell r="AL542">
            <v>1.79</v>
          </cell>
          <cell r="AM542">
            <v>0</v>
          </cell>
          <cell r="AN542">
            <v>0</v>
          </cell>
          <cell r="AO542">
            <v>0</v>
          </cell>
          <cell r="AP542">
            <v>3.81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4.38</v>
          </cell>
          <cell r="AZ542">
            <v>0.92300000000000004</v>
          </cell>
          <cell r="BA542">
            <v>0</v>
          </cell>
          <cell r="BB542">
            <v>0.91200000000000003</v>
          </cell>
          <cell r="BD542" t="str">
            <v>2L203x152x12.7x19SLBB</v>
          </cell>
          <cell r="BE542" t="str">
            <v>2L203x152x12.7x19SLBB</v>
          </cell>
          <cell r="BF542">
            <v>69</v>
          </cell>
          <cell r="BG542">
            <v>87.810861599999996</v>
          </cell>
          <cell r="BH542">
            <v>15.245999999999999</v>
          </cell>
          <cell r="BI542">
            <v>0</v>
          </cell>
          <cell r="BJ542">
            <v>0</v>
          </cell>
          <cell r="BK542">
            <v>0</v>
          </cell>
          <cell r="BL542">
            <v>20.327999999999999</v>
          </cell>
          <cell r="BM542">
            <v>0</v>
          </cell>
          <cell r="BN542">
            <v>0</v>
          </cell>
          <cell r="BO542">
            <v>0</v>
          </cell>
          <cell r="BP542">
            <v>1.2705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W542">
            <v>0</v>
          </cell>
          <cell r="BX542">
            <v>3.7098599999999999</v>
          </cell>
          <cell r="BY542">
            <v>0</v>
          </cell>
          <cell r="BZ542">
            <v>0</v>
          </cell>
          <cell r="CA542">
            <v>1.079925</v>
          </cell>
          <cell r="CB542">
            <v>0</v>
          </cell>
          <cell r="CC542">
            <v>16</v>
          </cell>
          <cell r="CD542">
            <v>0</v>
          </cell>
          <cell r="CE542">
            <v>11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1813.4597348056034</v>
          </cell>
          <cell r="CK542">
            <v>278.90924915699998</v>
          </cell>
          <cell r="CL542">
            <v>157.17356511317999</v>
          </cell>
          <cell r="CM542">
            <v>4.5483900000000004</v>
          </cell>
          <cell r="CN542">
            <v>0</v>
          </cell>
          <cell r="CO542">
            <v>0</v>
          </cell>
          <cell r="CP542">
            <v>0</v>
          </cell>
          <cell r="CQ542">
            <v>9.6812100000000001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11.129579999999999</v>
          </cell>
          <cell r="DA542">
            <v>0.92300000000000004</v>
          </cell>
          <cell r="DB542">
            <v>0</v>
          </cell>
          <cell r="DC542">
            <v>0.91</v>
          </cell>
          <cell r="DE542">
            <v>0.75</v>
          </cell>
        </row>
        <row r="543">
          <cell r="C543" t="str">
            <v>2L8x6x1/2x3/8LLBB</v>
          </cell>
          <cell r="D543" t="str">
            <v>F</v>
          </cell>
          <cell r="E543">
            <v>46.3</v>
          </cell>
          <cell r="F543">
            <v>13.6</v>
          </cell>
          <cell r="G543">
            <v>8</v>
          </cell>
          <cell r="H543">
            <v>0</v>
          </cell>
          <cell r="I543">
            <v>0</v>
          </cell>
          <cell r="J543">
            <v>0</v>
          </cell>
          <cell r="K543">
            <v>6</v>
          </cell>
          <cell r="L543">
            <v>0</v>
          </cell>
          <cell r="M543">
            <v>0</v>
          </cell>
          <cell r="N543">
            <v>0</v>
          </cell>
          <cell r="O543">
            <v>0.5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V543">
            <v>0</v>
          </cell>
          <cell r="W543">
            <v>2.46</v>
          </cell>
          <cell r="X543">
            <v>0</v>
          </cell>
          <cell r="Y543">
            <v>0</v>
          </cell>
          <cell r="Z543">
            <v>1.2</v>
          </cell>
          <cell r="AB543">
            <v>12</v>
          </cell>
          <cell r="AD543">
            <v>15</v>
          </cell>
          <cell r="AF543">
            <v>0</v>
          </cell>
          <cell r="AG543">
            <v>0</v>
          </cell>
          <cell r="AH543">
            <v>0</v>
          </cell>
          <cell r="AI543">
            <v>88.8</v>
          </cell>
          <cell r="AJ543">
            <v>29.1</v>
          </cell>
          <cell r="AK543">
            <v>16</v>
          </cell>
          <cell r="AL543">
            <v>2.5499999999999998</v>
          </cell>
          <cell r="AM543">
            <v>0</v>
          </cell>
          <cell r="AN543">
            <v>0</v>
          </cell>
          <cell r="AO543">
            <v>0</v>
          </cell>
          <cell r="AP543">
            <v>2.4300000000000002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4.16</v>
          </cell>
          <cell r="AZ543">
            <v>0.71899999999999997</v>
          </cell>
          <cell r="BA543">
            <v>0</v>
          </cell>
          <cell r="BB543">
            <v>0.91200000000000003</v>
          </cell>
          <cell r="BD543" t="str">
            <v>2L203x152x12.7x9LLBB</v>
          </cell>
          <cell r="BE543" t="str">
            <v>2L203x152x12.7x9LLBB</v>
          </cell>
          <cell r="BF543">
            <v>69</v>
          </cell>
          <cell r="BG543">
            <v>87.810861599999996</v>
          </cell>
          <cell r="BH543">
            <v>20.327999999999999</v>
          </cell>
          <cell r="BI543">
            <v>0</v>
          </cell>
          <cell r="BJ543">
            <v>0</v>
          </cell>
          <cell r="BK543">
            <v>0</v>
          </cell>
          <cell r="BL543">
            <v>15.245999999999999</v>
          </cell>
          <cell r="BM543">
            <v>0</v>
          </cell>
          <cell r="BN543">
            <v>0</v>
          </cell>
          <cell r="BO543">
            <v>0</v>
          </cell>
          <cell r="BP543">
            <v>1.2705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W543">
            <v>0</v>
          </cell>
          <cell r="BX543">
            <v>6.2508599999999994</v>
          </cell>
          <cell r="BY543">
            <v>0</v>
          </cell>
          <cell r="BZ543">
            <v>0</v>
          </cell>
          <cell r="CA543">
            <v>3.0491999999999999</v>
          </cell>
          <cell r="CB543">
            <v>0</v>
          </cell>
          <cell r="CC543">
            <v>12</v>
          </cell>
          <cell r="CD543">
            <v>0</v>
          </cell>
          <cell r="CE543">
            <v>15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3701.9591827755767</v>
          </cell>
          <cell r="CK543">
            <v>477.42700885109997</v>
          </cell>
          <cell r="CL543">
            <v>262.50282273599998</v>
          </cell>
          <cell r="CM543">
            <v>6.4795499999999997</v>
          </cell>
          <cell r="CN543">
            <v>0</v>
          </cell>
          <cell r="CO543">
            <v>0</v>
          </cell>
          <cell r="CP543">
            <v>0</v>
          </cell>
          <cell r="CQ543">
            <v>6.1746300000000005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10.57056</v>
          </cell>
          <cell r="DA543">
            <v>0.71899999999999997</v>
          </cell>
          <cell r="DB543">
            <v>0</v>
          </cell>
          <cell r="DC543">
            <v>0.91</v>
          </cell>
          <cell r="DE543">
            <v>0.375</v>
          </cell>
        </row>
        <row r="544">
          <cell r="C544" t="str">
            <v>2L8x6x1/2x3/8SLBB</v>
          </cell>
          <cell r="D544" t="str">
            <v>F</v>
          </cell>
          <cell r="E544">
            <v>46.3</v>
          </cell>
          <cell r="F544">
            <v>13.6</v>
          </cell>
          <cell r="G544">
            <v>6</v>
          </cell>
          <cell r="H544">
            <v>0</v>
          </cell>
          <cell r="I544">
            <v>0</v>
          </cell>
          <cell r="J544">
            <v>0</v>
          </cell>
          <cell r="K544">
            <v>8</v>
          </cell>
          <cell r="L544">
            <v>0</v>
          </cell>
          <cell r="M544">
            <v>0</v>
          </cell>
          <cell r="N544">
            <v>0</v>
          </cell>
          <cell r="O544">
            <v>0.5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V544">
            <v>0</v>
          </cell>
          <cell r="W544">
            <v>1.46</v>
          </cell>
          <cell r="X544">
            <v>0</v>
          </cell>
          <cell r="Y544">
            <v>0</v>
          </cell>
          <cell r="Z544">
            <v>0.42499999999999999</v>
          </cell>
          <cell r="AB544">
            <v>16</v>
          </cell>
          <cell r="AD544">
            <v>11</v>
          </cell>
          <cell r="AF544">
            <v>0</v>
          </cell>
          <cell r="AG544">
            <v>0</v>
          </cell>
          <cell r="AH544">
            <v>0</v>
          </cell>
          <cell r="AI544">
            <v>43.5</v>
          </cell>
          <cell r="AJ544">
            <v>17</v>
          </cell>
          <cell r="AK544">
            <v>9.58</v>
          </cell>
          <cell r="AL544">
            <v>1.79</v>
          </cell>
          <cell r="AM544">
            <v>0</v>
          </cell>
          <cell r="AN544">
            <v>0</v>
          </cell>
          <cell r="AO544">
            <v>0</v>
          </cell>
          <cell r="AP544">
            <v>3.68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4.26</v>
          </cell>
          <cell r="AZ544">
            <v>0.91900000000000004</v>
          </cell>
          <cell r="BA544">
            <v>0</v>
          </cell>
          <cell r="BB544">
            <v>0.91200000000000003</v>
          </cell>
          <cell r="BD544" t="str">
            <v>2L203x152x12.7x9SLBB</v>
          </cell>
          <cell r="BE544" t="str">
            <v>2L203x152x12.7x9SLBB</v>
          </cell>
          <cell r="BF544">
            <v>69</v>
          </cell>
          <cell r="BG544">
            <v>87.810861599999996</v>
          </cell>
          <cell r="BH544">
            <v>15.245999999999999</v>
          </cell>
          <cell r="BI544">
            <v>0</v>
          </cell>
          <cell r="BJ544">
            <v>0</v>
          </cell>
          <cell r="BK544">
            <v>0</v>
          </cell>
          <cell r="BL544">
            <v>20.327999999999999</v>
          </cell>
          <cell r="BM544">
            <v>0</v>
          </cell>
          <cell r="BN544">
            <v>0</v>
          </cell>
          <cell r="BO544">
            <v>0</v>
          </cell>
          <cell r="BP544">
            <v>1.2705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W544">
            <v>0</v>
          </cell>
          <cell r="BX544">
            <v>3.7098599999999999</v>
          </cell>
          <cell r="BY544">
            <v>0</v>
          </cell>
          <cell r="BZ544">
            <v>0</v>
          </cell>
          <cell r="CA544">
            <v>1.079925</v>
          </cell>
          <cell r="CB544">
            <v>0</v>
          </cell>
          <cell r="CC544">
            <v>16</v>
          </cell>
          <cell r="CD544">
            <v>0</v>
          </cell>
          <cell r="CE544">
            <v>11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1813.4597348056034</v>
          </cell>
          <cell r="CK544">
            <v>278.90924915699998</v>
          </cell>
          <cell r="CL544">
            <v>157.17356511317999</v>
          </cell>
          <cell r="CM544">
            <v>4.5483900000000004</v>
          </cell>
          <cell r="CN544">
            <v>0</v>
          </cell>
          <cell r="CO544">
            <v>0</v>
          </cell>
          <cell r="CP544">
            <v>0</v>
          </cell>
          <cell r="CQ544">
            <v>9.3508800000000001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10.82466</v>
          </cell>
          <cell r="DA544">
            <v>0.91900000000000004</v>
          </cell>
          <cell r="DB544">
            <v>0</v>
          </cell>
          <cell r="DC544">
            <v>0.91</v>
          </cell>
          <cell r="DE544">
            <v>0.375</v>
          </cell>
        </row>
        <row r="545">
          <cell r="C545" t="str">
            <v>2L8x6x1LLBB</v>
          </cell>
          <cell r="D545" t="str">
            <v>F</v>
          </cell>
          <cell r="E545">
            <v>88.8</v>
          </cell>
          <cell r="F545">
            <v>26.1</v>
          </cell>
          <cell r="G545">
            <v>8</v>
          </cell>
          <cell r="H545">
            <v>0</v>
          </cell>
          <cell r="I545">
            <v>0</v>
          </cell>
          <cell r="J545">
            <v>0</v>
          </cell>
          <cell r="K545">
            <v>6</v>
          </cell>
          <cell r="L545">
            <v>0</v>
          </cell>
          <cell r="M545">
            <v>0</v>
          </cell>
          <cell r="N545">
            <v>0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V545">
            <v>0</v>
          </cell>
          <cell r="W545">
            <v>2.65</v>
          </cell>
          <cell r="X545">
            <v>0</v>
          </cell>
          <cell r="Y545">
            <v>0</v>
          </cell>
          <cell r="Z545">
            <v>1.47</v>
          </cell>
          <cell r="AB545">
            <v>6</v>
          </cell>
          <cell r="AD545">
            <v>7</v>
          </cell>
          <cell r="AF545">
            <v>0</v>
          </cell>
          <cell r="AG545">
            <v>0</v>
          </cell>
          <cell r="AH545">
            <v>0</v>
          </cell>
          <cell r="AI545">
            <v>162</v>
          </cell>
          <cell r="AJ545">
            <v>54.5</v>
          </cell>
          <cell r="AK545">
            <v>30.2</v>
          </cell>
          <cell r="AL545">
            <v>2.4900000000000002</v>
          </cell>
          <cell r="AM545">
            <v>0</v>
          </cell>
          <cell r="AN545">
            <v>0</v>
          </cell>
          <cell r="AO545">
            <v>0</v>
          </cell>
          <cell r="AP545">
            <v>2.39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4.0599999999999996</v>
          </cell>
          <cell r="AZ545">
            <v>0.72099999999999997</v>
          </cell>
          <cell r="BA545">
            <v>0</v>
          </cell>
          <cell r="BB545">
            <v>1</v>
          </cell>
          <cell r="BD545" t="str">
            <v>2L203x152x25.4LLBB</v>
          </cell>
          <cell r="BE545" t="str">
            <v>2L203x152x25.4LLBB</v>
          </cell>
          <cell r="BF545">
            <v>132.19999999999999</v>
          </cell>
          <cell r="BG545">
            <v>168.51937409999999</v>
          </cell>
          <cell r="BH545">
            <v>20.327999999999999</v>
          </cell>
          <cell r="BI545">
            <v>0</v>
          </cell>
          <cell r="BJ545">
            <v>0</v>
          </cell>
          <cell r="BK545">
            <v>0</v>
          </cell>
          <cell r="BL545">
            <v>15.245999999999999</v>
          </cell>
          <cell r="BM545">
            <v>0</v>
          </cell>
          <cell r="BN545">
            <v>0</v>
          </cell>
          <cell r="BO545">
            <v>0</v>
          </cell>
          <cell r="BP545">
            <v>2.5409999999999999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W545">
            <v>0</v>
          </cell>
          <cell r="BX545">
            <v>6.7336499999999999</v>
          </cell>
          <cell r="BY545">
            <v>0</v>
          </cell>
          <cell r="BZ545">
            <v>0</v>
          </cell>
          <cell r="CA545">
            <v>3.7352699999999999</v>
          </cell>
          <cell r="CB545">
            <v>0</v>
          </cell>
          <cell r="CC545">
            <v>6</v>
          </cell>
          <cell r="CD545">
            <v>0</v>
          </cell>
          <cell r="CE545">
            <v>7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6753.5741847932813</v>
          </cell>
          <cell r="CK545">
            <v>894.15023994449996</v>
          </cell>
          <cell r="CL545">
            <v>495.47407791419994</v>
          </cell>
          <cell r="CM545">
            <v>6.3270900000000001</v>
          </cell>
          <cell r="CN545">
            <v>0</v>
          </cell>
          <cell r="CO545">
            <v>0</v>
          </cell>
          <cell r="CP545">
            <v>0</v>
          </cell>
          <cell r="CQ545">
            <v>6.0729899999999999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10.316459999999999</v>
          </cell>
          <cell r="DA545">
            <v>0.72099999999999997</v>
          </cell>
          <cell r="DB545">
            <v>0</v>
          </cell>
          <cell r="DC545">
            <v>1</v>
          </cell>
          <cell r="DE545">
            <v>0</v>
          </cell>
        </row>
        <row r="546">
          <cell r="C546" t="str">
            <v>2L8x6x1SLBB</v>
          </cell>
          <cell r="D546" t="str">
            <v>F</v>
          </cell>
          <cell r="E546">
            <v>88.8</v>
          </cell>
          <cell r="F546">
            <v>26.1</v>
          </cell>
          <cell r="G546">
            <v>6</v>
          </cell>
          <cell r="H546">
            <v>0</v>
          </cell>
          <cell r="I546">
            <v>0</v>
          </cell>
          <cell r="J546">
            <v>0</v>
          </cell>
          <cell r="K546">
            <v>8</v>
          </cell>
          <cell r="L546">
            <v>0</v>
          </cell>
          <cell r="M546">
            <v>0</v>
          </cell>
          <cell r="N546">
            <v>0</v>
          </cell>
          <cell r="O546">
            <v>1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V546">
            <v>0</v>
          </cell>
          <cell r="W546">
            <v>1.65</v>
          </cell>
          <cell r="X546">
            <v>0</v>
          </cell>
          <cell r="Y546">
            <v>0</v>
          </cell>
          <cell r="Z546">
            <v>0.81600000000000006</v>
          </cell>
          <cell r="AB546">
            <v>8</v>
          </cell>
          <cell r="AD546">
            <v>5</v>
          </cell>
          <cell r="AF546">
            <v>0</v>
          </cell>
          <cell r="AG546">
            <v>0</v>
          </cell>
          <cell r="AH546">
            <v>0</v>
          </cell>
          <cell r="AI546">
            <v>77.599999999999994</v>
          </cell>
          <cell r="AJ546">
            <v>32.4</v>
          </cell>
          <cell r="AK546">
            <v>17.8</v>
          </cell>
          <cell r="AL546">
            <v>1.72</v>
          </cell>
          <cell r="AM546">
            <v>0</v>
          </cell>
          <cell r="AN546">
            <v>0</v>
          </cell>
          <cell r="AO546">
            <v>0</v>
          </cell>
          <cell r="AP546">
            <v>3.63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4.18</v>
          </cell>
          <cell r="AZ546">
            <v>0.92400000000000004</v>
          </cell>
          <cell r="BA546">
            <v>0</v>
          </cell>
          <cell r="BB546">
            <v>1</v>
          </cell>
          <cell r="BD546" t="str">
            <v>2L203x152x25.4SLBB</v>
          </cell>
          <cell r="BE546" t="str">
            <v>2L203x152x25.4SLBB</v>
          </cell>
          <cell r="BF546">
            <v>132.19999999999999</v>
          </cell>
          <cell r="BG546">
            <v>168.51937409999999</v>
          </cell>
          <cell r="BH546">
            <v>15.245999999999999</v>
          </cell>
          <cell r="BI546">
            <v>0</v>
          </cell>
          <cell r="BJ546">
            <v>0</v>
          </cell>
          <cell r="BK546">
            <v>0</v>
          </cell>
          <cell r="BL546">
            <v>20.327999999999999</v>
          </cell>
          <cell r="BM546">
            <v>0</v>
          </cell>
          <cell r="BN546">
            <v>0</v>
          </cell>
          <cell r="BO546">
            <v>0</v>
          </cell>
          <cell r="BP546">
            <v>2.5409999999999999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W546">
            <v>0</v>
          </cell>
          <cell r="BX546">
            <v>4.1926499999999995</v>
          </cell>
          <cell r="BY546">
            <v>0</v>
          </cell>
          <cell r="BZ546">
            <v>0</v>
          </cell>
          <cell r="CA546">
            <v>2.0734560000000002</v>
          </cell>
          <cell r="CB546">
            <v>0</v>
          </cell>
          <cell r="CC546">
            <v>8</v>
          </cell>
          <cell r="CD546">
            <v>0</v>
          </cell>
          <cell r="CE546">
            <v>5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3235.0454119750534</v>
          </cell>
          <cell r="CK546">
            <v>531.56821604039999</v>
          </cell>
          <cell r="CL546">
            <v>292.03439029380002</v>
          </cell>
          <cell r="CM546">
            <v>4.37052</v>
          </cell>
          <cell r="CN546">
            <v>0</v>
          </cell>
          <cell r="CO546">
            <v>0</v>
          </cell>
          <cell r="CP546">
            <v>0</v>
          </cell>
          <cell r="CQ546">
            <v>9.2238299999999995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10.621379999999998</v>
          </cell>
          <cell r="DA546">
            <v>0.92400000000000004</v>
          </cell>
          <cell r="DB546">
            <v>0</v>
          </cell>
          <cell r="DC546">
            <v>1</v>
          </cell>
          <cell r="DE546">
            <v>0</v>
          </cell>
        </row>
        <row r="547">
          <cell r="C547" t="str">
            <v>2L8x6x1x3/4LLBB</v>
          </cell>
          <cell r="D547" t="str">
            <v>F</v>
          </cell>
          <cell r="E547">
            <v>88.8</v>
          </cell>
          <cell r="F547">
            <v>26.1</v>
          </cell>
          <cell r="G547">
            <v>8</v>
          </cell>
          <cell r="H547">
            <v>0</v>
          </cell>
          <cell r="I547">
            <v>0</v>
          </cell>
          <cell r="J547">
            <v>0</v>
          </cell>
          <cell r="K547">
            <v>6</v>
          </cell>
          <cell r="L547">
            <v>0</v>
          </cell>
          <cell r="M547">
            <v>0</v>
          </cell>
          <cell r="N547">
            <v>0</v>
          </cell>
          <cell r="O547">
            <v>1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V547">
            <v>0</v>
          </cell>
          <cell r="W547">
            <v>2.65</v>
          </cell>
          <cell r="X547">
            <v>0</v>
          </cell>
          <cell r="Y547">
            <v>0</v>
          </cell>
          <cell r="Z547">
            <v>1.47</v>
          </cell>
          <cell r="AB547">
            <v>6</v>
          </cell>
          <cell r="AD547">
            <v>7</v>
          </cell>
          <cell r="AF547">
            <v>0</v>
          </cell>
          <cell r="AG547">
            <v>0</v>
          </cell>
          <cell r="AH547">
            <v>0</v>
          </cell>
          <cell r="AI547">
            <v>162</v>
          </cell>
          <cell r="AJ547">
            <v>54.5</v>
          </cell>
          <cell r="AK547">
            <v>30.2</v>
          </cell>
          <cell r="AL547">
            <v>2.4900000000000002</v>
          </cell>
          <cell r="AM547">
            <v>0</v>
          </cell>
          <cell r="AN547">
            <v>0</v>
          </cell>
          <cell r="AO547">
            <v>0</v>
          </cell>
          <cell r="AP547">
            <v>2.66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4.2300000000000004</v>
          </cell>
          <cell r="AZ547">
            <v>0.74199999999999999</v>
          </cell>
          <cell r="BA547">
            <v>0</v>
          </cell>
          <cell r="BB547">
            <v>1</v>
          </cell>
          <cell r="BD547" t="str">
            <v>2L203x152x25.4x19LLBB</v>
          </cell>
          <cell r="BE547" t="str">
            <v>2L203x152x25.4x19LLBB</v>
          </cell>
          <cell r="BF547">
            <v>132.19999999999999</v>
          </cell>
          <cell r="BG547">
            <v>168.51937409999999</v>
          </cell>
          <cell r="BH547">
            <v>20.327999999999999</v>
          </cell>
          <cell r="BI547">
            <v>0</v>
          </cell>
          <cell r="BJ547">
            <v>0</v>
          </cell>
          <cell r="BK547">
            <v>0</v>
          </cell>
          <cell r="BL547">
            <v>15.245999999999999</v>
          </cell>
          <cell r="BM547">
            <v>0</v>
          </cell>
          <cell r="BN547">
            <v>0</v>
          </cell>
          <cell r="BO547">
            <v>0</v>
          </cell>
          <cell r="BP547">
            <v>2.5409999999999999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W547">
            <v>0</v>
          </cell>
          <cell r="BX547">
            <v>6.7336499999999999</v>
          </cell>
          <cell r="BY547">
            <v>0</v>
          </cell>
          <cell r="BZ547">
            <v>0</v>
          </cell>
          <cell r="CA547">
            <v>3.7352699999999999</v>
          </cell>
          <cell r="CB547">
            <v>0</v>
          </cell>
          <cell r="CC547">
            <v>6</v>
          </cell>
          <cell r="CD547">
            <v>0</v>
          </cell>
          <cell r="CE547">
            <v>7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6753.5741847932813</v>
          </cell>
          <cell r="CK547">
            <v>894.15023994449996</v>
          </cell>
          <cell r="CL547">
            <v>495.47407791419994</v>
          </cell>
          <cell r="CM547">
            <v>6.3270900000000001</v>
          </cell>
          <cell r="CN547">
            <v>0</v>
          </cell>
          <cell r="CO547">
            <v>0</v>
          </cell>
          <cell r="CP547">
            <v>0</v>
          </cell>
          <cell r="CQ547">
            <v>6.7590599999999998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10.748430000000001</v>
          </cell>
          <cell r="DA547">
            <v>0.74199999999999999</v>
          </cell>
          <cell r="DB547">
            <v>0</v>
          </cell>
          <cell r="DC547">
            <v>1</v>
          </cell>
          <cell r="DE547">
            <v>0.75</v>
          </cell>
        </row>
        <row r="548">
          <cell r="C548" t="str">
            <v>2L8x6x1x3/4SLBB</v>
          </cell>
          <cell r="D548" t="str">
            <v>F</v>
          </cell>
          <cell r="E548">
            <v>88.8</v>
          </cell>
          <cell r="F548">
            <v>26.1</v>
          </cell>
          <cell r="G548">
            <v>6</v>
          </cell>
          <cell r="H548">
            <v>0</v>
          </cell>
          <cell r="I548">
            <v>0</v>
          </cell>
          <cell r="J548">
            <v>0</v>
          </cell>
          <cell r="K548">
            <v>8</v>
          </cell>
          <cell r="L548">
            <v>0</v>
          </cell>
          <cell r="M548">
            <v>0</v>
          </cell>
          <cell r="N548">
            <v>0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V548">
            <v>0</v>
          </cell>
          <cell r="W548">
            <v>1.65</v>
          </cell>
          <cell r="X548">
            <v>0</v>
          </cell>
          <cell r="Y548">
            <v>0</v>
          </cell>
          <cell r="Z548">
            <v>0.81600000000000006</v>
          </cell>
          <cell r="AB548">
            <v>8</v>
          </cell>
          <cell r="AD548">
            <v>5</v>
          </cell>
          <cell r="AF548">
            <v>0</v>
          </cell>
          <cell r="AG548">
            <v>0</v>
          </cell>
          <cell r="AH548">
            <v>0</v>
          </cell>
          <cell r="AI548">
            <v>77.599999999999994</v>
          </cell>
          <cell r="AJ548">
            <v>32.4</v>
          </cell>
          <cell r="AK548">
            <v>17.8</v>
          </cell>
          <cell r="AL548">
            <v>1.72</v>
          </cell>
          <cell r="AM548">
            <v>0</v>
          </cell>
          <cell r="AN548">
            <v>0</v>
          </cell>
          <cell r="AO548">
            <v>0</v>
          </cell>
          <cell r="AP548">
            <v>3.91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4.43</v>
          </cell>
          <cell r="AZ548">
            <v>0.93300000000000005</v>
          </cell>
          <cell r="BA548">
            <v>0</v>
          </cell>
          <cell r="BB548">
            <v>1</v>
          </cell>
          <cell r="BD548" t="str">
            <v>2L203x152x25.4x19SLBB</v>
          </cell>
          <cell r="BE548" t="str">
            <v>2L203x152x25.4x19SLBB</v>
          </cell>
          <cell r="BF548">
            <v>132.19999999999999</v>
          </cell>
          <cell r="BG548">
            <v>168.51937409999999</v>
          </cell>
          <cell r="BH548">
            <v>15.245999999999999</v>
          </cell>
          <cell r="BI548">
            <v>0</v>
          </cell>
          <cell r="BJ548">
            <v>0</v>
          </cell>
          <cell r="BK548">
            <v>0</v>
          </cell>
          <cell r="BL548">
            <v>20.327999999999999</v>
          </cell>
          <cell r="BM548">
            <v>0</v>
          </cell>
          <cell r="BN548">
            <v>0</v>
          </cell>
          <cell r="BO548">
            <v>0</v>
          </cell>
          <cell r="BP548">
            <v>2.5409999999999999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W548">
            <v>0</v>
          </cell>
          <cell r="BX548">
            <v>4.1926499999999995</v>
          </cell>
          <cell r="BY548">
            <v>0</v>
          </cell>
          <cell r="BZ548">
            <v>0</v>
          </cell>
          <cell r="CA548">
            <v>2.0734560000000002</v>
          </cell>
          <cell r="CB548">
            <v>0</v>
          </cell>
          <cell r="CC548">
            <v>8</v>
          </cell>
          <cell r="CD548">
            <v>0</v>
          </cell>
          <cell r="CE548">
            <v>5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3235.0454119750534</v>
          </cell>
          <cell r="CK548">
            <v>531.56821604039999</v>
          </cell>
          <cell r="CL548">
            <v>292.03439029380002</v>
          </cell>
          <cell r="CM548">
            <v>4.37052</v>
          </cell>
          <cell r="CN548">
            <v>0</v>
          </cell>
          <cell r="CO548">
            <v>0</v>
          </cell>
          <cell r="CP548">
            <v>0</v>
          </cell>
          <cell r="CQ548">
            <v>9.9353099999999994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11.256629999999999</v>
          </cell>
          <cell r="DA548">
            <v>0.93300000000000005</v>
          </cell>
          <cell r="DB548">
            <v>0</v>
          </cell>
          <cell r="DC548">
            <v>1</v>
          </cell>
          <cell r="DE548">
            <v>0.75</v>
          </cell>
        </row>
        <row r="549">
          <cell r="C549" t="str">
            <v>2L8x6x1x3/8LLBB</v>
          </cell>
          <cell r="D549" t="str">
            <v>F</v>
          </cell>
          <cell r="E549">
            <v>88.8</v>
          </cell>
          <cell r="F549">
            <v>26.1</v>
          </cell>
          <cell r="G549">
            <v>8</v>
          </cell>
          <cell r="H549">
            <v>0</v>
          </cell>
          <cell r="I549">
            <v>0</v>
          </cell>
          <cell r="J549">
            <v>0</v>
          </cell>
          <cell r="K549">
            <v>6</v>
          </cell>
          <cell r="L549">
            <v>0</v>
          </cell>
          <cell r="M549">
            <v>0</v>
          </cell>
          <cell r="N549">
            <v>0</v>
          </cell>
          <cell r="O549">
            <v>1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V549">
            <v>0</v>
          </cell>
          <cell r="W549">
            <v>2.65</v>
          </cell>
          <cell r="X549">
            <v>0</v>
          </cell>
          <cell r="Y549">
            <v>0</v>
          </cell>
          <cell r="Z549">
            <v>1.47</v>
          </cell>
          <cell r="AB549">
            <v>6</v>
          </cell>
          <cell r="AD549">
            <v>7</v>
          </cell>
          <cell r="AF549">
            <v>0</v>
          </cell>
          <cell r="AG549">
            <v>0</v>
          </cell>
          <cell r="AH549">
            <v>0</v>
          </cell>
          <cell r="AI549">
            <v>162</v>
          </cell>
          <cell r="AJ549">
            <v>54.5</v>
          </cell>
          <cell r="AK549">
            <v>30.2</v>
          </cell>
          <cell r="AL549">
            <v>2.4900000000000002</v>
          </cell>
          <cell r="AM549">
            <v>0</v>
          </cell>
          <cell r="AN549">
            <v>0</v>
          </cell>
          <cell r="AO549">
            <v>0</v>
          </cell>
          <cell r="AP549">
            <v>2.52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4.1399999999999997</v>
          </cell>
          <cell r="AZ549">
            <v>0.73199999999999998</v>
          </cell>
          <cell r="BA549">
            <v>0</v>
          </cell>
          <cell r="BB549">
            <v>1</v>
          </cell>
          <cell r="BD549" t="str">
            <v>2L203x152x25.4x9LLBB</v>
          </cell>
          <cell r="BE549" t="str">
            <v>2L203x152x25.4x9LLBB</v>
          </cell>
          <cell r="BF549">
            <v>132.19999999999999</v>
          </cell>
          <cell r="BG549">
            <v>168.51937409999999</v>
          </cell>
          <cell r="BH549">
            <v>20.327999999999999</v>
          </cell>
          <cell r="BI549">
            <v>0</v>
          </cell>
          <cell r="BJ549">
            <v>0</v>
          </cell>
          <cell r="BK549">
            <v>0</v>
          </cell>
          <cell r="BL549">
            <v>15.245999999999999</v>
          </cell>
          <cell r="BM549">
            <v>0</v>
          </cell>
          <cell r="BN549">
            <v>0</v>
          </cell>
          <cell r="BO549">
            <v>0</v>
          </cell>
          <cell r="BP549">
            <v>2.5409999999999999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W549">
            <v>0</v>
          </cell>
          <cell r="BX549">
            <v>6.7336499999999999</v>
          </cell>
          <cell r="BY549">
            <v>0</v>
          </cell>
          <cell r="BZ549">
            <v>0</v>
          </cell>
          <cell r="CA549">
            <v>3.7352699999999999</v>
          </cell>
          <cell r="CB549">
            <v>0</v>
          </cell>
          <cell r="CC549">
            <v>6</v>
          </cell>
          <cell r="CD549">
            <v>0</v>
          </cell>
          <cell r="CE549">
            <v>7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6753.5741847932813</v>
          </cell>
          <cell r="CK549">
            <v>894.15023994449996</v>
          </cell>
          <cell r="CL549">
            <v>495.47407791419994</v>
          </cell>
          <cell r="CM549">
            <v>6.3270900000000001</v>
          </cell>
          <cell r="CN549">
            <v>0</v>
          </cell>
          <cell r="CO549">
            <v>0</v>
          </cell>
          <cell r="CP549">
            <v>0</v>
          </cell>
          <cell r="CQ549">
            <v>6.4033199999999999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10.519739999999999</v>
          </cell>
          <cell r="DA549">
            <v>0.73199999999999998</v>
          </cell>
          <cell r="DB549">
            <v>0</v>
          </cell>
          <cell r="DC549">
            <v>1</v>
          </cell>
          <cell r="DE549">
            <v>0.375</v>
          </cell>
        </row>
        <row r="550">
          <cell r="C550" t="str">
            <v>2L8x6x1x3/8SLBB</v>
          </cell>
          <cell r="D550" t="str">
            <v>F</v>
          </cell>
          <cell r="E550">
            <v>88.8</v>
          </cell>
          <cell r="F550">
            <v>26.1</v>
          </cell>
          <cell r="G550">
            <v>6</v>
          </cell>
          <cell r="H550">
            <v>0</v>
          </cell>
          <cell r="I550">
            <v>0</v>
          </cell>
          <cell r="J550">
            <v>0</v>
          </cell>
          <cell r="K550">
            <v>8</v>
          </cell>
          <cell r="L550">
            <v>0</v>
          </cell>
          <cell r="M550">
            <v>0</v>
          </cell>
          <cell r="N550">
            <v>0</v>
          </cell>
          <cell r="O550">
            <v>1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V550">
            <v>0</v>
          </cell>
          <cell r="W550">
            <v>1.65</v>
          </cell>
          <cell r="X550">
            <v>0</v>
          </cell>
          <cell r="Y550">
            <v>0</v>
          </cell>
          <cell r="Z550">
            <v>0.81600000000000006</v>
          </cell>
          <cell r="AB550">
            <v>8</v>
          </cell>
          <cell r="AD550">
            <v>5</v>
          </cell>
          <cell r="AF550">
            <v>0</v>
          </cell>
          <cell r="AG550">
            <v>0</v>
          </cell>
          <cell r="AH550">
            <v>0</v>
          </cell>
          <cell r="AI550">
            <v>77.599999999999994</v>
          </cell>
          <cell r="AJ550">
            <v>32.4</v>
          </cell>
          <cell r="AK550">
            <v>17.8</v>
          </cell>
          <cell r="AL550">
            <v>1.72</v>
          </cell>
          <cell r="AM550">
            <v>0</v>
          </cell>
          <cell r="AN550">
            <v>0</v>
          </cell>
          <cell r="AO550">
            <v>0</v>
          </cell>
          <cell r="AP550">
            <v>3.77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4.3</v>
          </cell>
          <cell r="AZ550">
            <v>0.92900000000000005</v>
          </cell>
          <cell r="BA550">
            <v>0</v>
          </cell>
          <cell r="BB550">
            <v>1</v>
          </cell>
          <cell r="BD550" t="str">
            <v>2L203x152x25.4x9SLBB</v>
          </cell>
          <cell r="BE550" t="str">
            <v>2L203x152x25.4x9SLBB</v>
          </cell>
          <cell r="BF550">
            <v>132.19999999999999</v>
          </cell>
          <cell r="BG550">
            <v>168.51937409999999</v>
          </cell>
          <cell r="BH550">
            <v>15.245999999999999</v>
          </cell>
          <cell r="BI550">
            <v>0</v>
          </cell>
          <cell r="BJ550">
            <v>0</v>
          </cell>
          <cell r="BK550">
            <v>0</v>
          </cell>
          <cell r="BL550">
            <v>20.327999999999999</v>
          </cell>
          <cell r="BM550">
            <v>0</v>
          </cell>
          <cell r="BN550">
            <v>0</v>
          </cell>
          <cell r="BO550">
            <v>0</v>
          </cell>
          <cell r="BP550">
            <v>2.5409999999999999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W550">
            <v>0</v>
          </cell>
          <cell r="BX550">
            <v>4.1926499999999995</v>
          </cell>
          <cell r="BY550">
            <v>0</v>
          </cell>
          <cell r="BZ550">
            <v>0</v>
          </cell>
          <cell r="CA550">
            <v>2.0734560000000002</v>
          </cell>
          <cell r="CB550">
            <v>0</v>
          </cell>
          <cell r="CC550">
            <v>8</v>
          </cell>
          <cell r="CD550">
            <v>0</v>
          </cell>
          <cell r="CE550">
            <v>5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3235.0454119750534</v>
          </cell>
          <cell r="CK550">
            <v>531.56821604039999</v>
          </cell>
          <cell r="CL550">
            <v>292.03439029380002</v>
          </cell>
          <cell r="CM550">
            <v>4.37052</v>
          </cell>
          <cell r="CN550">
            <v>0</v>
          </cell>
          <cell r="CO550">
            <v>0</v>
          </cell>
          <cell r="CP550">
            <v>0</v>
          </cell>
          <cell r="CQ550">
            <v>9.5795700000000004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10.926299999999999</v>
          </cell>
          <cell r="DA550">
            <v>0.92900000000000005</v>
          </cell>
          <cell r="DB550">
            <v>0</v>
          </cell>
          <cell r="DC550">
            <v>1</v>
          </cell>
          <cell r="DE550">
            <v>0.375</v>
          </cell>
        </row>
        <row r="551">
          <cell r="C551" t="str">
            <v>2L8x6x3/4LLBB</v>
          </cell>
          <cell r="D551" t="str">
            <v>F</v>
          </cell>
          <cell r="E551">
            <v>68</v>
          </cell>
          <cell r="F551">
            <v>20</v>
          </cell>
          <cell r="G551">
            <v>8</v>
          </cell>
          <cell r="H551">
            <v>0</v>
          </cell>
          <cell r="I551">
            <v>0</v>
          </cell>
          <cell r="J551">
            <v>0</v>
          </cell>
          <cell r="K551">
            <v>6</v>
          </cell>
          <cell r="L551">
            <v>0</v>
          </cell>
          <cell r="M551">
            <v>0</v>
          </cell>
          <cell r="N551">
            <v>0</v>
          </cell>
          <cell r="O551">
            <v>0.75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V551">
            <v>0</v>
          </cell>
          <cell r="W551">
            <v>2.5499999999999998</v>
          </cell>
          <cell r="X551">
            <v>0</v>
          </cell>
          <cell r="Y551">
            <v>0</v>
          </cell>
          <cell r="Z551">
            <v>1.34</v>
          </cell>
          <cell r="AB551">
            <v>8</v>
          </cell>
          <cell r="AD551">
            <v>9.6666666666666661</v>
          </cell>
          <cell r="AF551">
            <v>0</v>
          </cell>
          <cell r="AG551">
            <v>0</v>
          </cell>
          <cell r="AH551">
            <v>0</v>
          </cell>
          <cell r="AI551">
            <v>127</v>
          </cell>
          <cell r="AJ551">
            <v>42.3</v>
          </cell>
          <cell r="AK551">
            <v>23.3</v>
          </cell>
          <cell r="AL551">
            <v>2.52</v>
          </cell>
          <cell r="AM551">
            <v>0</v>
          </cell>
          <cell r="AN551">
            <v>0</v>
          </cell>
          <cell r="AO551">
            <v>0</v>
          </cell>
          <cell r="AP551">
            <v>2.35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4.07</v>
          </cell>
          <cell r="AZ551">
            <v>0.71399999999999997</v>
          </cell>
          <cell r="BA551">
            <v>0</v>
          </cell>
          <cell r="BB551">
            <v>1</v>
          </cell>
          <cell r="BD551" t="str">
            <v>2L203x152x19LLBB</v>
          </cell>
          <cell r="BE551" t="str">
            <v>2L203x152x19LLBB</v>
          </cell>
          <cell r="BF551">
            <v>101.19999999999999</v>
          </cell>
          <cell r="BG551">
            <v>129.13362000000001</v>
          </cell>
          <cell r="BH551">
            <v>20.327999999999999</v>
          </cell>
          <cell r="BI551">
            <v>0</v>
          </cell>
          <cell r="BJ551">
            <v>0</v>
          </cell>
          <cell r="BK551">
            <v>0</v>
          </cell>
          <cell r="BL551">
            <v>15.245999999999999</v>
          </cell>
          <cell r="BM551">
            <v>0</v>
          </cell>
          <cell r="BN551">
            <v>0</v>
          </cell>
          <cell r="BO551">
            <v>0</v>
          </cell>
          <cell r="BP551">
            <v>1.9057499999999998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W551">
            <v>0</v>
          </cell>
          <cell r="BX551">
            <v>6.4795499999999997</v>
          </cell>
          <cell r="BY551">
            <v>0</v>
          </cell>
          <cell r="BZ551">
            <v>0</v>
          </cell>
          <cell r="CA551">
            <v>3.4049400000000003</v>
          </cell>
          <cell r="CB551">
            <v>0</v>
          </cell>
          <cell r="CC551">
            <v>8</v>
          </cell>
          <cell r="CD551">
            <v>0</v>
          </cell>
          <cell r="CE551">
            <v>9.6666666666666661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5294.4686510416468</v>
          </cell>
          <cell r="CK551">
            <v>693.99183760829987</v>
          </cell>
          <cell r="CL551">
            <v>382.26973560929997</v>
          </cell>
          <cell r="CM551">
            <v>6.4033199999999999</v>
          </cell>
          <cell r="CN551">
            <v>0</v>
          </cell>
          <cell r="CO551">
            <v>0</v>
          </cell>
          <cell r="CP551">
            <v>0</v>
          </cell>
          <cell r="CQ551">
            <v>5.9713500000000002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10.34187</v>
          </cell>
          <cell r="DA551">
            <v>0.71399999999999997</v>
          </cell>
          <cell r="DB551">
            <v>0</v>
          </cell>
          <cell r="DC551">
            <v>1</v>
          </cell>
          <cell r="DE551">
            <v>0</v>
          </cell>
        </row>
        <row r="552">
          <cell r="C552" t="str">
            <v>2L8x6x3/4SLBB</v>
          </cell>
          <cell r="D552" t="str">
            <v>F</v>
          </cell>
          <cell r="E552">
            <v>68</v>
          </cell>
          <cell r="F552">
            <v>20</v>
          </cell>
          <cell r="G552">
            <v>6</v>
          </cell>
          <cell r="H552">
            <v>0</v>
          </cell>
          <cell r="I552">
            <v>0</v>
          </cell>
          <cell r="J552">
            <v>0</v>
          </cell>
          <cell r="K552">
            <v>8</v>
          </cell>
          <cell r="L552">
            <v>0</v>
          </cell>
          <cell r="M552">
            <v>0</v>
          </cell>
          <cell r="N552">
            <v>0</v>
          </cell>
          <cell r="O552">
            <v>0.75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V552">
            <v>0</v>
          </cell>
          <cell r="W552">
            <v>1.56</v>
          </cell>
          <cell r="X552">
            <v>0</v>
          </cell>
          <cell r="Y552">
            <v>0</v>
          </cell>
          <cell r="Z552">
            <v>0.624</v>
          </cell>
          <cell r="AB552">
            <v>10.666666666666666</v>
          </cell>
          <cell r="AD552">
            <v>7</v>
          </cell>
          <cell r="AF552">
            <v>0</v>
          </cell>
          <cell r="AG552">
            <v>0</v>
          </cell>
          <cell r="AH552">
            <v>0</v>
          </cell>
          <cell r="AI552">
            <v>61.5</v>
          </cell>
          <cell r="AJ552">
            <v>24.9</v>
          </cell>
          <cell r="AK552">
            <v>13.8</v>
          </cell>
          <cell r="AL552">
            <v>1.75</v>
          </cell>
          <cell r="AM552">
            <v>0</v>
          </cell>
          <cell r="AN552">
            <v>0</v>
          </cell>
          <cell r="AO552">
            <v>0</v>
          </cell>
          <cell r="AP552">
            <v>3.59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4.17</v>
          </cell>
          <cell r="AZ552">
            <v>0.91900000000000004</v>
          </cell>
          <cell r="BA552">
            <v>0</v>
          </cell>
          <cell r="BB552">
            <v>1</v>
          </cell>
          <cell r="BD552" t="str">
            <v>2L203x152x19SLBB</v>
          </cell>
          <cell r="BE552" t="str">
            <v>2L203x152x19SLBB</v>
          </cell>
          <cell r="BF552">
            <v>101.19999999999999</v>
          </cell>
          <cell r="BG552">
            <v>129.13362000000001</v>
          </cell>
          <cell r="BH552">
            <v>15.245999999999999</v>
          </cell>
          <cell r="BI552">
            <v>0</v>
          </cell>
          <cell r="BJ552">
            <v>0</v>
          </cell>
          <cell r="BK552">
            <v>0</v>
          </cell>
          <cell r="BL552">
            <v>20.327999999999999</v>
          </cell>
          <cell r="BM552">
            <v>0</v>
          </cell>
          <cell r="BN552">
            <v>0</v>
          </cell>
          <cell r="BO552">
            <v>0</v>
          </cell>
          <cell r="BP552">
            <v>1.9057499999999998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W552">
            <v>0</v>
          </cell>
          <cell r="BX552">
            <v>3.9639600000000002</v>
          </cell>
          <cell r="BY552">
            <v>0</v>
          </cell>
          <cell r="BZ552">
            <v>0</v>
          </cell>
          <cell r="CA552">
            <v>1.5855839999999999</v>
          </cell>
          <cell r="CB552">
            <v>0</v>
          </cell>
          <cell r="CC552">
            <v>10.666666666666666</v>
          </cell>
          <cell r="CD552">
            <v>0</v>
          </cell>
          <cell r="CE552">
            <v>7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2563.8568664493014</v>
          </cell>
          <cell r="CK552">
            <v>408.52001788289994</v>
          </cell>
          <cell r="CL552">
            <v>226.40868460979999</v>
          </cell>
          <cell r="CM552">
            <v>4.4467499999999998</v>
          </cell>
          <cell r="CN552">
            <v>0</v>
          </cell>
          <cell r="CO552">
            <v>0</v>
          </cell>
          <cell r="CP552">
            <v>0</v>
          </cell>
          <cell r="CQ552">
            <v>9.1221899999999998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10.595969999999999</v>
          </cell>
          <cell r="DA552">
            <v>0.91900000000000004</v>
          </cell>
          <cell r="DB552">
            <v>0</v>
          </cell>
          <cell r="DC552">
            <v>1</v>
          </cell>
          <cell r="DE552">
            <v>0</v>
          </cell>
        </row>
        <row r="553">
          <cell r="C553" t="str">
            <v>2L8x6x3/4x3/4LLBB</v>
          </cell>
          <cell r="D553" t="str">
            <v>F</v>
          </cell>
          <cell r="E553">
            <v>68</v>
          </cell>
          <cell r="F553">
            <v>20</v>
          </cell>
          <cell r="G553">
            <v>8</v>
          </cell>
          <cell r="H553">
            <v>0</v>
          </cell>
          <cell r="I553">
            <v>0</v>
          </cell>
          <cell r="J553">
            <v>0</v>
          </cell>
          <cell r="K553">
            <v>6</v>
          </cell>
          <cell r="L553">
            <v>0</v>
          </cell>
          <cell r="M553">
            <v>0</v>
          </cell>
          <cell r="N553">
            <v>0</v>
          </cell>
          <cell r="O553">
            <v>0.75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V553">
            <v>0</v>
          </cell>
          <cell r="W553">
            <v>2.5499999999999998</v>
          </cell>
          <cell r="X553">
            <v>0</v>
          </cell>
          <cell r="Y553">
            <v>0</v>
          </cell>
          <cell r="Z553">
            <v>1.34</v>
          </cell>
          <cell r="AB553">
            <v>8</v>
          </cell>
          <cell r="AD553">
            <v>9.6666666666666661</v>
          </cell>
          <cell r="AF553">
            <v>0</v>
          </cell>
          <cell r="AG553">
            <v>0</v>
          </cell>
          <cell r="AH553">
            <v>0</v>
          </cell>
          <cell r="AI553">
            <v>127</v>
          </cell>
          <cell r="AJ553">
            <v>42.3</v>
          </cell>
          <cell r="AK553">
            <v>23.3</v>
          </cell>
          <cell r="AL553">
            <v>2.52</v>
          </cell>
          <cell r="AM553">
            <v>0</v>
          </cell>
          <cell r="AN553">
            <v>0</v>
          </cell>
          <cell r="AO553">
            <v>0</v>
          </cell>
          <cell r="AP553">
            <v>2.61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4.2300000000000004</v>
          </cell>
          <cell r="AZ553">
            <v>0.73499999999999999</v>
          </cell>
          <cell r="BA553">
            <v>0</v>
          </cell>
          <cell r="BB553">
            <v>1</v>
          </cell>
          <cell r="BD553" t="str">
            <v>2L203x152x19x19LLBB</v>
          </cell>
          <cell r="BE553" t="str">
            <v>2L203x152x19x19LLBB</v>
          </cell>
          <cell r="BF553">
            <v>101.19999999999999</v>
          </cell>
          <cell r="BG553">
            <v>129.13362000000001</v>
          </cell>
          <cell r="BH553">
            <v>20.327999999999999</v>
          </cell>
          <cell r="BI553">
            <v>0</v>
          </cell>
          <cell r="BJ553">
            <v>0</v>
          </cell>
          <cell r="BK553">
            <v>0</v>
          </cell>
          <cell r="BL553">
            <v>15.245999999999999</v>
          </cell>
          <cell r="BM553">
            <v>0</v>
          </cell>
          <cell r="BN553">
            <v>0</v>
          </cell>
          <cell r="BO553">
            <v>0</v>
          </cell>
          <cell r="BP553">
            <v>1.9057499999999998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W553">
            <v>0</v>
          </cell>
          <cell r="BX553">
            <v>6.4795499999999997</v>
          </cell>
          <cell r="BY553">
            <v>0</v>
          </cell>
          <cell r="BZ553">
            <v>0</v>
          </cell>
          <cell r="CA553">
            <v>3.4049400000000003</v>
          </cell>
          <cell r="CB553">
            <v>0</v>
          </cell>
          <cell r="CC553">
            <v>8</v>
          </cell>
          <cell r="CD553">
            <v>0</v>
          </cell>
          <cell r="CE553">
            <v>9.6666666666666661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5294.4686510416468</v>
          </cell>
          <cell r="CK553">
            <v>693.99183760829987</v>
          </cell>
          <cell r="CL553">
            <v>382.26973560929997</v>
          </cell>
          <cell r="CM553">
            <v>6.4033199999999999</v>
          </cell>
          <cell r="CN553">
            <v>0</v>
          </cell>
          <cell r="CO553">
            <v>0</v>
          </cell>
          <cell r="CP553">
            <v>0</v>
          </cell>
          <cell r="CQ553">
            <v>6.6320099999999993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10.748430000000001</v>
          </cell>
          <cell r="DA553">
            <v>0.73499999999999999</v>
          </cell>
          <cell r="DB553">
            <v>0</v>
          </cell>
          <cell r="DC553">
            <v>1</v>
          </cell>
          <cell r="DE553">
            <v>0.75</v>
          </cell>
        </row>
        <row r="554">
          <cell r="C554" t="str">
            <v>2L8x6x3/4x3/4SLBB</v>
          </cell>
          <cell r="D554" t="str">
            <v>F</v>
          </cell>
          <cell r="E554">
            <v>68</v>
          </cell>
          <cell r="F554">
            <v>20</v>
          </cell>
          <cell r="G554">
            <v>6</v>
          </cell>
          <cell r="H554">
            <v>0</v>
          </cell>
          <cell r="I554">
            <v>0</v>
          </cell>
          <cell r="J554">
            <v>0</v>
          </cell>
          <cell r="K554">
            <v>8</v>
          </cell>
          <cell r="L554">
            <v>0</v>
          </cell>
          <cell r="M554">
            <v>0</v>
          </cell>
          <cell r="N554">
            <v>0</v>
          </cell>
          <cell r="O554">
            <v>0.75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V554">
            <v>0</v>
          </cell>
          <cell r="W554">
            <v>1.56</v>
          </cell>
          <cell r="X554">
            <v>0</v>
          </cell>
          <cell r="Y554">
            <v>0</v>
          </cell>
          <cell r="Z554">
            <v>0.624</v>
          </cell>
          <cell r="AB554">
            <v>10.666666666666666</v>
          </cell>
          <cell r="AD554">
            <v>7</v>
          </cell>
          <cell r="AF554">
            <v>0</v>
          </cell>
          <cell r="AG554">
            <v>0</v>
          </cell>
          <cell r="AH554">
            <v>0</v>
          </cell>
          <cell r="AI554">
            <v>61.5</v>
          </cell>
          <cell r="AJ554">
            <v>24.9</v>
          </cell>
          <cell r="AK554">
            <v>13.8</v>
          </cell>
          <cell r="AL554">
            <v>1.75</v>
          </cell>
          <cell r="AM554">
            <v>0</v>
          </cell>
          <cell r="AN554">
            <v>0</v>
          </cell>
          <cell r="AO554">
            <v>0</v>
          </cell>
          <cell r="AP554">
            <v>3.86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4.4000000000000004</v>
          </cell>
          <cell r="AZ554">
            <v>0.92800000000000005</v>
          </cell>
          <cell r="BA554">
            <v>0</v>
          </cell>
          <cell r="BB554">
            <v>1</v>
          </cell>
          <cell r="BD554" t="str">
            <v>2L203x152x19x19SLBB</v>
          </cell>
          <cell r="BE554" t="str">
            <v>2L203x152x19x19SLBB</v>
          </cell>
          <cell r="BF554">
            <v>101.19999999999999</v>
          </cell>
          <cell r="BG554">
            <v>129.13362000000001</v>
          </cell>
          <cell r="BH554">
            <v>15.245999999999999</v>
          </cell>
          <cell r="BI554">
            <v>0</v>
          </cell>
          <cell r="BJ554">
            <v>0</v>
          </cell>
          <cell r="BK554">
            <v>0</v>
          </cell>
          <cell r="BL554">
            <v>20.327999999999999</v>
          </cell>
          <cell r="BM554">
            <v>0</v>
          </cell>
          <cell r="BN554">
            <v>0</v>
          </cell>
          <cell r="BO554">
            <v>0</v>
          </cell>
          <cell r="BP554">
            <v>1.9057499999999998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W554">
            <v>0</v>
          </cell>
          <cell r="BX554">
            <v>3.9639600000000002</v>
          </cell>
          <cell r="BY554">
            <v>0</v>
          </cell>
          <cell r="BZ554">
            <v>0</v>
          </cell>
          <cell r="CA554">
            <v>1.5855839999999999</v>
          </cell>
          <cell r="CB554">
            <v>0</v>
          </cell>
          <cell r="CC554">
            <v>10.666666666666666</v>
          </cell>
          <cell r="CD554">
            <v>0</v>
          </cell>
          <cell r="CE554">
            <v>7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2563.8568664493014</v>
          </cell>
          <cell r="CK554">
            <v>408.52001788289994</v>
          </cell>
          <cell r="CL554">
            <v>226.40868460979999</v>
          </cell>
          <cell r="CM554">
            <v>4.4467499999999998</v>
          </cell>
          <cell r="CN554">
            <v>0</v>
          </cell>
          <cell r="CO554">
            <v>0</v>
          </cell>
          <cell r="CP554">
            <v>0</v>
          </cell>
          <cell r="CQ554">
            <v>9.8082599999999989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11.180400000000001</v>
          </cell>
          <cell r="DA554">
            <v>0.92800000000000005</v>
          </cell>
          <cell r="DB554">
            <v>0</v>
          </cell>
          <cell r="DC554">
            <v>1</v>
          </cell>
          <cell r="DE554">
            <v>0.75</v>
          </cell>
        </row>
        <row r="555">
          <cell r="C555" t="str">
            <v>2L8x6x3/4x3/8LLBB</v>
          </cell>
          <cell r="D555" t="str">
            <v>F</v>
          </cell>
          <cell r="E555">
            <v>68</v>
          </cell>
          <cell r="F555">
            <v>20</v>
          </cell>
          <cell r="G555">
            <v>8</v>
          </cell>
          <cell r="H555">
            <v>0</v>
          </cell>
          <cell r="I555">
            <v>0</v>
          </cell>
          <cell r="J555">
            <v>0</v>
          </cell>
          <cell r="K555">
            <v>6</v>
          </cell>
          <cell r="L555">
            <v>0</v>
          </cell>
          <cell r="M555">
            <v>0</v>
          </cell>
          <cell r="N555">
            <v>0</v>
          </cell>
          <cell r="O555">
            <v>0.75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V555">
            <v>0</v>
          </cell>
          <cell r="W555">
            <v>2.5499999999999998</v>
          </cell>
          <cell r="X555">
            <v>0</v>
          </cell>
          <cell r="Y555">
            <v>0</v>
          </cell>
          <cell r="Z555">
            <v>1.34</v>
          </cell>
          <cell r="AB555">
            <v>8</v>
          </cell>
          <cell r="AD555">
            <v>9.6666666666666661</v>
          </cell>
          <cell r="AF555">
            <v>0</v>
          </cell>
          <cell r="AG555">
            <v>0</v>
          </cell>
          <cell r="AH555">
            <v>0</v>
          </cell>
          <cell r="AI555">
            <v>127</v>
          </cell>
          <cell r="AJ555">
            <v>42.3</v>
          </cell>
          <cell r="AK555">
            <v>23.3</v>
          </cell>
          <cell r="AL555">
            <v>2.52</v>
          </cell>
          <cell r="AM555">
            <v>0</v>
          </cell>
          <cell r="AN555">
            <v>0</v>
          </cell>
          <cell r="AO555">
            <v>0</v>
          </cell>
          <cell r="AP555">
            <v>2.4700000000000002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4.1500000000000004</v>
          </cell>
          <cell r="AZ555">
            <v>0.72499999999999998</v>
          </cell>
          <cell r="BA555">
            <v>0</v>
          </cell>
          <cell r="BB555">
            <v>1</v>
          </cell>
          <cell r="BD555" t="str">
            <v>2L203x152x19x9LLBB</v>
          </cell>
          <cell r="BE555" t="str">
            <v>2L203x152x19x9LLBB</v>
          </cell>
          <cell r="BF555">
            <v>101.19999999999999</v>
          </cell>
          <cell r="BG555">
            <v>129.13362000000001</v>
          </cell>
          <cell r="BH555">
            <v>20.327999999999999</v>
          </cell>
          <cell r="BI555">
            <v>0</v>
          </cell>
          <cell r="BJ555">
            <v>0</v>
          </cell>
          <cell r="BK555">
            <v>0</v>
          </cell>
          <cell r="BL555">
            <v>15.245999999999999</v>
          </cell>
          <cell r="BM555">
            <v>0</v>
          </cell>
          <cell r="BN555">
            <v>0</v>
          </cell>
          <cell r="BO555">
            <v>0</v>
          </cell>
          <cell r="BP555">
            <v>1.9057499999999998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W555">
            <v>0</v>
          </cell>
          <cell r="BX555">
            <v>6.4795499999999997</v>
          </cell>
          <cell r="BY555">
            <v>0</v>
          </cell>
          <cell r="BZ555">
            <v>0</v>
          </cell>
          <cell r="CA555">
            <v>3.4049400000000003</v>
          </cell>
          <cell r="CB555">
            <v>0</v>
          </cell>
          <cell r="CC555">
            <v>8</v>
          </cell>
          <cell r="CD555">
            <v>0</v>
          </cell>
          <cell r="CE555">
            <v>9.6666666666666661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5294.4686510416468</v>
          </cell>
          <cell r="CK555">
            <v>693.99183760829987</v>
          </cell>
          <cell r="CL555">
            <v>382.26973560929997</v>
          </cell>
          <cell r="CM555">
            <v>6.4033199999999999</v>
          </cell>
          <cell r="CN555">
            <v>0</v>
          </cell>
          <cell r="CO555">
            <v>0</v>
          </cell>
          <cell r="CP555">
            <v>0</v>
          </cell>
          <cell r="CQ555">
            <v>6.2762700000000002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10.545150000000001</v>
          </cell>
          <cell r="DA555">
            <v>0.72499999999999998</v>
          </cell>
          <cell r="DB555">
            <v>0</v>
          </cell>
          <cell r="DC555">
            <v>1</v>
          </cell>
          <cell r="DE555">
            <v>0.375</v>
          </cell>
        </row>
        <row r="556">
          <cell r="C556" t="str">
            <v>2L8x6x3/4x3/8SLBB</v>
          </cell>
          <cell r="D556" t="str">
            <v>F</v>
          </cell>
          <cell r="E556">
            <v>68</v>
          </cell>
          <cell r="F556">
            <v>20</v>
          </cell>
          <cell r="G556">
            <v>6</v>
          </cell>
          <cell r="H556">
            <v>0</v>
          </cell>
          <cell r="I556">
            <v>0</v>
          </cell>
          <cell r="J556">
            <v>0</v>
          </cell>
          <cell r="K556">
            <v>8</v>
          </cell>
          <cell r="L556">
            <v>0</v>
          </cell>
          <cell r="M556">
            <v>0</v>
          </cell>
          <cell r="N556">
            <v>0</v>
          </cell>
          <cell r="O556">
            <v>0.75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V556">
            <v>0</v>
          </cell>
          <cell r="W556">
            <v>1.56</v>
          </cell>
          <cell r="X556">
            <v>0</v>
          </cell>
          <cell r="Y556">
            <v>0</v>
          </cell>
          <cell r="Z556">
            <v>0.624</v>
          </cell>
          <cell r="AB556">
            <v>10.666666666666666</v>
          </cell>
          <cell r="AD556">
            <v>7</v>
          </cell>
          <cell r="AF556">
            <v>0</v>
          </cell>
          <cell r="AG556">
            <v>0</v>
          </cell>
          <cell r="AH556">
            <v>0</v>
          </cell>
          <cell r="AI556">
            <v>61.5</v>
          </cell>
          <cell r="AJ556">
            <v>24.9</v>
          </cell>
          <cell r="AK556">
            <v>13.8</v>
          </cell>
          <cell r="AL556">
            <v>1.75</v>
          </cell>
          <cell r="AM556">
            <v>0</v>
          </cell>
          <cell r="AN556">
            <v>0</v>
          </cell>
          <cell r="AO556">
            <v>0</v>
          </cell>
          <cell r="AP556">
            <v>3.72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4.28</v>
          </cell>
          <cell r="AZ556">
            <v>0.92400000000000004</v>
          </cell>
          <cell r="BA556">
            <v>0</v>
          </cell>
          <cell r="BB556">
            <v>1</v>
          </cell>
          <cell r="BD556" t="str">
            <v>2L203x152x19x9SLBB</v>
          </cell>
          <cell r="BE556" t="str">
            <v>2L203x152x19x9SLBB</v>
          </cell>
          <cell r="BF556">
            <v>101.19999999999999</v>
          </cell>
          <cell r="BG556">
            <v>129.13362000000001</v>
          </cell>
          <cell r="BH556">
            <v>15.245999999999999</v>
          </cell>
          <cell r="BI556">
            <v>0</v>
          </cell>
          <cell r="BJ556">
            <v>0</v>
          </cell>
          <cell r="BK556">
            <v>0</v>
          </cell>
          <cell r="BL556">
            <v>20.327999999999999</v>
          </cell>
          <cell r="BM556">
            <v>0</v>
          </cell>
          <cell r="BN556">
            <v>0</v>
          </cell>
          <cell r="BO556">
            <v>0</v>
          </cell>
          <cell r="BP556">
            <v>1.9057499999999998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W556">
            <v>0</v>
          </cell>
          <cell r="BX556">
            <v>3.9639600000000002</v>
          </cell>
          <cell r="BY556">
            <v>0</v>
          </cell>
          <cell r="BZ556">
            <v>0</v>
          </cell>
          <cell r="CA556">
            <v>1.5855839999999999</v>
          </cell>
          <cell r="CB556">
            <v>0</v>
          </cell>
          <cell r="CC556">
            <v>10.666666666666666</v>
          </cell>
          <cell r="CD556">
            <v>0</v>
          </cell>
          <cell r="CE556">
            <v>7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2563.8568664493014</v>
          </cell>
          <cell r="CK556">
            <v>408.52001788289994</v>
          </cell>
          <cell r="CL556">
            <v>226.40868460979999</v>
          </cell>
          <cell r="CM556">
            <v>4.4467499999999998</v>
          </cell>
          <cell r="CN556">
            <v>0</v>
          </cell>
          <cell r="CO556">
            <v>0</v>
          </cell>
          <cell r="CP556">
            <v>0</v>
          </cell>
          <cell r="CQ556">
            <v>9.4525199999999998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10.87548</v>
          </cell>
          <cell r="DA556">
            <v>0.92400000000000004</v>
          </cell>
          <cell r="DB556">
            <v>0</v>
          </cell>
          <cell r="DC556">
            <v>1</v>
          </cell>
          <cell r="DE556">
            <v>0.375</v>
          </cell>
        </row>
        <row r="557">
          <cell r="C557" t="str">
            <v>2L8x6x5/8LLBB</v>
          </cell>
          <cell r="D557" t="str">
            <v>F</v>
          </cell>
          <cell r="E557">
            <v>57.3</v>
          </cell>
          <cell r="F557">
            <v>16.8</v>
          </cell>
          <cell r="G557">
            <v>8</v>
          </cell>
          <cell r="H557">
            <v>0</v>
          </cell>
          <cell r="I557">
            <v>0</v>
          </cell>
          <cell r="J557">
            <v>0</v>
          </cell>
          <cell r="K557">
            <v>6</v>
          </cell>
          <cell r="L557">
            <v>0</v>
          </cell>
          <cell r="M557">
            <v>0</v>
          </cell>
          <cell r="N557">
            <v>0</v>
          </cell>
          <cell r="O557">
            <v>0.625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V557">
            <v>0</v>
          </cell>
          <cell r="W557">
            <v>2.5</v>
          </cell>
          <cell r="X557">
            <v>0</v>
          </cell>
          <cell r="Y557">
            <v>0</v>
          </cell>
          <cell r="Z557">
            <v>1.27</v>
          </cell>
          <cell r="AB557">
            <v>9.6</v>
          </cell>
          <cell r="AD557">
            <v>11.8</v>
          </cell>
          <cell r="AF557">
            <v>0</v>
          </cell>
          <cell r="AG557">
            <v>0</v>
          </cell>
          <cell r="AH557">
            <v>0</v>
          </cell>
          <cell r="AI557">
            <v>108</v>
          </cell>
          <cell r="AJ557">
            <v>35.799999999999997</v>
          </cell>
          <cell r="AK557">
            <v>19.7</v>
          </cell>
          <cell r="AL557">
            <v>2.54</v>
          </cell>
          <cell r="AM557">
            <v>0</v>
          </cell>
          <cell r="AN557">
            <v>0</v>
          </cell>
          <cell r="AO557">
            <v>0</v>
          </cell>
          <cell r="AP557">
            <v>2.33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4.08</v>
          </cell>
          <cell r="AZ557">
            <v>0.71199999999999997</v>
          </cell>
          <cell r="BA557">
            <v>0</v>
          </cell>
          <cell r="BB557">
            <v>1</v>
          </cell>
          <cell r="BD557" t="str">
            <v>2L203x152x15.9LLBB</v>
          </cell>
          <cell r="BE557" t="str">
            <v>2L203x152x15.9LLBB</v>
          </cell>
          <cell r="BF557">
            <v>85.3</v>
          </cell>
          <cell r="BG557">
            <v>108.47224079999999</v>
          </cell>
          <cell r="BH557">
            <v>20.327999999999999</v>
          </cell>
          <cell r="BI557">
            <v>0</v>
          </cell>
          <cell r="BJ557">
            <v>0</v>
          </cell>
          <cell r="BK557">
            <v>0</v>
          </cell>
          <cell r="BL557">
            <v>15.245999999999999</v>
          </cell>
          <cell r="BM557">
            <v>0</v>
          </cell>
          <cell r="BN557">
            <v>0</v>
          </cell>
          <cell r="BO557">
            <v>0</v>
          </cell>
          <cell r="BP557">
            <v>1.588125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W557">
            <v>0</v>
          </cell>
          <cell r="BX557">
            <v>6.3525</v>
          </cell>
          <cell r="BY557">
            <v>0</v>
          </cell>
          <cell r="BZ557">
            <v>0</v>
          </cell>
          <cell r="CA557">
            <v>3.2270699999999999</v>
          </cell>
          <cell r="CB557">
            <v>0</v>
          </cell>
          <cell r="CC557">
            <v>9.6</v>
          </cell>
          <cell r="CD557">
            <v>0</v>
          </cell>
          <cell r="CE557">
            <v>11.8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4502.3827898621876</v>
          </cell>
          <cell r="CK557">
            <v>587.35006587179987</v>
          </cell>
          <cell r="CL557">
            <v>323.20660049369997</v>
          </cell>
          <cell r="CM557">
            <v>6.4541399999999998</v>
          </cell>
          <cell r="CN557">
            <v>0</v>
          </cell>
          <cell r="CO557">
            <v>0</v>
          </cell>
          <cell r="CP557">
            <v>0</v>
          </cell>
          <cell r="CQ557">
            <v>5.9205300000000003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10.367279999999999</v>
          </cell>
          <cell r="DA557">
            <v>0.71199999999999997</v>
          </cell>
          <cell r="DB557">
            <v>0</v>
          </cell>
          <cell r="DC557">
            <v>1</v>
          </cell>
          <cell r="DE557">
            <v>0</v>
          </cell>
        </row>
        <row r="558">
          <cell r="C558" t="str">
            <v>2L8x6x5/8SLBB</v>
          </cell>
          <cell r="D558" t="str">
            <v>F</v>
          </cell>
          <cell r="E558">
            <v>57.3</v>
          </cell>
          <cell r="F558">
            <v>16.8</v>
          </cell>
          <cell r="G558">
            <v>6</v>
          </cell>
          <cell r="H558">
            <v>0</v>
          </cell>
          <cell r="I558">
            <v>0</v>
          </cell>
          <cell r="J558">
            <v>0</v>
          </cell>
          <cell r="K558">
            <v>8</v>
          </cell>
          <cell r="L558">
            <v>0</v>
          </cell>
          <cell r="M558">
            <v>0</v>
          </cell>
          <cell r="N558">
            <v>0</v>
          </cell>
          <cell r="O558">
            <v>0.625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V558">
            <v>0</v>
          </cell>
          <cell r="W558">
            <v>1.51</v>
          </cell>
          <cell r="X558">
            <v>0</v>
          </cell>
          <cell r="Y558">
            <v>0</v>
          </cell>
          <cell r="Z558">
            <v>0.52600000000000002</v>
          </cell>
          <cell r="AB558">
            <v>12.8</v>
          </cell>
          <cell r="AD558">
            <v>8.6</v>
          </cell>
          <cell r="AF558">
            <v>0</v>
          </cell>
          <cell r="AG558">
            <v>0</v>
          </cell>
          <cell r="AH558">
            <v>0</v>
          </cell>
          <cell r="AI558">
            <v>52.8</v>
          </cell>
          <cell r="AJ558">
            <v>21</v>
          </cell>
          <cell r="AK558">
            <v>11.8</v>
          </cell>
          <cell r="AL558">
            <v>1.77</v>
          </cell>
          <cell r="AM558">
            <v>0</v>
          </cell>
          <cell r="AN558">
            <v>0</v>
          </cell>
          <cell r="AO558">
            <v>0</v>
          </cell>
          <cell r="AP558">
            <v>3.57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4.16</v>
          </cell>
          <cell r="AZ558">
            <v>0.91700000000000004</v>
          </cell>
          <cell r="BA558">
            <v>0</v>
          </cell>
          <cell r="BB558">
            <v>1</v>
          </cell>
          <cell r="BD558" t="str">
            <v>2L203x152x15.9SLBB</v>
          </cell>
          <cell r="BE558" t="str">
            <v>2L203x152x15.9SLBB</v>
          </cell>
          <cell r="BF558">
            <v>85.3</v>
          </cell>
          <cell r="BG558">
            <v>108.47224079999999</v>
          </cell>
          <cell r="BH558">
            <v>15.245999999999999</v>
          </cell>
          <cell r="BI558">
            <v>0</v>
          </cell>
          <cell r="BJ558">
            <v>0</v>
          </cell>
          <cell r="BK558">
            <v>0</v>
          </cell>
          <cell r="BL558">
            <v>20.327999999999999</v>
          </cell>
          <cell r="BM558">
            <v>0</v>
          </cell>
          <cell r="BN558">
            <v>0</v>
          </cell>
          <cell r="BO558">
            <v>0</v>
          </cell>
          <cell r="BP558">
            <v>1.588125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W558">
            <v>0</v>
          </cell>
          <cell r="BX558">
            <v>3.83691</v>
          </cell>
          <cell r="BY558">
            <v>0</v>
          </cell>
          <cell r="BZ558">
            <v>0</v>
          </cell>
          <cell r="CA558">
            <v>1.3365659999999999</v>
          </cell>
          <cell r="CB558">
            <v>0</v>
          </cell>
          <cell r="CC558">
            <v>12.8</v>
          </cell>
          <cell r="CD558">
            <v>0</v>
          </cell>
          <cell r="CE558">
            <v>8.6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2201.1649194881807</v>
          </cell>
          <cell r="CK558">
            <v>344.534954841</v>
          </cell>
          <cell r="CL558">
            <v>193.59583176780001</v>
          </cell>
          <cell r="CM558">
            <v>4.4975699999999996</v>
          </cell>
          <cell r="CN558">
            <v>0</v>
          </cell>
          <cell r="CO558">
            <v>0</v>
          </cell>
          <cell r="CP558">
            <v>0</v>
          </cell>
          <cell r="CQ558">
            <v>9.0713699999999999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10.57056</v>
          </cell>
          <cell r="DA558">
            <v>0.91700000000000004</v>
          </cell>
          <cell r="DB558">
            <v>0</v>
          </cell>
          <cell r="DC558">
            <v>1</v>
          </cell>
          <cell r="DE558">
            <v>0</v>
          </cell>
        </row>
        <row r="559">
          <cell r="C559" t="str">
            <v>2L8x6x5/8x3/4LLBB</v>
          </cell>
          <cell r="D559" t="str">
            <v>F</v>
          </cell>
          <cell r="E559">
            <v>57.3</v>
          </cell>
          <cell r="F559">
            <v>16.8</v>
          </cell>
          <cell r="G559">
            <v>8</v>
          </cell>
          <cell r="H559">
            <v>0</v>
          </cell>
          <cell r="I559">
            <v>0</v>
          </cell>
          <cell r="J559">
            <v>0</v>
          </cell>
          <cell r="K559">
            <v>6</v>
          </cell>
          <cell r="L559">
            <v>0</v>
          </cell>
          <cell r="M559">
            <v>0</v>
          </cell>
          <cell r="N559">
            <v>0</v>
          </cell>
          <cell r="O559">
            <v>0.625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V559">
            <v>0</v>
          </cell>
          <cell r="W559">
            <v>2.5</v>
          </cell>
          <cell r="X559">
            <v>0</v>
          </cell>
          <cell r="Y559">
            <v>0</v>
          </cell>
          <cell r="Z559">
            <v>1.27</v>
          </cell>
          <cell r="AB559">
            <v>9.6</v>
          </cell>
          <cell r="AD559">
            <v>11.8</v>
          </cell>
          <cell r="AF559">
            <v>0</v>
          </cell>
          <cell r="AG559">
            <v>0</v>
          </cell>
          <cell r="AH559">
            <v>0</v>
          </cell>
          <cell r="AI559">
            <v>108</v>
          </cell>
          <cell r="AJ559">
            <v>35.799999999999997</v>
          </cell>
          <cell r="AK559">
            <v>19.7</v>
          </cell>
          <cell r="AL559">
            <v>2.54</v>
          </cell>
          <cell r="AM559">
            <v>0</v>
          </cell>
          <cell r="AN559">
            <v>0</v>
          </cell>
          <cell r="AO559">
            <v>0</v>
          </cell>
          <cell r="AP559">
            <v>2.59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4.24</v>
          </cell>
          <cell r="AZ559">
            <v>0.73199999999999998</v>
          </cell>
          <cell r="BA559">
            <v>0</v>
          </cell>
          <cell r="BB559">
            <v>0.997</v>
          </cell>
          <cell r="BD559" t="str">
            <v>2L203x152x15.9x19LLBB</v>
          </cell>
          <cell r="BE559" t="str">
            <v>2L203x152x15.9x19LLBB</v>
          </cell>
          <cell r="BF559">
            <v>85.3</v>
          </cell>
          <cell r="BG559">
            <v>108.47224079999999</v>
          </cell>
          <cell r="BH559">
            <v>20.327999999999999</v>
          </cell>
          <cell r="BI559">
            <v>0</v>
          </cell>
          <cell r="BJ559">
            <v>0</v>
          </cell>
          <cell r="BK559">
            <v>0</v>
          </cell>
          <cell r="BL559">
            <v>15.245999999999999</v>
          </cell>
          <cell r="BM559">
            <v>0</v>
          </cell>
          <cell r="BN559">
            <v>0</v>
          </cell>
          <cell r="BO559">
            <v>0</v>
          </cell>
          <cell r="BP559">
            <v>1.588125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W559">
            <v>0</v>
          </cell>
          <cell r="BX559">
            <v>6.3525</v>
          </cell>
          <cell r="BY559">
            <v>0</v>
          </cell>
          <cell r="BZ559">
            <v>0</v>
          </cell>
          <cell r="CA559">
            <v>3.2270699999999999</v>
          </cell>
          <cell r="CB559">
            <v>0</v>
          </cell>
          <cell r="CC559">
            <v>9.6</v>
          </cell>
          <cell r="CD559">
            <v>0</v>
          </cell>
          <cell r="CE559">
            <v>11.8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4502.3827898621876</v>
          </cell>
          <cell r="CK559">
            <v>587.35006587179987</v>
          </cell>
          <cell r="CL559">
            <v>323.20660049369997</v>
          </cell>
          <cell r="CM559">
            <v>6.4541399999999998</v>
          </cell>
          <cell r="CN559">
            <v>0</v>
          </cell>
          <cell r="CO559">
            <v>0</v>
          </cell>
          <cell r="CP559">
            <v>0</v>
          </cell>
          <cell r="CQ559">
            <v>6.5811899999999994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10.77384</v>
          </cell>
          <cell r="DA559">
            <v>0.73199999999999998</v>
          </cell>
          <cell r="DB559">
            <v>0</v>
          </cell>
          <cell r="DC559">
            <v>0.996</v>
          </cell>
          <cell r="DE559">
            <v>0.75</v>
          </cell>
        </row>
        <row r="560">
          <cell r="C560" t="str">
            <v>2L8x6x5/8x3/4SLBB</v>
          </cell>
          <cell r="D560" t="str">
            <v>F</v>
          </cell>
          <cell r="E560">
            <v>57.3</v>
          </cell>
          <cell r="F560">
            <v>16.8</v>
          </cell>
          <cell r="G560">
            <v>6</v>
          </cell>
          <cell r="H560">
            <v>0</v>
          </cell>
          <cell r="I560">
            <v>0</v>
          </cell>
          <cell r="J560">
            <v>0</v>
          </cell>
          <cell r="K560">
            <v>8</v>
          </cell>
          <cell r="L560">
            <v>0</v>
          </cell>
          <cell r="M560">
            <v>0</v>
          </cell>
          <cell r="N560">
            <v>0</v>
          </cell>
          <cell r="O560">
            <v>0.625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V560">
            <v>0</v>
          </cell>
          <cell r="W560">
            <v>1.51</v>
          </cell>
          <cell r="X560">
            <v>0</v>
          </cell>
          <cell r="Y560">
            <v>0</v>
          </cell>
          <cell r="Z560">
            <v>0.52600000000000002</v>
          </cell>
          <cell r="AB560">
            <v>12.8</v>
          </cell>
          <cell r="AD560">
            <v>8.6</v>
          </cell>
          <cell r="AF560">
            <v>0</v>
          </cell>
          <cell r="AG560">
            <v>0</v>
          </cell>
          <cell r="AH560">
            <v>0</v>
          </cell>
          <cell r="AI560">
            <v>52.8</v>
          </cell>
          <cell r="AJ560">
            <v>21</v>
          </cell>
          <cell r="AK560">
            <v>11.8</v>
          </cell>
          <cell r="AL560">
            <v>1.77</v>
          </cell>
          <cell r="AM560">
            <v>0</v>
          </cell>
          <cell r="AN560">
            <v>0</v>
          </cell>
          <cell r="AO560">
            <v>0</v>
          </cell>
          <cell r="AP560">
            <v>3.84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4.3899999999999997</v>
          </cell>
          <cell r="AZ560">
            <v>0.92600000000000005</v>
          </cell>
          <cell r="BA560">
            <v>0</v>
          </cell>
          <cell r="BB560">
            <v>0.997</v>
          </cell>
          <cell r="BD560" t="str">
            <v>2L203x152x15.9x19SLBB</v>
          </cell>
          <cell r="BE560" t="str">
            <v>2L203x152x15.9x19SLBB</v>
          </cell>
          <cell r="BF560">
            <v>85.3</v>
          </cell>
          <cell r="BG560">
            <v>108.47224079999999</v>
          </cell>
          <cell r="BH560">
            <v>15.245999999999999</v>
          </cell>
          <cell r="BI560">
            <v>0</v>
          </cell>
          <cell r="BJ560">
            <v>0</v>
          </cell>
          <cell r="BK560">
            <v>0</v>
          </cell>
          <cell r="BL560">
            <v>20.327999999999999</v>
          </cell>
          <cell r="BM560">
            <v>0</v>
          </cell>
          <cell r="BN560">
            <v>0</v>
          </cell>
          <cell r="BO560">
            <v>0</v>
          </cell>
          <cell r="BP560">
            <v>1.588125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W560">
            <v>0</v>
          </cell>
          <cell r="BX560">
            <v>3.83691</v>
          </cell>
          <cell r="BY560">
            <v>0</v>
          </cell>
          <cell r="BZ560">
            <v>0</v>
          </cell>
          <cell r="CA560">
            <v>1.3365659999999999</v>
          </cell>
          <cell r="CB560">
            <v>0</v>
          </cell>
          <cell r="CC560">
            <v>12.8</v>
          </cell>
          <cell r="CD560">
            <v>0</v>
          </cell>
          <cell r="CE560">
            <v>8.6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2201.1649194881807</v>
          </cell>
          <cell r="CK560">
            <v>344.534954841</v>
          </cell>
          <cell r="CL560">
            <v>193.59583176780001</v>
          </cell>
          <cell r="CM560">
            <v>4.4975699999999996</v>
          </cell>
          <cell r="CN560">
            <v>0</v>
          </cell>
          <cell r="CO560">
            <v>0</v>
          </cell>
          <cell r="CP560">
            <v>0</v>
          </cell>
          <cell r="CQ560">
            <v>9.757439999999999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11.15499</v>
          </cell>
          <cell r="DA560">
            <v>0.92600000000000005</v>
          </cell>
          <cell r="DB560">
            <v>0</v>
          </cell>
          <cell r="DC560">
            <v>0.996</v>
          </cell>
          <cell r="DE560">
            <v>0.75</v>
          </cell>
        </row>
        <row r="561">
          <cell r="C561" t="str">
            <v>2L8x6x5/8x3/8LLBB</v>
          </cell>
          <cell r="D561" t="str">
            <v>F</v>
          </cell>
          <cell r="E561">
            <v>57.3</v>
          </cell>
          <cell r="F561">
            <v>16.8</v>
          </cell>
          <cell r="G561">
            <v>8</v>
          </cell>
          <cell r="H561">
            <v>0</v>
          </cell>
          <cell r="I561">
            <v>0</v>
          </cell>
          <cell r="J561">
            <v>0</v>
          </cell>
          <cell r="K561">
            <v>6</v>
          </cell>
          <cell r="L561">
            <v>0</v>
          </cell>
          <cell r="M561">
            <v>0</v>
          </cell>
          <cell r="N561">
            <v>0</v>
          </cell>
          <cell r="O561">
            <v>0.625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V561">
            <v>0</v>
          </cell>
          <cell r="W561">
            <v>2.5</v>
          </cell>
          <cell r="X561">
            <v>0</v>
          </cell>
          <cell r="Y561">
            <v>0</v>
          </cell>
          <cell r="Z561">
            <v>1.27</v>
          </cell>
          <cell r="AB561">
            <v>9.6</v>
          </cell>
          <cell r="AD561">
            <v>11.8</v>
          </cell>
          <cell r="AF561">
            <v>0</v>
          </cell>
          <cell r="AG561">
            <v>0</v>
          </cell>
          <cell r="AH561">
            <v>0</v>
          </cell>
          <cell r="AI561">
            <v>108</v>
          </cell>
          <cell r="AJ561">
            <v>35.799999999999997</v>
          </cell>
          <cell r="AK561">
            <v>19.7</v>
          </cell>
          <cell r="AL561">
            <v>2.54</v>
          </cell>
          <cell r="AM561">
            <v>0</v>
          </cell>
          <cell r="AN561">
            <v>0</v>
          </cell>
          <cell r="AO561">
            <v>0</v>
          </cell>
          <cell r="AP561">
            <v>2.4500000000000002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4.16</v>
          </cell>
          <cell r="AZ561">
            <v>0.72199999999999998</v>
          </cell>
          <cell r="BA561">
            <v>0</v>
          </cell>
          <cell r="BB561">
            <v>0.997</v>
          </cell>
          <cell r="BD561" t="str">
            <v>2L203x152x15.9x9LLBB</v>
          </cell>
          <cell r="BE561" t="str">
            <v>2L203x152x15.9x9LLBB</v>
          </cell>
          <cell r="BF561">
            <v>85.3</v>
          </cell>
          <cell r="BG561">
            <v>108.47224079999999</v>
          </cell>
          <cell r="BH561">
            <v>20.327999999999999</v>
          </cell>
          <cell r="BI561">
            <v>0</v>
          </cell>
          <cell r="BJ561">
            <v>0</v>
          </cell>
          <cell r="BK561">
            <v>0</v>
          </cell>
          <cell r="BL561">
            <v>15.245999999999999</v>
          </cell>
          <cell r="BM561">
            <v>0</v>
          </cell>
          <cell r="BN561">
            <v>0</v>
          </cell>
          <cell r="BO561">
            <v>0</v>
          </cell>
          <cell r="BP561">
            <v>1.588125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W561">
            <v>0</v>
          </cell>
          <cell r="BX561">
            <v>6.3525</v>
          </cell>
          <cell r="BY561">
            <v>0</v>
          </cell>
          <cell r="BZ561">
            <v>0</v>
          </cell>
          <cell r="CA561">
            <v>3.2270699999999999</v>
          </cell>
          <cell r="CB561">
            <v>0</v>
          </cell>
          <cell r="CC561">
            <v>9.6</v>
          </cell>
          <cell r="CD561">
            <v>0</v>
          </cell>
          <cell r="CE561">
            <v>11.8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4502.3827898621876</v>
          </cell>
          <cell r="CK561">
            <v>587.35006587179987</v>
          </cell>
          <cell r="CL561">
            <v>323.20660049369997</v>
          </cell>
          <cell r="CM561">
            <v>6.4541399999999998</v>
          </cell>
          <cell r="CN561">
            <v>0</v>
          </cell>
          <cell r="CO561">
            <v>0</v>
          </cell>
          <cell r="CP561">
            <v>0</v>
          </cell>
          <cell r="CQ561">
            <v>6.2254500000000004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10.57056</v>
          </cell>
          <cell r="DA561">
            <v>0.72199999999999998</v>
          </cell>
          <cell r="DB561">
            <v>0</v>
          </cell>
          <cell r="DC561">
            <v>0.996</v>
          </cell>
          <cell r="DE561">
            <v>0.375</v>
          </cell>
        </row>
        <row r="562">
          <cell r="C562" t="str">
            <v>2L8x6x5/8x3/8SLBB</v>
          </cell>
          <cell r="D562" t="str">
            <v>F</v>
          </cell>
          <cell r="E562">
            <v>57.3</v>
          </cell>
          <cell r="F562">
            <v>16.8</v>
          </cell>
          <cell r="G562">
            <v>6</v>
          </cell>
          <cell r="H562">
            <v>0</v>
          </cell>
          <cell r="I562">
            <v>0</v>
          </cell>
          <cell r="J562">
            <v>0</v>
          </cell>
          <cell r="K562">
            <v>8</v>
          </cell>
          <cell r="L562">
            <v>0</v>
          </cell>
          <cell r="M562">
            <v>0</v>
          </cell>
          <cell r="N562">
            <v>0</v>
          </cell>
          <cell r="O562">
            <v>0.625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V562">
            <v>0</v>
          </cell>
          <cell r="W562">
            <v>1.51</v>
          </cell>
          <cell r="X562">
            <v>0</v>
          </cell>
          <cell r="Y562">
            <v>0</v>
          </cell>
          <cell r="Z562">
            <v>0.52600000000000002</v>
          </cell>
          <cell r="AB562">
            <v>12.8</v>
          </cell>
          <cell r="AD562">
            <v>8.6</v>
          </cell>
          <cell r="AF562">
            <v>0</v>
          </cell>
          <cell r="AG562">
            <v>0</v>
          </cell>
          <cell r="AH562">
            <v>0</v>
          </cell>
          <cell r="AI562">
            <v>52.8</v>
          </cell>
          <cell r="AJ562">
            <v>21</v>
          </cell>
          <cell r="AK562">
            <v>11.8</v>
          </cell>
          <cell r="AL562">
            <v>1.77</v>
          </cell>
          <cell r="AM562">
            <v>0</v>
          </cell>
          <cell r="AN562">
            <v>0</v>
          </cell>
          <cell r="AO562">
            <v>0</v>
          </cell>
          <cell r="AP562">
            <v>3.7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4.2699999999999996</v>
          </cell>
          <cell r="AZ562">
            <v>0.92100000000000004</v>
          </cell>
          <cell r="BA562">
            <v>0</v>
          </cell>
          <cell r="BB562">
            <v>0.997</v>
          </cell>
          <cell r="BD562" t="str">
            <v>2L203x152x15.9x9SLBB</v>
          </cell>
          <cell r="BE562" t="str">
            <v>2L203x152x15.9x9SLBB</v>
          </cell>
          <cell r="BF562">
            <v>85.3</v>
          </cell>
          <cell r="BG562">
            <v>108.47224079999999</v>
          </cell>
          <cell r="BH562">
            <v>15.245999999999999</v>
          </cell>
          <cell r="BI562">
            <v>0</v>
          </cell>
          <cell r="BJ562">
            <v>0</v>
          </cell>
          <cell r="BK562">
            <v>0</v>
          </cell>
          <cell r="BL562">
            <v>20.327999999999999</v>
          </cell>
          <cell r="BM562">
            <v>0</v>
          </cell>
          <cell r="BN562">
            <v>0</v>
          </cell>
          <cell r="BO562">
            <v>0</v>
          </cell>
          <cell r="BP562">
            <v>1.588125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W562">
            <v>0</v>
          </cell>
          <cell r="BX562">
            <v>3.83691</v>
          </cell>
          <cell r="BY562">
            <v>0</v>
          </cell>
          <cell r="BZ562">
            <v>0</v>
          </cell>
          <cell r="CA562">
            <v>1.3365659999999999</v>
          </cell>
          <cell r="CB562">
            <v>0</v>
          </cell>
          <cell r="CC562">
            <v>12.8</v>
          </cell>
          <cell r="CD562">
            <v>0</v>
          </cell>
          <cell r="CE562">
            <v>8.6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2201.1649194881807</v>
          </cell>
          <cell r="CK562">
            <v>344.534954841</v>
          </cell>
          <cell r="CL562">
            <v>193.59583176780001</v>
          </cell>
          <cell r="CM562">
            <v>4.4975699999999996</v>
          </cell>
          <cell r="CN562">
            <v>0</v>
          </cell>
          <cell r="CO562">
            <v>0</v>
          </cell>
          <cell r="CP562">
            <v>0</v>
          </cell>
          <cell r="CQ562">
            <v>9.4016999999999999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10.850069999999999</v>
          </cell>
          <cell r="DA562">
            <v>0.92100000000000004</v>
          </cell>
          <cell r="DB562">
            <v>0</v>
          </cell>
          <cell r="DC562">
            <v>0.996</v>
          </cell>
          <cell r="DE562">
            <v>0.375</v>
          </cell>
        </row>
        <row r="563">
          <cell r="C563" t="str">
            <v>2L8x6x7/16LLBB</v>
          </cell>
          <cell r="D563" t="str">
            <v>F</v>
          </cell>
          <cell r="E563">
            <v>40.700000000000003</v>
          </cell>
          <cell r="F563">
            <v>12</v>
          </cell>
          <cell r="G563">
            <v>8</v>
          </cell>
          <cell r="H563">
            <v>0</v>
          </cell>
          <cell r="I563">
            <v>0</v>
          </cell>
          <cell r="J563">
            <v>0</v>
          </cell>
          <cell r="K563">
            <v>6</v>
          </cell>
          <cell r="L563">
            <v>0</v>
          </cell>
          <cell r="M563">
            <v>0</v>
          </cell>
          <cell r="N563">
            <v>0</v>
          </cell>
          <cell r="O563">
            <v>0.4375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V563">
            <v>0</v>
          </cell>
          <cell r="W563">
            <v>2.4300000000000002</v>
          </cell>
          <cell r="X563">
            <v>0</v>
          </cell>
          <cell r="Y563">
            <v>0</v>
          </cell>
          <cell r="Z563">
            <v>1.1599999999999999</v>
          </cell>
          <cell r="AB563">
            <v>13.714285714285714</v>
          </cell>
          <cell r="AD563">
            <v>17.285714285714285</v>
          </cell>
          <cell r="AF563">
            <v>0</v>
          </cell>
          <cell r="AG563">
            <v>0</v>
          </cell>
          <cell r="AH563">
            <v>0</v>
          </cell>
          <cell r="AI563">
            <v>78.7</v>
          </cell>
          <cell r="AJ563">
            <v>25.7</v>
          </cell>
          <cell r="AK563">
            <v>14.1</v>
          </cell>
          <cell r="AL563">
            <v>2.56</v>
          </cell>
          <cell r="AM563">
            <v>0</v>
          </cell>
          <cell r="AN563">
            <v>0</v>
          </cell>
          <cell r="AO563">
            <v>0</v>
          </cell>
          <cell r="AP563">
            <v>2.2999999999999998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4.09</v>
          </cell>
          <cell r="AZ563">
            <v>0.70799999999999996</v>
          </cell>
          <cell r="BA563">
            <v>0</v>
          </cell>
          <cell r="BB563">
            <v>1</v>
          </cell>
          <cell r="BD563" t="str">
            <v>2L203x152x11.1LLBB</v>
          </cell>
          <cell r="BE563" t="str">
            <v>2L203x152x11.1LLBB</v>
          </cell>
          <cell r="BF563">
            <v>60.6</v>
          </cell>
          <cell r="BG563">
            <v>77.480171999999996</v>
          </cell>
          <cell r="BH563">
            <v>20.327999999999999</v>
          </cell>
          <cell r="BI563">
            <v>0</v>
          </cell>
          <cell r="BJ563">
            <v>0</v>
          </cell>
          <cell r="BK563">
            <v>0</v>
          </cell>
          <cell r="BL563">
            <v>15.245999999999999</v>
          </cell>
          <cell r="BM563">
            <v>0</v>
          </cell>
          <cell r="BN563">
            <v>0</v>
          </cell>
          <cell r="BO563">
            <v>0</v>
          </cell>
          <cell r="BP563">
            <v>1.1116874999999999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W563">
            <v>0</v>
          </cell>
          <cell r="BX563">
            <v>6.1746300000000005</v>
          </cell>
          <cell r="BY563">
            <v>0</v>
          </cell>
          <cell r="BZ563">
            <v>0</v>
          </cell>
          <cell r="CA563">
            <v>2.9475599999999997</v>
          </cell>
          <cell r="CB563">
            <v>0</v>
          </cell>
          <cell r="CC563">
            <v>13.714285714285714</v>
          </cell>
          <cell r="CD563">
            <v>0</v>
          </cell>
          <cell r="CE563">
            <v>17.285714285714285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3280.9030144643907</v>
          </cell>
          <cell r="CK563">
            <v>421.64515901969997</v>
          </cell>
          <cell r="CL563">
            <v>231.33061253609998</v>
          </cell>
          <cell r="CM563">
            <v>6.5049599999999996</v>
          </cell>
          <cell r="CN563">
            <v>0</v>
          </cell>
          <cell r="CO563">
            <v>0</v>
          </cell>
          <cell r="CP563">
            <v>0</v>
          </cell>
          <cell r="CQ563">
            <v>5.8442999999999996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10.39269</v>
          </cell>
          <cell r="DA563">
            <v>0.70799999999999996</v>
          </cell>
          <cell r="DB563">
            <v>0</v>
          </cell>
          <cell r="DC563">
            <v>1</v>
          </cell>
          <cell r="DE563">
            <v>0</v>
          </cell>
        </row>
        <row r="564">
          <cell r="C564" t="str">
            <v>2L8x6x7/16SLBB</v>
          </cell>
          <cell r="D564" t="str">
            <v>F</v>
          </cell>
          <cell r="E564">
            <v>40.700000000000003</v>
          </cell>
          <cell r="F564">
            <v>12</v>
          </cell>
          <cell r="G564">
            <v>6</v>
          </cell>
          <cell r="H564">
            <v>0</v>
          </cell>
          <cell r="I564">
            <v>0</v>
          </cell>
          <cell r="J564">
            <v>0</v>
          </cell>
          <cell r="K564">
            <v>8</v>
          </cell>
          <cell r="L564">
            <v>0</v>
          </cell>
          <cell r="M564">
            <v>0</v>
          </cell>
          <cell r="N564">
            <v>0</v>
          </cell>
          <cell r="O564">
            <v>0.4375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V564">
            <v>0</v>
          </cell>
          <cell r="W564">
            <v>1.44</v>
          </cell>
          <cell r="X564">
            <v>0</v>
          </cell>
          <cell r="Y564">
            <v>0</v>
          </cell>
          <cell r="Z564">
            <v>0.374</v>
          </cell>
          <cell r="AB564">
            <v>18.285714285714285</v>
          </cell>
          <cell r="AD564">
            <v>12.714285714285714</v>
          </cell>
          <cell r="AF564">
            <v>0</v>
          </cell>
          <cell r="AG564">
            <v>0</v>
          </cell>
          <cell r="AH564">
            <v>0</v>
          </cell>
          <cell r="AI564">
            <v>38.6</v>
          </cell>
          <cell r="AJ564">
            <v>15</v>
          </cell>
          <cell r="AK564">
            <v>8.4600000000000009</v>
          </cell>
          <cell r="AL564">
            <v>1.8</v>
          </cell>
          <cell r="AM564">
            <v>0</v>
          </cell>
          <cell r="AN564">
            <v>0</v>
          </cell>
          <cell r="AO564">
            <v>0</v>
          </cell>
          <cell r="AP564">
            <v>3.53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4.1500000000000004</v>
          </cell>
          <cell r="AZ564">
            <v>0.91300000000000003</v>
          </cell>
          <cell r="BA564">
            <v>0</v>
          </cell>
          <cell r="BB564">
            <v>0.93800000000000006</v>
          </cell>
          <cell r="BD564" t="str">
            <v>2L203x152x11.1SLBB</v>
          </cell>
          <cell r="BE564" t="str">
            <v>2L203x152x11.1SLBB</v>
          </cell>
          <cell r="BF564">
            <v>60.6</v>
          </cell>
          <cell r="BG564">
            <v>77.480171999999996</v>
          </cell>
          <cell r="BH564">
            <v>15.245999999999999</v>
          </cell>
          <cell r="BI564">
            <v>0</v>
          </cell>
          <cell r="BJ564">
            <v>0</v>
          </cell>
          <cell r="BK564">
            <v>0</v>
          </cell>
          <cell r="BL564">
            <v>20.327999999999999</v>
          </cell>
          <cell r="BM564">
            <v>0</v>
          </cell>
          <cell r="BN564">
            <v>0</v>
          </cell>
          <cell r="BO564">
            <v>0</v>
          </cell>
          <cell r="BP564">
            <v>1.1116874999999999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W564">
            <v>0</v>
          </cell>
          <cell r="BX564">
            <v>3.6590399999999996</v>
          </cell>
          <cell r="BY564">
            <v>0</v>
          </cell>
          <cell r="BZ564">
            <v>0</v>
          </cell>
          <cell r="CA564">
            <v>0.95033400000000001</v>
          </cell>
          <cell r="CB564">
            <v>0</v>
          </cell>
          <cell r="CC564">
            <v>18.285714285714285</v>
          </cell>
          <cell r="CD564">
            <v>0</v>
          </cell>
          <cell r="CE564">
            <v>12.714285714285714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1609.1849600803746</v>
          </cell>
          <cell r="CK564">
            <v>246.09639631499999</v>
          </cell>
          <cell r="CL564">
            <v>138.79836752166</v>
          </cell>
          <cell r="CM564">
            <v>4.5738000000000003</v>
          </cell>
          <cell r="CN564">
            <v>0</v>
          </cell>
          <cell r="CO564">
            <v>0</v>
          </cell>
          <cell r="CP564">
            <v>0</v>
          </cell>
          <cell r="CQ564">
            <v>8.9697299999999984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10.545150000000001</v>
          </cell>
          <cell r="DA564">
            <v>0.91300000000000003</v>
          </cell>
          <cell r="DB564">
            <v>0</v>
          </cell>
          <cell r="DC564">
            <v>0.93700000000000006</v>
          </cell>
          <cell r="DE564">
            <v>0</v>
          </cell>
        </row>
        <row r="565">
          <cell r="C565" t="str">
            <v>2L8x6x7/16x3/4LLBB</v>
          </cell>
          <cell r="D565" t="str">
            <v>F</v>
          </cell>
          <cell r="E565">
            <v>40.700000000000003</v>
          </cell>
          <cell r="F565">
            <v>12</v>
          </cell>
          <cell r="G565">
            <v>8</v>
          </cell>
          <cell r="H565">
            <v>0</v>
          </cell>
          <cell r="I565">
            <v>0</v>
          </cell>
          <cell r="J565">
            <v>0</v>
          </cell>
          <cell r="K565">
            <v>6</v>
          </cell>
          <cell r="L565">
            <v>0</v>
          </cell>
          <cell r="M565">
            <v>0</v>
          </cell>
          <cell r="N565">
            <v>0</v>
          </cell>
          <cell r="O565">
            <v>0.4375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V565">
            <v>0</v>
          </cell>
          <cell r="W565">
            <v>2.4300000000000002</v>
          </cell>
          <cell r="X565">
            <v>0</v>
          </cell>
          <cell r="Y565">
            <v>0</v>
          </cell>
          <cell r="Z565">
            <v>1.1599999999999999</v>
          </cell>
          <cell r="AB565">
            <v>13.714285714285714</v>
          </cell>
          <cell r="AD565">
            <v>17.285714285714285</v>
          </cell>
          <cell r="AF565">
            <v>0</v>
          </cell>
          <cell r="AG565">
            <v>0</v>
          </cell>
          <cell r="AH565">
            <v>0</v>
          </cell>
          <cell r="AI565">
            <v>78.7</v>
          </cell>
          <cell r="AJ565">
            <v>25.7</v>
          </cell>
          <cell r="AK565">
            <v>14.1</v>
          </cell>
          <cell r="AL565">
            <v>2.56</v>
          </cell>
          <cell r="AM565">
            <v>0</v>
          </cell>
          <cell r="AN565">
            <v>0</v>
          </cell>
          <cell r="AO565">
            <v>0</v>
          </cell>
          <cell r="AP565">
            <v>2.5499999999999998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4.24</v>
          </cell>
          <cell r="AZ565">
            <v>0.72799999999999998</v>
          </cell>
          <cell r="BA565">
            <v>0</v>
          </cell>
          <cell r="BB565">
            <v>0.85</v>
          </cell>
          <cell r="BD565" t="str">
            <v>2L203x152x11.1x19LLBB</v>
          </cell>
          <cell r="BE565" t="str">
            <v>2L203x152x11.1x19LLBB</v>
          </cell>
          <cell r="BF565">
            <v>60.6</v>
          </cell>
          <cell r="BG565">
            <v>77.480171999999996</v>
          </cell>
          <cell r="BH565">
            <v>20.327999999999999</v>
          </cell>
          <cell r="BI565">
            <v>0</v>
          </cell>
          <cell r="BJ565">
            <v>0</v>
          </cell>
          <cell r="BK565">
            <v>0</v>
          </cell>
          <cell r="BL565">
            <v>15.245999999999999</v>
          </cell>
          <cell r="BM565">
            <v>0</v>
          </cell>
          <cell r="BN565">
            <v>0</v>
          </cell>
          <cell r="BO565">
            <v>0</v>
          </cell>
          <cell r="BP565">
            <v>1.1116874999999999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W565">
            <v>0</v>
          </cell>
          <cell r="BX565">
            <v>6.1746300000000005</v>
          </cell>
          <cell r="BY565">
            <v>0</v>
          </cell>
          <cell r="BZ565">
            <v>0</v>
          </cell>
          <cell r="CA565">
            <v>2.9475599999999997</v>
          </cell>
          <cell r="CB565">
            <v>0</v>
          </cell>
          <cell r="CC565">
            <v>13.714285714285714</v>
          </cell>
          <cell r="CD565">
            <v>0</v>
          </cell>
          <cell r="CE565">
            <v>17.285714285714285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3280.9030144643907</v>
          </cell>
          <cell r="CK565">
            <v>421.64515901969997</v>
          </cell>
          <cell r="CL565">
            <v>231.33061253609998</v>
          </cell>
          <cell r="CM565">
            <v>6.5049599999999996</v>
          </cell>
          <cell r="CN565">
            <v>0</v>
          </cell>
          <cell r="CO565">
            <v>0</v>
          </cell>
          <cell r="CP565">
            <v>0</v>
          </cell>
          <cell r="CQ565">
            <v>6.4795499999999997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10.77384</v>
          </cell>
          <cell r="DA565">
            <v>0.72799999999999998</v>
          </cell>
          <cell r="DB565">
            <v>0</v>
          </cell>
          <cell r="DC565">
            <v>0.84899999999999998</v>
          </cell>
          <cell r="DE565">
            <v>0.75</v>
          </cell>
        </row>
        <row r="566">
          <cell r="C566" t="str">
            <v>2L8x6x7/16x3/4SLBB</v>
          </cell>
          <cell r="D566" t="str">
            <v>F</v>
          </cell>
          <cell r="E566">
            <v>40.700000000000003</v>
          </cell>
          <cell r="F566">
            <v>12</v>
          </cell>
          <cell r="G566">
            <v>6</v>
          </cell>
          <cell r="H566">
            <v>0</v>
          </cell>
          <cell r="I566">
            <v>0</v>
          </cell>
          <cell r="J566">
            <v>0</v>
          </cell>
          <cell r="K566">
            <v>8</v>
          </cell>
          <cell r="L566">
            <v>0</v>
          </cell>
          <cell r="M566">
            <v>0</v>
          </cell>
          <cell r="N566">
            <v>0</v>
          </cell>
          <cell r="O566">
            <v>0.4375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V566">
            <v>0</v>
          </cell>
          <cell r="W566">
            <v>1.44</v>
          </cell>
          <cell r="X566">
            <v>0</v>
          </cell>
          <cell r="Y566">
            <v>0</v>
          </cell>
          <cell r="Z566">
            <v>0.374</v>
          </cell>
          <cell r="AB566">
            <v>18.285714285714285</v>
          </cell>
          <cell r="AD566">
            <v>12.714285714285714</v>
          </cell>
          <cell r="AF566">
            <v>0</v>
          </cell>
          <cell r="AG566">
            <v>0</v>
          </cell>
          <cell r="AH566">
            <v>0</v>
          </cell>
          <cell r="AI566">
            <v>38.6</v>
          </cell>
          <cell r="AJ566">
            <v>15</v>
          </cell>
          <cell r="AK566">
            <v>8.4600000000000009</v>
          </cell>
          <cell r="AL566">
            <v>1.8</v>
          </cell>
          <cell r="AM566">
            <v>0</v>
          </cell>
          <cell r="AN566">
            <v>0</v>
          </cell>
          <cell r="AO566">
            <v>0</v>
          </cell>
          <cell r="AP566">
            <v>3.8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4.38</v>
          </cell>
          <cell r="AZ566">
            <v>0.92200000000000004</v>
          </cell>
          <cell r="BA566">
            <v>0</v>
          </cell>
          <cell r="BB566">
            <v>0.85</v>
          </cell>
          <cell r="BD566" t="str">
            <v>2L203x152x11.1x19SLBB</v>
          </cell>
          <cell r="BE566" t="str">
            <v>2L203x152x11.1x19SLBB</v>
          </cell>
          <cell r="BF566">
            <v>60.6</v>
          </cell>
          <cell r="BG566">
            <v>77.480171999999996</v>
          </cell>
          <cell r="BH566">
            <v>15.245999999999999</v>
          </cell>
          <cell r="BI566">
            <v>0</v>
          </cell>
          <cell r="BJ566">
            <v>0</v>
          </cell>
          <cell r="BK566">
            <v>0</v>
          </cell>
          <cell r="BL566">
            <v>20.327999999999999</v>
          </cell>
          <cell r="BM566">
            <v>0</v>
          </cell>
          <cell r="BN566">
            <v>0</v>
          </cell>
          <cell r="BO566">
            <v>0</v>
          </cell>
          <cell r="BP566">
            <v>1.1116874999999999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W566">
            <v>0</v>
          </cell>
          <cell r="BX566">
            <v>3.6590399999999996</v>
          </cell>
          <cell r="BY566">
            <v>0</v>
          </cell>
          <cell r="BZ566">
            <v>0</v>
          </cell>
          <cell r="CA566">
            <v>0.95033400000000001</v>
          </cell>
          <cell r="CB566">
            <v>0</v>
          </cell>
          <cell r="CC566">
            <v>18.285714285714285</v>
          </cell>
          <cell r="CD566">
            <v>0</v>
          </cell>
          <cell r="CE566">
            <v>12.714285714285714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1609.1849600803746</v>
          </cell>
          <cell r="CK566">
            <v>246.09639631499999</v>
          </cell>
          <cell r="CL566">
            <v>138.79836752166</v>
          </cell>
          <cell r="CM566">
            <v>4.5738000000000003</v>
          </cell>
          <cell r="CN566">
            <v>0</v>
          </cell>
          <cell r="CO566">
            <v>0</v>
          </cell>
          <cell r="CP566">
            <v>0</v>
          </cell>
          <cell r="CQ566">
            <v>9.6557999999999993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11.129579999999999</v>
          </cell>
          <cell r="DA566">
            <v>0.92200000000000004</v>
          </cell>
          <cell r="DB566">
            <v>0</v>
          </cell>
          <cell r="DC566">
            <v>0.84899999999999998</v>
          </cell>
          <cell r="DE566">
            <v>0.75</v>
          </cell>
        </row>
        <row r="567">
          <cell r="C567" t="str">
            <v>2L8x6x7/16x3/8LLBB</v>
          </cell>
          <cell r="D567" t="str">
            <v>F</v>
          </cell>
          <cell r="E567">
            <v>40.700000000000003</v>
          </cell>
          <cell r="F567">
            <v>12</v>
          </cell>
          <cell r="G567">
            <v>8</v>
          </cell>
          <cell r="H567">
            <v>0</v>
          </cell>
          <cell r="I567">
            <v>0</v>
          </cell>
          <cell r="J567">
            <v>0</v>
          </cell>
          <cell r="K567">
            <v>6</v>
          </cell>
          <cell r="L567">
            <v>0</v>
          </cell>
          <cell r="M567">
            <v>0</v>
          </cell>
          <cell r="N567">
            <v>0</v>
          </cell>
          <cell r="O567">
            <v>0.4375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V567">
            <v>0</v>
          </cell>
          <cell r="W567">
            <v>2.4300000000000002</v>
          </cell>
          <cell r="X567">
            <v>0</v>
          </cell>
          <cell r="Y567">
            <v>0</v>
          </cell>
          <cell r="Z567">
            <v>1.1599999999999999</v>
          </cell>
          <cell r="AB567">
            <v>13.714285714285714</v>
          </cell>
          <cell r="AD567">
            <v>17.285714285714285</v>
          </cell>
          <cell r="AF567">
            <v>0</v>
          </cell>
          <cell r="AG567">
            <v>0</v>
          </cell>
          <cell r="AH567">
            <v>0</v>
          </cell>
          <cell r="AI567">
            <v>78.7</v>
          </cell>
          <cell r="AJ567">
            <v>25.7</v>
          </cell>
          <cell r="AK567">
            <v>14.1</v>
          </cell>
          <cell r="AL567">
            <v>2.56</v>
          </cell>
          <cell r="AM567">
            <v>0</v>
          </cell>
          <cell r="AN567">
            <v>0</v>
          </cell>
          <cell r="AO567">
            <v>0</v>
          </cell>
          <cell r="AP567">
            <v>2.42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4.16</v>
          </cell>
          <cell r="AZ567">
            <v>0.71799999999999997</v>
          </cell>
          <cell r="BA567">
            <v>0</v>
          </cell>
          <cell r="BB567">
            <v>0.85</v>
          </cell>
          <cell r="BD567" t="str">
            <v>2L203x152x11.1x9LLBB</v>
          </cell>
          <cell r="BE567" t="str">
            <v>2L203x152x11.1x9LLBB</v>
          </cell>
          <cell r="BF567">
            <v>60.6</v>
          </cell>
          <cell r="BG567">
            <v>77.480171999999996</v>
          </cell>
          <cell r="BH567">
            <v>20.327999999999999</v>
          </cell>
          <cell r="BI567">
            <v>0</v>
          </cell>
          <cell r="BJ567">
            <v>0</v>
          </cell>
          <cell r="BK567">
            <v>0</v>
          </cell>
          <cell r="BL567">
            <v>15.245999999999999</v>
          </cell>
          <cell r="BM567">
            <v>0</v>
          </cell>
          <cell r="BN567">
            <v>0</v>
          </cell>
          <cell r="BO567">
            <v>0</v>
          </cell>
          <cell r="BP567">
            <v>1.1116874999999999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W567">
            <v>0</v>
          </cell>
          <cell r="BX567">
            <v>6.1746300000000005</v>
          </cell>
          <cell r="BY567">
            <v>0</v>
          </cell>
          <cell r="BZ567">
            <v>0</v>
          </cell>
          <cell r="CA567">
            <v>2.9475599999999997</v>
          </cell>
          <cell r="CB567">
            <v>0</v>
          </cell>
          <cell r="CC567">
            <v>13.714285714285714</v>
          </cell>
          <cell r="CD567">
            <v>0</v>
          </cell>
          <cell r="CE567">
            <v>17.285714285714285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3280.9030144643907</v>
          </cell>
          <cell r="CK567">
            <v>421.64515901969997</v>
          </cell>
          <cell r="CL567">
            <v>231.33061253609998</v>
          </cell>
          <cell r="CM567">
            <v>6.5049599999999996</v>
          </cell>
          <cell r="CN567">
            <v>0</v>
          </cell>
          <cell r="CO567">
            <v>0</v>
          </cell>
          <cell r="CP567">
            <v>0</v>
          </cell>
          <cell r="CQ567">
            <v>6.1492199999999997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10.57056</v>
          </cell>
          <cell r="DA567">
            <v>0.71799999999999997</v>
          </cell>
          <cell r="DB567">
            <v>0</v>
          </cell>
          <cell r="DC567">
            <v>0.84899999999999998</v>
          </cell>
          <cell r="DE567">
            <v>0.375</v>
          </cell>
        </row>
        <row r="568">
          <cell r="C568" t="str">
            <v>2L8x6x7/16x3/8SLBB</v>
          </cell>
          <cell r="D568" t="str">
            <v>F</v>
          </cell>
          <cell r="E568">
            <v>40.700000000000003</v>
          </cell>
          <cell r="F568">
            <v>12</v>
          </cell>
          <cell r="G568">
            <v>6</v>
          </cell>
          <cell r="H568">
            <v>0</v>
          </cell>
          <cell r="I568">
            <v>0</v>
          </cell>
          <cell r="J568">
            <v>0</v>
          </cell>
          <cell r="K568">
            <v>8</v>
          </cell>
          <cell r="L568">
            <v>0</v>
          </cell>
          <cell r="M568">
            <v>0</v>
          </cell>
          <cell r="N568">
            <v>0</v>
          </cell>
          <cell r="O568">
            <v>0.4375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V568">
            <v>0</v>
          </cell>
          <cell r="W568">
            <v>1.44</v>
          </cell>
          <cell r="X568">
            <v>0</v>
          </cell>
          <cell r="Y568">
            <v>0</v>
          </cell>
          <cell r="Z568">
            <v>0.374</v>
          </cell>
          <cell r="AB568">
            <v>18.285714285714285</v>
          </cell>
          <cell r="AD568">
            <v>12.714285714285714</v>
          </cell>
          <cell r="AF568">
            <v>0</v>
          </cell>
          <cell r="AG568">
            <v>0</v>
          </cell>
          <cell r="AH568">
            <v>0</v>
          </cell>
          <cell r="AI568">
            <v>38.6</v>
          </cell>
          <cell r="AJ568">
            <v>15</v>
          </cell>
          <cell r="AK568">
            <v>8.4600000000000009</v>
          </cell>
          <cell r="AL568">
            <v>1.8</v>
          </cell>
          <cell r="AM568">
            <v>0</v>
          </cell>
          <cell r="AN568">
            <v>0</v>
          </cell>
          <cell r="AO568">
            <v>0</v>
          </cell>
          <cell r="AP568">
            <v>3.66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4.26</v>
          </cell>
          <cell r="AZ568">
            <v>0.91800000000000004</v>
          </cell>
          <cell r="BA568">
            <v>0</v>
          </cell>
          <cell r="BB568">
            <v>0.85</v>
          </cell>
          <cell r="BD568" t="str">
            <v>2L203x152x11.1x9SLBB</v>
          </cell>
          <cell r="BE568" t="str">
            <v>2L203x152x11.1x9SLBB</v>
          </cell>
          <cell r="BF568">
            <v>60.6</v>
          </cell>
          <cell r="BG568">
            <v>77.480171999999996</v>
          </cell>
          <cell r="BH568">
            <v>15.245999999999999</v>
          </cell>
          <cell r="BI568">
            <v>0</v>
          </cell>
          <cell r="BJ568">
            <v>0</v>
          </cell>
          <cell r="BK568">
            <v>0</v>
          </cell>
          <cell r="BL568">
            <v>20.327999999999999</v>
          </cell>
          <cell r="BM568">
            <v>0</v>
          </cell>
          <cell r="BN568">
            <v>0</v>
          </cell>
          <cell r="BO568">
            <v>0</v>
          </cell>
          <cell r="BP568">
            <v>1.1116874999999999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W568">
            <v>0</v>
          </cell>
          <cell r="BX568">
            <v>3.6590399999999996</v>
          </cell>
          <cell r="BY568">
            <v>0</v>
          </cell>
          <cell r="BZ568">
            <v>0</v>
          </cell>
          <cell r="CA568">
            <v>0.95033400000000001</v>
          </cell>
          <cell r="CB568">
            <v>0</v>
          </cell>
          <cell r="CC568">
            <v>18.285714285714285</v>
          </cell>
          <cell r="CD568">
            <v>0</v>
          </cell>
          <cell r="CE568">
            <v>12.714285714285714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1609.1849600803746</v>
          </cell>
          <cell r="CK568">
            <v>246.09639631499999</v>
          </cell>
          <cell r="CL568">
            <v>138.79836752166</v>
          </cell>
          <cell r="CM568">
            <v>4.5738000000000003</v>
          </cell>
          <cell r="CN568">
            <v>0</v>
          </cell>
          <cell r="CO568">
            <v>0</v>
          </cell>
          <cell r="CP568">
            <v>0</v>
          </cell>
          <cell r="CQ568">
            <v>9.3000600000000002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10.82466</v>
          </cell>
          <cell r="DA568">
            <v>0.91800000000000004</v>
          </cell>
          <cell r="DB568">
            <v>0</v>
          </cell>
          <cell r="DC568">
            <v>0.84899999999999998</v>
          </cell>
          <cell r="DE568">
            <v>0.375</v>
          </cell>
        </row>
        <row r="569">
          <cell r="C569" t="str">
            <v>2L8x6x7/8LLBB</v>
          </cell>
          <cell r="D569" t="str">
            <v>F</v>
          </cell>
          <cell r="E569">
            <v>78.5</v>
          </cell>
          <cell r="F569">
            <v>23.1</v>
          </cell>
          <cell r="G569">
            <v>8</v>
          </cell>
          <cell r="H569">
            <v>0</v>
          </cell>
          <cell r="I569">
            <v>0</v>
          </cell>
          <cell r="J569">
            <v>0</v>
          </cell>
          <cell r="K569">
            <v>6</v>
          </cell>
          <cell r="L569">
            <v>0</v>
          </cell>
          <cell r="M569">
            <v>0</v>
          </cell>
          <cell r="N569">
            <v>0</v>
          </cell>
          <cell r="O569">
            <v>0.875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V569">
            <v>0</v>
          </cell>
          <cell r="W569">
            <v>2.6</v>
          </cell>
          <cell r="X569">
            <v>0</v>
          </cell>
          <cell r="Y569">
            <v>0</v>
          </cell>
          <cell r="Z569">
            <v>1.41</v>
          </cell>
          <cell r="AB569">
            <v>6.8571428571428568</v>
          </cell>
          <cell r="AD569">
            <v>8.1428571428571423</v>
          </cell>
          <cell r="AF569">
            <v>0</v>
          </cell>
          <cell r="AG569">
            <v>0</v>
          </cell>
          <cell r="AH569">
            <v>0</v>
          </cell>
          <cell r="AI569">
            <v>145</v>
          </cell>
          <cell r="AJ569">
            <v>48.5</v>
          </cell>
          <cell r="AK569">
            <v>26.8</v>
          </cell>
          <cell r="AL569">
            <v>2.5</v>
          </cell>
          <cell r="AM569">
            <v>0</v>
          </cell>
          <cell r="AN569">
            <v>0</v>
          </cell>
          <cell r="AO569">
            <v>0</v>
          </cell>
          <cell r="AP569">
            <v>2.37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4.07</v>
          </cell>
          <cell r="AZ569">
            <v>0.71799999999999997</v>
          </cell>
          <cell r="BA569">
            <v>0</v>
          </cell>
          <cell r="BB569">
            <v>1</v>
          </cell>
          <cell r="BD569" t="str">
            <v>2L203x152x22.2LLBB</v>
          </cell>
          <cell r="BE569" t="str">
            <v>2L203x152x22.2LLBB</v>
          </cell>
          <cell r="BF569">
            <v>116.89999999999999</v>
          </cell>
          <cell r="BG569">
            <v>149.14933110000001</v>
          </cell>
          <cell r="BH569">
            <v>20.327999999999999</v>
          </cell>
          <cell r="BI569">
            <v>0</v>
          </cell>
          <cell r="BJ569">
            <v>0</v>
          </cell>
          <cell r="BK569">
            <v>0</v>
          </cell>
          <cell r="BL569">
            <v>15.245999999999999</v>
          </cell>
          <cell r="BM569">
            <v>0</v>
          </cell>
          <cell r="BN569">
            <v>0</v>
          </cell>
          <cell r="BO569">
            <v>0</v>
          </cell>
          <cell r="BP569">
            <v>2.2233749999999999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W569">
            <v>0</v>
          </cell>
          <cell r="BX569">
            <v>6.6066000000000003</v>
          </cell>
          <cell r="BY569">
            <v>0</v>
          </cell>
          <cell r="BZ569">
            <v>0</v>
          </cell>
          <cell r="CA569">
            <v>3.5828099999999998</v>
          </cell>
          <cell r="CB569">
            <v>0</v>
          </cell>
          <cell r="CC569">
            <v>6.8571428571428568</v>
          </cell>
          <cell r="CD569">
            <v>0</v>
          </cell>
          <cell r="CE569">
            <v>8.1428571428571423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6044.865782685345</v>
          </cell>
          <cell r="CK569">
            <v>795.71168141850001</v>
          </cell>
          <cell r="CL569">
            <v>439.6922280828</v>
          </cell>
          <cell r="CM569">
            <v>6.3525</v>
          </cell>
          <cell r="CN569">
            <v>0</v>
          </cell>
          <cell r="CO569">
            <v>0</v>
          </cell>
          <cell r="CP569">
            <v>0</v>
          </cell>
          <cell r="CQ569">
            <v>6.02217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10.34187</v>
          </cell>
          <cell r="DA569">
            <v>0.71799999999999997</v>
          </cell>
          <cell r="DB569">
            <v>0</v>
          </cell>
          <cell r="DC569">
            <v>1</v>
          </cell>
          <cell r="DE569">
            <v>0</v>
          </cell>
        </row>
        <row r="570">
          <cell r="C570" t="str">
            <v>2L8x6x7/8SLBB</v>
          </cell>
          <cell r="D570" t="str">
            <v>F</v>
          </cell>
          <cell r="E570">
            <v>78.5</v>
          </cell>
          <cell r="F570">
            <v>23.1</v>
          </cell>
          <cell r="G570">
            <v>6</v>
          </cell>
          <cell r="H570">
            <v>0</v>
          </cell>
          <cell r="I570">
            <v>0</v>
          </cell>
          <cell r="J570">
            <v>0</v>
          </cell>
          <cell r="K570">
            <v>8</v>
          </cell>
          <cell r="L570">
            <v>0</v>
          </cell>
          <cell r="M570">
            <v>0</v>
          </cell>
          <cell r="N570">
            <v>0</v>
          </cell>
          <cell r="O570">
            <v>0.875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V570">
            <v>0</v>
          </cell>
          <cell r="W570">
            <v>1.6</v>
          </cell>
          <cell r="X570">
            <v>0</v>
          </cell>
          <cell r="Y570">
            <v>0</v>
          </cell>
          <cell r="Z570">
            <v>0.72099999999999997</v>
          </cell>
          <cell r="AB570">
            <v>9.1428571428571423</v>
          </cell>
          <cell r="AD570">
            <v>5.8571428571428568</v>
          </cell>
          <cell r="AF570">
            <v>0</v>
          </cell>
          <cell r="AG570">
            <v>0</v>
          </cell>
          <cell r="AH570">
            <v>0</v>
          </cell>
          <cell r="AI570">
            <v>69.8</v>
          </cell>
          <cell r="AJ570">
            <v>28.7</v>
          </cell>
          <cell r="AK570">
            <v>15.9</v>
          </cell>
          <cell r="AL570">
            <v>1.74</v>
          </cell>
          <cell r="AM570">
            <v>0</v>
          </cell>
          <cell r="AN570">
            <v>0</v>
          </cell>
          <cell r="AO570">
            <v>0</v>
          </cell>
          <cell r="AP570">
            <v>3.61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4.17</v>
          </cell>
          <cell r="AZ570">
            <v>0.92200000000000004</v>
          </cell>
          <cell r="BA570">
            <v>0</v>
          </cell>
          <cell r="BB570">
            <v>1</v>
          </cell>
          <cell r="BD570" t="str">
            <v>2L203x152x22.2SLBB</v>
          </cell>
          <cell r="BE570" t="str">
            <v>2L203x152x22.2SLBB</v>
          </cell>
          <cell r="BF570">
            <v>116.89999999999999</v>
          </cell>
          <cell r="BG570">
            <v>149.14933110000001</v>
          </cell>
          <cell r="BH570">
            <v>15.245999999999999</v>
          </cell>
          <cell r="BI570">
            <v>0</v>
          </cell>
          <cell r="BJ570">
            <v>0</v>
          </cell>
          <cell r="BK570">
            <v>0</v>
          </cell>
          <cell r="BL570">
            <v>20.327999999999999</v>
          </cell>
          <cell r="BM570">
            <v>0</v>
          </cell>
          <cell r="BN570">
            <v>0</v>
          </cell>
          <cell r="BO570">
            <v>0</v>
          </cell>
          <cell r="BP570">
            <v>2.2233749999999999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W570">
            <v>0</v>
          </cell>
          <cell r="BX570">
            <v>4.0655999999999999</v>
          </cell>
          <cell r="BY570">
            <v>0</v>
          </cell>
          <cell r="BZ570">
            <v>0</v>
          </cell>
          <cell r="CA570">
            <v>1.8320609999999999</v>
          </cell>
          <cell r="CB570">
            <v>0</v>
          </cell>
          <cell r="CC570">
            <v>9.1428571428571423</v>
          </cell>
          <cell r="CD570">
            <v>0</v>
          </cell>
          <cell r="CE570">
            <v>5.8571428571428568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2909.8733215961174</v>
          </cell>
          <cell r="CK570">
            <v>470.86443828269995</v>
          </cell>
          <cell r="CL570">
            <v>260.86218009390001</v>
          </cell>
          <cell r="CM570">
            <v>4.4213399999999998</v>
          </cell>
          <cell r="CN570">
            <v>0</v>
          </cell>
          <cell r="CO570">
            <v>0</v>
          </cell>
          <cell r="CP570">
            <v>0</v>
          </cell>
          <cell r="CQ570">
            <v>9.1730099999999997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10.595969999999999</v>
          </cell>
          <cell r="DA570">
            <v>0.92200000000000004</v>
          </cell>
          <cell r="DB570">
            <v>0</v>
          </cell>
          <cell r="DC570">
            <v>1</v>
          </cell>
          <cell r="DE570">
            <v>0</v>
          </cell>
        </row>
        <row r="571">
          <cell r="C571" t="str">
            <v>2L8x6x7/8x3/4LLBB</v>
          </cell>
          <cell r="D571" t="str">
            <v>F</v>
          </cell>
          <cell r="E571">
            <v>78.5</v>
          </cell>
          <cell r="F571">
            <v>23.1</v>
          </cell>
          <cell r="G571">
            <v>8</v>
          </cell>
          <cell r="H571">
            <v>0</v>
          </cell>
          <cell r="I571">
            <v>0</v>
          </cell>
          <cell r="J571">
            <v>0</v>
          </cell>
          <cell r="K571">
            <v>6</v>
          </cell>
          <cell r="L571">
            <v>0</v>
          </cell>
          <cell r="M571">
            <v>0</v>
          </cell>
          <cell r="N571">
            <v>0</v>
          </cell>
          <cell r="O571">
            <v>0.875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V571">
            <v>0</v>
          </cell>
          <cell r="W571">
            <v>2.6</v>
          </cell>
          <cell r="X571">
            <v>0</v>
          </cell>
          <cell r="Y571">
            <v>0</v>
          </cell>
          <cell r="Z571">
            <v>1.41</v>
          </cell>
          <cell r="AB571">
            <v>6.8571428571428568</v>
          </cell>
          <cell r="AD571">
            <v>8.1428571428571423</v>
          </cell>
          <cell r="AF571">
            <v>0</v>
          </cell>
          <cell r="AG571">
            <v>0</v>
          </cell>
          <cell r="AH571">
            <v>0</v>
          </cell>
          <cell r="AI571">
            <v>145</v>
          </cell>
          <cell r="AJ571">
            <v>48.5</v>
          </cell>
          <cell r="AK571">
            <v>26.8</v>
          </cell>
          <cell r="AL571">
            <v>2.5</v>
          </cell>
          <cell r="AM571">
            <v>0</v>
          </cell>
          <cell r="AN571">
            <v>0</v>
          </cell>
          <cell r="AO571">
            <v>0</v>
          </cell>
          <cell r="AP571">
            <v>2.63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4.2300000000000004</v>
          </cell>
          <cell r="AZ571">
            <v>0.73899999999999999</v>
          </cell>
          <cell r="BA571">
            <v>0</v>
          </cell>
          <cell r="BB571">
            <v>1</v>
          </cell>
          <cell r="BD571" t="str">
            <v>2L203x152x22.2x19LLBB</v>
          </cell>
          <cell r="BE571" t="str">
            <v>2L203x152x22.2x19LLBB</v>
          </cell>
          <cell r="BF571">
            <v>116.89999999999999</v>
          </cell>
          <cell r="BG571">
            <v>149.14933110000001</v>
          </cell>
          <cell r="BH571">
            <v>20.327999999999999</v>
          </cell>
          <cell r="BI571">
            <v>0</v>
          </cell>
          <cell r="BJ571">
            <v>0</v>
          </cell>
          <cell r="BK571">
            <v>0</v>
          </cell>
          <cell r="BL571">
            <v>15.245999999999999</v>
          </cell>
          <cell r="BM571">
            <v>0</v>
          </cell>
          <cell r="BN571">
            <v>0</v>
          </cell>
          <cell r="BO571">
            <v>0</v>
          </cell>
          <cell r="BP571">
            <v>2.2233749999999999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W571">
            <v>0</v>
          </cell>
          <cell r="BX571">
            <v>6.6066000000000003</v>
          </cell>
          <cell r="BY571">
            <v>0</v>
          </cell>
          <cell r="BZ571">
            <v>0</v>
          </cell>
          <cell r="CA571">
            <v>3.5828099999999998</v>
          </cell>
          <cell r="CB571">
            <v>0</v>
          </cell>
          <cell r="CC571">
            <v>6.8571428571428568</v>
          </cell>
          <cell r="CD571">
            <v>0</v>
          </cell>
          <cell r="CE571">
            <v>8.1428571428571423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6044.865782685345</v>
          </cell>
          <cell r="CK571">
            <v>795.71168141850001</v>
          </cell>
          <cell r="CL571">
            <v>439.6922280828</v>
          </cell>
          <cell r="CM571">
            <v>6.3525</v>
          </cell>
          <cell r="CN571">
            <v>0</v>
          </cell>
          <cell r="CO571">
            <v>0</v>
          </cell>
          <cell r="CP571">
            <v>0</v>
          </cell>
          <cell r="CQ571">
            <v>6.6828299999999992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10.748430000000001</v>
          </cell>
          <cell r="DA571">
            <v>0.73899999999999999</v>
          </cell>
          <cell r="DB571">
            <v>0</v>
          </cell>
          <cell r="DC571">
            <v>1</v>
          </cell>
          <cell r="DE571">
            <v>0.75</v>
          </cell>
        </row>
        <row r="572">
          <cell r="C572" t="str">
            <v>2L8x6x7/8x3/4SLBB</v>
          </cell>
          <cell r="D572" t="str">
            <v>F</v>
          </cell>
          <cell r="E572">
            <v>78.5</v>
          </cell>
          <cell r="F572">
            <v>23.1</v>
          </cell>
          <cell r="G572">
            <v>6</v>
          </cell>
          <cell r="H572">
            <v>0</v>
          </cell>
          <cell r="I572">
            <v>0</v>
          </cell>
          <cell r="J572">
            <v>0</v>
          </cell>
          <cell r="K572">
            <v>8</v>
          </cell>
          <cell r="L572">
            <v>0</v>
          </cell>
          <cell r="M572">
            <v>0</v>
          </cell>
          <cell r="N572">
            <v>0</v>
          </cell>
          <cell r="O572">
            <v>0.875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V572">
            <v>0</v>
          </cell>
          <cell r="W572">
            <v>1.6</v>
          </cell>
          <cell r="X572">
            <v>0</v>
          </cell>
          <cell r="Y572">
            <v>0</v>
          </cell>
          <cell r="Z572">
            <v>0.72099999999999997</v>
          </cell>
          <cell r="AB572">
            <v>9.1428571428571423</v>
          </cell>
          <cell r="AD572">
            <v>5.8571428571428568</v>
          </cell>
          <cell r="AF572">
            <v>0</v>
          </cell>
          <cell r="AG572">
            <v>0</v>
          </cell>
          <cell r="AH572">
            <v>0</v>
          </cell>
          <cell r="AI572">
            <v>69.8</v>
          </cell>
          <cell r="AJ572">
            <v>28.7</v>
          </cell>
          <cell r="AK572">
            <v>15.9</v>
          </cell>
          <cell r="AL572">
            <v>1.74</v>
          </cell>
          <cell r="AM572">
            <v>0</v>
          </cell>
          <cell r="AN572">
            <v>0</v>
          </cell>
          <cell r="AO572">
            <v>0</v>
          </cell>
          <cell r="AP572">
            <v>3.89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4.42</v>
          </cell>
          <cell r="AZ572">
            <v>0.93</v>
          </cell>
          <cell r="BA572">
            <v>0</v>
          </cell>
          <cell r="BB572">
            <v>1</v>
          </cell>
          <cell r="BD572" t="str">
            <v>2L203x152x22.2x19SLBB</v>
          </cell>
          <cell r="BE572" t="str">
            <v>2L203x152x22.2x19SLBB</v>
          </cell>
          <cell r="BF572">
            <v>116.89999999999999</v>
          </cell>
          <cell r="BG572">
            <v>149.14933110000001</v>
          </cell>
          <cell r="BH572">
            <v>15.245999999999999</v>
          </cell>
          <cell r="BI572">
            <v>0</v>
          </cell>
          <cell r="BJ572">
            <v>0</v>
          </cell>
          <cell r="BK572">
            <v>0</v>
          </cell>
          <cell r="BL572">
            <v>20.327999999999999</v>
          </cell>
          <cell r="BM572">
            <v>0</v>
          </cell>
          <cell r="BN572">
            <v>0</v>
          </cell>
          <cell r="BO572">
            <v>0</v>
          </cell>
          <cell r="BP572">
            <v>2.2233749999999999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W572">
            <v>0</v>
          </cell>
          <cell r="BX572">
            <v>4.0655999999999999</v>
          </cell>
          <cell r="BY572">
            <v>0</v>
          </cell>
          <cell r="BZ572">
            <v>0</v>
          </cell>
          <cell r="CA572">
            <v>1.8320609999999999</v>
          </cell>
          <cell r="CB572">
            <v>0</v>
          </cell>
          <cell r="CC572">
            <v>9.1428571428571423</v>
          </cell>
          <cell r="CD572">
            <v>0</v>
          </cell>
          <cell r="CE572">
            <v>5.8571428571428568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2909.8733215961174</v>
          </cell>
          <cell r="CK572">
            <v>470.86443828269995</v>
          </cell>
          <cell r="CL572">
            <v>260.86218009390001</v>
          </cell>
          <cell r="CM572">
            <v>4.4213399999999998</v>
          </cell>
          <cell r="CN572">
            <v>0</v>
          </cell>
          <cell r="CO572">
            <v>0</v>
          </cell>
          <cell r="CP572">
            <v>0</v>
          </cell>
          <cell r="CQ572">
            <v>9.8844899999999996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11.231219999999999</v>
          </cell>
          <cell r="DA572">
            <v>0.93</v>
          </cell>
          <cell r="DB572">
            <v>0</v>
          </cell>
          <cell r="DC572">
            <v>1</v>
          </cell>
          <cell r="DE572">
            <v>0.75</v>
          </cell>
        </row>
        <row r="573">
          <cell r="C573" t="str">
            <v>2L8x6x7/8x3/8LLBB</v>
          </cell>
          <cell r="D573" t="str">
            <v>F</v>
          </cell>
          <cell r="E573">
            <v>78.5</v>
          </cell>
          <cell r="F573">
            <v>23.1</v>
          </cell>
          <cell r="G573">
            <v>8</v>
          </cell>
          <cell r="H573">
            <v>0</v>
          </cell>
          <cell r="I573">
            <v>0</v>
          </cell>
          <cell r="J573">
            <v>0</v>
          </cell>
          <cell r="K573">
            <v>6</v>
          </cell>
          <cell r="L573">
            <v>0</v>
          </cell>
          <cell r="M573">
            <v>0</v>
          </cell>
          <cell r="N573">
            <v>0</v>
          </cell>
          <cell r="O573">
            <v>0.875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V573">
            <v>0</v>
          </cell>
          <cell r="W573">
            <v>2.6</v>
          </cell>
          <cell r="X573">
            <v>0</v>
          </cell>
          <cell r="Y573">
            <v>0</v>
          </cell>
          <cell r="Z573">
            <v>1.41</v>
          </cell>
          <cell r="AB573">
            <v>6.8571428571428568</v>
          </cell>
          <cell r="AD573">
            <v>8.1428571428571423</v>
          </cell>
          <cell r="AF573">
            <v>0</v>
          </cell>
          <cell r="AG573">
            <v>0</v>
          </cell>
          <cell r="AH573">
            <v>0</v>
          </cell>
          <cell r="AI573">
            <v>145</v>
          </cell>
          <cell r="AJ573">
            <v>48.5</v>
          </cell>
          <cell r="AK573">
            <v>26.8</v>
          </cell>
          <cell r="AL573">
            <v>2.5</v>
          </cell>
          <cell r="AM573">
            <v>0</v>
          </cell>
          <cell r="AN573">
            <v>0</v>
          </cell>
          <cell r="AO573">
            <v>0</v>
          </cell>
          <cell r="AP573">
            <v>2.5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4.1399999999999997</v>
          </cell>
          <cell r="AZ573">
            <v>0.72799999999999998</v>
          </cell>
          <cell r="BA573">
            <v>0</v>
          </cell>
          <cell r="BB573">
            <v>1</v>
          </cell>
          <cell r="BD573" t="str">
            <v>2L203x152x22.2x9LLBB</v>
          </cell>
          <cell r="BE573" t="str">
            <v>2L203x152x22.2x9LLBB</v>
          </cell>
          <cell r="BF573">
            <v>116.89999999999999</v>
          </cell>
          <cell r="BG573">
            <v>149.14933110000001</v>
          </cell>
          <cell r="BH573">
            <v>20.327999999999999</v>
          </cell>
          <cell r="BI573">
            <v>0</v>
          </cell>
          <cell r="BJ573">
            <v>0</v>
          </cell>
          <cell r="BK573">
            <v>0</v>
          </cell>
          <cell r="BL573">
            <v>15.245999999999999</v>
          </cell>
          <cell r="BM573">
            <v>0</v>
          </cell>
          <cell r="BN573">
            <v>0</v>
          </cell>
          <cell r="BO573">
            <v>0</v>
          </cell>
          <cell r="BP573">
            <v>2.2233749999999999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W573">
            <v>0</v>
          </cell>
          <cell r="BX573">
            <v>6.6066000000000003</v>
          </cell>
          <cell r="BY573">
            <v>0</v>
          </cell>
          <cell r="BZ573">
            <v>0</v>
          </cell>
          <cell r="CA573">
            <v>3.5828099999999998</v>
          </cell>
          <cell r="CB573">
            <v>0</v>
          </cell>
          <cell r="CC573">
            <v>6.8571428571428568</v>
          </cell>
          <cell r="CD573">
            <v>0</v>
          </cell>
          <cell r="CE573">
            <v>8.1428571428571423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6044.865782685345</v>
          </cell>
          <cell r="CK573">
            <v>795.71168141850001</v>
          </cell>
          <cell r="CL573">
            <v>439.6922280828</v>
          </cell>
          <cell r="CM573">
            <v>6.3525</v>
          </cell>
          <cell r="CN573">
            <v>0</v>
          </cell>
          <cell r="CO573">
            <v>0</v>
          </cell>
          <cell r="CP573">
            <v>0</v>
          </cell>
          <cell r="CQ573">
            <v>6.3525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10.519739999999999</v>
          </cell>
          <cell r="DA573">
            <v>0.72799999999999998</v>
          </cell>
          <cell r="DB573">
            <v>0</v>
          </cell>
          <cell r="DC573">
            <v>1</v>
          </cell>
          <cell r="DE573">
            <v>0.375</v>
          </cell>
        </row>
        <row r="574">
          <cell r="C574" t="str">
            <v>2L8x6x7/8x3/8SLBB</v>
          </cell>
          <cell r="D574" t="str">
            <v>F</v>
          </cell>
          <cell r="E574">
            <v>78.5</v>
          </cell>
          <cell r="F574">
            <v>23.1</v>
          </cell>
          <cell r="G574">
            <v>6</v>
          </cell>
          <cell r="H574">
            <v>0</v>
          </cell>
          <cell r="I574">
            <v>0</v>
          </cell>
          <cell r="J574">
            <v>0</v>
          </cell>
          <cell r="K574">
            <v>8</v>
          </cell>
          <cell r="L574">
            <v>0</v>
          </cell>
          <cell r="M574">
            <v>0</v>
          </cell>
          <cell r="N574">
            <v>0</v>
          </cell>
          <cell r="O574">
            <v>0.875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V574">
            <v>0</v>
          </cell>
          <cell r="W574">
            <v>1.6</v>
          </cell>
          <cell r="X574">
            <v>0</v>
          </cell>
          <cell r="Y574">
            <v>0</v>
          </cell>
          <cell r="Z574">
            <v>0.72099999999999997</v>
          </cell>
          <cell r="AB574">
            <v>9.1428571428571423</v>
          </cell>
          <cell r="AD574">
            <v>5.8571428571428568</v>
          </cell>
          <cell r="AF574">
            <v>0</v>
          </cell>
          <cell r="AG574">
            <v>0</v>
          </cell>
          <cell r="AH574">
            <v>0</v>
          </cell>
          <cell r="AI574">
            <v>69.8</v>
          </cell>
          <cell r="AJ574">
            <v>28.7</v>
          </cell>
          <cell r="AK574">
            <v>15.9</v>
          </cell>
          <cell r="AL574">
            <v>1.74</v>
          </cell>
          <cell r="AM574">
            <v>0</v>
          </cell>
          <cell r="AN574">
            <v>0</v>
          </cell>
          <cell r="AO574">
            <v>0</v>
          </cell>
          <cell r="AP574">
            <v>3.75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4.29</v>
          </cell>
          <cell r="AZ574">
            <v>0.92600000000000005</v>
          </cell>
          <cell r="BA574">
            <v>0</v>
          </cell>
          <cell r="BB574">
            <v>1</v>
          </cell>
          <cell r="BD574" t="str">
            <v>2L203x152x22.2x9SLBB</v>
          </cell>
          <cell r="BE574" t="str">
            <v>2L203x152x22.2x9SLBB</v>
          </cell>
          <cell r="BF574">
            <v>116.89999999999999</v>
          </cell>
          <cell r="BG574">
            <v>149.14933110000001</v>
          </cell>
          <cell r="BH574">
            <v>15.245999999999999</v>
          </cell>
          <cell r="BI574">
            <v>0</v>
          </cell>
          <cell r="BJ574">
            <v>0</v>
          </cell>
          <cell r="BK574">
            <v>0</v>
          </cell>
          <cell r="BL574">
            <v>20.327999999999999</v>
          </cell>
          <cell r="BM574">
            <v>0</v>
          </cell>
          <cell r="BN574">
            <v>0</v>
          </cell>
          <cell r="BO574">
            <v>0</v>
          </cell>
          <cell r="BP574">
            <v>2.2233749999999999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W574">
            <v>0</v>
          </cell>
          <cell r="BX574">
            <v>4.0655999999999999</v>
          </cell>
          <cell r="BY574">
            <v>0</v>
          </cell>
          <cell r="BZ574">
            <v>0</v>
          </cell>
          <cell r="CA574">
            <v>1.8320609999999999</v>
          </cell>
          <cell r="CB574">
            <v>0</v>
          </cell>
          <cell r="CC574">
            <v>9.1428571428571423</v>
          </cell>
          <cell r="CD574">
            <v>0</v>
          </cell>
          <cell r="CE574">
            <v>5.8571428571428568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2909.8733215961174</v>
          </cell>
          <cell r="CK574">
            <v>470.86443828269995</v>
          </cell>
          <cell r="CL574">
            <v>260.86218009390001</v>
          </cell>
          <cell r="CM574">
            <v>4.4213399999999998</v>
          </cell>
          <cell r="CN574">
            <v>0</v>
          </cell>
          <cell r="CO574">
            <v>0</v>
          </cell>
          <cell r="CP574">
            <v>0</v>
          </cell>
          <cell r="CQ574">
            <v>9.5287500000000005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10.90089</v>
          </cell>
          <cell r="DA574">
            <v>0.92600000000000005</v>
          </cell>
          <cell r="DB574">
            <v>0</v>
          </cell>
          <cell r="DC574">
            <v>1</v>
          </cell>
          <cell r="DE574">
            <v>0.375</v>
          </cell>
        </row>
        <row r="575">
          <cell r="C575" t="str">
            <v>2L8x6x9/16LLBB</v>
          </cell>
          <cell r="D575" t="str">
            <v>F</v>
          </cell>
          <cell r="E575">
            <v>51.8</v>
          </cell>
          <cell r="F575">
            <v>15.2</v>
          </cell>
          <cell r="G575">
            <v>8</v>
          </cell>
          <cell r="H575">
            <v>0</v>
          </cell>
          <cell r="I575">
            <v>0</v>
          </cell>
          <cell r="J575">
            <v>0</v>
          </cell>
          <cell r="K575">
            <v>6</v>
          </cell>
          <cell r="L575">
            <v>0</v>
          </cell>
          <cell r="M575">
            <v>0</v>
          </cell>
          <cell r="N575">
            <v>0</v>
          </cell>
          <cell r="O575">
            <v>0.5625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V575">
            <v>0</v>
          </cell>
          <cell r="W575">
            <v>2.48</v>
          </cell>
          <cell r="X575">
            <v>0</v>
          </cell>
          <cell r="Y575">
            <v>0</v>
          </cell>
          <cell r="Z575">
            <v>1.23</v>
          </cell>
          <cell r="AB575">
            <v>10.666666666666666</v>
          </cell>
          <cell r="AD575">
            <v>13.222222222222221</v>
          </cell>
          <cell r="AF575">
            <v>0</v>
          </cell>
          <cell r="AG575">
            <v>0</v>
          </cell>
          <cell r="AH575">
            <v>0</v>
          </cell>
          <cell r="AI575">
            <v>98.7</v>
          </cell>
          <cell r="AJ575">
            <v>32.5</v>
          </cell>
          <cell r="AK575">
            <v>17.899999999999999</v>
          </cell>
          <cell r="AL575">
            <v>2.5499999999999998</v>
          </cell>
          <cell r="AM575">
            <v>0</v>
          </cell>
          <cell r="AN575">
            <v>0</v>
          </cell>
          <cell r="AO575">
            <v>0</v>
          </cell>
          <cell r="AP575">
            <v>2.3199999999999998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4.09</v>
          </cell>
          <cell r="AZ575">
            <v>0.71</v>
          </cell>
          <cell r="BA575">
            <v>0</v>
          </cell>
          <cell r="BB575">
            <v>1</v>
          </cell>
          <cell r="BD575" t="str">
            <v>2L203x152x14.3LLBB</v>
          </cell>
          <cell r="BE575" t="str">
            <v>2L203x152x14.3LLBB</v>
          </cell>
          <cell r="BF575">
            <v>77.099999999999994</v>
          </cell>
          <cell r="BG575">
            <v>98.141551199999995</v>
          </cell>
          <cell r="BH575">
            <v>20.327999999999999</v>
          </cell>
          <cell r="BI575">
            <v>0</v>
          </cell>
          <cell r="BJ575">
            <v>0</v>
          </cell>
          <cell r="BK575">
            <v>0</v>
          </cell>
          <cell r="BL575">
            <v>15.245999999999999</v>
          </cell>
          <cell r="BM575">
            <v>0</v>
          </cell>
          <cell r="BN575">
            <v>0</v>
          </cell>
          <cell r="BO575">
            <v>0</v>
          </cell>
          <cell r="BP575">
            <v>1.4293125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W575">
            <v>0</v>
          </cell>
          <cell r="BX575">
            <v>6.3016800000000002</v>
          </cell>
          <cell r="BY575">
            <v>0</v>
          </cell>
          <cell r="BZ575">
            <v>0</v>
          </cell>
          <cell r="CA575">
            <v>3.1254299999999997</v>
          </cell>
          <cell r="CB575">
            <v>0</v>
          </cell>
          <cell r="CC575">
            <v>10.666666666666666</v>
          </cell>
          <cell r="CD575">
            <v>0</v>
          </cell>
          <cell r="CE575">
            <v>13.222222222222221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4114.6776051796105</v>
          </cell>
          <cell r="CK575">
            <v>533.20885868250002</v>
          </cell>
          <cell r="CL575">
            <v>293.67503293589994</v>
          </cell>
          <cell r="CM575">
            <v>6.4795499999999997</v>
          </cell>
          <cell r="CN575">
            <v>0</v>
          </cell>
          <cell r="CO575">
            <v>0</v>
          </cell>
          <cell r="CP575">
            <v>0</v>
          </cell>
          <cell r="CQ575">
            <v>5.8951199999999995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10.39269</v>
          </cell>
          <cell r="DA575">
            <v>0.71</v>
          </cell>
          <cell r="DB575">
            <v>0</v>
          </cell>
          <cell r="DC575">
            <v>1</v>
          </cell>
          <cell r="DE575">
            <v>0</v>
          </cell>
        </row>
        <row r="576">
          <cell r="C576" t="str">
            <v>2L8x6x9/16SLBB</v>
          </cell>
          <cell r="D576" t="str">
            <v>F</v>
          </cell>
          <cell r="E576">
            <v>51.8</v>
          </cell>
          <cell r="F576">
            <v>15.2</v>
          </cell>
          <cell r="G576">
            <v>6</v>
          </cell>
          <cell r="H576">
            <v>0</v>
          </cell>
          <cell r="I576">
            <v>0</v>
          </cell>
          <cell r="J576">
            <v>0</v>
          </cell>
          <cell r="K576">
            <v>8</v>
          </cell>
          <cell r="L576">
            <v>0</v>
          </cell>
          <cell r="M576">
            <v>0</v>
          </cell>
          <cell r="N576">
            <v>0</v>
          </cell>
          <cell r="O576">
            <v>0.5625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V576">
            <v>0</v>
          </cell>
          <cell r="W576">
            <v>1.49</v>
          </cell>
          <cell r="X576">
            <v>0</v>
          </cell>
          <cell r="Y576">
            <v>0</v>
          </cell>
          <cell r="Z576">
            <v>0.47600000000000003</v>
          </cell>
          <cell r="AB576">
            <v>14.222222222222221</v>
          </cell>
          <cell r="AD576">
            <v>9.6666666666666661</v>
          </cell>
          <cell r="AF576">
            <v>0</v>
          </cell>
          <cell r="AG576">
            <v>0</v>
          </cell>
          <cell r="AH576">
            <v>0</v>
          </cell>
          <cell r="AI576">
            <v>48.2</v>
          </cell>
          <cell r="AJ576">
            <v>19</v>
          </cell>
          <cell r="AK576">
            <v>10.7</v>
          </cell>
          <cell r="AL576">
            <v>1.78</v>
          </cell>
          <cell r="AM576">
            <v>0</v>
          </cell>
          <cell r="AN576">
            <v>0</v>
          </cell>
          <cell r="AO576">
            <v>0</v>
          </cell>
          <cell r="AP576">
            <v>3.55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4.1500000000000004</v>
          </cell>
          <cell r="AZ576">
            <v>0.91600000000000004</v>
          </cell>
          <cell r="BA576">
            <v>0</v>
          </cell>
          <cell r="BB576">
            <v>1</v>
          </cell>
          <cell r="BD576" t="str">
            <v>2L203x152x14.3SLBB</v>
          </cell>
          <cell r="BE576" t="str">
            <v>2L203x152x14.3SLBB</v>
          </cell>
          <cell r="BF576">
            <v>77.099999999999994</v>
          </cell>
          <cell r="BG576">
            <v>98.141551199999995</v>
          </cell>
          <cell r="BH576">
            <v>15.245999999999999</v>
          </cell>
          <cell r="BI576">
            <v>0</v>
          </cell>
          <cell r="BJ576">
            <v>0</v>
          </cell>
          <cell r="BK576">
            <v>0</v>
          </cell>
          <cell r="BL576">
            <v>20.327999999999999</v>
          </cell>
          <cell r="BM576">
            <v>0</v>
          </cell>
          <cell r="BN576">
            <v>0</v>
          </cell>
          <cell r="BO576">
            <v>0</v>
          </cell>
          <cell r="BP576">
            <v>1.4293125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W576">
            <v>0</v>
          </cell>
          <cell r="BX576">
            <v>3.7860899999999997</v>
          </cell>
          <cell r="BY576">
            <v>0</v>
          </cell>
          <cell r="BZ576">
            <v>0</v>
          </cell>
          <cell r="CA576">
            <v>1.209516</v>
          </cell>
          <cell r="CB576">
            <v>0</v>
          </cell>
          <cell r="CC576">
            <v>14.222222222222221</v>
          </cell>
          <cell r="CD576">
            <v>0</v>
          </cell>
          <cell r="CE576">
            <v>9.6666666666666661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2009.3967636236803</v>
          </cell>
          <cell r="CK576">
            <v>311.72210199899996</v>
          </cell>
          <cell r="CL576">
            <v>175.54876270469998</v>
          </cell>
          <cell r="CM576">
            <v>4.5229799999999996</v>
          </cell>
          <cell r="CN576">
            <v>0</v>
          </cell>
          <cell r="CO576">
            <v>0</v>
          </cell>
          <cell r="CP576">
            <v>0</v>
          </cell>
          <cell r="CQ576">
            <v>9.0205500000000001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10.545150000000001</v>
          </cell>
          <cell r="DA576">
            <v>0.91600000000000004</v>
          </cell>
          <cell r="DB576">
            <v>0</v>
          </cell>
          <cell r="DC576">
            <v>1</v>
          </cell>
          <cell r="DE576">
            <v>0</v>
          </cell>
        </row>
        <row r="577">
          <cell r="C577" t="str">
            <v>2L8x6x9/16x3/4LLBB</v>
          </cell>
          <cell r="D577" t="str">
            <v>F</v>
          </cell>
          <cell r="E577">
            <v>51.8</v>
          </cell>
          <cell r="F577">
            <v>15.2</v>
          </cell>
          <cell r="G577">
            <v>8</v>
          </cell>
          <cell r="H577">
            <v>0</v>
          </cell>
          <cell r="I577">
            <v>0</v>
          </cell>
          <cell r="J577">
            <v>0</v>
          </cell>
          <cell r="K577">
            <v>6</v>
          </cell>
          <cell r="L577">
            <v>0</v>
          </cell>
          <cell r="M577">
            <v>0</v>
          </cell>
          <cell r="N577">
            <v>0</v>
          </cell>
          <cell r="O577">
            <v>0.5625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V577">
            <v>0</v>
          </cell>
          <cell r="W577">
            <v>2.48</v>
          </cell>
          <cell r="X577">
            <v>0</v>
          </cell>
          <cell r="Y577">
            <v>0</v>
          </cell>
          <cell r="Z577">
            <v>1.23</v>
          </cell>
          <cell r="AB577">
            <v>10.666666666666666</v>
          </cell>
          <cell r="AD577">
            <v>13.222222222222221</v>
          </cell>
          <cell r="AF577">
            <v>0</v>
          </cell>
          <cell r="AG577">
            <v>0</v>
          </cell>
          <cell r="AH577">
            <v>0</v>
          </cell>
          <cell r="AI577">
            <v>98.7</v>
          </cell>
          <cell r="AJ577">
            <v>32.5</v>
          </cell>
          <cell r="AK577">
            <v>17.899999999999999</v>
          </cell>
          <cell r="AL577">
            <v>2.5499999999999998</v>
          </cell>
          <cell r="AM577">
            <v>0</v>
          </cell>
          <cell r="AN577">
            <v>0</v>
          </cell>
          <cell r="AO577">
            <v>0</v>
          </cell>
          <cell r="AP577">
            <v>2.58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4.24</v>
          </cell>
          <cell r="AZ577">
            <v>0.73099999999999998</v>
          </cell>
          <cell r="BA577">
            <v>0</v>
          </cell>
          <cell r="BB577">
            <v>0.95900000000000007</v>
          </cell>
          <cell r="BD577" t="str">
            <v>2L203x152x14.3x19LLBB</v>
          </cell>
          <cell r="BE577" t="str">
            <v>2L203x152x14.3x19LLBB</v>
          </cell>
          <cell r="BF577">
            <v>77.099999999999994</v>
          </cell>
          <cell r="BG577">
            <v>98.141551199999995</v>
          </cell>
          <cell r="BH577">
            <v>20.327999999999999</v>
          </cell>
          <cell r="BI577">
            <v>0</v>
          </cell>
          <cell r="BJ577">
            <v>0</v>
          </cell>
          <cell r="BK577">
            <v>0</v>
          </cell>
          <cell r="BL577">
            <v>15.245999999999999</v>
          </cell>
          <cell r="BM577">
            <v>0</v>
          </cell>
          <cell r="BN577">
            <v>0</v>
          </cell>
          <cell r="BO577">
            <v>0</v>
          </cell>
          <cell r="BP577">
            <v>1.4293125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W577">
            <v>0</v>
          </cell>
          <cell r="BX577">
            <v>6.3016800000000002</v>
          </cell>
          <cell r="BY577">
            <v>0</v>
          </cell>
          <cell r="BZ577">
            <v>0</v>
          </cell>
          <cell r="CA577">
            <v>3.1254299999999997</v>
          </cell>
          <cell r="CB577">
            <v>0</v>
          </cell>
          <cell r="CC577">
            <v>10.666666666666666</v>
          </cell>
          <cell r="CD577">
            <v>0</v>
          </cell>
          <cell r="CE577">
            <v>13.222222222222221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4114.6776051796105</v>
          </cell>
          <cell r="CK577">
            <v>533.20885868250002</v>
          </cell>
          <cell r="CL577">
            <v>293.67503293589994</v>
          </cell>
          <cell r="CM577">
            <v>6.4795499999999997</v>
          </cell>
          <cell r="CN577">
            <v>0</v>
          </cell>
          <cell r="CO577">
            <v>0</v>
          </cell>
          <cell r="CP577">
            <v>0</v>
          </cell>
          <cell r="CQ577">
            <v>6.5557800000000004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10.77384</v>
          </cell>
          <cell r="DA577">
            <v>0.73099999999999998</v>
          </cell>
          <cell r="DB577">
            <v>0</v>
          </cell>
          <cell r="DC577">
            <v>0.95800000000000007</v>
          </cell>
          <cell r="DE577">
            <v>0.75</v>
          </cell>
        </row>
        <row r="578">
          <cell r="C578" t="str">
            <v>2L8x6x9/16x3/4SLBB</v>
          </cell>
          <cell r="D578" t="str">
            <v>F</v>
          </cell>
          <cell r="E578">
            <v>51.8</v>
          </cell>
          <cell r="F578">
            <v>15.2</v>
          </cell>
          <cell r="G578">
            <v>6</v>
          </cell>
          <cell r="H578">
            <v>0</v>
          </cell>
          <cell r="I578">
            <v>0</v>
          </cell>
          <cell r="J578">
            <v>0</v>
          </cell>
          <cell r="K578">
            <v>8</v>
          </cell>
          <cell r="L578">
            <v>0</v>
          </cell>
          <cell r="M578">
            <v>0</v>
          </cell>
          <cell r="N578">
            <v>0</v>
          </cell>
          <cell r="O578">
            <v>0.5625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V578">
            <v>0</v>
          </cell>
          <cell r="W578">
            <v>1.49</v>
          </cell>
          <cell r="X578">
            <v>0</v>
          </cell>
          <cell r="Y578">
            <v>0</v>
          </cell>
          <cell r="Z578">
            <v>0.47600000000000003</v>
          </cell>
          <cell r="AB578">
            <v>14.222222222222221</v>
          </cell>
          <cell r="AD578">
            <v>9.6666666666666661</v>
          </cell>
          <cell r="AF578">
            <v>0</v>
          </cell>
          <cell r="AG578">
            <v>0</v>
          </cell>
          <cell r="AH578">
            <v>0</v>
          </cell>
          <cell r="AI578">
            <v>48.2</v>
          </cell>
          <cell r="AJ578">
            <v>19</v>
          </cell>
          <cell r="AK578">
            <v>10.7</v>
          </cell>
          <cell r="AL578">
            <v>1.78</v>
          </cell>
          <cell r="AM578">
            <v>0</v>
          </cell>
          <cell r="AN578">
            <v>0</v>
          </cell>
          <cell r="AO578">
            <v>0</v>
          </cell>
          <cell r="AP578">
            <v>3.83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4.3899999999999997</v>
          </cell>
          <cell r="AZ578">
            <v>0.92400000000000004</v>
          </cell>
          <cell r="BA578">
            <v>0</v>
          </cell>
          <cell r="BB578">
            <v>0.95900000000000007</v>
          </cell>
          <cell r="BD578" t="str">
            <v>2L203x152x14.3x19SLBB</v>
          </cell>
          <cell r="BE578" t="str">
            <v>2L203x152x14.3x19SLBB</v>
          </cell>
          <cell r="BF578">
            <v>77.099999999999994</v>
          </cell>
          <cell r="BG578">
            <v>98.141551199999995</v>
          </cell>
          <cell r="BH578">
            <v>15.245999999999999</v>
          </cell>
          <cell r="BI578">
            <v>0</v>
          </cell>
          <cell r="BJ578">
            <v>0</v>
          </cell>
          <cell r="BK578">
            <v>0</v>
          </cell>
          <cell r="BL578">
            <v>20.327999999999999</v>
          </cell>
          <cell r="BM578">
            <v>0</v>
          </cell>
          <cell r="BN578">
            <v>0</v>
          </cell>
          <cell r="BO578">
            <v>0</v>
          </cell>
          <cell r="BP578">
            <v>1.4293125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W578">
            <v>0</v>
          </cell>
          <cell r="BX578">
            <v>3.7860899999999997</v>
          </cell>
          <cell r="BY578">
            <v>0</v>
          </cell>
          <cell r="BZ578">
            <v>0</v>
          </cell>
          <cell r="CA578">
            <v>1.209516</v>
          </cell>
          <cell r="CB578">
            <v>0</v>
          </cell>
          <cell r="CC578">
            <v>14.222222222222221</v>
          </cell>
          <cell r="CD578">
            <v>0</v>
          </cell>
          <cell r="CE578">
            <v>9.6666666666666661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2009.3967636236803</v>
          </cell>
          <cell r="CK578">
            <v>311.72210199899996</v>
          </cell>
          <cell r="CL578">
            <v>175.54876270469998</v>
          </cell>
          <cell r="CM578">
            <v>4.5229799999999996</v>
          </cell>
          <cell r="CN578">
            <v>0</v>
          </cell>
          <cell r="CO578">
            <v>0</v>
          </cell>
          <cell r="CP578">
            <v>0</v>
          </cell>
          <cell r="CQ578">
            <v>9.73203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11.15499</v>
          </cell>
          <cell r="DA578">
            <v>0.92400000000000004</v>
          </cell>
          <cell r="DB578">
            <v>0</v>
          </cell>
          <cell r="DC578">
            <v>0.95800000000000007</v>
          </cell>
          <cell r="DE578">
            <v>0.75</v>
          </cell>
        </row>
        <row r="579">
          <cell r="C579" t="str">
            <v>2L8x6x9/16x3/8LLBB</v>
          </cell>
          <cell r="D579" t="str">
            <v>F</v>
          </cell>
          <cell r="E579">
            <v>51.8</v>
          </cell>
          <cell r="F579">
            <v>15.2</v>
          </cell>
          <cell r="G579">
            <v>8</v>
          </cell>
          <cell r="H579">
            <v>0</v>
          </cell>
          <cell r="I579">
            <v>0</v>
          </cell>
          <cell r="J579">
            <v>0</v>
          </cell>
          <cell r="K579">
            <v>6</v>
          </cell>
          <cell r="L579">
            <v>0</v>
          </cell>
          <cell r="M579">
            <v>0</v>
          </cell>
          <cell r="N579">
            <v>0</v>
          </cell>
          <cell r="O579">
            <v>0.5625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V579">
            <v>0</v>
          </cell>
          <cell r="W579">
            <v>2.48</v>
          </cell>
          <cell r="X579">
            <v>0</v>
          </cell>
          <cell r="Y579">
            <v>0</v>
          </cell>
          <cell r="Z579">
            <v>1.23</v>
          </cell>
          <cell r="AB579">
            <v>10.666666666666666</v>
          </cell>
          <cell r="AD579">
            <v>13.222222222222221</v>
          </cell>
          <cell r="AF579">
            <v>0</v>
          </cell>
          <cell r="AG579">
            <v>0</v>
          </cell>
          <cell r="AH579">
            <v>0</v>
          </cell>
          <cell r="AI579">
            <v>98.7</v>
          </cell>
          <cell r="AJ579">
            <v>32.5</v>
          </cell>
          <cell r="AK579">
            <v>17.899999999999999</v>
          </cell>
          <cell r="AL579">
            <v>2.5499999999999998</v>
          </cell>
          <cell r="AM579">
            <v>0</v>
          </cell>
          <cell r="AN579">
            <v>0</v>
          </cell>
          <cell r="AO579">
            <v>0</v>
          </cell>
          <cell r="AP579">
            <v>2.44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4.16</v>
          </cell>
          <cell r="AZ579">
            <v>0.72</v>
          </cell>
          <cell r="BA579">
            <v>0</v>
          </cell>
          <cell r="BB579">
            <v>0.95900000000000007</v>
          </cell>
          <cell r="BD579" t="str">
            <v>2L203x152x14.3x9LLBB</v>
          </cell>
          <cell r="BE579" t="str">
            <v>2L203x152x14.3x9LLBB</v>
          </cell>
          <cell r="BF579">
            <v>77.099999999999994</v>
          </cell>
          <cell r="BG579">
            <v>98.141551199999995</v>
          </cell>
          <cell r="BH579">
            <v>20.327999999999999</v>
          </cell>
          <cell r="BI579">
            <v>0</v>
          </cell>
          <cell r="BJ579">
            <v>0</v>
          </cell>
          <cell r="BK579">
            <v>0</v>
          </cell>
          <cell r="BL579">
            <v>15.245999999999999</v>
          </cell>
          <cell r="BM579">
            <v>0</v>
          </cell>
          <cell r="BN579">
            <v>0</v>
          </cell>
          <cell r="BO579">
            <v>0</v>
          </cell>
          <cell r="BP579">
            <v>1.4293125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W579">
            <v>0</v>
          </cell>
          <cell r="BX579">
            <v>6.3016800000000002</v>
          </cell>
          <cell r="BY579">
            <v>0</v>
          </cell>
          <cell r="BZ579">
            <v>0</v>
          </cell>
          <cell r="CA579">
            <v>3.1254299999999997</v>
          </cell>
          <cell r="CB579">
            <v>0</v>
          </cell>
          <cell r="CC579">
            <v>10.666666666666666</v>
          </cell>
          <cell r="CD579">
            <v>0</v>
          </cell>
          <cell r="CE579">
            <v>13.222222222222221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4114.6776051796105</v>
          </cell>
          <cell r="CK579">
            <v>533.20885868250002</v>
          </cell>
          <cell r="CL579">
            <v>293.67503293589994</v>
          </cell>
          <cell r="CM579">
            <v>6.4795499999999997</v>
          </cell>
          <cell r="CN579">
            <v>0</v>
          </cell>
          <cell r="CO579">
            <v>0</v>
          </cell>
          <cell r="CP579">
            <v>0</v>
          </cell>
          <cell r="CQ579">
            <v>6.2000399999999996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10.57056</v>
          </cell>
          <cell r="DA579">
            <v>0.72</v>
          </cell>
          <cell r="DB579">
            <v>0</v>
          </cell>
          <cell r="DC579">
            <v>0.95800000000000007</v>
          </cell>
          <cell r="DE579">
            <v>0.375</v>
          </cell>
        </row>
        <row r="580">
          <cell r="C580" t="str">
            <v>2L8x6x9/16x3/8SLBB</v>
          </cell>
          <cell r="D580" t="str">
            <v>F</v>
          </cell>
          <cell r="E580">
            <v>51.8</v>
          </cell>
          <cell r="F580">
            <v>15.2</v>
          </cell>
          <cell r="G580">
            <v>6</v>
          </cell>
          <cell r="H580">
            <v>0</v>
          </cell>
          <cell r="I580">
            <v>0</v>
          </cell>
          <cell r="J580">
            <v>0</v>
          </cell>
          <cell r="K580">
            <v>8</v>
          </cell>
          <cell r="L580">
            <v>0</v>
          </cell>
          <cell r="M580">
            <v>0</v>
          </cell>
          <cell r="N580">
            <v>0</v>
          </cell>
          <cell r="O580">
            <v>0.5625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V580">
            <v>0</v>
          </cell>
          <cell r="W580">
            <v>1.49</v>
          </cell>
          <cell r="X580">
            <v>0</v>
          </cell>
          <cell r="Y580">
            <v>0</v>
          </cell>
          <cell r="Z580">
            <v>0.47600000000000003</v>
          </cell>
          <cell r="AB580">
            <v>14.222222222222221</v>
          </cell>
          <cell r="AD580">
            <v>9.6666666666666661</v>
          </cell>
          <cell r="AF580">
            <v>0</v>
          </cell>
          <cell r="AG580">
            <v>0</v>
          </cell>
          <cell r="AH580">
            <v>0</v>
          </cell>
          <cell r="AI580">
            <v>48.2</v>
          </cell>
          <cell r="AJ580">
            <v>19</v>
          </cell>
          <cell r="AK580">
            <v>10.7</v>
          </cell>
          <cell r="AL580">
            <v>1.78</v>
          </cell>
          <cell r="AM580">
            <v>0</v>
          </cell>
          <cell r="AN580">
            <v>0</v>
          </cell>
          <cell r="AO580">
            <v>0</v>
          </cell>
          <cell r="AP580">
            <v>3.69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4.2699999999999996</v>
          </cell>
          <cell r="AZ580">
            <v>0.92</v>
          </cell>
          <cell r="BA580">
            <v>0</v>
          </cell>
          <cell r="BB580">
            <v>0.95900000000000007</v>
          </cell>
          <cell r="BD580" t="str">
            <v>2L203x152x14.3x9SLBB</v>
          </cell>
          <cell r="BE580" t="str">
            <v>2L203x152x14.3x9SLBB</v>
          </cell>
          <cell r="BF580">
            <v>77.099999999999994</v>
          </cell>
          <cell r="BG580">
            <v>98.141551199999995</v>
          </cell>
          <cell r="BH580">
            <v>15.245999999999999</v>
          </cell>
          <cell r="BI580">
            <v>0</v>
          </cell>
          <cell r="BJ580">
            <v>0</v>
          </cell>
          <cell r="BK580">
            <v>0</v>
          </cell>
          <cell r="BL580">
            <v>20.327999999999999</v>
          </cell>
          <cell r="BM580">
            <v>0</v>
          </cell>
          <cell r="BN580">
            <v>0</v>
          </cell>
          <cell r="BO580">
            <v>0</v>
          </cell>
          <cell r="BP580">
            <v>1.4293125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W580">
            <v>0</v>
          </cell>
          <cell r="BX580">
            <v>3.7860899999999997</v>
          </cell>
          <cell r="BY580">
            <v>0</v>
          </cell>
          <cell r="BZ580">
            <v>0</v>
          </cell>
          <cell r="CA580">
            <v>1.209516</v>
          </cell>
          <cell r="CB580">
            <v>0</v>
          </cell>
          <cell r="CC580">
            <v>14.222222222222221</v>
          </cell>
          <cell r="CD580">
            <v>0</v>
          </cell>
          <cell r="CE580">
            <v>9.6666666666666661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2009.3967636236803</v>
          </cell>
          <cell r="CK580">
            <v>311.72210199899996</v>
          </cell>
          <cell r="CL580">
            <v>175.54876270469998</v>
          </cell>
          <cell r="CM580">
            <v>4.5229799999999996</v>
          </cell>
          <cell r="CN580">
            <v>0</v>
          </cell>
          <cell r="CO580">
            <v>0</v>
          </cell>
          <cell r="CP580">
            <v>0</v>
          </cell>
          <cell r="CQ580">
            <v>9.3762899999999991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10.850069999999999</v>
          </cell>
          <cell r="DA580">
            <v>0.92</v>
          </cell>
          <cell r="DB580">
            <v>0</v>
          </cell>
          <cell r="DC580">
            <v>0.95800000000000007</v>
          </cell>
          <cell r="DE580">
            <v>0.375</v>
          </cell>
        </row>
        <row r="581">
          <cell r="C581" t="str">
            <v>2L8x8x1</v>
          </cell>
          <cell r="D581" t="str">
            <v>F</v>
          </cell>
          <cell r="E581">
            <v>103</v>
          </cell>
          <cell r="F581">
            <v>30.2</v>
          </cell>
          <cell r="G581">
            <v>8</v>
          </cell>
          <cell r="H581">
            <v>0</v>
          </cell>
          <cell r="I581">
            <v>0</v>
          </cell>
          <cell r="J581">
            <v>0</v>
          </cell>
          <cell r="K581">
            <v>8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V581">
            <v>0</v>
          </cell>
          <cell r="W581">
            <v>2.36</v>
          </cell>
          <cell r="X581">
            <v>0</v>
          </cell>
          <cell r="Y581">
            <v>0</v>
          </cell>
          <cell r="Z581">
            <v>0</v>
          </cell>
          <cell r="AB581">
            <v>8</v>
          </cell>
          <cell r="AD581">
            <v>7</v>
          </cell>
          <cell r="AF581">
            <v>0</v>
          </cell>
          <cell r="AG581">
            <v>0</v>
          </cell>
          <cell r="AH581">
            <v>0</v>
          </cell>
          <cell r="AI581">
            <v>178</v>
          </cell>
          <cell r="AJ581">
            <v>57</v>
          </cell>
          <cell r="AK581">
            <v>31.6</v>
          </cell>
          <cell r="AL581">
            <v>2.4300000000000002</v>
          </cell>
          <cell r="AM581">
            <v>0</v>
          </cell>
          <cell r="AN581">
            <v>0</v>
          </cell>
          <cell r="AO581">
            <v>0</v>
          </cell>
          <cell r="AP581">
            <v>3.39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4.5599999999999996</v>
          </cell>
          <cell r="AZ581">
            <v>0.83399999999999996</v>
          </cell>
          <cell r="BA581">
            <v>0</v>
          </cell>
          <cell r="BB581">
            <v>1</v>
          </cell>
          <cell r="BD581" t="str">
            <v>2L203x203x25.4</v>
          </cell>
          <cell r="BE581" t="str">
            <v>2L203x203x25.4</v>
          </cell>
          <cell r="BF581">
            <v>153.29999999999998</v>
          </cell>
          <cell r="BG581">
            <v>194.99176619999997</v>
          </cell>
          <cell r="BH581">
            <v>20.327999999999999</v>
          </cell>
          <cell r="BI581">
            <v>0</v>
          </cell>
          <cell r="BJ581">
            <v>0</v>
          </cell>
          <cell r="BK581">
            <v>0</v>
          </cell>
          <cell r="BL581">
            <v>20.327999999999999</v>
          </cell>
          <cell r="BM581">
            <v>0</v>
          </cell>
          <cell r="BN581">
            <v>0</v>
          </cell>
          <cell r="BO581">
            <v>0</v>
          </cell>
          <cell r="BP581">
            <v>2.5409999999999999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W581">
            <v>0</v>
          </cell>
          <cell r="BX581">
            <v>5.9967599999999992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8</v>
          </cell>
          <cell r="CD581">
            <v>0</v>
          </cell>
          <cell r="CE581">
            <v>7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7420.5938573654576</v>
          </cell>
          <cell r="CK581">
            <v>935.16630599699999</v>
          </cell>
          <cell r="CL581">
            <v>518.44307490359995</v>
          </cell>
          <cell r="CM581">
            <v>6.1746300000000005</v>
          </cell>
          <cell r="CN581">
            <v>0</v>
          </cell>
          <cell r="CO581">
            <v>0</v>
          </cell>
          <cell r="CP581">
            <v>0</v>
          </cell>
          <cell r="CQ581">
            <v>8.6139899999999994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11.586959999999999</v>
          </cell>
          <cell r="DA581">
            <v>0.83399999999999996</v>
          </cell>
          <cell r="DB581">
            <v>0</v>
          </cell>
          <cell r="DC581">
            <v>1</v>
          </cell>
          <cell r="DE581">
            <v>0</v>
          </cell>
        </row>
        <row r="582">
          <cell r="C582" t="str">
            <v>2L8x8x1/2</v>
          </cell>
          <cell r="D582" t="str">
            <v>F</v>
          </cell>
          <cell r="E582">
            <v>53.3</v>
          </cell>
          <cell r="F582">
            <v>15.7</v>
          </cell>
          <cell r="G582">
            <v>8</v>
          </cell>
          <cell r="H582">
            <v>0</v>
          </cell>
          <cell r="I582">
            <v>0</v>
          </cell>
          <cell r="J582">
            <v>0</v>
          </cell>
          <cell r="K582">
            <v>8</v>
          </cell>
          <cell r="L582">
            <v>0</v>
          </cell>
          <cell r="M582">
            <v>0</v>
          </cell>
          <cell r="N582">
            <v>0</v>
          </cell>
          <cell r="O582">
            <v>0.5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V582">
            <v>0</v>
          </cell>
          <cell r="W582">
            <v>2.17</v>
          </cell>
          <cell r="X582">
            <v>0</v>
          </cell>
          <cell r="Y582">
            <v>0</v>
          </cell>
          <cell r="Z582">
            <v>0</v>
          </cell>
          <cell r="AB582">
            <v>16</v>
          </cell>
          <cell r="AD582">
            <v>15</v>
          </cell>
          <cell r="AF582">
            <v>0</v>
          </cell>
          <cell r="AG582">
            <v>0</v>
          </cell>
          <cell r="AH582">
            <v>0</v>
          </cell>
          <cell r="AI582">
            <v>97.5</v>
          </cell>
          <cell r="AJ582">
            <v>30.1</v>
          </cell>
          <cell r="AK582">
            <v>16.7</v>
          </cell>
          <cell r="AL582">
            <v>2.4900000000000002</v>
          </cell>
          <cell r="AM582">
            <v>0</v>
          </cell>
          <cell r="AN582">
            <v>0</v>
          </cell>
          <cell r="AO582">
            <v>0</v>
          </cell>
          <cell r="AP582">
            <v>3.3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4.5599999999999996</v>
          </cell>
          <cell r="AZ582">
            <v>0.82400000000000007</v>
          </cell>
          <cell r="BA582">
            <v>0</v>
          </cell>
          <cell r="BB582">
            <v>0.998</v>
          </cell>
          <cell r="BD582" t="str">
            <v>2L203x203x12.7</v>
          </cell>
          <cell r="BE582" t="str">
            <v>2L203x203x12.7</v>
          </cell>
          <cell r="BF582">
            <v>79.399999999999991</v>
          </cell>
          <cell r="BG582">
            <v>101.3698917</v>
          </cell>
          <cell r="BH582">
            <v>20.327999999999999</v>
          </cell>
          <cell r="BI582">
            <v>0</v>
          </cell>
          <cell r="BJ582">
            <v>0</v>
          </cell>
          <cell r="BK582">
            <v>0</v>
          </cell>
          <cell r="BL582">
            <v>20.327999999999999</v>
          </cell>
          <cell r="BM582">
            <v>0</v>
          </cell>
          <cell r="BN582">
            <v>0</v>
          </cell>
          <cell r="BO582">
            <v>0</v>
          </cell>
          <cell r="BP582">
            <v>1.2705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W582">
            <v>0</v>
          </cell>
          <cell r="BX582">
            <v>5.5139699999999996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16</v>
          </cell>
          <cell r="CD582">
            <v>0</v>
          </cell>
          <cell r="CE582">
            <v>15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4064.6511297366974</v>
          </cell>
          <cell r="CK582">
            <v>493.83343527210002</v>
          </cell>
          <cell r="CL582">
            <v>273.98732123069999</v>
          </cell>
          <cell r="CM582">
            <v>6.3270900000000001</v>
          </cell>
          <cell r="CN582">
            <v>0</v>
          </cell>
          <cell r="CO582">
            <v>0</v>
          </cell>
          <cell r="CP582">
            <v>0</v>
          </cell>
          <cell r="CQ582">
            <v>8.3852999999999991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11.586959999999999</v>
          </cell>
          <cell r="DA582">
            <v>0.82400000000000007</v>
          </cell>
          <cell r="DB582">
            <v>0</v>
          </cell>
          <cell r="DC582">
            <v>0.996</v>
          </cell>
          <cell r="DE582">
            <v>0</v>
          </cell>
        </row>
        <row r="583">
          <cell r="C583" t="str">
            <v>2L8x8x1/2x3/4</v>
          </cell>
          <cell r="D583" t="str">
            <v>F</v>
          </cell>
          <cell r="E583">
            <v>53.3</v>
          </cell>
          <cell r="F583">
            <v>15.7</v>
          </cell>
          <cell r="G583">
            <v>8</v>
          </cell>
          <cell r="H583">
            <v>0</v>
          </cell>
          <cell r="I583">
            <v>0</v>
          </cell>
          <cell r="J583">
            <v>0</v>
          </cell>
          <cell r="K583">
            <v>8</v>
          </cell>
          <cell r="L583">
            <v>0</v>
          </cell>
          <cell r="M583">
            <v>0</v>
          </cell>
          <cell r="N583">
            <v>0</v>
          </cell>
          <cell r="O583">
            <v>0.5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V583">
            <v>0</v>
          </cell>
          <cell r="W583">
            <v>2.17</v>
          </cell>
          <cell r="X583">
            <v>0</v>
          </cell>
          <cell r="Y583">
            <v>0</v>
          </cell>
          <cell r="Z583">
            <v>0</v>
          </cell>
          <cell r="AB583">
            <v>16</v>
          </cell>
          <cell r="AD583">
            <v>15</v>
          </cell>
          <cell r="AF583">
            <v>0</v>
          </cell>
          <cell r="AG583">
            <v>0</v>
          </cell>
          <cell r="AH583">
            <v>0</v>
          </cell>
          <cell r="AI583">
            <v>97.5</v>
          </cell>
          <cell r="AJ583">
            <v>30.1</v>
          </cell>
          <cell r="AK583">
            <v>16.7</v>
          </cell>
          <cell r="AL583">
            <v>2.4900000000000002</v>
          </cell>
          <cell r="AM583">
            <v>0</v>
          </cell>
          <cell r="AN583">
            <v>0</v>
          </cell>
          <cell r="AO583">
            <v>0</v>
          </cell>
          <cell r="AP583">
            <v>3.56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4.75</v>
          </cell>
          <cell r="AZ583">
            <v>0.83699999999999997</v>
          </cell>
          <cell r="BA583">
            <v>0</v>
          </cell>
          <cell r="BB583">
            <v>0.91200000000000003</v>
          </cell>
          <cell r="BD583" t="str">
            <v>2L203x203x12.7x19</v>
          </cell>
          <cell r="BE583" t="str">
            <v>2L203x203x12.7x19</v>
          </cell>
          <cell r="BF583">
            <v>79.399999999999991</v>
          </cell>
          <cell r="BG583">
            <v>101.3698917</v>
          </cell>
          <cell r="BH583">
            <v>20.327999999999999</v>
          </cell>
          <cell r="BI583">
            <v>0</v>
          </cell>
          <cell r="BJ583">
            <v>0</v>
          </cell>
          <cell r="BK583">
            <v>0</v>
          </cell>
          <cell r="BL583">
            <v>20.327999999999999</v>
          </cell>
          <cell r="BM583">
            <v>0</v>
          </cell>
          <cell r="BN583">
            <v>0</v>
          </cell>
          <cell r="BO583">
            <v>0</v>
          </cell>
          <cell r="BP583">
            <v>1.2705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W583">
            <v>0</v>
          </cell>
          <cell r="BX583">
            <v>5.5139699999999996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16</v>
          </cell>
          <cell r="CD583">
            <v>0</v>
          </cell>
          <cell r="CE583">
            <v>15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4064.6511297366974</v>
          </cell>
          <cell r="CK583">
            <v>493.83343527210002</v>
          </cell>
          <cell r="CL583">
            <v>273.98732123069999</v>
          </cell>
          <cell r="CM583">
            <v>6.3270900000000001</v>
          </cell>
          <cell r="CN583">
            <v>0</v>
          </cell>
          <cell r="CO583">
            <v>0</v>
          </cell>
          <cell r="CP583">
            <v>0</v>
          </cell>
          <cell r="CQ583">
            <v>9.0459599999999991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12.069749999999999</v>
          </cell>
          <cell r="DA583">
            <v>0.83699999999999997</v>
          </cell>
          <cell r="DB583">
            <v>0</v>
          </cell>
          <cell r="DC583">
            <v>0.91</v>
          </cell>
          <cell r="DE583">
            <v>0.75</v>
          </cell>
        </row>
        <row r="584">
          <cell r="C584" t="str">
            <v>2L8x8x1/2x3/8</v>
          </cell>
          <cell r="D584" t="str">
            <v>F</v>
          </cell>
          <cell r="E584">
            <v>53.3</v>
          </cell>
          <cell r="F584">
            <v>15.7</v>
          </cell>
          <cell r="G584">
            <v>8</v>
          </cell>
          <cell r="H584">
            <v>0</v>
          </cell>
          <cell r="I584">
            <v>0</v>
          </cell>
          <cell r="J584">
            <v>0</v>
          </cell>
          <cell r="K584">
            <v>8</v>
          </cell>
          <cell r="L584">
            <v>0</v>
          </cell>
          <cell r="M584">
            <v>0</v>
          </cell>
          <cell r="N584">
            <v>0</v>
          </cell>
          <cell r="O584">
            <v>0.5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V584">
            <v>0</v>
          </cell>
          <cell r="W584">
            <v>2.17</v>
          </cell>
          <cell r="X584">
            <v>0</v>
          </cell>
          <cell r="Y584">
            <v>0</v>
          </cell>
          <cell r="Z584">
            <v>0</v>
          </cell>
          <cell r="AB584">
            <v>16</v>
          </cell>
          <cell r="AD584">
            <v>15</v>
          </cell>
          <cell r="AF584">
            <v>0</v>
          </cell>
          <cell r="AG584">
            <v>0</v>
          </cell>
          <cell r="AH584">
            <v>0</v>
          </cell>
          <cell r="AI584">
            <v>97.5</v>
          </cell>
          <cell r="AJ584">
            <v>30.1</v>
          </cell>
          <cell r="AK584">
            <v>16.7</v>
          </cell>
          <cell r="AL584">
            <v>2.4900000000000002</v>
          </cell>
          <cell r="AM584">
            <v>0</v>
          </cell>
          <cell r="AN584">
            <v>0</v>
          </cell>
          <cell r="AO584">
            <v>0</v>
          </cell>
          <cell r="AP584">
            <v>3.43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4.6500000000000004</v>
          </cell>
          <cell r="AZ584">
            <v>0.83100000000000007</v>
          </cell>
          <cell r="BA584">
            <v>0</v>
          </cell>
          <cell r="BB584">
            <v>0.91200000000000003</v>
          </cell>
          <cell r="BD584" t="str">
            <v>2L203x203x12.7x9</v>
          </cell>
          <cell r="BE584" t="str">
            <v>2L203x203x12.7x9</v>
          </cell>
          <cell r="BF584">
            <v>79.399999999999991</v>
          </cell>
          <cell r="BG584">
            <v>101.3698917</v>
          </cell>
          <cell r="BH584">
            <v>20.327999999999999</v>
          </cell>
          <cell r="BI584">
            <v>0</v>
          </cell>
          <cell r="BJ584">
            <v>0</v>
          </cell>
          <cell r="BK584">
            <v>0</v>
          </cell>
          <cell r="BL584">
            <v>20.327999999999999</v>
          </cell>
          <cell r="BM584">
            <v>0</v>
          </cell>
          <cell r="BN584">
            <v>0</v>
          </cell>
          <cell r="BO584">
            <v>0</v>
          </cell>
          <cell r="BP584">
            <v>1.2705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W584">
            <v>0</v>
          </cell>
          <cell r="BX584">
            <v>5.5139699999999996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16</v>
          </cell>
          <cell r="CD584">
            <v>0</v>
          </cell>
          <cell r="CE584">
            <v>15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4064.6511297366974</v>
          </cell>
          <cell r="CK584">
            <v>493.83343527210002</v>
          </cell>
          <cell r="CL584">
            <v>273.98732123069999</v>
          </cell>
          <cell r="CM584">
            <v>6.3270900000000001</v>
          </cell>
          <cell r="CN584">
            <v>0</v>
          </cell>
          <cell r="CO584">
            <v>0</v>
          </cell>
          <cell r="CP584">
            <v>0</v>
          </cell>
          <cell r="CQ584">
            <v>8.7156300000000009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11.81565</v>
          </cell>
          <cell r="DA584">
            <v>0.83100000000000007</v>
          </cell>
          <cell r="DB584">
            <v>0</v>
          </cell>
          <cell r="DC584">
            <v>0.91</v>
          </cell>
          <cell r="DE584">
            <v>0.375</v>
          </cell>
        </row>
        <row r="585">
          <cell r="C585" t="str">
            <v>2L8x8x1-1/8</v>
          </cell>
          <cell r="D585" t="str">
            <v>F</v>
          </cell>
          <cell r="E585">
            <v>114</v>
          </cell>
          <cell r="F585">
            <v>33.6</v>
          </cell>
          <cell r="G585">
            <v>8</v>
          </cell>
          <cell r="H585">
            <v>0</v>
          </cell>
          <cell r="I585">
            <v>0</v>
          </cell>
          <cell r="J585">
            <v>0</v>
          </cell>
          <cell r="K585">
            <v>8</v>
          </cell>
          <cell r="L585">
            <v>0</v>
          </cell>
          <cell r="M585">
            <v>0</v>
          </cell>
          <cell r="N585">
            <v>0</v>
          </cell>
          <cell r="O585">
            <v>1.125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V585">
            <v>0</v>
          </cell>
          <cell r="W585">
            <v>2.4</v>
          </cell>
          <cell r="X585">
            <v>0</v>
          </cell>
          <cell r="Y585">
            <v>0</v>
          </cell>
          <cell r="Z585">
            <v>0</v>
          </cell>
          <cell r="AB585">
            <v>7.1111111111111107</v>
          </cell>
          <cell r="AD585">
            <v>6.1111111111111107</v>
          </cell>
          <cell r="AF585">
            <v>0</v>
          </cell>
          <cell r="AG585">
            <v>0</v>
          </cell>
          <cell r="AH585">
            <v>0</v>
          </cell>
          <cell r="AI585">
            <v>196</v>
          </cell>
          <cell r="AJ585">
            <v>63.2</v>
          </cell>
          <cell r="AK585">
            <v>35</v>
          </cell>
          <cell r="AL585">
            <v>2.41</v>
          </cell>
          <cell r="AM585">
            <v>0</v>
          </cell>
          <cell r="AN585">
            <v>0</v>
          </cell>
          <cell r="AO585">
            <v>0</v>
          </cell>
          <cell r="AP585">
            <v>3.41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4.5599999999999996</v>
          </cell>
          <cell r="AZ585">
            <v>0.83699999999999997</v>
          </cell>
          <cell r="BA585">
            <v>0</v>
          </cell>
          <cell r="BB585">
            <v>1</v>
          </cell>
          <cell r="BD585" t="str">
            <v>2L203x203x28.6</v>
          </cell>
          <cell r="BE585" t="str">
            <v>2L203x203x28.6</v>
          </cell>
          <cell r="BF585">
            <v>169.7</v>
          </cell>
          <cell r="BG585">
            <v>216.94448159999999</v>
          </cell>
          <cell r="BH585">
            <v>20.327999999999999</v>
          </cell>
          <cell r="BI585">
            <v>0</v>
          </cell>
          <cell r="BJ585">
            <v>0</v>
          </cell>
          <cell r="BK585">
            <v>0</v>
          </cell>
          <cell r="BL585">
            <v>20.327999999999999</v>
          </cell>
          <cell r="BM585">
            <v>0</v>
          </cell>
          <cell r="BN585">
            <v>0</v>
          </cell>
          <cell r="BO585">
            <v>0</v>
          </cell>
          <cell r="BP585">
            <v>2.858625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W585">
            <v>0</v>
          </cell>
          <cell r="BX585">
            <v>6.0983999999999998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7.1111111111111107</v>
          </cell>
          <cell r="CD585">
            <v>0</v>
          </cell>
          <cell r="CE585">
            <v>6.1111111111111107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8170.9909890091558</v>
          </cell>
          <cell r="CK585">
            <v>1036.8861498071999</v>
          </cell>
          <cell r="CL585">
            <v>574.22492473499995</v>
          </cell>
          <cell r="CM585">
            <v>6.1238099999999998</v>
          </cell>
          <cell r="CN585">
            <v>0</v>
          </cell>
          <cell r="CO585">
            <v>0</v>
          </cell>
          <cell r="CP585">
            <v>0</v>
          </cell>
          <cell r="CQ585">
            <v>8.6648099999999992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11.586959999999999</v>
          </cell>
          <cell r="DA585">
            <v>0.83699999999999997</v>
          </cell>
          <cell r="DB585">
            <v>0</v>
          </cell>
          <cell r="DC585">
            <v>1</v>
          </cell>
          <cell r="DE585">
            <v>0</v>
          </cell>
        </row>
        <row r="586">
          <cell r="C586" t="str">
            <v>2L8x8x1-1/8x3/4</v>
          </cell>
          <cell r="D586" t="str">
            <v>F</v>
          </cell>
          <cell r="E586">
            <v>114</v>
          </cell>
          <cell r="F586">
            <v>33.6</v>
          </cell>
          <cell r="G586">
            <v>8</v>
          </cell>
          <cell r="H586">
            <v>0</v>
          </cell>
          <cell r="I586">
            <v>0</v>
          </cell>
          <cell r="J586">
            <v>0</v>
          </cell>
          <cell r="K586">
            <v>8</v>
          </cell>
          <cell r="L586">
            <v>0</v>
          </cell>
          <cell r="M586">
            <v>0</v>
          </cell>
          <cell r="N586">
            <v>0</v>
          </cell>
          <cell r="O586">
            <v>1.125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V586">
            <v>0</v>
          </cell>
          <cell r="W586">
            <v>2.4</v>
          </cell>
          <cell r="X586">
            <v>0</v>
          </cell>
          <cell r="Y586">
            <v>0</v>
          </cell>
          <cell r="Z586">
            <v>0</v>
          </cell>
          <cell r="AB586">
            <v>7.1111111111111107</v>
          </cell>
          <cell r="AD586">
            <v>6.1111111111111107</v>
          </cell>
          <cell r="AF586">
            <v>0</v>
          </cell>
          <cell r="AG586">
            <v>0</v>
          </cell>
          <cell r="AH586">
            <v>0</v>
          </cell>
          <cell r="AI586">
            <v>196</v>
          </cell>
          <cell r="AJ586">
            <v>63.2</v>
          </cell>
          <cell r="AK586">
            <v>35</v>
          </cell>
          <cell r="AL586">
            <v>2.41</v>
          </cell>
          <cell r="AM586">
            <v>0</v>
          </cell>
          <cell r="AN586">
            <v>0</v>
          </cell>
          <cell r="AO586">
            <v>0</v>
          </cell>
          <cell r="AP586">
            <v>3.68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4.7699999999999996</v>
          </cell>
          <cell r="AZ586">
            <v>0.85099999999999998</v>
          </cell>
          <cell r="BA586">
            <v>0</v>
          </cell>
          <cell r="BB586">
            <v>1</v>
          </cell>
          <cell r="BD586" t="str">
            <v>2L203x203x28.6x19</v>
          </cell>
          <cell r="BE586" t="str">
            <v>2L203x203x28.6x19</v>
          </cell>
          <cell r="BF586">
            <v>169.7</v>
          </cell>
          <cell r="BG586">
            <v>216.94448159999999</v>
          </cell>
          <cell r="BH586">
            <v>20.327999999999999</v>
          </cell>
          <cell r="BI586">
            <v>0</v>
          </cell>
          <cell r="BJ586">
            <v>0</v>
          </cell>
          <cell r="BK586">
            <v>0</v>
          </cell>
          <cell r="BL586">
            <v>20.327999999999999</v>
          </cell>
          <cell r="BM586">
            <v>0</v>
          </cell>
          <cell r="BN586">
            <v>0</v>
          </cell>
          <cell r="BO586">
            <v>0</v>
          </cell>
          <cell r="BP586">
            <v>2.858625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W586">
            <v>0</v>
          </cell>
          <cell r="BX586">
            <v>6.0983999999999998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7.1111111111111107</v>
          </cell>
          <cell r="CD586">
            <v>0</v>
          </cell>
          <cell r="CE586">
            <v>6.1111111111111107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8170.9909890091558</v>
          </cell>
          <cell r="CK586">
            <v>1036.8861498071999</v>
          </cell>
          <cell r="CL586">
            <v>574.22492473499995</v>
          </cell>
          <cell r="CM586">
            <v>6.1238099999999998</v>
          </cell>
          <cell r="CN586">
            <v>0</v>
          </cell>
          <cell r="CO586">
            <v>0</v>
          </cell>
          <cell r="CP586">
            <v>0</v>
          </cell>
          <cell r="CQ586">
            <v>9.3508800000000001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12.120569999999999</v>
          </cell>
          <cell r="DA586">
            <v>0.85099999999999998</v>
          </cell>
          <cell r="DB586">
            <v>0</v>
          </cell>
          <cell r="DC586">
            <v>1</v>
          </cell>
          <cell r="DE586">
            <v>0.75</v>
          </cell>
        </row>
        <row r="587">
          <cell r="C587" t="str">
            <v>2L8x8x1-1/8x3/8</v>
          </cell>
          <cell r="D587" t="str">
            <v>F</v>
          </cell>
          <cell r="E587">
            <v>114</v>
          </cell>
          <cell r="F587">
            <v>33.6</v>
          </cell>
          <cell r="G587">
            <v>8</v>
          </cell>
          <cell r="H587">
            <v>0</v>
          </cell>
          <cell r="I587">
            <v>0</v>
          </cell>
          <cell r="J587">
            <v>0</v>
          </cell>
          <cell r="K587">
            <v>8</v>
          </cell>
          <cell r="L587">
            <v>0</v>
          </cell>
          <cell r="M587">
            <v>0</v>
          </cell>
          <cell r="N587">
            <v>0</v>
          </cell>
          <cell r="O587">
            <v>1.125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V587">
            <v>0</v>
          </cell>
          <cell r="W587">
            <v>2.4</v>
          </cell>
          <cell r="X587">
            <v>0</v>
          </cell>
          <cell r="Y587">
            <v>0</v>
          </cell>
          <cell r="Z587">
            <v>0</v>
          </cell>
          <cell r="AB587">
            <v>7.1111111111111107</v>
          </cell>
          <cell r="AD587">
            <v>6.1111111111111107</v>
          </cell>
          <cell r="AF587">
            <v>0</v>
          </cell>
          <cell r="AG587">
            <v>0</v>
          </cell>
          <cell r="AH587">
            <v>0</v>
          </cell>
          <cell r="AI587">
            <v>196</v>
          </cell>
          <cell r="AJ587">
            <v>63.2</v>
          </cell>
          <cell r="AK587">
            <v>35</v>
          </cell>
          <cell r="AL587">
            <v>2.41</v>
          </cell>
          <cell r="AM587">
            <v>0</v>
          </cell>
          <cell r="AN587">
            <v>0</v>
          </cell>
          <cell r="AO587">
            <v>0</v>
          </cell>
          <cell r="AP587">
            <v>3.54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4.66</v>
          </cell>
          <cell r="AZ587">
            <v>0.84399999999999997</v>
          </cell>
          <cell r="BA587">
            <v>0</v>
          </cell>
          <cell r="BB587">
            <v>1</v>
          </cell>
          <cell r="BD587" t="str">
            <v>2L203x203x28.6x9</v>
          </cell>
          <cell r="BE587" t="str">
            <v>2L203x203x28.6x9</v>
          </cell>
          <cell r="BF587">
            <v>169.7</v>
          </cell>
          <cell r="BG587">
            <v>216.94448159999999</v>
          </cell>
          <cell r="BH587">
            <v>20.327999999999999</v>
          </cell>
          <cell r="BI587">
            <v>0</v>
          </cell>
          <cell r="BJ587">
            <v>0</v>
          </cell>
          <cell r="BK587">
            <v>0</v>
          </cell>
          <cell r="BL587">
            <v>20.327999999999999</v>
          </cell>
          <cell r="BM587">
            <v>0</v>
          </cell>
          <cell r="BN587">
            <v>0</v>
          </cell>
          <cell r="BO587">
            <v>0</v>
          </cell>
          <cell r="BP587">
            <v>2.858625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W587">
            <v>0</v>
          </cell>
          <cell r="BX587">
            <v>6.0983999999999998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7.1111111111111107</v>
          </cell>
          <cell r="CD587">
            <v>0</v>
          </cell>
          <cell r="CE587">
            <v>6.1111111111111107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8170.9909890091558</v>
          </cell>
          <cell r="CK587">
            <v>1036.8861498071999</v>
          </cell>
          <cell r="CL587">
            <v>574.22492473499995</v>
          </cell>
          <cell r="CM587">
            <v>6.1238099999999998</v>
          </cell>
          <cell r="CN587">
            <v>0</v>
          </cell>
          <cell r="CO587">
            <v>0</v>
          </cell>
          <cell r="CP587">
            <v>0</v>
          </cell>
          <cell r="CQ587">
            <v>8.9951399999999992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11.841060000000001</v>
          </cell>
          <cell r="DA587">
            <v>0.84399999999999997</v>
          </cell>
          <cell r="DB587">
            <v>0</v>
          </cell>
          <cell r="DC587">
            <v>1</v>
          </cell>
          <cell r="DE587">
            <v>0.375</v>
          </cell>
        </row>
        <row r="588">
          <cell r="C588" t="str">
            <v>2L8x8x1x3/4</v>
          </cell>
          <cell r="D588" t="str">
            <v>F</v>
          </cell>
          <cell r="E588">
            <v>103</v>
          </cell>
          <cell r="F588">
            <v>30.2</v>
          </cell>
          <cell r="G588">
            <v>8</v>
          </cell>
          <cell r="H588">
            <v>0</v>
          </cell>
          <cell r="I588">
            <v>0</v>
          </cell>
          <cell r="J588">
            <v>0</v>
          </cell>
          <cell r="K588">
            <v>8</v>
          </cell>
          <cell r="L588">
            <v>0</v>
          </cell>
          <cell r="M588">
            <v>0</v>
          </cell>
          <cell r="N588">
            <v>0</v>
          </cell>
          <cell r="O588">
            <v>1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V588">
            <v>0</v>
          </cell>
          <cell r="W588">
            <v>2.36</v>
          </cell>
          <cell r="X588">
            <v>0</v>
          </cell>
          <cell r="Y588">
            <v>0</v>
          </cell>
          <cell r="Z588">
            <v>0</v>
          </cell>
          <cell r="AB588">
            <v>8</v>
          </cell>
          <cell r="AD588">
            <v>7</v>
          </cell>
          <cell r="AF588">
            <v>0</v>
          </cell>
          <cell r="AG588">
            <v>0</v>
          </cell>
          <cell r="AH588">
            <v>0</v>
          </cell>
          <cell r="AI588">
            <v>178</v>
          </cell>
          <cell r="AJ588">
            <v>57</v>
          </cell>
          <cell r="AK588">
            <v>31.6</v>
          </cell>
          <cell r="AL588">
            <v>2.4300000000000002</v>
          </cell>
          <cell r="AM588">
            <v>0</v>
          </cell>
          <cell r="AN588">
            <v>0</v>
          </cell>
          <cell r="AO588">
            <v>0</v>
          </cell>
          <cell r="AP588">
            <v>3.66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4.7699999999999996</v>
          </cell>
          <cell r="AZ588">
            <v>0.84799999999999998</v>
          </cell>
          <cell r="BA588">
            <v>0</v>
          </cell>
          <cell r="BB588">
            <v>1</v>
          </cell>
          <cell r="BD588" t="str">
            <v>2L203x203x25.4x19</v>
          </cell>
          <cell r="BE588" t="str">
            <v>2L203x203x25.4x19</v>
          </cell>
          <cell r="BF588">
            <v>153.29999999999998</v>
          </cell>
          <cell r="BG588">
            <v>194.99176619999997</v>
          </cell>
          <cell r="BH588">
            <v>20.327999999999999</v>
          </cell>
          <cell r="BI588">
            <v>0</v>
          </cell>
          <cell r="BJ588">
            <v>0</v>
          </cell>
          <cell r="BK588">
            <v>0</v>
          </cell>
          <cell r="BL588">
            <v>20.327999999999999</v>
          </cell>
          <cell r="BM588">
            <v>0</v>
          </cell>
          <cell r="BN588">
            <v>0</v>
          </cell>
          <cell r="BO588">
            <v>0</v>
          </cell>
          <cell r="BP588">
            <v>2.5409999999999999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W588">
            <v>0</v>
          </cell>
          <cell r="BX588">
            <v>5.9967599999999992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8</v>
          </cell>
          <cell r="CD588">
            <v>0</v>
          </cell>
          <cell r="CE588">
            <v>7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7420.5938573654576</v>
          </cell>
          <cell r="CK588">
            <v>935.16630599699999</v>
          </cell>
          <cell r="CL588">
            <v>518.44307490359995</v>
          </cell>
          <cell r="CM588">
            <v>6.1746300000000005</v>
          </cell>
          <cell r="CN588">
            <v>0</v>
          </cell>
          <cell r="CO588">
            <v>0</v>
          </cell>
          <cell r="CP588">
            <v>0</v>
          </cell>
          <cell r="CQ588">
            <v>9.3000600000000002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12.120569999999999</v>
          </cell>
          <cell r="DA588">
            <v>0.84799999999999998</v>
          </cell>
          <cell r="DB588">
            <v>0</v>
          </cell>
          <cell r="DC588">
            <v>1</v>
          </cell>
          <cell r="DE588">
            <v>0.75</v>
          </cell>
        </row>
        <row r="589">
          <cell r="C589" t="str">
            <v>2L8x8x1x3/8</v>
          </cell>
          <cell r="D589" t="str">
            <v>F</v>
          </cell>
          <cell r="E589">
            <v>103</v>
          </cell>
          <cell r="F589">
            <v>30.2</v>
          </cell>
          <cell r="G589">
            <v>8</v>
          </cell>
          <cell r="H589">
            <v>0</v>
          </cell>
          <cell r="I589">
            <v>0</v>
          </cell>
          <cell r="J589">
            <v>0</v>
          </cell>
          <cell r="K589">
            <v>8</v>
          </cell>
          <cell r="L589">
            <v>0</v>
          </cell>
          <cell r="M589">
            <v>0</v>
          </cell>
          <cell r="N589">
            <v>0</v>
          </cell>
          <cell r="O589">
            <v>1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V589">
            <v>0</v>
          </cell>
          <cell r="W589">
            <v>2.36</v>
          </cell>
          <cell r="X589">
            <v>0</v>
          </cell>
          <cell r="Y589">
            <v>0</v>
          </cell>
          <cell r="Z589">
            <v>0</v>
          </cell>
          <cell r="AB589">
            <v>8</v>
          </cell>
          <cell r="AD589">
            <v>7</v>
          </cell>
          <cell r="AF589">
            <v>0</v>
          </cell>
          <cell r="AG589">
            <v>0</v>
          </cell>
          <cell r="AH589">
            <v>0</v>
          </cell>
          <cell r="AI589">
            <v>178</v>
          </cell>
          <cell r="AJ589">
            <v>57</v>
          </cell>
          <cell r="AK589">
            <v>31.6</v>
          </cell>
          <cell r="AL589">
            <v>2.4300000000000002</v>
          </cell>
          <cell r="AM589">
            <v>0</v>
          </cell>
          <cell r="AN589">
            <v>0</v>
          </cell>
          <cell r="AO589">
            <v>0</v>
          </cell>
          <cell r="AP589">
            <v>3.52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4.66</v>
          </cell>
          <cell r="AZ589">
            <v>0.84099999999999997</v>
          </cell>
          <cell r="BA589">
            <v>0</v>
          </cell>
          <cell r="BB589">
            <v>1</v>
          </cell>
          <cell r="BD589" t="str">
            <v>2L203x203x25.4x9</v>
          </cell>
          <cell r="BE589" t="str">
            <v>2L203x203x25.4x9</v>
          </cell>
          <cell r="BF589">
            <v>153.29999999999998</v>
          </cell>
          <cell r="BG589">
            <v>194.99176619999997</v>
          </cell>
          <cell r="BH589">
            <v>20.327999999999999</v>
          </cell>
          <cell r="BI589">
            <v>0</v>
          </cell>
          <cell r="BJ589">
            <v>0</v>
          </cell>
          <cell r="BK589">
            <v>0</v>
          </cell>
          <cell r="BL589">
            <v>20.327999999999999</v>
          </cell>
          <cell r="BM589">
            <v>0</v>
          </cell>
          <cell r="BN589">
            <v>0</v>
          </cell>
          <cell r="BO589">
            <v>0</v>
          </cell>
          <cell r="BP589">
            <v>2.5409999999999999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W589">
            <v>0</v>
          </cell>
          <cell r="BX589">
            <v>5.9967599999999992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8</v>
          </cell>
          <cell r="CD589">
            <v>0</v>
          </cell>
          <cell r="CE589">
            <v>7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7420.5938573654576</v>
          </cell>
          <cell r="CK589">
            <v>935.16630599699999</v>
          </cell>
          <cell r="CL589">
            <v>518.44307490359995</v>
          </cell>
          <cell r="CM589">
            <v>6.1746300000000005</v>
          </cell>
          <cell r="CN589">
            <v>0</v>
          </cell>
          <cell r="CO589">
            <v>0</v>
          </cell>
          <cell r="CP589">
            <v>0</v>
          </cell>
          <cell r="CQ589">
            <v>8.9443199999999994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11.841060000000001</v>
          </cell>
          <cell r="DA589">
            <v>0.84099999999999997</v>
          </cell>
          <cell r="DB589">
            <v>0</v>
          </cell>
          <cell r="DC589">
            <v>1</v>
          </cell>
          <cell r="DE589">
            <v>0.375</v>
          </cell>
        </row>
        <row r="590">
          <cell r="C590" t="str">
            <v>2L8x8x3/4</v>
          </cell>
          <cell r="D590" t="str">
            <v>F</v>
          </cell>
          <cell r="E590">
            <v>78.400000000000006</v>
          </cell>
          <cell r="F590">
            <v>23</v>
          </cell>
          <cell r="G590">
            <v>8</v>
          </cell>
          <cell r="H590">
            <v>0</v>
          </cell>
          <cell r="I590">
            <v>0</v>
          </cell>
          <cell r="J590">
            <v>0</v>
          </cell>
          <cell r="K590">
            <v>8</v>
          </cell>
          <cell r="L590">
            <v>0</v>
          </cell>
          <cell r="M590">
            <v>0</v>
          </cell>
          <cell r="N590">
            <v>0</v>
          </cell>
          <cell r="O590">
            <v>0.75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V590">
            <v>0</v>
          </cell>
          <cell r="W590">
            <v>2.2599999999999998</v>
          </cell>
          <cell r="X590">
            <v>0</v>
          </cell>
          <cell r="Y590">
            <v>0</v>
          </cell>
          <cell r="Z590">
            <v>0</v>
          </cell>
          <cell r="AB590">
            <v>10.666666666666666</v>
          </cell>
          <cell r="AD590">
            <v>9.6666666666666661</v>
          </cell>
          <cell r="AF590">
            <v>0</v>
          </cell>
          <cell r="AG590">
            <v>0</v>
          </cell>
          <cell r="AH590">
            <v>0</v>
          </cell>
          <cell r="AI590">
            <v>140</v>
          </cell>
          <cell r="AJ590">
            <v>43.9</v>
          </cell>
          <cell r="AK590">
            <v>24.4</v>
          </cell>
          <cell r="AL590">
            <v>2.46</v>
          </cell>
          <cell r="AM590">
            <v>0</v>
          </cell>
          <cell r="AN590">
            <v>0</v>
          </cell>
          <cell r="AO590">
            <v>0</v>
          </cell>
          <cell r="AP590">
            <v>3.34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4.5599999999999996</v>
          </cell>
          <cell r="AZ590">
            <v>0.82900000000000007</v>
          </cell>
          <cell r="BA590">
            <v>0</v>
          </cell>
          <cell r="BB590">
            <v>1</v>
          </cell>
          <cell r="BD590" t="str">
            <v>2L203x203x19</v>
          </cell>
          <cell r="BE590" t="str">
            <v>2L203x203x19</v>
          </cell>
          <cell r="BF590">
            <v>116.69999999999999</v>
          </cell>
          <cell r="BG590">
            <v>148.50366299999999</v>
          </cell>
          <cell r="BH590">
            <v>20.327999999999999</v>
          </cell>
          <cell r="BI590">
            <v>0</v>
          </cell>
          <cell r="BJ590">
            <v>0</v>
          </cell>
          <cell r="BK590">
            <v>0</v>
          </cell>
          <cell r="BL590">
            <v>20.327999999999999</v>
          </cell>
          <cell r="BM590">
            <v>0</v>
          </cell>
          <cell r="BN590">
            <v>0</v>
          </cell>
          <cell r="BO590">
            <v>0</v>
          </cell>
          <cell r="BP590">
            <v>1.9057499999999998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W590">
            <v>0</v>
          </cell>
          <cell r="BX590">
            <v>5.742659999999999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10.666666666666666</v>
          </cell>
          <cell r="CD590">
            <v>0</v>
          </cell>
          <cell r="CE590">
            <v>9.6666666666666661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5836.42213500654</v>
          </cell>
          <cell r="CK590">
            <v>720.24211988189995</v>
          </cell>
          <cell r="CL590">
            <v>400.31680467239994</v>
          </cell>
          <cell r="CM590">
            <v>6.2508599999999994</v>
          </cell>
          <cell r="CN590">
            <v>0</v>
          </cell>
          <cell r="CO590">
            <v>0</v>
          </cell>
          <cell r="CP590">
            <v>0</v>
          </cell>
          <cell r="CQ590">
            <v>8.4869399999999988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11.586959999999999</v>
          </cell>
          <cell r="DA590">
            <v>0.82900000000000007</v>
          </cell>
          <cell r="DB590">
            <v>0</v>
          </cell>
          <cell r="DC590">
            <v>1</v>
          </cell>
          <cell r="DE590">
            <v>0</v>
          </cell>
        </row>
        <row r="591">
          <cell r="C591" t="str">
            <v>2L8x8x3/4x3/4</v>
          </cell>
          <cell r="D591" t="str">
            <v>F</v>
          </cell>
          <cell r="E591">
            <v>78.400000000000006</v>
          </cell>
          <cell r="F591">
            <v>23</v>
          </cell>
          <cell r="G591">
            <v>8</v>
          </cell>
          <cell r="H591">
            <v>0</v>
          </cell>
          <cell r="I591">
            <v>0</v>
          </cell>
          <cell r="J591">
            <v>0</v>
          </cell>
          <cell r="K591">
            <v>8</v>
          </cell>
          <cell r="L591">
            <v>0</v>
          </cell>
          <cell r="M591">
            <v>0</v>
          </cell>
          <cell r="N591">
            <v>0</v>
          </cell>
          <cell r="O591">
            <v>0.75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V591">
            <v>0</v>
          </cell>
          <cell r="W591">
            <v>2.2599999999999998</v>
          </cell>
          <cell r="X591">
            <v>0</v>
          </cell>
          <cell r="Y591">
            <v>0</v>
          </cell>
          <cell r="Z591">
            <v>0</v>
          </cell>
          <cell r="AB591">
            <v>10.666666666666666</v>
          </cell>
          <cell r="AD591">
            <v>9.6666666666666661</v>
          </cell>
          <cell r="AF591">
            <v>0</v>
          </cell>
          <cell r="AG591">
            <v>0</v>
          </cell>
          <cell r="AH591">
            <v>0</v>
          </cell>
          <cell r="AI591">
            <v>140</v>
          </cell>
          <cell r="AJ591">
            <v>43.9</v>
          </cell>
          <cell r="AK591">
            <v>24.4</v>
          </cell>
          <cell r="AL591">
            <v>2.46</v>
          </cell>
          <cell r="AM591">
            <v>0</v>
          </cell>
          <cell r="AN591">
            <v>0</v>
          </cell>
          <cell r="AO591">
            <v>0</v>
          </cell>
          <cell r="AP591">
            <v>3.61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4.76</v>
          </cell>
          <cell r="AZ591">
            <v>0.84299999999999997</v>
          </cell>
          <cell r="BA591">
            <v>0</v>
          </cell>
          <cell r="BB591">
            <v>1</v>
          </cell>
          <cell r="BD591" t="str">
            <v>2L203x203x19x19</v>
          </cell>
          <cell r="BE591" t="str">
            <v>2L203x203x19x19</v>
          </cell>
          <cell r="BF591">
            <v>116.69999999999999</v>
          </cell>
          <cell r="BG591">
            <v>148.50366299999999</v>
          </cell>
          <cell r="BH591">
            <v>20.327999999999999</v>
          </cell>
          <cell r="BI591">
            <v>0</v>
          </cell>
          <cell r="BJ591">
            <v>0</v>
          </cell>
          <cell r="BK591">
            <v>0</v>
          </cell>
          <cell r="BL591">
            <v>20.327999999999999</v>
          </cell>
          <cell r="BM591">
            <v>0</v>
          </cell>
          <cell r="BN591">
            <v>0</v>
          </cell>
          <cell r="BO591">
            <v>0</v>
          </cell>
          <cell r="BP591">
            <v>1.9057499999999998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W591">
            <v>0</v>
          </cell>
          <cell r="BX591">
            <v>5.742659999999999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10.666666666666666</v>
          </cell>
          <cell r="CD591">
            <v>0</v>
          </cell>
          <cell r="CE591">
            <v>9.6666666666666661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5836.42213500654</v>
          </cell>
          <cell r="CK591">
            <v>720.24211988189995</v>
          </cell>
          <cell r="CL591">
            <v>400.31680467239994</v>
          </cell>
          <cell r="CM591">
            <v>6.2508599999999994</v>
          </cell>
          <cell r="CN591">
            <v>0</v>
          </cell>
          <cell r="CO591">
            <v>0</v>
          </cell>
          <cell r="CP591">
            <v>0</v>
          </cell>
          <cell r="CQ591">
            <v>9.1730099999999997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12.09516</v>
          </cell>
          <cell r="DA591">
            <v>0.84299999999999997</v>
          </cell>
          <cell r="DB591">
            <v>0</v>
          </cell>
          <cell r="DC591">
            <v>1</v>
          </cell>
          <cell r="DE591">
            <v>0.75</v>
          </cell>
        </row>
        <row r="592">
          <cell r="C592" t="str">
            <v>2L8x8x3/4x3/8</v>
          </cell>
          <cell r="D592" t="str">
            <v>F</v>
          </cell>
          <cell r="E592">
            <v>78.400000000000006</v>
          </cell>
          <cell r="F592">
            <v>23</v>
          </cell>
          <cell r="G592">
            <v>8</v>
          </cell>
          <cell r="H592">
            <v>0</v>
          </cell>
          <cell r="I592">
            <v>0</v>
          </cell>
          <cell r="J592">
            <v>0</v>
          </cell>
          <cell r="K592">
            <v>8</v>
          </cell>
          <cell r="L592">
            <v>0</v>
          </cell>
          <cell r="M592">
            <v>0</v>
          </cell>
          <cell r="N592">
            <v>0</v>
          </cell>
          <cell r="O592">
            <v>0.75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V592">
            <v>0</v>
          </cell>
          <cell r="W592">
            <v>2.2599999999999998</v>
          </cell>
          <cell r="X592">
            <v>0</v>
          </cell>
          <cell r="Y592">
            <v>0</v>
          </cell>
          <cell r="Z592">
            <v>0</v>
          </cell>
          <cell r="AB592">
            <v>10.666666666666666</v>
          </cell>
          <cell r="AD592">
            <v>9.6666666666666661</v>
          </cell>
          <cell r="AF592">
            <v>0</v>
          </cell>
          <cell r="AG592">
            <v>0</v>
          </cell>
          <cell r="AH592">
            <v>0</v>
          </cell>
          <cell r="AI592">
            <v>140</v>
          </cell>
          <cell r="AJ592">
            <v>43.9</v>
          </cell>
          <cell r="AK592">
            <v>24.4</v>
          </cell>
          <cell r="AL592">
            <v>2.46</v>
          </cell>
          <cell r="AM592">
            <v>0</v>
          </cell>
          <cell r="AN592">
            <v>0</v>
          </cell>
          <cell r="AO592">
            <v>0</v>
          </cell>
          <cell r="AP592">
            <v>3.47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4.66</v>
          </cell>
          <cell r="AZ592">
            <v>0.83599999999999997</v>
          </cell>
          <cell r="BA592">
            <v>0</v>
          </cell>
          <cell r="BB592">
            <v>1</v>
          </cell>
          <cell r="BD592" t="str">
            <v>2L203x203x19x9</v>
          </cell>
          <cell r="BE592" t="str">
            <v>2L203x203x19x9</v>
          </cell>
          <cell r="BF592">
            <v>116.69999999999999</v>
          </cell>
          <cell r="BG592">
            <v>148.50366299999999</v>
          </cell>
          <cell r="BH592">
            <v>20.327999999999999</v>
          </cell>
          <cell r="BI592">
            <v>0</v>
          </cell>
          <cell r="BJ592">
            <v>0</v>
          </cell>
          <cell r="BK592">
            <v>0</v>
          </cell>
          <cell r="BL592">
            <v>20.327999999999999</v>
          </cell>
          <cell r="BM592">
            <v>0</v>
          </cell>
          <cell r="BN592">
            <v>0</v>
          </cell>
          <cell r="BO592">
            <v>0</v>
          </cell>
          <cell r="BP592">
            <v>1.9057499999999998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W592">
            <v>0</v>
          </cell>
          <cell r="BX592">
            <v>5.742659999999999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10.666666666666666</v>
          </cell>
          <cell r="CD592">
            <v>0</v>
          </cell>
          <cell r="CE592">
            <v>9.6666666666666661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5836.42213500654</v>
          </cell>
          <cell r="CK592">
            <v>720.24211988189995</v>
          </cell>
          <cell r="CL592">
            <v>400.31680467239994</v>
          </cell>
          <cell r="CM592">
            <v>6.2508599999999994</v>
          </cell>
          <cell r="CN592">
            <v>0</v>
          </cell>
          <cell r="CO592">
            <v>0</v>
          </cell>
          <cell r="CP592">
            <v>0</v>
          </cell>
          <cell r="CQ592">
            <v>8.8172700000000006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11.841060000000001</v>
          </cell>
          <cell r="DA592">
            <v>0.83599999999999997</v>
          </cell>
          <cell r="DB592">
            <v>0</v>
          </cell>
          <cell r="DC592">
            <v>1</v>
          </cell>
          <cell r="DE592">
            <v>0.375</v>
          </cell>
        </row>
        <row r="593">
          <cell r="C593" t="str">
            <v>2L8x8x5/8</v>
          </cell>
          <cell r="D593" t="str">
            <v>F</v>
          </cell>
          <cell r="E593">
            <v>66</v>
          </cell>
          <cell r="F593">
            <v>19.399999999999999</v>
          </cell>
          <cell r="G593">
            <v>8</v>
          </cell>
          <cell r="H593">
            <v>0</v>
          </cell>
          <cell r="I593">
            <v>0</v>
          </cell>
          <cell r="J593">
            <v>0</v>
          </cell>
          <cell r="K593">
            <v>8</v>
          </cell>
          <cell r="L593">
            <v>0</v>
          </cell>
          <cell r="M593">
            <v>0</v>
          </cell>
          <cell r="N593">
            <v>0</v>
          </cell>
          <cell r="O593">
            <v>0.625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V593">
            <v>0</v>
          </cell>
          <cell r="W593">
            <v>2.21</v>
          </cell>
          <cell r="X593">
            <v>0</v>
          </cell>
          <cell r="Y593">
            <v>0</v>
          </cell>
          <cell r="Z593">
            <v>0</v>
          </cell>
          <cell r="AB593">
            <v>12.8</v>
          </cell>
          <cell r="AD593">
            <v>11.8</v>
          </cell>
          <cell r="AF593">
            <v>0</v>
          </cell>
          <cell r="AG593">
            <v>0</v>
          </cell>
          <cell r="AH593">
            <v>0</v>
          </cell>
          <cell r="AI593">
            <v>119</v>
          </cell>
          <cell r="AJ593">
            <v>37.1</v>
          </cell>
          <cell r="AK593">
            <v>20.6</v>
          </cell>
          <cell r="AL593">
            <v>2.48</v>
          </cell>
          <cell r="AM593">
            <v>0</v>
          </cell>
          <cell r="AN593">
            <v>0</v>
          </cell>
          <cell r="AO593">
            <v>0</v>
          </cell>
          <cell r="AP593">
            <v>3.32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4.5599999999999996</v>
          </cell>
          <cell r="AZ593">
            <v>0.82600000000000007</v>
          </cell>
          <cell r="BA593">
            <v>0</v>
          </cell>
          <cell r="BB593">
            <v>1</v>
          </cell>
          <cell r="BD593" t="str">
            <v>2L203x203x15.9</v>
          </cell>
          <cell r="BE593" t="str">
            <v>2L203x203x15.9</v>
          </cell>
          <cell r="BF593">
            <v>98.3</v>
          </cell>
          <cell r="BG593">
            <v>125.25961139999998</v>
          </cell>
          <cell r="BH593">
            <v>20.327999999999999</v>
          </cell>
          <cell r="BI593">
            <v>0</v>
          </cell>
          <cell r="BJ593">
            <v>0</v>
          </cell>
          <cell r="BK593">
            <v>0</v>
          </cell>
          <cell r="BL593">
            <v>20.327999999999999</v>
          </cell>
          <cell r="BM593">
            <v>0</v>
          </cell>
          <cell r="BN593">
            <v>0</v>
          </cell>
          <cell r="BO593">
            <v>0</v>
          </cell>
          <cell r="BP593">
            <v>1.588125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W593">
            <v>0</v>
          </cell>
          <cell r="BX593">
            <v>5.6156099999999993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12.8</v>
          </cell>
          <cell r="CD593">
            <v>0</v>
          </cell>
          <cell r="CE593">
            <v>11.8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4960.9588147555587</v>
          </cell>
          <cell r="CK593">
            <v>608.67842021909996</v>
          </cell>
          <cell r="CL593">
            <v>337.97238427259998</v>
          </cell>
          <cell r="CM593">
            <v>6.3016800000000002</v>
          </cell>
          <cell r="CN593">
            <v>0</v>
          </cell>
          <cell r="CO593">
            <v>0</v>
          </cell>
          <cell r="CP593">
            <v>0</v>
          </cell>
          <cell r="CQ593">
            <v>8.436119999999999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11.586959999999999</v>
          </cell>
          <cell r="DA593">
            <v>0.82600000000000007</v>
          </cell>
          <cell r="DB593">
            <v>0</v>
          </cell>
          <cell r="DC593">
            <v>1</v>
          </cell>
          <cell r="DE593">
            <v>0</v>
          </cell>
        </row>
        <row r="594">
          <cell r="C594" t="str">
            <v>2L8x8x5/8x3/4</v>
          </cell>
          <cell r="D594" t="str">
            <v>F</v>
          </cell>
          <cell r="E594">
            <v>66</v>
          </cell>
          <cell r="F594">
            <v>19.399999999999999</v>
          </cell>
          <cell r="G594">
            <v>8</v>
          </cell>
          <cell r="H594">
            <v>0</v>
          </cell>
          <cell r="I594">
            <v>0</v>
          </cell>
          <cell r="J594">
            <v>0</v>
          </cell>
          <cell r="K594">
            <v>8</v>
          </cell>
          <cell r="L594">
            <v>0</v>
          </cell>
          <cell r="M594">
            <v>0</v>
          </cell>
          <cell r="N594">
            <v>0</v>
          </cell>
          <cell r="O594">
            <v>0.625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V594">
            <v>0</v>
          </cell>
          <cell r="W594">
            <v>2.21</v>
          </cell>
          <cell r="X594">
            <v>0</v>
          </cell>
          <cell r="Y594">
            <v>0</v>
          </cell>
          <cell r="Z594">
            <v>0</v>
          </cell>
          <cell r="AB594">
            <v>12.8</v>
          </cell>
          <cell r="AD594">
            <v>11.8</v>
          </cell>
          <cell r="AF594">
            <v>0</v>
          </cell>
          <cell r="AG594">
            <v>0</v>
          </cell>
          <cell r="AH594">
            <v>0</v>
          </cell>
          <cell r="AI594">
            <v>119</v>
          </cell>
          <cell r="AJ594">
            <v>37.1</v>
          </cell>
          <cell r="AK594">
            <v>20.6</v>
          </cell>
          <cell r="AL594">
            <v>2.48</v>
          </cell>
          <cell r="AM594">
            <v>0</v>
          </cell>
          <cell r="AN594">
            <v>0</v>
          </cell>
          <cell r="AO594">
            <v>0</v>
          </cell>
          <cell r="AP594">
            <v>3.58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4.76</v>
          </cell>
          <cell r="AZ594">
            <v>0.84</v>
          </cell>
          <cell r="BA594">
            <v>0</v>
          </cell>
          <cell r="BB594">
            <v>0.997</v>
          </cell>
          <cell r="BD594" t="str">
            <v>2L203x203x15.9x19</v>
          </cell>
          <cell r="BE594" t="str">
            <v>2L203x203x15.9x19</v>
          </cell>
          <cell r="BF594">
            <v>98.3</v>
          </cell>
          <cell r="BG594">
            <v>125.25961139999998</v>
          </cell>
          <cell r="BH594">
            <v>20.327999999999999</v>
          </cell>
          <cell r="BI594">
            <v>0</v>
          </cell>
          <cell r="BJ594">
            <v>0</v>
          </cell>
          <cell r="BK594">
            <v>0</v>
          </cell>
          <cell r="BL594">
            <v>20.327999999999999</v>
          </cell>
          <cell r="BM594">
            <v>0</v>
          </cell>
          <cell r="BN594">
            <v>0</v>
          </cell>
          <cell r="BO594">
            <v>0</v>
          </cell>
          <cell r="BP594">
            <v>1.588125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W594">
            <v>0</v>
          </cell>
          <cell r="BX594">
            <v>5.6156099999999993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12.8</v>
          </cell>
          <cell r="CD594">
            <v>0</v>
          </cell>
          <cell r="CE594">
            <v>11.8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4960.9588147555587</v>
          </cell>
          <cell r="CK594">
            <v>608.67842021909996</v>
          </cell>
          <cell r="CL594">
            <v>337.97238427259998</v>
          </cell>
          <cell r="CM594">
            <v>6.3016800000000002</v>
          </cell>
          <cell r="CN594">
            <v>0</v>
          </cell>
          <cell r="CO594">
            <v>0</v>
          </cell>
          <cell r="CP594">
            <v>0</v>
          </cell>
          <cell r="CQ594">
            <v>9.0967800000000008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12.09516</v>
          </cell>
          <cell r="DA594">
            <v>0.84</v>
          </cell>
          <cell r="DB594">
            <v>0</v>
          </cell>
          <cell r="DC594">
            <v>0.996</v>
          </cell>
          <cell r="DE594">
            <v>0.75</v>
          </cell>
        </row>
        <row r="595">
          <cell r="C595" t="str">
            <v>2L8x8x5/8x3/8</v>
          </cell>
          <cell r="D595" t="str">
            <v>F</v>
          </cell>
          <cell r="E595">
            <v>66</v>
          </cell>
          <cell r="F595">
            <v>19.399999999999999</v>
          </cell>
          <cell r="G595">
            <v>8</v>
          </cell>
          <cell r="H595">
            <v>0</v>
          </cell>
          <cell r="I595">
            <v>0</v>
          </cell>
          <cell r="J595">
            <v>0</v>
          </cell>
          <cell r="K595">
            <v>8</v>
          </cell>
          <cell r="L595">
            <v>0</v>
          </cell>
          <cell r="M595">
            <v>0</v>
          </cell>
          <cell r="N595">
            <v>0</v>
          </cell>
          <cell r="O595">
            <v>0.625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V595">
            <v>0</v>
          </cell>
          <cell r="W595">
            <v>2.21</v>
          </cell>
          <cell r="X595">
            <v>0</v>
          </cell>
          <cell r="Y595">
            <v>0</v>
          </cell>
          <cell r="Z595">
            <v>0</v>
          </cell>
          <cell r="AB595">
            <v>12.8</v>
          </cell>
          <cell r="AD595">
            <v>11.8</v>
          </cell>
          <cell r="AF595">
            <v>0</v>
          </cell>
          <cell r="AG595">
            <v>0</v>
          </cell>
          <cell r="AH595">
            <v>0</v>
          </cell>
          <cell r="AI595">
            <v>119</v>
          </cell>
          <cell r="AJ595">
            <v>37.1</v>
          </cell>
          <cell r="AK595">
            <v>20.6</v>
          </cell>
          <cell r="AL595">
            <v>2.48</v>
          </cell>
          <cell r="AM595">
            <v>0</v>
          </cell>
          <cell r="AN595">
            <v>0</v>
          </cell>
          <cell r="AO595">
            <v>0</v>
          </cell>
          <cell r="AP595">
            <v>3.45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4.66</v>
          </cell>
          <cell r="AZ595">
            <v>0.83299999999999996</v>
          </cell>
          <cell r="BA595">
            <v>0</v>
          </cell>
          <cell r="BB595">
            <v>0.997</v>
          </cell>
          <cell r="BD595" t="str">
            <v>2L203x203x15.9x9</v>
          </cell>
          <cell r="BE595" t="str">
            <v>2L203x203x15.9x9</v>
          </cell>
          <cell r="BF595">
            <v>98.3</v>
          </cell>
          <cell r="BG595">
            <v>125.25961139999998</v>
          </cell>
          <cell r="BH595">
            <v>20.327999999999999</v>
          </cell>
          <cell r="BI595">
            <v>0</v>
          </cell>
          <cell r="BJ595">
            <v>0</v>
          </cell>
          <cell r="BK595">
            <v>0</v>
          </cell>
          <cell r="BL595">
            <v>20.327999999999999</v>
          </cell>
          <cell r="BM595">
            <v>0</v>
          </cell>
          <cell r="BN595">
            <v>0</v>
          </cell>
          <cell r="BO595">
            <v>0</v>
          </cell>
          <cell r="BP595">
            <v>1.588125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W595">
            <v>0</v>
          </cell>
          <cell r="BX595">
            <v>5.6156099999999993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12.8</v>
          </cell>
          <cell r="CD595">
            <v>0</v>
          </cell>
          <cell r="CE595">
            <v>11.8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4960.9588147555587</v>
          </cell>
          <cell r="CK595">
            <v>608.67842021909996</v>
          </cell>
          <cell r="CL595">
            <v>337.97238427259998</v>
          </cell>
          <cell r="CM595">
            <v>6.3016800000000002</v>
          </cell>
          <cell r="CN595">
            <v>0</v>
          </cell>
          <cell r="CO595">
            <v>0</v>
          </cell>
          <cell r="CP595">
            <v>0</v>
          </cell>
          <cell r="CQ595">
            <v>8.7664500000000007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11.841060000000001</v>
          </cell>
          <cell r="DA595">
            <v>0.83299999999999996</v>
          </cell>
          <cell r="DB595">
            <v>0</v>
          </cell>
          <cell r="DC595">
            <v>0.996</v>
          </cell>
          <cell r="DE595">
            <v>0.375</v>
          </cell>
        </row>
        <row r="596">
          <cell r="C596" t="str">
            <v>2L8x8x7/8</v>
          </cell>
          <cell r="D596" t="str">
            <v>F</v>
          </cell>
          <cell r="E596">
            <v>90.6</v>
          </cell>
          <cell r="F596">
            <v>26.6</v>
          </cell>
          <cell r="G596">
            <v>8</v>
          </cell>
          <cell r="H596">
            <v>0</v>
          </cell>
          <cell r="I596">
            <v>0</v>
          </cell>
          <cell r="J596">
            <v>0</v>
          </cell>
          <cell r="K596">
            <v>8</v>
          </cell>
          <cell r="L596">
            <v>0</v>
          </cell>
          <cell r="M596">
            <v>0</v>
          </cell>
          <cell r="N596">
            <v>0</v>
          </cell>
          <cell r="O596">
            <v>0.875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V596">
            <v>0</v>
          </cell>
          <cell r="W596">
            <v>2.31</v>
          </cell>
          <cell r="X596">
            <v>0</v>
          </cell>
          <cell r="Y596">
            <v>0</v>
          </cell>
          <cell r="Z596">
            <v>0</v>
          </cell>
          <cell r="AB596">
            <v>9.1428571428571423</v>
          </cell>
          <cell r="AD596">
            <v>8.1428571428571423</v>
          </cell>
          <cell r="AF596">
            <v>0</v>
          </cell>
          <cell r="AG596">
            <v>0</v>
          </cell>
          <cell r="AH596">
            <v>0</v>
          </cell>
          <cell r="AI596">
            <v>159</v>
          </cell>
          <cell r="AJ596">
            <v>50.5</v>
          </cell>
          <cell r="AK596">
            <v>28</v>
          </cell>
          <cell r="AL596">
            <v>2.4500000000000002</v>
          </cell>
          <cell r="AM596">
            <v>0</v>
          </cell>
          <cell r="AN596">
            <v>0</v>
          </cell>
          <cell r="AO596">
            <v>0</v>
          </cell>
          <cell r="AP596">
            <v>3.36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4.5599999999999996</v>
          </cell>
          <cell r="AZ596">
            <v>0.83100000000000007</v>
          </cell>
          <cell r="BA596">
            <v>0</v>
          </cell>
          <cell r="BB596">
            <v>1</v>
          </cell>
          <cell r="BD596" t="str">
            <v>2L203x203x22.2</v>
          </cell>
          <cell r="BE596" t="str">
            <v>2L203x203x22.2</v>
          </cell>
          <cell r="BF596">
            <v>134.9</v>
          </cell>
          <cell r="BG596">
            <v>171.74771459999999</v>
          </cell>
          <cell r="BH596">
            <v>20.327999999999999</v>
          </cell>
          <cell r="BI596">
            <v>0</v>
          </cell>
          <cell r="BJ596">
            <v>0</v>
          </cell>
          <cell r="BK596">
            <v>0</v>
          </cell>
          <cell r="BL596">
            <v>20.327999999999999</v>
          </cell>
          <cell r="BM596">
            <v>0</v>
          </cell>
          <cell r="BN596">
            <v>0</v>
          </cell>
          <cell r="BO596">
            <v>0</v>
          </cell>
          <cell r="BP596">
            <v>2.2233749999999999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W596">
            <v>0</v>
          </cell>
          <cell r="BX596">
            <v>5.8697099999999995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9.1428571428571423</v>
          </cell>
          <cell r="CD596">
            <v>0</v>
          </cell>
          <cell r="CE596">
            <v>8.1428571428571423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6628.5079961859992</v>
          </cell>
          <cell r="CK596">
            <v>828.52453426049999</v>
          </cell>
          <cell r="CL596">
            <v>459.379939788</v>
          </cell>
          <cell r="CM596">
            <v>6.2254500000000004</v>
          </cell>
          <cell r="CN596">
            <v>0</v>
          </cell>
          <cell r="CO596">
            <v>0</v>
          </cell>
          <cell r="CP596">
            <v>0</v>
          </cell>
          <cell r="CQ596">
            <v>8.5377599999999987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11.586959999999999</v>
          </cell>
          <cell r="DA596">
            <v>0.83100000000000007</v>
          </cell>
          <cell r="DB596">
            <v>0</v>
          </cell>
          <cell r="DC596">
            <v>1</v>
          </cell>
          <cell r="DE596">
            <v>0</v>
          </cell>
        </row>
        <row r="597">
          <cell r="C597" t="str">
            <v>2L8x8x7/8x3/4</v>
          </cell>
          <cell r="D597" t="str">
            <v>F</v>
          </cell>
          <cell r="E597">
            <v>90.6</v>
          </cell>
          <cell r="F597">
            <v>26.6</v>
          </cell>
          <cell r="G597">
            <v>8</v>
          </cell>
          <cell r="H597">
            <v>0</v>
          </cell>
          <cell r="I597">
            <v>0</v>
          </cell>
          <cell r="J597">
            <v>0</v>
          </cell>
          <cell r="K597">
            <v>8</v>
          </cell>
          <cell r="L597">
            <v>0</v>
          </cell>
          <cell r="M597">
            <v>0</v>
          </cell>
          <cell r="N597">
            <v>0</v>
          </cell>
          <cell r="O597">
            <v>0.875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V597">
            <v>0</v>
          </cell>
          <cell r="W597">
            <v>2.31</v>
          </cell>
          <cell r="X597">
            <v>0</v>
          </cell>
          <cell r="Y597">
            <v>0</v>
          </cell>
          <cell r="Z597">
            <v>0</v>
          </cell>
          <cell r="AB597">
            <v>9.1428571428571423</v>
          </cell>
          <cell r="AD597">
            <v>8.1428571428571423</v>
          </cell>
          <cell r="AF597">
            <v>0</v>
          </cell>
          <cell r="AG597">
            <v>0</v>
          </cell>
          <cell r="AH597">
            <v>0</v>
          </cell>
          <cell r="AI597">
            <v>159</v>
          </cell>
          <cell r="AJ597">
            <v>50.5</v>
          </cell>
          <cell r="AK597">
            <v>28</v>
          </cell>
          <cell r="AL597">
            <v>2.4500000000000002</v>
          </cell>
          <cell r="AM597">
            <v>0</v>
          </cell>
          <cell r="AN597">
            <v>0</v>
          </cell>
          <cell r="AO597">
            <v>0</v>
          </cell>
          <cell r="AP597">
            <v>3.63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4.76</v>
          </cell>
          <cell r="AZ597">
            <v>0.84499999999999997</v>
          </cell>
          <cell r="BA597">
            <v>0</v>
          </cell>
          <cell r="BB597">
            <v>1</v>
          </cell>
          <cell r="BD597" t="str">
            <v>2L203x203x22.2x19</v>
          </cell>
          <cell r="BE597" t="str">
            <v>2L203x203x22.2x19</v>
          </cell>
          <cell r="BF597">
            <v>134.9</v>
          </cell>
          <cell r="BG597">
            <v>171.74771459999999</v>
          </cell>
          <cell r="BH597">
            <v>20.327999999999999</v>
          </cell>
          <cell r="BI597">
            <v>0</v>
          </cell>
          <cell r="BJ597">
            <v>0</v>
          </cell>
          <cell r="BK597">
            <v>0</v>
          </cell>
          <cell r="BL597">
            <v>20.327999999999999</v>
          </cell>
          <cell r="BM597">
            <v>0</v>
          </cell>
          <cell r="BN597">
            <v>0</v>
          </cell>
          <cell r="BO597">
            <v>0</v>
          </cell>
          <cell r="BP597">
            <v>2.2233749999999999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W597">
            <v>0</v>
          </cell>
          <cell r="BX597">
            <v>5.8697099999999995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9.1428571428571423</v>
          </cell>
          <cell r="CD597">
            <v>0</v>
          </cell>
          <cell r="CE597">
            <v>8.1428571428571423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6628.5079961859992</v>
          </cell>
          <cell r="CK597">
            <v>828.52453426049999</v>
          </cell>
          <cell r="CL597">
            <v>459.379939788</v>
          </cell>
          <cell r="CM597">
            <v>6.2254500000000004</v>
          </cell>
          <cell r="CN597">
            <v>0</v>
          </cell>
          <cell r="CO597">
            <v>0</v>
          </cell>
          <cell r="CP597">
            <v>0</v>
          </cell>
          <cell r="CQ597">
            <v>9.2238299999999995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12.09516</v>
          </cell>
          <cell r="DA597">
            <v>0.84499999999999997</v>
          </cell>
          <cell r="DB597">
            <v>0</v>
          </cell>
          <cell r="DC597">
            <v>1</v>
          </cell>
          <cell r="DE597">
            <v>0.75</v>
          </cell>
        </row>
        <row r="598">
          <cell r="C598" t="str">
            <v>2L8x8x7/8x3/8</v>
          </cell>
          <cell r="D598" t="str">
            <v>F</v>
          </cell>
          <cell r="E598">
            <v>90.6</v>
          </cell>
          <cell r="F598">
            <v>26.6</v>
          </cell>
          <cell r="G598">
            <v>8</v>
          </cell>
          <cell r="H598">
            <v>0</v>
          </cell>
          <cell r="I598">
            <v>0</v>
          </cell>
          <cell r="J598">
            <v>0</v>
          </cell>
          <cell r="K598">
            <v>8</v>
          </cell>
          <cell r="L598">
            <v>0</v>
          </cell>
          <cell r="M598">
            <v>0</v>
          </cell>
          <cell r="N598">
            <v>0</v>
          </cell>
          <cell r="O598">
            <v>0.875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V598">
            <v>0</v>
          </cell>
          <cell r="W598">
            <v>2.31</v>
          </cell>
          <cell r="X598">
            <v>0</v>
          </cell>
          <cell r="Y598">
            <v>0</v>
          </cell>
          <cell r="Z598">
            <v>0</v>
          </cell>
          <cell r="AB598">
            <v>9.1428571428571423</v>
          </cell>
          <cell r="AD598">
            <v>8.1428571428571423</v>
          </cell>
          <cell r="AF598">
            <v>0</v>
          </cell>
          <cell r="AG598">
            <v>0</v>
          </cell>
          <cell r="AH598">
            <v>0</v>
          </cell>
          <cell r="AI598">
            <v>159</v>
          </cell>
          <cell r="AJ598">
            <v>50.5</v>
          </cell>
          <cell r="AK598">
            <v>28</v>
          </cell>
          <cell r="AL598">
            <v>2.4500000000000002</v>
          </cell>
          <cell r="AM598">
            <v>0</v>
          </cell>
          <cell r="AN598">
            <v>0</v>
          </cell>
          <cell r="AO598">
            <v>0</v>
          </cell>
          <cell r="AP598">
            <v>3.5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4.66</v>
          </cell>
          <cell r="AZ598">
            <v>0.83799999999999997</v>
          </cell>
          <cell r="BA598">
            <v>0</v>
          </cell>
          <cell r="BB598">
            <v>1</v>
          </cell>
          <cell r="BD598" t="str">
            <v>2L203x203x22.2x9</v>
          </cell>
          <cell r="BE598" t="str">
            <v>2L203x203x22.2x9</v>
          </cell>
          <cell r="BF598">
            <v>134.9</v>
          </cell>
          <cell r="BG598">
            <v>171.74771459999999</v>
          </cell>
          <cell r="BH598">
            <v>20.327999999999999</v>
          </cell>
          <cell r="BI598">
            <v>0</v>
          </cell>
          <cell r="BJ598">
            <v>0</v>
          </cell>
          <cell r="BK598">
            <v>0</v>
          </cell>
          <cell r="BL598">
            <v>20.327999999999999</v>
          </cell>
          <cell r="BM598">
            <v>0</v>
          </cell>
          <cell r="BN598">
            <v>0</v>
          </cell>
          <cell r="BO598">
            <v>0</v>
          </cell>
          <cell r="BP598">
            <v>2.2233749999999999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W598">
            <v>0</v>
          </cell>
          <cell r="BX598">
            <v>5.8697099999999995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9.1428571428571423</v>
          </cell>
          <cell r="CD598">
            <v>0</v>
          </cell>
          <cell r="CE598">
            <v>8.1428571428571423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6628.5079961859992</v>
          </cell>
          <cell r="CK598">
            <v>828.52453426049999</v>
          </cell>
          <cell r="CL598">
            <v>459.379939788</v>
          </cell>
          <cell r="CM598">
            <v>6.2254500000000004</v>
          </cell>
          <cell r="CN598">
            <v>0</v>
          </cell>
          <cell r="CO598">
            <v>0</v>
          </cell>
          <cell r="CP598">
            <v>0</v>
          </cell>
          <cell r="CQ598">
            <v>8.8934999999999995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11.841060000000001</v>
          </cell>
          <cell r="DA598">
            <v>0.83799999999999997</v>
          </cell>
          <cell r="DB598">
            <v>0</v>
          </cell>
          <cell r="DC598">
            <v>1</v>
          </cell>
          <cell r="DE598">
            <v>0.375</v>
          </cell>
        </row>
        <row r="599">
          <cell r="C599" t="str">
            <v>2L8x8x9/16</v>
          </cell>
          <cell r="D599" t="str">
            <v>F</v>
          </cell>
          <cell r="E599">
            <v>59.7</v>
          </cell>
          <cell r="F599">
            <v>17.5</v>
          </cell>
          <cell r="G599">
            <v>8</v>
          </cell>
          <cell r="H599">
            <v>0</v>
          </cell>
          <cell r="I599">
            <v>0</v>
          </cell>
          <cell r="J599">
            <v>0</v>
          </cell>
          <cell r="K599">
            <v>8</v>
          </cell>
          <cell r="L599">
            <v>0</v>
          </cell>
          <cell r="M599">
            <v>0</v>
          </cell>
          <cell r="N599">
            <v>0</v>
          </cell>
          <cell r="O599">
            <v>0.5625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V599">
            <v>0</v>
          </cell>
          <cell r="W599">
            <v>2.19</v>
          </cell>
          <cell r="X599">
            <v>0</v>
          </cell>
          <cell r="Y599">
            <v>0</v>
          </cell>
          <cell r="Z599">
            <v>0</v>
          </cell>
          <cell r="AB599">
            <v>14.222222222222221</v>
          </cell>
          <cell r="AD599">
            <v>13.222222222222221</v>
          </cell>
          <cell r="AF599">
            <v>0</v>
          </cell>
          <cell r="AG599">
            <v>0</v>
          </cell>
          <cell r="AH599">
            <v>0</v>
          </cell>
          <cell r="AI599">
            <v>108</v>
          </cell>
          <cell r="AJ599">
            <v>33.700000000000003</v>
          </cell>
          <cell r="AK599">
            <v>18.7</v>
          </cell>
          <cell r="AL599">
            <v>2.4900000000000002</v>
          </cell>
          <cell r="AM599">
            <v>0</v>
          </cell>
          <cell r="AN599">
            <v>0</v>
          </cell>
          <cell r="AO599">
            <v>0</v>
          </cell>
          <cell r="AP599">
            <v>3.31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4.5599999999999996</v>
          </cell>
          <cell r="AZ599">
            <v>0.82499999999999996</v>
          </cell>
          <cell r="BA599">
            <v>0</v>
          </cell>
          <cell r="BB599">
            <v>1</v>
          </cell>
          <cell r="BD599" t="str">
            <v>2L203x203x14.3</v>
          </cell>
          <cell r="BE599" t="str">
            <v>2L203x203x14.3</v>
          </cell>
          <cell r="BF599">
            <v>88.899999999999991</v>
          </cell>
          <cell r="BG599">
            <v>112.9919175</v>
          </cell>
          <cell r="BH599">
            <v>20.327999999999999</v>
          </cell>
          <cell r="BI599">
            <v>0</v>
          </cell>
          <cell r="BJ599">
            <v>0</v>
          </cell>
          <cell r="BK599">
            <v>0</v>
          </cell>
          <cell r="BL599">
            <v>20.327999999999999</v>
          </cell>
          <cell r="BM599">
            <v>0</v>
          </cell>
          <cell r="BN599">
            <v>0</v>
          </cell>
          <cell r="BO599">
            <v>0</v>
          </cell>
          <cell r="BP599">
            <v>1.4293125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W599">
            <v>0</v>
          </cell>
          <cell r="BX599">
            <v>5.5647899999999995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14.222222222222221</v>
          </cell>
          <cell r="CD599">
            <v>0</v>
          </cell>
          <cell r="CE599">
            <v>13.222222222222221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4502.3827898621876</v>
          </cell>
          <cell r="CK599">
            <v>552.89657038769997</v>
          </cell>
          <cell r="CL599">
            <v>306.80017407269997</v>
          </cell>
          <cell r="CM599">
            <v>6.3270900000000001</v>
          </cell>
          <cell r="CN599">
            <v>0</v>
          </cell>
          <cell r="CO599">
            <v>0</v>
          </cell>
          <cell r="CP599">
            <v>0</v>
          </cell>
          <cell r="CQ599">
            <v>8.4107099999999999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11.586959999999999</v>
          </cell>
          <cell r="DA599">
            <v>0.82499999999999996</v>
          </cell>
          <cell r="DB599">
            <v>0</v>
          </cell>
          <cell r="DC599">
            <v>1</v>
          </cell>
          <cell r="DE599">
            <v>0</v>
          </cell>
        </row>
        <row r="600">
          <cell r="C600" t="str">
            <v>2L8x8x9/16x3/4</v>
          </cell>
          <cell r="D600" t="str">
            <v>F</v>
          </cell>
          <cell r="E600">
            <v>59.7</v>
          </cell>
          <cell r="F600">
            <v>17.5</v>
          </cell>
          <cell r="G600">
            <v>8</v>
          </cell>
          <cell r="H600">
            <v>0</v>
          </cell>
          <cell r="I600">
            <v>0</v>
          </cell>
          <cell r="J600">
            <v>0</v>
          </cell>
          <cell r="K600">
            <v>8</v>
          </cell>
          <cell r="L600">
            <v>0</v>
          </cell>
          <cell r="M600">
            <v>0</v>
          </cell>
          <cell r="N600">
            <v>0</v>
          </cell>
          <cell r="O600">
            <v>0.5625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V600">
            <v>0</v>
          </cell>
          <cell r="W600">
            <v>2.19</v>
          </cell>
          <cell r="X600">
            <v>0</v>
          </cell>
          <cell r="Y600">
            <v>0</v>
          </cell>
          <cell r="Z600">
            <v>0</v>
          </cell>
          <cell r="AB600">
            <v>14.222222222222221</v>
          </cell>
          <cell r="AD600">
            <v>13.222222222222221</v>
          </cell>
          <cell r="AF600">
            <v>0</v>
          </cell>
          <cell r="AG600">
            <v>0</v>
          </cell>
          <cell r="AH600">
            <v>0</v>
          </cell>
          <cell r="AI600">
            <v>108</v>
          </cell>
          <cell r="AJ600">
            <v>33.700000000000003</v>
          </cell>
          <cell r="AK600">
            <v>18.7</v>
          </cell>
          <cell r="AL600">
            <v>2.4900000000000002</v>
          </cell>
          <cell r="AM600">
            <v>0</v>
          </cell>
          <cell r="AN600">
            <v>0</v>
          </cell>
          <cell r="AO600">
            <v>0</v>
          </cell>
          <cell r="AP600">
            <v>3.57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4.75</v>
          </cell>
          <cell r="AZ600">
            <v>0.83899999999999997</v>
          </cell>
          <cell r="BA600">
            <v>0</v>
          </cell>
          <cell r="BB600">
            <v>0.95900000000000007</v>
          </cell>
          <cell r="BD600" t="str">
            <v>2L203x203x14.3x19</v>
          </cell>
          <cell r="BE600" t="str">
            <v>2L203x203x14.3x19</v>
          </cell>
          <cell r="BF600">
            <v>88.899999999999991</v>
          </cell>
          <cell r="BG600">
            <v>112.9919175</v>
          </cell>
          <cell r="BH600">
            <v>20.327999999999999</v>
          </cell>
          <cell r="BI600">
            <v>0</v>
          </cell>
          <cell r="BJ600">
            <v>0</v>
          </cell>
          <cell r="BK600">
            <v>0</v>
          </cell>
          <cell r="BL600">
            <v>20.327999999999999</v>
          </cell>
          <cell r="BM600">
            <v>0</v>
          </cell>
          <cell r="BN600">
            <v>0</v>
          </cell>
          <cell r="BO600">
            <v>0</v>
          </cell>
          <cell r="BP600">
            <v>1.4293125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W600">
            <v>0</v>
          </cell>
          <cell r="BX600">
            <v>5.5647899999999995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14.222222222222221</v>
          </cell>
          <cell r="CD600">
            <v>0</v>
          </cell>
          <cell r="CE600">
            <v>13.222222222222221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4502.3827898621876</v>
          </cell>
          <cell r="CK600">
            <v>552.89657038769997</v>
          </cell>
          <cell r="CL600">
            <v>306.80017407269997</v>
          </cell>
          <cell r="CM600">
            <v>6.3270900000000001</v>
          </cell>
          <cell r="CN600">
            <v>0</v>
          </cell>
          <cell r="CO600">
            <v>0</v>
          </cell>
          <cell r="CP600">
            <v>0</v>
          </cell>
          <cell r="CQ600">
            <v>9.0713699999999999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12.069749999999999</v>
          </cell>
          <cell r="DA600">
            <v>0.83899999999999997</v>
          </cell>
          <cell r="DB600">
            <v>0</v>
          </cell>
          <cell r="DC600">
            <v>0.95800000000000007</v>
          </cell>
          <cell r="DE600">
            <v>0.75</v>
          </cell>
        </row>
        <row r="601">
          <cell r="C601" t="str">
            <v>2L8x8x9/16x3/8</v>
          </cell>
          <cell r="D601" t="str">
            <v>F</v>
          </cell>
          <cell r="E601">
            <v>59.7</v>
          </cell>
          <cell r="F601">
            <v>17.5</v>
          </cell>
          <cell r="G601">
            <v>8</v>
          </cell>
          <cell r="H601">
            <v>0</v>
          </cell>
          <cell r="I601">
            <v>0</v>
          </cell>
          <cell r="J601">
            <v>0</v>
          </cell>
          <cell r="K601">
            <v>8</v>
          </cell>
          <cell r="L601">
            <v>0</v>
          </cell>
          <cell r="M601">
            <v>0</v>
          </cell>
          <cell r="N601">
            <v>0</v>
          </cell>
          <cell r="O601">
            <v>0.5625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V601">
            <v>0</v>
          </cell>
          <cell r="W601">
            <v>2.19</v>
          </cell>
          <cell r="X601">
            <v>0</v>
          </cell>
          <cell r="Y601">
            <v>0</v>
          </cell>
          <cell r="Z601">
            <v>0</v>
          </cell>
          <cell r="AB601">
            <v>14.222222222222221</v>
          </cell>
          <cell r="AD601">
            <v>13.222222222222221</v>
          </cell>
          <cell r="AF601">
            <v>0</v>
          </cell>
          <cell r="AG601">
            <v>0</v>
          </cell>
          <cell r="AH601">
            <v>0</v>
          </cell>
          <cell r="AI601">
            <v>108</v>
          </cell>
          <cell r="AJ601">
            <v>33.700000000000003</v>
          </cell>
          <cell r="AK601">
            <v>18.7</v>
          </cell>
          <cell r="AL601">
            <v>2.4900000000000002</v>
          </cell>
          <cell r="AM601">
            <v>0</v>
          </cell>
          <cell r="AN601">
            <v>0</v>
          </cell>
          <cell r="AO601">
            <v>0</v>
          </cell>
          <cell r="AP601">
            <v>3.44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4.6500000000000004</v>
          </cell>
          <cell r="AZ601">
            <v>0.83200000000000007</v>
          </cell>
          <cell r="BA601">
            <v>0</v>
          </cell>
          <cell r="BB601">
            <v>0.95900000000000007</v>
          </cell>
          <cell r="BD601" t="str">
            <v>2L203x203x14.3x9</v>
          </cell>
          <cell r="BE601" t="str">
            <v>2L203x203x14.3x9</v>
          </cell>
          <cell r="BF601">
            <v>88.899999999999991</v>
          </cell>
          <cell r="BG601">
            <v>112.9919175</v>
          </cell>
          <cell r="BH601">
            <v>20.327999999999999</v>
          </cell>
          <cell r="BI601">
            <v>0</v>
          </cell>
          <cell r="BJ601">
            <v>0</v>
          </cell>
          <cell r="BK601">
            <v>0</v>
          </cell>
          <cell r="BL601">
            <v>20.327999999999999</v>
          </cell>
          <cell r="BM601">
            <v>0</v>
          </cell>
          <cell r="BN601">
            <v>0</v>
          </cell>
          <cell r="BO601">
            <v>0</v>
          </cell>
          <cell r="BP601">
            <v>1.4293125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W601">
            <v>0</v>
          </cell>
          <cell r="BX601">
            <v>5.5647899999999995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14.222222222222221</v>
          </cell>
          <cell r="CD601">
            <v>0</v>
          </cell>
          <cell r="CE601">
            <v>13.222222222222221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4502.3827898621876</v>
          </cell>
          <cell r="CK601">
            <v>552.89657038769997</v>
          </cell>
          <cell r="CL601">
            <v>306.80017407269997</v>
          </cell>
          <cell r="CM601">
            <v>6.3270900000000001</v>
          </cell>
          <cell r="CN601">
            <v>0</v>
          </cell>
          <cell r="CO601">
            <v>0</v>
          </cell>
          <cell r="CP601">
            <v>0</v>
          </cell>
          <cell r="CQ601">
            <v>8.7410399999999999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11.81565</v>
          </cell>
          <cell r="DA601">
            <v>0.83200000000000007</v>
          </cell>
          <cell r="DB601">
            <v>0</v>
          </cell>
          <cell r="DC601">
            <v>0.95800000000000007</v>
          </cell>
          <cell r="DE601">
            <v>0.375</v>
          </cell>
        </row>
        <row r="602">
          <cell r="C602" t="str">
            <v>C10x15.3</v>
          </cell>
          <cell r="D602" t="str">
            <v>F</v>
          </cell>
          <cell r="E602">
            <v>15.3</v>
          </cell>
          <cell r="F602">
            <v>4.4800000000000004</v>
          </cell>
          <cell r="G602">
            <v>10</v>
          </cell>
          <cell r="H602">
            <v>0</v>
          </cell>
          <cell r="I602">
            <v>0</v>
          </cell>
          <cell r="J602">
            <v>2.6</v>
          </cell>
          <cell r="K602">
            <v>0</v>
          </cell>
          <cell r="L602">
            <v>0</v>
          </cell>
          <cell r="M602">
            <v>0.24</v>
          </cell>
          <cell r="N602">
            <v>0.436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0</v>
          </cell>
          <cell r="U602">
            <v>8</v>
          </cell>
          <cell r="V602">
            <v>0.63400000000000001</v>
          </cell>
          <cell r="W602">
            <v>0</v>
          </cell>
          <cell r="X602">
            <v>0.79600000000000004</v>
          </cell>
          <cell r="Y602">
            <v>0.224</v>
          </cell>
          <cell r="Z602">
            <v>0</v>
          </cell>
          <cell r="AA602">
            <v>0</v>
          </cell>
          <cell r="AB602">
            <v>5.9633027522935782</v>
          </cell>
          <cell r="AC602">
            <v>33.333333333333336</v>
          </cell>
          <cell r="AD602">
            <v>0</v>
          </cell>
          <cell r="AE602">
            <v>0</v>
          </cell>
          <cell r="AF602">
            <v>0</v>
          </cell>
          <cell r="AG602">
            <v>2880</v>
          </cell>
          <cell r="AH602">
            <v>2640</v>
          </cell>
          <cell r="AI602">
            <v>67.3</v>
          </cell>
          <cell r="AJ602">
            <v>15.9</v>
          </cell>
          <cell r="AK602">
            <v>13.5</v>
          </cell>
          <cell r="AL602">
            <v>3.87</v>
          </cell>
          <cell r="AM602">
            <v>2.27</v>
          </cell>
          <cell r="AN602">
            <v>2.34</v>
          </cell>
          <cell r="AO602">
            <v>1.1499999999999999</v>
          </cell>
          <cell r="AP602">
            <v>0.71099999999999997</v>
          </cell>
          <cell r="AQ602">
            <v>0</v>
          </cell>
          <cell r="AR602">
            <v>0.20899999999999999</v>
          </cell>
          <cell r="AS602">
            <v>45.5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4.1900000000000004</v>
          </cell>
          <cell r="AZ602">
            <v>0.88400000000000001</v>
          </cell>
          <cell r="BA602">
            <v>0</v>
          </cell>
          <cell r="BB602">
            <v>0</v>
          </cell>
          <cell r="BD602" t="str">
            <v>C250x22.8</v>
          </cell>
          <cell r="BE602" t="str">
            <v>C250x22.8</v>
          </cell>
          <cell r="BF602">
            <v>22.8</v>
          </cell>
          <cell r="BG602">
            <v>28.925930880000003</v>
          </cell>
          <cell r="BH602">
            <v>25.41</v>
          </cell>
          <cell r="BI602">
            <v>0</v>
          </cell>
          <cell r="BJ602">
            <v>0</v>
          </cell>
          <cell r="BK602">
            <v>6.6066000000000003</v>
          </cell>
          <cell r="BL602">
            <v>0</v>
          </cell>
          <cell r="BM602">
            <v>0</v>
          </cell>
          <cell r="BN602">
            <v>0.60983999999999994</v>
          </cell>
          <cell r="BO602">
            <v>1.1078759999999999</v>
          </cell>
          <cell r="BP602">
            <v>0</v>
          </cell>
          <cell r="BQ602">
            <v>0</v>
          </cell>
          <cell r="BR602">
            <v>0</v>
          </cell>
          <cell r="BS602">
            <v>2.5409999999999999</v>
          </cell>
          <cell r="BT602">
            <v>2.5409999999999999</v>
          </cell>
          <cell r="BU602">
            <v>0</v>
          </cell>
          <cell r="BV602">
            <v>20.327999999999999</v>
          </cell>
          <cell r="BW602">
            <v>1.610994</v>
          </cell>
          <cell r="BX602">
            <v>0</v>
          </cell>
          <cell r="BY602">
            <v>2.0226359999999999</v>
          </cell>
          <cell r="BZ602">
            <v>0.56918400000000002</v>
          </cell>
          <cell r="CA602">
            <v>0</v>
          </cell>
          <cell r="CB602">
            <v>0</v>
          </cell>
          <cell r="CC602">
            <v>5.9633027522935782</v>
          </cell>
          <cell r="CD602">
            <v>33.333333333333336</v>
          </cell>
          <cell r="CE602">
            <v>0</v>
          </cell>
          <cell r="CF602">
            <v>0</v>
          </cell>
          <cell r="CG602">
            <v>0</v>
          </cell>
          <cell r="CH602">
            <v>202328.64</v>
          </cell>
          <cell r="CI602">
            <v>0.53490194582453976</v>
          </cell>
          <cell r="CJ602">
            <v>2805.6514977567149</v>
          </cell>
          <cell r="CK602">
            <v>260.86218009390001</v>
          </cell>
          <cell r="CL602">
            <v>221.48675668349998</v>
          </cell>
          <cell r="CM602">
            <v>9.8336699999999997</v>
          </cell>
          <cell r="CN602">
            <v>94.633416046177473</v>
          </cell>
          <cell r="CO602">
            <v>38.391037825139996</v>
          </cell>
          <cell r="CP602">
            <v>18.867390384149996</v>
          </cell>
          <cell r="CQ602">
            <v>1.8066509999999998</v>
          </cell>
          <cell r="CR602">
            <v>0</v>
          </cell>
          <cell r="CS602">
            <v>8.7129444729740477</v>
          </cell>
          <cell r="CT602">
            <v>12247.272669799751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10.646790000000001</v>
          </cell>
          <cell r="DA602">
            <v>0.88400000000000001</v>
          </cell>
          <cell r="DB602">
            <v>0</v>
          </cell>
          <cell r="DC602">
            <v>0</v>
          </cell>
        </row>
        <row r="603">
          <cell r="C603" t="str">
            <v>C10x20</v>
          </cell>
          <cell r="D603" t="str">
            <v>F</v>
          </cell>
          <cell r="E603">
            <v>20</v>
          </cell>
          <cell r="F603">
            <v>5.87</v>
          </cell>
          <cell r="G603">
            <v>10</v>
          </cell>
          <cell r="H603">
            <v>0</v>
          </cell>
          <cell r="I603">
            <v>0</v>
          </cell>
          <cell r="J603">
            <v>2.74</v>
          </cell>
          <cell r="K603">
            <v>0</v>
          </cell>
          <cell r="L603">
            <v>0</v>
          </cell>
          <cell r="M603">
            <v>0.379</v>
          </cell>
          <cell r="N603">
            <v>0.436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0</v>
          </cell>
          <cell r="U603">
            <v>8</v>
          </cell>
          <cell r="V603">
            <v>0.60599999999999998</v>
          </cell>
          <cell r="W603">
            <v>0</v>
          </cell>
          <cell r="X603">
            <v>0.63600000000000001</v>
          </cell>
          <cell r="Y603">
            <v>0.29399999999999998</v>
          </cell>
          <cell r="Z603">
            <v>0</v>
          </cell>
          <cell r="AA603">
            <v>0</v>
          </cell>
          <cell r="AB603">
            <v>6.2844036697247709</v>
          </cell>
          <cell r="AC603">
            <v>21.108179419525065</v>
          </cell>
          <cell r="AD603">
            <v>0</v>
          </cell>
          <cell r="AE603">
            <v>0</v>
          </cell>
          <cell r="AF603">
            <v>0</v>
          </cell>
          <cell r="AG603">
            <v>3730</v>
          </cell>
          <cell r="AH603">
            <v>1190</v>
          </cell>
          <cell r="AI603">
            <v>78.900000000000006</v>
          </cell>
          <cell r="AJ603">
            <v>19.399999999999999</v>
          </cell>
          <cell r="AK603">
            <v>15.8</v>
          </cell>
          <cell r="AL603">
            <v>3.66</v>
          </cell>
          <cell r="AM603">
            <v>2.8</v>
          </cell>
          <cell r="AN603">
            <v>2.7</v>
          </cell>
          <cell r="AO603">
            <v>1.31</v>
          </cell>
          <cell r="AP603">
            <v>0.69</v>
          </cell>
          <cell r="AQ603">
            <v>0</v>
          </cell>
          <cell r="AR603">
            <v>0.36799999999999999</v>
          </cell>
          <cell r="AS603">
            <v>56.9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3.93</v>
          </cell>
          <cell r="AZ603">
            <v>0.9</v>
          </cell>
          <cell r="BA603">
            <v>0</v>
          </cell>
          <cell r="BB603">
            <v>0</v>
          </cell>
          <cell r="BD603" t="str">
            <v>C250x30</v>
          </cell>
          <cell r="BE603" t="str">
            <v>C250x30</v>
          </cell>
          <cell r="BF603">
            <v>29.8</v>
          </cell>
          <cell r="BG603">
            <v>37.900717469999996</v>
          </cell>
          <cell r="BH603">
            <v>25.41</v>
          </cell>
          <cell r="BI603">
            <v>0</v>
          </cell>
          <cell r="BJ603">
            <v>0</v>
          </cell>
          <cell r="BK603">
            <v>6.9623400000000002</v>
          </cell>
          <cell r="BL603">
            <v>0</v>
          </cell>
          <cell r="BM603">
            <v>0</v>
          </cell>
          <cell r="BN603">
            <v>0.96303899999999998</v>
          </cell>
          <cell r="BO603">
            <v>1.1078759999999999</v>
          </cell>
          <cell r="BP603">
            <v>0</v>
          </cell>
          <cell r="BQ603">
            <v>0</v>
          </cell>
          <cell r="BR603">
            <v>0</v>
          </cell>
          <cell r="BS603">
            <v>2.5409999999999999</v>
          </cell>
          <cell r="BT603">
            <v>2.5409999999999999</v>
          </cell>
          <cell r="BU603">
            <v>0</v>
          </cell>
          <cell r="BV603">
            <v>20.327999999999999</v>
          </cell>
          <cell r="BW603">
            <v>1.5398459999999998</v>
          </cell>
          <cell r="BX603">
            <v>0</v>
          </cell>
          <cell r="BY603">
            <v>1.6160760000000001</v>
          </cell>
          <cell r="BZ603">
            <v>0.74705399999999988</v>
          </cell>
          <cell r="CA603">
            <v>0</v>
          </cell>
          <cell r="CB603">
            <v>0</v>
          </cell>
          <cell r="CC603">
            <v>6.2844036697247709</v>
          </cell>
          <cell r="CD603">
            <v>21.108179419525065</v>
          </cell>
          <cell r="CE603">
            <v>0</v>
          </cell>
          <cell r="CF603">
            <v>0</v>
          </cell>
          <cell r="CG603">
            <v>0</v>
          </cell>
          <cell r="CH603">
            <v>262043.69</v>
          </cell>
          <cell r="CI603">
            <v>0.24111110436787964</v>
          </cell>
          <cell r="CJ603">
            <v>3289.2407603715428</v>
          </cell>
          <cell r="CK603">
            <v>318.28467256739998</v>
          </cell>
          <cell r="CL603">
            <v>259.22153745179997</v>
          </cell>
          <cell r="CM603">
            <v>9.3000600000000002</v>
          </cell>
          <cell r="CN603">
            <v>116.72844270013078</v>
          </cell>
          <cell r="CO603">
            <v>44.297351336700004</v>
          </cell>
          <cell r="CP603">
            <v>21.492418611510001</v>
          </cell>
          <cell r="CQ603">
            <v>1.7532899999999998</v>
          </cell>
          <cell r="CR603">
            <v>0</v>
          </cell>
          <cell r="CS603">
            <v>15.341452469160048</v>
          </cell>
          <cell r="CT603">
            <v>15315.82010794738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9.9861299999999993</v>
          </cell>
          <cell r="DA603">
            <v>0.9</v>
          </cell>
          <cell r="DB603">
            <v>0</v>
          </cell>
          <cell r="DC603">
            <v>0</v>
          </cell>
        </row>
        <row r="604">
          <cell r="C604" t="str">
            <v>C10x25</v>
          </cell>
          <cell r="D604" t="str">
            <v>F</v>
          </cell>
          <cell r="E604">
            <v>25</v>
          </cell>
          <cell r="F604">
            <v>7.34</v>
          </cell>
          <cell r="G604">
            <v>10</v>
          </cell>
          <cell r="H604">
            <v>0</v>
          </cell>
          <cell r="I604">
            <v>0</v>
          </cell>
          <cell r="J604">
            <v>2.89</v>
          </cell>
          <cell r="K604">
            <v>0</v>
          </cell>
          <cell r="L604">
            <v>0</v>
          </cell>
          <cell r="M604">
            <v>0.52600000000000002</v>
          </cell>
          <cell r="N604">
            <v>0.436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0</v>
          </cell>
          <cell r="U604">
            <v>8</v>
          </cell>
          <cell r="V604">
            <v>0.61699999999999999</v>
          </cell>
          <cell r="W604">
            <v>0</v>
          </cell>
          <cell r="X604">
            <v>0.49399999999999999</v>
          </cell>
          <cell r="Y604">
            <v>0.36699999999999999</v>
          </cell>
          <cell r="Z604">
            <v>0</v>
          </cell>
          <cell r="AA604">
            <v>0</v>
          </cell>
          <cell r="AB604">
            <v>6.6284403669724776</v>
          </cell>
          <cell r="AC604">
            <v>15.20912547528517</v>
          </cell>
          <cell r="AD604">
            <v>0</v>
          </cell>
          <cell r="AE604">
            <v>0</v>
          </cell>
          <cell r="AF604">
            <v>0</v>
          </cell>
          <cell r="AG604">
            <v>4940</v>
          </cell>
          <cell r="AH604">
            <v>458</v>
          </cell>
          <cell r="AI604">
            <v>91.1</v>
          </cell>
          <cell r="AJ604">
            <v>23.1</v>
          </cell>
          <cell r="AK604">
            <v>18.2</v>
          </cell>
          <cell r="AL604">
            <v>3.52</v>
          </cell>
          <cell r="AM604">
            <v>3.34</v>
          </cell>
          <cell r="AN604">
            <v>3.18</v>
          </cell>
          <cell r="AO604">
            <v>1.47</v>
          </cell>
          <cell r="AP604">
            <v>0.67500000000000004</v>
          </cell>
          <cell r="AQ604">
            <v>0</v>
          </cell>
          <cell r="AR604">
            <v>0.68700000000000006</v>
          </cell>
          <cell r="AS604">
            <v>68.3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3.76</v>
          </cell>
          <cell r="AZ604">
            <v>0.91200000000000003</v>
          </cell>
          <cell r="BA604">
            <v>0</v>
          </cell>
          <cell r="BB604">
            <v>0</v>
          </cell>
          <cell r="BD604" t="str">
            <v>C250x37</v>
          </cell>
          <cell r="BE604" t="str">
            <v>C250x37</v>
          </cell>
          <cell r="BF604">
            <v>37.300000000000004</v>
          </cell>
          <cell r="BG604">
            <v>47.392038539999994</v>
          </cell>
          <cell r="BH604">
            <v>25.41</v>
          </cell>
          <cell r="BI604">
            <v>0</v>
          </cell>
          <cell r="BJ604">
            <v>0</v>
          </cell>
          <cell r="BK604">
            <v>7.3434900000000001</v>
          </cell>
          <cell r="BL604">
            <v>0</v>
          </cell>
          <cell r="BM604">
            <v>0</v>
          </cell>
          <cell r="BN604">
            <v>1.3365659999999999</v>
          </cell>
          <cell r="BO604">
            <v>1.1078759999999999</v>
          </cell>
          <cell r="BP604">
            <v>0</v>
          </cell>
          <cell r="BQ604">
            <v>0</v>
          </cell>
          <cell r="BR604">
            <v>0</v>
          </cell>
          <cell r="BS604">
            <v>2.5409999999999999</v>
          </cell>
          <cell r="BT604">
            <v>2.5409999999999999</v>
          </cell>
          <cell r="BU604">
            <v>0</v>
          </cell>
          <cell r="BV604">
            <v>20.327999999999999</v>
          </cell>
          <cell r="BW604">
            <v>1.5677969999999999</v>
          </cell>
          <cell r="BX604">
            <v>0</v>
          </cell>
          <cell r="BY604">
            <v>1.2552539999999999</v>
          </cell>
          <cell r="BZ604">
            <v>0.9325469999999999</v>
          </cell>
          <cell r="CA604">
            <v>0</v>
          </cell>
          <cell r="CB604">
            <v>0</v>
          </cell>
          <cell r="CC604">
            <v>6.6284403669724776</v>
          </cell>
          <cell r="CD604">
            <v>15.20912547528517</v>
          </cell>
          <cell r="CE604">
            <v>0</v>
          </cell>
          <cell r="CF604">
            <v>0</v>
          </cell>
          <cell r="CG604">
            <v>0</v>
          </cell>
          <cell r="CH604">
            <v>347049.82</v>
          </cell>
          <cell r="CI604">
            <v>9.2797383025620905E-2</v>
          </cell>
          <cell r="CJ604">
            <v>3797.8432607078266</v>
          </cell>
          <cell r="CK604">
            <v>378.98845032510002</v>
          </cell>
          <cell r="CL604">
            <v>298.59696086219998</v>
          </cell>
          <cell r="CM604">
            <v>8.9443199999999994</v>
          </cell>
          <cell r="CN604">
            <v>139.24035664944174</v>
          </cell>
          <cell r="CO604">
            <v>52.172436018779997</v>
          </cell>
          <cell r="CP604">
            <v>24.117446838869999</v>
          </cell>
          <cell r="CQ604">
            <v>1.7151750000000001</v>
          </cell>
          <cell r="CR604">
            <v>0</v>
          </cell>
          <cell r="CS604">
            <v>28.640157191067807</v>
          </cell>
          <cell r="CT604">
            <v>18384.367546095011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9.5541599999999995</v>
          </cell>
          <cell r="DA604">
            <v>0.91200000000000003</v>
          </cell>
          <cell r="DB604">
            <v>0</v>
          </cell>
          <cell r="DC604">
            <v>0</v>
          </cell>
        </row>
        <row r="605">
          <cell r="C605" t="str">
            <v>C10x30</v>
          </cell>
          <cell r="D605" t="str">
            <v>F</v>
          </cell>
          <cell r="E605">
            <v>30</v>
          </cell>
          <cell r="F605">
            <v>8.81</v>
          </cell>
          <cell r="G605">
            <v>10</v>
          </cell>
          <cell r="H605">
            <v>0</v>
          </cell>
          <cell r="I605">
            <v>0</v>
          </cell>
          <cell r="J605">
            <v>3.03</v>
          </cell>
          <cell r="K605">
            <v>0</v>
          </cell>
          <cell r="L605">
            <v>0</v>
          </cell>
          <cell r="M605">
            <v>0.67300000000000004</v>
          </cell>
          <cell r="N605">
            <v>0.436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0</v>
          </cell>
          <cell r="U605">
            <v>8</v>
          </cell>
          <cell r="V605">
            <v>0.64900000000000002</v>
          </cell>
          <cell r="W605">
            <v>0</v>
          </cell>
          <cell r="X605">
            <v>0.36799999999999999</v>
          </cell>
          <cell r="Y605">
            <v>0.441</v>
          </cell>
          <cell r="Z605">
            <v>0</v>
          </cell>
          <cell r="AA605">
            <v>0</v>
          </cell>
          <cell r="AB605">
            <v>6.9495412844036695</v>
          </cell>
          <cell r="AC605">
            <v>11.88707280832095</v>
          </cell>
          <cell r="AD605">
            <v>0</v>
          </cell>
          <cell r="AE605">
            <v>0</v>
          </cell>
          <cell r="AF605">
            <v>0</v>
          </cell>
          <cell r="AG605">
            <v>6350</v>
          </cell>
          <cell r="AH605">
            <v>185</v>
          </cell>
          <cell r="AI605">
            <v>103</v>
          </cell>
          <cell r="AJ605">
            <v>26.7</v>
          </cell>
          <cell r="AK605">
            <v>20.7</v>
          </cell>
          <cell r="AL605">
            <v>3.42</v>
          </cell>
          <cell r="AM605">
            <v>3.93</v>
          </cell>
          <cell r="AN605">
            <v>3.78</v>
          </cell>
          <cell r="AO605">
            <v>1.65</v>
          </cell>
          <cell r="AP605">
            <v>0.66800000000000004</v>
          </cell>
          <cell r="AQ605">
            <v>0</v>
          </cell>
          <cell r="AR605">
            <v>1.22</v>
          </cell>
          <cell r="AS605">
            <v>79.5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3.63</v>
          </cell>
          <cell r="AZ605">
            <v>0.92100000000000004</v>
          </cell>
          <cell r="BA605">
            <v>0</v>
          </cell>
          <cell r="BB605">
            <v>0</v>
          </cell>
          <cell r="BD605" t="str">
            <v>C250x45</v>
          </cell>
          <cell r="BE605" t="str">
            <v>C250x45</v>
          </cell>
          <cell r="BF605">
            <v>44.7</v>
          </cell>
          <cell r="BG605">
            <v>56.883359609999999</v>
          </cell>
          <cell r="BH605">
            <v>25.41</v>
          </cell>
          <cell r="BI605">
            <v>0</v>
          </cell>
          <cell r="BJ605">
            <v>0</v>
          </cell>
          <cell r="BK605">
            <v>7.6992299999999991</v>
          </cell>
          <cell r="BL605">
            <v>0</v>
          </cell>
          <cell r="BM605">
            <v>0</v>
          </cell>
          <cell r="BN605">
            <v>1.7100930000000001</v>
          </cell>
          <cell r="BO605">
            <v>1.1078759999999999</v>
          </cell>
          <cell r="BP605">
            <v>0</v>
          </cell>
          <cell r="BQ605">
            <v>0</v>
          </cell>
          <cell r="BR605">
            <v>0</v>
          </cell>
          <cell r="BS605">
            <v>2.5409999999999999</v>
          </cell>
          <cell r="BT605">
            <v>2.5409999999999999</v>
          </cell>
          <cell r="BU605">
            <v>0</v>
          </cell>
          <cell r="BV605">
            <v>20.327999999999999</v>
          </cell>
          <cell r="BW605">
            <v>1.6491089999999999</v>
          </cell>
          <cell r="BX605">
            <v>0</v>
          </cell>
          <cell r="BY605">
            <v>0.93508799999999992</v>
          </cell>
          <cell r="BZ605">
            <v>1.120581</v>
          </cell>
          <cell r="CA605">
            <v>0</v>
          </cell>
          <cell r="CB605">
            <v>0</v>
          </cell>
          <cell r="CC605">
            <v>6.9495412844036695</v>
          </cell>
          <cell r="CD605">
            <v>11.88707280832095</v>
          </cell>
          <cell r="CE605">
            <v>0</v>
          </cell>
          <cell r="CF605">
            <v>0</v>
          </cell>
          <cell r="CG605">
            <v>0</v>
          </cell>
          <cell r="CH605">
            <v>446106.55</v>
          </cell>
          <cell r="CI605">
            <v>3.7483659082401456E-2</v>
          </cell>
          <cell r="CJ605">
            <v>4293.9391421833825</v>
          </cell>
          <cell r="CK605">
            <v>438.05158544069997</v>
          </cell>
          <cell r="CL605">
            <v>339.61302691469996</v>
          </cell>
          <cell r="CM605">
            <v>8.6902200000000001</v>
          </cell>
          <cell r="CN605">
            <v>163.83670707554074</v>
          </cell>
          <cell r="CO605">
            <v>62.016291871379991</v>
          </cell>
          <cell r="CP605">
            <v>27.070603594649995</v>
          </cell>
          <cell r="CQ605">
            <v>1.6973880000000001</v>
          </cell>
          <cell r="CR605">
            <v>0</v>
          </cell>
          <cell r="CS605">
            <v>50.860250033628418</v>
          </cell>
          <cell r="CT605">
            <v>21399.080818661103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9.2238299999999995</v>
          </cell>
          <cell r="DA605">
            <v>0.92100000000000004</v>
          </cell>
          <cell r="DB605">
            <v>0</v>
          </cell>
          <cell r="DC605">
            <v>0</v>
          </cell>
        </row>
        <row r="606">
          <cell r="C606" t="str">
            <v>C12x20.7</v>
          </cell>
          <cell r="D606" t="str">
            <v>F</v>
          </cell>
          <cell r="E606">
            <v>20.7</v>
          </cell>
          <cell r="F606">
            <v>6.08</v>
          </cell>
          <cell r="G606">
            <v>12</v>
          </cell>
          <cell r="H606">
            <v>0</v>
          </cell>
          <cell r="I606">
            <v>0</v>
          </cell>
          <cell r="J606">
            <v>2.94</v>
          </cell>
          <cell r="K606">
            <v>0</v>
          </cell>
          <cell r="L606">
            <v>0</v>
          </cell>
          <cell r="M606">
            <v>0.28199999999999997</v>
          </cell>
          <cell r="N606">
            <v>0.501</v>
          </cell>
          <cell r="P606">
            <v>0</v>
          </cell>
          <cell r="Q606">
            <v>0</v>
          </cell>
          <cell r="R606">
            <v>1.125</v>
          </cell>
          <cell r="S606">
            <v>1.125</v>
          </cell>
          <cell r="T606">
            <v>0</v>
          </cell>
          <cell r="U606">
            <v>9.75</v>
          </cell>
          <cell r="V606">
            <v>0.69799999999999995</v>
          </cell>
          <cell r="W606">
            <v>0</v>
          </cell>
          <cell r="X606">
            <v>0.87</v>
          </cell>
          <cell r="Y606">
            <v>0.253</v>
          </cell>
          <cell r="Z606">
            <v>0</v>
          </cell>
          <cell r="AA606">
            <v>0</v>
          </cell>
          <cell r="AB606">
            <v>5.8682634730538918</v>
          </cell>
          <cell r="AC606">
            <v>34.574468085106389</v>
          </cell>
          <cell r="AD606">
            <v>0</v>
          </cell>
          <cell r="AE606">
            <v>0</v>
          </cell>
          <cell r="AF606">
            <v>0</v>
          </cell>
          <cell r="AG606">
            <v>2790</v>
          </cell>
          <cell r="AH606">
            <v>3150</v>
          </cell>
          <cell r="AI606">
            <v>129</v>
          </cell>
          <cell r="AJ606">
            <v>25.6</v>
          </cell>
          <cell r="AK606">
            <v>21.5</v>
          </cell>
          <cell r="AL606">
            <v>4.6100000000000003</v>
          </cell>
          <cell r="AM606">
            <v>3.86</v>
          </cell>
          <cell r="AN606">
            <v>3.47</v>
          </cell>
          <cell r="AO606">
            <v>1.72</v>
          </cell>
          <cell r="AP606">
            <v>0.79700000000000004</v>
          </cell>
          <cell r="AQ606">
            <v>0</v>
          </cell>
          <cell r="AR606">
            <v>0.36899999999999999</v>
          </cell>
          <cell r="AS606">
            <v>112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4.93</v>
          </cell>
          <cell r="AZ606">
            <v>0.89900000000000002</v>
          </cell>
          <cell r="BA606">
            <v>0</v>
          </cell>
          <cell r="BB606">
            <v>0</v>
          </cell>
          <cell r="BD606" t="str">
            <v>C310x30.8</v>
          </cell>
          <cell r="BE606" t="str">
            <v>C310x30.8</v>
          </cell>
          <cell r="BF606">
            <v>30.900000000000002</v>
          </cell>
          <cell r="BG606">
            <v>39.256620479999995</v>
          </cell>
          <cell r="BH606">
            <v>30.491999999999997</v>
          </cell>
          <cell r="BI606">
            <v>0</v>
          </cell>
          <cell r="BJ606">
            <v>0</v>
          </cell>
          <cell r="BK606">
            <v>7.4705399999999997</v>
          </cell>
          <cell r="BL606">
            <v>0</v>
          </cell>
          <cell r="BM606">
            <v>0</v>
          </cell>
          <cell r="BN606">
            <v>0.71656199999999992</v>
          </cell>
          <cell r="BO606">
            <v>1.2730409999999999</v>
          </cell>
          <cell r="BP606">
            <v>0</v>
          </cell>
          <cell r="BQ606">
            <v>0</v>
          </cell>
          <cell r="BR606">
            <v>0</v>
          </cell>
          <cell r="BS606">
            <v>2.858625</v>
          </cell>
          <cell r="BT606">
            <v>2.858625</v>
          </cell>
          <cell r="BU606">
            <v>0</v>
          </cell>
          <cell r="BV606">
            <v>24.774750000000001</v>
          </cell>
          <cell r="BW606">
            <v>1.7736179999999999</v>
          </cell>
          <cell r="BX606">
            <v>0</v>
          </cell>
          <cell r="BY606">
            <v>2.2106699999999999</v>
          </cell>
          <cell r="BZ606">
            <v>0.64287300000000003</v>
          </cell>
          <cell r="CA606">
            <v>0</v>
          </cell>
          <cell r="CB606">
            <v>0</v>
          </cell>
          <cell r="CC606">
            <v>5.8682634730538918</v>
          </cell>
          <cell r="CD606">
            <v>34.574468085106389</v>
          </cell>
          <cell r="CE606">
            <v>0</v>
          </cell>
          <cell r="CF606">
            <v>0</v>
          </cell>
          <cell r="CG606">
            <v>0</v>
          </cell>
          <cell r="CH606">
            <v>196005.87</v>
          </cell>
          <cell r="CI606">
            <v>0.63823527626791676</v>
          </cell>
          <cell r="CJ606">
            <v>5377.8461101131688</v>
          </cell>
          <cell r="CK606">
            <v>420.0045163776</v>
          </cell>
          <cell r="CL606">
            <v>352.7381680515</v>
          </cell>
          <cell r="CM606">
            <v>11.71401</v>
          </cell>
          <cell r="CN606">
            <v>160.91849600803744</v>
          </cell>
          <cell r="CO606">
            <v>56.93029968087</v>
          </cell>
          <cell r="CP606">
            <v>28.219053444119996</v>
          </cell>
          <cell r="CQ606">
            <v>2.0251770000000002</v>
          </cell>
          <cell r="CR606">
            <v>0</v>
          </cell>
          <cell r="CS606">
            <v>15.383141198695808</v>
          </cell>
          <cell r="CT606">
            <v>30147.132725660926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12.52713</v>
          </cell>
          <cell r="DA606">
            <v>0.89900000000000002</v>
          </cell>
          <cell r="DB606">
            <v>0</v>
          </cell>
          <cell r="DC606">
            <v>0</v>
          </cell>
        </row>
        <row r="607">
          <cell r="C607" t="str">
            <v>C12x25</v>
          </cell>
          <cell r="D607" t="str">
            <v>F</v>
          </cell>
          <cell r="E607">
            <v>25</v>
          </cell>
          <cell r="F607">
            <v>7.34</v>
          </cell>
          <cell r="G607">
            <v>12</v>
          </cell>
          <cell r="H607">
            <v>0</v>
          </cell>
          <cell r="I607">
            <v>0</v>
          </cell>
          <cell r="J607">
            <v>3.05</v>
          </cell>
          <cell r="K607">
            <v>0</v>
          </cell>
          <cell r="L607">
            <v>0</v>
          </cell>
          <cell r="M607">
            <v>0.38700000000000001</v>
          </cell>
          <cell r="N607">
            <v>0.501</v>
          </cell>
          <cell r="P607">
            <v>0</v>
          </cell>
          <cell r="Q607">
            <v>0</v>
          </cell>
          <cell r="R607">
            <v>1.125</v>
          </cell>
          <cell r="S607">
            <v>1.125</v>
          </cell>
          <cell r="T607">
            <v>0</v>
          </cell>
          <cell r="U607">
            <v>9.75</v>
          </cell>
          <cell r="V607">
            <v>0.67400000000000004</v>
          </cell>
          <cell r="W607">
            <v>0</v>
          </cell>
          <cell r="X607">
            <v>0.746</v>
          </cell>
          <cell r="Y607">
            <v>0.30599999999999999</v>
          </cell>
          <cell r="Z607">
            <v>0</v>
          </cell>
          <cell r="AA607">
            <v>0</v>
          </cell>
          <cell r="AB607">
            <v>6.0878243512974048</v>
          </cell>
          <cell r="AC607">
            <v>25.193798449612402</v>
          </cell>
          <cell r="AD607">
            <v>0</v>
          </cell>
          <cell r="AE607">
            <v>0</v>
          </cell>
          <cell r="AF607">
            <v>0</v>
          </cell>
          <cell r="AG607">
            <v>3310</v>
          </cell>
          <cell r="AH607">
            <v>1860</v>
          </cell>
          <cell r="AI607">
            <v>144</v>
          </cell>
          <cell r="AJ607">
            <v>29.4</v>
          </cell>
          <cell r="AK607">
            <v>24</v>
          </cell>
          <cell r="AL607">
            <v>4.43</v>
          </cell>
          <cell r="AM607">
            <v>4.45</v>
          </cell>
          <cell r="AN607">
            <v>3.82</v>
          </cell>
          <cell r="AO607">
            <v>1.87</v>
          </cell>
          <cell r="AP607">
            <v>0.77900000000000003</v>
          </cell>
          <cell r="AQ607">
            <v>0</v>
          </cell>
          <cell r="AR607">
            <v>0.53800000000000003</v>
          </cell>
          <cell r="AS607">
            <v>130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4.72</v>
          </cell>
          <cell r="AZ607">
            <v>0.90900000000000003</v>
          </cell>
          <cell r="BA607">
            <v>0</v>
          </cell>
          <cell r="BB607">
            <v>0</v>
          </cell>
          <cell r="BD607" t="str">
            <v>C310x37</v>
          </cell>
          <cell r="BE607" t="str">
            <v>C310x37</v>
          </cell>
          <cell r="BF607">
            <v>37.300000000000004</v>
          </cell>
          <cell r="BG607">
            <v>47.392038539999994</v>
          </cell>
          <cell r="BH607">
            <v>30.491999999999997</v>
          </cell>
          <cell r="BI607">
            <v>0</v>
          </cell>
          <cell r="BJ607">
            <v>0</v>
          </cell>
          <cell r="BK607">
            <v>7.750049999999999</v>
          </cell>
          <cell r="BL607">
            <v>0</v>
          </cell>
          <cell r="BM607">
            <v>0</v>
          </cell>
          <cell r="BN607">
            <v>0.98336699999999999</v>
          </cell>
          <cell r="BO607">
            <v>1.2730409999999999</v>
          </cell>
          <cell r="BP607">
            <v>0</v>
          </cell>
          <cell r="BQ607">
            <v>0</v>
          </cell>
          <cell r="BR607">
            <v>0</v>
          </cell>
          <cell r="BS607">
            <v>2.858625</v>
          </cell>
          <cell r="BT607">
            <v>2.858625</v>
          </cell>
          <cell r="BU607">
            <v>0</v>
          </cell>
          <cell r="BV607">
            <v>24.774750000000001</v>
          </cell>
          <cell r="BW607">
            <v>1.712634</v>
          </cell>
          <cell r="BX607">
            <v>0</v>
          </cell>
          <cell r="BY607">
            <v>1.895586</v>
          </cell>
          <cell r="BZ607">
            <v>0.77754599999999996</v>
          </cell>
          <cell r="CA607">
            <v>0</v>
          </cell>
          <cell r="CB607">
            <v>0</v>
          </cell>
          <cell r="CC607">
            <v>6.0878243512974048</v>
          </cell>
          <cell r="CD607">
            <v>25.193798449612402</v>
          </cell>
          <cell r="CE607">
            <v>0</v>
          </cell>
          <cell r="CF607">
            <v>0</v>
          </cell>
          <cell r="CG607">
            <v>0</v>
          </cell>
          <cell r="CH607">
            <v>232537.43</v>
          </cell>
          <cell r="CI607">
            <v>0.37686273455819846</v>
          </cell>
          <cell r="CJ607">
            <v>6003.177053149584</v>
          </cell>
          <cell r="CK607">
            <v>482.34893677739996</v>
          </cell>
          <cell r="CL607">
            <v>393.75423410399998</v>
          </cell>
          <cell r="CM607">
            <v>11.256629999999999</v>
          </cell>
          <cell r="CN607">
            <v>185.51484643413644</v>
          </cell>
          <cell r="CO607">
            <v>62.672548928219996</v>
          </cell>
          <cell r="CP607">
            <v>30.68001740727</v>
          </cell>
          <cell r="CQ607">
            <v>1.9794389999999999</v>
          </cell>
          <cell r="CR607">
            <v>0</v>
          </cell>
          <cell r="CS607">
            <v>22.42853649023942</v>
          </cell>
          <cell r="CT607">
            <v>34992.207627999291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11.993519999999998</v>
          </cell>
          <cell r="DA607">
            <v>0.90900000000000003</v>
          </cell>
          <cell r="DB607">
            <v>0</v>
          </cell>
          <cell r="DC607">
            <v>0</v>
          </cell>
        </row>
        <row r="608">
          <cell r="C608" t="str">
            <v>C12x30</v>
          </cell>
          <cell r="D608" t="str">
            <v>F</v>
          </cell>
          <cell r="E608">
            <v>30</v>
          </cell>
          <cell r="F608">
            <v>8.81</v>
          </cell>
          <cell r="G608">
            <v>12</v>
          </cell>
          <cell r="H608">
            <v>0</v>
          </cell>
          <cell r="I608">
            <v>0</v>
          </cell>
          <cell r="J608">
            <v>3.17</v>
          </cell>
          <cell r="K608">
            <v>0</v>
          </cell>
          <cell r="L608">
            <v>0</v>
          </cell>
          <cell r="M608">
            <v>0.51</v>
          </cell>
          <cell r="N608">
            <v>0.501</v>
          </cell>
          <cell r="P608">
            <v>0</v>
          </cell>
          <cell r="Q608">
            <v>0</v>
          </cell>
          <cell r="R608">
            <v>1.125</v>
          </cell>
          <cell r="S608">
            <v>1.125</v>
          </cell>
          <cell r="T608">
            <v>0</v>
          </cell>
          <cell r="U608">
            <v>9.75</v>
          </cell>
          <cell r="V608">
            <v>0.67400000000000004</v>
          </cell>
          <cell r="W608">
            <v>0</v>
          </cell>
          <cell r="X608">
            <v>0.61799999999999999</v>
          </cell>
          <cell r="Y608">
            <v>0.36699999999999999</v>
          </cell>
          <cell r="Z608">
            <v>0</v>
          </cell>
          <cell r="AA608">
            <v>0</v>
          </cell>
          <cell r="AB608">
            <v>6.3273453093812373</v>
          </cell>
          <cell r="AC608">
            <v>19.117647058823529</v>
          </cell>
          <cell r="AD608">
            <v>0</v>
          </cell>
          <cell r="AE608">
            <v>0</v>
          </cell>
          <cell r="AF608">
            <v>0</v>
          </cell>
          <cell r="AG608">
            <v>4090</v>
          </cell>
          <cell r="AH608">
            <v>925</v>
          </cell>
          <cell r="AI608">
            <v>162</v>
          </cell>
          <cell r="AJ608">
            <v>33.799999999999997</v>
          </cell>
          <cell r="AK608">
            <v>27</v>
          </cell>
          <cell r="AL608">
            <v>4.29</v>
          </cell>
          <cell r="AM608">
            <v>5.12</v>
          </cell>
          <cell r="AN608">
            <v>4.32</v>
          </cell>
          <cell r="AO608">
            <v>2.0499999999999998</v>
          </cell>
          <cell r="AP608">
            <v>0.76200000000000001</v>
          </cell>
          <cell r="AQ608">
            <v>0</v>
          </cell>
          <cell r="AR608">
            <v>0.86099999999999999</v>
          </cell>
          <cell r="AS608">
            <v>151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4.54</v>
          </cell>
          <cell r="AZ608">
            <v>0.91900000000000004</v>
          </cell>
          <cell r="BA608">
            <v>0</v>
          </cell>
          <cell r="BB608">
            <v>0</v>
          </cell>
          <cell r="BD608" t="str">
            <v>C310x45</v>
          </cell>
          <cell r="BE608" t="str">
            <v>C310x45</v>
          </cell>
          <cell r="BF608">
            <v>44.7</v>
          </cell>
          <cell r="BG608">
            <v>56.883359609999999</v>
          </cell>
          <cell r="BH608">
            <v>30.491999999999997</v>
          </cell>
          <cell r="BI608">
            <v>0</v>
          </cell>
          <cell r="BJ608">
            <v>0</v>
          </cell>
          <cell r="BK608">
            <v>8.0549699999999991</v>
          </cell>
          <cell r="BL608">
            <v>0</v>
          </cell>
          <cell r="BM608">
            <v>0</v>
          </cell>
          <cell r="BN608">
            <v>1.2959099999999999</v>
          </cell>
          <cell r="BO608">
            <v>1.2730409999999999</v>
          </cell>
          <cell r="BP608">
            <v>0</v>
          </cell>
          <cell r="BQ608">
            <v>0</v>
          </cell>
          <cell r="BR608">
            <v>0</v>
          </cell>
          <cell r="BS608">
            <v>2.858625</v>
          </cell>
          <cell r="BT608">
            <v>2.858625</v>
          </cell>
          <cell r="BU608">
            <v>0</v>
          </cell>
          <cell r="BV608">
            <v>24.774750000000001</v>
          </cell>
          <cell r="BW608">
            <v>1.712634</v>
          </cell>
          <cell r="BX608">
            <v>0</v>
          </cell>
          <cell r="BY608">
            <v>1.570338</v>
          </cell>
          <cell r="BZ608">
            <v>0.9325469999999999</v>
          </cell>
          <cell r="CA608">
            <v>0</v>
          </cell>
          <cell r="CB608">
            <v>0</v>
          </cell>
          <cell r="CC608">
            <v>6.3273453093812373</v>
          </cell>
          <cell r="CD608">
            <v>19.117647058823529</v>
          </cell>
          <cell r="CE608">
            <v>0</v>
          </cell>
          <cell r="CF608">
            <v>0</v>
          </cell>
          <cell r="CG608">
            <v>0</v>
          </cell>
          <cell r="CH608">
            <v>287334.77</v>
          </cell>
          <cell r="CI608">
            <v>0.1874182954120073</v>
          </cell>
          <cell r="CJ608">
            <v>6753.5741847932813</v>
          </cell>
          <cell r="CK608">
            <v>554.53721302979989</v>
          </cell>
          <cell r="CL608">
            <v>442.97351336699995</v>
          </cell>
          <cell r="CM608">
            <v>10.90089</v>
          </cell>
          <cell r="CN608">
            <v>213.44629522309631</v>
          </cell>
          <cell r="CO608">
            <v>70.875762138720006</v>
          </cell>
          <cell r="CP608">
            <v>33.633174163049993</v>
          </cell>
          <cell r="CQ608">
            <v>1.936242</v>
          </cell>
          <cell r="CR608">
            <v>0</v>
          </cell>
          <cell r="CS608">
            <v>35.893996130290219</v>
          </cell>
          <cell r="CT608">
            <v>40644.795014060714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11.53614</v>
          </cell>
          <cell r="DA608">
            <v>0.91900000000000004</v>
          </cell>
          <cell r="DB608">
            <v>0</v>
          </cell>
          <cell r="DC608">
            <v>0</v>
          </cell>
        </row>
        <row r="609">
          <cell r="C609" t="str">
            <v>C15x33.9</v>
          </cell>
          <cell r="D609" t="str">
            <v>F</v>
          </cell>
          <cell r="E609">
            <v>33.9</v>
          </cell>
          <cell r="F609">
            <v>9.9499999999999993</v>
          </cell>
          <cell r="G609">
            <v>15</v>
          </cell>
          <cell r="H609">
            <v>0</v>
          </cell>
          <cell r="I609">
            <v>0</v>
          </cell>
          <cell r="J609">
            <v>3.4</v>
          </cell>
          <cell r="K609">
            <v>0</v>
          </cell>
          <cell r="L609">
            <v>0</v>
          </cell>
          <cell r="M609">
            <v>0.4</v>
          </cell>
          <cell r="N609">
            <v>0.65</v>
          </cell>
          <cell r="P609">
            <v>0</v>
          </cell>
          <cell r="Q609">
            <v>0</v>
          </cell>
          <cell r="R609">
            <v>1.4375</v>
          </cell>
          <cell r="S609">
            <v>1.4375</v>
          </cell>
          <cell r="T609">
            <v>0</v>
          </cell>
          <cell r="U609">
            <v>12.125</v>
          </cell>
          <cell r="V609">
            <v>0.78800000000000003</v>
          </cell>
          <cell r="W609">
            <v>0</v>
          </cell>
          <cell r="X609">
            <v>0.89600000000000002</v>
          </cell>
          <cell r="Y609">
            <v>0.33200000000000002</v>
          </cell>
          <cell r="Z609">
            <v>0</v>
          </cell>
          <cell r="AA609">
            <v>0</v>
          </cell>
          <cell r="AB609">
            <v>5.2307692307692308</v>
          </cell>
          <cell r="AC609">
            <v>30.3125</v>
          </cell>
          <cell r="AD609">
            <v>0</v>
          </cell>
          <cell r="AE609">
            <v>0</v>
          </cell>
          <cell r="AF609">
            <v>0</v>
          </cell>
          <cell r="AG609">
            <v>3020</v>
          </cell>
          <cell r="AH609">
            <v>2450</v>
          </cell>
          <cell r="AI609">
            <v>315</v>
          </cell>
          <cell r="AJ609">
            <v>50.8</v>
          </cell>
          <cell r="AK609">
            <v>42</v>
          </cell>
          <cell r="AL609">
            <v>5.62</v>
          </cell>
          <cell r="AM609">
            <v>8.07</v>
          </cell>
          <cell r="AN609">
            <v>6.19</v>
          </cell>
          <cell r="AO609">
            <v>3.09</v>
          </cell>
          <cell r="AP609">
            <v>0.90100000000000002</v>
          </cell>
          <cell r="AQ609">
            <v>0</v>
          </cell>
          <cell r="AR609">
            <v>1.01</v>
          </cell>
          <cell r="AS609">
            <v>358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5.94</v>
          </cell>
          <cell r="AZ609">
            <v>0.92</v>
          </cell>
          <cell r="BA609">
            <v>0</v>
          </cell>
          <cell r="BB609">
            <v>0</v>
          </cell>
          <cell r="BD609" t="str">
            <v>C380x50.4</v>
          </cell>
          <cell r="BE609" t="str">
            <v>C380x50.4</v>
          </cell>
          <cell r="BF609">
            <v>50.5</v>
          </cell>
          <cell r="BG609">
            <v>64.243975949999992</v>
          </cell>
          <cell r="BH609">
            <v>38.115000000000002</v>
          </cell>
          <cell r="BI609">
            <v>0</v>
          </cell>
          <cell r="BJ609">
            <v>0</v>
          </cell>
          <cell r="BK609">
            <v>8.6394000000000002</v>
          </cell>
          <cell r="BL609">
            <v>0</v>
          </cell>
          <cell r="BM609">
            <v>0</v>
          </cell>
          <cell r="BN609">
            <v>1.0164</v>
          </cell>
          <cell r="BO609">
            <v>1.6516500000000001</v>
          </cell>
          <cell r="BP609">
            <v>0</v>
          </cell>
          <cell r="BQ609">
            <v>0</v>
          </cell>
          <cell r="BR609">
            <v>0</v>
          </cell>
          <cell r="BS609">
            <v>3.6526874999999999</v>
          </cell>
          <cell r="BT609">
            <v>3.6526874999999999</v>
          </cell>
          <cell r="BU609">
            <v>0</v>
          </cell>
          <cell r="BV609">
            <v>30.809625</v>
          </cell>
          <cell r="BW609">
            <v>2.0023080000000002</v>
          </cell>
          <cell r="BX609">
            <v>0</v>
          </cell>
          <cell r="BY609">
            <v>2.2767360000000001</v>
          </cell>
          <cell r="BZ609">
            <v>0.84361200000000003</v>
          </cell>
          <cell r="CA609">
            <v>0</v>
          </cell>
          <cell r="CB609">
            <v>0</v>
          </cell>
          <cell r="CC609">
            <v>5.2307692307692308</v>
          </cell>
          <cell r="CD609">
            <v>30.3125</v>
          </cell>
          <cell r="CE609">
            <v>0</v>
          </cell>
          <cell r="CF609">
            <v>0</v>
          </cell>
          <cell r="CG609">
            <v>0</v>
          </cell>
          <cell r="CH609">
            <v>212164.06</v>
          </cell>
          <cell r="CI609">
            <v>0.49640521487504635</v>
          </cell>
          <cell r="CJ609">
            <v>13131.949803764715</v>
          </cell>
          <cell r="CK609">
            <v>833.44646218679986</v>
          </cell>
          <cell r="CL609">
            <v>689.069909682</v>
          </cell>
          <cell r="CM609">
            <v>14.280419999999999</v>
          </cell>
          <cell r="CN609">
            <v>336.4280473535913</v>
          </cell>
          <cell r="CO609">
            <v>101.55577954599001</v>
          </cell>
          <cell r="CP609">
            <v>50.695857640889997</v>
          </cell>
          <cell r="CQ609">
            <v>2.2894410000000001</v>
          </cell>
          <cell r="CR609">
            <v>0</v>
          </cell>
          <cell r="CS609">
            <v>42.10561683111861</v>
          </cell>
          <cell r="CT609">
            <v>96363.156390951888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15.093540000000001</v>
          </cell>
          <cell r="DA609">
            <v>0.92</v>
          </cell>
          <cell r="DB609">
            <v>0</v>
          </cell>
          <cell r="DC609">
            <v>0</v>
          </cell>
        </row>
        <row r="610">
          <cell r="C610" t="str">
            <v>C15x40</v>
          </cell>
          <cell r="D610" t="str">
            <v>F</v>
          </cell>
          <cell r="E610">
            <v>40</v>
          </cell>
          <cell r="F610">
            <v>11.8</v>
          </cell>
          <cell r="G610">
            <v>15</v>
          </cell>
          <cell r="H610">
            <v>0</v>
          </cell>
          <cell r="I610">
            <v>0</v>
          </cell>
          <cell r="J610">
            <v>3.52</v>
          </cell>
          <cell r="K610">
            <v>0</v>
          </cell>
          <cell r="L610">
            <v>0</v>
          </cell>
          <cell r="M610">
            <v>0.52</v>
          </cell>
          <cell r="N610">
            <v>0.65</v>
          </cell>
          <cell r="P610">
            <v>0</v>
          </cell>
          <cell r="Q610">
            <v>0</v>
          </cell>
          <cell r="R610">
            <v>1.4375</v>
          </cell>
          <cell r="S610">
            <v>1.4375</v>
          </cell>
          <cell r="T610">
            <v>0</v>
          </cell>
          <cell r="U610">
            <v>12.125</v>
          </cell>
          <cell r="V610">
            <v>0.77800000000000002</v>
          </cell>
          <cell r="W610">
            <v>0</v>
          </cell>
          <cell r="X610">
            <v>0.76700000000000002</v>
          </cell>
          <cell r="Y610">
            <v>0.39200000000000002</v>
          </cell>
          <cell r="Z610">
            <v>0</v>
          </cell>
          <cell r="AA610">
            <v>0</v>
          </cell>
          <cell r="AB610">
            <v>5.4153846153846148</v>
          </cell>
          <cell r="AC610">
            <v>23.31730769230769</v>
          </cell>
          <cell r="AD610">
            <v>0</v>
          </cell>
          <cell r="AE610">
            <v>0</v>
          </cell>
          <cell r="AF610">
            <v>0</v>
          </cell>
          <cell r="AG610">
            <v>3560</v>
          </cell>
          <cell r="AH610">
            <v>1460</v>
          </cell>
          <cell r="AI610">
            <v>348</v>
          </cell>
          <cell r="AJ610">
            <v>57.5</v>
          </cell>
          <cell r="AK610">
            <v>46.5</v>
          </cell>
          <cell r="AL610">
            <v>5.45</v>
          </cell>
          <cell r="AM610">
            <v>9.17</v>
          </cell>
          <cell r="AN610">
            <v>6.84</v>
          </cell>
          <cell r="AO610">
            <v>3.34</v>
          </cell>
          <cell r="AP610">
            <v>0.88300000000000001</v>
          </cell>
          <cell r="AQ610">
            <v>0</v>
          </cell>
          <cell r="AR610">
            <v>1.45</v>
          </cell>
          <cell r="AS610">
            <v>410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5.71</v>
          </cell>
          <cell r="AZ610">
            <v>0.92700000000000005</v>
          </cell>
          <cell r="BA610">
            <v>0</v>
          </cell>
          <cell r="BB610">
            <v>0</v>
          </cell>
          <cell r="BD610" t="str">
            <v>C380x60</v>
          </cell>
          <cell r="BE610" t="str">
            <v>C380x60</v>
          </cell>
          <cell r="BF610">
            <v>59.6</v>
          </cell>
          <cell r="BG610">
            <v>76.188835800000007</v>
          </cell>
          <cell r="BH610">
            <v>38.115000000000002</v>
          </cell>
          <cell r="BI610">
            <v>0</v>
          </cell>
          <cell r="BJ610">
            <v>0</v>
          </cell>
          <cell r="BK610">
            <v>8.9443199999999994</v>
          </cell>
          <cell r="BL610">
            <v>0</v>
          </cell>
          <cell r="BM610">
            <v>0</v>
          </cell>
          <cell r="BN610">
            <v>1.3213200000000001</v>
          </cell>
          <cell r="BO610">
            <v>1.6516500000000001</v>
          </cell>
          <cell r="BP610">
            <v>0</v>
          </cell>
          <cell r="BQ610">
            <v>0</v>
          </cell>
          <cell r="BR610">
            <v>0</v>
          </cell>
          <cell r="BS610">
            <v>3.6526874999999999</v>
          </cell>
          <cell r="BT610">
            <v>3.6526874999999999</v>
          </cell>
          <cell r="BU610">
            <v>0</v>
          </cell>
          <cell r="BV610">
            <v>30.809625</v>
          </cell>
          <cell r="BW610">
            <v>1.976898</v>
          </cell>
          <cell r="BX610">
            <v>0</v>
          </cell>
          <cell r="BY610">
            <v>1.948947</v>
          </cell>
          <cell r="BZ610">
            <v>0.99607199999999996</v>
          </cell>
          <cell r="CA610">
            <v>0</v>
          </cell>
          <cell r="CB610">
            <v>0</v>
          </cell>
          <cell r="CC610">
            <v>5.4153846153846148</v>
          </cell>
          <cell r="CD610">
            <v>23.31730769230769</v>
          </cell>
          <cell r="CE610">
            <v>0</v>
          </cell>
          <cell r="CF610">
            <v>0</v>
          </cell>
          <cell r="CG610">
            <v>0</v>
          </cell>
          <cell r="CH610">
            <v>250100.68</v>
          </cell>
          <cell r="CI610">
            <v>0.29581698519084393</v>
          </cell>
          <cell r="CJ610">
            <v>14507.677878444827</v>
          </cell>
          <cell r="CK610">
            <v>943.36951920749993</v>
          </cell>
          <cell r="CL610">
            <v>762.89882857649991</v>
          </cell>
          <cell r="CM610">
            <v>13.84845</v>
          </cell>
          <cell r="CN610">
            <v>382.28564984292836</v>
          </cell>
          <cell r="CO610">
            <v>112.21995671964</v>
          </cell>
          <cell r="CP610">
            <v>54.797464246139995</v>
          </cell>
          <cell r="CQ610">
            <v>2.243703</v>
          </cell>
          <cell r="CR610">
            <v>0</v>
          </cell>
          <cell r="CS610">
            <v>60.448657826853449</v>
          </cell>
          <cell r="CT610">
            <v>110360.0394421516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14.50911</v>
          </cell>
          <cell r="DA610">
            <v>0.92700000000000005</v>
          </cell>
          <cell r="DB610">
            <v>0</v>
          </cell>
          <cell r="DC610">
            <v>0</v>
          </cell>
        </row>
        <row r="611">
          <cell r="C611" t="str">
            <v>C15x50</v>
          </cell>
          <cell r="D611" t="str">
            <v>F</v>
          </cell>
          <cell r="E611">
            <v>50</v>
          </cell>
          <cell r="F611">
            <v>14.7</v>
          </cell>
          <cell r="G611">
            <v>15</v>
          </cell>
          <cell r="H611">
            <v>0</v>
          </cell>
          <cell r="I611">
            <v>0</v>
          </cell>
          <cell r="J611">
            <v>3.72</v>
          </cell>
          <cell r="K611">
            <v>0</v>
          </cell>
          <cell r="L611">
            <v>0</v>
          </cell>
          <cell r="M611">
            <v>0.71599999999999997</v>
          </cell>
          <cell r="N611">
            <v>0.65</v>
          </cell>
          <cell r="P611">
            <v>0</v>
          </cell>
          <cell r="Q611">
            <v>0</v>
          </cell>
          <cell r="R611">
            <v>1.4375</v>
          </cell>
          <cell r="S611">
            <v>1.4375</v>
          </cell>
          <cell r="T611">
            <v>0</v>
          </cell>
          <cell r="U611">
            <v>12.125</v>
          </cell>
          <cell r="V611">
            <v>0.79900000000000004</v>
          </cell>
          <cell r="W611">
            <v>0</v>
          </cell>
          <cell r="X611">
            <v>0.58299999999999996</v>
          </cell>
          <cell r="Y611">
            <v>0.49</v>
          </cell>
          <cell r="Z611">
            <v>0</v>
          </cell>
          <cell r="AA611">
            <v>0</v>
          </cell>
          <cell r="AB611">
            <v>5.7230769230769232</v>
          </cell>
          <cell r="AC611">
            <v>16.934357541899441</v>
          </cell>
          <cell r="AD611">
            <v>0</v>
          </cell>
          <cell r="AE611">
            <v>0</v>
          </cell>
          <cell r="AF611">
            <v>0</v>
          </cell>
          <cell r="AG611">
            <v>4640</v>
          </cell>
          <cell r="AH611">
            <v>589</v>
          </cell>
          <cell r="AI611">
            <v>404</v>
          </cell>
          <cell r="AJ611">
            <v>68.5</v>
          </cell>
          <cell r="AK611">
            <v>53.8</v>
          </cell>
          <cell r="AL611">
            <v>5.24</v>
          </cell>
          <cell r="AM611">
            <v>11</v>
          </cell>
          <cell r="AN611">
            <v>8.14</v>
          </cell>
          <cell r="AO611">
            <v>3.77</v>
          </cell>
          <cell r="AP611">
            <v>0.86499999999999999</v>
          </cell>
          <cell r="AQ611">
            <v>0</v>
          </cell>
          <cell r="AR611">
            <v>2.65</v>
          </cell>
          <cell r="AS611">
            <v>492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5.49</v>
          </cell>
          <cell r="AZ611">
            <v>0.93700000000000006</v>
          </cell>
          <cell r="BA611">
            <v>0</v>
          </cell>
          <cell r="BB611">
            <v>0</v>
          </cell>
          <cell r="BD611" t="str">
            <v>C380x74</v>
          </cell>
          <cell r="BE611" t="str">
            <v>C380x74</v>
          </cell>
          <cell r="BF611">
            <v>74.5</v>
          </cell>
          <cell r="BG611">
            <v>94.913210699999993</v>
          </cell>
          <cell r="BH611">
            <v>38.115000000000002</v>
          </cell>
          <cell r="BI611">
            <v>0</v>
          </cell>
          <cell r="BJ611">
            <v>0</v>
          </cell>
          <cell r="BK611">
            <v>9.4525199999999998</v>
          </cell>
          <cell r="BL611">
            <v>0</v>
          </cell>
          <cell r="BM611">
            <v>0</v>
          </cell>
          <cell r="BN611">
            <v>1.819356</v>
          </cell>
          <cell r="BO611">
            <v>1.6516500000000001</v>
          </cell>
          <cell r="BP611">
            <v>0</v>
          </cell>
          <cell r="BQ611">
            <v>0</v>
          </cell>
          <cell r="BR611">
            <v>0</v>
          </cell>
          <cell r="BS611">
            <v>3.6526874999999999</v>
          </cell>
          <cell r="BT611">
            <v>3.6526874999999999</v>
          </cell>
          <cell r="BU611">
            <v>0</v>
          </cell>
          <cell r="BV611">
            <v>30.809625</v>
          </cell>
          <cell r="BW611">
            <v>2.030259</v>
          </cell>
          <cell r="BX611">
            <v>0</v>
          </cell>
          <cell r="BY611">
            <v>1.4814029999999998</v>
          </cell>
          <cell r="BZ611">
            <v>1.24509</v>
          </cell>
          <cell r="CA611">
            <v>0</v>
          </cell>
          <cell r="CB611">
            <v>0</v>
          </cell>
          <cell r="CC611">
            <v>5.7230769230769232</v>
          </cell>
          <cell r="CD611">
            <v>16.934357541899441</v>
          </cell>
          <cell r="CE611">
            <v>0</v>
          </cell>
          <cell r="CF611">
            <v>0</v>
          </cell>
          <cell r="CG611">
            <v>0</v>
          </cell>
          <cell r="CH611">
            <v>325973.92</v>
          </cell>
          <cell r="CI611">
            <v>0.1193398659434295</v>
          </cell>
          <cell r="CJ611">
            <v>16842.246732447442</v>
          </cell>
          <cell r="CK611">
            <v>1123.8402098385</v>
          </cell>
          <cell r="CL611">
            <v>882.66574144979995</v>
          </cell>
          <cell r="CM611">
            <v>13.31484</v>
          </cell>
          <cell r="CN611">
            <v>458.57602489337097</v>
          </cell>
          <cell r="CO611">
            <v>133.54831106693999</v>
          </cell>
          <cell r="CP611">
            <v>61.852227607169993</v>
          </cell>
          <cell r="CQ611">
            <v>2.1979649999999999</v>
          </cell>
          <cell r="CR611">
            <v>0</v>
          </cell>
          <cell r="CS611">
            <v>110.47513326976664</v>
          </cell>
          <cell r="CT611">
            <v>132432.04733058193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13.950089999999999</v>
          </cell>
          <cell r="DA611">
            <v>0.93700000000000006</v>
          </cell>
          <cell r="DB611">
            <v>0</v>
          </cell>
          <cell r="DC611">
            <v>0</v>
          </cell>
        </row>
        <row r="612">
          <cell r="C612" t="str">
            <v>C3x3.5</v>
          </cell>
          <cell r="D612" t="str">
            <v>F</v>
          </cell>
          <cell r="E612">
            <v>3.5</v>
          </cell>
          <cell r="F612">
            <v>1.0900000000000001</v>
          </cell>
          <cell r="G612">
            <v>3</v>
          </cell>
          <cell r="H612">
            <v>0</v>
          </cell>
          <cell r="I612">
            <v>0</v>
          </cell>
          <cell r="J612">
            <v>1.37</v>
          </cell>
          <cell r="K612">
            <v>0</v>
          </cell>
          <cell r="L612">
            <v>0</v>
          </cell>
          <cell r="M612">
            <v>0.13200000000000001</v>
          </cell>
          <cell r="N612">
            <v>0.27300000000000002</v>
          </cell>
          <cell r="O612">
            <v>0</v>
          </cell>
          <cell r="P612">
            <v>0</v>
          </cell>
          <cell r="Q612">
            <v>0</v>
          </cell>
          <cell r="R612">
            <v>0.6875</v>
          </cell>
          <cell r="S612">
            <v>0.6875</v>
          </cell>
          <cell r="T612">
            <v>0</v>
          </cell>
          <cell r="U612">
            <v>1.625</v>
          </cell>
          <cell r="V612">
            <v>0.443</v>
          </cell>
          <cell r="W612">
            <v>0</v>
          </cell>
          <cell r="X612">
            <v>0.49299999999999999</v>
          </cell>
          <cell r="Y612">
            <v>0.29599999999999999</v>
          </cell>
          <cell r="Z612">
            <v>0</v>
          </cell>
          <cell r="AA612">
            <v>0</v>
          </cell>
          <cell r="AB612">
            <v>5.0183150183150182</v>
          </cell>
          <cell r="AC612">
            <v>12.310606060606061</v>
          </cell>
          <cell r="AD612">
            <v>0</v>
          </cell>
          <cell r="AE612">
            <v>0</v>
          </cell>
          <cell r="AF612">
            <v>0</v>
          </cell>
          <cell r="AG612">
            <v>6020</v>
          </cell>
          <cell r="AH612">
            <v>111</v>
          </cell>
          <cell r="AI612">
            <v>1.57</v>
          </cell>
          <cell r="AJ612">
            <v>1.24</v>
          </cell>
          <cell r="AK612">
            <v>1.04</v>
          </cell>
          <cell r="AL612">
            <v>1.2</v>
          </cell>
          <cell r="AM612">
            <v>0.16900000000000001</v>
          </cell>
          <cell r="AN612">
            <v>0.36399999999999999</v>
          </cell>
          <cell r="AO612">
            <v>0.182</v>
          </cell>
          <cell r="AP612">
            <v>0.39400000000000002</v>
          </cell>
          <cell r="AQ612">
            <v>0</v>
          </cell>
          <cell r="AR612">
            <v>2.2599999999999999E-2</v>
          </cell>
          <cell r="AS612">
            <v>0.27600000000000002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1.57</v>
          </cell>
          <cell r="AZ612">
            <v>0.64600000000000002</v>
          </cell>
          <cell r="BA612">
            <v>0</v>
          </cell>
          <cell r="BB612">
            <v>0</v>
          </cell>
          <cell r="BD612" t="str">
            <v>C75x5.2</v>
          </cell>
          <cell r="BE612" t="str">
            <v>C75x5.2</v>
          </cell>
          <cell r="BF612">
            <v>5.21</v>
          </cell>
          <cell r="BG612">
            <v>7.03778229</v>
          </cell>
          <cell r="BH612">
            <v>7.6229999999999993</v>
          </cell>
          <cell r="BI612">
            <v>0</v>
          </cell>
          <cell r="BJ612">
            <v>0</v>
          </cell>
          <cell r="BK612">
            <v>3.4811700000000001</v>
          </cell>
          <cell r="BL612">
            <v>0</v>
          </cell>
          <cell r="BM612">
            <v>0</v>
          </cell>
          <cell r="BN612">
            <v>0.33541199999999999</v>
          </cell>
          <cell r="BO612">
            <v>0.693693</v>
          </cell>
          <cell r="BP612">
            <v>0</v>
          </cell>
          <cell r="BQ612">
            <v>0</v>
          </cell>
          <cell r="BR612">
            <v>0</v>
          </cell>
          <cell r="BS612">
            <v>1.7469375</v>
          </cell>
          <cell r="BT612">
            <v>1.7469375</v>
          </cell>
          <cell r="BU612">
            <v>0</v>
          </cell>
          <cell r="BV612">
            <v>4.1291250000000002</v>
          </cell>
          <cell r="BW612">
            <v>1.1256630000000001</v>
          </cell>
          <cell r="BX612">
            <v>0</v>
          </cell>
          <cell r="BY612">
            <v>1.252713</v>
          </cell>
          <cell r="BZ612">
            <v>0.75213599999999992</v>
          </cell>
          <cell r="CA612">
            <v>0</v>
          </cell>
          <cell r="CB612">
            <v>0</v>
          </cell>
          <cell r="CC612">
            <v>5.0183150183150182</v>
          </cell>
          <cell r="CD612">
            <v>12.310606060606061</v>
          </cell>
          <cell r="CE612">
            <v>0</v>
          </cell>
          <cell r="CF612">
            <v>0</v>
          </cell>
          <cell r="CG612">
            <v>0</v>
          </cell>
          <cell r="CH612">
            <v>422923.06</v>
          </cell>
          <cell r="CI612">
            <v>2.2490195449440874E-2</v>
          </cell>
          <cell r="CJ612">
            <v>65.45130537114477</v>
          </cell>
          <cell r="CK612">
            <v>20.343968762039999</v>
          </cell>
          <cell r="CL612">
            <v>17.06268347784</v>
          </cell>
          <cell r="CM612">
            <v>3.0491999999999999</v>
          </cell>
          <cell r="CN612">
            <v>7.0453952915436089</v>
          </cell>
          <cell r="CO612">
            <v>5.9719392172439996</v>
          </cell>
          <cell r="CP612">
            <v>2.9859696086219998</v>
          </cell>
          <cell r="CQ612">
            <v>1.0011540000000001</v>
          </cell>
          <cell r="CR612">
            <v>0</v>
          </cell>
          <cell r="CS612">
            <v>0.9421652875081985</v>
          </cell>
          <cell r="CT612">
            <v>74.291148502521565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3.9893700000000001</v>
          </cell>
          <cell r="DA612">
            <v>0.64600000000000002</v>
          </cell>
          <cell r="DB612">
            <v>0</v>
          </cell>
          <cell r="DC612">
            <v>0</v>
          </cell>
        </row>
        <row r="613">
          <cell r="C613" t="str">
            <v>C3x4.1</v>
          </cell>
          <cell r="D613" t="str">
            <v>F</v>
          </cell>
          <cell r="E613">
            <v>4.0999999999999996</v>
          </cell>
          <cell r="F613">
            <v>1.2</v>
          </cell>
          <cell r="G613">
            <v>3</v>
          </cell>
          <cell r="H613">
            <v>0</v>
          </cell>
          <cell r="I613">
            <v>0</v>
          </cell>
          <cell r="J613">
            <v>1.41</v>
          </cell>
          <cell r="K613">
            <v>0</v>
          </cell>
          <cell r="L613">
            <v>0</v>
          </cell>
          <cell r="M613">
            <v>0.17</v>
          </cell>
          <cell r="N613">
            <v>0.27300000000000002</v>
          </cell>
          <cell r="O613">
            <v>0</v>
          </cell>
          <cell r="P613">
            <v>0</v>
          </cell>
          <cell r="Q613">
            <v>0</v>
          </cell>
          <cell r="R613">
            <v>0.6875</v>
          </cell>
          <cell r="S613">
            <v>0.6875</v>
          </cell>
          <cell r="T613">
            <v>0</v>
          </cell>
          <cell r="U613">
            <v>1.625</v>
          </cell>
          <cell r="V613">
            <v>0.437</v>
          </cell>
          <cell r="W613">
            <v>0</v>
          </cell>
          <cell r="X613">
            <v>0.46100000000000002</v>
          </cell>
          <cell r="Y613">
            <v>0.26200000000000001</v>
          </cell>
          <cell r="Z613">
            <v>0</v>
          </cell>
          <cell r="AA613">
            <v>0</v>
          </cell>
          <cell r="AB613">
            <v>5.1648351648351642</v>
          </cell>
          <cell r="AC613">
            <v>9.5588235294117645</v>
          </cell>
          <cell r="AD613">
            <v>0</v>
          </cell>
          <cell r="AE613">
            <v>0</v>
          </cell>
          <cell r="AF613">
            <v>0</v>
          </cell>
          <cell r="AG613">
            <v>6540</v>
          </cell>
          <cell r="AH613">
            <v>85.7</v>
          </cell>
          <cell r="AI613">
            <v>1.65</v>
          </cell>
          <cell r="AJ613">
            <v>1.32</v>
          </cell>
          <cell r="AK613">
            <v>1.1000000000000001</v>
          </cell>
          <cell r="AL613">
            <v>1.17</v>
          </cell>
          <cell r="AM613">
            <v>0.191</v>
          </cell>
          <cell r="AN613">
            <v>0.39900000000000002</v>
          </cell>
          <cell r="AO613">
            <v>0.19600000000000001</v>
          </cell>
          <cell r="AP613">
            <v>0.39800000000000002</v>
          </cell>
          <cell r="AQ613">
            <v>0</v>
          </cell>
          <cell r="AR613">
            <v>2.69E-2</v>
          </cell>
          <cell r="AS613">
            <v>0.307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1.53</v>
          </cell>
          <cell r="AZ613">
            <v>0.65500000000000003</v>
          </cell>
          <cell r="BA613">
            <v>0</v>
          </cell>
          <cell r="BB613">
            <v>0</v>
          </cell>
          <cell r="BD613" t="str">
            <v>C75x6.1</v>
          </cell>
          <cell r="BE613" t="str">
            <v>C75x6.1</v>
          </cell>
          <cell r="BF613">
            <v>6.1099999999999994</v>
          </cell>
          <cell r="BG613">
            <v>7.7480171999999996</v>
          </cell>
          <cell r="BH613">
            <v>7.6229999999999993</v>
          </cell>
          <cell r="BI613">
            <v>0</v>
          </cell>
          <cell r="BJ613">
            <v>0</v>
          </cell>
          <cell r="BK613">
            <v>3.5828099999999998</v>
          </cell>
          <cell r="BL613">
            <v>0</v>
          </cell>
          <cell r="BM613">
            <v>0</v>
          </cell>
          <cell r="BN613">
            <v>0.43197000000000002</v>
          </cell>
          <cell r="BO613">
            <v>0.693693</v>
          </cell>
          <cell r="BP613">
            <v>0</v>
          </cell>
          <cell r="BQ613">
            <v>0</v>
          </cell>
          <cell r="BR613">
            <v>0</v>
          </cell>
          <cell r="BS613">
            <v>1.7469375</v>
          </cell>
          <cell r="BT613">
            <v>1.7469375</v>
          </cell>
          <cell r="BU613">
            <v>0</v>
          </cell>
          <cell r="BV613">
            <v>4.1291250000000002</v>
          </cell>
          <cell r="BW613">
            <v>1.110417</v>
          </cell>
          <cell r="BX613">
            <v>0</v>
          </cell>
          <cell r="BY613">
            <v>1.1714009999999999</v>
          </cell>
          <cell r="BZ613">
            <v>0.66574200000000006</v>
          </cell>
          <cell r="CA613">
            <v>0</v>
          </cell>
          <cell r="CB613">
            <v>0</v>
          </cell>
          <cell r="CC613">
            <v>5.1648351648351642</v>
          </cell>
          <cell r="CD613">
            <v>9.5588235294117645</v>
          </cell>
          <cell r="CE613">
            <v>0</v>
          </cell>
          <cell r="CF613">
            <v>0</v>
          </cell>
          <cell r="CG613">
            <v>0</v>
          </cell>
          <cell r="CH613">
            <v>459454.62</v>
          </cell>
          <cell r="CI613">
            <v>1.7364051801955702E-2</v>
          </cell>
          <cell r="CJ613">
            <v>68.786403734005646</v>
          </cell>
          <cell r="CK613">
            <v>21.656482875719998</v>
          </cell>
          <cell r="CL613">
            <v>18.0470690631</v>
          </cell>
          <cell r="CM613">
            <v>2.9729699999999997</v>
          </cell>
          <cell r="CN613">
            <v>7.9625473413303505</v>
          </cell>
          <cell r="CO613">
            <v>6.5461641419790002</v>
          </cell>
          <cell r="CP613">
            <v>3.215659578516</v>
          </cell>
          <cell r="CQ613">
            <v>1.0113179999999999</v>
          </cell>
          <cell r="CR613">
            <v>0</v>
          </cell>
          <cell r="CS613">
            <v>1.121426824511971</v>
          </cell>
          <cell r="CT613">
            <v>82.635444167659855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3.8877299999999999</v>
          </cell>
          <cell r="DA613">
            <v>0.65500000000000003</v>
          </cell>
          <cell r="DB613">
            <v>0</v>
          </cell>
          <cell r="DC613">
            <v>0</v>
          </cell>
        </row>
        <row r="614">
          <cell r="C614" t="str">
            <v>C3x5</v>
          </cell>
          <cell r="D614" t="str">
            <v>F</v>
          </cell>
          <cell r="E614">
            <v>5</v>
          </cell>
          <cell r="F614">
            <v>1.47</v>
          </cell>
          <cell r="G614">
            <v>3</v>
          </cell>
          <cell r="H614">
            <v>0</v>
          </cell>
          <cell r="I614">
            <v>0</v>
          </cell>
          <cell r="J614">
            <v>1.5</v>
          </cell>
          <cell r="K614">
            <v>0</v>
          </cell>
          <cell r="L614">
            <v>0</v>
          </cell>
          <cell r="M614">
            <v>0.25800000000000001</v>
          </cell>
          <cell r="N614">
            <v>0.27300000000000002</v>
          </cell>
          <cell r="O614">
            <v>0</v>
          </cell>
          <cell r="P614">
            <v>0</v>
          </cell>
          <cell r="Q614">
            <v>0</v>
          </cell>
          <cell r="R614">
            <v>0.6875</v>
          </cell>
          <cell r="S614">
            <v>0.6875</v>
          </cell>
          <cell r="T614">
            <v>0</v>
          </cell>
          <cell r="U614">
            <v>1.625</v>
          </cell>
          <cell r="V614">
            <v>0.439</v>
          </cell>
          <cell r="W614">
            <v>0</v>
          </cell>
          <cell r="X614">
            <v>0.39200000000000002</v>
          </cell>
          <cell r="Y614">
            <v>0.245</v>
          </cell>
          <cell r="Z614">
            <v>0</v>
          </cell>
          <cell r="AA614">
            <v>0</v>
          </cell>
          <cell r="AB614">
            <v>5.4945054945054945</v>
          </cell>
          <cell r="AC614">
            <v>6.2984496124031004</v>
          </cell>
          <cell r="AD614">
            <v>0</v>
          </cell>
          <cell r="AE614">
            <v>0</v>
          </cell>
          <cell r="AF614">
            <v>0</v>
          </cell>
          <cell r="AG614">
            <v>8100</v>
          </cell>
          <cell r="AH614">
            <v>42.3</v>
          </cell>
          <cell r="AI614">
            <v>1.85</v>
          </cell>
          <cell r="AJ614">
            <v>1.52</v>
          </cell>
          <cell r="AK614">
            <v>1.23</v>
          </cell>
          <cell r="AL614">
            <v>1.1200000000000001</v>
          </cell>
          <cell r="AM614">
            <v>0.24099999999999999</v>
          </cell>
          <cell r="AN614">
            <v>0.46400000000000002</v>
          </cell>
          <cell r="AO614">
            <v>0.22800000000000001</v>
          </cell>
          <cell r="AP614">
            <v>0.40500000000000003</v>
          </cell>
          <cell r="AQ614">
            <v>0</v>
          </cell>
          <cell r="AR614">
            <v>4.2500000000000003E-2</v>
          </cell>
          <cell r="AS614">
            <v>0.379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1.45</v>
          </cell>
          <cell r="AZ614">
            <v>0.67300000000000004</v>
          </cell>
          <cell r="BA614">
            <v>0</v>
          </cell>
          <cell r="BB614">
            <v>0</v>
          </cell>
          <cell r="BD614" t="str">
            <v>C75x7.4</v>
          </cell>
          <cell r="BE614" t="str">
            <v>C75x7.4</v>
          </cell>
          <cell r="BF614">
            <v>7.45</v>
          </cell>
          <cell r="BG614">
            <v>9.4913210699999997</v>
          </cell>
          <cell r="BH614">
            <v>7.6229999999999993</v>
          </cell>
          <cell r="BI614">
            <v>0</v>
          </cell>
          <cell r="BJ614">
            <v>0</v>
          </cell>
          <cell r="BK614">
            <v>3.8114999999999997</v>
          </cell>
          <cell r="BL614">
            <v>0</v>
          </cell>
          <cell r="BM614">
            <v>0</v>
          </cell>
          <cell r="BN614">
            <v>0.65557799999999999</v>
          </cell>
          <cell r="BO614">
            <v>0.693693</v>
          </cell>
          <cell r="BP614">
            <v>0</v>
          </cell>
          <cell r="BQ614">
            <v>0</v>
          </cell>
          <cell r="BR614">
            <v>0</v>
          </cell>
          <cell r="BS614">
            <v>1.7469375</v>
          </cell>
          <cell r="BT614">
            <v>1.7469375</v>
          </cell>
          <cell r="BU614">
            <v>0</v>
          </cell>
          <cell r="BV614">
            <v>4.1291250000000002</v>
          </cell>
          <cell r="BW614">
            <v>1.115499</v>
          </cell>
          <cell r="BX614">
            <v>0</v>
          </cell>
          <cell r="BY614">
            <v>0.99607199999999996</v>
          </cell>
          <cell r="BZ614">
            <v>0.62254500000000002</v>
          </cell>
          <cell r="CA614">
            <v>0</v>
          </cell>
          <cell r="CB614">
            <v>0</v>
          </cell>
          <cell r="CC614">
            <v>5.4945054945054945</v>
          </cell>
          <cell r="CD614">
            <v>6.2984496124031004</v>
          </cell>
          <cell r="CE614">
            <v>0</v>
          </cell>
          <cell r="CF614">
            <v>0</v>
          </cell>
          <cell r="CG614">
            <v>0</v>
          </cell>
          <cell r="CH614">
            <v>569049.30000000005</v>
          </cell>
          <cell r="CI614">
            <v>8.570587995597739E-3</v>
          </cell>
          <cell r="CJ614">
            <v>77.124149641157857</v>
          </cell>
          <cell r="CK614">
            <v>24.937768159919997</v>
          </cell>
          <cell r="CL614">
            <v>20.179904497829998</v>
          </cell>
          <cell r="CM614">
            <v>2.84592</v>
          </cell>
          <cell r="CN614">
            <v>10.046983818118401</v>
          </cell>
          <cell r="CO614">
            <v>7.612581859344</v>
          </cell>
          <cell r="CP614">
            <v>3.7406652239880001</v>
          </cell>
          <cell r="CQ614">
            <v>1.0291049999999999</v>
          </cell>
          <cell r="CR614">
            <v>0</v>
          </cell>
          <cell r="CS614">
            <v>1.7717710052698425</v>
          </cell>
          <cell r="CT614">
            <v>102.01574377701331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3.6844499999999996</v>
          </cell>
          <cell r="DA614">
            <v>0.67300000000000004</v>
          </cell>
          <cell r="DB614">
            <v>0</v>
          </cell>
          <cell r="DC614">
            <v>0</v>
          </cell>
        </row>
        <row r="615">
          <cell r="C615" t="str">
            <v>C3x6</v>
          </cell>
          <cell r="D615" t="str">
            <v>F</v>
          </cell>
          <cell r="E615">
            <v>6</v>
          </cell>
          <cell r="F615">
            <v>1.76</v>
          </cell>
          <cell r="G615">
            <v>3</v>
          </cell>
          <cell r="H615">
            <v>0</v>
          </cell>
          <cell r="I615">
            <v>0</v>
          </cell>
          <cell r="J615">
            <v>1.6</v>
          </cell>
          <cell r="K615">
            <v>0</v>
          </cell>
          <cell r="L615">
            <v>0</v>
          </cell>
          <cell r="M615">
            <v>0.35599999999999998</v>
          </cell>
          <cell r="N615">
            <v>0.27300000000000002</v>
          </cell>
          <cell r="O615">
            <v>0</v>
          </cell>
          <cell r="P615">
            <v>0</v>
          </cell>
          <cell r="Q615">
            <v>0</v>
          </cell>
          <cell r="R615">
            <v>0.6875</v>
          </cell>
          <cell r="S615">
            <v>0.6875</v>
          </cell>
          <cell r="T615">
            <v>0</v>
          </cell>
          <cell r="U615">
            <v>1.625</v>
          </cell>
          <cell r="V615">
            <v>0.45500000000000002</v>
          </cell>
          <cell r="W615">
            <v>0</v>
          </cell>
          <cell r="X615">
            <v>0.32200000000000001</v>
          </cell>
          <cell r="Y615">
            <v>0.29399999999999998</v>
          </cell>
          <cell r="Z615">
            <v>0</v>
          </cell>
          <cell r="AA615">
            <v>0</v>
          </cell>
          <cell r="AB615">
            <v>5.8608058608058604</v>
          </cell>
          <cell r="AC615">
            <v>4.5646067415730336</v>
          </cell>
          <cell r="AD615">
            <v>0</v>
          </cell>
          <cell r="AE615">
            <v>0</v>
          </cell>
          <cell r="AF615">
            <v>0</v>
          </cell>
          <cell r="AG615">
            <v>10400</v>
          </cell>
          <cell r="AH615">
            <v>17.8</v>
          </cell>
          <cell r="AI615">
            <v>2.0699999999999998</v>
          </cell>
          <cell r="AJ615">
            <v>1.74</v>
          </cell>
          <cell r="AK615">
            <v>1.38</v>
          </cell>
          <cell r="AL615">
            <v>1.08</v>
          </cell>
          <cell r="AM615">
            <v>0.3</v>
          </cell>
          <cell r="AN615">
            <v>0.54300000000000004</v>
          </cell>
          <cell r="AO615">
            <v>0.26300000000000001</v>
          </cell>
          <cell r="AP615">
            <v>0.41299999999999998</v>
          </cell>
          <cell r="AQ615">
            <v>0</v>
          </cell>
          <cell r="AR615">
            <v>7.2499999999999995E-2</v>
          </cell>
          <cell r="AS615">
            <v>0.46200000000000002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1.4</v>
          </cell>
          <cell r="AZ615">
            <v>0.69</v>
          </cell>
          <cell r="BA615">
            <v>0</v>
          </cell>
          <cell r="BB615">
            <v>0</v>
          </cell>
          <cell r="BD615" t="str">
            <v>C75x8.9</v>
          </cell>
          <cell r="BE615" t="str">
            <v>C75x8.9</v>
          </cell>
          <cell r="BF615">
            <v>8.93</v>
          </cell>
          <cell r="BG615">
            <v>11.363758559999999</v>
          </cell>
          <cell r="BH615">
            <v>7.6229999999999993</v>
          </cell>
          <cell r="BI615">
            <v>0</v>
          </cell>
          <cell r="BJ615">
            <v>0</v>
          </cell>
          <cell r="BK615">
            <v>4.0655999999999999</v>
          </cell>
          <cell r="BL615">
            <v>0</v>
          </cell>
          <cell r="BM615">
            <v>0</v>
          </cell>
          <cell r="BN615">
            <v>0.90459599999999996</v>
          </cell>
          <cell r="BO615">
            <v>0.693693</v>
          </cell>
          <cell r="BP615">
            <v>0</v>
          </cell>
          <cell r="BQ615">
            <v>0</v>
          </cell>
          <cell r="BR615">
            <v>0</v>
          </cell>
          <cell r="BS615">
            <v>1.7469375</v>
          </cell>
          <cell r="BT615">
            <v>1.7469375</v>
          </cell>
          <cell r="BU615">
            <v>0</v>
          </cell>
          <cell r="BV615">
            <v>4.1291250000000002</v>
          </cell>
          <cell r="BW615">
            <v>1.156155</v>
          </cell>
          <cell r="BX615">
            <v>0</v>
          </cell>
          <cell r="BY615">
            <v>0.81820199999999998</v>
          </cell>
          <cell r="BZ615">
            <v>0.74705399999999988</v>
          </cell>
          <cell r="CA615">
            <v>0</v>
          </cell>
          <cell r="CB615">
            <v>0</v>
          </cell>
          <cell r="CC615">
            <v>5.8608058608058604</v>
          </cell>
          <cell r="CD615">
            <v>4.5646067415730336</v>
          </cell>
          <cell r="CE615">
            <v>0</v>
          </cell>
          <cell r="CF615">
            <v>0</v>
          </cell>
          <cell r="CG615">
            <v>0</v>
          </cell>
          <cell r="CH615">
            <v>730631.2</v>
          </cell>
          <cell r="CI615">
            <v>3.6065358468472756E-3</v>
          </cell>
          <cell r="CJ615">
            <v>86.295670139025262</v>
          </cell>
          <cell r="CK615">
            <v>28.547181972539999</v>
          </cell>
          <cell r="CL615">
            <v>22.640868460979998</v>
          </cell>
          <cell r="CM615">
            <v>2.7442800000000003</v>
          </cell>
          <cell r="CN615">
            <v>12.506618860728299</v>
          </cell>
          <cell r="CO615">
            <v>8.9086895466030001</v>
          </cell>
          <cell r="CP615">
            <v>4.3148901487230003</v>
          </cell>
          <cell r="CQ615">
            <v>1.0494329999999998</v>
          </cell>
          <cell r="CR615">
            <v>0</v>
          </cell>
          <cell r="CS615">
            <v>3.0224328913426723</v>
          </cell>
          <cell r="CT615">
            <v>124.35692249335132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3.5573999999999995</v>
          </cell>
          <cell r="DA615">
            <v>0.69</v>
          </cell>
          <cell r="DB615">
            <v>0</v>
          </cell>
          <cell r="DC615">
            <v>0</v>
          </cell>
        </row>
        <row r="616">
          <cell r="C616" t="str">
            <v>C4x4.5</v>
          </cell>
          <cell r="D616" t="str">
            <v>F</v>
          </cell>
          <cell r="E616">
            <v>4.5</v>
          </cell>
          <cell r="F616">
            <v>1.38</v>
          </cell>
          <cell r="G616">
            <v>4</v>
          </cell>
          <cell r="H616">
            <v>0</v>
          </cell>
          <cell r="I616">
            <v>0</v>
          </cell>
          <cell r="J616">
            <v>1.58</v>
          </cell>
          <cell r="K616">
            <v>0</v>
          </cell>
          <cell r="L616">
            <v>0</v>
          </cell>
          <cell r="M616">
            <v>0.125</v>
          </cell>
          <cell r="N616">
            <v>0.29599999999999999</v>
          </cell>
          <cell r="O616">
            <v>0</v>
          </cell>
          <cell r="P616">
            <v>0</v>
          </cell>
          <cell r="Q616">
            <v>0</v>
          </cell>
          <cell r="R616">
            <v>0.75</v>
          </cell>
          <cell r="S616">
            <v>0.75</v>
          </cell>
          <cell r="T616">
            <v>0</v>
          </cell>
          <cell r="U616">
            <v>2.5</v>
          </cell>
          <cell r="V616">
            <v>0.49299999999999999</v>
          </cell>
          <cell r="W616">
            <v>0</v>
          </cell>
          <cell r="X616">
            <v>0.58699999999999997</v>
          </cell>
          <cell r="Y616">
            <v>0.32100000000000001</v>
          </cell>
          <cell r="Z616">
            <v>0</v>
          </cell>
          <cell r="AA616">
            <v>0</v>
          </cell>
          <cell r="AB616">
            <v>5.3378378378378386</v>
          </cell>
          <cell r="AC616">
            <v>20</v>
          </cell>
          <cell r="AD616">
            <v>0</v>
          </cell>
          <cell r="AE616">
            <v>0</v>
          </cell>
          <cell r="AF616">
            <v>0</v>
          </cell>
          <cell r="AG616">
            <v>4620</v>
          </cell>
          <cell r="AH616">
            <v>310</v>
          </cell>
          <cell r="AI616">
            <v>3.65</v>
          </cell>
          <cell r="AJ616">
            <v>2.12</v>
          </cell>
          <cell r="AK616">
            <v>1.83</v>
          </cell>
          <cell r="AL616">
            <v>1.63</v>
          </cell>
          <cell r="AM616">
            <v>0.28899999999999998</v>
          </cell>
          <cell r="AN616">
            <v>0.53100000000000003</v>
          </cell>
          <cell r="AO616">
            <v>0.26500000000000001</v>
          </cell>
          <cell r="AP616">
            <v>0.45700000000000002</v>
          </cell>
          <cell r="AQ616">
            <v>0</v>
          </cell>
          <cell r="AR616">
            <v>3.2199999999999999E-2</v>
          </cell>
          <cell r="AS616">
            <v>0.871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2.0099999999999998</v>
          </cell>
          <cell r="AZ616">
            <v>0.71</v>
          </cell>
          <cell r="BA616">
            <v>0</v>
          </cell>
          <cell r="BB616">
            <v>0</v>
          </cell>
          <cell r="BD616" t="str">
            <v>C100x6.7</v>
          </cell>
          <cell r="BE616" t="str">
            <v>C100x6.7</v>
          </cell>
          <cell r="BF616">
            <v>6.7</v>
          </cell>
          <cell r="BG616">
            <v>8.9102197799999985</v>
          </cell>
          <cell r="BH616">
            <v>10.164</v>
          </cell>
          <cell r="BI616">
            <v>0</v>
          </cell>
          <cell r="BJ616">
            <v>0</v>
          </cell>
          <cell r="BK616">
            <v>4.01478</v>
          </cell>
          <cell r="BL616">
            <v>0</v>
          </cell>
          <cell r="BM616">
            <v>0</v>
          </cell>
          <cell r="BN616">
            <v>0.31762499999999999</v>
          </cell>
          <cell r="BO616">
            <v>0.75213599999999992</v>
          </cell>
          <cell r="BP616">
            <v>0</v>
          </cell>
          <cell r="BQ616">
            <v>0</v>
          </cell>
          <cell r="BR616">
            <v>0</v>
          </cell>
          <cell r="BS616">
            <v>1.9057499999999998</v>
          </cell>
          <cell r="BT616">
            <v>1.9057499999999998</v>
          </cell>
          <cell r="BU616">
            <v>0</v>
          </cell>
          <cell r="BV616">
            <v>6.3525</v>
          </cell>
          <cell r="BW616">
            <v>1.252713</v>
          </cell>
          <cell r="BX616">
            <v>0</v>
          </cell>
          <cell r="BY616">
            <v>1.4915669999999999</v>
          </cell>
          <cell r="BZ616">
            <v>0.81566099999999997</v>
          </cell>
          <cell r="CA616">
            <v>0</v>
          </cell>
          <cell r="CB616">
            <v>0</v>
          </cell>
          <cell r="CC616">
            <v>5.3378378378378386</v>
          </cell>
          <cell r="CD616">
            <v>20</v>
          </cell>
          <cell r="CE616">
            <v>0</v>
          </cell>
          <cell r="CF616">
            <v>0</v>
          </cell>
          <cell r="CG616">
            <v>0</v>
          </cell>
          <cell r="CH616">
            <v>324568.86</v>
          </cell>
          <cell r="CI616">
            <v>6.2810455759699735E-2</v>
          </cell>
          <cell r="CJ616">
            <v>152.16386280552763</v>
          </cell>
          <cell r="CK616">
            <v>34.781624012519998</v>
          </cell>
          <cell r="CL616">
            <v>30.023760350429999</v>
          </cell>
          <cell r="CM616">
            <v>4.1418299999999997</v>
          </cell>
          <cell r="CN616">
            <v>12.048042835834927</v>
          </cell>
          <cell r="CO616">
            <v>8.7118124295509993</v>
          </cell>
          <cell r="CP616">
            <v>4.3477030015649998</v>
          </cell>
          <cell r="CQ616">
            <v>1.1612370000000001</v>
          </cell>
          <cell r="CR616">
            <v>0</v>
          </cell>
          <cell r="CS616">
            <v>1.342377091051504</v>
          </cell>
          <cell r="CT616">
            <v>234.44779110759524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5.1074099999999989</v>
          </cell>
          <cell r="DA616">
            <v>0.71</v>
          </cell>
          <cell r="DB616">
            <v>0</v>
          </cell>
          <cell r="DC616">
            <v>0</v>
          </cell>
        </row>
        <row r="617">
          <cell r="C617" t="str">
            <v>C4x5.4</v>
          </cell>
          <cell r="D617" t="str">
            <v>F</v>
          </cell>
          <cell r="E617">
            <v>5.4</v>
          </cell>
          <cell r="F617">
            <v>1.58</v>
          </cell>
          <cell r="G617">
            <v>4</v>
          </cell>
          <cell r="H617">
            <v>0</v>
          </cell>
          <cell r="I617">
            <v>0</v>
          </cell>
          <cell r="J617">
            <v>1.58</v>
          </cell>
          <cell r="K617">
            <v>0</v>
          </cell>
          <cell r="L617">
            <v>0</v>
          </cell>
          <cell r="M617">
            <v>0.184</v>
          </cell>
          <cell r="N617">
            <v>0.29599999999999999</v>
          </cell>
          <cell r="O617">
            <v>0</v>
          </cell>
          <cell r="P617">
            <v>0</v>
          </cell>
          <cell r="Q617">
            <v>0</v>
          </cell>
          <cell r="R617">
            <v>0.75</v>
          </cell>
          <cell r="S617">
            <v>0.75</v>
          </cell>
          <cell r="T617">
            <v>0</v>
          </cell>
          <cell r="U617">
            <v>2.5</v>
          </cell>
          <cell r="V617">
            <v>0.45700000000000002</v>
          </cell>
          <cell r="W617">
            <v>0</v>
          </cell>
          <cell r="X617">
            <v>0.501</v>
          </cell>
          <cell r="Y617">
            <v>0.23100000000000001</v>
          </cell>
          <cell r="Z617">
            <v>0</v>
          </cell>
          <cell r="AA617">
            <v>0</v>
          </cell>
          <cell r="AB617">
            <v>5.3378378378378386</v>
          </cell>
          <cell r="AC617">
            <v>13.586956521739131</v>
          </cell>
          <cell r="AD617">
            <v>0</v>
          </cell>
          <cell r="AE617">
            <v>0</v>
          </cell>
          <cell r="AF617">
            <v>0</v>
          </cell>
          <cell r="AG617">
            <v>5230</v>
          </cell>
          <cell r="AH617">
            <v>219</v>
          </cell>
          <cell r="AI617">
            <v>3.85</v>
          </cell>
          <cell r="AJ617">
            <v>2.29</v>
          </cell>
          <cell r="AK617">
            <v>1.92</v>
          </cell>
          <cell r="AL617">
            <v>1.56</v>
          </cell>
          <cell r="AM617">
            <v>0.312</v>
          </cell>
          <cell r="AN617">
            <v>0.56499999999999995</v>
          </cell>
          <cell r="AO617">
            <v>0.27700000000000002</v>
          </cell>
          <cell r="AP617">
            <v>0.44400000000000001</v>
          </cell>
          <cell r="AQ617">
            <v>0</v>
          </cell>
          <cell r="AR617">
            <v>3.9899999999999998E-2</v>
          </cell>
          <cell r="AS617">
            <v>0.92100000000000004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1.88</v>
          </cell>
          <cell r="AZ617">
            <v>0.74199999999999999</v>
          </cell>
          <cell r="BA617">
            <v>0</v>
          </cell>
          <cell r="BB617">
            <v>0</v>
          </cell>
          <cell r="BD617" t="str">
            <v>C100x8</v>
          </cell>
          <cell r="BE617" t="str">
            <v>C100x8</v>
          </cell>
          <cell r="BF617">
            <v>8.0399999999999991</v>
          </cell>
          <cell r="BG617">
            <v>10.20155598</v>
          </cell>
          <cell r="BH617">
            <v>10.164</v>
          </cell>
          <cell r="BI617">
            <v>0</v>
          </cell>
          <cell r="BJ617">
            <v>0</v>
          </cell>
          <cell r="BK617">
            <v>4.01478</v>
          </cell>
          <cell r="BL617">
            <v>0</v>
          </cell>
          <cell r="BM617">
            <v>0</v>
          </cell>
          <cell r="BN617">
            <v>0.46754399999999996</v>
          </cell>
          <cell r="BO617">
            <v>0.75213599999999992</v>
          </cell>
          <cell r="BP617">
            <v>0</v>
          </cell>
          <cell r="BQ617">
            <v>0</v>
          </cell>
          <cell r="BR617">
            <v>0</v>
          </cell>
          <cell r="BS617">
            <v>1.9057499999999998</v>
          </cell>
          <cell r="BT617">
            <v>1.9057499999999998</v>
          </cell>
          <cell r="BU617">
            <v>0</v>
          </cell>
          <cell r="BV617">
            <v>6.3525</v>
          </cell>
          <cell r="BW617">
            <v>1.1612370000000001</v>
          </cell>
          <cell r="BX617">
            <v>0</v>
          </cell>
          <cell r="BY617">
            <v>1.2730409999999999</v>
          </cell>
          <cell r="BZ617">
            <v>0.58697100000000002</v>
          </cell>
          <cell r="CA617">
            <v>0</v>
          </cell>
          <cell r="CB617">
            <v>0</v>
          </cell>
          <cell r="CC617">
            <v>5.3378378378378386</v>
          </cell>
          <cell r="CD617">
            <v>13.586956521739131</v>
          </cell>
          <cell r="CE617">
            <v>0</v>
          </cell>
          <cell r="CF617">
            <v>0</v>
          </cell>
          <cell r="CG617">
            <v>0</v>
          </cell>
          <cell r="CH617">
            <v>367423.19</v>
          </cell>
          <cell r="CI617">
            <v>4.4372547778626592E-2</v>
          </cell>
          <cell r="CJ617">
            <v>160.50160871267985</v>
          </cell>
          <cell r="CK617">
            <v>37.570716504090001</v>
          </cell>
          <cell r="CL617">
            <v>31.500338728319996</v>
          </cell>
          <cell r="CM617">
            <v>3.9639600000000002</v>
          </cell>
          <cell r="CN617">
            <v>13.006883615157431</v>
          </cell>
          <cell r="CO617">
            <v>9.2696309278649984</v>
          </cell>
          <cell r="CP617">
            <v>4.5445801186170005</v>
          </cell>
          <cell r="CQ617">
            <v>1.128204</v>
          </cell>
          <cell r="CR617">
            <v>0</v>
          </cell>
          <cell r="CS617">
            <v>1.6633803084768637</v>
          </cell>
          <cell r="CT617">
            <v>247.90633250297958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4.7770799999999998</v>
          </cell>
          <cell r="DA617">
            <v>0.74199999999999999</v>
          </cell>
          <cell r="DB617">
            <v>0</v>
          </cell>
          <cell r="DC617">
            <v>0</v>
          </cell>
        </row>
        <row r="618">
          <cell r="C618" t="str">
            <v>C4x7.25</v>
          </cell>
          <cell r="D618" t="str">
            <v>F</v>
          </cell>
          <cell r="E618">
            <v>7.25</v>
          </cell>
          <cell r="F618">
            <v>2.13</v>
          </cell>
          <cell r="G618">
            <v>4</v>
          </cell>
          <cell r="H618">
            <v>0</v>
          </cell>
          <cell r="I618">
            <v>0</v>
          </cell>
          <cell r="J618">
            <v>1.72</v>
          </cell>
          <cell r="K618">
            <v>0</v>
          </cell>
          <cell r="L618">
            <v>0</v>
          </cell>
          <cell r="M618">
            <v>0.32100000000000001</v>
          </cell>
          <cell r="N618">
            <v>0.29599999999999999</v>
          </cell>
          <cell r="O618">
            <v>0</v>
          </cell>
          <cell r="P618">
            <v>0</v>
          </cell>
          <cell r="Q618">
            <v>0</v>
          </cell>
          <cell r="R618">
            <v>0.75</v>
          </cell>
          <cell r="S618">
            <v>0.75</v>
          </cell>
          <cell r="T618">
            <v>0</v>
          </cell>
          <cell r="U618">
            <v>2.5</v>
          </cell>
          <cell r="V618">
            <v>0.45900000000000002</v>
          </cell>
          <cell r="W618">
            <v>0</v>
          </cell>
          <cell r="X618">
            <v>0.38600000000000001</v>
          </cell>
          <cell r="Y618">
            <v>0.26600000000000001</v>
          </cell>
          <cell r="Z618">
            <v>0</v>
          </cell>
          <cell r="AA618">
            <v>0</v>
          </cell>
          <cell r="AB618">
            <v>5.8108108108108114</v>
          </cell>
          <cell r="AC618">
            <v>7.7881619937694699</v>
          </cell>
          <cell r="AD618">
            <v>0</v>
          </cell>
          <cell r="AE618">
            <v>0</v>
          </cell>
          <cell r="AF618">
            <v>0</v>
          </cell>
          <cell r="AG618">
            <v>7290</v>
          </cell>
          <cell r="AH618">
            <v>72.900000000000006</v>
          </cell>
          <cell r="AI618">
            <v>4.58</v>
          </cell>
          <cell r="AJ618">
            <v>2.84</v>
          </cell>
          <cell r="AK618">
            <v>2.29</v>
          </cell>
          <cell r="AL618">
            <v>1.47</v>
          </cell>
          <cell r="AM618">
            <v>0.42499999999999999</v>
          </cell>
          <cell r="AN618">
            <v>0.69499999999999995</v>
          </cell>
          <cell r="AO618">
            <v>0.33700000000000002</v>
          </cell>
          <cell r="AP618">
            <v>0.44700000000000001</v>
          </cell>
          <cell r="AQ618">
            <v>0</v>
          </cell>
          <cell r="AR618">
            <v>8.1699999999999995E-2</v>
          </cell>
          <cell r="AS618">
            <v>1.24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1.75</v>
          </cell>
          <cell r="AZ618">
            <v>0.76700000000000002</v>
          </cell>
          <cell r="BA618">
            <v>0</v>
          </cell>
          <cell r="BB618">
            <v>0</v>
          </cell>
          <cell r="BD618" t="str">
            <v>C100x10.8</v>
          </cell>
          <cell r="BE618" t="str">
            <v>C100x10.8</v>
          </cell>
          <cell r="BF618">
            <v>10.799999999999999</v>
          </cell>
          <cell r="BG618">
            <v>13.752730529999999</v>
          </cell>
          <cell r="BH618">
            <v>10.164</v>
          </cell>
          <cell r="BI618">
            <v>0</v>
          </cell>
          <cell r="BJ618">
            <v>0</v>
          </cell>
          <cell r="BK618">
            <v>4.37052</v>
          </cell>
          <cell r="BL618">
            <v>0</v>
          </cell>
          <cell r="BM618">
            <v>0</v>
          </cell>
          <cell r="BN618">
            <v>0.81566099999999997</v>
          </cell>
          <cell r="BO618">
            <v>0.75213599999999992</v>
          </cell>
          <cell r="BP618">
            <v>0</v>
          </cell>
          <cell r="BQ618">
            <v>0</v>
          </cell>
          <cell r="BR618">
            <v>0</v>
          </cell>
          <cell r="BS618">
            <v>1.9057499999999998</v>
          </cell>
          <cell r="BT618">
            <v>1.9057499999999998</v>
          </cell>
          <cell r="BU618">
            <v>0</v>
          </cell>
          <cell r="BV618">
            <v>6.3525</v>
          </cell>
          <cell r="BW618">
            <v>1.1663190000000001</v>
          </cell>
          <cell r="BX618">
            <v>0</v>
          </cell>
          <cell r="BY618">
            <v>0.98082599999999998</v>
          </cell>
          <cell r="BZ618">
            <v>0.67590600000000001</v>
          </cell>
          <cell r="CA618">
            <v>0</v>
          </cell>
          <cell r="CB618">
            <v>0</v>
          </cell>
          <cell r="CC618">
            <v>5.8108108108108114</v>
          </cell>
          <cell r="CD618">
            <v>7.7881619937694699</v>
          </cell>
          <cell r="CE618">
            <v>0</v>
          </cell>
          <cell r="CF618">
            <v>0</v>
          </cell>
          <cell r="CG618">
            <v>0</v>
          </cell>
          <cell r="CH618">
            <v>512144.37</v>
          </cell>
          <cell r="CI618">
            <v>1.477058782220036E-2</v>
          </cell>
          <cell r="CJ618">
            <v>190.93438127378536</v>
          </cell>
          <cell r="CK618">
            <v>46.594251035639992</v>
          </cell>
          <cell r="CL618">
            <v>37.570716504090001</v>
          </cell>
          <cell r="CM618">
            <v>3.7352699999999999</v>
          </cell>
          <cell r="CN618">
            <v>17.717710052698425</v>
          </cell>
          <cell r="CO618">
            <v>11.402466362594998</v>
          </cell>
          <cell r="CP618">
            <v>5.5289657038769997</v>
          </cell>
          <cell r="CQ618">
            <v>1.1358269999999999</v>
          </cell>
          <cell r="CR618">
            <v>0</v>
          </cell>
          <cell r="CS618">
            <v>3.4059692030716735</v>
          </cell>
          <cell r="CT618">
            <v>333.77182660553166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4.4467499999999998</v>
          </cell>
          <cell r="DA618">
            <v>0.76700000000000002</v>
          </cell>
          <cell r="DB618">
            <v>0</v>
          </cell>
          <cell r="DC618">
            <v>0</v>
          </cell>
        </row>
        <row r="619">
          <cell r="C619" t="str">
            <v>C5x6.7</v>
          </cell>
          <cell r="D619" t="str">
            <v>F</v>
          </cell>
          <cell r="E619">
            <v>6.7</v>
          </cell>
          <cell r="F619">
            <v>1.97</v>
          </cell>
          <cell r="G619">
            <v>5</v>
          </cell>
          <cell r="H619">
            <v>0</v>
          </cell>
          <cell r="I619">
            <v>0</v>
          </cell>
          <cell r="J619">
            <v>1.75</v>
          </cell>
          <cell r="K619">
            <v>0</v>
          </cell>
          <cell r="L619">
            <v>0</v>
          </cell>
          <cell r="M619">
            <v>0.19</v>
          </cell>
          <cell r="N619">
            <v>0.32</v>
          </cell>
          <cell r="O619">
            <v>0</v>
          </cell>
          <cell r="P619">
            <v>0</v>
          </cell>
          <cell r="Q619">
            <v>0</v>
          </cell>
          <cell r="R619">
            <v>0.75</v>
          </cell>
          <cell r="S619">
            <v>0.75</v>
          </cell>
          <cell r="T619">
            <v>0</v>
          </cell>
          <cell r="U619">
            <v>3.5</v>
          </cell>
          <cell r="V619">
            <v>0.48399999999999999</v>
          </cell>
          <cell r="W619">
            <v>0</v>
          </cell>
          <cell r="X619">
            <v>0.55200000000000005</v>
          </cell>
          <cell r="Y619">
            <v>0.215</v>
          </cell>
          <cell r="Z619">
            <v>0</v>
          </cell>
          <cell r="AA619">
            <v>0</v>
          </cell>
          <cell r="AB619">
            <v>5.46875</v>
          </cell>
          <cell r="AC619">
            <v>18.421052631578949</v>
          </cell>
          <cell r="AD619">
            <v>0</v>
          </cell>
          <cell r="AE619">
            <v>0</v>
          </cell>
          <cell r="AF619">
            <v>0</v>
          </cell>
          <cell r="AG619">
            <v>4390</v>
          </cell>
          <cell r="AH619">
            <v>447</v>
          </cell>
          <cell r="AI619">
            <v>7.48</v>
          </cell>
          <cell r="AJ619">
            <v>3.55</v>
          </cell>
          <cell r="AK619">
            <v>2.99</v>
          </cell>
          <cell r="AL619">
            <v>1.95</v>
          </cell>
          <cell r="AM619">
            <v>0.47</v>
          </cell>
          <cell r="AN619">
            <v>0.75700000000000001</v>
          </cell>
          <cell r="AO619">
            <v>0.372</v>
          </cell>
          <cell r="AP619">
            <v>0.48899999999999999</v>
          </cell>
          <cell r="AQ619">
            <v>0</v>
          </cell>
          <cell r="AR619">
            <v>5.4899999999999997E-2</v>
          </cell>
          <cell r="AS619">
            <v>2.2200000000000002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2.2599999999999998</v>
          </cell>
          <cell r="AZ619">
            <v>0.79</v>
          </cell>
          <cell r="BA619">
            <v>0</v>
          </cell>
          <cell r="BB619">
            <v>0</v>
          </cell>
          <cell r="BD619" t="str">
            <v>C130x10.4</v>
          </cell>
          <cell r="BE619" t="str">
            <v>C130x10.4</v>
          </cell>
          <cell r="BF619">
            <v>9.98</v>
          </cell>
          <cell r="BG619">
            <v>12.71966157</v>
          </cell>
          <cell r="BH619">
            <v>12.705</v>
          </cell>
          <cell r="BI619">
            <v>0</v>
          </cell>
          <cell r="BJ619">
            <v>0</v>
          </cell>
          <cell r="BK619">
            <v>4.4467499999999998</v>
          </cell>
          <cell r="BL619">
            <v>0</v>
          </cell>
          <cell r="BM619">
            <v>0</v>
          </cell>
          <cell r="BN619">
            <v>0.48279</v>
          </cell>
          <cell r="BO619">
            <v>0.81311999999999995</v>
          </cell>
          <cell r="BP619">
            <v>0</v>
          </cell>
          <cell r="BQ619">
            <v>0</v>
          </cell>
          <cell r="BR619">
            <v>0</v>
          </cell>
          <cell r="BS619">
            <v>1.9057499999999998</v>
          </cell>
          <cell r="BT619">
            <v>1.9057499999999998</v>
          </cell>
          <cell r="BU619">
            <v>0</v>
          </cell>
          <cell r="BV619">
            <v>8.8934999999999995</v>
          </cell>
          <cell r="BW619">
            <v>1.2298439999999999</v>
          </cell>
          <cell r="BX619">
            <v>0</v>
          </cell>
          <cell r="BY619">
            <v>1.4026320000000001</v>
          </cell>
          <cell r="BZ619">
            <v>0.546315</v>
          </cell>
          <cell r="CA619">
            <v>0</v>
          </cell>
          <cell r="CB619">
            <v>0</v>
          </cell>
          <cell r="CC619">
            <v>5.46875</v>
          </cell>
          <cell r="CD619">
            <v>18.421052631578949</v>
          </cell>
          <cell r="CE619">
            <v>0</v>
          </cell>
          <cell r="CF619">
            <v>0</v>
          </cell>
          <cell r="CG619">
            <v>0</v>
          </cell>
          <cell r="CH619">
            <v>308410.67</v>
          </cell>
          <cell r="CI619">
            <v>9.0568624918018661E-2</v>
          </cell>
          <cell r="CJ619">
            <v>311.83169692749226</v>
          </cell>
          <cell r="CK619">
            <v>58.242813794549996</v>
          </cell>
          <cell r="CL619">
            <v>49.055214998789999</v>
          </cell>
          <cell r="CM619">
            <v>4.9549499999999993</v>
          </cell>
          <cell r="CN619">
            <v>19.593702881807669</v>
          </cell>
          <cell r="CO619">
            <v>12.419664800696999</v>
          </cell>
          <cell r="CP619">
            <v>6.1031906286119995</v>
          </cell>
          <cell r="CQ619">
            <v>1.2425489999999999</v>
          </cell>
          <cell r="CR619">
            <v>0</v>
          </cell>
          <cell r="CS619">
            <v>2.2887112515132788</v>
          </cell>
          <cell r="CT619">
            <v>597.55923795506476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5.742659999999999</v>
          </cell>
          <cell r="DA619">
            <v>0.79</v>
          </cell>
          <cell r="DB619">
            <v>0</v>
          </cell>
          <cell r="DC619">
            <v>0</v>
          </cell>
        </row>
        <row r="620">
          <cell r="C620" t="str">
            <v>C5x9</v>
          </cell>
          <cell r="D620" t="str">
            <v>F</v>
          </cell>
          <cell r="E620">
            <v>9</v>
          </cell>
          <cell r="F620">
            <v>2.64</v>
          </cell>
          <cell r="G620">
            <v>5</v>
          </cell>
          <cell r="H620">
            <v>0</v>
          </cell>
          <cell r="I620">
            <v>0</v>
          </cell>
          <cell r="J620">
            <v>1.89</v>
          </cell>
          <cell r="K620">
            <v>0</v>
          </cell>
          <cell r="L620">
            <v>0</v>
          </cell>
          <cell r="M620">
            <v>0.32500000000000001</v>
          </cell>
          <cell r="N620">
            <v>0.32</v>
          </cell>
          <cell r="O620">
            <v>0</v>
          </cell>
          <cell r="P620">
            <v>0</v>
          </cell>
          <cell r="Q620">
            <v>0</v>
          </cell>
          <cell r="R620">
            <v>0.75</v>
          </cell>
          <cell r="S620">
            <v>0.75</v>
          </cell>
          <cell r="T620">
            <v>0</v>
          </cell>
          <cell r="U620">
            <v>3.5</v>
          </cell>
          <cell r="V620">
            <v>0.47799999999999998</v>
          </cell>
          <cell r="W620">
            <v>0</v>
          </cell>
          <cell r="X620">
            <v>0.42699999999999999</v>
          </cell>
          <cell r="Y620">
            <v>0.26400000000000001</v>
          </cell>
          <cell r="Z620">
            <v>0</v>
          </cell>
          <cell r="AA620">
            <v>0</v>
          </cell>
          <cell r="AB620">
            <v>5.90625</v>
          </cell>
          <cell r="AC620">
            <v>10.769230769230768</v>
          </cell>
          <cell r="AD620">
            <v>0</v>
          </cell>
          <cell r="AE620">
            <v>0</v>
          </cell>
          <cell r="AF620">
            <v>0</v>
          </cell>
          <cell r="AG620">
            <v>6030</v>
          </cell>
          <cell r="AH620">
            <v>161</v>
          </cell>
          <cell r="AI620">
            <v>8.89</v>
          </cell>
          <cell r="AJ620">
            <v>4.3899999999999997</v>
          </cell>
          <cell r="AK620">
            <v>3.56</v>
          </cell>
          <cell r="AL620">
            <v>1.83</v>
          </cell>
          <cell r="AM620">
            <v>0.624</v>
          </cell>
          <cell r="AN620">
            <v>0.91300000000000003</v>
          </cell>
          <cell r="AO620">
            <v>0.44400000000000001</v>
          </cell>
          <cell r="AP620">
            <v>0.48599999999999999</v>
          </cell>
          <cell r="AQ620">
            <v>0</v>
          </cell>
          <cell r="AR620">
            <v>0.109</v>
          </cell>
          <cell r="AS620">
            <v>2.93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2.1</v>
          </cell>
          <cell r="AZ620">
            <v>0.81499999999999995</v>
          </cell>
          <cell r="BA620">
            <v>0</v>
          </cell>
          <cell r="BB620">
            <v>0</v>
          </cell>
          <cell r="BD620" t="str">
            <v>C130x13</v>
          </cell>
          <cell r="BE620" t="str">
            <v>C130x13</v>
          </cell>
          <cell r="BF620">
            <v>13.4</v>
          </cell>
          <cell r="BG620">
            <v>17.045637840000001</v>
          </cell>
          <cell r="BH620">
            <v>12.705</v>
          </cell>
          <cell r="BI620">
            <v>0</v>
          </cell>
          <cell r="BJ620">
            <v>0</v>
          </cell>
          <cell r="BK620">
            <v>4.8024899999999997</v>
          </cell>
          <cell r="BL620">
            <v>0</v>
          </cell>
          <cell r="BM620">
            <v>0</v>
          </cell>
          <cell r="BN620">
            <v>0.82582500000000003</v>
          </cell>
          <cell r="BO620">
            <v>0.81311999999999995</v>
          </cell>
          <cell r="BP620">
            <v>0</v>
          </cell>
          <cell r="BQ620">
            <v>0</v>
          </cell>
          <cell r="BR620">
            <v>0</v>
          </cell>
          <cell r="BS620">
            <v>1.9057499999999998</v>
          </cell>
          <cell r="BT620">
            <v>1.9057499999999998</v>
          </cell>
          <cell r="BU620">
            <v>0</v>
          </cell>
          <cell r="BV620">
            <v>8.8934999999999995</v>
          </cell>
          <cell r="BW620">
            <v>1.2145979999999998</v>
          </cell>
          <cell r="BX620">
            <v>0</v>
          </cell>
          <cell r="BY620">
            <v>1.0850070000000001</v>
          </cell>
          <cell r="BZ620">
            <v>0.67082399999999998</v>
          </cell>
          <cell r="CA620">
            <v>0</v>
          </cell>
          <cell r="CB620">
            <v>0</v>
          </cell>
          <cell r="CC620">
            <v>5.90625</v>
          </cell>
          <cell r="CD620">
            <v>10.769230769230768</v>
          </cell>
          <cell r="CE620">
            <v>0</v>
          </cell>
          <cell r="CF620">
            <v>0</v>
          </cell>
          <cell r="CG620">
            <v>0</v>
          </cell>
          <cell r="CH620">
            <v>423625.59</v>
          </cell>
          <cell r="CI620">
            <v>3.2620914120360188E-2</v>
          </cell>
          <cell r="CJ620">
            <v>370.61280557291531</v>
          </cell>
          <cell r="CK620">
            <v>72.02421198818999</v>
          </cell>
          <cell r="CL620">
            <v>58.40687805876</v>
          </cell>
          <cell r="CM620">
            <v>4.6500300000000001</v>
          </cell>
          <cell r="CN620">
            <v>26.013767230314862</v>
          </cell>
          <cell r="CO620">
            <v>14.979067322373</v>
          </cell>
          <cell r="CP620">
            <v>7.2844533309239994</v>
          </cell>
          <cell r="CQ620">
            <v>1.234926</v>
          </cell>
          <cell r="CR620">
            <v>0</v>
          </cell>
          <cell r="CS620">
            <v>4.5440715193979484</v>
          </cell>
          <cell r="CT620">
            <v>788.67052576952244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5.3361000000000001</v>
          </cell>
          <cell r="DA620">
            <v>0.81499999999999995</v>
          </cell>
          <cell r="DB620">
            <v>0</v>
          </cell>
          <cell r="DC620">
            <v>0</v>
          </cell>
        </row>
        <row r="621">
          <cell r="C621" t="str">
            <v>C6x10.5</v>
          </cell>
          <cell r="D621" t="str">
            <v>F</v>
          </cell>
          <cell r="E621">
            <v>10.5</v>
          </cell>
          <cell r="F621">
            <v>3.08</v>
          </cell>
          <cell r="G621">
            <v>6</v>
          </cell>
          <cell r="H621">
            <v>0</v>
          </cell>
          <cell r="I621">
            <v>0</v>
          </cell>
          <cell r="J621">
            <v>2.0299999999999998</v>
          </cell>
          <cell r="K621">
            <v>0</v>
          </cell>
          <cell r="L621">
            <v>0</v>
          </cell>
          <cell r="M621">
            <v>0.314</v>
          </cell>
          <cell r="N621">
            <v>0.34300000000000003</v>
          </cell>
          <cell r="O621">
            <v>0</v>
          </cell>
          <cell r="P621">
            <v>0</v>
          </cell>
          <cell r="Q621">
            <v>0</v>
          </cell>
          <cell r="R621">
            <v>0.8125</v>
          </cell>
          <cell r="S621">
            <v>0.8125</v>
          </cell>
          <cell r="T621">
            <v>0</v>
          </cell>
          <cell r="U621">
            <v>4.375</v>
          </cell>
          <cell r="V621">
            <v>0.5</v>
          </cell>
          <cell r="W621">
            <v>0</v>
          </cell>
          <cell r="X621">
            <v>0.48599999999999999</v>
          </cell>
          <cell r="Y621">
            <v>0.25600000000000001</v>
          </cell>
          <cell r="Z621">
            <v>0</v>
          </cell>
          <cell r="AA621">
            <v>0</v>
          </cell>
          <cell r="AB621">
            <v>5.9183673469387745</v>
          </cell>
          <cell r="AC621">
            <v>13.933121019108281</v>
          </cell>
          <cell r="AD621">
            <v>0</v>
          </cell>
          <cell r="AE621">
            <v>0</v>
          </cell>
          <cell r="AF621">
            <v>0</v>
          </cell>
          <cell r="AG621">
            <v>4980</v>
          </cell>
          <cell r="AH621">
            <v>341</v>
          </cell>
          <cell r="AI621">
            <v>15.1</v>
          </cell>
          <cell r="AJ621">
            <v>6.18</v>
          </cell>
          <cell r="AK621">
            <v>5.04</v>
          </cell>
          <cell r="AL621">
            <v>2.2200000000000002</v>
          </cell>
          <cell r="AM621">
            <v>0.86</v>
          </cell>
          <cell r="AN621">
            <v>1.1399999999999999</v>
          </cell>
          <cell r="AO621">
            <v>0.56100000000000005</v>
          </cell>
          <cell r="AP621">
            <v>0.52900000000000003</v>
          </cell>
          <cell r="AQ621">
            <v>0</v>
          </cell>
          <cell r="AR621">
            <v>0.128</v>
          </cell>
          <cell r="AS621">
            <v>5.91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2.48</v>
          </cell>
          <cell r="AZ621">
            <v>0.84199999999999997</v>
          </cell>
          <cell r="BA621">
            <v>0</v>
          </cell>
          <cell r="BB621">
            <v>0</v>
          </cell>
          <cell r="BD621" t="str">
            <v>C150x15.6</v>
          </cell>
          <cell r="BE621" t="str">
            <v>C150x15.6</v>
          </cell>
          <cell r="BF621">
            <v>15.7</v>
          </cell>
          <cell r="BG621">
            <v>19.88657748</v>
          </cell>
          <cell r="BH621">
            <v>15.245999999999999</v>
          </cell>
          <cell r="BI621">
            <v>0</v>
          </cell>
          <cell r="BJ621">
            <v>0</v>
          </cell>
          <cell r="BK621">
            <v>5.1582299999999996</v>
          </cell>
          <cell r="BL621">
            <v>0</v>
          </cell>
          <cell r="BM621">
            <v>0</v>
          </cell>
          <cell r="BN621">
            <v>0.79787399999999997</v>
          </cell>
          <cell r="BO621">
            <v>0.87156300000000009</v>
          </cell>
          <cell r="BP621">
            <v>0</v>
          </cell>
          <cell r="BQ621">
            <v>0</v>
          </cell>
          <cell r="BR621">
            <v>0</v>
          </cell>
          <cell r="BS621">
            <v>2.0645625000000001</v>
          </cell>
          <cell r="BT621">
            <v>2.0645625000000001</v>
          </cell>
          <cell r="BU621">
            <v>0</v>
          </cell>
          <cell r="BV621">
            <v>11.116875</v>
          </cell>
          <cell r="BW621">
            <v>1.2705</v>
          </cell>
          <cell r="BX621">
            <v>0</v>
          </cell>
          <cell r="BY621">
            <v>1.234926</v>
          </cell>
          <cell r="BZ621">
            <v>0.65049599999999996</v>
          </cell>
          <cell r="CA621">
            <v>0</v>
          </cell>
          <cell r="CB621">
            <v>0</v>
          </cell>
          <cell r="CC621">
            <v>5.9183673469387745</v>
          </cell>
          <cell r="CD621">
            <v>13.933121019108281</v>
          </cell>
          <cell r="CE621">
            <v>0</v>
          </cell>
          <cell r="CF621">
            <v>0</v>
          </cell>
          <cell r="CG621">
            <v>0</v>
          </cell>
          <cell r="CH621">
            <v>349859.94</v>
          </cell>
          <cell r="CI621">
            <v>6.9091501335669714E-2</v>
          </cell>
          <cell r="CJ621">
            <v>629.49981598999102</v>
          </cell>
          <cell r="CK621">
            <v>101.39171528177999</v>
          </cell>
          <cell r="CL621">
            <v>82.688389161839993</v>
          </cell>
          <cell r="CM621">
            <v>5.6410200000000001</v>
          </cell>
          <cell r="CN621">
            <v>35.852307400754455</v>
          </cell>
          <cell r="CO621">
            <v>18.703326119939998</v>
          </cell>
          <cell r="CP621">
            <v>9.2040052221810011</v>
          </cell>
          <cell r="CQ621">
            <v>1.3441890000000001</v>
          </cell>
          <cell r="CR621">
            <v>0</v>
          </cell>
          <cell r="CS621">
            <v>5.3361573805774078</v>
          </cell>
          <cell r="CT621">
            <v>1590.7995929344293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6.3016800000000002</v>
          </cell>
          <cell r="DA621">
            <v>0.84199999999999997</v>
          </cell>
          <cell r="DB621">
            <v>0</v>
          </cell>
          <cell r="DC621">
            <v>0</v>
          </cell>
        </row>
        <row r="622">
          <cell r="C622" t="str">
            <v>C6x13</v>
          </cell>
          <cell r="D622" t="str">
            <v>F</v>
          </cell>
          <cell r="E622">
            <v>13</v>
          </cell>
          <cell r="F622">
            <v>3.81</v>
          </cell>
          <cell r="G622">
            <v>6</v>
          </cell>
          <cell r="H622">
            <v>0</v>
          </cell>
          <cell r="I622">
            <v>0</v>
          </cell>
          <cell r="J622">
            <v>2.16</v>
          </cell>
          <cell r="K622">
            <v>0</v>
          </cell>
          <cell r="L622">
            <v>0</v>
          </cell>
          <cell r="M622">
            <v>0.437</v>
          </cell>
          <cell r="N622">
            <v>0.34300000000000003</v>
          </cell>
          <cell r="P622">
            <v>0</v>
          </cell>
          <cell r="Q622">
            <v>0</v>
          </cell>
          <cell r="R622">
            <v>0.8125</v>
          </cell>
          <cell r="S622">
            <v>0.8125</v>
          </cell>
          <cell r="T622">
            <v>0</v>
          </cell>
          <cell r="U622">
            <v>4.375</v>
          </cell>
          <cell r="V622">
            <v>0.51400000000000001</v>
          </cell>
          <cell r="W622">
            <v>0</v>
          </cell>
          <cell r="X622">
            <v>0.38</v>
          </cell>
          <cell r="Y622">
            <v>0.318</v>
          </cell>
          <cell r="Z622">
            <v>0</v>
          </cell>
          <cell r="AA622">
            <v>0</v>
          </cell>
          <cell r="AB622">
            <v>6.2973760932944609</v>
          </cell>
          <cell r="AC622">
            <v>10.011441647597254</v>
          </cell>
          <cell r="AD622">
            <v>0</v>
          </cell>
          <cell r="AE622">
            <v>0</v>
          </cell>
          <cell r="AF622">
            <v>0</v>
          </cell>
          <cell r="AG622">
            <v>6590</v>
          </cell>
          <cell r="AH622">
            <v>130</v>
          </cell>
          <cell r="AI622">
            <v>17.3</v>
          </cell>
          <cell r="AJ622">
            <v>7.29</v>
          </cell>
          <cell r="AK622">
            <v>5.78</v>
          </cell>
          <cell r="AL622">
            <v>2.13</v>
          </cell>
          <cell r="AM622">
            <v>1.05</v>
          </cell>
          <cell r="AN622">
            <v>1.35</v>
          </cell>
          <cell r="AO622">
            <v>0.63800000000000001</v>
          </cell>
          <cell r="AP622">
            <v>0.52400000000000002</v>
          </cell>
          <cell r="AQ622">
            <v>0</v>
          </cell>
          <cell r="AR622">
            <v>0.23699999999999999</v>
          </cell>
          <cell r="AS622">
            <v>7.19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2.37</v>
          </cell>
          <cell r="AZ622">
            <v>0.85799999999999998</v>
          </cell>
          <cell r="BA622">
            <v>0</v>
          </cell>
          <cell r="BB622">
            <v>0</v>
          </cell>
          <cell r="BD622" t="str">
            <v>C150x19.3</v>
          </cell>
          <cell r="BE622" t="str">
            <v>C150x19.3</v>
          </cell>
          <cell r="BF622">
            <v>19.400000000000002</v>
          </cell>
          <cell r="BG622">
            <v>24.599954609999998</v>
          </cell>
          <cell r="BH622">
            <v>15.245999999999999</v>
          </cell>
          <cell r="BI622">
            <v>0</v>
          </cell>
          <cell r="BJ622">
            <v>0</v>
          </cell>
          <cell r="BK622">
            <v>5.4885600000000005</v>
          </cell>
          <cell r="BL622">
            <v>0</v>
          </cell>
          <cell r="BM622">
            <v>0</v>
          </cell>
          <cell r="BN622">
            <v>1.110417</v>
          </cell>
          <cell r="BO622">
            <v>0.87156300000000009</v>
          </cell>
          <cell r="BP622">
            <v>0</v>
          </cell>
          <cell r="BQ622">
            <v>0</v>
          </cell>
          <cell r="BR622">
            <v>0</v>
          </cell>
          <cell r="BS622">
            <v>2.0645625000000001</v>
          </cell>
          <cell r="BT622">
            <v>2.0645625000000001</v>
          </cell>
          <cell r="BU622">
            <v>0</v>
          </cell>
          <cell r="BV622">
            <v>11.116875</v>
          </cell>
          <cell r="BW622">
            <v>1.306074</v>
          </cell>
          <cell r="BX622">
            <v>0</v>
          </cell>
          <cell r="BY622">
            <v>0.96557999999999999</v>
          </cell>
          <cell r="BZ622">
            <v>0.80803800000000003</v>
          </cell>
          <cell r="CA622">
            <v>0</v>
          </cell>
          <cell r="CB622">
            <v>0</v>
          </cell>
          <cell r="CC622">
            <v>6.2973760932944609</v>
          </cell>
          <cell r="CD622">
            <v>10.011441647597254</v>
          </cell>
          <cell r="CE622">
            <v>0</v>
          </cell>
          <cell r="CF622">
            <v>0</v>
          </cell>
          <cell r="CG622">
            <v>0</v>
          </cell>
          <cell r="CH622">
            <v>462967.27</v>
          </cell>
          <cell r="CI622">
            <v>2.6339868544390212E-2</v>
          </cell>
          <cell r="CJ622">
            <v>721.21502096866527</v>
          </cell>
          <cell r="CK622">
            <v>119.60284860908999</v>
          </cell>
          <cell r="CL622">
            <v>94.829144713380003</v>
          </cell>
          <cell r="CM622">
            <v>5.4123299999999999</v>
          </cell>
          <cell r="CN622">
            <v>43.773166012549048</v>
          </cell>
          <cell r="CO622">
            <v>22.148675668350002</v>
          </cell>
          <cell r="CP622">
            <v>10.467300056597999</v>
          </cell>
          <cell r="CQ622">
            <v>1.3314840000000001</v>
          </cell>
          <cell r="CR622">
            <v>0</v>
          </cell>
          <cell r="CS622">
            <v>9.8802288999753554</v>
          </cell>
          <cell r="CT622">
            <v>1935.3382526562684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6.02217</v>
          </cell>
          <cell r="DA622">
            <v>0.85799999999999998</v>
          </cell>
          <cell r="DB622">
            <v>0</v>
          </cell>
          <cell r="DC622">
            <v>0</v>
          </cell>
        </row>
        <row r="623">
          <cell r="C623" t="str">
            <v>C6x3x12</v>
          </cell>
          <cell r="D623" t="str">
            <v>F</v>
          </cell>
          <cell r="U623">
            <v>0</v>
          </cell>
          <cell r="BC623" t="str">
            <v>BS</v>
          </cell>
          <cell r="BD623" t="str">
            <v>C150x75x18</v>
          </cell>
          <cell r="BE623" t="str">
            <v>C150x75x18</v>
          </cell>
          <cell r="BF623">
            <v>18</v>
          </cell>
          <cell r="BG623">
            <v>22.8</v>
          </cell>
          <cell r="BH623">
            <v>15.24</v>
          </cell>
          <cell r="BK623">
            <v>7.62</v>
          </cell>
          <cell r="BN623">
            <v>0.64</v>
          </cell>
          <cell r="BO623">
            <v>0.9</v>
          </cell>
          <cell r="BS623">
            <v>2.3250000000000002</v>
          </cell>
          <cell r="BT623">
            <v>2.3250000000000002</v>
          </cell>
          <cell r="BV623">
            <v>10.59</v>
          </cell>
          <cell r="BW623">
            <v>2.21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H623">
            <v>294563.4382226555</v>
          </cell>
          <cell r="CI623">
            <v>9.5029049135222587E-2</v>
          </cell>
          <cell r="CJ623">
            <v>852</v>
          </cell>
          <cell r="CK623">
            <v>130</v>
          </cell>
          <cell r="CL623">
            <v>112</v>
          </cell>
          <cell r="CM623">
            <v>6.1129715403093101</v>
          </cell>
          <cell r="CN623">
            <v>114</v>
          </cell>
          <cell r="CO623">
            <v>41.2</v>
          </cell>
          <cell r="CP623">
            <v>21</v>
          </cell>
          <cell r="CQ623">
            <v>2.2360679774997898</v>
          </cell>
          <cell r="CS623">
            <v>6.05</v>
          </cell>
          <cell r="CT623">
            <v>4860</v>
          </cell>
          <cell r="CZ623">
            <v>6.7309999999999999</v>
          </cell>
          <cell r="DA623">
            <v>0.90100000000000002</v>
          </cell>
        </row>
        <row r="624">
          <cell r="C624" t="str">
            <v>C6x8.2</v>
          </cell>
          <cell r="D624" t="str">
            <v>F</v>
          </cell>
          <cell r="E624">
            <v>8.1999999999999993</v>
          </cell>
          <cell r="F624">
            <v>2.39</v>
          </cell>
          <cell r="G624">
            <v>6</v>
          </cell>
          <cell r="H624">
            <v>0</v>
          </cell>
          <cell r="I624">
            <v>0</v>
          </cell>
          <cell r="J624">
            <v>1.92</v>
          </cell>
          <cell r="K624">
            <v>0</v>
          </cell>
          <cell r="L624">
            <v>0</v>
          </cell>
          <cell r="M624">
            <v>0.2</v>
          </cell>
          <cell r="N624">
            <v>0.34300000000000003</v>
          </cell>
          <cell r="P624">
            <v>0</v>
          </cell>
          <cell r="Q624">
            <v>0</v>
          </cell>
          <cell r="R624">
            <v>0.8125</v>
          </cell>
          <cell r="S624">
            <v>0.8125</v>
          </cell>
          <cell r="T624">
            <v>0</v>
          </cell>
          <cell r="U624">
            <v>4.375</v>
          </cell>
          <cell r="V624">
            <v>0.51200000000000001</v>
          </cell>
          <cell r="W624">
            <v>0</v>
          </cell>
          <cell r="X624">
            <v>0.59899999999999998</v>
          </cell>
          <cell r="Y624">
            <v>0.19900000000000001</v>
          </cell>
          <cell r="Z624">
            <v>0</v>
          </cell>
          <cell r="AA624">
            <v>0</v>
          </cell>
          <cell r="AB624">
            <v>5.5976676384839648</v>
          </cell>
          <cell r="AC624">
            <v>21.875</v>
          </cell>
          <cell r="AD624">
            <v>0</v>
          </cell>
          <cell r="AE624">
            <v>0</v>
          </cell>
          <cell r="AF624">
            <v>0</v>
          </cell>
          <cell r="AG624">
            <v>3860</v>
          </cell>
          <cell r="AH624">
            <v>764</v>
          </cell>
          <cell r="AI624">
            <v>13.1</v>
          </cell>
          <cell r="AJ624">
            <v>5.16</v>
          </cell>
          <cell r="AK624">
            <v>4.3499999999999996</v>
          </cell>
          <cell r="AL624">
            <v>2.34</v>
          </cell>
          <cell r="AM624">
            <v>0.68700000000000006</v>
          </cell>
          <cell r="AN624">
            <v>0.98699999999999999</v>
          </cell>
          <cell r="AO624">
            <v>0.48799999999999999</v>
          </cell>
          <cell r="AP624">
            <v>0.53600000000000003</v>
          </cell>
          <cell r="AQ624">
            <v>0</v>
          </cell>
          <cell r="AR624">
            <v>7.3599999999999999E-2</v>
          </cell>
          <cell r="AS624">
            <v>4.7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2.65</v>
          </cell>
          <cell r="AZ624">
            <v>0.82399999999999995</v>
          </cell>
          <cell r="BA624">
            <v>0</v>
          </cell>
          <cell r="BB624">
            <v>0</v>
          </cell>
          <cell r="BD624" t="str">
            <v>C150x12.2</v>
          </cell>
          <cell r="BE624" t="str">
            <v>C150x12.2</v>
          </cell>
          <cell r="BF624">
            <v>12.299999999999999</v>
          </cell>
          <cell r="BG624">
            <v>15.43146759</v>
          </cell>
          <cell r="BH624">
            <v>15.245999999999999</v>
          </cell>
          <cell r="BI624">
            <v>0</v>
          </cell>
          <cell r="BJ624">
            <v>0</v>
          </cell>
          <cell r="BK624">
            <v>4.8787199999999995</v>
          </cell>
          <cell r="BL624">
            <v>0</v>
          </cell>
          <cell r="BM624">
            <v>0</v>
          </cell>
          <cell r="BN624">
            <v>0.50819999999999999</v>
          </cell>
          <cell r="BO624">
            <v>0.87156300000000009</v>
          </cell>
          <cell r="BP624">
            <v>0</v>
          </cell>
          <cell r="BQ624">
            <v>0</v>
          </cell>
          <cell r="BR624">
            <v>0</v>
          </cell>
          <cell r="BS624">
            <v>2.0645625000000001</v>
          </cell>
          <cell r="BT624">
            <v>2.0645625000000001</v>
          </cell>
          <cell r="BU624">
            <v>0</v>
          </cell>
          <cell r="BV624">
            <v>11.116875</v>
          </cell>
          <cell r="BW624">
            <v>1.3009919999999999</v>
          </cell>
          <cell r="BX624">
            <v>0</v>
          </cell>
          <cell r="BY624">
            <v>1.5220589999999998</v>
          </cell>
          <cell r="BZ624">
            <v>0.50565899999999997</v>
          </cell>
          <cell r="CA624">
            <v>0</v>
          </cell>
          <cell r="CB624">
            <v>0</v>
          </cell>
          <cell r="CC624">
            <v>5.5976676384839648</v>
          </cell>
          <cell r="CD624">
            <v>21.875</v>
          </cell>
          <cell r="CE624">
            <v>0</v>
          </cell>
          <cell r="CF624">
            <v>0</v>
          </cell>
          <cell r="CG624">
            <v>0</v>
          </cell>
          <cell r="CH624">
            <v>271176.58</v>
          </cell>
          <cell r="CI624">
            <v>0.15479738129164711</v>
          </cell>
          <cell r="CJ624">
            <v>546.12235691846911</v>
          </cell>
          <cell r="CK624">
            <v>84.657160332359993</v>
          </cell>
          <cell r="CL624">
            <v>71.367954931349985</v>
          </cell>
          <cell r="CM624">
            <v>5.9459399999999993</v>
          </cell>
          <cell r="CN624">
            <v>28.640157191067807</v>
          </cell>
          <cell r="CO624">
            <v>16.193142877526999</v>
          </cell>
          <cell r="CP624">
            <v>8.0063360934479988</v>
          </cell>
          <cell r="CQ624">
            <v>1.3619760000000001</v>
          </cell>
          <cell r="CR624">
            <v>0</v>
          </cell>
          <cell r="CS624">
            <v>3.0682904938320092</v>
          </cell>
          <cell r="CT624">
            <v>1265.1028911661281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6.7336499999999999</v>
          </cell>
          <cell r="DA624">
            <v>0.82399999999999995</v>
          </cell>
          <cell r="DB624">
            <v>0</v>
          </cell>
          <cell r="DC624">
            <v>0</v>
          </cell>
        </row>
        <row r="625">
          <cell r="C625" t="str">
            <v>C7x12.25</v>
          </cell>
          <cell r="D625" t="str">
            <v>F</v>
          </cell>
          <cell r="E625">
            <v>12.25</v>
          </cell>
          <cell r="F625">
            <v>3.6</v>
          </cell>
          <cell r="G625">
            <v>7</v>
          </cell>
          <cell r="H625">
            <v>0</v>
          </cell>
          <cell r="I625">
            <v>0</v>
          </cell>
          <cell r="J625">
            <v>2.19</v>
          </cell>
          <cell r="K625">
            <v>0</v>
          </cell>
          <cell r="L625">
            <v>0</v>
          </cell>
          <cell r="M625">
            <v>0.314</v>
          </cell>
          <cell r="N625">
            <v>0.36599999999999999</v>
          </cell>
          <cell r="O625">
            <v>0</v>
          </cell>
          <cell r="P625">
            <v>0</v>
          </cell>
          <cell r="Q625">
            <v>0</v>
          </cell>
          <cell r="R625">
            <v>0.875</v>
          </cell>
          <cell r="S625">
            <v>0.875</v>
          </cell>
          <cell r="T625">
            <v>0</v>
          </cell>
          <cell r="U625">
            <v>5.25</v>
          </cell>
          <cell r="V625">
            <v>0.52500000000000002</v>
          </cell>
          <cell r="W625">
            <v>0</v>
          </cell>
          <cell r="X625">
            <v>0.53800000000000003</v>
          </cell>
          <cell r="Y625">
            <v>0.25700000000000001</v>
          </cell>
          <cell r="Z625">
            <v>0</v>
          </cell>
          <cell r="AA625">
            <v>0</v>
          </cell>
          <cell r="AB625">
            <v>5.9836065573770494</v>
          </cell>
          <cell r="AC625">
            <v>16.719745222929937</v>
          </cell>
          <cell r="AD625">
            <v>0</v>
          </cell>
          <cell r="AE625">
            <v>0</v>
          </cell>
          <cell r="AF625">
            <v>0</v>
          </cell>
          <cell r="AG625">
            <v>4400</v>
          </cell>
          <cell r="AH625">
            <v>570</v>
          </cell>
          <cell r="AI625">
            <v>24.2</v>
          </cell>
          <cell r="AJ625">
            <v>8.4600000000000009</v>
          </cell>
          <cell r="AK625">
            <v>6.92</v>
          </cell>
          <cell r="AL625">
            <v>2.6</v>
          </cell>
          <cell r="AM625">
            <v>1.1599999999999999</v>
          </cell>
          <cell r="AN625">
            <v>1.42</v>
          </cell>
          <cell r="AO625">
            <v>0.69599999999999995</v>
          </cell>
          <cell r="AP625">
            <v>0.56799999999999995</v>
          </cell>
          <cell r="AQ625">
            <v>0</v>
          </cell>
          <cell r="AR625">
            <v>0.161</v>
          </cell>
          <cell r="AS625">
            <v>11.2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2.86</v>
          </cell>
          <cell r="AZ625">
            <v>0.86199999999999999</v>
          </cell>
          <cell r="BA625">
            <v>0</v>
          </cell>
          <cell r="BB625">
            <v>0</v>
          </cell>
          <cell r="BD625" t="str">
            <v>C180x18.2</v>
          </cell>
          <cell r="BE625" t="str">
            <v>C180x18.2</v>
          </cell>
          <cell r="BF625">
            <v>18.3</v>
          </cell>
          <cell r="BG625">
            <v>23.244051599999999</v>
          </cell>
          <cell r="BH625">
            <v>17.786999999999999</v>
          </cell>
          <cell r="BI625">
            <v>0</v>
          </cell>
          <cell r="BJ625">
            <v>0</v>
          </cell>
          <cell r="BK625">
            <v>5.5647899999999995</v>
          </cell>
          <cell r="BL625">
            <v>0</v>
          </cell>
          <cell r="BM625">
            <v>0</v>
          </cell>
          <cell r="BN625">
            <v>0.79787399999999997</v>
          </cell>
          <cell r="BO625">
            <v>0.930006</v>
          </cell>
          <cell r="BP625">
            <v>0</v>
          </cell>
          <cell r="BQ625">
            <v>0</v>
          </cell>
          <cell r="BR625">
            <v>0</v>
          </cell>
          <cell r="BS625">
            <v>2.2233749999999999</v>
          </cell>
          <cell r="BT625">
            <v>2.2233749999999999</v>
          </cell>
          <cell r="BU625">
            <v>0</v>
          </cell>
          <cell r="BV625">
            <v>13.340249999999999</v>
          </cell>
          <cell r="BW625">
            <v>1.334025</v>
          </cell>
          <cell r="BX625">
            <v>0</v>
          </cell>
          <cell r="BY625">
            <v>1.3670580000000001</v>
          </cell>
          <cell r="BZ625">
            <v>0.65303699999999998</v>
          </cell>
          <cell r="CA625">
            <v>0</v>
          </cell>
          <cell r="CB625">
            <v>0</v>
          </cell>
          <cell r="CC625">
            <v>5.9836065573770494</v>
          </cell>
          <cell r="CD625">
            <v>16.719745222929937</v>
          </cell>
          <cell r="CE625">
            <v>0</v>
          </cell>
          <cell r="CF625">
            <v>0</v>
          </cell>
          <cell r="CG625">
            <v>0</v>
          </cell>
          <cell r="CH625">
            <v>309113.2</v>
          </cell>
          <cell r="CI625">
            <v>0.11549019284848017</v>
          </cell>
          <cell r="CJ625">
            <v>1008.8672547654162</v>
          </cell>
          <cell r="CK625">
            <v>138.79836752166</v>
          </cell>
          <cell r="CL625">
            <v>113.53247083331999</v>
          </cell>
          <cell r="CM625">
            <v>6.6066000000000003</v>
          </cell>
          <cell r="CN625">
            <v>48.358926261482758</v>
          </cell>
          <cell r="CO625">
            <v>23.297125517819996</v>
          </cell>
          <cell r="CP625">
            <v>11.418872789015998</v>
          </cell>
          <cell r="CQ625">
            <v>1.4432879999999999</v>
          </cell>
          <cell r="CR625">
            <v>0</v>
          </cell>
          <cell r="CS625">
            <v>6.7118854552575211</v>
          </cell>
          <cell r="CT625">
            <v>3014.7132725660922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7.2672599999999994</v>
          </cell>
          <cell r="DA625">
            <v>0.86199999999999999</v>
          </cell>
          <cell r="DB625">
            <v>0</v>
          </cell>
          <cell r="DC625">
            <v>0</v>
          </cell>
        </row>
        <row r="626">
          <cell r="C626" t="str">
            <v>C7x14.75</v>
          </cell>
          <cell r="D626" t="str">
            <v>F</v>
          </cell>
          <cell r="E626">
            <v>14.75</v>
          </cell>
          <cell r="F626">
            <v>4.33</v>
          </cell>
          <cell r="G626">
            <v>7</v>
          </cell>
          <cell r="H626">
            <v>0</v>
          </cell>
          <cell r="I626">
            <v>0</v>
          </cell>
          <cell r="J626">
            <v>2.2999999999999998</v>
          </cell>
          <cell r="K626">
            <v>0</v>
          </cell>
          <cell r="L626">
            <v>0</v>
          </cell>
          <cell r="M626">
            <v>0.41899999999999998</v>
          </cell>
          <cell r="N626">
            <v>0.36599999999999999</v>
          </cell>
          <cell r="O626">
            <v>0</v>
          </cell>
          <cell r="P626">
            <v>0</v>
          </cell>
          <cell r="Q626">
            <v>0</v>
          </cell>
          <cell r="R626">
            <v>0.875</v>
          </cell>
          <cell r="S626">
            <v>0.875</v>
          </cell>
          <cell r="T626">
            <v>0</v>
          </cell>
          <cell r="U626">
            <v>5.25</v>
          </cell>
          <cell r="V626">
            <v>0.53200000000000003</v>
          </cell>
          <cell r="W626">
            <v>0</v>
          </cell>
          <cell r="X626">
            <v>0.441</v>
          </cell>
          <cell r="Y626">
            <v>0.309</v>
          </cell>
          <cell r="Z626">
            <v>0</v>
          </cell>
          <cell r="AA626">
            <v>0</v>
          </cell>
          <cell r="AB626">
            <v>6.2841530054644803</v>
          </cell>
          <cell r="AC626">
            <v>12.52983293556086</v>
          </cell>
          <cell r="AD626">
            <v>0</v>
          </cell>
          <cell r="AE626">
            <v>0</v>
          </cell>
          <cell r="AF626">
            <v>0</v>
          </cell>
          <cell r="AG626">
            <v>5540</v>
          </cell>
          <cell r="AH626">
            <v>260</v>
          </cell>
          <cell r="AI626">
            <v>27.2</v>
          </cell>
          <cell r="AJ626">
            <v>9.75</v>
          </cell>
          <cell r="AK626">
            <v>7.78</v>
          </cell>
          <cell r="AL626">
            <v>2.5099999999999998</v>
          </cell>
          <cell r="AM626">
            <v>1.37</v>
          </cell>
          <cell r="AN626">
            <v>1.63</v>
          </cell>
          <cell r="AO626">
            <v>0.77200000000000002</v>
          </cell>
          <cell r="AP626">
            <v>0.56100000000000005</v>
          </cell>
          <cell r="AQ626">
            <v>0</v>
          </cell>
          <cell r="AR626">
            <v>0.26700000000000002</v>
          </cell>
          <cell r="AS626">
            <v>13.1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2.75</v>
          </cell>
          <cell r="AZ626">
            <v>0.875</v>
          </cell>
          <cell r="BA626">
            <v>0</v>
          </cell>
          <cell r="BB626">
            <v>0</v>
          </cell>
          <cell r="BD626" t="str">
            <v>C180x22</v>
          </cell>
          <cell r="BE626" t="str">
            <v>C180x22</v>
          </cell>
          <cell r="BF626">
            <v>22</v>
          </cell>
          <cell r="BG626">
            <v>27.95742873</v>
          </cell>
          <cell r="BH626">
            <v>17.786999999999999</v>
          </cell>
          <cell r="BI626">
            <v>0</v>
          </cell>
          <cell r="BJ626">
            <v>0</v>
          </cell>
          <cell r="BK626">
            <v>5.8442999999999996</v>
          </cell>
          <cell r="BL626">
            <v>0</v>
          </cell>
          <cell r="BM626">
            <v>0</v>
          </cell>
          <cell r="BN626">
            <v>1.0646789999999999</v>
          </cell>
          <cell r="BO626">
            <v>0.930006</v>
          </cell>
          <cell r="BP626">
            <v>0</v>
          </cell>
          <cell r="BQ626">
            <v>0</v>
          </cell>
          <cell r="BR626">
            <v>0</v>
          </cell>
          <cell r="BS626">
            <v>2.2233749999999999</v>
          </cell>
          <cell r="BT626">
            <v>2.2233749999999999</v>
          </cell>
          <cell r="BU626">
            <v>0</v>
          </cell>
          <cell r="BV626">
            <v>13.340249999999999</v>
          </cell>
          <cell r="BW626">
            <v>1.351812</v>
          </cell>
          <cell r="BX626">
            <v>0</v>
          </cell>
          <cell r="BY626">
            <v>1.120581</v>
          </cell>
          <cell r="BZ626">
            <v>0.78516900000000001</v>
          </cell>
          <cell r="CA626">
            <v>0</v>
          </cell>
          <cell r="CB626">
            <v>0</v>
          </cell>
          <cell r="CC626">
            <v>6.2841530054644803</v>
          </cell>
          <cell r="CD626">
            <v>12.52983293556086</v>
          </cell>
          <cell r="CE626">
            <v>0</v>
          </cell>
          <cell r="CF626">
            <v>0</v>
          </cell>
          <cell r="CG626">
            <v>0</v>
          </cell>
          <cell r="CH626">
            <v>389201.62</v>
          </cell>
          <cell r="CI626">
            <v>5.2679737088780425E-2</v>
          </cell>
          <cell r="CJ626">
            <v>1133.9334433726992</v>
          </cell>
          <cell r="CK626">
            <v>159.96265760474998</v>
          </cell>
          <cell r="CL626">
            <v>127.64199755538</v>
          </cell>
          <cell r="CM626">
            <v>6.3779099999999991</v>
          </cell>
          <cell r="CN626">
            <v>57.113559463992573</v>
          </cell>
          <cell r="CO626">
            <v>26.742475066229996</v>
          </cell>
          <cell r="CP626">
            <v>12.665761197011999</v>
          </cell>
          <cell r="CQ626">
            <v>1.4255010000000001</v>
          </cell>
          <cell r="CR626">
            <v>0</v>
          </cell>
          <cell r="CS626">
            <v>11.130890786048187</v>
          </cell>
          <cell r="CT626">
            <v>3526.1378455906975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6.9877500000000001</v>
          </cell>
          <cell r="DA626">
            <v>0.875</v>
          </cell>
          <cell r="DB626">
            <v>0</v>
          </cell>
          <cell r="DC626">
            <v>0</v>
          </cell>
        </row>
        <row r="627">
          <cell r="C627" t="str">
            <v>C7x9.8</v>
          </cell>
          <cell r="D627" t="str">
            <v>F</v>
          </cell>
          <cell r="E627">
            <v>9.8000000000000007</v>
          </cell>
          <cell r="F627">
            <v>2.87</v>
          </cell>
          <cell r="G627">
            <v>7</v>
          </cell>
          <cell r="H627">
            <v>0</v>
          </cell>
          <cell r="I627">
            <v>0</v>
          </cell>
          <cell r="J627">
            <v>2.09</v>
          </cell>
          <cell r="K627">
            <v>0</v>
          </cell>
          <cell r="L627">
            <v>0</v>
          </cell>
          <cell r="M627">
            <v>0.21</v>
          </cell>
          <cell r="N627">
            <v>0.36599999999999999</v>
          </cell>
          <cell r="O627">
            <v>0</v>
          </cell>
          <cell r="P627">
            <v>0</v>
          </cell>
          <cell r="Q627">
            <v>0</v>
          </cell>
          <cell r="R627">
            <v>0.875</v>
          </cell>
          <cell r="S627">
            <v>0.875</v>
          </cell>
          <cell r="T627">
            <v>0</v>
          </cell>
          <cell r="U627">
            <v>5.25</v>
          </cell>
          <cell r="V627">
            <v>0.54100000000000004</v>
          </cell>
          <cell r="W627">
            <v>0</v>
          </cell>
          <cell r="X627">
            <v>0.64700000000000002</v>
          </cell>
          <cell r="Y627">
            <v>0.20499999999999999</v>
          </cell>
          <cell r="Z627">
            <v>0</v>
          </cell>
          <cell r="AA627">
            <v>0</v>
          </cell>
          <cell r="AB627">
            <v>5.7103825136612016</v>
          </cell>
          <cell r="AC627">
            <v>25</v>
          </cell>
          <cell r="AD627">
            <v>0</v>
          </cell>
          <cell r="AE627">
            <v>0</v>
          </cell>
          <cell r="AF627">
            <v>0</v>
          </cell>
          <cell r="AG627">
            <v>3520</v>
          </cell>
          <cell r="AH627">
            <v>1130</v>
          </cell>
          <cell r="AI627">
            <v>21.2</v>
          </cell>
          <cell r="AJ627">
            <v>7.19</v>
          </cell>
          <cell r="AK627">
            <v>6.07</v>
          </cell>
          <cell r="AL627">
            <v>2.72</v>
          </cell>
          <cell r="AM627">
            <v>0.95699999999999996</v>
          </cell>
          <cell r="AN627">
            <v>1.26</v>
          </cell>
          <cell r="AO627">
            <v>0.61699999999999999</v>
          </cell>
          <cell r="AP627">
            <v>0.57799999999999996</v>
          </cell>
          <cell r="AQ627">
            <v>0</v>
          </cell>
          <cell r="AR627">
            <v>9.9599999999999994E-2</v>
          </cell>
          <cell r="AS627">
            <v>9.15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3.02</v>
          </cell>
          <cell r="AZ627">
            <v>0.84499999999999997</v>
          </cell>
          <cell r="BA627">
            <v>0</v>
          </cell>
          <cell r="BB627">
            <v>0</v>
          </cell>
          <cell r="BD627" t="str">
            <v>C180x14.6</v>
          </cell>
          <cell r="BE627" t="str">
            <v>C180x14.6</v>
          </cell>
          <cell r="BF627">
            <v>14.6</v>
          </cell>
          <cell r="BG627">
            <v>18.530674470000001</v>
          </cell>
          <cell r="BH627">
            <v>17.786999999999999</v>
          </cell>
          <cell r="BI627">
            <v>0</v>
          </cell>
          <cell r="BJ627">
            <v>0</v>
          </cell>
          <cell r="BK627">
            <v>5.3106899999999992</v>
          </cell>
          <cell r="BL627">
            <v>0</v>
          </cell>
          <cell r="BM627">
            <v>0</v>
          </cell>
          <cell r="BN627">
            <v>0.53360999999999992</v>
          </cell>
          <cell r="BO627">
            <v>0.930006</v>
          </cell>
          <cell r="BP627">
            <v>0</v>
          </cell>
          <cell r="BQ627">
            <v>0</v>
          </cell>
          <cell r="BR627">
            <v>0</v>
          </cell>
          <cell r="BS627">
            <v>2.2233749999999999</v>
          </cell>
          <cell r="BT627">
            <v>2.2233749999999999</v>
          </cell>
          <cell r="BU627">
            <v>0</v>
          </cell>
          <cell r="BV627">
            <v>13.340249999999999</v>
          </cell>
          <cell r="BW627">
            <v>1.374681</v>
          </cell>
          <cell r="BX627">
            <v>0</v>
          </cell>
          <cell r="BY627">
            <v>1.6440269999999999</v>
          </cell>
          <cell r="BZ627">
            <v>0.52090499999999995</v>
          </cell>
          <cell r="CA627">
            <v>0</v>
          </cell>
          <cell r="CB627">
            <v>0</v>
          </cell>
          <cell r="CC627">
            <v>5.7103825136612016</v>
          </cell>
          <cell r="CD627">
            <v>25</v>
          </cell>
          <cell r="CE627">
            <v>0</v>
          </cell>
          <cell r="CF627">
            <v>0</v>
          </cell>
          <cell r="CG627">
            <v>0</v>
          </cell>
          <cell r="CH627">
            <v>247290.56</v>
          </cell>
          <cell r="CI627">
            <v>0.22895424196277647</v>
          </cell>
          <cell r="CJ627">
            <v>883.80106615813315</v>
          </cell>
          <cell r="CK627">
            <v>117.96220596699</v>
          </cell>
          <cell r="CL627">
            <v>99.587008375469992</v>
          </cell>
          <cell r="CM627">
            <v>6.9115200000000003</v>
          </cell>
          <cell r="CN627">
            <v>39.896114165723276</v>
          </cell>
          <cell r="CO627">
            <v>20.672097290459998</v>
          </cell>
          <cell r="CP627">
            <v>10.122765101756999</v>
          </cell>
          <cell r="CQ627">
            <v>1.4686979999999998</v>
          </cell>
          <cell r="CR627">
            <v>0</v>
          </cell>
          <cell r="CS627">
            <v>4.1521974617617952</v>
          </cell>
          <cell r="CT627">
            <v>2462.9130753553345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7.6738200000000001</v>
          </cell>
          <cell r="DA627">
            <v>0.84499999999999997</v>
          </cell>
          <cell r="DB627">
            <v>0</v>
          </cell>
          <cell r="DC627">
            <v>0</v>
          </cell>
        </row>
        <row r="628">
          <cell r="C628" t="str">
            <v>C8x11.5</v>
          </cell>
          <cell r="D628" t="str">
            <v>F</v>
          </cell>
          <cell r="E628">
            <v>11.5</v>
          </cell>
          <cell r="F628">
            <v>3.37</v>
          </cell>
          <cell r="G628">
            <v>8</v>
          </cell>
          <cell r="H628">
            <v>0</v>
          </cell>
          <cell r="I628">
            <v>0</v>
          </cell>
          <cell r="J628">
            <v>2.2599999999999998</v>
          </cell>
          <cell r="K628">
            <v>0</v>
          </cell>
          <cell r="L628">
            <v>0</v>
          </cell>
          <cell r="M628">
            <v>0.22</v>
          </cell>
          <cell r="N628">
            <v>0.39</v>
          </cell>
          <cell r="P628">
            <v>0</v>
          </cell>
          <cell r="Q628">
            <v>0</v>
          </cell>
          <cell r="R628">
            <v>0.9375</v>
          </cell>
          <cell r="S628">
            <v>0.9375</v>
          </cell>
          <cell r="T628">
            <v>0</v>
          </cell>
          <cell r="U628">
            <v>6.125</v>
          </cell>
          <cell r="V628">
            <v>0.57199999999999995</v>
          </cell>
          <cell r="W628">
            <v>0</v>
          </cell>
          <cell r="X628">
            <v>0.69699999999999995</v>
          </cell>
          <cell r="Y628">
            <v>0.21099999999999999</v>
          </cell>
          <cell r="Z628">
            <v>0</v>
          </cell>
          <cell r="AA628">
            <v>0</v>
          </cell>
          <cell r="AB628">
            <v>5.7948717948717938</v>
          </cell>
          <cell r="AC628">
            <v>27.84090909090909</v>
          </cell>
          <cell r="AD628">
            <v>0</v>
          </cell>
          <cell r="AE628">
            <v>0</v>
          </cell>
          <cell r="AF628">
            <v>0</v>
          </cell>
          <cell r="AG628">
            <v>3260</v>
          </cell>
          <cell r="AH628">
            <v>1580</v>
          </cell>
          <cell r="AI628">
            <v>32.5</v>
          </cell>
          <cell r="AJ628">
            <v>9.6300000000000008</v>
          </cell>
          <cell r="AK628">
            <v>8.14</v>
          </cell>
          <cell r="AL628">
            <v>3.11</v>
          </cell>
          <cell r="AM628">
            <v>1.31</v>
          </cell>
          <cell r="AN628">
            <v>1.57</v>
          </cell>
          <cell r="AO628">
            <v>0.77500000000000002</v>
          </cell>
          <cell r="AP628">
            <v>0.623</v>
          </cell>
          <cell r="AQ628">
            <v>0</v>
          </cell>
          <cell r="AR628">
            <v>0.13</v>
          </cell>
          <cell r="AS628">
            <v>16.5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3.41</v>
          </cell>
          <cell r="AZ628">
            <v>0.86199999999999999</v>
          </cell>
          <cell r="BA628">
            <v>0</v>
          </cell>
          <cell r="BB628">
            <v>0</v>
          </cell>
          <cell r="BD628" t="str">
            <v>C200x17.1</v>
          </cell>
          <cell r="BE628" t="str">
            <v>C200x17.1</v>
          </cell>
          <cell r="BF628">
            <v>17.200000000000003</v>
          </cell>
          <cell r="BG628">
            <v>21.759014969999999</v>
          </cell>
          <cell r="BH628">
            <v>20.327999999999999</v>
          </cell>
          <cell r="BI628">
            <v>0</v>
          </cell>
          <cell r="BJ628">
            <v>0</v>
          </cell>
          <cell r="BK628">
            <v>5.742659999999999</v>
          </cell>
          <cell r="BL628">
            <v>0</v>
          </cell>
          <cell r="BM628">
            <v>0</v>
          </cell>
          <cell r="BN628">
            <v>0.55901999999999996</v>
          </cell>
          <cell r="BO628">
            <v>0.99099000000000004</v>
          </cell>
          <cell r="BP628">
            <v>0</v>
          </cell>
          <cell r="BQ628">
            <v>0</v>
          </cell>
          <cell r="BR628">
            <v>0</v>
          </cell>
          <cell r="BS628">
            <v>2.3821875000000001</v>
          </cell>
          <cell r="BT628">
            <v>2.3821875000000001</v>
          </cell>
          <cell r="BU628">
            <v>0</v>
          </cell>
          <cell r="BV628">
            <v>15.563625</v>
          </cell>
          <cell r="BW628">
            <v>1.4534519999999997</v>
          </cell>
          <cell r="BX628">
            <v>0</v>
          </cell>
          <cell r="BY628">
            <v>1.7710769999999998</v>
          </cell>
          <cell r="BZ628">
            <v>0.53615099999999993</v>
          </cell>
          <cell r="CA628">
            <v>0</v>
          </cell>
          <cell r="CB628">
            <v>0</v>
          </cell>
          <cell r="CC628">
            <v>5.7948717948717938</v>
          </cell>
          <cell r="CD628">
            <v>27.84090909090909</v>
          </cell>
          <cell r="CE628">
            <v>0</v>
          </cell>
          <cell r="CF628">
            <v>0</v>
          </cell>
          <cell r="CG628">
            <v>0</v>
          </cell>
          <cell r="CH628">
            <v>229024.78</v>
          </cell>
          <cell r="CI628">
            <v>0.32013071000105031</v>
          </cell>
          <cell r="CJ628">
            <v>1354.8837099122325</v>
          </cell>
          <cell r="CK628">
            <v>157.99388643423001</v>
          </cell>
          <cell r="CL628">
            <v>133.54831106693999</v>
          </cell>
          <cell r="CM628">
            <v>7.9025099999999995</v>
          </cell>
          <cell r="CN628">
            <v>54.612235691846912</v>
          </cell>
          <cell r="CO628">
            <v>25.75808948097</v>
          </cell>
          <cell r="CP628">
            <v>12.714980476275</v>
          </cell>
          <cell r="CQ628">
            <v>1.583043</v>
          </cell>
          <cell r="CR628">
            <v>0</v>
          </cell>
          <cell r="CS628">
            <v>5.4195348396489296</v>
          </cell>
          <cell r="CT628">
            <v>4441.3186604768325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8.6648099999999992</v>
          </cell>
          <cell r="DA628">
            <v>0.86199999999999999</v>
          </cell>
          <cell r="DB628">
            <v>0</v>
          </cell>
          <cell r="DC628">
            <v>0</v>
          </cell>
        </row>
        <row r="629">
          <cell r="C629" t="str">
            <v>C8x13.75</v>
          </cell>
          <cell r="D629" t="str">
            <v>F</v>
          </cell>
          <cell r="E629">
            <v>13.75</v>
          </cell>
          <cell r="F629">
            <v>4.04</v>
          </cell>
          <cell r="G629">
            <v>8</v>
          </cell>
          <cell r="H629">
            <v>0</v>
          </cell>
          <cell r="I629">
            <v>0</v>
          </cell>
          <cell r="J629">
            <v>2.34</v>
          </cell>
          <cell r="K629">
            <v>0</v>
          </cell>
          <cell r="L629">
            <v>0</v>
          </cell>
          <cell r="M629">
            <v>0.30299999999999999</v>
          </cell>
          <cell r="N629">
            <v>0.39</v>
          </cell>
          <cell r="P629">
            <v>0</v>
          </cell>
          <cell r="Q629">
            <v>0</v>
          </cell>
          <cell r="R629">
            <v>0.9375</v>
          </cell>
          <cell r="S629">
            <v>0.9375</v>
          </cell>
          <cell r="T629">
            <v>0</v>
          </cell>
          <cell r="U629">
            <v>6.125</v>
          </cell>
          <cell r="V629">
            <v>0.55400000000000005</v>
          </cell>
          <cell r="W629">
            <v>0</v>
          </cell>
          <cell r="X629">
            <v>0.60399999999999998</v>
          </cell>
          <cell r="Y629">
            <v>0.252</v>
          </cell>
          <cell r="Z629">
            <v>0</v>
          </cell>
          <cell r="AA629">
            <v>0</v>
          </cell>
          <cell r="AB629">
            <v>5.9999999999999991</v>
          </cell>
          <cell r="AC629">
            <v>20.214521452145217</v>
          </cell>
          <cell r="AD629">
            <v>0</v>
          </cell>
          <cell r="AE629">
            <v>0</v>
          </cell>
          <cell r="AF629">
            <v>0</v>
          </cell>
          <cell r="AG629">
            <v>3840</v>
          </cell>
          <cell r="AH629">
            <v>952</v>
          </cell>
          <cell r="AI629">
            <v>36.1</v>
          </cell>
          <cell r="AJ629">
            <v>11</v>
          </cell>
          <cell r="AK629">
            <v>9.02</v>
          </cell>
          <cell r="AL629">
            <v>2.99</v>
          </cell>
          <cell r="AM629">
            <v>1.52</v>
          </cell>
          <cell r="AN629">
            <v>1.73</v>
          </cell>
          <cell r="AO629">
            <v>0.84799999999999998</v>
          </cell>
          <cell r="AP629">
            <v>0.61299999999999999</v>
          </cell>
          <cell r="AQ629">
            <v>0</v>
          </cell>
          <cell r="AR629">
            <v>0.186</v>
          </cell>
          <cell r="AS629">
            <v>19.2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3.26</v>
          </cell>
          <cell r="AZ629">
            <v>0.874</v>
          </cell>
          <cell r="BA629">
            <v>0</v>
          </cell>
          <cell r="BB629">
            <v>0</v>
          </cell>
          <cell r="BD629" t="str">
            <v>C200x20.5</v>
          </cell>
          <cell r="BE629" t="str">
            <v>C200x20.5</v>
          </cell>
          <cell r="BF629">
            <v>20.5</v>
          </cell>
          <cell r="BG629">
            <v>26.084991239999997</v>
          </cell>
          <cell r="BH629">
            <v>20.327999999999999</v>
          </cell>
          <cell r="BI629">
            <v>0</v>
          </cell>
          <cell r="BJ629">
            <v>0</v>
          </cell>
          <cell r="BK629">
            <v>5.9459399999999993</v>
          </cell>
          <cell r="BL629">
            <v>0</v>
          </cell>
          <cell r="BM629">
            <v>0</v>
          </cell>
          <cell r="BN629">
            <v>0.76992299999999991</v>
          </cell>
          <cell r="BO629">
            <v>0.99099000000000004</v>
          </cell>
          <cell r="BP629">
            <v>0</v>
          </cell>
          <cell r="BQ629">
            <v>0</v>
          </cell>
          <cell r="BR629">
            <v>0</v>
          </cell>
          <cell r="BS629">
            <v>2.3821875000000001</v>
          </cell>
          <cell r="BT629">
            <v>2.3821875000000001</v>
          </cell>
          <cell r="BU629">
            <v>0</v>
          </cell>
          <cell r="BV629">
            <v>15.563625</v>
          </cell>
          <cell r="BW629">
            <v>1.4077140000000001</v>
          </cell>
          <cell r="BX629">
            <v>0</v>
          </cell>
          <cell r="BY629">
            <v>1.534764</v>
          </cell>
          <cell r="BZ629">
            <v>0.64033200000000001</v>
          </cell>
          <cell r="CA629">
            <v>0</v>
          </cell>
          <cell r="CB629">
            <v>0</v>
          </cell>
          <cell r="CC629">
            <v>5.9999999999999991</v>
          </cell>
          <cell r="CD629">
            <v>20.214521452145217</v>
          </cell>
          <cell r="CE629">
            <v>0</v>
          </cell>
          <cell r="CF629">
            <v>0</v>
          </cell>
          <cell r="CG629">
            <v>0</v>
          </cell>
          <cell r="CH629">
            <v>269771.52000000002</v>
          </cell>
          <cell r="CI629">
            <v>0.19288888349430372</v>
          </cell>
          <cell r="CJ629">
            <v>1504.9631362409721</v>
          </cell>
          <cell r="CK629">
            <v>180.470690631</v>
          </cell>
          <cell r="CL629">
            <v>147.98596631741998</v>
          </cell>
          <cell r="CM629">
            <v>7.5975900000000003</v>
          </cell>
          <cell r="CN629">
            <v>63.36686889435672</v>
          </cell>
          <cell r="CO629">
            <v>28.383117708329998</v>
          </cell>
          <cell r="CP629">
            <v>13.912649605007999</v>
          </cell>
          <cell r="CQ629">
            <v>1.5576329999999998</v>
          </cell>
          <cell r="CR629">
            <v>0</v>
          </cell>
          <cell r="CS629">
            <v>7.7541036936515457</v>
          </cell>
          <cell r="CT629">
            <v>5168.0798958275873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8.2836599999999994</v>
          </cell>
          <cell r="DA629">
            <v>0.874</v>
          </cell>
          <cell r="DB629">
            <v>0</v>
          </cell>
          <cell r="DC629">
            <v>0</v>
          </cell>
        </row>
        <row r="630">
          <cell r="C630" t="str">
            <v>C8x18.75</v>
          </cell>
          <cell r="D630" t="str">
            <v>F</v>
          </cell>
          <cell r="E630">
            <v>18.75</v>
          </cell>
          <cell r="F630">
            <v>5.51</v>
          </cell>
          <cell r="G630">
            <v>8</v>
          </cell>
          <cell r="H630">
            <v>0</v>
          </cell>
          <cell r="I630">
            <v>0</v>
          </cell>
          <cell r="J630">
            <v>2.5299999999999998</v>
          </cell>
          <cell r="K630">
            <v>0</v>
          </cell>
          <cell r="L630">
            <v>0</v>
          </cell>
          <cell r="M630">
            <v>0.48699999999999999</v>
          </cell>
          <cell r="N630">
            <v>0.39</v>
          </cell>
          <cell r="P630">
            <v>0</v>
          </cell>
          <cell r="Q630">
            <v>0</v>
          </cell>
          <cell r="R630">
            <v>0.9375</v>
          </cell>
          <cell r="S630">
            <v>0.9375</v>
          </cell>
          <cell r="T630">
            <v>0</v>
          </cell>
          <cell r="U630">
            <v>6.125</v>
          </cell>
          <cell r="V630">
            <v>0.56499999999999995</v>
          </cell>
          <cell r="W630">
            <v>0</v>
          </cell>
          <cell r="X630">
            <v>0.43099999999999999</v>
          </cell>
          <cell r="Y630">
            <v>0.34399999999999997</v>
          </cell>
          <cell r="Z630">
            <v>0</v>
          </cell>
          <cell r="AA630">
            <v>0</v>
          </cell>
          <cell r="AB630">
            <v>6.4871794871794863</v>
          </cell>
          <cell r="AC630">
            <v>12.577002053388091</v>
          </cell>
          <cell r="AD630">
            <v>0</v>
          </cell>
          <cell r="AE630">
            <v>0</v>
          </cell>
          <cell r="AF630">
            <v>0</v>
          </cell>
          <cell r="AG630">
            <v>5630</v>
          </cell>
          <cell r="AH630">
            <v>260</v>
          </cell>
          <cell r="AI630">
            <v>43.9</v>
          </cell>
          <cell r="AJ630">
            <v>13.9</v>
          </cell>
          <cell r="AK630">
            <v>11</v>
          </cell>
          <cell r="AL630">
            <v>2.82</v>
          </cell>
          <cell r="AM630">
            <v>1.97</v>
          </cell>
          <cell r="AN630">
            <v>2.17</v>
          </cell>
          <cell r="AO630">
            <v>1.01</v>
          </cell>
          <cell r="AP630">
            <v>0.59799999999999998</v>
          </cell>
          <cell r="AQ630">
            <v>0</v>
          </cell>
          <cell r="AR630">
            <v>0.434</v>
          </cell>
          <cell r="AS630">
            <v>25.1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3.05</v>
          </cell>
          <cell r="AZ630">
            <v>0.89400000000000002</v>
          </cell>
          <cell r="BA630">
            <v>0</v>
          </cell>
          <cell r="BB630">
            <v>0</v>
          </cell>
          <cell r="BD630" t="str">
            <v>C200x27.9</v>
          </cell>
          <cell r="BE630" t="str">
            <v>C200x27.9</v>
          </cell>
          <cell r="BF630">
            <v>28</v>
          </cell>
          <cell r="BG630">
            <v>35.576312309999999</v>
          </cell>
          <cell r="BH630">
            <v>20.327999999999999</v>
          </cell>
          <cell r="BI630">
            <v>0</v>
          </cell>
          <cell r="BJ630">
            <v>0</v>
          </cell>
          <cell r="BK630">
            <v>6.4287299999999989</v>
          </cell>
          <cell r="BL630">
            <v>0</v>
          </cell>
          <cell r="BM630">
            <v>0</v>
          </cell>
          <cell r="BN630">
            <v>1.2374669999999999</v>
          </cell>
          <cell r="BO630">
            <v>0.99099000000000004</v>
          </cell>
          <cell r="BP630">
            <v>0</v>
          </cell>
          <cell r="BQ630">
            <v>0</v>
          </cell>
          <cell r="BR630">
            <v>0</v>
          </cell>
          <cell r="BS630">
            <v>2.3821875000000001</v>
          </cell>
          <cell r="BT630">
            <v>2.3821875000000001</v>
          </cell>
          <cell r="BU630">
            <v>0</v>
          </cell>
          <cell r="BV630">
            <v>15.563625</v>
          </cell>
          <cell r="BW630">
            <v>1.4356649999999997</v>
          </cell>
          <cell r="BX630">
            <v>0</v>
          </cell>
          <cell r="BY630">
            <v>1.0951709999999999</v>
          </cell>
          <cell r="BZ630">
            <v>0.87410399999999988</v>
          </cell>
          <cell r="CA630">
            <v>0</v>
          </cell>
          <cell r="CB630">
            <v>0</v>
          </cell>
          <cell r="CC630">
            <v>6.4871794871794863</v>
          </cell>
          <cell r="CD630">
            <v>12.577002053388091</v>
          </cell>
          <cell r="CE630">
            <v>0</v>
          </cell>
          <cell r="CF630">
            <v>0</v>
          </cell>
          <cell r="CG630">
            <v>0</v>
          </cell>
          <cell r="CH630">
            <v>395524.39</v>
          </cell>
          <cell r="CI630">
            <v>5.2679737088780425E-2</v>
          </cell>
          <cell r="CJ630">
            <v>1830.1352266199078</v>
          </cell>
          <cell r="CK630">
            <v>228.0493272519</v>
          </cell>
          <cell r="CL630">
            <v>180.470690631</v>
          </cell>
          <cell r="CM630">
            <v>7.1656199999999997</v>
          </cell>
          <cell r="CN630">
            <v>82.126797185449163</v>
          </cell>
          <cell r="CO630">
            <v>35.601945333569994</v>
          </cell>
          <cell r="CP630">
            <v>16.57049068521</v>
          </cell>
          <cell r="CQ630">
            <v>1.5195179999999999</v>
          </cell>
          <cell r="CR630">
            <v>0</v>
          </cell>
          <cell r="CS630">
            <v>18.092908618520273</v>
          </cell>
          <cell r="CT630">
            <v>6756.1877804829401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7.750049999999999</v>
          </cell>
          <cell r="DA630">
            <v>0.89400000000000002</v>
          </cell>
          <cell r="DB630">
            <v>0</v>
          </cell>
          <cell r="DC630">
            <v>0</v>
          </cell>
        </row>
        <row r="631">
          <cell r="C631" t="str">
            <v>C8x3x16</v>
          </cell>
          <cell r="D631" t="str">
            <v>F</v>
          </cell>
          <cell r="U631">
            <v>0</v>
          </cell>
          <cell r="BC631" t="str">
            <v>BS</v>
          </cell>
          <cell r="BD631" t="str">
            <v>C200x75x24</v>
          </cell>
          <cell r="BE631" t="str">
            <v>C200x75x24</v>
          </cell>
          <cell r="BF631">
            <v>24</v>
          </cell>
          <cell r="BG631">
            <v>30.4</v>
          </cell>
          <cell r="BH631">
            <v>20.32</v>
          </cell>
          <cell r="BK631">
            <v>7.62</v>
          </cell>
          <cell r="BN631">
            <v>0.71</v>
          </cell>
          <cell r="BO631">
            <v>1.1200000000000001</v>
          </cell>
          <cell r="BS631">
            <v>2.5350000000000001</v>
          </cell>
          <cell r="BT631">
            <v>2.5350000000000001</v>
          </cell>
          <cell r="BV631">
            <v>15.25</v>
          </cell>
          <cell r="BW631">
            <v>2.14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H631">
            <v>262627.52927057975</v>
          </cell>
          <cell r="CI631">
            <v>0.15724065033467191</v>
          </cell>
          <cell r="CJ631">
            <v>1955</v>
          </cell>
          <cell r="CK631">
            <v>226</v>
          </cell>
          <cell r="CL631">
            <v>192</v>
          </cell>
          <cell r="CM631">
            <v>8.0193023715480258</v>
          </cell>
          <cell r="CN631">
            <v>152</v>
          </cell>
          <cell r="CO631">
            <v>53.5</v>
          </cell>
          <cell r="CP631">
            <v>27.7</v>
          </cell>
          <cell r="CQ631">
            <v>2.2360679774997898</v>
          </cell>
          <cell r="CS631">
            <v>10.6</v>
          </cell>
          <cell r="CT631">
            <v>11200</v>
          </cell>
          <cell r="CZ631">
            <v>8.89</v>
          </cell>
          <cell r="DA631">
            <v>0.91100000000000003</v>
          </cell>
        </row>
        <row r="632">
          <cell r="C632" t="str">
            <v>C9x13.4</v>
          </cell>
          <cell r="D632" t="str">
            <v>F</v>
          </cell>
          <cell r="E632">
            <v>13.4</v>
          </cell>
          <cell r="F632">
            <v>3.94</v>
          </cell>
          <cell r="G632">
            <v>9</v>
          </cell>
          <cell r="H632">
            <v>0</v>
          </cell>
          <cell r="I632">
            <v>0</v>
          </cell>
          <cell r="J632">
            <v>2.4300000000000002</v>
          </cell>
          <cell r="K632">
            <v>0</v>
          </cell>
          <cell r="L632">
            <v>0</v>
          </cell>
          <cell r="M632">
            <v>0.23300000000000001</v>
          </cell>
          <cell r="N632">
            <v>0.41299999999999998</v>
          </cell>
          <cell r="O632">
            <v>0</v>
          </cell>
          <cell r="P632">
            <v>0</v>
          </cell>
          <cell r="Q632">
            <v>0</v>
          </cell>
          <cell r="R632">
            <v>0.9375</v>
          </cell>
          <cell r="S632">
            <v>0.9375</v>
          </cell>
          <cell r="T632">
            <v>0</v>
          </cell>
          <cell r="U632">
            <v>7.125</v>
          </cell>
          <cell r="V632">
            <v>0.60099999999999998</v>
          </cell>
          <cell r="W632">
            <v>0</v>
          </cell>
          <cell r="X632">
            <v>0.74199999999999999</v>
          </cell>
          <cell r="Y632">
            <v>0.219</v>
          </cell>
          <cell r="Z632">
            <v>0</v>
          </cell>
          <cell r="AA632">
            <v>0</v>
          </cell>
          <cell r="AB632">
            <v>5.8837772397094437</v>
          </cell>
          <cell r="AC632">
            <v>30.579399141630901</v>
          </cell>
          <cell r="AD632">
            <v>0</v>
          </cell>
          <cell r="AE632">
            <v>0</v>
          </cell>
          <cell r="AF632">
            <v>0</v>
          </cell>
          <cell r="AG632">
            <v>3070</v>
          </cell>
          <cell r="AH632">
            <v>2050</v>
          </cell>
          <cell r="AI632">
            <v>47.8</v>
          </cell>
          <cell r="AJ632">
            <v>12.6</v>
          </cell>
          <cell r="AK632">
            <v>10.6</v>
          </cell>
          <cell r="AL632">
            <v>3.49</v>
          </cell>
          <cell r="AM632">
            <v>1.75</v>
          </cell>
          <cell r="AN632">
            <v>1.94</v>
          </cell>
          <cell r="AO632">
            <v>0.95399999999999996</v>
          </cell>
          <cell r="AP632">
            <v>0.66600000000000004</v>
          </cell>
          <cell r="AQ632">
            <v>0</v>
          </cell>
          <cell r="AR632">
            <v>0.16800000000000001</v>
          </cell>
          <cell r="AS632">
            <v>28.2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3.79</v>
          </cell>
          <cell r="AZ632">
            <v>0.875</v>
          </cell>
          <cell r="BA632">
            <v>0</v>
          </cell>
          <cell r="BB632">
            <v>0</v>
          </cell>
          <cell r="BD632" t="str">
            <v>C230x19.9</v>
          </cell>
          <cell r="BE632" t="str">
            <v>C230x19.9</v>
          </cell>
          <cell r="BF632">
            <v>20</v>
          </cell>
          <cell r="BG632">
            <v>25.439323139999999</v>
          </cell>
          <cell r="BH632">
            <v>22.869</v>
          </cell>
          <cell r="BI632">
            <v>0</v>
          </cell>
          <cell r="BJ632">
            <v>0</v>
          </cell>
          <cell r="BK632">
            <v>6.1746300000000005</v>
          </cell>
          <cell r="BL632">
            <v>0</v>
          </cell>
          <cell r="BM632">
            <v>0</v>
          </cell>
          <cell r="BN632">
            <v>0.59205300000000005</v>
          </cell>
          <cell r="BO632">
            <v>1.0494329999999998</v>
          </cell>
          <cell r="BP632">
            <v>0</v>
          </cell>
          <cell r="BQ632">
            <v>0</v>
          </cell>
          <cell r="BR632">
            <v>0</v>
          </cell>
          <cell r="BS632">
            <v>2.3821875000000001</v>
          </cell>
          <cell r="BT632">
            <v>2.3821875000000001</v>
          </cell>
          <cell r="BU632">
            <v>0</v>
          </cell>
          <cell r="BV632">
            <v>18.104624999999999</v>
          </cell>
          <cell r="BW632">
            <v>1.5271409999999999</v>
          </cell>
          <cell r="BX632">
            <v>0</v>
          </cell>
          <cell r="BY632">
            <v>1.8854219999999999</v>
          </cell>
          <cell r="BZ632">
            <v>0.55647899999999995</v>
          </cell>
          <cell r="CA632">
            <v>0</v>
          </cell>
          <cell r="CB632">
            <v>0</v>
          </cell>
          <cell r="CC632">
            <v>5.8837772397094437</v>
          </cell>
          <cell r="CD632">
            <v>30.579399141630901</v>
          </cell>
          <cell r="CE632">
            <v>0</v>
          </cell>
          <cell r="CF632">
            <v>0</v>
          </cell>
          <cell r="CG632">
            <v>0</v>
          </cell>
          <cell r="CH632">
            <v>215676.71</v>
          </cell>
          <cell r="CI632">
            <v>0.41535946550769182</v>
          </cell>
          <cell r="CJ632">
            <v>1992.7212718093756</v>
          </cell>
          <cell r="CK632">
            <v>206.72097290459999</v>
          </cell>
          <cell r="CL632">
            <v>173.90812006259998</v>
          </cell>
          <cell r="CM632">
            <v>8.8680900000000005</v>
          </cell>
          <cell r="CN632">
            <v>72.955276687581744</v>
          </cell>
          <cell r="CO632">
            <v>31.828467256739998</v>
          </cell>
          <cell r="CP632">
            <v>15.651730805633999</v>
          </cell>
          <cell r="CQ632">
            <v>1.6923060000000001</v>
          </cell>
          <cell r="CR632">
            <v>0</v>
          </cell>
          <cell r="CS632">
            <v>7.0037065620078485</v>
          </cell>
          <cell r="CT632">
            <v>7590.617346996768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9.6303900000000002</v>
          </cell>
          <cell r="DA632">
            <v>0.875</v>
          </cell>
          <cell r="DB632">
            <v>0</v>
          </cell>
          <cell r="DC632">
            <v>0</v>
          </cell>
        </row>
        <row r="633">
          <cell r="C633" t="str">
            <v>C9x15</v>
          </cell>
          <cell r="D633" t="str">
            <v>F</v>
          </cell>
          <cell r="E633">
            <v>15</v>
          </cell>
          <cell r="F633">
            <v>4.41</v>
          </cell>
          <cell r="G633">
            <v>9</v>
          </cell>
          <cell r="H633">
            <v>0</v>
          </cell>
          <cell r="I633">
            <v>0</v>
          </cell>
          <cell r="J633">
            <v>2.4900000000000002</v>
          </cell>
          <cell r="K633">
            <v>0</v>
          </cell>
          <cell r="L633">
            <v>0</v>
          </cell>
          <cell r="M633">
            <v>0.28499999999999998</v>
          </cell>
          <cell r="N633">
            <v>0.41299999999999998</v>
          </cell>
          <cell r="O633">
            <v>0</v>
          </cell>
          <cell r="P633">
            <v>0</v>
          </cell>
          <cell r="Q633">
            <v>0</v>
          </cell>
          <cell r="R633">
            <v>0.9375</v>
          </cell>
          <cell r="S633">
            <v>0.9375</v>
          </cell>
          <cell r="T633">
            <v>0</v>
          </cell>
          <cell r="U633">
            <v>7.125</v>
          </cell>
          <cell r="V633">
            <v>0.58599999999999997</v>
          </cell>
          <cell r="W633">
            <v>0</v>
          </cell>
          <cell r="X633">
            <v>0.68100000000000005</v>
          </cell>
          <cell r="Y633">
            <v>0.245</v>
          </cell>
          <cell r="Z633">
            <v>0</v>
          </cell>
          <cell r="AB633">
            <v>6.0290556900726404</v>
          </cell>
          <cell r="AC633">
            <v>25.000000000000004</v>
          </cell>
          <cell r="AD633">
            <v>0</v>
          </cell>
          <cell r="AE633">
            <v>0</v>
          </cell>
          <cell r="AF633">
            <v>0</v>
          </cell>
          <cell r="AG633">
            <v>3380</v>
          </cell>
          <cell r="AH633">
            <v>1530</v>
          </cell>
          <cell r="AI633">
            <v>51</v>
          </cell>
          <cell r="AJ633">
            <v>13.6</v>
          </cell>
          <cell r="AK633">
            <v>11.3</v>
          </cell>
          <cell r="AL633">
            <v>3.4</v>
          </cell>
          <cell r="AM633">
            <v>1.91</v>
          </cell>
          <cell r="AN633">
            <v>2.04</v>
          </cell>
          <cell r="AO633">
            <v>1.01</v>
          </cell>
          <cell r="AP633">
            <v>0.65900000000000003</v>
          </cell>
          <cell r="AQ633">
            <v>0</v>
          </cell>
          <cell r="AR633">
            <v>0.20799999999999999</v>
          </cell>
          <cell r="AS633">
            <v>31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3.69</v>
          </cell>
          <cell r="AZ633">
            <v>0.88200000000000001</v>
          </cell>
          <cell r="BA633">
            <v>0</v>
          </cell>
          <cell r="BB633">
            <v>0</v>
          </cell>
          <cell r="BD633" t="str">
            <v>C230x22</v>
          </cell>
          <cell r="BE633" t="str">
            <v>C230x22</v>
          </cell>
          <cell r="BF633">
            <v>22.400000000000002</v>
          </cell>
          <cell r="BG633">
            <v>28.473963210000001</v>
          </cell>
          <cell r="BH633">
            <v>22.869</v>
          </cell>
          <cell r="BI633">
            <v>0</v>
          </cell>
          <cell r="BJ633">
            <v>0</v>
          </cell>
          <cell r="BK633">
            <v>6.3270900000000001</v>
          </cell>
          <cell r="BL633">
            <v>0</v>
          </cell>
          <cell r="BM633">
            <v>0</v>
          </cell>
          <cell r="BN633">
            <v>0.72418499999999997</v>
          </cell>
          <cell r="BO633">
            <v>1.0494329999999998</v>
          </cell>
          <cell r="BP633">
            <v>0</v>
          </cell>
          <cell r="BQ633">
            <v>0</v>
          </cell>
          <cell r="BR633">
            <v>0</v>
          </cell>
          <cell r="BS633">
            <v>2.3821875000000001</v>
          </cell>
          <cell r="BT633">
            <v>2.3821875000000001</v>
          </cell>
          <cell r="BU633">
            <v>0</v>
          </cell>
          <cell r="BV633">
            <v>18.104624999999999</v>
          </cell>
          <cell r="BW633">
            <v>1.489026</v>
          </cell>
          <cell r="BX633">
            <v>0</v>
          </cell>
          <cell r="BY633">
            <v>1.730421</v>
          </cell>
          <cell r="BZ633">
            <v>0.62254500000000002</v>
          </cell>
          <cell r="CA633">
            <v>0</v>
          </cell>
          <cell r="CB633">
            <v>0</v>
          </cell>
          <cell r="CC633">
            <v>6.0290556900726404</v>
          </cell>
          <cell r="CD633">
            <v>25.000000000000004</v>
          </cell>
          <cell r="CE633">
            <v>0</v>
          </cell>
          <cell r="CF633">
            <v>0</v>
          </cell>
          <cell r="CG633">
            <v>0</v>
          </cell>
          <cell r="CH633">
            <v>237455.14</v>
          </cell>
          <cell r="CI633">
            <v>0.30999999133013095</v>
          </cell>
          <cell r="CJ633">
            <v>2126.1252063238107</v>
          </cell>
          <cell r="CK633">
            <v>223.12739932559998</v>
          </cell>
          <cell r="CL633">
            <v>185.39261855730001</v>
          </cell>
          <cell r="CM633">
            <v>8.6394000000000002</v>
          </cell>
          <cell r="CN633">
            <v>79.62547341330351</v>
          </cell>
          <cell r="CO633">
            <v>33.469109898839996</v>
          </cell>
          <cell r="CP633">
            <v>16.57049068521</v>
          </cell>
          <cell r="CQ633">
            <v>1.6745190000000001</v>
          </cell>
          <cell r="CR633">
            <v>0</v>
          </cell>
          <cell r="CS633">
            <v>8.6712557434382873</v>
          </cell>
          <cell r="CT633">
            <v>8344.295665138292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9.3762899999999991</v>
          </cell>
          <cell r="DA633">
            <v>0.88200000000000001</v>
          </cell>
          <cell r="DB633">
            <v>0</v>
          </cell>
          <cell r="DC633">
            <v>0</v>
          </cell>
        </row>
        <row r="634">
          <cell r="C634" t="str">
            <v>C9x20</v>
          </cell>
          <cell r="D634" t="str">
            <v>F</v>
          </cell>
          <cell r="E634">
            <v>20</v>
          </cell>
          <cell r="F634">
            <v>5.87</v>
          </cell>
          <cell r="G634">
            <v>9</v>
          </cell>
          <cell r="H634">
            <v>0</v>
          </cell>
          <cell r="I634">
            <v>0</v>
          </cell>
          <cell r="J634">
            <v>2.65</v>
          </cell>
          <cell r="K634">
            <v>0</v>
          </cell>
          <cell r="L634">
            <v>0</v>
          </cell>
          <cell r="M634">
            <v>0.44800000000000001</v>
          </cell>
          <cell r="N634">
            <v>0.41299999999999998</v>
          </cell>
          <cell r="O634">
            <v>0</v>
          </cell>
          <cell r="P634">
            <v>0</v>
          </cell>
          <cell r="Q634">
            <v>0</v>
          </cell>
          <cell r="R634">
            <v>0.9375</v>
          </cell>
          <cell r="S634">
            <v>0.9375</v>
          </cell>
          <cell r="T634">
            <v>0</v>
          </cell>
          <cell r="U634">
            <v>7.125</v>
          </cell>
          <cell r="V634">
            <v>0.58299999999999996</v>
          </cell>
          <cell r="W634">
            <v>0</v>
          </cell>
          <cell r="X634">
            <v>0.51500000000000001</v>
          </cell>
          <cell r="Y634">
            <v>0.32600000000000001</v>
          </cell>
          <cell r="Z634">
            <v>0</v>
          </cell>
          <cell r="AB634">
            <v>6.4164648910411621</v>
          </cell>
          <cell r="AC634">
            <v>15.904017857142858</v>
          </cell>
          <cell r="AD634">
            <v>0</v>
          </cell>
          <cell r="AE634">
            <v>0</v>
          </cell>
          <cell r="AF634">
            <v>0</v>
          </cell>
          <cell r="AG634">
            <v>4690</v>
          </cell>
          <cell r="AH634">
            <v>524</v>
          </cell>
          <cell r="AI634">
            <v>60.9</v>
          </cell>
          <cell r="AJ634">
            <v>16.899999999999999</v>
          </cell>
          <cell r="AK634">
            <v>13.5</v>
          </cell>
          <cell r="AL634">
            <v>3.22</v>
          </cell>
          <cell r="AM634">
            <v>2.41</v>
          </cell>
          <cell r="AN634">
            <v>2.46</v>
          </cell>
          <cell r="AO634">
            <v>1.17</v>
          </cell>
          <cell r="AP634">
            <v>0.64</v>
          </cell>
          <cell r="AQ634">
            <v>0</v>
          </cell>
          <cell r="AR634">
            <v>0.42699999999999999</v>
          </cell>
          <cell r="AS634">
            <v>39.4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3.46</v>
          </cell>
          <cell r="AZ634">
            <v>0.89900000000000002</v>
          </cell>
          <cell r="BA634">
            <v>0</v>
          </cell>
          <cell r="BB634">
            <v>0</v>
          </cell>
          <cell r="BD634" t="str">
            <v>C230x30</v>
          </cell>
          <cell r="BE634" t="str">
            <v>C230x30</v>
          </cell>
          <cell r="BF634">
            <v>29.8</v>
          </cell>
          <cell r="BG634">
            <v>37.900717469999996</v>
          </cell>
          <cell r="BH634">
            <v>22.869</v>
          </cell>
          <cell r="BI634">
            <v>0</v>
          </cell>
          <cell r="BJ634">
            <v>0</v>
          </cell>
          <cell r="BK634">
            <v>6.7336499999999999</v>
          </cell>
          <cell r="BL634">
            <v>0</v>
          </cell>
          <cell r="BM634">
            <v>0</v>
          </cell>
          <cell r="BN634">
            <v>1.138368</v>
          </cell>
          <cell r="BO634">
            <v>1.0494329999999998</v>
          </cell>
          <cell r="BP634">
            <v>0</v>
          </cell>
          <cell r="BQ634">
            <v>0</v>
          </cell>
          <cell r="BR634">
            <v>0</v>
          </cell>
          <cell r="BS634">
            <v>2.3821875000000001</v>
          </cell>
          <cell r="BT634">
            <v>2.3821875000000001</v>
          </cell>
          <cell r="BU634">
            <v>0</v>
          </cell>
          <cell r="BV634">
            <v>18.104624999999999</v>
          </cell>
          <cell r="BW634">
            <v>1.4814029999999998</v>
          </cell>
          <cell r="BX634">
            <v>0</v>
          </cell>
          <cell r="BY634">
            <v>1.3086150000000001</v>
          </cell>
          <cell r="BZ634">
            <v>0.82836600000000005</v>
          </cell>
          <cell r="CA634">
            <v>0</v>
          </cell>
          <cell r="CB634">
            <v>0</v>
          </cell>
          <cell r="CC634">
            <v>6.4164648910411621</v>
          </cell>
          <cell r="CD634">
            <v>15.904017857142858</v>
          </cell>
          <cell r="CE634">
            <v>0</v>
          </cell>
          <cell r="CF634">
            <v>0</v>
          </cell>
          <cell r="CG634">
            <v>0</v>
          </cell>
          <cell r="CH634">
            <v>329486.57</v>
          </cell>
          <cell r="CI634">
            <v>0.1061699316712344</v>
          </cell>
          <cell r="CJ634">
            <v>2538.8436287278446</v>
          </cell>
          <cell r="CK634">
            <v>277.26860651489994</v>
          </cell>
          <cell r="CL634">
            <v>221.48675668349998</v>
          </cell>
          <cell r="CM634">
            <v>8.1820199999999996</v>
          </cell>
          <cell r="CN634">
            <v>100.46983818118402</v>
          </cell>
          <cell r="CO634">
            <v>40.359808995659996</v>
          </cell>
          <cell r="CP634">
            <v>19.195518912569998</v>
          </cell>
          <cell r="CQ634">
            <v>1.6262399999999999</v>
          </cell>
          <cell r="CR634">
            <v>0</v>
          </cell>
          <cell r="CS634">
            <v>17.801087511769946</v>
          </cell>
          <cell r="CT634">
            <v>10605.330619562861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8.7918599999999998</v>
          </cell>
          <cell r="DA634">
            <v>0.89900000000000002</v>
          </cell>
          <cell r="DB634">
            <v>0</v>
          </cell>
          <cell r="DC634">
            <v>0</v>
          </cell>
        </row>
        <row r="635">
          <cell r="C635" t="str">
            <v>HEA100</v>
          </cell>
          <cell r="BC635" t="str">
            <v>EURONORM</v>
          </cell>
          <cell r="BD635" t="str">
            <v>HEA100</v>
          </cell>
          <cell r="BE635" t="str">
            <v>HEA100</v>
          </cell>
          <cell r="BF635">
            <v>16.7</v>
          </cell>
          <cell r="BG635">
            <v>21.2</v>
          </cell>
          <cell r="BH635">
            <v>9.6</v>
          </cell>
          <cell r="BK635">
            <v>10</v>
          </cell>
          <cell r="BN635">
            <v>0.5</v>
          </cell>
          <cell r="BO635">
            <v>0.8</v>
          </cell>
          <cell r="BS635">
            <v>2</v>
          </cell>
          <cell r="BT635">
            <v>2</v>
          </cell>
          <cell r="BU635">
            <v>1.45</v>
          </cell>
          <cell r="BV635">
            <v>5.6</v>
          </cell>
          <cell r="CB635">
            <v>6.25</v>
          </cell>
          <cell r="CD635">
            <v>11.2</v>
          </cell>
          <cell r="CH635">
            <v>344036.03773344704</v>
          </cell>
          <cell r="CI635">
            <v>4.7215337575170206E-2</v>
          </cell>
          <cell r="CJ635">
            <v>349</v>
          </cell>
          <cell r="CK635">
            <v>83</v>
          </cell>
          <cell r="CL635">
            <v>72.8</v>
          </cell>
          <cell r="CM635">
            <v>4.0573715815714237</v>
          </cell>
          <cell r="CN635">
            <v>134</v>
          </cell>
          <cell r="CO635">
            <v>40.200000000000003</v>
          </cell>
          <cell r="CP635">
            <v>26.8</v>
          </cell>
          <cell r="CQ635">
            <v>2.5141111186622465</v>
          </cell>
          <cell r="CS635">
            <v>3.75</v>
          </cell>
          <cell r="CT635">
            <v>2581</v>
          </cell>
          <cell r="DD635">
            <v>12</v>
          </cell>
        </row>
        <row r="636">
          <cell r="C636" t="str">
            <v>HEA1000</v>
          </cell>
          <cell r="BC636" t="str">
            <v>EURONORM</v>
          </cell>
          <cell r="BD636" t="str">
            <v>HEA1000</v>
          </cell>
          <cell r="BE636" t="str">
            <v>HEA1000</v>
          </cell>
          <cell r="BF636">
            <v>272</v>
          </cell>
          <cell r="BG636">
            <v>347</v>
          </cell>
          <cell r="BH636">
            <v>99</v>
          </cell>
          <cell r="BK636">
            <v>30</v>
          </cell>
          <cell r="BN636">
            <v>1.65</v>
          </cell>
          <cell r="BO636">
            <v>3.1</v>
          </cell>
          <cell r="BS636">
            <v>6.1000000000000014</v>
          </cell>
          <cell r="BT636">
            <v>6.1000000000000014</v>
          </cell>
          <cell r="BU636">
            <v>3.8250000000000002</v>
          </cell>
          <cell r="BV636">
            <v>86.8</v>
          </cell>
          <cell r="CB636">
            <v>4.838709677419355</v>
          </cell>
          <cell r="CD636">
            <v>52.606060606060609</v>
          </cell>
          <cell r="CH636">
            <v>126773.96472214039</v>
          </cell>
          <cell r="CI636">
            <v>3.4539039323272029</v>
          </cell>
          <cell r="CJ636">
            <v>553800</v>
          </cell>
          <cell r="CK636">
            <v>12820</v>
          </cell>
          <cell r="CL636">
            <v>11190</v>
          </cell>
          <cell r="CM636">
            <v>39.949535890513616</v>
          </cell>
          <cell r="CN636">
            <v>14000</v>
          </cell>
          <cell r="CO636">
            <v>1401</v>
          </cell>
          <cell r="CP636">
            <v>934</v>
          </cell>
          <cell r="CQ636">
            <v>6.3518360594121459</v>
          </cell>
          <cell r="CS636">
            <v>735</v>
          </cell>
          <cell r="CT636">
            <v>32074000</v>
          </cell>
          <cell r="DD636">
            <v>30</v>
          </cell>
        </row>
        <row r="637">
          <cell r="C637" t="str">
            <v>HEA120</v>
          </cell>
          <cell r="BC637" t="str">
            <v>EURONORM</v>
          </cell>
          <cell r="BD637" t="str">
            <v>HEA120</v>
          </cell>
          <cell r="BE637" t="str">
            <v>HEA120</v>
          </cell>
          <cell r="BF637">
            <v>19.899999999999999</v>
          </cell>
          <cell r="BG637">
            <v>25.3</v>
          </cell>
          <cell r="BH637">
            <v>11.4</v>
          </cell>
          <cell r="BK637">
            <v>12</v>
          </cell>
          <cell r="BN637">
            <v>0.5</v>
          </cell>
          <cell r="BO637">
            <v>0.8</v>
          </cell>
          <cell r="BS637">
            <v>2</v>
          </cell>
          <cell r="BT637">
            <v>2</v>
          </cell>
          <cell r="BU637">
            <v>1.45</v>
          </cell>
          <cell r="BV637">
            <v>7.4</v>
          </cell>
          <cell r="CB637">
            <v>7.5</v>
          </cell>
          <cell r="CD637">
            <v>14.8</v>
          </cell>
          <cell r="CH637">
            <v>282756.37446093914</v>
          </cell>
          <cell r="CI637">
            <v>0.10111437492314714</v>
          </cell>
          <cell r="CJ637">
            <v>606</v>
          </cell>
          <cell r="CK637">
            <v>119.4</v>
          </cell>
          <cell r="CL637">
            <v>106</v>
          </cell>
          <cell r="CM637">
            <v>4.8941362026368322</v>
          </cell>
          <cell r="CN637">
            <v>231</v>
          </cell>
          <cell r="CO637">
            <v>57.75</v>
          </cell>
          <cell r="CP637">
            <v>38.5</v>
          </cell>
          <cell r="CQ637">
            <v>3.0216609311120095</v>
          </cell>
          <cell r="CS637">
            <v>4.5</v>
          </cell>
          <cell r="CT637">
            <v>6472</v>
          </cell>
          <cell r="DD637">
            <v>12</v>
          </cell>
        </row>
        <row r="638">
          <cell r="C638" t="str">
            <v>HEA140</v>
          </cell>
          <cell r="BC638" t="str">
            <v>EURONORM</v>
          </cell>
          <cell r="BD638" t="str">
            <v>HEA140</v>
          </cell>
          <cell r="BE638" t="str">
            <v>HEA140</v>
          </cell>
          <cell r="BF638">
            <v>24.7</v>
          </cell>
          <cell r="BG638">
            <v>31.4</v>
          </cell>
          <cell r="BH638">
            <v>13.3</v>
          </cell>
          <cell r="BK638">
            <v>14</v>
          </cell>
          <cell r="BN638">
            <v>0.55000000000000004</v>
          </cell>
          <cell r="BO638">
            <v>0.85</v>
          </cell>
          <cell r="BS638">
            <v>2.0500000000000007</v>
          </cell>
          <cell r="BT638">
            <v>2.0500000000000007</v>
          </cell>
          <cell r="BU638">
            <v>1.4750000000000001</v>
          </cell>
          <cell r="BV638">
            <v>9.1999999999999993</v>
          </cell>
          <cell r="CB638">
            <v>8.2352941176470598</v>
          </cell>
          <cell r="CD638">
            <v>16.727272727272723</v>
          </cell>
          <cell r="CH638">
            <v>256504.6351808644</v>
          </cell>
          <cell r="CI638">
            <v>0.14862678352182898</v>
          </cell>
          <cell r="CJ638">
            <v>1030</v>
          </cell>
          <cell r="CK638">
            <v>173.4</v>
          </cell>
          <cell r="CL638">
            <v>155</v>
          </cell>
          <cell r="CM638">
            <v>5.7273508510218445</v>
          </cell>
          <cell r="CN638">
            <v>389</v>
          </cell>
          <cell r="CO638">
            <v>83.4</v>
          </cell>
          <cell r="CP638">
            <v>55.6</v>
          </cell>
          <cell r="CQ638">
            <v>3.5197350797818765</v>
          </cell>
          <cell r="CS638">
            <v>6.38</v>
          </cell>
          <cell r="CT638">
            <v>15060</v>
          </cell>
          <cell r="DD638">
            <v>12</v>
          </cell>
        </row>
        <row r="639">
          <cell r="C639" t="str">
            <v>HEA160</v>
          </cell>
          <cell r="BC639" t="str">
            <v>EURONORM</v>
          </cell>
          <cell r="BD639" t="str">
            <v>HEA160</v>
          </cell>
          <cell r="BE639" t="str">
            <v>HEA160</v>
          </cell>
          <cell r="BF639">
            <v>30.4</v>
          </cell>
          <cell r="BG639">
            <v>38.799999999999997</v>
          </cell>
          <cell r="BH639">
            <v>15.2</v>
          </cell>
          <cell r="BK639">
            <v>16</v>
          </cell>
          <cell r="BN639">
            <v>0.6</v>
          </cell>
          <cell r="BO639">
            <v>0.9</v>
          </cell>
          <cell r="BS639">
            <v>2.3999999999999995</v>
          </cell>
          <cell r="BT639">
            <v>2.3999999999999995</v>
          </cell>
          <cell r="BU639">
            <v>1.8</v>
          </cell>
          <cell r="BV639">
            <v>10.4</v>
          </cell>
          <cell r="CB639">
            <v>8.8888888888888893</v>
          </cell>
          <cell r="CD639">
            <v>17.333333333333336</v>
          </cell>
          <cell r="CH639">
            <v>235125.99723464641</v>
          </cell>
          <cell r="CI639">
            <v>0.21014032053385984</v>
          </cell>
          <cell r="CJ639">
            <v>1670</v>
          </cell>
          <cell r="CK639">
            <v>246</v>
          </cell>
          <cell r="CL639">
            <v>220</v>
          </cell>
          <cell r="CM639">
            <v>6.5605820712343856</v>
          </cell>
          <cell r="CN639">
            <v>616</v>
          </cell>
          <cell r="CO639">
            <v>115.35000000000001</v>
          </cell>
          <cell r="CP639">
            <v>76.900000000000006</v>
          </cell>
          <cell r="CQ639">
            <v>3.9845060747593064</v>
          </cell>
          <cell r="CS639">
            <v>8.74</v>
          </cell>
          <cell r="CT639">
            <v>31410</v>
          </cell>
          <cell r="DD639">
            <v>15</v>
          </cell>
        </row>
        <row r="640">
          <cell r="C640" t="str">
            <v>HEA180</v>
          </cell>
          <cell r="BC640" t="str">
            <v>EURONORM</v>
          </cell>
          <cell r="BD640" t="str">
            <v>HEA180</v>
          </cell>
          <cell r="BE640" t="str">
            <v>HEA180</v>
          </cell>
          <cell r="BF640">
            <v>35.5</v>
          </cell>
          <cell r="BG640">
            <v>45.3</v>
          </cell>
          <cell r="BH640">
            <v>17.100000000000001</v>
          </cell>
          <cell r="BK640">
            <v>18</v>
          </cell>
          <cell r="BN640">
            <v>0.6</v>
          </cell>
          <cell r="BO640">
            <v>0.95</v>
          </cell>
          <cell r="BS640">
            <v>2.4500000000000011</v>
          </cell>
          <cell r="BT640">
            <v>2.4500000000000011</v>
          </cell>
          <cell r="BU640">
            <v>1.8</v>
          </cell>
          <cell r="BV640">
            <v>12.2</v>
          </cell>
          <cell r="CB640">
            <v>9.4736842105263168</v>
          </cell>
          <cell r="CD640">
            <v>20.333333333333332</v>
          </cell>
          <cell r="CH640">
            <v>217123.0587280709</v>
          </cell>
          <cell r="CI640">
            <v>0.28158630070835472</v>
          </cell>
          <cell r="CJ640">
            <v>2510</v>
          </cell>
          <cell r="CK640">
            <v>324</v>
          </cell>
          <cell r="CL640">
            <v>294</v>
          </cell>
          <cell r="CM640">
            <v>7.4436811136004009</v>
          </cell>
          <cell r="CN640">
            <v>925</v>
          </cell>
          <cell r="CO640">
            <v>154.5</v>
          </cell>
          <cell r="CP640">
            <v>103</v>
          </cell>
          <cell r="CQ640">
            <v>4.5187859042629048</v>
          </cell>
          <cell r="CS640">
            <v>11.4</v>
          </cell>
          <cell r="CT640">
            <v>60210</v>
          </cell>
          <cell r="DD640">
            <v>15</v>
          </cell>
        </row>
        <row r="641">
          <cell r="C641" t="str">
            <v>HEA200</v>
          </cell>
          <cell r="BC641" t="str">
            <v>EURONORM</v>
          </cell>
          <cell r="BD641" t="str">
            <v>HEA200</v>
          </cell>
          <cell r="BE641" t="str">
            <v>HEA200</v>
          </cell>
          <cell r="BF641">
            <v>42.232999999999997</v>
          </cell>
          <cell r="BG641">
            <v>53.8</v>
          </cell>
          <cell r="BH641">
            <v>19</v>
          </cell>
          <cell r="BK641">
            <v>20</v>
          </cell>
          <cell r="BN641">
            <v>0.65</v>
          </cell>
          <cell r="BO641">
            <v>1</v>
          </cell>
          <cell r="BS641">
            <v>2.8</v>
          </cell>
          <cell r="BT641">
            <v>2.8</v>
          </cell>
          <cell r="BU641">
            <v>2.125</v>
          </cell>
          <cell r="BV641">
            <v>13.4</v>
          </cell>
          <cell r="CB641">
            <v>10</v>
          </cell>
          <cell r="CD641">
            <v>20.615384615384617</v>
          </cell>
          <cell r="CH641">
            <v>204449.67425873969</v>
          </cell>
          <cell r="CI641">
            <v>0.35731010018888532</v>
          </cell>
          <cell r="CJ641">
            <v>3690</v>
          </cell>
          <cell r="CK641">
            <v>430</v>
          </cell>
          <cell r="CL641">
            <v>389</v>
          </cell>
          <cell r="CM641">
            <v>8.2817486435411425</v>
          </cell>
          <cell r="CN641">
            <v>1340</v>
          </cell>
          <cell r="CO641">
            <v>201</v>
          </cell>
          <cell r="CP641">
            <v>134</v>
          </cell>
          <cell r="CQ641">
            <v>4.9906976663614904</v>
          </cell>
          <cell r="CS641">
            <v>14.9</v>
          </cell>
          <cell r="CT641">
            <v>108000</v>
          </cell>
          <cell r="DD641">
            <v>18</v>
          </cell>
        </row>
        <row r="642">
          <cell r="C642" t="str">
            <v>HEA220</v>
          </cell>
          <cell r="BC642" t="str">
            <v>EURONORM</v>
          </cell>
          <cell r="BD642" t="str">
            <v>HEA220</v>
          </cell>
          <cell r="BE642" t="str">
            <v>HEA220</v>
          </cell>
          <cell r="BF642">
            <v>50.475499999999997</v>
          </cell>
          <cell r="BG642">
            <v>64.3</v>
          </cell>
          <cell r="BH642">
            <v>21</v>
          </cell>
          <cell r="BK642">
            <v>22</v>
          </cell>
          <cell r="BN642">
            <v>0.7</v>
          </cell>
          <cell r="BO642">
            <v>1.1000000000000001</v>
          </cell>
          <cell r="BS642">
            <v>2.9000000000000004</v>
          </cell>
          <cell r="BT642">
            <v>2.9000000000000004</v>
          </cell>
          <cell r="BU642">
            <v>2.15</v>
          </cell>
          <cell r="BV642">
            <v>15.2</v>
          </cell>
          <cell r="CB642">
            <v>10</v>
          </cell>
          <cell r="CD642">
            <v>21.714285714285715</v>
          </cell>
          <cell r="CH642">
            <v>203741.67702776811</v>
          </cell>
          <cell r="CI642">
            <v>0.36315489531183726</v>
          </cell>
          <cell r="CJ642">
            <v>5410</v>
          </cell>
          <cell r="CK642">
            <v>568</v>
          </cell>
          <cell r="CL642">
            <v>515</v>
          </cell>
          <cell r="CM642">
            <v>9.1726145932277259</v>
          </cell>
          <cell r="CN642">
            <v>1950</v>
          </cell>
          <cell r="CO642">
            <v>267</v>
          </cell>
          <cell r="CP642">
            <v>178</v>
          </cell>
          <cell r="CQ642">
            <v>5.5069586969762341</v>
          </cell>
          <cell r="CS642">
            <v>21.7</v>
          </cell>
          <cell r="CT642">
            <v>193300</v>
          </cell>
          <cell r="DD642">
            <v>18</v>
          </cell>
        </row>
        <row r="643">
          <cell r="C643" t="str">
            <v>HEA240</v>
          </cell>
          <cell r="BC643" t="str">
            <v>EURONORM</v>
          </cell>
          <cell r="BD643" t="str">
            <v>HEA240</v>
          </cell>
          <cell r="BE643" t="str">
            <v>HEA240</v>
          </cell>
          <cell r="BF643">
            <v>60.287999999999997</v>
          </cell>
          <cell r="BG643">
            <v>76.8</v>
          </cell>
          <cell r="BH643">
            <v>23</v>
          </cell>
          <cell r="BK643">
            <v>24</v>
          </cell>
          <cell r="BN643">
            <v>0.75</v>
          </cell>
          <cell r="BO643">
            <v>1.2</v>
          </cell>
          <cell r="BS643">
            <v>3.3000000000000007</v>
          </cell>
          <cell r="BT643">
            <v>3.3000000000000007</v>
          </cell>
          <cell r="BU643">
            <v>2.4750000000000001</v>
          </cell>
          <cell r="BV643">
            <v>16.399999999999999</v>
          </cell>
          <cell r="CB643">
            <v>10</v>
          </cell>
          <cell r="CD643">
            <v>21.866666666666664</v>
          </cell>
          <cell r="CH643">
            <v>201408.83114826752</v>
          </cell>
          <cell r="CI643">
            <v>0.37780103343614513</v>
          </cell>
          <cell r="CJ643">
            <v>7760</v>
          </cell>
          <cell r="CK643">
            <v>744</v>
          </cell>
          <cell r="CL643">
            <v>675</v>
          </cell>
          <cell r="CM643">
            <v>10.05194840151235</v>
          </cell>
          <cell r="CN643">
            <v>2770</v>
          </cell>
          <cell r="CO643">
            <v>346.5</v>
          </cell>
          <cell r="CP643">
            <v>231</v>
          </cell>
          <cell r="CQ643">
            <v>6.0056397105831563</v>
          </cell>
          <cell r="CS643">
            <v>30.5</v>
          </cell>
          <cell r="CT643">
            <v>328500</v>
          </cell>
          <cell r="DD643">
            <v>21</v>
          </cell>
        </row>
        <row r="644">
          <cell r="C644" t="str">
            <v>HEA260</v>
          </cell>
          <cell r="BC644" t="str">
            <v>EURONORM</v>
          </cell>
          <cell r="BD644" t="str">
            <v>HEA260</v>
          </cell>
          <cell r="BE644" t="str">
            <v>HEA260</v>
          </cell>
          <cell r="BF644">
            <v>68.138000000000005</v>
          </cell>
          <cell r="BG644">
            <v>86.8</v>
          </cell>
          <cell r="BH644">
            <v>25</v>
          </cell>
          <cell r="BK644">
            <v>26</v>
          </cell>
          <cell r="BN644">
            <v>0.75</v>
          </cell>
          <cell r="BO644">
            <v>1.25</v>
          </cell>
          <cell r="BS644">
            <v>3.6500000000000004</v>
          </cell>
          <cell r="BT644">
            <v>3.6500000000000004</v>
          </cell>
          <cell r="BU644">
            <v>2.7749999999999999</v>
          </cell>
          <cell r="BV644">
            <v>17.7</v>
          </cell>
          <cell r="CB644">
            <v>10.4</v>
          </cell>
          <cell r="CD644">
            <v>23.599999999999998</v>
          </cell>
          <cell r="CH644">
            <v>190417.21081013925</v>
          </cell>
          <cell r="CI644">
            <v>0.46722809101004276</v>
          </cell>
          <cell r="CJ644">
            <v>10450</v>
          </cell>
          <cell r="CK644">
            <v>920</v>
          </cell>
          <cell r="CL644">
            <v>836</v>
          </cell>
          <cell r="CM644">
            <v>10.972315392346523</v>
          </cell>
          <cell r="CN644">
            <v>3670</v>
          </cell>
          <cell r="CO644">
            <v>423</v>
          </cell>
          <cell r="CP644">
            <v>282</v>
          </cell>
          <cell r="CQ644">
            <v>6.5023923282729879</v>
          </cell>
          <cell r="CS644">
            <v>37</v>
          </cell>
          <cell r="CT644">
            <v>516400</v>
          </cell>
          <cell r="DD644">
            <v>24</v>
          </cell>
        </row>
        <row r="645">
          <cell r="C645" t="str">
            <v>HEA280</v>
          </cell>
          <cell r="BC645" t="str">
            <v>EURONORM</v>
          </cell>
          <cell r="BD645" t="str">
            <v>HEA280</v>
          </cell>
          <cell r="BE645" t="str">
            <v>HEA280</v>
          </cell>
          <cell r="BF645">
            <v>76.380499999999998</v>
          </cell>
          <cell r="BG645">
            <v>97.3</v>
          </cell>
          <cell r="BH645">
            <v>27</v>
          </cell>
          <cell r="BK645">
            <v>28</v>
          </cell>
          <cell r="BN645">
            <v>0.8</v>
          </cell>
          <cell r="BO645">
            <v>1.3</v>
          </cell>
          <cell r="BS645">
            <v>3.6999999999999993</v>
          </cell>
          <cell r="BT645">
            <v>3.6999999999999993</v>
          </cell>
          <cell r="BU645">
            <v>2.8</v>
          </cell>
          <cell r="BV645">
            <v>19.600000000000001</v>
          </cell>
          <cell r="CB645">
            <v>10.769230769230768</v>
          </cell>
          <cell r="CD645">
            <v>24.5</v>
          </cell>
          <cell r="CH645">
            <v>184440.38325808028</v>
          </cell>
          <cell r="CI645">
            <v>0.53585772002571441</v>
          </cell>
          <cell r="CJ645">
            <v>13670</v>
          </cell>
          <cell r="CK645">
            <v>1112</v>
          </cell>
          <cell r="CL645">
            <v>1010</v>
          </cell>
          <cell r="CM645">
            <v>11.852987793379789</v>
          </cell>
          <cell r="CN645">
            <v>4760</v>
          </cell>
          <cell r="CO645">
            <v>510</v>
          </cell>
          <cell r="CP645">
            <v>340</v>
          </cell>
          <cell r="CQ645">
            <v>6.9943450951002211</v>
          </cell>
          <cell r="CS645">
            <v>45.2</v>
          </cell>
          <cell r="CT645">
            <v>785400</v>
          </cell>
          <cell r="DD645">
            <v>24</v>
          </cell>
        </row>
        <row r="646">
          <cell r="C646" t="str">
            <v>HEA300</v>
          </cell>
          <cell r="BC646" t="str">
            <v>EURONORM</v>
          </cell>
          <cell r="BD646" t="str">
            <v>HEA300</v>
          </cell>
          <cell r="BE646" t="str">
            <v>HEA300</v>
          </cell>
          <cell r="BF646">
            <v>88.704999999999998</v>
          </cell>
          <cell r="BG646">
            <v>113</v>
          </cell>
          <cell r="BH646">
            <v>29</v>
          </cell>
          <cell r="BK646">
            <v>30</v>
          </cell>
          <cell r="BN646">
            <v>0.85</v>
          </cell>
          <cell r="BO646">
            <v>1.4</v>
          </cell>
          <cell r="BS646">
            <v>4.0999999999999996</v>
          </cell>
          <cell r="BT646">
            <v>4.0999999999999996</v>
          </cell>
          <cell r="BU646">
            <v>3.125</v>
          </cell>
          <cell r="BV646">
            <v>20.8</v>
          </cell>
          <cell r="CB646">
            <v>10.714285714285715</v>
          </cell>
          <cell r="CD646">
            <v>24.47058823529412</v>
          </cell>
          <cell r="CH646">
            <v>183873.30169390721</v>
          </cell>
          <cell r="CI646">
            <v>0.54187568556710586</v>
          </cell>
          <cell r="CJ646">
            <v>18260</v>
          </cell>
          <cell r="CK646">
            <v>1384</v>
          </cell>
          <cell r="CL646">
            <v>1260</v>
          </cell>
          <cell r="CM646">
            <v>12.711920403856464</v>
          </cell>
          <cell r="CN646">
            <v>6310</v>
          </cell>
          <cell r="CO646">
            <v>631.5</v>
          </cell>
          <cell r="CP646">
            <v>421</v>
          </cell>
          <cell r="CQ646">
            <v>7.4726640473529766</v>
          </cell>
          <cell r="CS646">
            <v>60.2</v>
          </cell>
          <cell r="CT646">
            <v>1200000</v>
          </cell>
          <cell r="DD646">
            <v>27</v>
          </cell>
        </row>
        <row r="647">
          <cell r="C647" t="str">
            <v>HEA320</v>
          </cell>
          <cell r="BC647" t="str">
            <v>EURONORM</v>
          </cell>
          <cell r="BD647" t="str">
            <v>HEA320</v>
          </cell>
          <cell r="BE647" t="str">
            <v>HEA320</v>
          </cell>
          <cell r="BF647">
            <v>97.34</v>
          </cell>
          <cell r="BG647">
            <v>124</v>
          </cell>
          <cell r="BH647">
            <v>31</v>
          </cell>
          <cell r="BK647">
            <v>30</v>
          </cell>
          <cell r="BN647">
            <v>0.9</v>
          </cell>
          <cell r="BO647">
            <v>1.55</v>
          </cell>
          <cell r="BS647">
            <v>4.25</v>
          </cell>
          <cell r="BT647">
            <v>4.25</v>
          </cell>
          <cell r="BU647">
            <v>3.1500000000000004</v>
          </cell>
          <cell r="BV647">
            <v>22.5</v>
          </cell>
          <cell r="CB647">
            <v>9.67741935483871</v>
          </cell>
          <cell r="CD647">
            <v>25</v>
          </cell>
          <cell r="CH647">
            <v>190566.32209030172</v>
          </cell>
          <cell r="CI647">
            <v>0.46624761661526487</v>
          </cell>
          <cell r="CJ647">
            <v>22930</v>
          </cell>
          <cell r="CK647">
            <v>1628</v>
          </cell>
          <cell r="CL647">
            <v>1480</v>
          </cell>
          <cell r="CM647">
            <v>13.59850561049668</v>
          </cell>
          <cell r="CN647">
            <v>6990</v>
          </cell>
          <cell r="CO647">
            <v>699</v>
          </cell>
          <cell r="CP647">
            <v>466</v>
          </cell>
          <cell r="CQ647">
            <v>7.5080601850235249</v>
          </cell>
          <cell r="CS647">
            <v>81.3</v>
          </cell>
          <cell r="CT647">
            <v>1512000</v>
          </cell>
          <cell r="DD647">
            <v>27</v>
          </cell>
        </row>
        <row r="648">
          <cell r="C648" t="str">
            <v>HEA340</v>
          </cell>
          <cell r="BC648" t="str">
            <v>EURONORM</v>
          </cell>
          <cell r="BD648" t="str">
            <v>HEA340</v>
          </cell>
          <cell r="BE648" t="str">
            <v>HEA340</v>
          </cell>
          <cell r="BF648">
            <v>104.405</v>
          </cell>
          <cell r="BG648">
            <v>133</v>
          </cell>
          <cell r="BH648">
            <v>33</v>
          </cell>
          <cell r="BK648">
            <v>30</v>
          </cell>
          <cell r="BN648">
            <v>0.95</v>
          </cell>
          <cell r="BO648">
            <v>1.65</v>
          </cell>
          <cell r="BS648">
            <v>4.3499999999999996</v>
          </cell>
          <cell r="BT648">
            <v>4.3499999999999996</v>
          </cell>
          <cell r="BU648">
            <v>3.1750000000000003</v>
          </cell>
          <cell r="BV648">
            <v>24.3</v>
          </cell>
          <cell r="CB648">
            <v>9.0909090909090917</v>
          </cell>
          <cell r="CD648">
            <v>25.578947368421055</v>
          </cell>
          <cell r="CH648">
            <v>191181.14130335095</v>
          </cell>
          <cell r="CI648">
            <v>0.46576097367491226</v>
          </cell>
          <cell r="CJ648">
            <v>27690</v>
          </cell>
          <cell r="CK648">
            <v>1850</v>
          </cell>
          <cell r="CL648">
            <v>1680</v>
          </cell>
          <cell r="CM648">
            <v>14.428980862202449</v>
          </cell>
          <cell r="CN648">
            <v>7440</v>
          </cell>
          <cell r="CO648">
            <v>744</v>
          </cell>
          <cell r="CP648">
            <v>496</v>
          </cell>
          <cell r="CQ648">
            <v>7.4792947277173232</v>
          </cell>
          <cell r="CS648">
            <v>98.3</v>
          </cell>
          <cell r="CT648">
            <v>1824000</v>
          </cell>
          <cell r="DD648">
            <v>27</v>
          </cell>
        </row>
        <row r="649">
          <cell r="C649" t="str">
            <v>HEA360</v>
          </cell>
          <cell r="BC649" t="str">
            <v>EURONORM</v>
          </cell>
          <cell r="BD649" t="str">
            <v>HEA360</v>
          </cell>
          <cell r="BE649" t="str">
            <v>HEA360</v>
          </cell>
          <cell r="BF649">
            <v>112.255</v>
          </cell>
          <cell r="BG649">
            <v>143</v>
          </cell>
          <cell r="BH649">
            <v>35</v>
          </cell>
          <cell r="BK649">
            <v>30</v>
          </cell>
          <cell r="BN649">
            <v>1</v>
          </cell>
          <cell r="BO649">
            <v>1.75</v>
          </cell>
          <cell r="BS649">
            <v>4.4499999999999993</v>
          </cell>
          <cell r="BT649">
            <v>4.4499999999999993</v>
          </cell>
          <cell r="BU649">
            <v>3.2</v>
          </cell>
          <cell r="BV649">
            <v>26.1</v>
          </cell>
          <cell r="CB649">
            <v>8.5714285714285712</v>
          </cell>
          <cell r="CD649">
            <v>26.1</v>
          </cell>
          <cell r="CH649">
            <v>193062.96445916253</v>
          </cell>
          <cell r="CI649">
            <v>0.46040569745319337</v>
          </cell>
          <cell r="CJ649">
            <v>33090</v>
          </cell>
          <cell r="CK649">
            <v>2080</v>
          </cell>
          <cell r="CL649">
            <v>1890</v>
          </cell>
          <cell r="CM649">
            <v>15.211791524951996</v>
          </cell>
          <cell r="CN649">
            <v>7890</v>
          </cell>
          <cell r="CO649">
            <v>789</v>
          </cell>
          <cell r="CP649">
            <v>526</v>
          </cell>
          <cell r="CQ649">
            <v>7.4279758464083052</v>
          </cell>
          <cell r="CS649">
            <v>118</v>
          </cell>
          <cell r="CT649">
            <v>2177000</v>
          </cell>
          <cell r="DD649">
            <v>27</v>
          </cell>
        </row>
        <row r="650">
          <cell r="C650" t="str">
            <v>HEA400</v>
          </cell>
          <cell r="BC650" t="str">
            <v>EURONORM</v>
          </cell>
          <cell r="BD650" t="str">
            <v>HEA400</v>
          </cell>
          <cell r="BE650" t="str">
            <v>HEA400</v>
          </cell>
          <cell r="BF650">
            <v>124.815</v>
          </cell>
          <cell r="BG650">
            <v>159</v>
          </cell>
          <cell r="BH650">
            <v>39</v>
          </cell>
          <cell r="BK650">
            <v>30</v>
          </cell>
          <cell r="BN650">
            <v>1.1000000000000001</v>
          </cell>
          <cell r="BO650">
            <v>1.9</v>
          </cell>
          <cell r="BS650">
            <v>4.5999999999999996</v>
          </cell>
          <cell r="BT650">
            <v>4.5999999999999996</v>
          </cell>
          <cell r="BU650">
            <v>3.25</v>
          </cell>
          <cell r="BV650">
            <v>29.8</v>
          </cell>
          <cell r="CB650">
            <v>7.8947368421052637</v>
          </cell>
          <cell r="CD650">
            <v>27.09090909090909</v>
          </cell>
          <cell r="CH650">
            <v>189663.6263237808</v>
          </cell>
          <cell r="CI650">
            <v>0.5095768286182788</v>
          </cell>
          <cell r="CJ650">
            <v>45070</v>
          </cell>
          <cell r="CK650">
            <v>2560</v>
          </cell>
          <cell r="CL650">
            <v>2310</v>
          </cell>
          <cell r="CM650">
            <v>16.836244221822614</v>
          </cell>
          <cell r="CN650">
            <v>8560</v>
          </cell>
          <cell r="CO650">
            <v>856.5</v>
          </cell>
          <cell r="CP650">
            <v>571</v>
          </cell>
          <cell r="CQ650">
            <v>7.3373345287932308</v>
          </cell>
          <cell r="CS650">
            <v>153</v>
          </cell>
          <cell r="CT650">
            <v>2942000</v>
          </cell>
          <cell r="DD650">
            <v>27</v>
          </cell>
        </row>
        <row r="651">
          <cell r="C651" t="str">
            <v>HEA450</v>
          </cell>
          <cell r="BC651" t="str">
            <v>EURONORM</v>
          </cell>
          <cell r="BD651" t="str">
            <v>HEA450</v>
          </cell>
          <cell r="BE651" t="str">
            <v>HEA450</v>
          </cell>
          <cell r="BF651">
            <v>140</v>
          </cell>
          <cell r="BG651">
            <v>178</v>
          </cell>
          <cell r="BH651">
            <v>44</v>
          </cell>
          <cell r="BK651">
            <v>30</v>
          </cell>
          <cell r="BN651">
            <v>1.1499999999999999</v>
          </cell>
          <cell r="BO651">
            <v>2.1</v>
          </cell>
          <cell r="BS651">
            <v>4.8000000000000007</v>
          </cell>
          <cell r="BT651">
            <v>4.8000000000000007</v>
          </cell>
          <cell r="BU651">
            <v>3.2750000000000004</v>
          </cell>
          <cell r="BV651">
            <v>34.4</v>
          </cell>
          <cell r="CB651">
            <v>7.1428571428571423</v>
          </cell>
          <cell r="CD651">
            <v>29.913043478260871</v>
          </cell>
          <cell r="CH651">
            <v>185029.37677541011</v>
          </cell>
          <cell r="CI651">
            <v>0.57013369961353388</v>
          </cell>
          <cell r="CJ651">
            <v>63720</v>
          </cell>
          <cell r="CK651">
            <v>3220</v>
          </cell>
          <cell r="CL651">
            <v>2900</v>
          </cell>
          <cell r="CM651">
            <v>18.920294080428235</v>
          </cell>
          <cell r="CN651">
            <v>9470</v>
          </cell>
          <cell r="CO651">
            <v>946.5</v>
          </cell>
          <cell r="CP651">
            <v>631</v>
          </cell>
          <cell r="CQ651">
            <v>7.2939870572281134</v>
          </cell>
          <cell r="CS651">
            <v>205</v>
          </cell>
          <cell r="CT651">
            <v>4148000</v>
          </cell>
          <cell r="DD651">
            <v>27</v>
          </cell>
        </row>
        <row r="652">
          <cell r="C652" t="str">
            <v>HEA500</v>
          </cell>
          <cell r="BC652" t="str">
            <v>EURONORM</v>
          </cell>
          <cell r="BD652" t="str">
            <v>HEA500</v>
          </cell>
          <cell r="BE652" t="str">
            <v>HEA500</v>
          </cell>
          <cell r="BF652">
            <v>155</v>
          </cell>
          <cell r="BG652">
            <v>198</v>
          </cell>
          <cell r="BH652">
            <v>49</v>
          </cell>
          <cell r="BK652">
            <v>30</v>
          </cell>
          <cell r="BN652">
            <v>1.2</v>
          </cell>
          <cell r="BO652">
            <v>2.2999999999999998</v>
          </cell>
          <cell r="BS652">
            <v>5</v>
          </cell>
          <cell r="BT652">
            <v>5</v>
          </cell>
          <cell r="BU652">
            <v>3.3000000000000003</v>
          </cell>
          <cell r="BV652">
            <v>39</v>
          </cell>
          <cell r="CB652">
            <v>6.5217391304347831</v>
          </cell>
          <cell r="CD652">
            <v>32.5</v>
          </cell>
          <cell r="CH652">
            <v>182613.18631969162</v>
          </cell>
          <cell r="CI652">
            <v>0.61642906779309448</v>
          </cell>
          <cell r="CJ652">
            <v>86970</v>
          </cell>
          <cell r="CK652">
            <v>3940</v>
          </cell>
          <cell r="CL652">
            <v>3550</v>
          </cell>
          <cell r="CM652">
            <v>20.958111180219085</v>
          </cell>
          <cell r="CN652">
            <v>10370</v>
          </cell>
          <cell r="CO652">
            <v>1036.5</v>
          </cell>
          <cell r="CP652">
            <v>691</v>
          </cell>
          <cell r="CQ652">
            <v>7.2369701791383232</v>
          </cell>
          <cell r="CS652">
            <v>269</v>
          </cell>
          <cell r="CT652">
            <v>5643000</v>
          </cell>
          <cell r="DD652">
            <v>27</v>
          </cell>
        </row>
        <row r="653">
          <cell r="C653" t="str">
            <v>HEA550</v>
          </cell>
          <cell r="BC653" t="str">
            <v>EURONORM</v>
          </cell>
          <cell r="BD653" t="str">
            <v>HEA550</v>
          </cell>
          <cell r="BE653" t="str">
            <v>HEA550</v>
          </cell>
          <cell r="BF653">
            <v>166</v>
          </cell>
          <cell r="BG653">
            <v>212</v>
          </cell>
          <cell r="BH653">
            <v>54</v>
          </cell>
          <cell r="BK653">
            <v>30</v>
          </cell>
          <cell r="BN653">
            <v>1.25</v>
          </cell>
          <cell r="BO653">
            <v>2.4</v>
          </cell>
          <cell r="BS653">
            <v>5.1000000000000014</v>
          </cell>
          <cell r="BT653">
            <v>5.1000000000000014</v>
          </cell>
          <cell r="BU653">
            <v>3.3250000000000002</v>
          </cell>
          <cell r="BV653">
            <v>43.8</v>
          </cell>
          <cell r="CB653">
            <v>6.25</v>
          </cell>
          <cell r="CD653">
            <v>35.04</v>
          </cell>
          <cell r="CH653">
            <v>173241.0573433559</v>
          </cell>
          <cell r="CI653">
            <v>0.77950719321786355</v>
          </cell>
          <cell r="CJ653">
            <v>111900</v>
          </cell>
          <cell r="CK653">
            <v>4620</v>
          </cell>
          <cell r="CL653">
            <v>4150</v>
          </cell>
          <cell r="CM653">
            <v>22.974555244427375</v>
          </cell>
          <cell r="CN653">
            <v>10820</v>
          </cell>
          <cell r="CO653">
            <v>1081.5</v>
          </cell>
          <cell r="CP653">
            <v>721</v>
          </cell>
          <cell r="CQ653">
            <v>7.1440699778947154</v>
          </cell>
          <cell r="CS653">
            <v>309</v>
          </cell>
          <cell r="CT653">
            <v>7189000</v>
          </cell>
          <cell r="DD653">
            <v>27</v>
          </cell>
        </row>
        <row r="654">
          <cell r="C654" t="str">
            <v>HEA600</v>
          </cell>
          <cell r="BC654" t="str">
            <v>EURONORM</v>
          </cell>
          <cell r="BD654" t="str">
            <v>HEA600</v>
          </cell>
          <cell r="BE654" t="str">
            <v>HEA600</v>
          </cell>
          <cell r="BF654">
            <v>178</v>
          </cell>
          <cell r="BG654">
            <v>226</v>
          </cell>
          <cell r="BH654">
            <v>59</v>
          </cell>
          <cell r="BK654">
            <v>30</v>
          </cell>
          <cell r="BN654">
            <v>1.3</v>
          </cell>
          <cell r="BO654">
            <v>2.5</v>
          </cell>
          <cell r="BS654">
            <v>5.1999999999999993</v>
          </cell>
          <cell r="BT654">
            <v>5.1999999999999993</v>
          </cell>
          <cell r="BU654">
            <v>3.35</v>
          </cell>
          <cell r="BV654">
            <v>48.6</v>
          </cell>
          <cell r="CB654">
            <v>6</v>
          </cell>
          <cell r="CD654">
            <v>37.384615384615387</v>
          </cell>
          <cell r="CH654">
            <v>165402.39361211038</v>
          </cell>
          <cell r="CI654">
            <v>0.95949132969152351</v>
          </cell>
          <cell r="CJ654">
            <v>141200</v>
          </cell>
          <cell r="CK654">
            <v>5360</v>
          </cell>
          <cell r="CL654">
            <v>4790</v>
          </cell>
          <cell r="CM654">
            <v>24.995574829596276</v>
          </cell>
          <cell r="CN654">
            <v>11270</v>
          </cell>
          <cell r="CO654">
            <v>1126.5</v>
          </cell>
          <cell r="CP654">
            <v>751</v>
          </cell>
          <cell r="CQ654">
            <v>7.0616752004866479</v>
          </cell>
          <cell r="CS654">
            <v>352</v>
          </cell>
          <cell r="CT654">
            <v>8978000</v>
          </cell>
          <cell r="DD654">
            <v>27</v>
          </cell>
        </row>
        <row r="655">
          <cell r="C655" t="str">
            <v>HEA650</v>
          </cell>
          <cell r="BC655" t="str">
            <v>EURONORM</v>
          </cell>
          <cell r="BD655" t="str">
            <v>HEA650</v>
          </cell>
          <cell r="BE655" t="str">
            <v>HEA650</v>
          </cell>
          <cell r="BF655">
            <v>190</v>
          </cell>
          <cell r="BG655">
            <v>242</v>
          </cell>
          <cell r="BH655">
            <v>64</v>
          </cell>
          <cell r="BK655">
            <v>30</v>
          </cell>
          <cell r="BN655">
            <v>1.35</v>
          </cell>
          <cell r="BO655">
            <v>2.6</v>
          </cell>
          <cell r="BS655">
            <v>5.3000000000000007</v>
          </cell>
          <cell r="BT655">
            <v>5.3000000000000007</v>
          </cell>
          <cell r="BU655">
            <v>3.375</v>
          </cell>
          <cell r="BV655">
            <v>53.4</v>
          </cell>
          <cell r="CB655">
            <v>5.7692307692307692</v>
          </cell>
          <cell r="CD655">
            <v>39.55555555555555</v>
          </cell>
          <cell r="CH655">
            <v>159772.52714820689</v>
          </cell>
          <cell r="CI655">
            <v>1.1444164786492121</v>
          </cell>
          <cell r="CJ655">
            <v>175200</v>
          </cell>
          <cell r="CK655">
            <v>6140</v>
          </cell>
          <cell r="CL655">
            <v>5470</v>
          </cell>
          <cell r="CM655">
            <v>26.906633794452258</v>
          </cell>
          <cell r="CN655">
            <v>11720</v>
          </cell>
          <cell r="CO655">
            <v>1173</v>
          </cell>
          <cell r="CP655">
            <v>782</v>
          </cell>
          <cell r="CQ655">
            <v>6.959148803274414</v>
          </cell>
          <cell r="CS655">
            <v>400</v>
          </cell>
          <cell r="CT655">
            <v>11027000</v>
          </cell>
          <cell r="DD655">
            <v>27</v>
          </cell>
        </row>
        <row r="656">
          <cell r="C656" t="str">
            <v>HEA700</v>
          </cell>
          <cell r="BC656" t="str">
            <v>EURONORM</v>
          </cell>
          <cell r="BD656" t="str">
            <v>HEA700</v>
          </cell>
          <cell r="BE656" t="str">
            <v>HEA700</v>
          </cell>
          <cell r="BF656">
            <v>204</v>
          </cell>
          <cell r="BG656">
            <v>260</v>
          </cell>
          <cell r="BH656">
            <v>69</v>
          </cell>
          <cell r="BK656">
            <v>30</v>
          </cell>
          <cell r="BN656">
            <v>1.45</v>
          </cell>
          <cell r="BO656">
            <v>2.7</v>
          </cell>
          <cell r="BS656">
            <v>5.3999999999999986</v>
          </cell>
          <cell r="BT656">
            <v>5.3999999999999986</v>
          </cell>
          <cell r="BU656">
            <v>3.4250000000000003</v>
          </cell>
          <cell r="BV656">
            <v>58.2</v>
          </cell>
          <cell r="CB656">
            <v>5.5555555555555554</v>
          </cell>
          <cell r="CD656">
            <v>40.137931034482762</v>
          </cell>
          <cell r="CH656">
            <v>155341.17131800231</v>
          </cell>
          <cell r="CI656">
            <v>1.3235395654547351</v>
          </cell>
          <cell r="CJ656">
            <v>215300</v>
          </cell>
          <cell r="CK656">
            <v>7040</v>
          </cell>
          <cell r="CL656">
            <v>6240</v>
          </cell>
          <cell r="CM656">
            <v>28.776325739693089</v>
          </cell>
          <cell r="CN656">
            <v>12180</v>
          </cell>
          <cell r="CO656">
            <v>1218</v>
          </cell>
          <cell r="CP656">
            <v>812</v>
          </cell>
          <cell r="CQ656">
            <v>6.8444250193974545</v>
          </cell>
          <cell r="CS656">
            <v>458</v>
          </cell>
          <cell r="CT656">
            <v>13352000</v>
          </cell>
          <cell r="DD656">
            <v>27</v>
          </cell>
        </row>
        <row r="657">
          <cell r="C657" t="str">
            <v>HEA800</v>
          </cell>
          <cell r="BC657" t="str">
            <v>EURONORM</v>
          </cell>
          <cell r="BD657" t="str">
            <v>HEA800</v>
          </cell>
          <cell r="BE657" t="str">
            <v>HEA800</v>
          </cell>
          <cell r="BF657">
            <v>224</v>
          </cell>
          <cell r="BG657">
            <v>286</v>
          </cell>
          <cell r="BH657">
            <v>79</v>
          </cell>
          <cell r="BK657">
            <v>30</v>
          </cell>
          <cell r="BN657">
            <v>1.55</v>
          </cell>
          <cell r="BO657">
            <v>2.8</v>
          </cell>
          <cell r="BS657">
            <v>5.7999999999999972</v>
          </cell>
          <cell r="BT657">
            <v>5.7999999999999972</v>
          </cell>
          <cell r="BU657">
            <v>3.7749999999999999</v>
          </cell>
          <cell r="BV657">
            <v>67.400000000000006</v>
          </cell>
          <cell r="CB657">
            <v>5.3571428571428577</v>
          </cell>
          <cell r="CD657">
            <v>43.483870967741936</v>
          </cell>
          <cell r="CH657">
            <v>141321.68282462389</v>
          </cell>
          <cell r="CI657">
            <v>2.0372659908644275</v>
          </cell>
          <cell r="CJ657">
            <v>303400</v>
          </cell>
          <cell r="CK657">
            <v>8700</v>
          </cell>
          <cell r="CL657">
            <v>7680</v>
          </cell>
          <cell r="CM657">
            <v>32.570525952756135</v>
          </cell>
          <cell r="CN657">
            <v>12640</v>
          </cell>
          <cell r="CO657">
            <v>1264.5</v>
          </cell>
          <cell r="CP657">
            <v>843</v>
          </cell>
          <cell r="CQ657">
            <v>6.6479924936633461</v>
          </cell>
          <cell r="CS657">
            <v>522</v>
          </cell>
          <cell r="CT657">
            <v>18290000</v>
          </cell>
          <cell r="DD657">
            <v>30</v>
          </cell>
        </row>
        <row r="658">
          <cell r="C658" t="str">
            <v>HEA900</v>
          </cell>
          <cell r="BC658" t="str">
            <v>EURONORM</v>
          </cell>
          <cell r="BD658" t="str">
            <v>HEA900</v>
          </cell>
          <cell r="BE658" t="str">
            <v>HEA900</v>
          </cell>
          <cell r="BF658">
            <v>252</v>
          </cell>
          <cell r="BG658">
            <v>321</v>
          </cell>
          <cell r="BH658">
            <v>89</v>
          </cell>
          <cell r="BK658">
            <v>30</v>
          </cell>
          <cell r="BN658">
            <v>1.6</v>
          </cell>
          <cell r="BO658">
            <v>3</v>
          </cell>
          <cell r="BS658">
            <v>6</v>
          </cell>
          <cell r="BT658">
            <v>6</v>
          </cell>
          <cell r="BU658">
            <v>3.8</v>
          </cell>
          <cell r="BV658">
            <v>77</v>
          </cell>
          <cell r="CB658">
            <v>5</v>
          </cell>
          <cell r="CD658">
            <v>48.125</v>
          </cell>
          <cell r="CH658">
            <v>135660.22147165966</v>
          </cell>
          <cell r="CI658">
            <v>2.5253993568278368</v>
          </cell>
          <cell r="CJ658">
            <v>422100</v>
          </cell>
          <cell r="CK658">
            <v>10820</v>
          </cell>
          <cell r="CL658">
            <v>9480</v>
          </cell>
          <cell r="CM658">
            <v>36.262284415464471</v>
          </cell>
          <cell r="CN658">
            <v>13550</v>
          </cell>
          <cell r="CO658">
            <v>1354.5</v>
          </cell>
          <cell r="CP658">
            <v>903</v>
          </cell>
          <cell r="CQ658">
            <v>6.4970637988425608</v>
          </cell>
          <cell r="CS658">
            <v>653</v>
          </cell>
          <cell r="CT658">
            <v>24962000</v>
          </cell>
          <cell r="DD658">
            <v>30</v>
          </cell>
        </row>
        <row r="659">
          <cell r="C659" t="str">
            <v>HEB100</v>
          </cell>
          <cell r="BC659" t="str">
            <v>EURONORM</v>
          </cell>
          <cell r="BD659" t="str">
            <v>HEB100</v>
          </cell>
          <cell r="BE659" t="str">
            <v>HEB100</v>
          </cell>
          <cell r="BF659">
            <v>20.399999999999999</v>
          </cell>
          <cell r="BG659">
            <v>26</v>
          </cell>
          <cell r="BH659">
            <v>10</v>
          </cell>
          <cell r="BK659">
            <v>10</v>
          </cell>
          <cell r="BN659">
            <v>0.6</v>
          </cell>
          <cell r="BO659">
            <v>0.1</v>
          </cell>
          <cell r="BS659">
            <v>2.2000000000000002</v>
          </cell>
          <cell r="BT659">
            <v>2.2000000000000002</v>
          </cell>
          <cell r="BU659">
            <v>1.5</v>
          </cell>
          <cell r="BV659">
            <v>5.6</v>
          </cell>
          <cell r="CB659">
            <v>50</v>
          </cell>
          <cell r="CD659">
            <v>9.3333333333333339</v>
          </cell>
          <cell r="CH659">
            <v>4286946.0451862058</v>
          </cell>
          <cell r="CI659">
            <v>2.0267455439828872E-4</v>
          </cell>
          <cell r="CJ659">
            <v>450</v>
          </cell>
          <cell r="CK659">
            <v>104.2</v>
          </cell>
          <cell r="CL659">
            <v>8.99</v>
          </cell>
          <cell r="CM659">
            <v>4.1602514716892181</v>
          </cell>
          <cell r="CN659">
            <v>167</v>
          </cell>
          <cell r="CO659">
            <v>50.25</v>
          </cell>
          <cell r="CP659">
            <v>33.5</v>
          </cell>
          <cell r="CQ659">
            <v>2.5343790014670109</v>
          </cell>
          <cell r="CS659">
            <v>7.24</v>
          </cell>
          <cell r="CT659">
            <v>3375</v>
          </cell>
          <cell r="DD659">
            <v>12</v>
          </cell>
        </row>
        <row r="660">
          <cell r="C660" t="str">
            <v>HEB1000</v>
          </cell>
          <cell r="BC660" t="str">
            <v>EURONORM</v>
          </cell>
          <cell r="BD660" t="str">
            <v>HEB1000</v>
          </cell>
          <cell r="BE660" t="str">
            <v>HEB1000</v>
          </cell>
          <cell r="BF660">
            <v>314</v>
          </cell>
          <cell r="BG660">
            <v>400</v>
          </cell>
          <cell r="BH660">
            <v>100</v>
          </cell>
          <cell r="BK660">
            <v>30</v>
          </cell>
          <cell r="BN660">
            <v>1.9</v>
          </cell>
          <cell r="BO660">
            <v>3.6</v>
          </cell>
          <cell r="BS660">
            <v>6.6000000000000014</v>
          </cell>
          <cell r="BT660">
            <v>6.6000000000000014</v>
          </cell>
          <cell r="BU660">
            <v>3.95</v>
          </cell>
          <cell r="BV660">
            <v>86.8</v>
          </cell>
          <cell r="CB660">
            <v>4.166666666666667</v>
          </cell>
          <cell r="CD660">
            <v>45.684210526315788</v>
          </cell>
          <cell r="CH660">
            <v>147479.47192828925</v>
          </cell>
          <cell r="CI660">
            <v>1.905702613640839</v>
          </cell>
          <cell r="CJ660">
            <v>644700</v>
          </cell>
          <cell r="CK660">
            <v>14860</v>
          </cell>
          <cell r="CL660">
            <v>12890</v>
          </cell>
          <cell r="CM660">
            <v>40.146606332291647</v>
          </cell>
          <cell r="CN660">
            <v>16280</v>
          </cell>
          <cell r="CO660">
            <v>1635</v>
          </cell>
          <cell r="CP660">
            <v>1090</v>
          </cell>
          <cell r="CQ660">
            <v>6.3796551630946325</v>
          </cell>
          <cell r="CS660">
            <v>1145</v>
          </cell>
          <cell r="CT660">
            <v>37637000</v>
          </cell>
          <cell r="DD660">
            <v>30</v>
          </cell>
        </row>
        <row r="661">
          <cell r="C661" t="str">
            <v>HEB120</v>
          </cell>
          <cell r="BC661" t="str">
            <v>EURONORM</v>
          </cell>
          <cell r="BD661" t="str">
            <v>HEB120</v>
          </cell>
          <cell r="BE661" t="str">
            <v>HEB120</v>
          </cell>
          <cell r="BF661">
            <v>26.69</v>
          </cell>
          <cell r="BG661">
            <v>34</v>
          </cell>
          <cell r="BH661">
            <v>12</v>
          </cell>
          <cell r="BK661">
            <v>12</v>
          </cell>
          <cell r="BN661">
            <v>0.65</v>
          </cell>
          <cell r="BO661">
            <v>1.1000000000000001</v>
          </cell>
          <cell r="BS661">
            <v>2.2999999999999998</v>
          </cell>
          <cell r="BT661">
            <v>2.2999999999999998</v>
          </cell>
          <cell r="BU661">
            <v>1.5249999999999999</v>
          </cell>
          <cell r="BV661">
            <v>7.4</v>
          </cell>
          <cell r="CB661">
            <v>5.4545454545454541</v>
          </cell>
          <cell r="CD661">
            <v>11.384615384615385</v>
          </cell>
          <cell r="CH661">
            <v>385724.86777329864</v>
          </cell>
          <cell r="CI661">
            <v>3.0178071049557265E-2</v>
          </cell>
          <cell r="CJ661">
            <v>864</v>
          </cell>
          <cell r="CK661">
            <v>165.2</v>
          </cell>
          <cell r="CL661">
            <v>144</v>
          </cell>
          <cell r="CM661">
            <v>5.0410083025008348</v>
          </cell>
          <cell r="CN661">
            <v>318</v>
          </cell>
          <cell r="CO661">
            <v>79.349999999999994</v>
          </cell>
          <cell r="CP661">
            <v>52.9</v>
          </cell>
          <cell r="CQ661">
            <v>3.0582578662484607</v>
          </cell>
          <cell r="CS661">
            <v>11.5</v>
          </cell>
          <cell r="CT661">
            <v>9410</v>
          </cell>
          <cell r="DD661">
            <v>12</v>
          </cell>
        </row>
        <row r="662">
          <cell r="C662" t="str">
            <v>HEB140</v>
          </cell>
          <cell r="BC662" t="str">
            <v>EURONORM</v>
          </cell>
          <cell r="BD662" t="str">
            <v>HEB140</v>
          </cell>
          <cell r="BE662" t="str">
            <v>HEB140</v>
          </cell>
          <cell r="BF662">
            <v>33.755000000000003</v>
          </cell>
          <cell r="BG662">
            <v>43</v>
          </cell>
          <cell r="BH662">
            <v>14</v>
          </cell>
          <cell r="BK662">
            <v>14</v>
          </cell>
          <cell r="BN662">
            <v>0.7</v>
          </cell>
          <cell r="BO662">
            <v>1.2</v>
          </cell>
          <cell r="BS662">
            <v>2.4000000000000004</v>
          </cell>
          <cell r="BT662">
            <v>2.4000000000000004</v>
          </cell>
          <cell r="BU662">
            <v>1.5499999999999998</v>
          </cell>
          <cell r="BV662">
            <v>9.1999999999999993</v>
          </cell>
          <cell r="CB662">
            <v>5.8333333333333339</v>
          </cell>
          <cell r="CD662">
            <v>13.142857142857142</v>
          </cell>
          <cell r="CH662">
            <v>356739.54430386052</v>
          </cell>
          <cell r="CI662">
            <v>4.050090167787055E-2</v>
          </cell>
          <cell r="CJ662">
            <v>1510</v>
          </cell>
          <cell r="CK662">
            <v>246</v>
          </cell>
          <cell r="CL662">
            <v>216</v>
          </cell>
          <cell r="CM662">
            <v>5.9258990094134614</v>
          </cell>
          <cell r="CN662">
            <v>550</v>
          </cell>
          <cell r="CO662">
            <v>117.75</v>
          </cell>
          <cell r="CP662">
            <v>78.5</v>
          </cell>
          <cell r="CQ662">
            <v>3.576408488192953</v>
          </cell>
          <cell r="CS662">
            <v>17.5</v>
          </cell>
          <cell r="CT662">
            <v>22480</v>
          </cell>
          <cell r="DD662">
            <v>12</v>
          </cell>
        </row>
        <row r="663">
          <cell r="C663" t="str">
            <v>HEB160</v>
          </cell>
          <cell r="BC663" t="str">
            <v>EURONORM</v>
          </cell>
          <cell r="BD663" t="str">
            <v>HEB160</v>
          </cell>
          <cell r="BE663" t="str">
            <v>HEB160</v>
          </cell>
          <cell r="BF663">
            <v>42.625500000000002</v>
          </cell>
          <cell r="BG663">
            <v>54.3</v>
          </cell>
          <cell r="BH663">
            <v>16</v>
          </cell>
          <cell r="BK663">
            <v>16</v>
          </cell>
          <cell r="BN663">
            <v>0.8</v>
          </cell>
          <cell r="BO663">
            <v>1.3</v>
          </cell>
          <cell r="BS663">
            <v>2.8</v>
          </cell>
          <cell r="BT663">
            <v>2.8</v>
          </cell>
          <cell r="BU663">
            <v>1.9</v>
          </cell>
          <cell r="BV663">
            <v>10.4</v>
          </cell>
          <cell r="CB663">
            <v>6.1538461538461533</v>
          </cell>
          <cell r="CD663">
            <v>13</v>
          </cell>
          <cell r="CH663">
            <v>337409.91438868886</v>
          </cell>
          <cell r="CI663">
            <v>5.1363010394078819E-2</v>
          </cell>
          <cell r="CJ663">
            <v>2490</v>
          </cell>
          <cell r="CK663">
            <v>354</v>
          </cell>
          <cell r="CL663">
            <v>311</v>
          </cell>
          <cell r="CM663">
            <v>6.7717319491515777</v>
          </cell>
          <cell r="CN663">
            <v>889</v>
          </cell>
          <cell r="CO663">
            <v>166.5</v>
          </cell>
          <cell r="CP663">
            <v>111</v>
          </cell>
          <cell r="CQ663">
            <v>4.046233726131315</v>
          </cell>
          <cell r="CS663">
            <v>25.7</v>
          </cell>
          <cell r="CT663">
            <v>47940</v>
          </cell>
          <cell r="DD663">
            <v>15</v>
          </cell>
        </row>
        <row r="664">
          <cell r="C664" t="str">
            <v>HEB180</v>
          </cell>
          <cell r="BC664" t="str">
            <v>EURONORM</v>
          </cell>
          <cell r="BD664" t="str">
            <v>HEB180</v>
          </cell>
          <cell r="BE664" t="str">
            <v>HEB180</v>
          </cell>
          <cell r="BF664">
            <v>51.2605</v>
          </cell>
          <cell r="BG664">
            <v>65.3</v>
          </cell>
          <cell r="BH664">
            <v>18</v>
          </cell>
          <cell r="BK664">
            <v>18</v>
          </cell>
          <cell r="BN664">
            <v>0.85</v>
          </cell>
          <cell r="BO664">
            <v>1.4</v>
          </cell>
          <cell r="BS664">
            <v>2.9000000000000004</v>
          </cell>
          <cell r="BT664">
            <v>2.9000000000000004</v>
          </cell>
          <cell r="BU664">
            <v>1.925</v>
          </cell>
          <cell r="BV664">
            <v>12.2</v>
          </cell>
          <cell r="CB664">
            <v>6.4285714285714288</v>
          </cell>
          <cell r="CD664">
            <v>14.352941176470587</v>
          </cell>
          <cell r="CH664">
            <v>319705.41644995468</v>
          </cell>
          <cell r="CI664">
            <v>6.278360289317568E-2</v>
          </cell>
          <cell r="CJ664">
            <v>3830</v>
          </cell>
          <cell r="CK664">
            <v>482</v>
          </cell>
          <cell r="CL664">
            <v>426</v>
          </cell>
          <cell r="CM664">
            <v>7.6584837703053621</v>
          </cell>
          <cell r="CN664">
            <v>1360</v>
          </cell>
          <cell r="CO664">
            <v>226.5</v>
          </cell>
          <cell r="CP664">
            <v>151</v>
          </cell>
          <cell r="CQ664">
            <v>4.5636556100125905</v>
          </cell>
          <cell r="CS664">
            <v>36</v>
          </cell>
          <cell r="CT664">
            <v>93750</v>
          </cell>
          <cell r="DD664">
            <v>15</v>
          </cell>
        </row>
        <row r="665">
          <cell r="C665" t="str">
            <v>HEB200</v>
          </cell>
          <cell r="BC665" t="str">
            <v>EURONORM</v>
          </cell>
          <cell r="BD665" t="str">
            <v>HEB200</v>
          </cell>
          <cell r="BE665" t="str">
            <v>HEB200</v>
          </cell>
          <cell r="BF665">
            <v>61.308499999999995</v>
          </cell>
          <cell r="BG665">
            <v>78.099999999999994</v>
          </cell>
          <cell r="BH665">
            <v>20</v>
          </cell>
          <cell r="BK665">
            <v>20</v>
          </cell>
          <cell r="BN665">
            <v>0.9</v>
          </cell>
          <cell r="BO665">
            <v>1.5</v>
          </cell>
          <cell r="BS665">
            <v>3.3</v>
          </cell>
          <cell r="BT665">
            <v>3.3</v>
          </cell>
          <cell r="BU665">
            <v>2.25</v>
          </cell>
          <cell r="BV665">
            <v>13.4</v>
          </cell>
          <cell r="CB665">
            <v>6.666666666666667</v>
          </cell>
          <cell r="CD665">
            <v>14.888888888888889</v>
          </cell>
          <cell r="CH665">
            <v>305170.92885548022</v>
          </cell>
          <cell r="CI665">
            <v>7.499052787944703E-2</v>
          </cell>
          <cell r="CJ665">
            <v>5700</v>
          </cell>
          <cell r="CK665">
            <v>642</v>
          </cell>
          <cell r="CL665">
            <v>570</v>
          </cell>
          <cell r="CM665">
            <v>8.543029595728644</v>
          </cell>
          <cell r="CN665">
            <v>2000</v>
          </cell>
          <cell r="CO665">
            <v>300</v>
          </cell>
          <cell r="CP665">
            <v>200</v>
          </cell>
          <cell r="CQ665">
            <v>5.0604539936925752</v>
          </cell>
          <cell r="CS665">
            <v>49.1</v>
          </cell>
          <cell r="CT665">
            <v>171100</v>
          </cell>
          <cell r="DD665">
            <v>18</v>
          </cell>
        </row>
        <row r="666">
          <cell r="C666" t="str">
            <v>HEB220</v>
          </cell>
          <cell r="BC666" t="str">
            <v>EURONORM</v>
          </cell>
          <cell r="BD666" t="str">
            <v>HEB220</v>
          </cell>
          <cell r="BE666" t="str">
            <v>HEB220</v>
          </cell>
          <cell r="BF666">
            <v>71.435000000000002</v>
          </cell>
          <cell r="BG666">
            <v>91</v>
          </cell>
          <cell r="BH666">
            <v>22</v>
          </cell>
          <cell r="BK666">
            <v>22</v>
          </cell>
          <cell r="BN666">
            <v>0.95</v>
          </cell>
          <cell r="BO666">
            <v>1.6</v>
          </cell>
          <cell r="BS666">
            <v>3.4000000000000004</v>
          </cell>
          <cell r="BT666">
            <v>3.4000000000000004</v>
          </cell>
          <cell r="BU666">
            <v>2.2749999999999999</v>
          </cell>
          <cell r="BV666">
            <v>15.2</v>
          </cell>
          <cell r="CB666">
            <v>6.875</v>
          </cell>
          <cell r="CD666">
            <v>16</v>
          </cell>
          <cell r="CH666">
            <v>294430.98252516921</v>
          </cell>
          <cell r="CI666">
            <v>8.5682465095448079E-2</v>
          </cell>
          <cell r="CJ666">
            <v>8090</v>
          </cell>
          <cell r="CK666">
            <v>828</v>
          </cell>
          <cell r="CL666">
            <v>736</v>
          </cell>
          <cell r="CM666">
            <v>9.4287379272678322</v>
          </cell>
          <cell r="CN666">
            <v>2840</v>
          </cell>
          <cell r="CO666">
            <v>387</v>
          </cell>
          <cell r="CP666">
            <v>258</v>
          </cell>
          <cell r="CQ666">
            <v>5.5864829015035218</v>
          </cell>
          <cell r="CS666">
            <v>65.400000000000006</v>
          </cell>
          <cell r="CT666">
            <v>295400</v>
          </cell>
          <cell r="DD666">
            <v>18</v>
          </cell>
        </row>
        <row r="667">
          <cell r="C667" t="str">
            <v>HEB240</v>
          </cell>
          <cell r="BC667" t="str">
            <v>EURONORM</v>
          </cell>
          <cell r="BD667" t="str">
            <v>HEB240</v>
          </cell>
          <cell r="BE667" t="str">
            <v>HEB240</v>
          </cell>
          <cell r="BF667">
            <v>83.21</v>
          </cell>
          <cell r="BG667">
            <v>106</v>
          </cell>
          <cell r="BH667">
            <v>24</v>
          </cell>
          <cell r="BK667">
            <v>24</v>
          </cell>
          <cell r="BN667">
            <v>1</v>
          </cell>
          <cell r="BO667">
            <v>1.7</v>
          </cell>
          <cell r="BS667">
            <v>3.8000000000000007</v>
          </cell>
          <cell r="BT667">
            <v>3.8000000000000007</v>
          </cell>
          <cell r="BU667">
            <v>2.6</v>
          </cell>
          <cell r="BV667">
            <v>16.399999999999999</v>
          </cell>
          <cell r="CB667">
            <v>7.0588235294117645</v>
          </cell>
          <cell r="CD667">
            <v>16.399999999999999</v>
          </cell>
          <cell r="CH667">
            <v>285091.91673543013</v>
          </cell>
          <cell r="CI667">
            <v>9.7235941704312726E-2</v>
          </cell>
          <cell r="CJ667">
            <v>11260</v>
          </cell>
          <cell r="CK667">
            <v>1054</v>
          </cell>
          <cell r="CL667">
            <v>938</v>
          </cell>
          <cell r="CM667">
            <v>10.306619964582939</v>
          </cell>
          <cell r="CN667">
            <v>3920</v>
          </cell>
          <cell r="CO667">
            <v>490.5</v>
          </cell>
          <cell r="CP667">
            <v>327</v>
          </cell>
          <cell r="CQ667">
            <v>6.0812113986829708</v>
          </cell>
          <cell r="CS667">
            <v>85.5</v>
          </cell>
          <cell r="CT667">
            <v>486900</v>
          </cell>
          <cell r="DD667">
            <v>21</v>
          </cell>
        </row>
        <row r="668">
          <cell r="C668" t="str">
            <v>HEB260</v>
          </cell>
          <cell r="BC668" t="str">
            <v>EURONORM</v>
          </cell>
          <cell r="BD668" t="str">
            <v>HEB260</v>
          </cell>
          <cell r="BE668" t="str">
            <v>HEB260</v>
          </cell>
          <cell r="BF668">
            <v>92.63</v>
          </cell>
          <cell r="BG668">
            <v>118</v>
          </cell>
          <cell r="BH668">
            <v>26</v>
          </cell>
          <cell r="BK668">
            <v>26</v>
          </cell>
          <cell r="BN668">
            <v>1</v>
          </cell>
          <cell r="BO668">
            <v>1.75</v>
          </cell>
          <cell r="BS668">
            <v>4.1500000000000004</v>
          </cell>
          <cell r="BT668">
            <v>4.1500000000000004</v>
          </cell>
          <cell r="BU668">
            <v>2.9</v>
          </cell>
          <cell r="BV668">
            <v>17.7</v>
          </cell>
          <cell r="CB668">
            <v>7.4285714285714288</v>
          </cell>
          <cell r="CD668">
            <v>17.7</v>
          </cell>
          <cell r="CH668">
            <v>265335.22882975382</v>
          </cell>
          <cell r="CI668">
            <v>0.12637946153200164</v>
          </cell>
          <cell r="CJ668">
            <v>14920</v>
          </cell>
          <cell r="CK668">
            <v>1282</v>
          </cell>
          <cell r="CL668">
            <v>1150</v>
          </cell>
          <cell r="CM668">
            <v>11.244584383875718</v>
          </cell>
          <cell r="CN668">
            <v>5130</v>
          </cell>
          <cell r="CO668">
            <v>592.5</v>
          </cell>
          <cell r="CP668">
            <v>395</v>
          </cell>
          <cell r="CQ668">
            <v>6.5935253295324836</v>
          </cell>
          <cell r="CS668">
            <v>100</v>
          </cell>
          <cell r="CT668">
            <v>753700</v>
          </cell>
          <cell r="DD668">
            <v>24</v>
          </cell>
        </row>
        <row r="669">
          <cell r="C669" t="str">
            <v>HEB280</v>
          </cell>
          <cell r="BC669" t="str">
            <v>EURONORM</v>
          </cell>
          <cell r="BD669" t="str">
            <v>HEB280</v>
          </cell>
          <cell r="BE669" t="str">
            <v>HEB280</v>
          </cell>
          <cell r="BF669">
            <v>102.83499999999999</v>
          </cell>
          <cell r="BG669">
            <v>131</v>
          </cell>
          <cell r="BH669">
            <v>28</v>
          </cell>
          <cell r="BK669">
            <v>28</v>
          </cell>
          <cell r="BN669">
            <v>1.05</v>
          </cell>
          <cell r="BO669">
            <v>1.8</v>
          </cell>
          <cell r="BS669">
            <v>4.1999999999999993</v>
          </cell>
          <cell r="BT669">
            <v>4.1999999999999993</v>
          </cell>
          <cell r="BU669">
            <v>2.9249999999999998</v>
          </cell>
          <cell r="BV669">
            <v>19.600000000000001</v>
          </cell>
          <cell r="CB669">
            <v>7.7777777777777777</v>
          </cell>
          <cell r="CD669">
            <v>18.666666666666668</v>
          </cell>
          <cell r="CH669">
            <v>253075.04183564105</v>
          </cell>
          <cell r="CI669">
            <v>0.15254109402878591</v>
          </cell>
          <cell r="CJ669">
            <v>19270</v>
          </cell>
          <cell r="CK669">
            <v>1534</v>
          </cell>
          <cell r="CL669">
            <v>1380</v>
          </cell>
          <cell r="CM669">
            <v>12.128447412641957</v>
          </cell>
          <cell r="CN669">
            <v>6590</v>
          </cell>
          <cell r="CO669">
            <v>706.5</v>
          </cell>
          <cell r="CP669">
            <v>471</v>
          </cell>
          <cell r="CQ669">
            <v>7.0926259954582678</v>
          </cell>
          <cell r="CS669">
            <v>118</v>
          </cell>
          <cell r="CT669">
            <v>1130000</v>
          </cell>
          <cell r="DD669">
            <v>24</v>
          </cell>
        </row>
        <row r="670">
          <cell r="C670" t="str">
            <v>HEB300</v>
          </cell>
          <cell r="BC670" t="str">
            <v>EURONORM</v>
          </cell>
          <cell r="BD670" t="str">
            <v>HEB300</v>
          </cell>
          <cell r="BE670" t="str">
            <v>HEB300</v>
          </cell>
          <cell r="BF670">
            <v>117</v>
          </cell>
          <cell r="BG670">
            <v>149</v>
          </cell>
          <cell r="BH670">
            <v>30</v>
          </cell>
          <cell r="BK670">
            <v>30</v>
          </cell>
          <cell r="BN670">
            <v>1.1000000000000001</v>
          </cell>
          <cell r="BO670">
            <v>1.9</v>
          </cell>
          <cell r="BS670">
            <v>4.5999999999999996</v>
          </cell>
          <cell r="BT670">
            <v>4.5999999999999996</v>
          </cell>
          <cell r="BU670">
            <v>3.25</v>
          </cell>
          <cell r="BV670">
            <v>20.8</v>
          </cell>
          <cell r="CB670">
            <v>7.8947368421052637</v>
          </cell>
          <cell r="CD670">
            <v>18.909090909090907</v>
          </cell>
          <cell r="CH670">
            <v>249131.55509490269</v>
          </cell>
          <cell r="CI670">
            <v>0.1630588495988749</v>
          </cell>
          <cell r="CJ670">
            <v>25170</v>
          </cell>
          <cell r="CK670">
            <v>1868</v>
          </cell>
          <cell r="CL670">
            <v>1680</v>
          </cell>
          <cell r="CM670">
            <v>12.997160247401903</v>
          </cell>
          <cell r="CN670">
            <v>8560</v>
          </cell>
          <cell r="CO670">
            <v>856.5</v>
          </cell>
          <cell r="CP670">
            <v>571</v>
          </cell>
          <cell r="CQ670">
            <v>7.579555688134378</v>
          </cell>
          <cell r="CS670">
            <v>149</v>
          </cell>
          <cell r="CT670">
            <v>1688000</v>
          </cell>
          <cell r="DD670">
            <v>27</v>
          </cell>
        </row>
        <row r="671">
          <cell r="C671" t="str">
            <v>HEB320</v>
          </cell>
          <cell r="BC671" t="str">
            <v>EURONORM</v>
          </cell>
          <cell r="BD671" t="str">
            <v>HEB320</v>
          </cell>
          <cell r="BE671" t="str">
            <v>HEB320</v>
          </cell>
          <cell r="BF671">
            <v>127</v>
          </cell>
          <cell r="BG671">
            <v>161</v>
          </cell>
          <cell r="BH671">
            <v>32</v>
          </cell>
          <cell r="BK671">
            <v>30</v>
          </cell>
          <cell r="BN671">
            <v>1.1499999999999999</v>
          </cell>
          <cell r="BO671">
            <v>2.0499999999999998</v>
          </cell>
          <cell r="BS671">
            <v>4.75</v>
          </cell>
          <cell r="BT671">
            <v>4.75</v>
          </cell>
          <cell r="BU671">
            <v>3.2750000000000004</v>
          </cell>
          <cell r="BV671">
            <v>22.5</v>
          </cell>
          <cell r="CB671">
            <v>7.3170731707317076</v>
          </cell>
          <cell r="CD671">
            <v>19.565217391304348</v>
          </cell>
          <cell r="CH671">
            <v>251862.6991940802</v>
          </cell>
          <cell r="CI671">
            <v>0.15681114241138835</v>
          </cell>
          <cell r="CJ671">
            <v>30820</v>
          </cell>
          <cell r="CK671">
            <v>2140</v>
          </cell>
          <cell r="CL671">
            <v>1930</v>
          </cell>
          <cell r="CM671">
            <v>13.835771443203715</v>
          </cell>
          <cell r="CN671">
            <v>9240</v>
          </cell>
          <cell r="CO671">
            <v>924</v>
          </cell>
          <cell r="CP671">
            <v>616</v>
          </cell>
          <cell r="CQ671">
            <v>7.5757048746520006</v>
          </cell>
          <cell r="CS671">
            <v>186</v>
          </cell>
          <cell r="CT671">
            <v>2069000</v>
          </cell>
          <cell r="DD671">
            <v>27</v>
          </cell>
        </row>
        <row r="672">
          <cell r="C672" t="str">
            <v>HEB340</v>
          </cell>
          <cell r="BC672" t="str">
            <v>EURONORM</v>
          </cell>
          <cell r="BD672" t="str">
            <v>HEB340</v>
          </cell>
          <cell r="BE672" t="str">
            <v>HEB340</v>
          </cell>
          <cell r="BF672">
            <v>134</v>
          </cell>
          <cell r="BG672">
            <v>171</v>
          </cell>
          <cell r="BH672">
            <v>34</v>
          </cell>
          <cell r="BK672">
            <v>30</v>
          </cell>
          <cell r="BN672">
            <v>1.2</v>
          </cell>
          <cell r="BO672">
            <v>2.15</v>
          </cell>
          <cell r="BS672">
            <v>4.8499999999999996</v>
          </cell>
          <cell r="BT672">
            <v>4.8499999999999996</v>
          </cell>
          <cell r="BU672">
            <v>3.3000000000000003</v>
          </cell>
          <cell r="BV672">
            <v>24.3</v>
          </cell>
          <cell r="CB672">
            <v>6.9767441860465116</v>
          </cell>
          <cell r="CD672">
            <v>20.25</v>
          </cell>
          <cell r="CH672">
            <v>249932.61424952594</v>
          </cell>
          <cell r="CI672">
            <v>0.1647215616949953</v>
          </cell>
          <cell r="CJ672">
            <v>36660</v>
          </cell>
          <cell r="CK672">
            <v>2400</v>
          </cell>
          <cell r="CL672">
            <v>2160</v>
          </cell>
          <cell r="CM672">
            <v>14.641924904611439</v>
          </cell>
          <cell r="CN672">
            <v>9690</v>
          </cell>
          <cell r="CO672">
            <v>969</v>
          </cell>
          <cell r="CP672">
            <v>646</v>
          </cell>
          <cell r="CQ672">
            <v>7.5277265270908096</v>
          </cell>
          <cell r="CS672">
            <v>216</v>
          </cell>
          <cell r="CT672">
            <v>2454000</v>
          </cell>
          <cell r="DD672">
            <v>27</v>
          </cell>
        </row>
        <row r="673">
          <cell r="C673" t="str">
            <v>HEB360</v>
          </cell>
          <cell r="BC673" t="str">
            <v>EURONORM</v>
          </cell>
          <cell r="BD673" t="str">
            <v>HEB360</v>
          </cell>
          <cell r="BE673" t="str">
            <v>HEB360</v>
          </cell>
          <cell r="BF673">
            <v>142</v>
          </cell>
          <cell r="BG673">
            <v>181</v>
          </cell>
          <cell r="BH673">
            <v>36</v>
          </cell>
          <cell r="BK673">
            <v>30</v>
          </cell>
          <cell r="BN673">
            <v>1.25</v>
          </cell>
          <cell r="BO673">
            <v>2.25</v>
          </cell>
          <cell r="BS673">
            <v>4.9499999999999993</v>
          </cell>
          <cell r="BT673">
            <v>4.9499999999999993</v>
          </cell>
          <cell r="BU673">
            <v>3.3250000000000002</v>
          </cell>
          <cell r="BV673">
            <v>26.1</v>
          </cell>
          <cell r="CB673">
            <v>6.666666666666667</v>
          </cell>
          <cell r="CD673">
            <v>20.880000000000003</v>
          </cell>
          <cell r="CH673">
            <v>247973.70925857281</v>
          </cell>
          <cell r="CI673">
            <v>0.17319106344213459</v>
          </cell>
          <cell r="CJ673">
            <v>43190</v>
          </cell>
          <cell r="CK673">
            <v>2680</v>
          </cell>
          <cell r="CL673">
            <v>2400</v>
          </cell>
          <cell r="CM673">
            <v>15.447290523919939</v>
          </cell>
          <cell r="CN673">
            <v>10140</v>
          </cell>
          <cell r="CO673">
            <v>1014</v>
          </cell>
          <cell r="CP673">
            <v>676</v>
          </cell>
          <cell r="CQ673">
            <v>7.4847912093467119</v>
          </cell>
          <cell r="CS673">
            <v>248</v>
          </cell>
          <cell r="CT673">
            <v>2883000</v>
          </cell>
          <cell r="DD673">
            <v>27</v>
          </cell>
        </row>
        <row r="674">
          <cell r="C674" t="str">
            <v>HEB400</v>
          </cell>
          <cell r="BC674" t="str">
            <v>EURONORM</v>
          </cell>
          <cell r="BD674" t="str">
            <v>HEB400</v>
          </cell>
          <cell r="BE674" t="str">
            <v>HEB400</v>
          </cell>
          <cell r="BF674">
            <v>155</v>
          </cell>
          <cell r="BG674">
            <v>198</v>
          </cell>
          <cell r="BH674">
            <v>40</v>
          </cell>
          <cell r="BK674">
            <v>30</v>
          </cell>
          <cell r="BN674">
            <v>1.35</v>
          </cell>
          <cell r="BO674">
            <v>2.4</v>
          </cell>
          <cell r="BS674">
            <v>5.0999999999999996</v>
          </cell>
          <cell r="BT674">
            <v>5.0999999999999996</v>
          </cell>
          <cell r="BU674">
            <v>3.375</v>
          </cell>
          <cell r="BV674">
            <v>29.8</v>
          </cell>
          <cell r="CB674">
            <v>6.25</v>
          </cell>
          <cell r="CD674">
            <v>22.074074074074073</v>
          </cell>
          <cell r="CH674">
            <v>239685.50966035615</v>
          </cell>
          <cell r="CI674">
            <v>0.20458786289053729</v>
          </cell>
          <cell r="CJ674">
            <v>57680</v>
          </cell>
          <cell r="CK674">
            <v>3240</v>
          </cell>
          <cell r="CL674">
            <v>2880</v>
          </cell>
          <cell r="CM674">
            <v>17.067897682876215</v>
          </cell>
          <cell r="CN674">
            <v>10820</v>
          </cell>
          <cell r="CO674">
            <v>1081.5</v>
          </cell>
          <cell r="CP674">
            <v>721</v>
          </cell>
          <cell r="CQ674">
            <v>7.3923247119201037</v>
          </cell>
          <cell r="CS674">
            <v>305</v>
          </cell>
          <cell r="CT674">
            <v>3817000</v>
          </cell>
          <cell r="DD674">
            <v>27</v>
          </cell>
        </row>
        <row r="675">
          <cell r="C675" t="str">
            <v>HEB450</v>
          </cell>
          <cell r="BC675" t="str">
            <v>EURONORM</v>
          </cell>
          <cell r="BD675" t="str">
            <v>HEB450</v>
          </cell>
          <cell r="BE675" t="str">
            <v>HEB450</v>
          </cell>
          <cell r="BF675">
            <v>171</v>
          </cell>
          <cell r="BG675">
            <v>218</v>
          </cell>
          <cell r="BH675">
            <v>45</v>
          </cell>
          <cell r="BK675">
            <v>30</v>
          </cell>
          <cell r="BN675">
            <v>1.4</v>
          </cell>
          <cell r="BO675">
            <v>2.6</v>
          </cell>
          <cell r="BS675">
            <v>5.3000000000000007</v>
          </cell>
          <cell r="BT675">
            <v>5.3000000000000007</v>
          </cell>
          <cell r="BU675">
            <v>3.4000000000000004</v>
          </cell>
          <cell r="BV675">
            <v>34.4</v>
          </cell>
          <cell r="CB675">
            <v>5.7692307692307692</v>
          </cell>
          <cell r="CD675">
            <v>24.571428571428573</v>
          </cell>
          <cell r="CH675">
            <v>230126.96442335926</v>
          </cell>
          <cell r="CI675">
            <v>0.24427886573820945</v>
          </cell>
          <cell r="CJ675">
            <v>79890</v>
          </cell>
          <cell r="CK675">
            <v>3980</v>
          </cell>
          <cell r="CL675">
            <v>3550</v>
          </cell>
          <cell r="CM675">
            <v>19.14335106266029</v>
          </cell>
          <cell r="CN675">
            <v>11720</v>
          </cell>
          <cell r="CO675">
            <v>1171.5</v>
          </cell>
          <cell r="CP675">
            <v>781</v>
          </cell>
          <cell r="CQ675">
            <v>7.3322212111957077</v>
          </cell>
          <cell r="CS675">
            <v>388</v>
          </cell>
          <cell r="CT675">
            <v>5258000</v>
          </cell>
          <cell r="DD675">
            <v>27</v>
          </cell>
        </row>
        <row r="676">
          <cell r="C676" t="str">
            <v>HEB500</v>
          </cell>
          <cell r="BC676" t="str">
            <v>EURONORM</v>
          </cell>
          <cell r="BD676" t="str">
            <v>HEB500</v>
          </cell>
          <cell r="BE676" t="str">
            <v>HEB500</v>
          </cell>
          <cell r="BF676">
            <v>187</v>
          </cell>
          <cell r="BG676">
            <v>239</v>
          </cell>
          <cell r="BH676">
            <v>50</v>
          </cell>
          <cell r="BK676">
            <v>30</v>
          </cell>
          <cell r="BN676">
            <v>1.45</v>
          </cell>
          <cell r="BO676">
            <v>2.8</v>
          </cell>
          <cell r="BS676">
            <v>5.5</v>
          </cell>
          <cell r="BT676">
            <v>5.5</v>
          </cell>
          <cell r="BU676">
            <v>3.4250000000000003</v>
          </cell>
          <cell r="BV676">
            <v>39</v>
          </cell>
          <cell r="CB676">
            <v>5.3571428571428577</v>
          </cell>
          <cell r="CD676">
            <v>26.896551724137932</v>
          </cell>
          <cell r="CH676">
            <v>222697.8844158554</v>
          </cell>
          <cell r="CI676">
            <v>0.28416955017066842</v>
          </cell>
          <cell r="CJ676">
            <v>107200</v>
          </cell>
          <cell r="CK676">
            <v>4820</v>
          </cell>
          <cell r="CL676">
            <v>4290</v>
          </cell>
          <cell r="CM676">
            <v>21.178658240161404</v>
          </cell>
          <cell r="CN676">
            <v>12620</v>
          </cell>
          <cell r="CO676">
            <v>1263</v>
          </cell>
          <cell r="CP676">
            <v>842</v>
          </cell>
          <cell r="CQ676">
            <v>7.2665911733311876</v>
          </cell>
          <cell r="CS676">
            <v>484</v>
          </cell>
          <cell r="CT676">
            <v>7018000</v>
          </cell>
          <cell r="DD676">
            <v>27</v>
          </cell>
        </row>
        <row r="677">
          <cell r="C677" t="str">
            <v>HEB550</v>
          </cell>
          <cell r="BC677" t="str">
            <v>EURONORM</v>
          </cell>
          <cell r="BD677" t="str">
            <v>HEB550</v>
          </cell>
          <cell r="BE677" t="str">
            <v>HEB550</v>
          </cell>
          <cell r="BF677">
            <v>199</v>
          </cell>
          <cell r="BG677">
            <v>254</v>
          </cell>
          <cell r="BH677">
            <v>55</v>
          </cell>
          <cell r="BK677">
            <v>30</v>
          </cell>
          <cell r="BN677">
            <v>1.5</v>
          </cell>
          <cell r="BO677">
            <v>2.9</v>
          </cell>
          <cell r="BS677">
            <v>5.6000000000000014</v>
          </cell>
          <cell r="BT677">
            <v>5.6000000000000014</v>
          </cell>
          <cell r="BU677">
            <v>3.45</v>
          </cell>
          <cell r="BV677">
            <v>43.8</v>
          </cell>
          <cell r="CB677">
            <v>5.1724137931034484</v>
          </cell>
          <cell r="CD677">
            <v>29.2</v>
          </cell>
          <cell r="CH677">
            <v>209899.85405046816</v>
          </cell>
          <cell r="CI677">
            <v>0.36892887873133168</v>
          </cell>
          <cell r="CJ677">
            <v>136700</v>
          </cell>
          <cell r="CK677">
            <v>5600</v>
          </cell>
          <cell r="CL677">
            <v>4970</v>
          </cell>
          <cell r="CM677">
            <v>23.19890032691103</v>
          </cell>
          <cell r="CN677">
            <v>13080</v>
          </cell>
          <cell r="CO677">
            <v>1308</v>
          </cell>
          <cell r="CP677">
            <v>872</v>
          </cell>
          <cell r="CQ677">
            <v>7.1760757376247071</v>
          </cell>
          <cell r="CS677">
            <v>543</v>
          </cell>
          <cell r="CT677">
            <v>8856000</v>
          </cell>
          <cell r="DD677">
            <v>27</v>
          </cell>
        </row>
        <row r="678">
          <cell r="C678" t="str">
            <v>HEB600</v>
          </cell>
          <cell r="BC678" t="str">
            <v>EURONORM</v>
          </cell>
          <cell r="BD678" t="str">
            <v>HEB600</v>
          </cell>
          <cell r="BE678" t="str">
            <v>HEB600</v>
          </cell>
          <cell r="BF678">
            <v>212</v>
          </cell>
          <cell r="BG678">
            <v>270</v>
          </cell>
          <cell r="BH678">
            <v>60</v>
          </cell>
          <cell r="BK678">
            <v>30</v>
          </cell>
          <cell r="BN678">
            <v>1.55</v>
          </cell>
          <cell r="BO678">
            <v>3</v>
          </cell>
          <cell r="BS678">
            <v>5.6999999999999993</v>
          </cell>
          <cell r="BT678">
            <v>5.6999999999999993</v>
          </cell>
          <cell r="BU678">
            <v>3.4750000000000001</v>
          </cell>
          <cell r="BV678">
            <v>48.6</v>
          </cell>
          <cell r="CB678">
            <v>5</v>
          </cell>
          <cell r="CD678">
            <v>31.35483870967742</v>
          </cell>
          <cell r="CH678">
            <v>199504.69668194652</v>
          </cell>
          <cell r="CI678">
            <v>0.46481789369571613</v>
          </cell>
          <cell r="CJ678">
            <v>171000</v>
          </cell>
          <cell r="CK678">
            <v>6420</v>
          </cell>
          <cell r="CL678">
            <v>5700</v>
          </cell>
          <cell r="CM678">
            <v>25.166114784235834</v>
          </cell>
          <cell r="CN678">
            <v>13530</v>
          </cell>
          <cell r="CO678">
            <v>1353</v>
          </cell>
          <cell r="CP678">
            <v>902</v>
          </cell>
          <cell r="CQ678">
            <v>7.078920193865101</v>
          </cell>
          <cell r="CS678">
            <v>607</v>
          </cell>
          <cell r="CT678">
            <v>10965000</v>
          </cell>
          <cell r="DD678">
            <v>27</v>
          </cell>
        </row>
        <row r="679">
          <cell r="C679" t="str">
            <v>HEB650</v>
          </cell>
          <cell r="BC679" t="str">
            <v>EURONORM</v>
          </cell>
          <cell r="BD679" t="str">
            <v>HEB650</v>
          </cell>
          <cell r="BE679" t="str">
            <v>HEB650</v>
          </cell>
          <cell r="BF679">
            <v>225</v>
          </cell>
          <cell r="BG679">
            <v>286</v>
          </cell>
          <cell r="BH679">
            <v>65</v>
          </cell>
          <cell r="BK679">
            <v>30</v>
          </cell>
          <cell r="BN679">
            <v>1.6</v>
          </cell>
          <cell r="BO679">
            <v>3.1</v>
          </cell>
          <cell r="BS679">
            <v>5.8000000000000007</v>
          </cell>
          <cell r="BT679">
            <v>5.8000000000000007</v>
          </cell>
          <cell r="BU679">
            <v>3.5</v>
          </cell>
          <cell r="BV679">
            <v>53.4</v>
          </cell>
          <cell r="CB679">
            <v>4.838709677419355</v>
          </cell>
          <cell r="CD679">
            <v>33.375</v>
          </cell>
          <cell r="CH679">
            <v>190604.48296031469</v>
          </cell>
          <cell r="CI679">
            <v>0.57128534924333552</v>
          </cell>
          <cell r="CJ679">
            <v>210600</v>
          </cell>
          <cell r="CK679">
            <v>7320</v>
          </cell>
          <cell r="CL679">
            <v>6480</v>
          </cell>
          <cell r="CM679">
            <v>27.136021011998725</v>
          </cell>
          <cell r="CN679">
            <v>13980</v>
          </cell>
          <cell r="CO679">
            <v>1398</v>
          </cell>
          <cell r="CP679">
            <v>932</v>
          </cell>
          <cell r="CQ679">
            <v>6.9915033348428635</v>
          </cell>
          <cell r="CS679">
            <v>676</v>
          </cell>
          <cell r="CT679">
            <v>13363000</v>
          </cell>
          <cell r="DD679">
            <v>27</v>
          </cell>
        </row>
        <row r="680">
          <cell r="C680" t="str">
            <v>HEB700</v>
          </cell>
          <cell r="BC680" t="str">
            <v>EURONORM</v>
          </cell>
          <cell r="BD680" t="str">
            <v>HEB700</v>
          </cell>
          <cell r="BE680" t="str">
            <v>HEB700</v>
          </cell>
          <cell r="BF680">
            <v>241</v>
          </cell>
          <cell r="BG680">
            <v>306</v>
          </cell>
          <cell r="BH680">
            <v>70</v>
          </cell>
          <cell r="BK680">
            <v>30</v>
          </cell>
          <cell r="BN680">
            <v>1.7</v>
          </cell>
          <cell r="BO680">
            <v>3.2</v>
          </cell>
          <cell r="BS680">
            <v>5.8999999999999986</v>
          </cell>
          <cell r="BT680">
            <v>5.8999999999999986</v>
          </cell>
          <cell r="BU680">
            <v>3.5500000000000003</v>
          </cell>
          <cell r="BV680">
            <v>58.2</v>
          </cell>
          <cell r="CB680">
            <v>4.6875</v>
          </cell>
          <cell r="CD680">
            <v>34.235294117647058</v>
          </cell>
          <cell r="CH680">
            <v>184553.88918192693</v>
          </cell>
          <cell r="CI680">
            <v>0.674918149762196</v>
          </cell>
          <cell r="CJ680">
            <v>256900</v>
          </cell>
          <cell r="CK680">
            <v>8320</v>
          </cell>
          <cell r="CL680">
            <v>7340</v>
          </cell>
          <cell r="CM680">
            <v>28.974859510619389</v>
          </cell>
          <cell r="CN680">
            <v>14440</v>
          </cell>
          <cell r="CO680">
            <v>1444.5</v>
          </cell>
          <cell r="CP680">
            <v>963</v>
          </cell>
          <cell r="CQ680">
            <v>6.869464497590779</v>
          </cell>
          <cell r="CS680">
            <v>760</v>
          </cell>
          <cell r="CT680">
            <v>16064000</v>
          </cell>
          <cell r="DD680">
            <v>27</v>
          </cell>
        </row>
        <row r="681">
          <cell r="C681" t="str">
            <v>HEB800</v>
          </cell>
          <cell r="BC681" t="str">
            <v>EURONORM</v>
          </cell>
          <cell r="BD681" t="str">
            <v>HEB800</v>
          </cell>
          <cell r="BE681" t="str">
            <v>HEB800</v>
          </cell>
          <cell r="BF681">
            <v>262</v>
          </cell>
          <cell r="BG681">
            <v>334</v>
          </cell>
          <cell r="BH681">
            <v>80</v>
          </cell>
          <cell r="BK681">
            <v>30</v>
          </cell>
          <cell r="BN681">
            <v>1.75</v>
          </cell>
          <cell r="BO681">
            <v>3.3</v>
          </cell>
          <cell r="BS681">
            <v>6.2999999999999972</v>
          </cell>
          <cell r="BT681">
            <v>6.2999999999999972</v>
          </cell>
          <cell r="BU681">
            <v>3.875</v>
          </cell>
          <cell r="BV681">
            <v>67.400000000000006</v>
          </cell>
          <cell r="CB681">
            <v>4.5454545454545459</v>
          </cell>
          <cell r="CD681">
            <v>38.51428571428572</v>
          </cell>
          <cell r="CH681">
            <v>166670.25958741139</v>
          </cell>
          <cell r="CI681">
            <v>1.064096114242479</v>
          </cell>
          <cell r="CJ681">
            <v>359100</v>
          </cell>
          <cell r="CK681">
            <v>10220</v>
          </cell>
          <cell r="CL681">
            <v>8980</v>
          </cell>
          <cell r="CM681">
            <v>32.789475454767533</v>
          </cell>
          <cell r="CN681">
            <v>14900</v>
          </cell>
          <cell r="CO681">
            <v>1491</v>
          </cell>
          <cell r="CP681">
            <v>994</v>
          </cell>
          <cell r="CQ681">
            <v>6.6791300663420063</v>
          </cell>
          <cell r="CS681">
            <v>850</v>
          </cell>
          <cell r="CT681">
            <v>21840000</v>
          </cell>
          <cell r="DD681">
            <v>30</v>
          </cell>
        </row>
        <row r="682">
          <cell r="C682" t="str">
            <v>HEB900</v>
          </cell>
          <cell r="BC682" t="str">
            <v>EURONORM</v>
          </cell>
          <cell r="BD682" t="str">
            <v>HEB900</v>
          </cell>
          <cell r="BE682" t="str">
            <v>HEB900</v>
          </cell>
          <cell r="BF682">
            <v>291</v>
          </cell>
          <cell r="BG682">
            <v>371</v>
          </cell>
          <cell r="BH682">
            <v>90</v>
          </cell>
          <cell r="BK682">
            <v>30</v>
          </cell>
          <cell r="BN682">
            <v>1.85</v>
          </cell>
          <cell r="BO682">
            <v>3.5</v>
          </cell>
          <cell r="BS682">
            <v>6.5</v>
          </cell>
          <cell r="BT682">
            <v>6.5</v>
          </cell>
          <cell r="BU682">
            <v>3.9249999999999998</v>
          </cell>
          <cell r="BV682">
            <v>77</v>
          </cell>
          <cell r="CB682">
            <v>4.2857142857142856</v>
          </cell>
          <cell r="CD682">
            <v>41.621621621621621</v>
          </cell>
          <cell r="CH682">
            <v>158374.96345823811</v>
          </cell>
          <cell r="CI682">
            <v>1.3684997168089743</v>
          </cell>
          <cell r="CJ682">
            <v>494100</v>
          </cell>
          <cell r="CK682">
            <v>12580</v>
          </cell>
          <cell r="CL682">
            <v>10980</v>
          </cell>
          <cell r="CM682">
            <v>36.493916341208674</v>
          </cell>
          <cell r="CN682">
            <v>15820</v>
          </cell>
          <cell r="CO682">
            <v>1575</v>
          </cell>
          <cell r="CP682">
            <v>1050</v>
          </cell>
          <cell r="CQ682">
            <v>6.5300466639957682</v>
          </cell>
          <cell r="CS682">
            <v>1033</v>
          </cell>
          <cell r="CT682">
            <v>29461000</v>
          </cell>
          <cell r="DD682">
            <v>30</v>
          </cell>
        </row>
        <row r="683">
          <cell r="C683" t="str">
            <v>HP10x42</v>
          </cell>
          <cell r="D683" t="str">
            <v>F</v>
          </cell>
          <cell r="E683">
            <v>42</v>
          </cell>
          <cell r="F683">
            <v>12.4</v>
          </cell>
          <cell r="G683">
            <v>9.6999999999999993</v>
          </cell>
          <cell r="H683">
            <v>0</v>
          </cell>
          <cell r="I683">
            <v>0</v>
          </cell>
          <cell r="J683">
            <v>10.1</v>
          </cell>
          <cell r="K683">
            <v>0</v>
          </cell>
          <cell r="L683">
            <v>0</v>
          </cell>
          <cell r="M683">
            <v>0.41499999999999998</v>
          </cell>
          <cell r="N683">
            <v>0.42</v>
          </cell>
          <cell r="O683">
            <v>0</v>
          </cell>
          <cell r="P683">
            <v>0</v>
          </cell>
          <cell r="Q683">
            <v>0</v>
          </cell>
          <cell r="R683">
            <v>1.0625</v>
          </cell>
          <cell r="S683">
            <v>1.0625</v>
          </cell>
          <cell r="T683">
            <v>0.8125</v>
          </cell>
          <cell r="U683">
            <v>7.5749999999999993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12</v>
          </cell>
          <cell r="AB683">
            <v>0</v>
          </cell>
          <cell r="AC683">
            <v>18.899999999999999</v>
          </cell>
          <cell r="AD683">
            <v>0</v>
          </cell>
          <cell r="AE683">
            <v>0</v>
          </cell>
          <cell r="AF683">
            <v>0</v>
          </cell>
          <cell r="AG683">
            <v>2930</v>
          </cell>
          <cell r="AH683">
            <v>1960</v>
          </cell>
          <cell r="AI683">
            <v>210</v>
          </cell>
          <cell r="AJ683">
            <v>48.3</v>
          </cell>
          <cell r="AK683">
            <v>43.4</v>
          </cell>
          <cell r="AL683">
            <v>4.13</v>
          </cell>
          <cell r="AM683">
            <v>71.7</v>
          </cell>
          <cell r="AN683">
            <v>21.8</v>
          </cell>
          <cell r="AO683">
            <v>14.2</v>
          </cell>
          <cell r="AP683">
            <v>2.41</v>
          </cell>
          <cell r="AQ683">
            <v>0</v>
          </cell>
          <cell r="AR683">
            <v>0.81299999999999994</v>
          </cell>
          <cell r="AS683">
            <v>1540</v>
          </cell>
          <cell r="AT683">
            <v>0</v>
          </cell>
          <cell r="AU683">
            <v>23.4</v>
          </cell>
          <cell r="AV683">
            <v>24.7</v>
          </cell>
          <cell r="AW683">
            <v>9.41</v>
          </cell>
          <cell r="AX683">
            <v>23.7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D683" t="str">
            <v>HP250x62</v>
          </cell>
          <cell r="BE683" t="str">
            <v>HP250x62</v>
          </cell>
          <cell r="BF683">
            <v>62.6</v>
          </cell>
          <cell r="BG683">
            <v>80.062844400000003</v>
          </cell>
          <cell r="BH683">
            <v>24.647699999999997</v>
          </cell>
          <cell r="BI683">
            <v>0</v>
          </cell>
          <cell r="BJ683">
            <v>0</v>
          </cell>
          <cell r="BK683">
            <v>25.664099999999998</v>
          </cell>
          <cell r="BL683">
            <v>0</v>
          </cell>
          <cell r="BM683">
            <v>0</v>
          </cell>
          <cell r="BN683">
            <v>1.0545149999999999</v>
          </cell>
          <cell r="BO683">
            <v>1.0672199999999998</v>
          </cell>
          <cell r="BP683">
            <v>0</v>
          </cell>
          <cell r="BQ683">
            <v>0</v>
          </cell>
          <cell r="BR683">
            <v>0</v>
          </cell>
          <cell r="BS683">
            <v>2.6998124999999997</v>
          </cell>
          <cell r="BT683">
            <v>2.6998124999999997</v>
          </cell>
          <cell r="BU683">
            <v>2.0645625000000001</v>
          </cell>
          <cell r="BV683">
            <v>19.248074999999996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12</v>
          </cell>
          <cell r="CC683">
            <v>0</v>
          </cell>
          <cell r="CD683">
            <v>18.899999999999999</v>
          </cell>
          <cell r="CE683">
            <v>0</v>
          </cell>
          <cell r="CF683">
            <v>0</v>
          </cell>
          <cell r="CG683">
            <v>0</v>
          </cell>
          <cell r="CH683">
            <v>205841.29</v>
          </cell>
          <cell r="CI683">
            <v>0.39712417190003707</v>
          </cell>
          <cell r="CJ683">
            <v>8754.6332025098091</v>
          </cell>
          <cell r="CK683">
            <v>792.43039613429994</v>
          </cell>
          <cell r="CL683">
            <v>712.0389066713999</v>
          </cell>
          <cell r="CM683">
            <v>10.49433</v>
          </cell>
          <cell r="CN683">
            <v>2989.0819077140636</v>
          </cell>
          <cell r="CO683">
            <v>357.66009597779998</v>
          </cell>
          <cell r="CP683">
            <v>232.97125517819998</v>
          </cell>
          <cell r="CQ683">
            <v>6.1238099999999998</v>
          </cell>
          <cell r="CR683">
            <v>0</v>
          </cell>
          <cell r="CS683">
            <v>33.892937112573691</v>
          </cell>
          <cell r="CT683">
            <v>414523.07497783774</v>
          </cell>
          <cell r="CU683">
            <v>0</v>
          </cell>
          <cell r="CV683">
            <v>151.0863354</v>
          </cell>
          <cell r="CW683">
            <v>1029.7116195332967</v>
          </cell>
          <cell r="CX683">
            <v>154.38447262161</v>
          </cell>
          <cell r="CY683">
            <v>388.83230617769999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</row>
        <row r="684">
          <cell r="C684" t="str">
            <v>HP10x57</v>
          </cell>
          <cell r="D684" t="str">
            <v>F</v>
          </cell>
          <cell r="E684">
            <v>57</v>
          </cell>
          <cell r="F684">
            <v>16.8</v>
          </cell>
          <cell r="G684">
            <v>9.99</v>
          </cell>
          <cell r="H684">
            <v>0</v>
          </cell>
          <cell r="I684">
            <v>0</v>
          </cell>
          <cell r="J684">
            <v>10.199999999999999</v>
          </cell>
          <cell r="K684">
            <v>0</v>
          </cell>
          <cell r="L684">
            <v>0</v>
          </cell>
          <cell r="M684">
            <v>0.56499999999999995</v>
          </cell>
          <cell r="N684">
            <v>0.56499999999999995</v>
          </cell>
          <cell r="O684">
            <v>0</v>
          </cell>
          <cell r="P684">
            <v>0</v>
          </cell>
          <cell r="Q684">
            <v>0</v>
          </cell>
          <cell r="R684">
            <v>1.1875</v>
          </cell>
          <cell r="S684">
            <v>1.1875</v>
          </cell>
          <cell r="T684">
            <v>0.9375</v>
          </cell>
          <cell r="U684">
            <v>7.6150000000000002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9.0500000000000007</v>
          </cell>
          <cell r="AB684">
            <v>0</v>
          </cell>
          <cell r="AC684">
            <v>13.9</v>
          </cell>
          <cell r="AD684">
            <v>0</v>
          </cell>
          <cell r="AE684">
            <v>0</v>
          </cell>
          <cell r="AF684">
            <v>0</v>
          </cell>
          <cell r="AG684">
            <v>3920</v>
          </cell>
          <cell r="AH684">
            <v>631</v>
          </cell>
          <cell r="AI684">
            <v>294</v>
          </cell>
          <cell r="AJ684">
            <v>66.5</v>
          </cell>
          <cell r="AK684">
            <v>58.8</v>
          </cell>
          <cell r="AL684">
            <v>4.18</v>
          </cell>
          <cell r="AM684">
            <v>101</v>
          </cell>
          <cell r="AN684">
            <v>30.3</v>
          </cell>
          <cell r="AO684">
            <v>19.7</v>
          </cell>
          <cell r="AP684">
            <v>2.4500000000000002</v>
          </cell>
          <cell r="AQ684">
            <v>0</v>
          </cell>
          <cell r="AR684">
            <v>1.97</v>
          </cell>
          <cell r="AS684">
            <v>2240</v>
          </cell>
          <cell r="AT684">
            <v>0</v>
          </cell>
          <cell r="AU684">
            <v>24.1</v>
          </cell>
          <cell r="AV684">
            <v>34.799999999999997</v>
          </cell>
          <cell r="AW684">
            <v>12.9</v>
          </cell>
          <cell r="AX684">
            <v>32.799999999999997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D684" t="str">
            <v>HP250x85</v>
          </cell>
          <cell r="BE684" t="str">
            <v>HP250x85</v>
          </cell>
          <cell r="BF684">
            <v>84.899999999999991</v>
          </cell>
          <cell r="BG684">
            <v>108.47224079999999</v>
          </cell>
          <cell r="BH684">
            <v>25.384589999999999</v>
          </cell>
          <cell r="BI684">
            <v>0</v>
          </cell>
          <cell r="BJ684">
            <v>0</v>
          </cell>
          <cell r="BK684">
            <v>25.918199999999999</v>
          </cell>
          <cell r="BL684">
            <v>0</v>
          </cell>
          <cell r="BM684">
            <v>0</v>
          </cell>
          <cell r="BN684">
            <v>1.4356649999999997</v>
          </cell>
          <cell r="BO684">
            <v>1.4356649999999997</v>
          </cell>
          <cell r="BP684">
            <v>0</v>
          </cell>
          <cell r="BQ684">
            <v>0</v>
          </cell>
          <cell r="BR684">
            <v>0</v>
          </cell>
          <cell r="BS684">
            <v>3.0174374999999998</v>
          </cell>
          <cell r="BT684">
            <v>3.0174374999999998</v>
          </cell>
          <cell r="BU684">
            <v>2.3821875000000001</v>
          </cell>
          <cell r="BV684">
            <v>19.349715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9.0500000000000007</v>
          </cell>
          <cell r="CC684">
            <v>0</v>
          </cell>
          <cell r="CD684">
            <v>13.9</v>
          </cell>
          <cell r="CE684">
            <v>0</v>
          </cell>
          <cell r="CF684">
            <v>0</v>
          </cell>
          <cell r="CG684">
            <v>0</v>
          </cell>
          <cell r="CH684">
            <v>275391.76</v>
          </cell>
          <cell r="CI684">
            <v>0.12784966962700173</v>
          </cell>
          <cell r="CJ684">
            <v>12256.486483513734</v>
          </cell>
          <cell r="CK684">
            <v>1091.0273569965</v>
          </cell>
          <cell r="CL684">
            <v>964.69787355479991</v>
          </cell>
          <cell r="CM684">
            <v>10.621379999999998</v>
          </cell>
          <cell r="CN684">
            <v>4210.5616831118605</v>
          </cell>
          <cell r="CO684">
            <v>497.11472055629997</v>
          </cell>
          <cell r="CP684">
            <v>323.20660049369997</v>
          </cell>
          <cell r="CQ684">
            <v>6.2254500000000004</v>
          </cell>
          <cell r="CR684">
            <v>0</v>
          </cell>
          <cell r="CS684">
            <v>82.126797185449163</v>
          </cell>
          <cell r="CT684">
            <v>602942.65451321844</v>
          </cell>
          <cell r="CU684">
            <v>0</v>
          </cell>
          <cell r="CV684">
            <v>155.60601210000002</v>
          </cell>
          <cell r="CW684">
            <v>1450.7677878444827</v>
          </cell>
          <cell r="CX684">
            <v>211.6429008309</v>
          </cell>
          <cell r="CY684">
            <v>538.13078660879989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</row>
        <row r="685">
          <cell r="C685" t="str">
            <v>HP12x53</v>
          </cell>
          <cell r="D685" t="str">
            <v>F</v>
          </cell>
          <cell r="E685">
            <v>53</v>
          </cell>
          <cell r="F685">
            <v>15.5</v>
          </cell>
          <cell r="G685">
            <v>11.8</v>
          </cell>
          <cell r="H685">
            <v>0</v>
          </cell>
          <cell r="I685">
            <v>0</v>
          </cell>
          <cell r="J685">
            <v>12</v>
          </cell>
          <cell r="K685">
            <v>0</v>
          </cell>
          <cell r="L685">
            <v>0</v>
          </cell>
          <cell r="M685">
            <v>0.435</v>
          </cell>
          <cell r="N685">
            <v>0.435</v>
          </cell>
          <cell r="O685">
            <v>0</v>
          </cell>
          <cell r="P685">
            <v>0</v>
          </cell>
          <cell r="Q685">
            <v>0</v>
          </cell>
          <cell r="R685">
            <v>1.125</v>
          </cell>
          <cell r="S685">
            <v>1.125</v>
          </cell>
          <cell r="T685">
            <v>0.875</v>
          </cell>
          <cell r="U685">
            <v>9.5500000000000007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13.8</v>
          </cell>
          <cell r="AB685">
            <v>0</v>
          </cell>
          <cell r="AC685">
            <v>22.3</v>
          </cell>
          <cell r="AD685">
            <v>0</v>
          </cell>
          <cell r="AE685">
            <v>0</v>
          </cell>
          <cell r="AF685">
            <v>0</v>
          </cell>
          <cell r="AG685">
            <v>2500</v>
          </cell>
          <cell r="AH685">
            <v>3640</v>
          </cell>
          <cell r="AI685">
            <v>393</v>
          </cell>
          <cell r="AJ685">
            <v>74</v>
          </cell>
          <cell r="AK685">
            <v>66.7</v>
          </cell>
          <cell r="AL685">
            <v>5.03</v>
          </cell>
          <cell r="AM685">
            <v>127</v>
          </cell>
          <cell r="AN685">
            <v>32.200000000000003</v>
          </cell>
          <cell r="AO685">
            <v>21.1</v>
          </cell>
          <cell r="AP685">
            <v>2.86</v>
          </cell>
          <cell r="AQ685">
            <v>0</v>
          </cell>
          <cell r="AR685">
            <v>1.1200000000000001</v>
          </cell>
          <cell r="AS685">
            <v>4090</v>
          </cell>
          <cell r="AT685">
            <v>0</v>
          </cell>
          <cell r="AU685">
            <v>34.200000000000003</v>
          </cell>
          <cell r="AV685">
            <v>44.7</v>
          </cell>
          <cell r="AW685">
            <v>14.3</v>
          </cell>
          <cell r="AX685">
            <v>36.200000000000003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D685" t="str">
            <v>HP310x79</v>
          </cell>
          <cell r="BE685" t="str">
            <v>HP310x79</v>
          </cell>
          <cell r="BF685">
            <v>78.899999999999991</v>
          </cell>
          <cell r="BG685">
            <v>100.07855549999999</v>
          </cell>
          <cell r="BH685">
            <v>29.983800000000002</v>
          </cell>
          <cell r="BI685">
            <v>0</v>
          </cell>
          <cell r="BJ685">
            <v>0</v>
          </cell>
          <cell r="BK685">
            <v>30.491999999999997</v>
          </cell>
          <cell r="BL685">
            <v>0</v>
          </cell>
          <cell r="BM685">
            <v>0</v>
          </cell>
          <cell r="BN685">
            <v>1.105335</v>
          </cell>
          <cell r="BO685">
            <v>1.105335</v>
          </cell>
          <cell r="BP685">
            <v>0</v>
          </cell>
          <cell r="BQ685">
            <v>0</v>
          </cell>
          <cell r="BR685">
            <v>0</v>
          </cell>
          <cell r="BS685">
            <v>2.858625</v>
          </cell>
          <cell r="BT685">
            <v>2.858625</v>
          </cell>
          <cell r="BU685">
            <v>2.2233749999999999</v>
          </cell>
          <cell r="BV685">
            <v>24.266550000000002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13.8</v>
          </cell>
          <cell r="CC685">
            <v>0</v>
          </cell>
          <cell r="CD685">
            <v>22.3</v>
          </cell>
          <cell r="CE685">
            <v>0</v>
          </cell>
          <cell r="CF685">
            <v>0</v>
          </cell>
          <cell r="CG685">
            <v>0</v>
          </cell>
          <cell r="CH685">
            <v>175632.5</v>
          </cell>
          <cell r="CI685">
            <v>0.73751631924292593</v>
          </cell>
          <cell r="CJ685">
            <v>16383.670707554073</v>
          </cell>
          <cell r="CK685">
            <v>1214.0755551539999</v>
          </cell>
          <cell r="CL685">
            <v>1094.3086422807</v>
          </cell>
          <cell r="CM685">
            <v>12.781230000000001</v>
          </cell>
          <cell r="CN685">
            <v>5294.4686510416468</v>
          </cell>
          <cell r="CO685">
            <v>528.28693075620004</v>
          </cell>
          <cell r="CP685">
            <v>346.17559748309998</v>
          </cell>
          <cell r="CQ685">
            <v>7.2672599999999994</v>
          </cell>
          <cell r="CR685">
            <v>0</v>
          </cell>
          <cell r="CS685">
            <v>46.69137708005232</v>
          </cell>
          <cell r="CT685">
            <v>1100908.686142439</v>
          </cell>
          <cell r="CU685">
            <v>0</v>
          </cell>
          <cell r="CV685">
            <v>220.81849020000001</v>
          </cell>
          <cell r="CW685">
            <v>1863.4862102485167</v>
          </cell>
          <cell r="CX685">
            <v>234.61189782029999</v>
          </cell>
          <cell r="CY685">
            <v>593.9126364402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</row>
        <row r="686">
          <cell r="C686" t="str">
            <v>HP12x63</v>
          </cell>
          <cell r="D686" t="str">
            <v>F</v>
          </cell>
          <cell r="E686">
            <v>63</v>
          </cell>
          <cell r="F686">
            <v>18.399999999999999</v>
          </cell>
          <cell r="G686">
            <v>11.9</v>
          </cell>
          <cell r="H686">
            <v>0</v>
          </cell>
          <cell r="I686">
            <v>0</v>
          </cell>
          <cell r="J686">
            <v>12.1</v>
          </cell>
          <cell r="K686">
            <v>0</v>
          </cell>
          <cell r="L686">
            <v>0</v>
          </cell>
          <cell r="M686">
            <v>0.51500000000000001</v>
          </cell>
          <cell r="N686">
            <v>0.51500000000000001</v>
          </cell>
          <cell r="O686">
            <v>0</v>
          </cell>
          <cell r="P686">
            <v>0</v>
          </cell>
          <cell r="Q686">
            <v>0</v>
          </cell>
          <cell r="R686">
            <v>1.25</v>
          </cell>
          <cell r="S686">
            <v>1.25</v>
          </cell>
          <cell r="T686">
            <v>0.875</v>
          </cell>
          <cell r="U686">
            <v>9.4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11.8</v>
          </cell>
          <cell r="AB686">
            <v>0</v>
          </cell>
          <cell r="AC686">
            <v>18.899999999999999</v>
          </cell>
          <cell r="AD686">
            <v>0</v>
          </cell>
          <cell r="AE686">
            <v>0</v>
          </cell>
          <cell r="AF686">
            <v>0</v>
          </cell>
          <cell r="AG686">
            <v>2940</v>
          </cell>
          <cell r="AH686">
            <v>1940</v>
          </cell>
          <cell r="AI686">
            <v>472</v>
          </cell>
          <cell r="AJ686">
            <v>88.3</v>
          </cell>
          <cell r="AK686">
            <v>79.099999999999994</v>
          </cell>
          <cell r="AL686">
            <v>5.0599999999999996</v>
          </cell>
          <cell r="AM686">
            <v>153</v>
          </cell>
          <cell r="AN686">
            <v>38.700000000000003</v>
          </cell>
          <cell r="AO686">
            <v>25.3</v>
          </cell>
          <cell r="AP686">
            <v>2.88</v>
          </cell>
          <cell r="AQ686">
            <v>0</v>
          </cell>
          <cell r="AR686">
            <v>1.83</v>
          </cell>
          <cell r="AS686">
            <v>4990</v>
          </cell>
          <cell r="AT686">
            <v>0</v>
          </cell>
          <cell r="AU686">
            <v>34.6</v>
          </cell>
          <cell r="AV686">
            <v>54.1</v>
          </cell>
          <cell r="AW686">
            <v>17.100000000000001</v>
          </cell>
          <cell r="AX686">
            <v>43.3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D686" t="str">
            <v>HP310x93</v>
          </cell>
          <cell r="BE686" t="str">
            <v>HP310x93</v>
          </cell>
          <cell r="BF686">
            <v>93.8</v>
          </cell>
          <cell r="BG686">
            <v>118.80293039999998</v>
          </cell>
          <cell r="BH686">
            <v>30.2379</v>
          </cell>
          <cell r="BI686">
            <v>0</v>
          </cell>
          <cell r="BJ686">
            <v>0</v>
          </cell>
          <cell r="BK686">
            <v>30.746099999999998</v>
          </cell>
          <cell r="BL686">
            <v>0</v>
          </cell>
          <cell r="BM686">
            <v>0</v>
          </cell>
          <cell r="BN686">
            <v>1.3086150000000001</v>
          </cell>
          <cell r="BO686">
            <v>1.3086150000000001</v>
          </cell>
          <cell r="BP686">
            <v>0</v>
          </cell>
          <cell r="BQ686">
            <v>0</v>
          </cell>
          <cell r="BR686">
            <v>0</v>
          </cell>
          <cell r="BS686">
            <v>3.17625</v>
          </cell>
          <cell r="BT686">
            <v>3.17625</v>
          </cell>
          <cell r="BU686">
            <v>2.2233749999999999</v>
          </cell>
          <cell r="BV686">
            <v>23.885400000000001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11.8</v>
          </cell>
          <cell r="CC686">
            <v>0</v>
          </cell>
          <cell r="CD686">
            <v>18.899999999999999</v>
          </cell>
          <cell r="CE686">
            <v>0</v>
          </cell>
          <cell r="CF686">
            <v>0</v>
          </cell>
          <cell r="CG686">
            <v>0</v>
          </cell>
          <cell r="CH686">
            <v>206543.82</v>
          </cell>
          <cell r="CI686">
            <v>0.39307188443166935</v>
          </cell>
          <cell r="CJ686">
            <v>19677.080340879191</v>
          </cell>
          <cell r="CK686">
            <v>1448.6874529743</v>
          </cell>
          <cell r="CL686">
            <v>1297.7483299010999</v>
          </cell>
          <cell r="CM686">
            <v>12.857459999999998</v>
          </cell>
          <cell r="CN686">
            <v>6378.3756189714331</v>
          </cell>
          <cell r="CO686">
            <v>634.92870249270004</v>
          </cell>
          <cell r="CP686">
            <v>415.08258845130001</v>
          </cell>
          <cell r="CQ686">
            <v>7.3180799999999993</v>
          </cell>
          <cell r="CR686">
            <v>0</v>
          </cell>
          <cell r="CS686">
            <v>76.290375050442634</v>
          </cell>
          <cell r="CT686">
            <v>1343162.4312593574</v>
          </cell>
          <cell r="CU686">
            <v>0</v>
          </cell>
          <cell r="CV686">
            <v>223.40116259999999</v>
          </cell>
          <cell r="CW686">
            <v>2255.3602678846701</v>
          </cell>
          <cell r="CX686">
            <v>280.54989179910001</v>
          </cell>
          <cell r="CY686">
            <v>710.39826402929987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</row>
        <row r="687">
          <cell r="C687" t="str">
            <v>HP12x74</v>
          </cell>
          <cell r="D687" t="str">
            <v>F</v>
          </cell>
          <cell r="E687">
            <v>74</v>
          </cell>
          <cell r="F687">
            <v>21.8</v>
          </cell>
          <cell r="G687">
            <v>12.1</v>
          </cell>
          <cell r="H687">
            <v>0</v>
          </cell>
          <cell r="I687">
            <v>0</v>
          </cell>
          <cell r="J687">
            <v>12.2</v>
          </cell>
          <cell r="K687">
            <v>0</v>
          </cell>
          <cell r="L687">
            <v>0</v>
          </cell>
          <cell r="M687">
            <v>0.60499999999999998</v>
          </cell>
          <cell r="N687">
            <v>0.61</v>
          </cell>
          <cell r="O687">
            <v>0</v>
          </cell>
          <cell r="P687">
            <v>0</v>
          </cell>
          <cell r="Q687">
            <v>0</v>
          </cell>
          <cell r="R687">
            <v>1.3125</v>
          </cell>
          <cell r="S687">
            <v>1.3125</v>
          </cell>
          <cell r="T687">
            <v>0.9375</v>
          </cell>
          <cell r="U687">
            <v>9.4749999999999996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10</v>
          </cell>
          <cell r="AB687">
            <v>0</v>
          </cell>
          <cell r="AC687">
            <v>16.100000000000001</v>
          </cell>
          <cell r="AD687">
            <v>0</v>
          </cell>
          <cell r="AE687">
            <v>0</v>
          </cell>
          <cell r="AF687">
            <v>0</v>
          </cell>
          <cell r="AG687">
            <v>3440</v>
          </cell>
          <cell r="AH687">
            <v>1050</v>
          </cell>
          <cell r="AI687">
            <v>569</v>
          </cell>
          <cell r="AJ687">
            <v>105</v>
          </cell>
          <cell r="AK687">
            <v>93.8</v>
          </cell>
          <cell r="AL687">
            <v>5.1100000000000003</v>
          </cell>
          <cell r="AM687">
            <v>186</v>
          </cell>
          <cell r="AN687">
            <v>46.6</v>
          </cell>
          <cell r="AO687">
            <v>30.4</v>
          </cell>
          <cell r="AP687">
            <v>2.92</v>
          </cell>
          <cell r="AQ687">
            <v>0</v>
          </cell>
          <cell r="AR687">
            <v>2.98</v>
          </cell>
          <cell r="AS687">
            <v>6170</v>
          </cell>
          <cell r="AT687">
            <v>0</v>
          </cell>
          <cell r="AU687">
            <v>35.200000000000003</v>
          </cell>
          <cell r="AV687">
            <v>65.5</v>
          </cell>
          <cell r="AW687">
            <v>20.399999999999999</v>
          </cell>
          <cell r="AX687">
            <v>51.9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D687" t="str">
            <v>HP310x110</v>
          </cell>
          <cell r="BE687" t="str">
            <v>HP310x110</v>
          </cell>
          <cell r="BF687">
            <v>110.19999999999999</v>
          </cell>
          <cell r="BG687">
            <v>140.7556458</v>
          </cell>
          <cell r="BH687">
            <v>30.746099999999998</v>
          </cell>
          <cell r="BI687">
            <v>0</v>
          </cell>
          <cell r="BJ687">
            <v>0</v>
          </cell>
          <cell r="BK687">
            <v>31.000199999999996</v>
          </cell>
          <cell r="BL687">
            <v>0</v>
          </cell>
          <cell r="BM687">
            <v>0</v>
          </cell>
          <cell r="BN687">
            <v>1.5373049999999999</v>
          </cell>
          <cell r="BO687">
            <v>1.5500099999999999</v>
          </cell>
          <cell r="BP687">
            <v>0</v>
          </cell>
          <cell r="BQ687">
            <v>0</v>
          </cell>
          <cell r="BR687">
            <v>0</v>
          </cell>
          <cell r="BS687">
            <v>3.3350624999999998</v>
          </cell>
          <cell r="BT687">
            <v>3.3350624999999998</v>
          </cell>
          <cell r="BU687">
            <v>2.3821875000000001</v>
          </cell>
          <cell r="BV687">
            <v>24.075975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10</v>
          </cell>
          <cell r="CC687">
            <v>0</v>
          </cell>
          <cell r="CD687">
            <v>16.100000000000001</v>
          </cell>
          <cell r="CE687">
            <v>0</v>
          </cell>
          <cell r="CF687">
            <v>0</v>
          </cell>
          <cell r="CG687">
            <v>0</v>
          </cell>
          <cell r="CH687">
            <v>241670.32</v>
          </cell>
          <cell r="CI687">
            <v>0.21274509208930556</v>
          </cell>
          <cell r="CJ687">
            <v>23720.887105848007</v>
          </cell>
          <cell r="CK687">
            <v>1722.6747742049999</v>
          </cell>
          <cell r="CL687">
            <v>1538.9227982897999</v>
          </cell>
          <cell r="CM687">
            <v>12.98451</v>
          </cell>
          <cell r="CN687">
            <v>7754.1036936515457</v>
          </cell>
          <cell r="CO687">
            <v>764.53947121859994</v>
          </cell>
          <cell r="CP687">
            <v>498.75536319839995</v>
          </cell>
          <cell r="CQ687">
            <v>7.4197199999999999</v>
          </cell>
          <cell r="CR687">
            <v>0</v>
          </cell>
          <cell r="CS687">
            <v>124.23241401656777</v>
          </cell>
          <cell r="CT687">
            <v>1660784.0081904277</v>
          </cell>
          <cell r="CU687">
            <v>0</v>
          </cell>
          <cell r="CV687">
            <v>227.27517120000002</v>
          </cell>
          <cell r="CW687">
            <v>2730.6117845923454</v>
          </cell>
          <cell r="CX687">
            <v>334.69109898839997</v>
          </cell>
          <cell r="CY687">
            <v>851.49353124989989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</row>
        <row r="688">
          <cell r="C688" t="str">
            <v>HP12x84</v>
          </cell>
          <cell r="D688" t="str">
            <v>F</v>
          </cell>
          <cell r="E688">
            <v>84</v>
          </cell>
          <cell r="F688">
            <v>24.6</v>
          </cell>
          <cell r="G688">
            <v>12.3</v>
          </cell>
          <cell r="H688">
            <v>0</v>
          </cell>
          <cell r="I688">
            <v>0</v>
          </cell>
          <cell r="J688">
            <v>12.3</v>
          </cell>
          <cell r="K688">
            <v>0</v>
          </cell>
          <cell r="L688">
            <v>0</v>
          </cell>
          <cell r="M688">
            <v>0.68500000000000005</v>
          </cell>
          <cell r="N688">
            <v>0.68500000000000005</v>
          </cell>
          <cell r="O688">
            <v>0</v>
          </cell>
          <cell r="P688">
            <v>0</v>
          </cell>
          <cell r="Q688">
            <v>0</v>
          </cell>
          <cell r="R688">
            <v>1.375</v>
          </cell>
          <cell r="S688">
            <v>1.375</v>
          </cell>
          <cell r="T688">
            <v>1</v>
          </cell>
          <cell r="U688">
            <v>9.5500000000000007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8.9700000000000006</v>
          </cell>
          <cell r="AB688">
            <v>0</v>
          </cell>
          <cell r="AC688">
            <v>14.2</v>
          </cell>
          <cell r="AD688">
            <v>0</v>
          </cell>
          <cell r="AE688">
            <v>0</v>
          </cell>
          <cell r="AF688">
            <v>0</v>
          </cell>
          <cell r="AG688">
            <v>3860</v>
          </cell>
          <cell r="AH688">
            <v>670</v>
          </cell>
          <cell r="AI688">
            <v>650</v>
          </cell>
          <cell r="AJ688">
            <v>120</v>
          </cell>
          <cell r="AK688">
            <v>106</v>
          </cell>
          <cell r="AL688">
            <v>5.14</v>
          </cell>
          <cell r="AM688">
            <v>213</v>
          </cell>
          <cell r="AN688">
            <v>53.2</v>
          </cell>
          <cell r="AO688">
            <v>34.6</v>
          </cell>
          <cell r="AP688">
            <v>2.94</v>
          </cell>
          <cell r="AQ688">
            <v>0</v>
          </cell>
          <cell r="AR688">
            <v>4.24</v>
          </cell>
          <cell r="AS688">
            <v>7160</v>
          </cell>
          <cell r="AT688">
            <v>0</v>
          </cell>
          <cell r="AU688">
            <v>35.6</v>
          </cell>
          <cell r="AV688">
            <v>75</v>
          </cell>
          <cell r="AW688">
            <v>23.1</v>
          </cell>
          <cell r="AX688">
            <v>59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D688" t="str">
            <v>HP310x125</v>
          </cell>
          <cell r="BE688" t="str">
            <v>HP310x125</v>
          </cell>
          <cell r="BF688">
            <v>125.1</v>
          </cell>
          <cell r="BG688">
            <v>158.83435259999999</v>
          </cell>
          <cell r="BH688">
            <v>31.254300000000001</v>
          </cell>
          <cell r="BI688">
            <v>0</v>
          </cell>
          <cell r="BJ688">
            <v>0</v>
          </cell>
          <cell r="BK688">
            <v>31.254300000000001</v>
          </cell>
          <cell r="BL688">
            <v>0</v>
          </cell>
          <cell r="BM688">
            <v>0</v>
          </cell>
          <cell r="BN688">
            <v>1.740585</v>
          </cell>
          <cell r="BO688">
            <v>1.740585</v>
          </cell>
          <cell r="BP688">
            <v>0</v>
          </cell>
          <cell r="BQ688">
            <v>0</v>
          </cell>
          <cell r="BR688">
            <v>0</v>
          </cell>
          <cell r="BS688">
            <v>3.4938750000000001</v>
          </cell>
          <cell r="BT688">
            <v>3.4938750000000001</v>
          </cell>
          <cell r="BU688">
            <v>2.5409999999999999</v>
          </cell>
          <cell r="BV688">
            <v>24.266550000000002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8.9700000000000006</v>
          </cell>
          <cell r="CC688">
            <v>0</v>
          </cell>
          <cell r="CD688">
            <v>14.2</v>
          </cell>
          <cell r="CE688">
            <v>0</v>
          </cell>
          <cell r="CF688">
            <v>0</v>
          </cell>
          <cell r="CG688">
            <v>0</v>
          </cell>
          <cell r="CH688">
            <v>271176.58</v>
          </cell>
          <cell r="CI688">
            <v>0.1357516301903188</v>
          </cell>
          <cell r="CJ688">
            <v>27097.674198244647</v>
          </cell>
          <cell r="CK688">
            <v>1968.7711705199999</v>
          </cell>
          <cell r="CL688">
            <v>1739.0812006259998</v>
          </cell>
          <cell r="CM688">
            <v>13.060739999999999</v>
          </cell>
          <cell r="CN688">
            <v>8879.6993911170921</v>
          </cell>
          <cell r="CO688">
            <v>872.82188559719998</v>
          </cell>
          <cell r="CP688">
            <v>567.66235416660004</v>
          </cell>
          <cell r="CQ688">
            <v>7.4705399999999997</v>
          </cell>
          <cell r="CR688">
            <v>0</v>
          </cell>
          <cell r="CS688">
            <v>176.76021323162664</v>
          </cell>
          <cell r="CT688">
            <v>1927263.1278190378</v>
          </cell>
          <cell r="CU688">
            <v>0</v>
          </cell>
          <cell r="CV688">
            <v>229.8578436</v>
          </cell>
          <cell r="CW688">
            <v>3126.6547151820751</v>
          </cell>
          <cell r="CX688">
            <v>378.98845032510002</v>
          </cell>
          <cell r="CY688">
            <v>967.97915883899998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</row>
        <row r="689">
          <cell r="C689" t="str">
            <v>HP14x102</v>
          </cell>
          <cell r="D689" t="str">
            <v>F</v>
          </cell>
          <cell r="E689">
            <v>102</v>
          </cell>
          <cell r="F689">
            <v>30</v>
          </cell>
          <cell r="G689">
            <v>14</v>
          </cell>
          <cell r="H689">
            <v>0</v>
          </cell>
          <cell r="I689">
            <v>0</v>
          </cell>
          <cell r="J689">
            <v>14.8</v>
          </cell>
          <cell r="K689">
            <v>0</v>
          </cell>
          <cell r="L689">
            <v>0</v>
          </cell>
          <cell r="M689">
            <v>0.70499999999999996</v>
          </cell>
          <cell r="N689">
            <v>0.70499999999999996</v>
          </cell>
          <cell r="O689">
            <v>0</v>
          </cell>
          <cell r="P689">
            <v>0</v>
          </cell>
          <cell r="Q689">
            <v>0</v>
          </cell>
          <cell r="R689">
            <v>1.375</v>
          </cell>
          <cell r="S689">
            <v>1.375</v>
          </cell>
          <cell r="T689">
            <v>1</v>
          </cell>
          <cell r="U689">
            <v>11.25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10.5</v>
          </cell>
          <cell r="AB689">
            <v>0</v>
          </cell>
          <cell r="AC689">
            <v>16.2</v>
          </cell>
          <cell r="AD689">
            <v>0</v>
          </cell>
          <cell r="AE689">
            <v>0</v>
          </cell>
          <cell r="AF689">
            <v>0</v>
          </cell>
          <cell r="AG689">
            <v>3390</v>
          </cell>
          <cell r="AH689">
            <v>1090</v>
          </cell>
          <cell r="AI689">
            <v>1050</v>
          </cell>
          <cell r="AJ689">
            <v>169</v>
          </cell>
          <cell r="AK689">
            <v>150</v>
          </cell>
          <cell r="AL689">
            <v>5.92</v>
          </cell>
          <cell r="AM689">
            <v>380</v>
          </cell>
          <cell r="AN689">
            <v>78.8</v>
          </cell>
          <cell r="AO689">
            <v>51.4</v>
          </cell>
          <cell r="AP689">
            <v>3.56</v>
          </cell>
          <cell r="AQ689">
            <v>0</v>
          </cell>
          <cell r="AR689">
            <v>5.39</v>
          </cell>
          <cell r="AS689">
            <v>16800</v>
          </cell>
          <cell r="AT689">
            <v>0</v>
          </cell>
          <cell r="AU689">
            <v>49.2</v>
          </cell>
          <cell r="AV689">
            <v>128</v>
          </cell>
          <cell r="AW689">
            <v>33</v>
          </cell>
          <cell r="AX689">
            <v>83.3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D689" t="str">
            <v>HP360x152</v>
          </cell>
          <cell r="BE689" t="str">
            <v>HP360x152</v>
          </cell>
          <cell r="BF689">
            <v>151.79999999999998</v>
          </cell>
          <cell r="BG689">
            <v>193.70042999999998</v>
          </cell>
          <cell r="BH689">
            <v>35.573999999999998</v>
          </cell>
          <cell r="BI689">
            <v>0</v>
          </cell>
          <cell r="BJ689">
            <v>0</v>
          </cell>
          <cell r="BK689">
            <v>37.6068</v>
          </cell>
          <cell r="BL689">
            <v>0</v>
          </cell>
          <cell r="BM689">
            <v>0</v>
          </cell>
          <cell r="BN689">
            <v>1.7914049999999999</v>
          </cell>
          <cell r="BO689">
            <v>1.7914049999999999</v>
          </cell>
          <cell r="BP689">
            <v>0</v>
          </cell>
          <cell r="BQ689">
            <v>0</v>
          </cell>
          <cell r="BR689">
            <v>0</v>
          </cell>
          <cell r="BS689">
            <v>3.4938750000000001</v>
          </cell>
          <cell r="BT689">
            <v>3.4938750000000001</v>
          </cell>
          <cell r="BU689">
            <v>2.5409999999999999</v>
          </cell>
          <cell r="BV689">
            <v>28.58625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10.5</v>
          </cell>
          <cell r="CC689">
            <v>0</v>
          </cell>
          <cell r="CD689">
            <v>16.2</v>
          </cell>
          <cell r="CE689">
            <v>0</v>
          </cell>
          <cell r="CF689">
            <v>0</v>
          </cell>
          <cell r="CG689">
            <v>0</v>
          </cell>
          <cell r="CH689">
            <v>238157.67</v>
          </cell>
          <cell r="CI689">
            <v>0.22084966702604103</v>
          </cell>
          <cell r="CJ689">
            <v>43773.166012549045</v>
          </cell>
          <cell r="CK689">
            <v>2772.6860651489997</v>
          </cell>
          <cell r="CL689">
            <v>2460.9639631499999</v>
          </cell>
          <cell r="CM689">
            <v>15.042719999999999</v>
          </cell>
          <cell r="CN689">
            <v>15841.717223589179</v>
          </cell>
          <cell r="CO689">
            <v>1292.8264019747999</v>
          </cell>
          <cell r="CP689">
            <v>843.29031803939995</v>
          </cell>
          <cell r="CQ689">
            <v>9.0459599999999991</v>
          </cell>
          <cell r="CR689">
            <v>0</v>
          </cell>
          <cell r="CS689">
            <v>224.70225219775176</v>
          </cell>
          <cell r="CT689">
            <v>4522069.9088491388</v>
          </cell>
          <cell r="CU689">
            <v>0</v>
          </cell>
          <cell r="CV689">
            <v>317.66870519999998</v>
          </cell>
          <cell r="CW689">
            <v>5336.1573805774078</v>
          </cell>
          <cell r="CX689">
            <v>541.41207189299996</v>
          </cell>
          <cell r="CY689">
            <v>1366.6553208692999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</row>
        <row r="690">
          <cell r="C690" t="str">
            <v>HP14x117</v>
          </cell>
          <cell r="D690" t="str">
            <v>F</v>
          </cell>
          <cell r="E690">
            <v>117</v>
          </cell>
          <cell r="F690">
            <v>34.4</v>
          </cell>
          <cell r="G690">
            <v>14.2</v>
          </cell>
          <cell r="H690">
            <v>0</v>
          </cell>
          <cell r="I690">
            <v>0</v>
          </cell>
          <cell r="J690">
            <v>14.9</v>
          </cell>
          <cell r="K690">
            <v>0</v>
          </cell>
          <cell r="L690">
            <v>0</v>
          </cell>
          <cell r="M690">
            <v>0.80500000000000005</v>
          </cell>
          <cell r="N690">
            <v>0.80500000000000005</v>
          </cell>
          <cell r="O690">
            <v>0</v>
          </cell>
          <cell r="P690">
            <v>0</v>
          </cell>
          <cell r="Q690">
            <v>0</v>
          </cell>
          <cell r="R690">
            <v>1.5</v>
          </cell>
          <cell r="S690">
            <v>1.5</v>
          </cell>
          <cell r="T690">
            <v>1.0625</v>
          </cell>
          <cell r="U690">
            <v>11.2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9.25</v>
          </cell>
          <cell r="AB690">
            <v>0</v>
          </cell>
          <cell r="AC690">
            <v>14.2</v>
          </cell>
          <cell r="AD690">
            <v>0</v>
          </cell>
          <cell r="AE690">
            <v>0</v>
          </cell>
          <cell r="AF690">
            <v>0</v>
          </cell>
          <cell r="AG690">
            <v>3870</v>
          </cell>
          <cell r="AH690">
            <v>659</v>
          </cell>
          <cell r="AI690">
            <v>1220</v>
          </cell>
          <cell r="AJ690">
            <v>194</v>
          </cell>
          <cell r="AK690">
            <v>172</v>
          </cell>
          <cell r="AL690">
            <v>5.96</v>
          </cell>
          <cell r="AM690">
            <v>443</v>
          </cell>
          <cell r="AN690">
            <v>91.4</v>
          </cell>
          <cell r="AO690">
            <v>59.5</v>
          </cell>
          <cell r="AP690">
            <v>3.59</v>
          </cell>
          <cell r="AQ690">
            <v>0</v>
          </cell>
          <cell r="AR690">
            <v>8.02</v>
          </cell>
          <cell r="AS690">
            <v>19900</v>
          </cell>
          <cell r="AT690">
            <v>0</v>
          </cell>
          <cell r="AU690">
            <v>49.9</v>
          </cell>
          <cell r="AV690">
            <v>149</v>
          </cell>
          <cell r="AW690">
            <v>38</v>
          </cell>
          <cell r="AX690">
            <v>96.3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D690" t="str">
            <v>HP360x174</v>
          </cell>
          <cell r="BE690" t="str">
            <v>HP360x174</v>
          </cell>
          <cell r="BF690">
            <v>174.2</v>
          </cell>
          <cell r="BG690">
            <v>222.10982639999997</v>
          </cell>
          <cell r="BH690">
            <v>36.0822</v>
          </cell>
          <cell r="BI690">
            <v>0</v>
          </cell>
          <cell r="BJ690">
            <v>0</v>
          </cell>
          <cell r="BK690">
            <v>37.860900000000001</v>
          </cell>
          <cell r="BL690">
            <v>0</v>
          </cell>
          <cell r="BM690">
            <v>0</v>
          </cell>
          <cell r="BN690">
            <v>2.0455049999999999</v>
          </cell>
          <cell r="BO690">
            <v>2.0455049999999999</v>
          </cell>
          <cell r="BP690">
            <v>0</v>
          </cell>
          <cell r="BQ690">
            <v>0</v>
          </cell>
          <cell r="BR690">
            <v>0</v>
          </cell>
          <cell r="BS690">
            <v>3.8114999999999997</v>
          </cell>
          <cell r="BT690">
            <v>3.8114999999999997</v>
          </cell>
          <cell r="BU690">
            <v>2.6998124999999997</v>
          </cell>
          <cell r="BV690">
            <v>28.459199999999996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9.25</v>
          </cell>
          <cell r="CC690">
            <v>0</v>
          </cell>
          <cell r="CD690">
            <v>14.2</v>
          </cell>
          <cell r="CE690">
            <v>0</v>
          </cell>
          <cell r="CF690">
            <v>0</v>
          </cell>
          <cell r="CG690">
            <v>0</v>
          </cell>
          <cell r="CH690">
            <v>271879.11</v>
          </cell>
          <cell r="CI690">
            <v>0.13352287208271654</v>
          </cell>
          <cell r="CJ690">
            <v>50860.250033628421</v>
          </cell>
          <cell r="CK690">
            <v>3182.846725674</v>
          </cell>
          <cell r="CL690">
            <v>2821.905344412</v>
          </cell>
          <cell r="CM690">
            <v>15.144359999999999</v>
          </cell>
          <cell r="CN690">
            <v>18468.107184342123</v>
          </cell>
          <cell r="CO690">
            <v>1499.5473748794</v>
          </cell>
          <cell r="CP690">
            <v>976.18237204949992</v>
          </cell>
          <cell r="CQ690">
            <v>9.1221899999999998</v>
          </cell>
          <cell r="CR690">
            <v>0</v>
          </cell>
          <cell r="CS690">
            <v>334.34361087680321</v>
          </cell>
          <cell r="CT690">
            <v>5356499.4753629677</v>
          </cell>
          <cell r="CU690">
            <v>0</v>
          </cell>
          <cell r="CV690">
            <v>322.18838189999997</v>
          </cell>
          <cell r="CW690">
            <v>6211.6207008283891</v>
          </cell>
          <cell r="CX690">
            <v>623.44420399799992</v>
          </cell>
          <cell r="CY690">
            <v>1579.9388643422999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</row>
        <row r="691">
          <cell r="C691" t="str">
            <v>HP14x73</v>
          </cell>
          <cell r="D691" t="str">
            <v>F</v>
          </cell>
          <cell r="E691">
            <v>73</v>
          </cell>
          <cell r="F691">
            <v>21.4</v>
          </cell>
          <cell r="G691">
            <v>13.6</v>
          </cell>
          <cell r="H691">
            <v>0</v>
          </cell>
          <cell r="I691">
            <v>0</v>
          </cell>
          <cell r="J691">
            <v>14.6</v>
          </cell>
          <cell r="K691">
            <v>0</v>
          </cell>
          <cell r="L691">
            <v>0</v>
          </cell>
          <cell r="M691">
            <v>0.505</v>
          </cell>
          <cell r="N691">
            <v>0.505</v>
          </cell>
          <cell r="O691">
            <v>0</v>
          </cell>
          <cell r="P691">
            <v>0</v>
          </cell>
          <cell r="Q691">
            <v>0</v>
          </cell>
          <cell r="R691">
            <v>1.1875</v>
          </cell>
          <cell r="S691">
            <v>1.1875</v>
          </cell>
          <cell r="T691">
            <v>0.875</v>
          </cell>
          <cell r="U691">
            <v>11.225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14.4</v>
          </cell>
          <cell r="AB691">
            <v>0</v>
          </cell>
          <cell r="AC691">
            <v>22.6</v>
          </cell>
          <cell r="AD691">
            <v>0</v>
          </cell>
          <cell r="AE691">
            <v>0</v>
          </cell>
          <cell r="AF691">
            <v>0</v>
          </cell>
          <cell r="AG691">
            <v>2450</v>
          </cell>
          <cell r="AH691">
            <v>3880</v>
          </cell>
          <cell r="AI691">
            <v>729</v>
          </cell>
          <cell r="AJ691">
            <v>118</v>
          </cell>
          <cell r="AK691">
            <v>107</v>
          </cell>
          <cell r="AL691">
            <v>5.84</v>
          </cell>
          <cell r="AM691">
            <v>261</v>
          </cell>
          <cell r="AN691">
            <v>54.6</v>
          </cell>
          <cell r="AO691">
            <v>35.799999999999997</v>
          </cell>
          <cell r="AP691">
            <v>3.49</v>
          </cell>
          <cell r="AQ691">
            <v>0</v>
          </cell>
          <cell r="AR691">
            <v>2.0099999999999998</v>
          </cell>
          <cell r="AS691">
            <v>11200</v>
          </cell>
          <cell r="AT691">
            <v>0</v>
          </cell>
          <cell r="AU691">
            <v>47.8</v>
          </cell>
          <cell r="AV691">
            <v>88</v>
          </cell>
          <cell r="AW691">
            <v>23.3</v>
          </cell>
          <cell r="AX691">
            <v>58.3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D691" t="str">
            <v>HP360x108</v>
          </cell>
          <cell r="BE691" t="str">
            <v>HP360x108</v>
          </cell>
          <cell r="BF691">
            <v>108.69999999999999</v>
          </cell>
          <cell r="BG691">
            <v>138.17297339999999</v>
          </cell>
          <cell r="BH691">
            <v>34.557600000000001</v>
          </cell>
          <cell r="BI691">
            <v>0</v>
          </cell>
          <cell r="BJ691">
            <v>0</v>
          </cell>
          <cell r="BK691">
            <v>37.098599999999998</v>
          </cell>
          <cell r="BL691">
            <v>0</v>
          </cell>
          <cell r="BM691">
            <v>0</v>
          </cell>
          <cell r="BN691">
            <v>1.2832049999999999</v>
          </cell>
          <cell r="BO691">
            <v>1.2832049999999999</v>
          </cell>
          <cell r="BP691">
            <v>0</v>
          </cell>
          <cell r="BQ691">
            <v>0</v>
          </cell>
          <cell r="BR691">
            <v>0</v>
          </cell>
          <cell r="BS691">
            <v>3.0174374999999998</v>
          </cell>
          <cell r="BT691">
            <v>3.0174374999999998</v>
          </cell>
          <cell r="BU691">
            <v>2.2233749999999999</v>
          </cell>
          <cell r="BV691">
            <v>28.522724999999998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14.4</v>
          </cell>
          <cell r="CC691">
            <v>0</v>
          </cell>
          <cell r="CD691">
            <v>22.6</v>
          </cell>
          <cell r="CE691">
            <v>0</v>
          </cell>
          <cell r="CF691">
            <v>0</v>
          </cell>
          <cell r="CG691">
            <v>0</v>
          </cell>
          <cell r="CH691">
            <v>172119.85</v>
          </cell>
          <cell r="CI691">
            <v>0.7861437688633387</v>
          </cell>
          <cell r="CJ691">
            <v>30391.083831569769</v>
          </cell>
          <cell r="CK691">
            <v>1935.958317678</v>
          </cell>
          <cell r="CL691">
            <v>1755.4876270469999</v>
          </cell>
          <cell r="CM691">
            <v>14.83944</v>
          </cell>
          <cell r="CN691">
            <v>10880.758408833621</v>
          </cell>
          <cell r="CO691">
            <v>895.79088258659999</v>
          </cell>
          <cell r="CP691">
            <v>587.35006587179987</v>
          </cell>
          <cell r="CQ691">
            <v>8.8680900000000005</v>
          </cell>
          <cell r="CR691">
            <v>0</v>
          </cell>
          <cell r="CS691">
            <v>83.794346366879594</v>
          </cell>
          <cell r="CT691">
            <v>3014713.2725660927</v>
          </cell>
          <cell r="CU691">
            <v>0</v>
          </cell>
          <cell r="CV691">
            <v>308.62935179999994</v>
          </cell>
          <cell r="CW691">
            <v>3668.6081991469678</v>
          </cell>
          <cell r="CX691">
            <v>382.26973560929997</v>
          </cell>
          <cell r="CY691">
            <v>956.49466034429986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</row>
        <row r="692">
          <cell r="C692" t="str">
            <v>HP14x89</v>
          </cell>
          <cell r="D692" t="str">
            <v>F</v>
          </cell>
          <cell r="E692">
            <v>89</v>
          </cell>
          <cell r="F692">
            <v>26.1</v>
          </cell>
          <cell r="G692">
            <v>13.8</v>
          </cell>
          <cell r="H692">
            <v>0</v>
          </cell>
          <cell r="I692">
            <v>0</v>
          </cell>
          <cell r="J692">
            <v>14.7</v>
          </cell>
          <cell r="K692">
            <v>0</v>
          </cell>
          <cell r="L692">
            <v>0</v>
          </cell>
          <cell r="M692">
            <v>0.61499999999999999</v>
          </cell>
          <cell r="N692">
            <v>0.61499999999999999</v>
          </cell>
          <cell r="O692">
            <v>0</v>
          </cell>
          <cell r="P692">
            <v>0</v>
          </cell>
          <cell r="Q692">
            <v>0</v>
          </cell>
          <cell r="R692">
            <v>1.3125</v>
          </cell>
          <cell r="S692">
            <v>1.3125</v>
          </cell>
          <cell r="T692">
            <v>0.9375</v>
          </cell>
          <cell r="U692">
            <v>11.175000000000001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11.9</v>
          </cell>
          <cell r="AB692">
            <v>0</v>
          </cell>
          <cell r="AC692">
            <v>18.5</v>
          </cell>
          <cell r="AD692">
            <v>0</v>
          </cell>
          <cell r="AE692">
            <v>0</v>
          </cell>
          <cell r="AF692">
            <v>0</v>
          </cell>
          <cell r="AG692">
            <v>2960</v>
          </cell>
          <cell r="AH692">
            <v>1850</v>
          </cell>
          <cell r="AI692">
            <v>904</v>
          </cell>
          <cell r="AJ692">
            <v>146</v>
          </cell>
          <cell r="AK692">
            <v>131</v>
          </cell>
          <cell r="AL692">
            <v>5.88</v>
          </cell>
          <cell r="AM692">
            <v>326</v>
          </cell>
          <cell r="AN692">
            <v>67.7</v>
          </cell>
          <cell r="AO692">
            <v>44.3</v>
          </cell>
          <cell r="AP692">
            <v>3.53</v>
          </cell>
          <cell r="AQ692">
            <v>0</v>
          </cell>
          <cell r="AR692">
            <v>3.59</v>
          </cell>
          <cell r="AS692">
            <v>14200</v>
          </cell>
          <cell r="AT692">
            <v>0</v>
          </cell>
          <cell r="AU692">
            <v>48.5</v>
          </cell>
          <cell r="AV692">
            <v>110</v>
          </cell>
          <cell r="AW692">
            <v>28.6</v>
          </cell>
          <cell r="AX692">
            <v>71.900000000000006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D692" t="str">
            <v>HP360x132</v>
          </cell>
          <cell r="BE692" t="str">
            <v>HP360x132</v>
          </cell>
          <cell r="BF692">
            <v>132.5</v>
          </cell>
          <cell r="BG692">
            <v>168.51937409999999</v>
          </cell>
          <cell r="BH692">
            <v>35.065800000000003</v>
          </cell>
          <cell r="BI692">
            <v>0</v>
          </cell>
          <cell r="BJ692">
            <v>0</v>
          </cell>
          <cell r="BK692">
            <v>37.352699999999999</v>
          </cell>
          <cell r="BL692">
            <v>0</v>
          </cell>
          <cell r="BM692">
            <v>0</v>
          </cell>
          <cell r="BN692">
            <v>1.5627149999999999</v>
          </cell>
          <cell r="BO692">
            <v>1.5627149999999999</v>
          </cell>
          <cell r="BP692">
            <v>0</v>
          </cell>
          <cell r="BQ692">
            <v>0</v>
          </cell>
          <cell r="BR692">
            <v>0</v>
          </cell>
          <cell r="BS692">
            <v>3.3350624999999998</v>
          </cell>
          <cell r="BT692">
            <v>3.3350624999999998</v>
          </cell>
          <cell r="BU692">
            <v>2.3821875000000001</v>
          </cell>
          <cell r="BV692">
            <v>28.395675000000001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11.9</v>
          </cell>
          <cell r="CC692">
            <v>0</v>
          </cell>
          <cell r="CD692">
            <v>18.5</v>
          </cell>
          <cell r="CE692">
            <v>0</v>
          </cell>
          <cell r="CF692">
            <v>0</v>
          </cell>
          <cell r="CG692">
            <v>0</v>
          </cell>
          <cell r="CH692">
            <v>207948.88</v>
          </cell>
          <cell r="CI692">
            <v>0.3748365908240146</v>
          </cell>
          <cell r="CJ692">
            <v>37686.611500327941</v>
          </cell>
          <cell r="CK692">
            <v>2395.338257466</v>
          </cell>
          <cell r="CL692">
            <v>2149.2418611509997</v>
          </cell>
          <cell r="CM692">
            <v>14.941079999999999</v>
          </cell>
          <cell r="CN692">
            <v>13590.525828658085</v>
          </cell>
          <cell r="CO692">
            <v>1110.7150687016999</v>
          </cell>
          <cell r="CP692">
            <v>726.80469045029986</v>
          </cell>
          <cell r="CQ692">
            <v>8.9697299999999984</v>
          </cell>
          <cell r="CR692">
            <v>0</v>
          </cell>
          <cell r="CS692">
            <v>149.66253903338199</v>
          </cell>
          <cell r="CT692">
            <v>3822225.7562891529</v>
          </cell>
          <cell r="CU692">
            <v>0</v>
          </cell>
          <cell r="CV692">
            <v>313.14902849999999</v>
          </cell>
          <cell r="CW692">
            <v>4585.7602489337096</v>
          </cell>
          <cell r="CX692">
            <v>469.22379564059997</v>
          </cell>
          <cell r="CY692">
            <v>1179.6220596699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</row>
        <row r="693">
          <cell r="C693" t="str">
            <v>HP8x36</v>
          </cell>
          <cell r="D693" t="str">
            <v>F</v>
          </cell>
          <cell r="E693">
            <v>36</v>
          </cell>
          <cell r="F693">
            <v>10.6</v>
          </cell>
          <cell r="G693">
            <v>8.02</v>
          </cell>
          <cell r="H693">
            <v>0</v>
          </cell>
          <cell r="I693">
            <v>0</v>
          </cell>
          <cell r="J693">
            <v>8.15</v>
          </cell>
          <cell r="K693">
            <v>0</v>
          </cell>
          <cell r="L693">
            <v>0</v>
          </cell>
          <cell r="M693">
            <v>0.44500000000000001</v>
          </cell>
          <cell r="N693">
            <v>0.44500000000000001</v>
          </cell>
          <cell r="O693">
            <v>0</v>
          </cell>
          <cell r="P693">
            <v>0</v>
          </cell>
          <cell r="Q693">
            <v>0</v>
          </cell>
          <cell r="R693">
            <v>0.9375</v>
          </cell>
          <cell r="S693">
            <v>0.9375</v>
          </cell>
          <cell r="T693">
            <v>0.875</v>
          </cell>
          <cell r="U693">
            <v>6.1449999999999996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9.16</v>
          </cell>
          <cell r="AB693">
            <v>0</v>
          </cell>
          <cell r="AC693">
            <v>14.2</v>
          </cell>
          <cell r="AD693">
            <v>0</v>
          </cell>
          <cell r="AE693">
            <v>0</v>
          </cell>
          <cell r="AF693">
            <v>0</v>
          </cell>
          <cell r="AG693">
            <v>3840</v>
          </cell>
          <cell r="AH693">
            <v>685</v>
          </cell>
          <cell r="AI693">
            <v>119</v>
          </cell>
          <cell r="AJ693">
            <v>33.6</v>
          </cell>
          <cell r="AK693">
            <v>29.8</v>
          </cell>
          <cell r="AL693">
            <v>3.36</v>
          </cell>
          <cell r="AM693">
            <v>40.299999999999997</v>
          </cell>
          <cell r="AN693">
            <v>15.2</v>
          </cell>
          <cell r="AO693">
            <v>9.8800000000000008</v>
          </cell>
          <cell r="AP693">
            <v>1.95</v>
          </cell>
          <cell r="AQ693">
            <v>0</v>
          </cell>
          <cell r="AR693">
            <v>0.77</v>
          </cell>
          <cell r="AS693">
            <v>578</v>
          </cell>
          <cell r="AT693">
            <v>0</v>
          </cell>
          <cell r="AU693">
            <v>15.4</v>
          </cell>
          <cell r="AV693">
            <v>14</v>
          </cell>
          <cell r="AW693">
            <v>6.5</v>
          </cell>
          <cell r="AX693">
            <v>16.600000000000001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D693" t="str">
            <v>HP200x53</v>
          </cell>
          <cell r="BE693" t="str">
            <v>HP200x53</v>
          </cell>
          <cell r="BF693">
            <v>53.6</v>
          </cell>
          <cell r="BG693">
            <v>68.4408186</v>
          </cell>
          <cell r="BH693">
            <v>20.378819999999997</v>
          </cell>
          <cell r="BI693">
            <v>0</v>
          </cell>
          <cell r="BJ693">
            <v>0</v>
          </cell>
          <cell r="BK693">
            <v>20.709150000000001</v>
          </cell>
          <cell r="BL693">
            <v>0</v>
          </cell>
          <cell r="BM693">
            <v>0</v>
          </cell>
          <cell r="BN693">
            <v>1.1307449999999999</v>
          </cell>
          <cell r="BO693">
            <v>1.1307449999999999</v>
          </cell>
          <cell r="BP693">
            <v>0</v>
          </cell>
          <cell r="BQ693">
            <v>0</v>
          </cell>
          <cell r="BR693">
            <v>0</v>
          </cell>
          <cell r="BS693">
            <v>2.3821875000000001</v>
          </cell>
          <cell r="BT693">
            <v>2.3821875000000001</v>
          </cell>
          <cell r="BU693">
            <v>2.2233749999999999</v>
          </cell>
          <cell r="BV693">
            <v>15.614444999999998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9.16</v>
          </cell>
          <cell r="CC693">
            <v>0</v>
          </cell>
          <cell r="CD693">
            <v>14.2</v>
          </cell>
          <cell r="CE693">
            <v>0</v>
          </cell>
          <cell r="CF693">
            <v>0</v>
          </cell>
          <cell r="CG693">
            <v>0</v>
          </cell>
          <cell r="CH693">
            <v>269771.52000000002</v>
          </cell>
          <cell r="CI693">
            <v>0.13879084579159459</v>
          </cell>
          <cell r="CJ693">
            <v>4960.9588147555587</v>
          </cell>
          <cell r="CK693">
            <v>551.25592774560005</v>
          </cell>
          <cell r="CL693">
            <v>488.91150734579998</v>
          </cell>
          <cell r="CM693">
            <v>8.5377599999999987</v>
          </cell>
          <cell r="CN693">
            <v>1680.0558002911682</v>
          </cell>
          <cell r="CO693">
            <v>249.37768159919997</v>
          </cell>
          <cell r="CP693">
            <v>162.09549303948</v>
          </cell>
          <cell r="CQ693">
            <v>4.9549499999999993</v>
          </cell>
          <cell r="CR693">
            <v>0</v>
          </cell>
          <cell r="CS693">
            <v>32.100321742535968</v>
          </cell>
          <cell r="CT693">
            <v>155580.73853064299</v>
          </cell>
          <cell r="CU693">
            <v>0</v>
          </cell>
          <cell r="CV693">
            <v>99.432887399999998</v>
          </cell>
          <cell r="CW693">
            <v>583.64221350065395</v>
          </cell>
          <cell r="CX693">
            <v>106.64177173649999</v>
          </cell>
          <cell r="CY693">
            <v>272.34667858860001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</row>
        <row r="694">
          <cell r="C694" t="str">
            <v>HSS1.660x0.140</v>
          </cell>
          <cell r="D694" t="str">
            <v>F</v>
          </cell>
          <cell r="E694">
            <v>2.27</v>
          </cell>
          <cell r="F694">
            <v>0.625</v>
          </cell>
          <cell r="G694">
            <v>0</v>
          </cell>
          <cell r="H694">
            <v>0</v>
          </cell>
          <cell r="I694">
            <v>1.66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0.14000000000000001</v>
          </cell>
          <cell r="Q694">
            <v>0.13</v>
          </cell>
          <cell r="R694">
            <v>0</v>
          </cell>
          <cell r="S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12.8</v>
          </cell>
          <cell r="AF694">
            <v>0</v>
          </cell>
          <cell r="AG694">
            <v>0</v>
          </cell>
          <cell r="AH694">
            <v>0</v>
          </cell>
          <cell r="AI694">
            <v>0.184</v>
          </cell>
          <cell r="AJ694">
            <v>0.30499999999999999</v>
          </cell>
          <cell r="AK694">
            <v>0.222</v>
          </cell>
          <cell r="AL694">
            <v>0.54300000000000004</v>
          </cell>
          <cell r="AM694">
            <v>0.184</v>
          </cell>
          <cell r="AN694">
            <v>0.30499999999999999</v>
          </cell>
          <cell r="AO694">
            <v>0.222</v>
          </cell>
          <cell r="AP694">
            <v>0.54300000000000004</v>
          </cell>
          <cell r="AQ694">
            <v>0</v>
          </cell>
          <cell r="AR694">
            <v>0.36799999999999999</v>
          </cell>
          <cell r="AS694">
            <v>0</v>
          </cell>
          <cell r="AT694">
            <v>0.438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D694" t="str">
            <v>HSS42.2x3.6</v>
          </cell>
          <cell r="BE694" t="str">
            <v>HSS42.2x3.6</v>
          </cell>
          <cell r="BF694">
            <v>3.38</v>
          </cell>
          <cell r="BG694">
            <v>4.0354256250000002</v>
          </cell>
          <cell r="BH694">
            <v>0</v>
          </cell>
          <cell r="BI694">
            <v>0</v>
          </cell>
          <cell r="BJ694">
            <v>4.2180599999999995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0.35574</v>
          </cell>
          <cell r="BR694">
            <v>0.33033000000000001</v>
          </cell>
          <cell r="BS694">
            <v>0</v>
          </cell>
          <cell r="BT694">
            <v>0</v>
          </cell>
          <cell r="BU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12.8</v>
          </cell>
          <cell r="CG694">
            <v>0</v>
          </cell>
          <cell r="CH694">
            <v>0</v>
          </cell>
          <cell r="CI694">
            <v>0</v>
          </cell>
          <cell r="CJ694">
            <v>7.670726234580024</v>
          </cell>
          <cell r="CK694">
            <v>5.0039600584049992</v>
          </cell>
          <cell r="CL694">
            <v>3.6422266654619997</v>
          </cell>
          <cell r="CM694">
            <v>1.3797630000000001</v>
          </cell>
          <cell r="CN694">
            <v>7.670726234580024</v>
          </cell>
          <cell r="CO694">
            <v>5.0039600584049992</v>
          </cell>
          <cell r="CP694">
            <v>3.6422266654619997</v>
          </cell>
          <cell r="CQ694">
            <v>1.3797630000000001</v>
          </cell>
          <cell r="CR694">
            <v>0</v>
          </cell>
          <cell r="CS694">
            <v>15.341452469160048</v>
          </cell>
          <cell r="CT694">
            <v>0</v>
          </cell>
          <cell r="CU694">
            <v>7.1860147723979999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</row>
        <row r="695">
          <cell r="C695" t="str">
            <v>HSS1.900x0.145</v>
          </cell>
          <cell r="D695" t="str">
            <v>F</v>
          </cell>
          <cell r="E695">
            <v>2.72</v>
          </cell>
          <cell r="F695">
            <v>0.749</v>
          </cell>
          <cell r="G695">
            <v>0</v>
          </cell>
          <cell r="H695">
            <v>0</v>
          </cell>
          <cell r="I695">
            <v>1.9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0.14499999999999999</v>
          </cell>
          <cell r="Q695">
            <v>0.13500000000000001</v>
          </cell>
          <cell r="R695">
            <v>0</v>
          </cell>
          <cell r="S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14.1</v>
          </cell>
          <cell r="AF695">
            <v>0</v>
          </cell>
          <cell r="AG695">
            <v>0</v>
          </cell>
          <cell r="AH695">
            <v>0</v>
          </cell>
          <cell r="AI695">
            <v>0.29299999999999998</v>
          </cell>
          <cell r="AJ695">
            <v>0.42099999999999999</v>
          </cell>
          <cell r="AK695">
            <v>0.309</v>
          </cell>
          <cell r="AL695">
            <v>0.626</v>
          </cell>
          <cell r="AM695">
            <v>0.29299999999999998</v>
          </cell>
          <cell r="AN695">
            <v>0.42099999999999999</v>
          </cell>
          <cell r="AO695">
            <v>0.309</v>
          </cell>
          <cell r="AP695">
            <v>0.626</v>
          </cell>
          <cell r="AQ695">
            <v>0</v>
          </cell>
          <cell r="AR695">
            <v>0.58599999999999997</v>
          </cell>
          <cell r="AS695">
            <v>0</v>
          </cell>
          <cell r="AT695">
            <v>0.61099999999999999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D695" t="str">
            <v>HSS48.3x3.7</v>
          </cell>
          <cell r="BE695" t="str">
            <v>HSS48.3x3.7</v>
          </cell>
          <cell r="BF695">
            <v>4.05</v>
          </cell>
          <cell r="BG695">
            <v>4.8360540689999993</v>
          </cell>
          <cell r="BH695">
            <v>0</v>
          </cell>
          <cell r="BI695">
            <v>0</v>
          </cell>
          <cell r="BJ695">
            <v>4.8278999999999996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0.36844499999999997</v>
          </cell>
          <cell r="BR695">
            <v>0.34303500000000003</v>
          </cell>
          <cell r="BS695">
            <v>0</v>
          </cell>
          <cell r="BT695">
            <v>0</v>
          </cell>
          <cell r="BU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14.1</v>
          </cell>
          <cell r="CG695">
            <v>0</v>
          </cell>
          <cell r="CH695">
            <v>0</v>
          </cell>
          <cell r="CI695">
            <v>0</v>
          </cell>
          <cell r="CJ695">
            <v>12.214797753977972</v>
          </cell>
          <cell r="CK695">
            <v>6.9071055232409995</v>
          </cell>
          <cell r="CL695">
            <v>5.0695857640890001</v>
          </cell>
          <cell r="CM695">
            <v>1.5906659999999999</v>
          </cell>
          <cell r="CN695">
            <v>12.214797753977972</v>
          </cell>
          <cell r="CO695">
            <v>6.9071055232409995</v>
          </cell>
          <cell r="CP695">
            <v>5.0695857640890001</v>
          </cell>
          <cell r="CQ695">
            <v>1.5906659999999999</v>
          </cell>
          <cell r="CR695">
            <v>0</v>
          </cell>
          <cell r="CS695">
            <v>24.429595507955945</v>
          </cell>
          <cell r="CT695">
            <v>0</v>
          </cell>
          <cell r="CU695">
            <v>10.024326543231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</row>
        <row r="696">
          <cell r="C696" t="str">
            <v>HSS10.000x0.188</v>
          </cell>
          <cell r="D696" t="str">
            <v>F</v>
          </cell>
          <cell r="E696">
            <v>19.7</v>
          </cell>
          <cell r="F696">
            <v>5.37</v>
          </cell>
          <cell r="G696">
            <v>0</v>
          </cell>
          <cell r="H696">
            <v>0</v>
          </cell>
          <cell r="I696">
            <v>10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0.188</v>
          </cell>
          <cell r="Q696">
            <v>0.17399999999999999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57.5</v>
          </cell>
          <cell r="AF696">
            <v>0</v>
          </cell>
          <cell r="AG696">
            <v>0</v>
          </cell>
          <cell r="AH696">
            <v>0</v>
          </cell>
          <cell r="AI696">
            <v>64.8</v>
          </cell>
          <cell r="AJ696">
            <v>16.8</v>
          </cell>
          <cell r="AK696">
            <v>13</v>
          </cell>
          <cell r="AL696">
            <v>3.47</v>
          </cell>
          <cell r="AM696">
            <v>64.8</v>
          </cell>
          <cell r="AN696">
            <v>16.8</v>
          </cell>
          <cell r="AO696">
            <v>13</v>
          </cell>
          <cell r="AP696">
            <v>3.47</v>
          </cell>
          <cell r="AQ696">
            <v>0</v>
          </cell>
          <cell r="AR696">
            <v>130</v>
          </cell>
          <cell r="AS696">
            <v>0</v>
          </cell>
          <cell r="AT696">
            <v>25.9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D696" t="str">
            <v>HSS254x4.8</v>
          </cell>
          <cell r="BE696" t="str">
            <v>HSS254x4.8</v>
          </cell>
          <cell r="BF696">
            <v>29.400000000000002</v>
          </cell>
          <cell r="BG696">
            <v>34.672376970000002</v>
          </cell>
          <cell r="BH696">
            <v>0</v>
          </cell>
          <cell r="BI696">
            <v>0</v>
          </cell>
          <cell r="BJ696">
            <v>25.41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0.47770799999999997</v>
          </cell>
          <cell r="BR696">
            <v>0.44213399999999997</v>
          </cell>
          <cell r="BS696">
            <v>0</v>
          </cell>
          <cell r="BT696">
            <v>0</v>
          </cell>
          <cell r="BU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57.5</v>
          </cell>
          <cell r="CG696">
            <v>0</v>
          </cell>
          <cell r="CH696">
            <v>0</v>
          </cell>
          <cell r="CI696">
            <v>0</v>
          </cell>
          <cell r="CJ696">
            <v>2701.4296739173128</v>
          </cell>
          <cell r="CK696">
            <v>275.62796387280002</v>
          </cell>
          <cell r="CL696">
            <v>213.28354347299998</v>
          </cell>
          <cell r="CM696">
            <v>8.8172700000000006</v>
          </cell>
          <cell r="CN696">
            <v>2701.4296739173128</v>
          </cell>
          <cell r="CO696">
            <v>275.62796387280002</v>
          </cell>
          <cell r="CP696">
            <v>213.28354347299998</v>
          </cell>
          <cell r="CQ696">
            <v>8.8172700000000006</v>
          </cell>
          <cell r="CR696">
            <v>0</v>
          </cell>
          <cell r="CS696">
            <v>5419.5348396489298</v>
          </cell>
          <cell r="CT696">
            <v>0</v>
          </cell>
          <cell r="CU696">
            <v>424.92644430389993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</row>
        <row r="697">
          <cell r="C697" t="str">
            <v>HSS10.000x0.250</v>
          </cell>
          <cell r="D697" t="str">
            <v>F</v>
          </cell>
          <cell r="E697">
            <v>26.1</v>
          </cell>
          <cell r="F697">
            <v>7.15</v>
          </cell>
          <cell r="G697">
            <v>0</v>
          </cell>
          <cell r="H697">
            <v>0</v>
          </cell>
          <cell r="I697">
            <v>10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0.25</v>
          </cell>
          <cell r="Q697">
            <v>0.23300000000000001</v>
          </cell>
          <cell r="R697">
            <v>0</v>
          </cell>
          <cell r="S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42.9</v>
          </cell>
          <cell r="AF697">
            <v>0</v>
          </cell>
          <cell r="AG697">
            <v>0</v>
          </cell>
          <cell r="AH697">
            <v>0</v>
          </cell>
          <cell r="AI697">
            <v>85.3</v>
          </cell>
          <cell r="AJ697">
            <v>22.2</v>
          </cell>
          <cell r="AK697">
            <v>17.100000000000001</v>
          </cell>
          <cell r="AL697">
            <v>3.45</v>
          </cell>
          <cell r="AM697">
            <v>85.3</v>
          </cell>
          <cell r="AN697">
            <v>22.2</v>
          </cell>
          <cell r="AO697">
            <v>17.100000000000001</v>
          </cell>
          <cell r="AP697">
            <v>3.45</v>
          </cell>
          <cell r="AQ697">
            <v>0</v>
          </cell>
          <cell r="AR697">
            <v>171</v>
          </cell>
          <cell r="AS697">
            <v>0</v>
          </cell>
          <cell r="AT697">
            <v>34.1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D697" t="str">
            <v>HSS254x6.4</v>
          </cell>
          <cell r="BE697" t="str">
            <v>HSS254x6.4</v>
          </cell>
          <cell r="BF697">
            <v>38.9</v>
          </cell>
          <cell r="BG697">
            <v>46.16526915</v>
          </cell>
          <cell r="BH697">
            <v>0</v>
          </cell>
          <cell r="BI697">
            <v>0</v>
          </cell>
          <cell r="BJ697">
            <v>25.41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0.63524999999999998</v>
          </cell>
          <cell r="BR697">
            <v>0.59205300000000005</v>
          </cell>
          <cell r="BS697">
            <v>0</v>
          </cell>
          <cell r="BT697">
            <v>0</v>
          </cell>
          <cell r="BU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42.9</v>
          </cell>
          <cell r="CG697">
            <v>0</v>
          </cell>
          <cell r="CH697">
            <v>0</v>
          </cell>
          <cell r="CI697">
            <v>0</v>
          </cell>
          <cell r="CJ697">
            <v>3556.0486294004131</v>
          </cell>
          <cell r="CK697">
            <v>364.22266654619995</v>
          </cell>
          <cell r="CL697">
            <v>280.54989179910001</v>
          </cell>
          <cell r="CM697">
            <v>8.7664500000000007</v>
          </cell>
          <cell r="CN697">
            <v>3556.0486294004131</v>
          </cell>
          <cell r="CO697">
            <v>364.22266654619995</v>
          </cell>
          <cell r="CP697">
            <v>280.54989179910001</v>
          </cell>
          <cell r="CQ697">
            <v>8.7664500000000007</v>
          </cell>
          <cell r="CR697">
            <v>0</v>
          </cell>
          <cell r="CS697">
            <v>7128.7727506151305</v>
          </cell>
          <cell r="CT697">
            <v>0</v>
          </cell>
          <cell r="CU697">
            <v>559.45914095609999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</row>
        <row r="698">
          <cell r="C698" t="str">
            <v>HSS10.000x0.312</v>
          </cell>
          <cell r="D698" t="str">
            <v>F</v>
          </cell>
          <cell r="E698">
            <v>32.299999999999997</v>
          </cell>
          <cell r="F698">
            <v>8.8800000000000008</v>
          </cell>
          <cell r="G698">
            <v>0</v>
          </cell>
          <cell r="H698">
            <v>0</v>
          </cell>
          <cell r="I698">
            <v>10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0.312</v>
          </cell>
          <cell r="Q698">
            <v>0.29099999999999998</v>
          </cell>
          <cell r="R698">
            <v>0</v>
          </cell>
          <cell r="S698">
            <v>0</v>
          </cell>
          <cell r="T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34.4</v>
          </cell>
          <cell r="AF698">
            <v>0</v>
          </cell>
          <cell r="AG698">
            <v>0</v>
          </cell>
          <cell r="AH698">
            <v>0</v>
          </cell>
          <cell r="AI698">
            <v>105</v>
          </cell>
          <cell r="AJ698">
            <v>27.4</v>
          </cell>
          <cell r="AK698">
            <v>20.9</v>
          </cell>
          <cell r="AL698">
            <v>3.43</v>
          </cell>
          <cell r="AM698">
            <v>105</v>
          </cell>
          <cell r="AN698">
            <v>27.4</v>
          </cell>
          <cell r="AO698">
            <v>20.9</v>
          </cell>
          <cell r="AP698">
            <v>3.43</v>
          </cell>
          <cell r="AQ698">
            <v>0</v>
          </cell>
          <cell r="AR698">
            <v>209</v>
          </cell>
          <cell r="AS698">
            <v>0</v>
          </cell>
          <cell r="AT698">
            <v>41.8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D698" t="str">
            <v>HSS254x7.9</v>
          </cell>
          <cell r="BE698" t="str">
            <v>HSS254x7.9</v>
          </cell>
          <cell r="BF698">
            <v>48.1</v>
          </cell>
          <cell r="BG698">
            <v>57.335327280000001</v>
          </cell>
          <cell r="BH698">
            <v>0</v>
          </cell>
          <cell r="BI698">
            <v>0</v>
          </cell>
          <cell r="BJ698">
            <v>25.41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0.79279199999999994</v>
          </cell>
          <cell r="BR698">
            <v>0.73943099999999995</v>
          </cell>
          <cell r="BS698">
            <v>0</v>
          </cell>
          <cell r="BT698">
            <v>0</v>
          </cell>
          <cell r="BU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34.4</v>
          </cell>
          <cell r="CG698">
            <v>0</v>
          </cell>
          <cell r="CH698">
            <v>0</v>
          </cell>
          <cell r="CI698">
            <v>0</v>
          </cell>
          <cell r="CJ698">
            <v>4377.3166012549045</v>
          </cell>
          <cell r="CK698">
            <v>449.53608393539997</v>
          </cell>
          <cell r="CL698">
            <v>342.89431219889997</v>
          </cell>
          <cell r="CM698">
            <v>8.7156300000000009</v>
          </cell>
          <cell r="CN698">
            <v>4377.3166012549045</v>
          </cell>
          <cell r="CO698">
            <v>449.53608393539997</v>
          </cell>
          <cell r="CP698">
            <v>342.89431219889997</v>
          </cell>
          <cell r="CQ698">
            <v>8.7156300000000009</v>
          </cell>
          <cell r="CR698">
            <v>0</v>
          </cell>
          <cell r="CS698">
            <v>8712.944472974048</v>
          </cell>
          <cell r="CT698">
            <v>0</v>
          </cell>
          <cell r="CU698">
            <v>685.78862439779994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</row>
        <row r="699">
          <cell r="C699" t="str">
            <v>HSS10.000x0.375</v>
          </cell>
          <cell r="D699" t="str">
            <v>F</v>
          </cell>
          <cell r="E699">
            <v>38.6</v>
          </cell>
          <cell r="F699">
            <v>10.6</v>
          </cell>
          <cell r="G699">
            <v>0</v>
          </cell>
          <cell r="H699">
            <v>0</v>
          </cell>
          <cell r="I699">
            <v>10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0.375</v>
          </cell>
          <cell r="Q699">
            <v>0.34899999999999998</v>
          </cell>
          <cell r="R699">
            <v>0</v>
          </cell>
          <cell r="S699">
            <v>0</v>
          </cell>
          <cell r="T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28.7</v>
          </cell>
          <cell r="AF699">
            <v>0</v>
          </cell>
          <cell r="AG699">
            <v>0</v>
          </cell>
          <cell r="AH699">
            <v>0</v>
          </cell>
          <cell r="AI699">
            <v>123</v>
          </cell>
          <cell r="AJ699">
            <v>32.5</v>
          </cell>
          <cell r="AK699">
            <v>24.7</v>
          </cell>
          <cell r="AL699">
            <v>3.41</v>
          </cell>
          <cell r="AM699">
            <v>123</v>
          </cell>
          <cell r="AN699">
            <v>32.5</v>
          </cell>
          <cell r="AO699">
            <v>24.7</v>
          </cell>
          <cell r="AP699">
            <v>3.41</v>
          </cell>
          <cell r="AQ699">
            <v>0</v>
          </cell>
          <cell r="AR699">
            <v>247</v>
          </cell>
          <cell r="AS699">
            <v>0</v>
          </cell>
          <cell r="AT699">
            <v>49.2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D699" t="str">
            <v>HSS254x9.5</v>
          </cell>
          <cell r="BE699" t="str">
            <v>HSS254x9.5</v>
          </cell>
          <cell r="BF699">
            <v>57.5</v>
          </cell>
          <cell r="BG699">
            <v>68.4408186</v>
          </cell>
          <cell r="BH699">
            <v>0</v>
          </cell>
          <cell r="BI699">
            <v>0</v>
          </cell>
          <cell r="BJ699">
            <v>25.41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0.95287499999999992</v>
          </cell>
          <cell r="BR699">
            <v>0.88680899999999996</v>
          </cell>
          <cell r="BS699">
            <v>0</v>
          </cell>
          <cell r="BT699">
            <v>0</v>
          </cell>
          <cell r="BU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28.7</v>
          </cell>
          <cell r="CG699">
            <v>0</v>
          </cell>
          <cell r="CH699">
            <v>0</v>
          </cell>
          <cell r="CI699">
            <v>0</v>
          </cell>
          <cell r="CJ699">
            <v>5127.7137328986028</v>
          </cell>
          <cell r="CK699">
            <v>533.20885868250002</v>
          </cell>
          <cell r="CL699">
            <v>405.23873259869998</v>
          </cell>
          <cell r="CM699">
            <v>8.6648099999999992</v>
          </cell>
          <cell r="CN699">
            <v>5127.7137328986028</v>
          </cell>
          <cell r="CO699">
            <v>533.20885868250002</v>
          </cell>
          <cell r="CP699">
            <v>405.23873259869998</v>
          </cell>
          <cell r="CQ699">
            <v>8.6648099999999992</v>
          </cell>
          <cell r="CR699">
            <v>0</v>
          </cell>
          <cell r="CS699">
            <v>10297.116195332967</v>
          </cell>
          <cell r="CT699">
            <v>0</v>
          </cell>
          <cell r="CU699">
            <v>807.19617991320001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</row>
        <row r="700">
          <cell r="C700" t="str">
            <v>HSS10.000x0.500</v>
          </cell>
          <cell r="D700" t="str">
            <v>F</v>
          </cell>
          <cell r="E700">
            <v>50.8</v>
          </cell>
          <cell r="F700">
            <v>13.9</v>
          </cell>
          <cell r="G700">
            <v>0</v>
          </cell>
          <cell r="H700">
            <v>0</v>
          </cell>
          <cell r="I700">
            <v>10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0.5</v>
          </cell>
          <cell r="Q700">
            <v>0.46500000000000002</v>
          </cell>
          <cell r="R700">
            <v>0</v>
          </cell>
          <cell r="S700">
            <v>0</v>
          </cell>
          <cell r="T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21.5</v>
          </cell>
          <cell r="AF700">
            <v>0</v>
          </cell>
          <cell r="AG700">
            <v>0</v>
          </cell>
          <cell r="AH700">
            <v>0</v>
          </cell>
          <cell r="AI700">
            <v>159</v>
          </cell>
          <cell r="AJ700">
            <v>42.3</v>
          </cell>
          <cell r="AK700">
            <v>31.7</v>
          </cell>
          <cell r="AL700">
            <v>3.38</v>
          </cell>
          <cell r="AM700">
            <v>159</v>
          </cell>
          <cell r="AN700">
            <v>42.3</v>
          </cell>
          <cell r="AO700">
            <v>31.7</v>
          </cell>
          <cell r="AP700">
            <v>3.38</v>
          </cell>
          <cell r="AQ700">
            <v>0</v>
          </cell>
          <cell r="AR700">
            <v>317</v>
          </cell>
          <cell r="AS700">
            <v>0</v>
          </cell>
          <cell r="AT700">
            <v>63.2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D700" t="str">
            <v>HSS254x12.7</v>
          </cell>
          <cell r="BE700" t="str">
            <v>HSS254x12.7</v>
          </cell>
          <cell r="BF700">
            <v>75.699999999999989</v>
          </cell>
          <cell r="BG700">
            <v>89.747865899999994</v>
          </cell>
          <cell r="BH700">
            <v>0</v>
          </cell>
          <cell r="BI700">
            <v>0</v>
          </cell>
          <cell r="BJ700">
            <v>25.41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1.2705</v>
          </cell>
          <cell r="BR700">
            <v>1.181565</v>
          </cell>
          <cell r="BS700">
            <v>0</v>
          </cell>
          <cell r="BT700">
            <v>0</v>
          </cell>
          <cell r="BU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21.5</v>
          </cell>
          <cell r="CG700">
            <v>0</v>
          </cell>
          <cell r="CH700">
            <v>0</v>
          </cell>
          <cell r="CI700">
            <v>0</v>
          </cell>
          <cell r="CJ700">
            <v>6628.5079961859992</v>
          </cell>
          <cell r="CK700">
            <v>693.99183760829987</v>
          </cell>
          <cell r="CL700">
            <v>520.08371754569998</v>
          </cell>
          <cell r="CM700">
            <v>8.5885800000000003</v>
          </cell>
          <cell r="CN700">
            <v>6628.5079961859992</v>
          </cell>
          <cell r="CO700">
            <v>693.99183760829987</v>
          </cell>
          <cell r="CP700">
            <v>520.08371754569998</v>
          </cell>
          <cell r="CQ700">
            <v>8.5885800000000003</v>
          </cell>
          <cell r="CR700">
            <v>0</v>
          </cell>
          <cell r="CS700">
            <v>13215.327262836237</v>
          </cell>
          <cell r="CT700">
            <v>0</v>
          </cell>
          <cell r="CU700">
            <v>1036.8861498071999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</row>
        <row r="701">
          <cell r="C701" t="str">
            <v>HSS10.000x0.625</v>
          </cell>
          <cell r="D701" t="str">
            <v>F</v>
          </cell>
          <cell r="E701">
            <v>62.6</v>
          </cell>
          <cell r="F701">
            <v>17.2</v>
          </cell>
          <cell r="G701">
            <v>0</v>
          </cell>
          <cell r="H701">
            <v>0</v>
          </cell>
          <cell r="I701">
            <v>10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0.625</v>
          </cell>
          <cell r="Q701">
            <v>0.58099999999999996</v>
          </cell>
          <cell r="R701">
            <v>0</v>
          </cell>
          <cell r="S701">
            <v>0</v>
          </cell>
          <cell r="T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17.2</v>
          </cell>
          <cell r="AF701">
            <v>0</v>
          </cell>
          <cell r="AG701">
            <v>0</v>
          </cell>
          <cell r="AH701">
            <v>0</v>
          </cell>
          <cell r="AI701">
            <v>191</v>
          </cell>
          <cell r="AJ701">
            <v>51.6</v>
          </cell>
          <cell r="AK701">
            <v>38.299999999999997</v>
          </cell>
          <cell r="AL701">
            <v>3.34</v>
          </cell>
          <cell r="AM701">
            <v>191</v>
          </cell>
          <cell r="AN701">
            <v>51.6</v>
          </cell>
          <cell r="AO701">
            <v>38.299999999999997</v>
          </cell>
          <cell r="AP701">
            <v>3.34</v>
          </cell>
          <cell r="AQ701">
            <v>0</v>
          </cell>
          <cell r="AR701">
            <v>383</v>
          </cell>
          <cell r="AS701">
            <v>0</v>
          </cell>
          <cell r="AT701">
            <v>76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D701" t="str">
            <v>HSS254x15.9</v>
          </cell>
          <cell r="BE701" t="str">
            <v>HSS254x15.9</v>
          </cell>
          <cell r="BF701">
            <v>93.199999999999989</v>
          </cell>
          <cell r="BG701">
            <v>111.05491319999999</v>
          </cell>
          <cell r="BH701">
            <v>0</v>
          </cell>
          <cell r="BI701">
            <v>0</v>
          </cell>
          <cell r="BJ701">
            <v>25.41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1.588125</v>
          </cell>
          <cell r="BR701">
            <v>1.4763209999999998</v>
          </cell>
          <cell r="BS701">
            <v>0</v>
          </cell>
          <cell r="BT701">
            <v>0</v>
          </cell>
          <cell r="BU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17.2</v>
          </cell>
          <cell r="CG701">
            <v>0</v>
          </cell>
          <cell r="CH701">
            <v>0</v>
          </cell>
          <cell r="CI701">
            <v>0</v>
          </cell>
          <cell r="CJ701">
            <v>7962.5473413303507</v>
          </cell>
          <cell r="CK701">
            <v>846.57160332360002</v>
          </cell>
          <cell r="CL701">
            <v>628.36613192429991</v>
          </cell>
          <cell r="CM701">
            <v>8.4869399999999988</v>
          </cell>
          <cell r="CN701">
            <v>7962.5473413303507</v>
          </cell>
          <cell r="CO701">
            <v>846.57160332360002</v>
          </cell>
          <cell r="CP701">
            <v>628.36613192429991</v>
          </cell>
          <cell r="CQ701">
            <v>8.4869399999999988</v>
          </cell>
          <cell r="CR701">
            <v>0</v>
          </cell>
          <cell r="CS701">
            <v>15966.783412196462</v>
          </cell>
          <cell r="CT701">
            <v>0</v>
          </cell>
          <cell r="CU701">
            <v>1246.8884079959998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</row>
        <row r="702">
          <cell r="C702" t="str">
            <v>HSS10.750x0.250</v>
          </cell>
          <cell r="D702" t="str">
            <v>F</v>
          </cell>
          <cell r="E702">
            <v>28.1</v>
          </cell>
          <cell r="F702">
            <v>7.7</v>
          </cell>
          <cell r="G702">
            <v>0</v>
          </cell>
          <cell r="H702">
            <v>0</v>
          </cell>
          <cell r="I702">
            <v>10.75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0.25</v>
          </cell>
          <cell r="Q702">
            <v>0.23300000000000001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46.1</v>
          </cell>
          <cell r="AF702">
            <v>0</v>
          </cell>
          <cell r="AG702">
            <v>0</v>
          </cell>
          <cell r="AH702">
            <v>0</v>
          </cell>
          <cell r="AI702">
            <v>106</v>
          </cell>
          <cell r="AJ702">
            <v>25.8</v>
          </cell>
          <cell r="AK702">
            <v>19.8</v>
          </cell>
          <cell r="AL702">
            <v>3.72</v>
          </cell>
          <cell r="AM702">
            <v>106</v>
          </cell>
          <cell r="AN702">
            <v>25.8</v>
          </cell>
          <cell r="AO702">
            <v>19.8</v>
          </cell>
          <cell r="AP702">
            <v>3.72</v>
          </cell>
          <cell r="AQ702">
            <v>0</v>
          </cell>
          <cell r="AR702">
            <v>213</v>
          </cell>
          <cell r="AS702">
            <v>0</v>
          </cell>
          <cell r="AT702">
            <v>39.6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D702" t="str">
            <v>HSS273.1x6.4</v>
          </cell>
          <cell r="BE702" t="str">
            <v>HSS273.1x6.4</v>
          </cell>
          <cell r="BF702">
            <v>41.9</v>
          </cell>
          <cell r="BG702">
            <v>49.716443699999999</v>
          </cell>
          <cell r="BH702">
            <v>0</v>
          </cell>
          <cell r="BI702">
            <v>0</v>
          </cell>
          <cell r="BJ702">
            <v>27.315749999999998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0.63524999999999998</v>
          </cell>
          <cell r="BR702">
            <v>0.59205300000000005</v>
          </cell>
          <cell r="BS702">
            <v>0</v>
          </cell>
          <cell r="BT702">
            <v>0</v>
          </cell>
          <cell r="BU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46.1</v>
          </cell>
          <cell r="CG702">
            <v>0</v>
          </cell>
          <cell r="CH702">
            <v>0</v>
          </cell>
          <cell r="CI702">
            <v>0</v>
          </cell>
          <cell r="CJ702">
            <v>4419.0053307906655</v>
          </cell>
          <cell r="CK702">
            <v>423.28580166180001</v>
          </cell>
          <cell r="CL702">
            <v>324.8472431358</v>
          </cell>
          <cell r="CM702">
            <v>9.4525199999999998</v>
          </cell>
          <cell r="CN702">
            <v>4419.0053307906655</v>
          </cell>
          <cell r="CO702">
            <v>423.28580166180001</v>
          </cell>
          <cell r="CP702">
            <v>324.8472431358</v>
          </cell>
          <cell r="CQ702">
            <v>9.4525199999999998</v>
          </cell>
          <cell r="CR702">
            <v>0</v>
          </cell>
          <cell r="CS702">
            <v>8879.6993911170921</v>
          </cell>
          <cell r="CT702">
            <v>0</v>
          </cell>
          <cell r="CU702">
            <v>649.6944862716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</row>
        <row r="703">
          <cell r="C703" t="str">
            <v>HSS10.750x0.500</v>
          </cell>
          <cell r="D703" t="str">
            <v>F</v>
          </cell>
          <cell r="E703">
            <v>54.8</v>
          </cell>
          <cell r="F703">
            <v>15</v>
          </cell>
          <cell r="G703">
            <v>0</v>
          </cell>
          <cell r="H703">
            <v>0</v>
          </cell>
          <cell r="I703">
            <v>10.75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0.5</v>
          </cell>
          <cell r="Q703">
            <v>0.46500000000000002</v>
          </cell>
          <cell r="R703">
            <v>0</v>
          </cell>
          <cell r="S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23.1</v>
          </cell>
          <cell r="AF703">
            <v>0</v>
          </cell>
          <cell r="AG703">
            <v>0</v>
          </cell>
          <cell r="AH703">
            <v>0</v>
          </cell>
          <cell r="AI703">
            <v>199</v>
          </cell>
          <cell r="AJ703">
            <v>49.2</v>
          </cell>
          <cell r="AK703">
            <v>37</v>
          </cell>
          <cell r="AL703">
            <v>3.64</v>
          </cell>
          <cell r="AM703">
            <v>199</v>
          </cell>
          <cell r="AN703">
            <v>49.2</v>
          </cell>
          <cell r="AO703">
            <v>37</v>
          </cell>
          <cell r="AP703">
            <v>3.64</v>
          </cell>
          <cell r="AQ703">
            <v>0</v>
          </cell>
          <cell r="AR703">
            <v>398</v>
          </cell>
          <cell r="AS703">
            <v>0</v>
          </cell>
          <cell r="AT703">
            <v>73.8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D703" t="str">
            <v>HSS273.1x12.7</v>
          </cell>
          <cell r="BE703" t="str">
            <v>HSS273.1x12.7</v>
          </cell>
          <cell r="BF703">
            <v>81.599999999999994</v>
          </cell>
          <cell r="BG703">
            <v>96.850214999999992</v>
          </cell>
          <cell r="BH703">
            <v>0</v>
          </cell>
          <cell r="BI703">
            <v>0</v>
          </cell>
          <cell r="BJ703">
            <v>27.315749999999998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1.2705</v>
          </cell>
          <cell r="BR703">
            <v>1.181565</v>
          </cell>
          <cell r="BS703">
            <v>0</v>
          </cell>
          <cell r="BT703">
            <v>0</v>
          </cell>
          <cell r="BU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23.1</v>
          </cell>
          <cell r="CG703">
            <v>0</v>
          </cell>
          <cell r="CH703">
            <v>0</v>
          </cell>
          <cell r="CI703">
            <v>0</v>
          </cell>
          <cell r="CJ703">
            <v>8296.0571776164379</v>
          </cell>
          <cell r="CK703">
            <v>807.19617991320001</v>
          </cell>
          <cell r="CL703">
            <v>607.03777757699993</v>
          </cell>
          <cell r="CM703">
            <v>9.2492400000000004</v>
          </cell>
          <cell r="CN703">
            <v>8296.0571776164379</v>
          </cell>
          <cell r="CO703">
            <v>807.19617991320001</v>
          </cell>
          <cell r="CP703">
            <v>607.03777757699993</v>
          </cell>
          <cell r="CQ703">
            <v>9.2492400000000004</v>
          </cell>
          <cell r="CR703">
            <v>0</v>
          </cell>
          <cell r="CS703">
            <v>16592.114355232876</v>
          </cell>
          <cell r="CT703">
            <v>0</v>
          </cell>
          <cell r="CU703">
            <v>1210.7942698697998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</row>
        <row r="704">
          <cell r="C704" t="str">
            <v>HSS10x10x1/2</v>
          </cell>
          <cell r="D704" t="str">
            <v>F</v>
          </cell>
          <cell r="E704">
            <v>62.3</v>
          </cell>
          <cell r="F704">
            <v>17.2</v>
          </cell>
          <cell r="G704">
            <v>0</v>
          </cell>
          <cell r="H704">
            <v>10</v>
          </cell>
          <cell r="I704">
            <v>0</v>
          </cell>
          <cell r="J704">
            <v>0</v>
          </cell>
          <cell r="K704">
            <v>10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0.5</v>
          </cell>
          <cell r="Q704">
            <v>0.46500000000000002</v>
          </cell>
          <cell r="R704">
            <v>0</v>
          </cell>
          <cell r="S704">
            <v>0</v>
          </cell>
          <cell r="T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18.5</v>
          </cell>
          <cell r="AC704">
            <v>0</v>
          </cell>
          <cell r="AD704">
            <v>18.5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256</v>
          </cell>
          <cell r="AJ704">
            <v>60.7</v>
          </cell>
          <cell r="AK704">
            <v>51.2</v>
          </cell>
          <cell r="AL704">
            <v>3.86</v>
          </cell>
          <cell r="AM704">
            <v>256</v>
          </cell>
          <cell r="AN704">
            <v>60.7</v>
          </cell>
          <cell r="AO704">
            <v>51.2</v>
          </cell>
          <cell r="AP704">
            <v>3.86</v>
          </cell>
          <cell r="AQ704">
            <v>0</v>
          </cell>
          <cell r="AR704">
            <v>412</v>
          </cell>
          <cell r="AS704">
            <v>0</v>
          </cell>
          <cell r="AT704">
            <v>84.2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D704" t="str">
            <v>HSS254x254x12.7</v>
          </cell>
          <cell r="BE704" t="str">
            <v>HSS254x254x12.7</v>
          </cell>
          <cell r="BF704">
            <v>92.8</v>
          </cell>
          <cell r="BG704">
            <v>111.05491319999999</v>
          </cell>
          <cell r="BH704">
            <v>0</v>
          </cell>
          <cell r="BI704">
            <v>25.41</v>
          </cell>
          <cell r="BJ704">
            <v>0</v>
          </cell>
          <cell r="BK704">
            <v>0</v>
          </cell>
          <cell r="BL704">
            <v>25.41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1.2705</v>
          </cell>
          <cell r="BR704">
            <v>1.181565</v>
          </cell>
          <cell r="BS704">
            <v>0</v>
          </cell>
          <cell r="BT704">
            <v>0</v>
          </cell>
          <cell r="BU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18.5</v>
          </cell>
          <cell r="CD704">
            <v>0</v>
          </cell>
          <cell r="CE704">
            <v>18.5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10672.314761154816</v>
          </cell>
          <cell r="CK704">
            <v>995.87008375469998</v>
          </cell>
          <cell r="CL704">
            <v>840.0090327552</v>
          </cell>
          <cell r="CM704">
            <v>9.8082599999999989</v>
          </cell>
          <cell r="CN704">
            <v>10672.314761154816</v>
          </cell>
          <cell r="CO704">
            <v>995.87008375469998</v>
          </cell>
          <cell r="CP704">
            <v>840.0090327552</v>
          </cell>
          <cell r="CQ704">
            <v>9.8082599999999989</v>
          </cell>
          <cell r="CR704">
            <v>0</v>
          </cell>
          <cell r="CS704">
            <v>17175.75656873353</v>
          </cell>
          <cell r="CT704">
            <v>0</v>
          </cell>
          <cell r="CU704">
            <v>1381.4211046482001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</row>
        <row r="705">
          <cell r="C705" t="str">
            <v>HSS10x10x1/4</v>
          </cell>
          <cell r="D705" t="str">
            <v>F</v>
          </cell>
          <cell r="E705">
            <v>32.6</v>
          </cell>
          <cell r="F705">
            <v>8.9600000000000009</v>
          </cell>
          <cell r="G705">
            <v>0</v>
          </cell>
          <cell r="H705">
            <v>10</v>
          </cell>
          <cell r="I705">
            <v>0</v>
          </cell>
          <cell r="J705">
            <v>0</v>
          </cell>
          <cell r="K705">
            <v>10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0.25</v>
          </cell>
          <cell r="Q705">
            <v>0.23300000000000001</v>
          </cell>
          <cell r="R705">
            <v>0</v>
          </cell>
          <cell r="S705">
            <v>0</v>
          </cell>
          <cell r="T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39.9</v>
          </cell>
          <cell r="AC705">
            <v>0</v>
          </cell>
          <cell r="AD705">
            <v>39.9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141</v>
          </cell>
          <cell r="AJ705">
            <v>32.700000000000003</v>
          </cell>
          <cell r="AK705">
            <v>28.3</v>
          </cell>
          <cell r="AL705">
            <v>3.97</v>
          </cell>
          <cell r="AM705">
            <v>141</v>
          </cell>
          <cell r="AN705">
            <v>32.700000000000003</v>
          </cell>
          <cell r="AO705">
            <v>28.3</v>
          </cell>
          <cell r="AP705">
            <v>3.97</v>
          </cell>
          <cell r="AQ705">
            <v>0</v>
          </cell>
          <cell r="AR705">
            <v>220</v>
          </cell>
          <cell r="AS705">
            <v>0</v>
          </cell>
          <cell r="AT705">
            <v>44.4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D705" t="str">
            <v>HSS254x254x6.4</v>
          </cell>
          <cell r="BE705" t="str">
            <v>HSS254x254x6.4</v>
          </cell>
          <cell r="BF705">
            <v>48.6</v>
          </cell>
          <cell r="BG705">
            <v>57.851861760000006</v>
          </cell>
          <cell r="BH705">
            <v>0</v>
          </cell>
          <cell r="BI705">
            <v>25.41</v>
          </cell>
          <cell r="BJ705">
            <v>0</v>
          </cell>
          <cell r="BK705">
            <v>0</v>
          </cell>
          <cell r="BL705">
            <v>25.41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0.63524999999999998</v>
          </cell>
          <cell r="BR705">
            <v>0.59205300000000005</v>
          </cell>
          <cell r="BS705">
            <v>0</v>
          </cell>
          <cell r="BT705">
            <v>0</v>
          </cell>
          <cell r="BU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39.9</v>
          </cell>
          <cell r="CD705">
            <v>0</v>
          </cell>
          <cell r="CE705">
            <v>39.9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5878.110864542301</v>
          </cell>
          <cell r="CK705">
            <v>536.49014396669997</v>
          </cell>
          <cell r="CL705">
            <v>464.30186771429999</v>
          </cell>
          <cell r="CM705">
            <v>10.087770000000001</v>
          </cell>
          <cell r="CN705">
            <v>5878.110864542301</v>
          </cell>
          <cell r="CO705">
            <v>536.49014396669997</v>
          </cell>
          <cell r="CP705">
            <v>464.30186771429999</v>
          </cell>
          <cell r="CQ705">
            <v>10.087770000000001</v>
          </cell>
          <cell r="CR705">
            <v>0</v>
          </cell>
          <cell r="CS705">
            <v>9171.5204978674192</v>
          </cell>
          <cell r="CT705">
            <v>0</v>
          </cell>
          <cell r="CU705">
            <v>728.44533309239989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</row>
        <row r="706">
          <cell r="C706" t="str">
            <v>HSS10x10x3/16</v>
          </cell>
          <cell r="D706" t="str">
            <v>F</v>
          </cell>
          <cell r="E706">
            <v>24.7</v>
          </cell>
          <cell r="F706">
            <v>6.76</v>
          </cell>
          <cell r="G706">
            <v>0</v>
          </cell>
          <cell r="H706">
            <v>10</v>
          </cell>
          <cell r="I706">
            <v>0</v>
          </cell>
          <cell r="J706">
            <v>0</v>
          </cell>
          <cell r="K706">
            <v>10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0.1875</v>
          </cell>
          <cell r="Q706">
            <v>0.17399999999999999</v>
          </cell>
          <cell r="R706">
            <v>0</v>
          </cell>
          <cell r="S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54.5</v>
          </cell>
          <cell r="AC706">
            <v>0</v>
          </cell>
          <cell r="AD706">
            <v>54.5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108</v>
          </cell>
          <cell r="AJ706">
            <v>24.8</v>
          </cell>
          <cell r="AK706">
            <v>21.6</v>
          </cell>
          <cell r="AL706">
            <v>4</v>
          </cell>
          <cell r="AM706">
            <v>108</v>
          </cell>
          <cell r="AN706">
            <v>24.8</v>
          </cell>
          <cell r="AO706">
            <v>21.6</v>
          </cell>
          <cell r="AP706">
            <v>4</v>
          </cell>
          <cell r="AQ706">
            <v>0</v>
          </cell>
          <cell r="AR706">
            <v>167</v>
          </cell>
          <cell r="AS706">
            <v>0</v>
          </cell>
          <cell r="AT706">
            <v>33.6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D706" t="str">
            <v>HSS254x254x4.8</v>
          </cell>
          <cell r="BE706" t="str">
            <v>HSS254x254x4.8</v>
          </cell>
          <cell r="BF706">
            <v>36.800000000000004</v>
          </cell>
          <cell r="BG706">
            <v>43.647163559999996</v>
          </cell>
          <cell r="BH706">
            <v>0</v>
          </cell>
          <cell r="BI706">
            <v>25.41</v>
          </cell>
          <cell r="BJ706">
            <v>0</v>
          </cell>
          <cell r="BK706">
            <v>0</v>
          </cell>
          <cell r="BL706">
            <v>25.41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0.47643749999999996</v>
          </cell>
          <cell r="BR706">
            <v>0.44213399999999997</v>
          </cell>
          <cell r="BS706">
            <v>0</v>
          </cell>
          <cell r="BT706">
            <v>0</v>
          </cell>
          <cell r="BU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54.5</v>
          </cell>
          <cell r="CD706">
            <v>0</v>
          </cell>
          <cell r="CE706">
            <v>54.5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4502.3827898621876</v>
          </cell>
          <cell r="CK706">
            <v>406.87937524080002</v>
          </cell>
          <cell r="CL706">
            <v>354.37881069360003</v>
          </cell>
          <cell r="CM706">
            <v>10.164</v>
          </cell>
          <cell r="CN706">
            <v>4502.3827898621876</v>
          </cell>
          <cell r="CO706">
            <v>406.87937524080002</v>
          </cell>
          <cell r="CP706">
            <v>354.37881069360003</v>
          </cell>
          <cell r="CQ706">
            <v>10.164</v>
          </cell>
          <cell r="CR706">
            <v>0</v>
          </cell>
          <cell r="CS706">
            <v>6962.0178324720864</v>
          </cell>
          <cell r="CT706">
            <v>0</v>
          </cell>
          <cell r="CU706">
            <v>551.25592774560005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</row>
        <row r="707">
          <cell r="C707" t="str">
            <v>HSS10x10x3/8</v>
          </cell>
          <cell r="D707" t="str">
            <v>F</v>
          </cell>
          <cell r="E707">
            <v>47.8</v>
          </cell>
          <cell r="F707">
            <v>13.2</v>
          </cell>
          <cell r="G707">
            <v>0</v>
          </cell>
          <cell r="H707">
            <v>10</v>
          </cell>
          <cell r="I707">
            <v>0</v>
          </cell>
          <cell r="J707">
            <v>0</v>
          </cell>
          <cell r="K707">
            <v>10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0.375</v>
          </cell>
          <cell r="Q707">
            <v>0.34899999999999998</v>
          </cell>
          <cell r="R707">
            <v>0</v>
          </cell>
          <cell r="S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25.7</v>
          </cell>
          <cell r="AC707">
            <v>0</v>
          </cell>
          <cell r="AD707">
            <v>25.7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202</v>
          </cell>
          <cell r="AJ707">
            <v>47.2</v>
          </cell>
          <cell r="AK707">
            <v>40.4</v>
          </cell>
          <cell r="AL707">
            <v>3.92</v>
          </cell>
          <cell r="AM707">
            <v>202</v>
          </cell>
          <cell r="AN707">
            <v>47.2</v>
          </cell>
          <cell r="AO707">
            <v>40.4</v>
          </cell>
          <cell r="AP707">
            <v>3.92</v>
          </cell>
          <cell r="AQ707">
            <v>0</v>
          </cell>
          <cell r="AR707">
            <v>320</v>
          </cell>
          <cell r="AS707">
            <v>0</v>
          </cell>
          <cell r="AT707">
            <v>64.8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D707" t="str">
            <v>HSS254x254x9.5</v>
          </cell>
          <cell r="BE707" t="str">
            <v>HSS254x254x9.5</v>
          </cell>
          <cell r="BF707">
            <v>71.199999999999989</v>
          </cell>
          <cell r="BG707">
            <v>85.228189199999989</v>
          </cell>
          <cell r="BH707">
            <v>0</v>
          </cell>
          <cell r="BI707">
            <v>25.41</v>
          </cell>
          <cell r="BJ707">
            <v>0</v>
          </cell>
          <cell r="BK707">
            <v>0</v>
          </cell>
          <cell r="BL707">
            <v>25.41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0.95287499999999992</v>
          </cell>
          <cell r="BR707">
            <v>0.88680899999999996</v>
          </cell>
          <cell r="BS707">
            <v>0</v>
          </cell>
          <cell r="BT707">
            <v>0</v>
          </cell>
          <cell r="BU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25.7</v>
          </cell>
          <cell r="CD707">
            <v>0</v>
          </cell>
          <cell r="CE707">
            <v>25.7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8421.123366223721</v>
          </cell>
          <cell r="CK707">
            <v>774.38332707120003</v>
          </cell>
          <cell r="CL707">
            <v>662.81962740839992</v>
          </cell>
          <cell r="CM707">
            <v>9.9607200000000002</v>
          </cell>
          <cell r="CN707">
            <v>8421.123366223721</v>
          </cell>
          <cell r="CO707">
            <v>774.38332707120003</v>
          </cell>
          <cell r="CP707">
            <v>662.81962740839992</v>
          </cell>
          <cell r="CQ707">
            <v>9.9607200000000002</v>
          </cell>
          <cell r="CR707">
            <v>0</v>
          </cell>
          <cell r="CS707">
            <v>13340.39345144352</v>
          </cell>
          <cell r="CT707">
            <v>0</v>
          </cell>
          <cell r="CU707">
            <v>1063.1364320808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</row>
        <row r="708">
          <cell r="C708" t="str">
            <v>HSS10x10x5/16</v>
          </cell>
          <cell r="D708" t="str">
            <v>F</v>
          </cell>
          <cell r="E708">
            <v>40.299999999999997</v>
          </cell>
          <cell r="F708">
            <v>11.1</v>
          </cell>
          <cell r="G708">
            <v>0</v>
          </cell>
          <cell r="H708">
            <v>10</v>
          </cell>
          <cell r="I708">
            <v>0</v>
          </cell>
          <cell r="J708">
            <v>0</v>
          </cell>
          <cell r="K708">
            <v>10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0.3125</v>
          </cell>
          <cell r="Q708">
            <v>0.29099999999999998</v>
          </cell>
          <cell r="R708">
            <v>0</v>
          </cell>
          <cell r="S708">
            <v>0</v>
          </cell>
          <cell r="T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31.4</v>
          </cell>
          <cell r="AC708">
            <v>0</v>
          </cell>
          <cell r="AD708">
            <v>31.4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172</v>
          </cell>
          <cell r="AJ708">
            <v>40.1</v>
          </cell>
          <cell r="AK708">
            <v>34.5</v>
          </cell>
          <cell r="AL708">
            <v>3.94</v>
          </cell>
          <cell r="AM708">
            <v>172</v>
          </cell>
          <cell r="AN708">
            <v>40.1</v>
          </cell>
          <cell r="AO708">
            <v>34.5</v>
          </cell>
          <cell r="AP708">
            <v>3.94</v>
          </cell>
          <cell r="AQ708">
            <v>0</v>
          </cell>
          <cell r="AR708">
            <v>271</v>
          </cell>
          <cell r="AS708">
            <v>0</v>
          </cell>
          <cell r="AT708">
            <v>54.8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D708" t="str">
            <v>HSS254x254x7.9</v>
          </cell>
          <cell r="BE708" t="str">
            <v>HSS254x254x7.9</v>
          </cell>
          <cell r="BF708">
            <v>60</v>
          </cell>
          <cell r="BG708">
            <v>71.669159099999987</v>
          </cell>
          <cell r="BH708">
            <v>0</v>
          </cell>
          <cell r="BI708">
            <v>25.41</v>
          </cell>
          <cell r="BJ708">
            <v>0</v>
          </cell>
          <cell r="BK708">
            <v>0</v>
          </cell>
          <cell r="BL708">
            <v>25.41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0.7940625</v>
          </cell>
          <cell r="BR708">
            <v>0.73943099999999995</v>
          </cell>
          <cell r="BS708">
            <v>0</v>
          </cell>
          <cell r="BT708">
            <v>0</v>
          </cell>
          <cell r="BU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31.4</v>
          </cell>
          <cell r="CD708">
            <v>0</v>
          </cell>
          <cell r="CE708">
            <v>31.4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7170.4614801508915</v>
          </cell>
          <cell r="CK708">
            <v>657.89769948209994</v>
          </cell>
          <cell r="CL708">
            <v>566.02171152450001</v>
          </cell>
          <cell r="CM708">
            <v>10.01154</v>
          </cell>
          <cell r="CN708">
            <v>7170.4614801508915</v>
          </cell>
          <cell r="CO708">
            <v>657.89769948209994</v>
          </cell>
          <cell r="CP708">
            <v>566.02171152450001</v>
          </cell>
          <cell r="CQ708">
            <v>10.01154</v>
          </cell>
          <cell r="CR708">
            <v>0</v>
          </cell>
          <cell r="CS708">
            <v>11297.645704191231</v>
          </cell>
          <cell r="CT708">
            <v>0</v>
          </cell>
          <cell r="CU708">
            <v>899.07216787079994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</row>
        <row r="709">
          <cell r="C709" t="str">
            <v>HSS10x10x5/8</v>
          </cell>
          <cell r="D709" t="str">
            <v>F</v>
          </cell>
          <cell r="E709">
            <v>76.099999999999994</v>
          </cell>
          <cell r="F709">
            <v>21</v>
          </cell>
          <cell r="G709">
            <v>0</v>
          </cell>
          <cell r="H709">
            <v>10</v>
          </cell>
          <cell r="I709">
            <v>0</v>
          </cell>
          <cell r="J709">
            <v>0</v>
          </cell>
          <cell r="K709">
            <v>10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0.625</v>
          </cell>
          <cell r="Q709">
            <v>0.58099999999999996</v>
          </cell>
          <cell r="R709">
            <v>0</v>
          </cell>
          <cell r="S709">
            <v>0</v>
          </cell>
          <cell r="T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14.2</v>
          </cell>
          <cell r="AC709">
            <v>0</v>
          </cell>
          <cell r="AD709">
            <v>14.2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304</v>
          </cell>
          <cell r="AJ709">
            <v>73.2</v>
          </cell>
          <cell r="AK709">
            <v>60.8</v>
          </cell>
          <cell r="AL709">
            <v>3.8</v>
          </cell>
          <cell r="AM709">
            <v>304</v>
          </cell>
          <cell r="AN709">
            <v>73.2</v>
          </cell>
          <cell r="AO709">
            <v>60.8</v>
          </cell>
          <cell r="AP709">
            <v>3.8</v>
          </cell>
          <cell r="AQ709">
            <v>0</v>
          </cell>
          <cell r="AR709">
            <v>498</v>
          </cell>
          <cell r="AS709">
            <v>0</v>
          </cell>
          <cell r="AT709">
            <v>102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D709" t="str">
            <v>HSS254x254x15.9</v>
          </cell>
          <cell r="BE709" t="str">
            <v>HSS254x254x15.9</v>
          </cell>
          <cell r="BF709">
            <v>113.3</v>
          </cell>
          <cell r="BG709">
            <v>135.59030099999998</v>
          </cell>
          <cell r="BH709">
            <v>0</v>
          </cell>
          <cell r="BI709">
            <v>25.41</v>
          </cell>
          <cell r="BJ709">
            <v>0</v>
          </cell>
          <cell r="BK709">
            <v>0</v>
          </cell>
          <cell r="BL709">
            <v>25.41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1.588125</v>
          </cell>
          <cell r="BR709">
            <v>1.4763209999999998</v>
          </cell>
          <cell r="BS709">
            <v>0</v>
          </cell>
          <cell r="BT709">
            <v>0</v>
          </cell>
          <cell r="BU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14.2</v>
          </cell>
          <cell r="CD709">
            <v>0</v>
          </cell>
          <cell r="CE709">
            <v>14.2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12673.373778871344</v>
          </cell>
          <cell r="CK709">
            <v>1200.9504140172</v>
          </cell>
          <cell r="CL709">
            <v>997.5107263967999</v>
          </cell>
          <cell r="CM709">
            <v>9.6557999999999993</v>
          </cell>
          <cell r="CN709">
            <v>12673.373778871344</v>
          </cell>
          <cell r="CO709">
            <v>1200.9504140172</v>
          </cell>
          <cell r="CP709">
            <v>997.5107263967999</v>
          </cell>
          <cell r="CQ709">
            <v>9.6557999999999993</v>
          </cell>
          <cell r="CR709">
            <v>0</v>
          </cell>
          <cell r="CS709">
            <v>20760.987308808977</v>
          </cell>
          <cell r="CT709">
            <v>0</v>
          </cell>
          <cell r="CU709">
            <v>1673.4554949419999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</row>
        <row r="710">
          <cell r="C710" t="str">
            <v>HSS10x2x1/4</v>
          </cell>
          <cell r="D710" t="str">
            <v>F</v>
          </cell>
          <cell r="E710">
            <v>19</v>
          </cell>
          <cell r="F710">
            <v>5.24</v>
          </cell>
          <cell r="G710">
            <v>0</v>
          </cell>
          <cell r="H710">
            <v>10</v>
          </cell>
          <cell r="I710">
            <v>0</v>
          </cell>
          <cell r="J710">
            <v>0</v>
          </cell>
          <cell r="K710">
            <v>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0.25</v>
          </cell>
          <cell r="Q710">
            <v>0.23300000000000001</v>
          </cell>
          <cell r="R710">
            <v>0</v>
          </cell>
          <cell r="S710">
            <v>0</v>
          </cell>
          <cell r="T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5.58</v>
          </cell>
          <cell r="AC710">
            <v>0</v>
          </cell>
          <cell r="AD710">
            <v>39.9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52.5</v>
          </cell>
          <cell r="AJ710">
            <v>14.4</v>
          </cell>
          <cell r="AK710">
            <v>10.5</v>
          </cell>
          <cell r="AL710">
            <v>3.17</v>
          </cell>
          <cell r="AM710">
            <v>3.67</v>
          </cell>
          <cell r="AN710">
            <v>4.26</v>
          </cell>
          <cell r="AO710">
            <v>3.67</v>
          </cell>
          <cell r="AP710">
            <v>0.83799999999999997</v>
          </cell>
          <cell r="AQ710">
            <v>0</v>
          </cell>
          <cell r="AR710">
            <v>12.2</v>
          </cell>
          <cell r="AS710">
            <v>0</v>
          </cell>
          <cell r="AT710">
            <v>7.99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D710" t="str">
            <v>HSS254x50.8x6.4</v>
          </cell>
          <cell r="BE710" t="str">
            <v>HSS254x50.8x6.4</v>
          </cell>
          <cell r="BF710">
            <v>28.3</v>
          </cell>
          <cell r="BG710">
            <v>33.83300844</v>
          </cell>
          <cell r="BH710">
            <v>0</v>
          </cell>
          <cell r="BI710">
            <v>25.41</v>
          </cell>
          <cell r="BJ710">
            <v>0</v>
          </cell>
          <cell r="BK710">
            <v>0</v>
          </cell>
          <cell r="BL710">
            <v>5.0819999999999999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0.63524999999999998</v>
          </cell>
          <cell r="BR710">
            <v>0.59205300000000005</v>
          </cell>
          <cell r="BS710">
            <v>0</v>
          </cell>
          <cell r="BT710">
            <v>0</v>
          </cell>
          <cell r="BU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5.58</v>
          </cell>
          <cell r="CD710">
            <v>0</v>
          </cell>
          <cell r="CE710">
            <v>39.9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2188.6583006274523</v>
          </cell>
          <cell r="CK710">
            <v>236.25254046239999</v>
          </cell>
          <cell r="CL710">
            <v>172.2674774205</v>
          </cell>
          <cell r="CM710">
            <v>8.0549699999999991</v>
          </cell>
          <cell r="CN710">
            <v>152.99763739624285</v>
          </cell>
          <cell r="CO710">
            <v>69.891376553459992</v>
          </cell>
          <cell r="CP710">
            <v>60.211584965069996</v>
          </cell>
          <cell r="CQ710">
            <v>2.1293579999999999</v>
          </cell>
          <cell r="CR710">
            <v>0</v>
          </cell>
          <cell r="CS710">
            <v>508.60250033628415</v>
          </cell>
          <cell r="CT710">
            <v>0</v>
          </cell>
          <cell r="CU710">
            <v>131.08734710378999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</row>
        <row r="711">
          <cell r="C711" t="str">
            <v>HSS10x2x3/16</v>
          </cell>
          <cell r="D711" t="str">
            <v>F</v>
          </cell>
          <cell r="E711">
            <v>14.5</v>
          </cell>
          <cell r="F711">
            <v>3.98</v>
          </cell>
          <cell r="G711">
            <v>0</v>
          </cell>
          <cell r="H711">
            <v>10</v>
          </cell>
          <cell r="I711">
            <v>0</v>
          </cell>
          <cell r="J711">
            <v>0</v>
          </cell>
          <cell r="K711">
            <v>2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0.1875</v>
          </cell>
          <cell r="Q711">
            <v>0.17399999999999999</v>
          </cell>
          <cell r="R711">
            <v>0</v>
          </cell>
          <cell r="S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8.49</v>
          </cell>
          <cell r="AC711">
            <v>0</v>
          </cell>
          <cell r="AD711">
            <v>54.5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41</v>
          </cell>
          <cell r="AJ711">
            <v>11.1</v>
          </cell>
          <cell r="AK711">
            <v>8.19</v>
          </cell>
          <cell r="AL711">
            <v>3.21</v>
          </cell>
          <cell r="AM711">
            <v>2.97</v>
          </cell>
          <cell r="AN711">
            <v>3.34</v>
          </cell>
          <cell r="AO711">
            <v>2.97</v>
          </cell>
          <cell r="AP711">
            <v>0.86399999999999999</v>
          </cell>
          <cell r="AQ711">
            <v>0</v>
          </cell>
          <cell r="AR711">
            <v>9.74</v>
          </cell>
          <cell r="AS711">
            <v>0</v>
          </cell>
          <cell r="AT711">
            <v>6.22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D711" t="str">
            <v>HSS254x50.8x4.8</v>
          </cell>
          <cell r="BE711" t="str">
            <v>HSS254x50.8x4.8</v>
          </cell>
          <cell r="BF711">
            <v>21.6</v>
          </cell>
          <cell r="BG711">
            <v>25.697590379999998</v>
          </cell>
          <cell r="BH711">
            <v>0</v>
          </cell>
          <cell r="BI711">
            <v>25.41</v>
          </cell>
          <cell r="BJ711">
            <v>0</v>
          </cell>
          <cell r="BK711">
            <v>0</v>
          </cell>
          <cell r="BL711">
            <v>5.0819999999999999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0.47643749999999996</v>
          </cell>
          <cell r="BR711">
            <v>0.44213399999999997</v>
          </cell>
          <cell r="BS711">
            <v>0</v>
          </cell>
          <cell r="BT711">
            <v>0</v>
          </cell>
          <cell r="BU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8.49</v>
          </cell>
          <cell r="CD711">
            <v>0</v>
          </cell>
          <cell r="CE711">
            <v>54.5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1709.2379109662008</v>
          </cell>
          <cell r="CK711">
            <v>182.11133327309997</v>
          </cell>
          <cell r="CL711">
            <v>134.36863238798998</v>
          </cell>
          <cell r="CM711">
            <v>8.1566099999999988</v>
          </cell>
          <cell r="CN711">
            <v>123.81552672121018</v>
          </cell>
          <cell r="CO711">
            <v>54.797464246139995</v>
          </cell>
          <cell r="CP711">
            <v>48.727086470369997</v>
          </cell>
          <cell r="CQ711">
            <v>2.195424</v>
          </cell>
          <cell r="CR711">
            <v>0</v>
          </cell>
          <cell r="CS711">
            <v>406.04822567831212</v>
          </cell>
          <cell r="CT711">
            <v>0</v>
          </cell>
          <cell r="CU711">
            <v>102.04797233861999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</row>
        <row r="712">
          <cell r="C712" t="str">
            <v>HSS10x2x3/8</v>
          </cell>
          <cell r="D712" t="str">
            <v>F</v>
          </cell>
          <cell r="E712">
            <v>27.4</v>
          </cell>
          <cell r="F712">
            <v>7.58</v>
          </cell>
          <cell r="G712">
            <v>0</v>
          </cell>
          <cell r="H712">
            <v>10</v>
          </cell>
          <cell r="I712">
            <v>0</v>
          </cell>
          <cell r="J712">
            <v>0</v>
          </cell>
          <cell r="K712">
            <v>2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0.375</v>
          </cell>
          <cell r="Q712">
            <v>0.34899999999999998</v>
          </cell>
          <cell r="R712">
            <v>0</v>
          </cell>
          <cell r="S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2.73</v>
          </cell>
          <cell r="AC712">
            <v>0</v>
          </cell>
          <cell r="AD712">
            <v>25.7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71.7</v>
          </cell>
          <cell r="AJ712">
            <v>20.3</v>
          </cell>
          <cell r="AK712">
            <v>14.3</v>
          </cell>
          <cell r="AL712">
            <v>3.08</v>
          </cell>
          <cell r="AM712">
            <v>4.7</v>
          </cell>
          <cell r="AN712">
            <v>5.76</v>
          </cell>
          <cell r="AO712">
            <v>4.7</v>
          </cell>
          <cell r="AP712">
            <v>0.78700000000000003</v>
          </cell>
          <cell r="AQ712">
            <v>0</v>
          </cell>
          <cell r="AR712">
            <v>15.9</v>
          </cell>
          <cell r="AS712">
            <v>0</v>
          </cell>
          <cell r="AT712">
            <v>11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D712" t="str">
            <v>HSS254x50.8x9.5</v>
          </cell>
          <cell r="BE712" t="str">
            <v>HSS254x50.8x9.5</v>
          </cell>
          <cell r="BF712">
            <v>40.800000000000004</v>
          </cell>
          <cell r="BG712">
            <v>48.94164198</v>
          </cell>
          <cell r="BH712">
            <v>0</v>
          </cell>
          <cell r="BI712">
            <v>25.41</v>
          </cell>
          <cell r="BJ712">
            <v>0</v>
          </cell>
          <cell r="BK712">
            <v>0</v>
          </cell>
          <cell r="BL712">
            <v>5.0819999999999999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0.95287499999999992</v>
          </cell>
          <cell r="BR712">
            <v>0.88680899999999996</v>
          </cell>
          <cell r="BS712">
            <v>0</v>
          </cell>
          <cell r="BT712">
            <v>0</v>
          </cell>
          <cell r="BU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2.73</v>
          </cell>
          <cell r="CD712">
            <v>0</v>
          </cell>
          <cell r="CE712">
            <v>25.7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2989.0819077140636</v>
          </cell>
          <cell r="CK712">
            <v>333.0504563463</v>
          </cell>
          <cell r="CL712">
            <v>234.61189782029999</v>
          </cell>
          <cell r="CM712">
            <v>7.8262799999999997</v>
          </cell>
          <cell r="CN712">
            <v>195.9370288180767</v>
          </cell>
          <cell r="CO712">
            <v>94.501016184959994</v>
          </cell>
          <cell r="CP712">
            <v>77.110204178700002</v>
          </cell>
          <cell r="CQ712">
            <v>1.9997670000000001</v>
          </cell>
          <cell r="CR712">
            <v>0</v>
          </cell>
          <cell r="CS712">
            <v>662.85079961859992</v>
          </cell>
          <cell r="CT712">
            <v>0</v>
          </cell>
          <cell r="CU712">
            <v>180.470690631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</row>
        <row r="713">
          <cell r="C713" t="str">
            <v>HSS10x2x5/16</v>
          </cell>
          <cell r="D713" t="str">
            <v>F</v>
          </cell>
          <cell r="E713">
            <v>23.3</v>
          </cell>
          <cell r="F713">
            <v>6.43</v>
          </cell>
          <cell r="G713">
            <v>0</v>
          </cell>
          <cell r="H713">
            <v>10</v>
          </cell>
          <cell r="I713">
            <v>0</v>
          </cell>
          <cell r="J713">
            <v>0</v>
          </cell>
          <cell r="K713">
            <v>2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0.3125</v>
          </cell>
          <cell r="Q713">
            <v>0.29099999999999998</v>
          </cell>
          <cell r="R713">
            <v>0</v>
          </cell>
          <cell r="S713">
            <v>0</v>
          </cell>
          <cell r="T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3.87</v>
          </cell>
          <cell r="AC713">
            <v>0</v>
          </cell>
          <cell r="AD713">
            <v>31.4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62.6</v>
          </cell>
          <cell r="AJ713">
            <v>17.5</v>
          </cell>
          <cell r="AK713">
            <v>12.5</v>
          </cell>
          <cell r="AL713">
            <v>3.12</v>
          </cell>
          <cell r="AM713">
            <v>4.24</v>
          </cell>
          <cell r="AN713">
            <v>5.0599999999999996</v>
          </cell>
          <cell r="AO713">
            <v>4.24</v>
          </cell>
          <cell r="AP713">
            <v>0.81200000000000006</v>
          </cell>
          <cell r="AQ713">
            <v>0</v>
          </cell>
          <cell r="AR713">
            <v>14.2</v>
          </cell>
          <cell r="AS713">
            <v>0</v>
          </cell>
          <cell r="AT713">
            <v>9.56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D713" t="str">
            <v>HSS254x50.8x7.9</v>
          </cell>
          <cell r="BE713" t="str">
            <v>HSS254x50.8x7.9</v>
          </cell>
          <cell r="BF713">
            <v>34.700000000000003</v>
          </cell>
          <cell r="BG713">
            <v>41.516458829999998</v>
          </cell>
          <cell r="BH713">
            <v>0</v>
          </cell>
          <cell r="BI713">
            <v>25.41</v>
          </cell>
          <cell r="BJ713">
            <v>0</v>
          </cell>
          <cell r="BK713">
            <v>0</v>
          </cell>
          <cell r="BL713">
            <v>5.0819999999999999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0.7940625</v>
          </cell>
          <cell r="BR713">
            <v>0.73943099999999995</v>
          </cell>
          <cell r="BS713">
            <v>0</v>
          </cell>
          <cell r="BT713">
            <v>0</v>
          </cell>
          <cell r="BU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3.87</v>
          </cell>
          <cell r="CD713">
            <v>0</v>
          </cell>
          <cell r="CE713">
            <v>31.4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2609.7144689386387</v>
          </cell>
          <cell r="CK713">
            <v>287.11246236749997</v>
          </cell>
          <cell r="CL713">
            <v>205.08033026249998</v>
          </cell>
          <cell r="CM713">
            <v>7.9279200000000003</v>
          </cell>
          <cell r="CN713">
            <v>176.76021323162664</v>
          </cell>
          <cell r="CO713">
            <v>83.016517690259988</v>
          </cell>
          <cell r="CP713">
            <v>69.563248025039996</v>
          </cell>
          <cell r="CQ713">
            <v>2.0632920000000001</v>
          </cell>
          <cell r="CR713">
            <v>0</v>
          </cell>
          <cell r="CS713">
            <v>591.97995940780618</v>
          </cell>
          <cell r="CT713">
            <v>0</v>
          </cell>
          <cell r="CU713">
            <v>156.84543658475999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</row>
        <row r="714">
          <cell r="C714" t="str">
            <v>HSS10x3-1/2x3/16</v>
          </cell>
          <cell r="D714" t="str">
            <v>F</v>
          </cell>
          <cell r="E714">
            <v>16.399999999999999</v>
          </cell>
          <cell r="F714">
            <v>4.5</v>
          </cell>
          <cell r="G714">
            <v>0</v>
          </cell>
          <cell r="H714">
            <v>10</v>
          </cell>
          <cell r="I714">
            <v>0</v>
          </cell>
          <cell r="J714">
            <v>0</v>
          </cell>
          <cell r="K714">
            <v>3.5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0.1875</v>
          </cell>
          <cell r="Q714">
            <v>0.17399999999999999</v>
          </cell>
          <cell r="R714">
            <v>0</v>
          </cell>
          <cell r="S714">
            <v>0</v>
          </cell>
          <cell r="T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17.100000000000001</v>
          </cell>
          <cell r="AC714">
            <v>0</v>
          </cell>
          <cell r="AD714">
            <v>54.5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53.6</v>
          </cell>
          <cell r="AJ714">
            <v>13.7</v>
          </cell>
          <cell r="AK714">
            <v>10.7</v>
          </cell>
          <cell r="AL714">
            <v>3.45</v>
          </cell>
          <cell r="AM714">
            <v>10.3</v>
          </cell>
          <cell r="AN714">
            <v>6.52</v>
          </cell>
          <cell r="AO714">
            <v>5.89</v>
          </cell>
          <cell r="AP714">
            <v>1.51</v>
          </cell>
          <cell r="AQ714">
            <v>0</v>
          </cell>
          <cell r="AR714">
            <v>28.6</v>
          </cell>
          <cell r="AS714">
            <v>0</v>
          </cell>
          <cell r="AT714">
            <v>11.4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D714" t="str">
            <v>HSS254x88.9x4.8</v>
          </cell>
          <cell r="BE714" t="str">
            <v>HSS254x88.9x4.8</v>
          </cell>
          <cell r="BF714">
            <v>24.5</v>
          </cell>
          <cell r="BG714">
            <v>29.0550645</v>
          </cell>
          <cell r="BH714">
            <v>0</v>
          </cell>
          <cell r="BI714">
            <v>25.41</v>
          </cell>
          <cell r="BJ714">
            <v>0</v>
          </cell>
          <cell r="BK714">
            <v>0</v>
          </cell>
          <cell r="BL714">
            <v>8.8934999999999995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0.47643749999999996</v>
          </cell>
          <cell r="BR714">
            <v>0.44213399999999997</v>
          </cell>
          <cell r="BS714">
            <v>0</v>
          </cell>
          <cell r="BT714">
            <v>0</v>
          </cell>
          <cell r="BU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17.100000000000001</v>
          </cell>
          <cell r="CD714">
            <v>0</v>
          </cell>
          <cell r="CE714">
            <v>54.5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2234.5159031167896</v>
          </cell>
          <cell r="CK714">
            <v>224.76804196769999</v>
          </cell>
          <cell r="CL714">
            <v>175.54876270469998</v>
          </cell>
          <cell r="CM714">
            <v>8.7664500000000007</v>
          </cell>
          <cell r="CN714">
            <v>429.3939142183383</v>
          </cell>
          <cell r="CO714">
            <v>106.96990026491999</v>
          </cell>
          <cell r="CP714">
            <v>96.633851619689992</v>
          </cell>
          <cell r="CQ714">
            <v>3.83691</v>
          </cell>
          <cell r="CR714">
            <v>0</v>
          </cell>
          <cell r="CS714">
            <v>1192.2976647227647</v>
          </cell>
          <cell r="CT714">
            <v>0</v>
          </cell>
          <cell r="CU714">
            <v>187.03326119939999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</row>
        <row r="715">
          <cell r="C715" t="str">
            <v>HSS10x3x1/4</v>
          </cell>
          <cell r="D715" t="str">
            <v>F</v>
          </cell>
          <cell r="E715">
            <v>20.7</v>
          </cell>
          <cell r="F715">
            <v>5.7</v>
          </cell>
          <cell r="G715">
            <v>0</v>
          </cell>
          <cell r="H715">
            <v>10</v>
          </cell>
          <cell r="I715">
            <v>0</v>
          </cell>
          <cell r="J715">
            <v>0</v>
          </cell>
          <cell r="K715">
            <v>3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0.25</v>
          </cell>
          <cell r="Q715">
            <v>0.23300000000000001</v>
          </cell>
          <cell r="R715">
            <v>0</v>
          </cell>
          <cell r="S715">
            <v>0</v>
          </cell>
          <cell r="T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9.8800000000000008</v>
          </cell>
          <cell r="AC715">
            <v>0</v>
          </cell>
          <cell r="AD715">
            <v>39.9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63.6</v>
          </cell>
          <cell r="AJ715">
            <v>16.7</v>
          </cell>
          <cell r="AK715">
            <v>12.7</v>
          </cell>
          <cell r="AL715">
            <v>3.34</v>
          </cell>
          <cell r="AM715">
            <v>9.2799999999999994</v>
          </cell>
          <cell r="AN715">
            <v>6.99</v>
          </cell>
          <cell r="AO715">
            <v>6.19</v>
          </cell>
          <cell r="AP715">
            <v>1.28</v>
          </cell>
          <cell r="AQ715">
            <v>0</v>
          </cell>
          <cell r="AR715">
            <v>27.6</v>
          </cell>
          <cell r="AS715">
            <v>0</v>
          </cell>
          <cell r="AT715">
            <v>12.5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D715" t="str">
            <v>HSS254x76.2x6.4</v>
          </cell>
          <cell r="BE715" t="str">
            <v>HSS254x76.2x6.4</v>
          </cell>
          <cell r="BF715">
            <v>30.900000000000002</v>
          </cell>
          <cell r="BG715">
            <v>36.8030817</v>
          </cell>
          <cell r="BH715">
            <v>0</v>
          </cell>
          <cell r="BI715">
            <v>25.41</v>
          </cell>
          <cell r="BJ715">
            <v>0</v>
          </cell>
          <cell r="BK715">
            <v>0</v>
          </cell>
          <cell r="BL715">
            <v>7.6229999999999993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0.63524999999999998</v>
          </cell>
          <cell r="BR715">
            <v>0.59205300000000005</v>
          </cell>
          <cell r="BS715">
            <v>0</v>
          </cell>
          <cell r="BT715">
            <v>0</v>
          </cell>
          <cell r="BU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9.8800000000000008</v>
          </cell>
          <cell r="CD715">
            <v>0</v>
          </cell>
          <cell r="CE715">
            <v>39.9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2651.4031984743997</v>
          </cell>
          <cell r="CK715">
            <v>273.98732123069999</v>
          </cell>
          <cell r="CL715">
            <v>208.36161554669997</v>
          </cell>
          <cell r="CM715">
            <v>8.4869399999999988</v>
          </cell>
          <cell r="CN715">
            <v>386.87141009186206</v>
          </cell>
          <cell r="CO715">
            <v>114.68092068279</v>
          </cell>
          <cell r="CP715">
            <v>101.55577954599001</v>
          </cell>
          <cell r="CQ715">
            <v>3.2524799999999998</v>
          </cell>
          <cell r="CR715">
            <v>0</v>
          </cell>
          <cell r="CS715">
            <v>1150.6089351870037</v>
          </cell>
          <cell r="CT715">
            <v>0</v>
          </cell>
          <cell r="CU715">
            <v>205.08033026249998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</row>
        <row r="716">
          <cell r="C716" t="str">
            <v>HSS10x3x1/8</v>
          </cell>
          <cell r="D716" t="str">
            <v>F</v>
          </cell>
          <cell r="E716">
            <v>10.7</v>
          </cell>
          <cell r="F716">
            <v>2.93</v>
          </cell>
          <cell r="G716">
            <v>0</v>
          </cell>
          <cell r="H716">
            <v>10</v>
          </cell>
          <cell r="I716">
            <v>0</v>
          </cell>
          <cell r="J716">
            <v>0</v>
          </cell>
          <cell r="K716">
            <v>3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0.125</v>
          </cell>
          <cell r="Q716">
            <v>0.11600000000000001</v>
          </cell>
          <cell r="R716">
            <v>0</v>
          </cell>
          <cell r="S716">
            <v>0</v>
          </cell>
          <cell r="T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22.9</v>
          </cell>
          <cell r="AC716">
            <v>0</v>
          </cell>
          <cell r="AD716">
            <v>83.2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34.200000000000003</v>
          </cell>
          <cell r="AJ716">
            <v>8.8000000000000007</v>
          </cell>
          <cell r="AK716">
            <v>6.83</v>
          </cell>
          <cell r="AL716">
            <v>3.42</v>
          </cell>
          <cell r="AM716">
            <v>5.16</v>
          </cell>
          <cell r="AN716">
            <v>3.74</v>
          </cell>
          <cell r="AO716">
            <v>3.44</v>
          </cell>
          <cell r="AP716">
            <v>1.33</v>
          </cell>
          <cell r="AQ716">
            <v>0</v>
          </cell>
          <cell r="AR716">
            <v>14.9</v>
          </cell>
          <cell r="AS716">
            <v>0</v>
          </cell>
          <cell r="AT716">
            <v>6.61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D716" t="str">
            <v>HSS254x76.2x3.2</v>
          </cell>
          <cell r="BE716" t="str">
            <v>HSS254x76.2x3.2</v>
          </cell>
          <cell r="BF716">
            <v>16</v>
          </cell>
          <cell r="BG716">
            <v>18.918075330000001</v>
          </cell>
          <cell r="BH716">
            <v>0</v>
          </cell>
          <cell r="BI716">
            <v>25.41</v>
          </cell>
          <cell r="BJ716">
            <v>0</v>
          </cell>
          <cell r="BK716">
            <v>0</v>
          </cell>
          <cell r="BL716">
            <v>7.6229999999999993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0.31762499999999999</v>
          </cell>
          <cell r="BR716">
            <v>0.29475600000000002</v>
          </cell>
          <cell r="BS716">
            <v>0</v>
          </cell>
          <cell r="BT716">
            <v>0</v>
          </cell>
          <cell r="BU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22.9</v>
          </cell>
          <cell r="CD716">
            <v>0</v>
          </cell>
          <cell r="CE716">
            <v>83.2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1425.7545501230263</v>
          </cell>
          <cell r="CK716">
            <v>144.3765525048</v>
          </cell>
          <cell r="CL716">
            <v>112.05589245543</v>
          </cell>
          <cell r="CM716">
            <v>8.6902200000000001</v>
          </cell>
          <cell r="CN716">
            <v>215.11384440452676</v>
          </cell>
          <cell r="CO716">
            <v>61.360034814540001</v>
          </cell>
          <cell r="CP716">
            <v>56.438106888239993</v>
          </cell>
          <cell r="CQ716">
            <v>3.3795299999999999</v>
          </cell>
          <cell r="CR716">
            <v>0</v>
          </cell>
          <cell r="CS716">
            <v>621.16207008283891</v>
          </cell>
          <cell r="CT716">
            <v>0</v>
          </cell>
          <cell r="CU716">
            <v>108.44647864280999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</row>
        <row r="717">
          <cell r="C717" t="str">
            <v>HSS10x3x3/16</v>
          </cell>
          <cell r="D717" t="str">
            <v>F</v>
          </cell>
          <cell r="E717">
            <v>15.8</v>
          </cell>
          <cell r="F717">
            <v>4.32</v>
          </cell>
          <cell r="G717">
            <v>0</v>
          </cell>
          <cell r="H717">
            <v>10</v>
          </cell>
          <cell r="I717">
            <v>0</v>
          </cell>
          <cell r="J717">
            <v>0</v>
          </cell>
          <cell r="K717">
            <v>3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0.1875</v>
          </cell>
          <cell r="Q717">
            <v>0.17399999999999999</v>
          </cell>
          <cell r="R717">
            <v>0</v>
          </cell>
          <cell r="S717">
            <v>0</v>
          </cell>
          <cell r="T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14.2</v>
          </cell>
          <cell r="AC717">
            <v>0</v>
          </cell>
          <cell r="AD717">
            <v>54.5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49.4</v>
          </cell>
          <cell r="AJ717">
            <v>12.8</v>
          </cell>
          <cell r="AK717">
            <v>9.8699999999999992</v>
          </cell>
          <cell r="AL717">
            <v>3.38</v>
          </cell>
          <cell r="AM717">
            <v>7.33</v>
          </cell>
          <cell r="AN717">
            <v>5.41</v>
          </cell>
          <cell r="AO717">
            <v>4.8899999999999997</v>
          </cell>
          <cell r="AP717">
            <v>1.3</v>
          </cell>
          <cell r="AQ717">
            <v>0</v>
          </cell>
          <cell r="AR717">
            <v>21.5</v>
          </cell>
          <cell r="AS717">
            <v>0</v>
          </cell>
          <cell r="AT717">
            <v>9.64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D717" t="str">
            <v>HSS254x76.2x4.8</v>
          </cell>
          <cell r="BE717" t="str">
            <v>HSS254x76.2x4.8</v>
          </cell>
          <cell r="BF717">
            <v>23.6</v>
          </cell>
          <cell r="BG717">
            <v>27.892861920000001</v>
          </cell>
          <cell r="BH717">
            <v>0</v>
          </cell>
          <cell r="BI717">
            <v>25.41</v>
          </cell>
          <cell r="BJ717">
            <v>0</v>
          </cell>
          <cell r="BK717">
            <v>0</v>
          </cell>
          <cell r="BL717">
            <v>7.6229999999999993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0.47643749999999996</v>
          </cell>
          <cell r="BR717">
            <v>0.44213399999999997</v>
          </cell>
          <cell r="BS717">
            <v>0</v>
          </cell>
          <cell r="BT717">
            <v>0</v>
          </cell>
          <cell r="BU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14.2</v>
          </cell>
          <cell r="CD717">
            <v>0</v>
          </cell>
          <cell r="CE717">
            <v>54.5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2059.4232390665934</v>
          </cell>
          <cell r="CK717">
            <v>210.0022581888</v>
          </cell>
          <cell r="CL717">
            <v>161.93142877526998</v>
          </cell>
          <cell r="CM717">
            <v>8.5885800000000003</v>
          </cell>
          <cell r="CN717">
            <v>305.57838749712812</v>
          </cell>
          <cell r="CO717">
            <v>88.758766937609991</v>
          </cell>
          <cell r="CP717">
            <v>80.227425198689986</v>
          </cell>
          <cell r="CQ717">
            <v>3.3033000000000001</v>
          </cell>
          <cell r="CR717">
            <v>0</v>
          </cell>
          <cell r="CS717">
            <v>896.30768501886143</v>
          </cell>
          <cell r="CT717">
            <v>0</v>
          </cell>
          <cell r="CU717">
            <v>158.15795069844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</row>
        <row r="718">
          <cell r="C718" t="str">
            <v>HSS10x3x3/8</v>
          </cell>
          <cell r="D718" t="str">
            <v>F</v>
          </cell>
          <cell r="E718">
            <v>30</v>
          </cell>
          <cell r="F718">
            <v>8.27</v>
          </cell>
          <cell r="G718">
            <v>0</v>
          </cell>
          <cell r="H718">
            <v>10</v>
          </cell>
          <cell r="I718">
            <v>0</v>
          </cell>
          <cell r="J718">
            <v>0</v>
          </cell>
          <cell r="K718">
            <v>3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0.375</v>
          </cell>
          <cell r="Q718">
            <v>0.34899999999999998</v>
          </cell>
          <cell r="R718">
            <v>0</v>
          </cell>
          <cell r="S718">
            <v>0</v>
          </cell>
          <cell r="T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5.6</v>
          </cell>
          <cell r="AC718">
            <v>0</v>
          </cell>
          <cell r="AD718">
            <v>25.7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88</v>
          </cell>
          <cell r="AJ718">
            <v>23.7</v>
          </cell>
          <cell r="AK718">
            <v>17.600000000000001</v>
          </cell>
          <cell r="AL718">
            <v>3.26</v>
          </cell>
          <cell r="AM718">
            <v>12.4</v>
          </cell>
          <cell r="AN718">
            <v>9.73</v>
          </cell>
          <cell r="AO718">
            <v>8.2799999999999994</v>
          </cell>
          <cell r="AP718">
            <v>1.22</v>
          </cell>
          <cell r="AQ718">
            <v>0</v>
          </cell>
          <cell r="AR718">
            <v>37.799999999999997</v>
          </cell>
          <cell r="AS718">
            <v>0</v>
          </cell>
          <cell r="AT718">
            <v>17.7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D718" t="str">
            <v>HSS254x76.2x9.5</v>
          </cell>
          <cell r="BE718" t="str">
            <v>HSS254x76.2x9.5</v>
          </cell>
          <cell r="BF718">
            <v>44.7</v>
          </cell>
          <cell r="BG718">
            <v>53.396751869999996</v>
          </cell>
          <cell r="BH718">
            <v>0</v>
          </cell>
          <cell r="BI718">
            <v>25.41</v>
          </cell>
          <cell r="BJ718">
            <v>0</v>
          </cell>
          <cell r="BK718">
            <v>0</v>
          </cell>
          <cell r="BL718">
            <v>7.6229999999999993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0.95287499999999992</v>
          </cell>
          <cell r="BR718">
            <v>0.88680899999999996</v>
          </cell>
          <cell r="BS718">
            <v>0</v>
          </cell>
          <cell r="BT718">
            <v>0</v>
          </cell>
          <cell r="BU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5.6</v>
          </cell>
          <cell r="CD718">
            <v>0</v>
          </cell>
          <cell r="CE718">
            <v>25.7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3668.6081991469678</v>
          </cell>
          <cell r="CK718">
            <v>388.83230617769999</v>
          </cell>
          <cell r="CL718">
            <v>288.75310500960001</v>
          </cell>
          <cell r="CM718">
            <v>8.2836599999999994</v>
          </cell>
          <cell r="CN718">
            <v>516.94024624343638</v>
          </cell>
          <cell r="CO718">
            <v>159.63452907633001</v>
          </cell>
          <cell r="CP718">
            <v>135.84521076587998</v>
          </cell>
          <cell r="CQ718">
            <v>3.1000199999999998</v>
          </cell>
          <cell r="CR718">
            <v>0</v>
          </cell>
          <cell r="CS718">
            <v>1575.8339764517657</v>
          </cell>
          <cell r="CT718">
            <v>0</v>
          </cell>
          <cell r="CU718">
            <v>290.39374765169998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</row>
        <row r="719">
          <cell r="C719" t="str">
            <v>HSS10x3x5/16</v>
          </cell>
          <cell r="D719" t="str">
            <v>F</v>
          </cell>
          <cell r="E719">
            <v>25.4</v>
          </cell>
          <cell r="F719">
            <v>7.01</v>
          </cell>
          <cell r="G719">
            <v>0</v>
          </cell>
          <cell r="H719">
            <v>10</v>
          </cell>
          <cell r="I719">
            <v>0</v>
          </cell>
          <cell r="J719">
            <v>0</v>
          </cell>
          <cell r="K719">
            <v>3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0.3125</v>
          </cell>
          <cell r="Q719">
            <v>0.29099999999999998</v>
          </cell>
          <cell r="R719">
            <v>0</v>
          </cell>
          <cell r="S719">
            <v>0</v>
          </cell>
          <cell r="T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7.31</v>
          </cell>
          <cell r="AC719">
            <v>0</v>
          </cell>
          <cell r="AD719">
            <v>31.4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76.3</v>
          </cell>
          <cell r="AJ719">
            <v>20.3</v>
          </cell>
          <cell r="AK719">
            <v>15.3</v>
          </cell>
          <cell r="AL719">
            <v>3.3</v>
          </cell>
          <cell r="AM719">
            <v>11</v>
          </cell>
          <cell r="AN719">
            <v>8.42</v>
          </cell>
          <cell r="AO719">
            <v>7.3</v>
          </cell>
          <cell r="AP719">
            <v>1.25</v>
          </cell>
          <cell r="AQ719">
            <v>0</v>
          </cell>
          <cell r="AR719">
            <v>33</v>
          </cell>
          <cell r="AS719">
            <v>0</v>
          </cell>
          <cell r="AT719">
            <v>15.2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D719" t="str">
            <v>HSS254x76.2x7.9</v>
          </cell>
          <cell r="BE719" t="str">
            <v>HSS254x76.2x7.9</v>
          </cell>
          <cell r="BF719">
            <v>37.9</v>
          </cell>
          <cell r="BG719">
            <v>45.261333809999996</v>
          </cell>
          <cell r="BH719">
            <v>0</v>
          </cell>
          <cell r="BI719">
            <v>25.41</v>
          </cell>
          <cell r="BJ719">
            <v>0</v>
          </cell>
          <cell r="BK719">
            <v>0</v>
          </cell>
          <cell r="BL719">
            <v>7.6229999999999993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0.7940625</v>
          </cell>
          <cell r="BR719">
            <v>0.73943099999999995</v>
          </cell>
          <cell r="BS719">
            <v>0</v>
          </cell>
          <cell r="BT719">
            <v>0</v>
          </cell>
          <cell r="BU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7.31</v>
          </cell>
          <cell r="CD719">
            <v>0</v>
          </cell>
          <cell r="CE719">
            <v>31.4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3180.850063578564</v>
          </cell>
          <cell r="CK719">
            <v>333.0504563463</v>
          </cell>
          <cell r="CL719">
            <v>251.01832424130001</v>
          </cell>
          <cell r="CM719">
            <v>8.3852999999999991</v>
          </cell>
          <cell r="CN719">
            <v>458.57602489337097</v>
          </cell>
          <cell r="CO719">
            <v>138.14211046481998</v>
          </cell>
          <cell r="CP719">
            <v>119.76691287329999</v>
          </cell>
          <cell r="CQ719">
            <v>3.17625</v>
          </cell>
          <cell r="CR719">
            <v>0</v>
          </cell>
          <cell r="CS719">
            <v>1375.728074680113</v>
          </cell>
          <cell r="CT719">
            <v>0</v>
          </cell>
          <cell r="CU719">
            <v>249.37768159919997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</row>
        <row r="720">
          <cell r="C720" t="str">
            <v>HSS10x4x1/2</v>
          </cell>
          <cell r="D720" t="str">
            <v>F</v>
          </cell>
          <cell r="E720">
            <v>41.9</v>
          </cell>
          <cell r="F720">
            <v>11.6</v>
          </cell>
          <cell r="G720">
            <v>0</v>
          </cell>
          <cell r="H720">
            <v>10</v>
          </cell>
          <cell r="I720">
            <v>0</v>
          </cell>
          <cell r="J720">
            <v>0</v>
          </cell>
          <cell r="K720">
            <v>4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0.5</v>
          </cell>
          <cell r="Q720">
            <v>0.46500000000000002</v>
          </cell>
          <cell r="R720">
            <v>0</v>
          </cell>
          <cell r="S720">
            <v>0</v>
          </cell>
          <cell r="T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5.6</v>
          </cell>
          <cell r="AC720">
            <v>0</v>
          </cell>
          <cell r="AD720">
            <v>18.5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129</v>
          </cell>
          <cell r="AJ720">
            <v>34.1</v>
          </cell>
          <cell r="AK720">
            <v>25.8</v>
          </cell>
          <cell r="AL720">
            <v>3.34</v>
          </cell>
          <cell r="AM720">
            <v>29.5</v>
          </cell>
          <cell r="AN720">
            <v>17.600000000000001</v>
          </cell>
          <cell r="AO720">
            <v>14.7</v>
          </cell>
          <cell r="AP720">
            <v>1.59</v>
          </cell>
          <cell r="AQ720">
            <v>0</v>
          </cell>
          <cell r="AR720">
            <v>82.6</v>
          </cell>
          <cell r="AS720">
            <v>0</v>
          </cell>
          <cell r="AT720">
            <v>31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D720" t="str">
            <v>HSS254x101.6x12.7</v>
          </cell>
          <cell r="BE720" t="str">
            <v>HSS254x101.6x12.7</v>
          </cell>
          <cell r="BF720">
            <v>62.4</v>
          </cell>
          <cell r="BG720">
            <v>74.897499599999989</v>
          </cell>
          <cell r="BH720">
            <v>0</v>
          </cell>
          <cell r="BI720">
            <v>25.41</v>
          </cell>
          <cell r="BJ720">
            <v>0</v>
          </cell>
          <cell r="BK720">
            <v>0</v>
          </cell>
          <cell r="BL720">
            <v>10.164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1.2705</v>
          </cell>
          <cell r="BR720">
            <v>1.181565</v>
          </cell>
          <cell r="BS720">
            <v>0</v>
          </cell>
          <cell r="BT720">
            <v>0</v>
          </cell>
          <cell r="BU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5.6</v>
          </cell>
          <cell r="CD720">
            <v>0</v>
          </cell>
          <cell r="CE720">
            <v>18.5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5377.8461101131688</v>
          </cell>
          <cell r="CK720">
            <v>559.45914095609999</v>
          </cell>
          <cell r="CL720">
            <v>423.28580166180001</v>
          </cell>
          <cell r="CM720">
            <v>8.4869399999999988</v>
          </cell>
          <cell r="CN720">
            <v>1229.8175213049494</v>
          </cell>
          <cell r="CO720">
            <v>288.75310500960001</v>
          </cell>
          <cell r="CP720">
            <v>241.17446838869998</v>
          </cell>
          <cell r="CQ720">
            <v>4.0401899999999999</v>
          </cell>
          <cell r="CR720">
            <v>0</v>
          </cell>
          <cell r="CS720">
            <v>3443.489059653858</v>
          </cell>
          <cell r="CT720">
            <v>0</v>
          </cell>
          <cell r="CU720">
            <v>508.59921905099998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</row>
        <row r="721">
          <cell r="C721" t="str">
            <v>HSS10x4x1/4</v>
          </cell>
          <cell r="D721" t="str">
            <v>F</v>
          </cell>
          <cell r="E721">
            <v>22.4</v>
          </cell>
          <cell r="F721">
            <v>6.17</v>
          </cell>
          <cell r="G721">
            <v>0</v>
          </cell>
          <cell r="H721">
            <v>10</v>
          </cell>
          <cell r="I721">
            <v>0</v>
          </cell>
          <cell r="J721">
            <v>0</v>
          </cell>
          <cell r="K721">
            <v>4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0.25</v>
          </cell>
          <cell r="Q721">
            <v>0.23300000000000001</v>
          </cell>
          <cell r="R721">
            <v>0</v>
          </cell>
          <cell r="S721">
            <v>0</v>
          </cell>
          <cell r="T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14.2</v>
          </cell>
          <cell r="AC721">
            <v>0</v>
          </cell>
          <cell r="AD721">
            <v>39.9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74.7</v>
          </cell>
          <cell r="AJ721">
            <v>19</v>
          </cell>
          <cell r="AK721">
            <v>14.9</v>
          </cell>
          <cell r="AL721">
            <v>3.48</v>
          </cell>
          <cell r="AM721">
            <v>17.7</v>
          </cell>
          <cell r="AN721">
            <v>9.9600000000000009</v>
          </cell>
          <cell r="AO721">
            <v>8.8699999999999992</v>
          </cell>
          <cell r="AP721">
            <v>1.7</v>
          </cell>
          <cell r="AQ721">
            <v>0</v>
          </cell>
          <cell r="AR721">
            <v>47.4</v>
          </cell>
          <cell r="AS721">
            <v>0</v>
          </cell>
          <cell r="AT721">
            <v>17.100000000000001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D721" t="str">
            <v>HSS254x101.6x6.4</v>
          </cell>
          <cell r="BE721" t="str">
            <v>HSS254x101.6x6.4</v>
          </cell>
          <cell r="BF721">
            <v>33.4</v>
          </cell>
          <cell r="BG721">
            <v>39.837721769999995</v>
          </cell>
          <cell r="BH721">
            <v>0</v>
          </cell>
          <cell r="BI721">
            <v>25.41</v>
          </cell>
          <cell r="BJ721">
            <v>0</v>
          </cell>
          <cell r="BK721">
            <v>0</v>
          </cell>
          <cell r="BL721">
            <v>10.164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0.63524999999999998</v>
          </cell>
          <cell r="BR721">
            <v>0.59205300000000005</v>
          </cell>
          <cell r="BS721">
            <v>0</v>
          </cell>
          <cell r="BT721">
            <v>0</v>
          </cell>
          <cell r="BU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14.2</v>
          </cell>
          <cell r="CD721">
            <v>0</v>
          </cell>
          <cell r="CE721">
            <v>39.9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3114.1480963213467</v>
          </cell>
          <cell r="CK721">
            <v>311.72210199899996</v>
          </cell>
          <cell r="CL721">
            <v>244.45575367289999</v>
          </cell>
          <cell r="CM721">
            <v>8.8426799999999997</v>
          </cell>
          <cell r="CN721">
            <v>737.89051278296961</v>
          </cell>
          <cell r="CO721">
            <v>163.40800715316001</v>
          </cell>
          <cell r="CP721">
            <v>145.52500235426999</v>
          </cell>
          <cell r="CQ721">
            <v>4.3197000000000001</v>
          </cell>
          <cell r="CR721">
            <v>0</v>
          </cell>
          <cell r="CS721">
            <v>1976.0457799950714</v>
          </cell>
          <cell r="CT721">
            <v>0</v>
          </cell>
          <cell r="CU721">
            <v>280.54989179910001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</row>
        <row r="722">
          <cell r="C722" t="str">
            <v>HSS10x4x3/16</v>
          </cell>
          <cell r="D722" t="str">
            <v>F</v>
          </cell>
          <cell r="E722">
            <v>17.100000000000001</v>
          </cell>
          <cell r="F722">
            <v>4.67</v>
          </cell>
          <cell r="G722">
            <v>0</v>
          </cell>
          <cell r="H722">
            <v>10</v>
          </cell>
          <cell r="I722">
            <v>0</v>
          </cell>
          <cell r="J722">
            <v>0</v>
          </cell>
          <cell r="K722">
            <v>4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0.1875</v>
          </cell>
          <cell r="Q722">
            <v>0.17399999999999999</v>
          </cell>
          <cell r="R722">
            <v>0</v>
          </cell>
          <cell r="S722">
            <v>0</v>
          </cell>
          <cell r="T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20</v>
          </cell>
          <cell r="AC722">
            <v>0</v>
          </cell>
          <cell r="AD722">
            <v>54.5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57.8</v>
          </cell>
          <cell r="AJ722">
            <v>14.6</v>
          </cell>
          <cell r="AK722">
            <v>11.6</v>
          </cell>
          <cell r="AL722">
            <v>3.52</v>
          </cell>
          <cell r="AM722">
            <v>13.9</v>
          </cell>
          <cell r="AN722">
            <v>7.66</v>
          </cell>
          <cell r="AO722">
            <v>6.93</v>
          </cell>
          <cell r="AP722">
            <v>1.72</v>
          </cell>
          <cell r="AQ722">
            <v>0</v>
          </cell>
          <cell r="AR722">
            <v>36.5</v>
          </cell>
          <cell r="AS722">
            <v>0</v>
          </cell>
          <cell r="AT722">
            <v>13.1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D722" t="str">
            <v>HSS254x101.6x4.8</v>
          </cell>
          <cell r="BE722" t="str">
            <v>HSS254x101.6x4.8</v>
          </cell>
          <cell r="BF722">
            <v>25.5</v>
          </cell>
          <cell r="BG722">
            <v>30.152700269999997</v>
          </cell>
          <cell r="BH722">
            <v>0</v>
          </cell>
          <cell r="BI722">
            <v>25.41</v>
          </cell>
          <cell r="BJ722">
            <v>0</v>
          </cell>
          <cell r="BK722">
            <v>0</v>
          </cell>
          <cell r="BL722">
            <v>10.164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0.47643749999999996</v>
          </cell>
          <cell r="BR722">
            <v>0.44213399999999997</v>
          </cell>
          <cell r="BS722">
            <v>0</v>
          </cell>
          <cell r="BT722">
            <v>0</v>
          </cell>
          <cell r="BU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20</v>
          </cell>
          <cell r="CD722">
            <v>0</v>
          </cell>
          <cell r="CE722">
            <v>54.5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2409.6085671669857</v>
          </cell>
          <cell r="CK722">
            <v>239.53382574659997</v>
          </cell>
          <cell r="CL722">
            <v>190.31454648359997</v>
          </cell>
          <cell r="CM722">
            <v>8.9443199999999994</v>
          </cell>
          <cell r="CN722">
            <v>579.4733405470779</v>
          </cell>
          <cell r="CO722">
            <v>125.67322638486</v>
          </cell>
          <cell r="CP722">
            <v>113.69653509752999</v>
          </cell>
          <cell r="CQ722">
            <v>4.37052</v>
          </cell>
          <cell r="CR722">
            <v>0</v>
          </cell>
          <cell r="CS722">
            <v>1521.6386280552765</v>
          </cell>
          <cell r="CT722">
            <v>0</v>
          </cell>
          <cell r="CU722">
            <v>214.92418611509999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</row>
        <row r="723">
          <cell r="C723" t="str">
            <v>HSS10x4x3/8</v>
          </cell>
          <cell r="D723" t="str">
            <v>F</v>
          </cell>
          <cell r="E723">
            <v>32.5</v>
          </cell>
          <cell r="F723">
            <v>8.9700000000000006</v>
          </cell>
          <cell r="G723">
            <v>0</v>
          </cell>
          <cell r="H723">
            <v>10</v>
          </cell>
          <cell r="I723">
            <v>0</v>
          </cell>
          <cell r="J723">
            <v>0</v>
          </cell>
          <cell r="K723">
            <v>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0.375</v>
          </cell>
          <cell r="Q723">
            <v>0.34899999999999998</v>
          </cell>
          <cell r="R723">
            <v>0</v>
          </cell>
          <cell r="S723">
            <v>0</v>
          </cell>
          <cell r="T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8.4600000000000009</v>
          </cell>
          <cell r="AC723">
            <v>0</v>
          </cell>
          <cell r="AD723">
            <v>25.7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104</v>
          </cell>
          <cell r="AJ723">
            <v>27</v>
          </cell>
          <cell r="AK723">
            <v>20.8</v>
          </cell>
          <cell r="AL723">
            <v>3.41</v>
          </cell>
          <cell r="AM723">
            <v>24.3</v>
          </cell>
          <cell r="AN723">
            <v>14</v>
          </cell>
          <cell r="AO723">
            <v>12.1</v>
          </cell>
          <cell r="AP723">
            <v>1.64</v>
          </cell>
          <cell r="AQ723">
            <v>0</v>
          </cell>
          <cell r="AR723">
            <v>66.5</v>
          </cell>
          <cell r="AS723">
            <v>0</v>
          </cell>
          <cell r="AT723">
            <v>24.4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D723" t="str">
            <v>HSS254x101.6x9.5</v>
          </cell>
          <cell r="BE723" t="str">
            <v>HSS254x101.6x9.5</v>
          </cell>
          <cell r="BF723">
            <v>48.4</v>
          </cell>
          <cell r="BG723">
            <v>57.916428570000001</v>
          </cell>
          <cell r="BH723">
            <v>0</v>
          </cell>
          <cell r="BI723">
            <v>25.41</v>
          </cell>
          <cell r="BJ723">
            <v>0</v>
          </cell>
          <cell r="BK723">
            <v>0</v>
          </cell>
          <cell r="BL723">
            <v>10.164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0.95287499999999992</v>
          </cell>
          <cell r="BR723">
            <v>0.88680899999999996</v>
          </cell>
          <cell r="BS723">
            <v>0</v>
          </cell>
          <cell r="BT723">
            <v>0</v>
          </cell>
          <cell r="BU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8.4600000000000009</v>
          </cell>
          <cell r="CD723">
            <v>0</v>
          </cell>
          <cell r="CE723">
            <v>25.7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4335.6278717191435</v>
          </cell>
          <cell r="CK723">
            <v>442.97351336699995</v>
          </cell>
          <cell r="CL723">
            <v>341.25366955679999</v>
          </cell>
          <cell r="CM723">
            <v>8.6648099999999992</v>
          </cell>
          <cell r="CN723">
            <v>1013.0361277189922</v>
          </cell>
          <cell r="CO723">
            <v>229.689969894</v>
          </cell>
          <cell r="CP723">
            <v>198.51775969409999</v>
          </cell>
          <cell r="CQ723">
            <v>4.1672399999999996</v>
          </cell>
          <cell r="CR723">
            <v>0</v>
          </cell>
          <cell r="CS723">
            <v>2772.3005141281064</v>
          </cell>
          <cell r="CT723">
            <v>0</v>
          </cell>
          <cell r="CU723">
            <v>400.31680467239994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</row>
        <row r="724">
          <cell r="C724" t="str">
            <v>HSS10x4x5/16</v>
          </cell>
          <cell r="D724" t="str">
            <v>F</v>
          </cell>
          <cell r="E724">
            <v>27.5</v>
          </cell>
          <cell r="F724">
            <v>7.59</v>
          </cell>
          <cell r="G724">
            <v>0</v>
          </cell>
          <cell r="H724">
            <v>10</v>
          </cell>
          <cell r="I724">
            <v>0</v>
          </cell>
          <cell r="J724">
            <v>0</v>
          </cell>
          <cell r="K724">
            <v>4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0.3125</v>
          </cell>
          <cell r="Q724">
            <v>0.29099999999999998</v>
          </cell>
          <cell r="R724">
            <v>0</v>
          </cell>
          <cell r="S724">
            <v>0</v>
          </cell>
          <cell r="T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10.7</v>
          </cell>
          <cell r="AC724">
            <v>0</v>
          </cell>
          <cell r="AD724">
            <v>31.4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90.1</v>
          </cell>
          <cell r="AJ724">
            <v>23.1</v>
          </cell>
          <cell r="AK724">
            <v>18</v>
          </cell>
          <cell r="AL724">
            <v>3.44</v>
          </cell>
          <cell r="AM724">
            <v>21.2</v>
          </cell>
          <cell r="AN724">
            <v>12.1</v>
          </cell>
          <cell r="AO724">
            <v>10.6</v>
          </cell>
          <cell r="AP724">
            <v>1.67</v>
          </cell>
          <cell r="AQ724">
            <v>0</v>
          </cell>
          <cell r="AR724">
            <v>57.3</v>
          </cell>
          <cell r="AS724">
            <v>0</v>
          </cell>
          <cell r="AT724">
            <v>20.9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D724" t="str">
            <v>HSS254x101.6x7.9</v>
          </cell>
          <cell r="BE724" t="str">
            <v>HSS254x101.6x7.9</v>
          </cell>
          <cell r="BF724">
            <v>41</v>
          </cell>
          <cell r="BG724">
            <v>49.006208789999995</v>
          </cell>
          <cell r="BH724">
            <v>0</v>
          </cell>
          <cell r="BI724">
            <v>25.41</v>
          </cell>
          <cell r="BJ724">
            <v>0</v>
          </cell>
          <cell r="BK724">
            <v>0</v>
          </cell>
          <cell r="BL724">
            <v>10.164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0.7940625</v>
          </cell>
          <cell r="BR724">
            <v>0.73943099999999995</v>
          </cell>
          <cell r="BS724">
            <v>0</v>
          </cell>
          <cell r="BT724">
            <v>0</v>
          </cell>
          <cell r="BU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10.7</v>
          </cell>
          <cell r="CD724">
            <v>0</v>
          </cell>
          <cell r="CE724">
            <v>31.4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3756.1545311720656</v>
          </cell>
          <cell r="CK724">
            <v>378.98845032510002</v>
          </cell>
          <cell r="CL724">
            <v>295.31567557799997</v>
          </cell>
          <cell r="CM724">
            <v>8.7410399999999999</v>
          </cell>
          <cell r="CN724">
            <v>883.80106615813315</v>
          </cell>
          <cell r="CO724">
            <v>198.51775969409999</v>
          </cell>
          <cell r="CP724">
            <v>173.90812006259998</v>
          </cell>
          <cell r="CQ724">
            <v>4.2434699999999994</v>
          </cell>
          <cell r="CR724">
            <v>0</v>
          </cell>
          <cell r="CS724">
            <v>2388.7642023991052</v>
          </cell>
          <cell r="CT724">
            <v>0</v>
          </cell>
          <cell r="CU724">
            <v>342.89431219889997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</row>
        <row r="725">
          <cell r="C725" t="str">
            <v>HSS10x4x5/8</v>
          </cell>
          <cell r="D725" t="str">
            <v>F</v>
          </cell>
          <cell r="E725">
            <v>50.6</v>
          </cell>
          <cell r="F725">
            <v>14</v>
          </cell>
          <cell r="G725">
            <v>0</v>
          </cell>
          <cell r="H725">
            <v>10</v>
          </cell>
          <cell r="I725">
            <v>0</v>
          </cell>
          <cell r="J725">
            <v>0</v>
          </cell>
          <cell r="K725">
            <v>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0.625</v>
          </cell>
          <cell r="Q725">
            <v>0.58099999999999996</v>
          </cell>
          <cell r="R725">
            <v>0</v>
          </cell>
          <cell r="S725">
            <v>0</v>
          </cell>
          <cell r="T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3.88</v>
          </cell>
          <cell r="AC725">
            <v>0</v>
          </cell>
          <cell r="AD725">
            <v>14.2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149</v>
          </cell>
          <cell r="AJ725">
            <v>40.299999999999997</v>
          </cell>
          <cell r="AK725">
            <v>29.9</v>
          </cell>
          <cell r="AL725">
            <v>3.26</v>
          </cell>
          <cell r="AM725">
            <v>33.5</v>
          </cell>
          <cell r="AN725">
            <v>20.6</v>
          </cell>
          <cell r="AO725">
            <v>16.8</v>
          </cell>
          <cell r="AP725">
            <v>1.54</v>
          </cell>
          <cell r="AQ725">
            <v>0</v>
          </cell>
          <cell r="AR725">
            <v>95.7</v>
          </cell>
          <cell r="AS725">
            <v>0</v>
          </cell>
          <cell r="AT725">
            <v>36.700000000000003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D725" t="str">
            <v>HSS254x101.6x15.9</v>
          </cell>
          <cell r="BE725" t="str">
            <v>HSS254x101.6x15.9</v>
          </cell>
          <cell r="BF725">
            <v>75.399999999999991</v>
          </cell>
          <cell r="BG725">
            <v>90.393533999999988</v>
          </cell>
          <cell r="BH725">
            <v>0</v>
          </cell>
          <cell r="BI725">
            <v>25.41</v>
          </cell>
          <cell r="BJ725">
            <v>0</v>
          </cell>
          <cell r="BK725">
            <v>0</v>
          </cell>
          <cell r="BL725">
            <v>10.164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1.588125</v>
          </cell>
          <cell r="BR725">
            <v>1.4763209999999998</v>
          </cell>
          <cell r="BS725">
            <v>0</v>
          </cell>
          <cell r="BT725">
            <v>0</v>
          </cell>
          <cell r="BU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3.88</v>
          </cell>
          <cell r="CD725">
            <v>0</v>
          </cell>
          <cell r="CE725">
            <v>14.2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6211.6207008283891</v>
          </cell>
          <cell r="CK725">
            <v>661.17898476629989</v>
          </cell>
          <cell r="CL725">
            <v>490.55214998789995</v>
          </cell>
          <cell r="CM725">
            <v>8.2836599999999994</v>
          </cell>
          <cell r="CN725">
            <v>1396.5724394479935</v>
          </cell>
          <cell r="CO725">
            <v>337.97238427259998</v>
          </cell>
          <cell r="CP725">
            <v>275.62796387280002</v>
          </cell>
          <cell r="CQ725">
            <v>3.9131399999999998</v>
          </cell>
          <cell r="CR725">
            <v>0</v>
          </cell>
          <cell r="CS725">
            <v>3989.6114165723275</v>
          </cell>
          <cell r="CT725">
            <v>0</v>
          </cell>
          <cell r="CU725">
            <v>602.11584965070006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</row>
        <row r="726">
          <cell r="C726" t="str">
            <v>HSS10x5x1/4</v>
          </cell>
          <cell r="D726" t="str">
            <v>F</v>
          </cell>
          <cell r="E726">
            <v>24.1</v>
          </cell>
          <cell r="F726">
            <v>6.63</v>
          </cell>
          <cell r="G726">
            <v>0</v>
          </cell>
          <cell r="H726">
            <v>10</v>
          </cell>
          <cell r="I726">
            <v>0</v>
          </cell>
          <cell r="J726">
            <v>0</v>
          </cell>
          <cell r="K726">
            <v>5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0.25</v>
          </cell>
          <cell r="Q726">
            <v>0.23300000000000001</v>
          </cell>
          <cell r="R726">
            <v>0</v>
          </cell>
          <cell r="S726">
            <v>0</v>
          </cell>
          <cell r="T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18.5</v>
          </cell>
          <cell r="AC726">
            <v>0</v>
          </cell>
          <cell r="AD726">
            <v>39.9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85.8</v>
          </cell>
          <cell r="AJ726">
            <v>21.3</v>
          </cell>
          <cell r="AK726">
            <v>17.2</v>
          </cell>
          <cell r="AL726">
            <v>3.6</v>
          </cell>
          <cell r="AM726">
            <v>29.3</v>
          </cell>
          <cell r="AN726">
            <v>13.2</v>
          </cell>
          <cell r="AO726">
            <v>11.7</v>
          </cell>
          <cell r="AP726">
            <v>2.1</v>
          </cell>
          <cell r="AQ726">
            <v>0</v>
          </cell>
          <cell r="AR726">
            <v>70.7</v>
          </cell>
          <cell r="AS726">
            <v>0</v>
          </cell>
          <cell r="AT726">
            <v>21.6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D726" t="str">
            <v>HSS254x127x6.4</v>
          </cell>
          <cell r="BE726" t="str">
            <v>HSS254x127x6.4</v>
          </cell>
          <cell r="BF726">
            <v>35.9</v>
          </cell>
          <cell r="BG726">
            <v>42.807795029999994</v>
          </cell>
          <cell r="BH726">
            <v>0</v>
          </cell>
          <cell r="BI726">
            <v>25.41</v>
          </cell>
          <cell r="BJ726">
            <v>0</v>
          </cell>
          <cell r="BK726">
            <v>0</v>
          </cell>
          <cell r="BL726">
            <v>12.705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0.63524999999999998</v>
          </cell>
          <cell r="BR726">
            <v>0.59205300000000005</v>
          </cell>
          <cell r="BS726">
            <v>0</v>
          </cell>
          <cell r="BT726">
            <v>0</v>
          </cell>
          <cell r="BU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18.5</v>
          </cell>
          <cell r="CD726">
            <v>0</v>
          </cell>
          <cell r="CE726">
            <v>39.9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3576.8929941682936</v>
          </cell>
          <cell r="CK726">
            <v>349.45688276729999</v>
          </cell>
          <cell r="CL726">
            <v>282.19053444119999</v>
          </cell>
          <cell r="CM726">
            <v>9.1476000000000006</v>
          </cell>
          <cell r="CN726">
            <v>1221.4797753977973</v>
          </cell>
          <cell r="CO726">
            <v>216.56482875719996</v>
          </cell>
          <cell r="CP726">
            <v>191.95518912569997</v>
          </cell>
          <cell r="CQ726">
            <v>5.3361000000000001</v>
          </cell>
          <cell r="CR726">
            <v>0</v>
          </cell>
          <cell r="CS726">
            <v>2947.3931781783026</v>
          </cell>
          <cell r="CT726">
            <v>0</v>
          </cell>
          <cell r="CU726">
            <v>354.37881069360003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</row>
        <row r="727">
          <cell r="C727" t="str">
            <v>HSS10x5x3/16</v>
          </cell>
          <cell r="D727" t="str">
            <v>F</v>
          </cell>
          <cell r="E727">
            <v>18.3</v>
          </cell>
          <cell r="F727">
            <v>5.0199999999999996</v>
          </cell>
          <cell r="G727">
            <v>0</v>
          </cell>
          <cell r="H727">
            <v>10</v>
          </cell>
          <cell r="I727">
            <v>0</v>
          </cell>
          <cell r="J727">
            <v>0</v>
          </cell>
          <cell r="K727">
            <v>5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0.1875</v>
          </cell>
          <cell r="Q727">
            <v>0.17399999999999999</v>
          </cell>
          <cell r="R727">
            <v>0</v>
          </cell>
          <cell r="S727">
            <v>0</v>
          </cell>
          <cell r="T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25.7</v>
          </cell>
          <cell r="AC727">
            <v>0</v>
          </cell>
          <cell r="AD727">
            <v>54.5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66.2</v>
          </cell>
          <cell r="AJ727">
            <v>16.3</v>
          </cell>
          <cell r="AK727">
            <v>13.2</v>
          </cell>
          <cell r="AL727">
            <v>3.63</v>
          </cell>
          <cell r="AM727">
            <v>22.7</v>
          </cell>
          <cell r="AN727">
            <v>10.1</v>
          </cell>
          <cell r="AO727">
            <v>9.09</v>
          </cell>
          <cell r="AP727">
            <v>2.13</v>
          </cell>
          <cell r="AQ727">
            <v>0</v>
          </cell>
          <cell r="AR727">
            <v>54.1</v>
          </cell>
          <cell r="AS727">
            <v>0</v>
          </cell>
          <cell r="AT727">
            <v>16.5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D727" t="str">
            <v>HSS254x127x4.8</v>
          </cell>
          <cell r="BE727" t="str">
            <v>HSS254x127x4.8</v>
          </cell>
          <cell r="BF727">
            <v>27.3</v>
          </cell>
          <cell r="BG727">
            <v>32.412538619999992</v>
          </cell>
          <cell r="BH727">
            <v>0</v>
          </cell>
          <cell r="BI727">
            <v>25.41</v>
          </cell>
          <cell r="BJ727">
            <v>0</v>
          </cell>
          <cell r="BK727">
            <v>0</v>
          </cell>
          <cell r="BL727">
            <v>12.705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0.47643749999999996</v>
          </cell>
          <cell r="BR727">
            <v>0.44213399999999997</v>
          </cell>
          <cell r="BS727">
            <v>0</v>
          </cell>
          <cell r="BT727">
            <v>0</v>
          </cell>
          <cell r="BU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25.7</v>
          </cell>
          <cell r="CD727">
            <v>0</v>
          </cell>
          <cell r="CE727">
            <v>54.5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2759.793895267378</v>
          </cell>
          <cell r="CK727">
            <v>267.42475066229997</v>
          </cell>
          <cell r="CL727">
            <v>216.56482875719996</v>
          </cell>
          <cell r="CM727">
            <v>9.2238299999999995</v>
          </cell>
          <cell r="CN727">
            <v>946.33416046177467</v>
          </cell>
          <cell r="CO727">
            <v>165.70490685209998</v>
          </cell>
          <cell r="CP727">
            <v>149.13441616688999</v>
          </cell>
          <cell r="CQ727">
            <v>5.4123299999999999</v>
          </cell>
          <cell r="CR727">
            <v>0</v>
          </cell>
          <cell r="CS727">
            <v>2255.3602678846701</v>
          </cell>
          <cell r="CT727">
            <v>0</v>
          </cell>
          <cell r="CU727">
            <v>270.70603594649998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</row>
        <row r="728">
          <cell r="C728" t="str">
            <v>HSS10x5x3/8</v>
          </cell>
          <cell r="D728" t="str">
            <v>F</v>
          </cell>
          <cell r="E728">
            <v>35.1</v>
          </cell>
          <cell r="F728">
            <v>9.67</v>
          </cell>
          <cell r="G728">
            <v>0</v>
          </cell>
          <cell r="H728">
            <v>10</v>
          </cell>
          <cell r="I728">
            <v>0</v>
          </cell>
          <cell r="J728">
            <v>0</v>
          </cell>
          <cell r="K728">
            <v>5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0.375</v>
          </cell>
          <cell r="Q728">
            <v>0.34899999999999998</v>
          </cell>
          <cell r="R728">
            <v>0</v>
          </cell>
          <cell r="S728">
            <v>0</v>
          </cell>
          <cell r="T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11.3</v>
          </cell>
          <cell r="AC728">
            <v>0</v>
          </cell>
          <cell r="AD728">
            <v>25.7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120</v>
          </cell>
          <cell r="AJ728">
            <v>30.4</v>
          </cell>
          <cell r="AK728">
            <v>24.1</v>
          </cell>
          <cell r="AL728">
            <v>3.53</v>
          </cell>
          <cell r="AM728">
            <v>40.6</v>
          </cell>
          <cell r="AN728">
            <v>18.7</v>
          </cell>
          <cell r="AO728">
            <v>16.2</v>
          </cell>
          <cell r="AP728">
            <v>2.0499999999999998</v>
          </cell>
          <cell r="AQ728">
            <v>0</v>
          </cell>
          <cell r="AR728">
            <v>100</v>
          </cell>
          <cell r="AS728">
            <v>0</v>
          </cell>
          <cell r="AT728">
            <v>31.2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D728" t="str">
            <v>HSS254x127x9.5</v>
          </cell>
          <cell r="BE728" t="str">
            <v>HSS254x127x9.5</v>
          </cell>
          <cell r="BF728">
            <v>52.300000000000004</v>
          </cell>
          <cell r="BG728">
            <v>62.436105269999999</v>
          </cell>
          <cell r="BH728">
            <v>0</v>
          </cell>
          <cell r="BI728">
            <v>25.41</v>
          </cell>
          <cell r="BJ728">
            <v>0</v>
          </cell>
          <cell r="BK728">
            <v>0</v>
          </cell>
          <cell r="BL728">
            <v>12.705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0.95287499999999992</v>
          </cell>
          <cell r="BR728">
            <v>0.88680899999999996</v>
          </cell>
          <cell r="BS728">
            <v>0</v>
          </cell>
          <cell r="BT728">
            <v>0</v>
          </cell>
          <cell r="BU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11.3</v>
          </cell>
          <cell r="CD728">
            <v>0</v>
          </cell>
          <cell r="CE728">
            <v>25.7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5002.6475442913197</v>
          </cell>
          <cell r="CK728">
            <v>498.75536319839995</v>
          </cell>
          <cell r="CL728">
            <v>395.39487674610001</v>
          </cell>
          <cell r="CM728">
            <v>8.9697299999999984</v>
          </cell>
          <cell r="CN728">
            <v>1692.5624191518966</v>
          </cell>
          <cell r="CO728">
            <v>306.80017407269997</v>
          </cell>
          <cell r="CP728">
            <v>265.78410802019999</v>
          </cell>
          <cell r="CQ728">
            <v>5.2090499999999995</v>
          </cell>
          <cell r="CR728">
            <v>0</v>
          </cell>
          <cell r="CS728">
            <v>4168.8729535760995</v>
          </cell>
          <cell r="CT728">
            <v>0</v>
          </cell>
          <cell r="CU728">
            <v>511.88050433519993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</row>
        <row r="729">
          <cell r="C729" t="str">
            <v>HSS10x5x5/16</v>
          </cell>
          <cell r="D729" t="str">
            <v>F</v>
          </cell>
          <cell r="E729">
            <v>29.7</v>
          </cell>
          <cell r="F729">
            <v>8.17</v>
          </cell>
          <cell r="G729">
            <v>0</v>
          </cell>
          <cell r="H729">
            <v>10</v>
          </cell>
          <cell r="I729">
            <v>0</v>
          </cell>
          <cell r="J729">
            <v>0</v>
          </cell>
          <cell r="K729">
            <v>5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0.3125</v>
          </cell>
          <cell r="Q729">
            <v>0.29099999999999998</v>
          </cell>
          <cell r="R729">
            <v>0</v>
          </cell>
          <cell r="S729">
            <v>0</v>
          </cell>
          <cell r="T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14.2</v>
          </cell>
          <cell r="AC729">
            <v>0</v>
          </cell>
          <cell r="AD729">
            <v>31.4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104</v>
          </cell>
          <cell r="AJ729">
            <v>26</v>
          </cell>
          <cell r="AK729">
            <v>20.8</v>
          </cell>
          <cell r="AL729">
            <v>3.56</v>
          </cell>
          <cell r="AM729">
            <v>35.200000000000003</v>
          </cell>
          <cell r="AN729">
            <v>16</v>
          </cell>
          <cell r="AO729">
            <v>14.1</v>
          </cell>
          <cell r="AP729">
            <v>2.0699999999999998</v>
          </cell>
          <cell r="AQ729">
            <v>0</v>
          </cell>
          <cell r="AR729">
            <v>86</v>
          </cell>
          <cell r="AS729">
            <v>0</v>
          </cell>
          <cell r="AT729">
            <v>26.5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D729" t="str">
            <v>HSS254x127x7.9</v>
          </cell>
          <cell r="BE729" t="str">
            <v>HSS254x127x7.9</v>
          </cell>
          <cell r="BF729">
            <v>44.2</v>
          </cell>
          <cell r="BG729">
            <v>52.751083769999994</v>
          </cell>
          <cell r="BH729">
            <v>0</v>
          </cell>
          <cell r="BI729">
            <v>25.41</v>
          </cell>
          <cell r="BJ729">
            <v>0</v>
          </cell>
          <cell r="BK729">
            <v>0</v>
          </cell>
          <cell r="BL729">
            <v>12.705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0.7940625</v>
          </cell>
          <cell r="BR729">
            <v>0.73943099999999995</v>
          </cell>
          <cell r="BS729">
            <v>0</v>
          </cell>
          <cell r="BT729">
            <v>0</v>
          </cell>
          <cell r="BU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14.2</v>
          </cell>
          <cell r="CD729">
            <v>0</v>
          </cell>
          <cell r="CE729">
            <v>31.4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4335.6278717191435</v>
          </cell>
          <cell r="CK729">
            <v>426.56708694599996</v>
          </cell>
          <cell r="CL729">
            <v>341.25366955679999</v>
          </cell>
          <cell r="CM729">
            <v>9.0459599999999991</v>
          </cell>
          <cell r="CN729">
            <v>1467.4432796587873</v>
          </cell>
          <cell r="CO729">
            <v>262.50282273599998</v>
          </cell>
          <cell r="CP729">
            <v>231.33061253609998</v>
          </cell>
          <cell r="CQ729">
            <v>5.2598699999999994</v>
          </cell>
          <cell r="CR729">
            <v>0</v>
          </cell>
          <cell r="CS729">
            <v>3585.2307400754457</v>
          </cell>
          <cell r="CT729">
            <v>0</v>
          </cell>
          <cell r="CU729">
            <v>434.77030015649996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</row>
        <row r="730">
          <cell r="C730" t="str">
            <v>HSS10x6x1/2</v>
          </cell>
          <cell r="D730" t="str">
            <v>F</v>
          </cell>
          <cell r="E730">
            <v>48.7</v>
          </cell>
          <cell r="F730">
            <v>13.5</v>
          </cell>
          <cell r="G730">
            <v>0</v>
          </cell>
          <cell r="H730">
            <v>10</v>
          </cell>
          <cell r="I730">
            <v>0</v>
          </cell>
          <cell r="J730">
            <v>0</v>
          </cell>
          <cell r="K730">
            <v>6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0.5</v>
          </cell>
          <cell r="Q730">
            <v>0.46500000000000002</v>
          </cell>
          <cell r="R730">
            <v>0</v>
          </cell>
          <cell r="S730">
            <v>0</v>
          </cell>
          <cell r="T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9.9</v>
          </cell>
          <cell r="AC730">
            <v>0</v>
          </cell>
          <cell r="AD730">
            <v>18.5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171</v>
          </cell>
          <cell r="AJ730">
            <v>43</v>
          </cell>
          <cell r="AK730">
            <v>34.299999999999997</v>
          </cell>
          <cell r="AL730">
            <v>3.57</v>
          </cell>
          <cell r="AM730">
            <v>76.8</v>
          </cell>
          <cell r="AN730">
            <v>30.1</v>
          </cell>
          <cell r="AO730">
            <v>25.6</v>
          </cell>
          <cell r="AP730">
            <v>2.39</v>
          </cell>
          <cell r="AQ730">
            <v>0</v>
          </cell>
          <cell r="AR730">
            <v>176</v>
          </cell>
          <cell r="AS730">
            <v>0</v>
          </cell>
          <cell r="AT730">
            <v>48.7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D730" t="str">
            <v>HSS254x152.4x12.7</v>
          </cell>
          <cell r="BE730" t="str">
            <v>HSS254x152.4x12.7</v>
          </cell>
          <cell r="BF730">
            <v>72.5</v>
          </cell>
          <cell r="BG730">
            <v>87.165193500000001</v>
          </cell>
          <cell r="BH730">
            <v>0</v>
          </cell>
          <cell r="BI730">
            <v>25.41</v>
          </cell>
          <cell r="BJ730">
            <v>0</v>
          </cell>
          <cell r="BK730">
            <v>0</v>
          </cell>
          <cell r="BL730">
            <v>15.245999999999999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1.2705</v>
          </cell>
          <cell r="BR730">
            <v>1.181565</v>
          </cell>
          <cell r="BS730">
            <v>0</v>
          </cell>
          <cell r="BT730">
            <v>0</v>
          </cell>
          <cell r="BU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9.9</v>
          </cell>
          <cell r="CD730">
            <v>0</v>
          </cell>
          <cell r="CE730">
            <v>18.5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7128.7727506151305</v>
          </cell>
          <cell r="CK730">
            <v>705.47633610299999</v>
          </cell>
          <cell r="CL730">
            <v>562.74042624029994</v>
          </cell>
          <cell r="CM730">
            <v>9.0713699999999999</v>
          </cell>
          <cell r="CN730">
            <v>3201.6944283464445</v>
          </cell>
          <cell r="CO730">
            <v>493.83343527210002</v>
          </cell>
          <cell r="CP730">
            <v>420.0045163776</v>
          </cell>
          <cell r="CQ730">
            <v>6.0729899999999999</v>
          </cell>
          <cell r="CR730">
            <v>0</v>
          </cell>
          <cell r="CS730">
            <v>7337.2163982939355</v>
          </cell>
          <cell r="CT730">
            <v>0</v>
          </cell>
          <cell r="CU730">
            <v>798.99296670269996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</row>
        <row r="731">
          <cell r="C731" t="str">
            <v>HSS10x6x1/4</v>
          </cell>
          <cell r="D731" t="str">
            <v>F</v>
          </cell>
          <cell r="E731">
            <v>25.8</v>
          </cell>
          <cell r="F731">
            <v>7.1</v>
          </cell>
          <cell r="G731">
            <v>0</v>
          </cell>
          <cell r="H731">
            <v>10</v>
          </cell>
          <cell r="I731">
            <v>0</v>
          </cell>
          <cell r="J731">
            <v>0</v>
          </cell>
          <cell r="K731">
            <v>6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0.25</v>
          </cell>
          <cell r="Q731">
            <v>0.23300000000000001</v>
          </cell>
          <cell r="R731">
            <v>0</v>
          </cell>
          <cell r="S731">
            <v>0</v>
          </cell>
          <cell r="T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22.8</v>
          </cell>
          <cell r="AC731">
            <v>0</v>
          </cell>
          <cell r="AD731">
            <v>39.9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96.9</v>
          </cell>
          <cell r="AJ731">
            <v>23.6</v>
          </cell>
          <cell r="AK731">
            <v>19.399999999999999</v>
          </cell>
          <cell r="AL731">
            <v>3.69</v>
          </cell>
          <cell r="AM731">
            <v>44.1</v>
          </cell>
          <cell r="AN731">
            <v>16.600000000000001</v>
          </cell>
          <cell r="AO731">
            <v>14.7</v>
          </cell>
          <cell r="AP731">
            <v>2.4900000000000002</v>
          </cell>
          <cell r="AQ731">
            <v>0</v>
          </cell>
          <cell r="AR731">
            <v>96.7</v>
          </cell>
          <cell r="AS731">
            <v>0</v>
          </cell>
          <cell r="AT731">
            <v>26.2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D731" t="str">
            <v>HSS254x152.4x6.4</v>
          </cell>
          <cell r="BE731" t="str">
            <v>HSS254x152.4x6.4</v>
          </cell>
          <cell r="BF731">
            <v>38.4</v>
          </cell>
          <cell r="BG731">
            <v>45.842435099999996</v>
          </cell>
          <cell r="BH731">
            <v>0</v>
          </cell>
          <cell r="BI731">
            <v>25.41</v>
          </cell>
          <cell r="BJ731">
            <v>0</v>
          </cell>
          <cell r="BK731">
            <v>0</v>
          </cell>
          <cell r="BL731">
            <v>15.245999999999999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0.63524999999999998</v>
          </cell>
          <cell r="BR731">
            <v>0.59205300000000005</v>
          </cell>
          <cell r="BS731">
            <v>0</v>
          </cell>
          <cell r="BT731">
            <v>0</v>
          </cell>
          <cell r="BU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22.8</v>
          </cell>
          <cell r="CD731">
            <v>0</v>
          </cell>
          <cell r="CE731">
            <v>39.9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4039.6378920152411</v>
          </cell>
          <cell r="CK731">
            <v>387.19166353560001</v>
          </cell>
          <cell r="CL731">
            <v>318.28467256739998</v>
          </cell>
          <cell r="CM731">
            <v>9.3762899999999991</v>
          </cell>
          <cell r="CN731">
            <v>1838.4729725270602</v>
          </cell>
          <cell r="CO731">
            <v>272.34667858860001</v>
          </cell>
          <cell r="CP731">
            <v>241.17446838869998</v>
          </cell>
          <cell r="CQ731">
            <v>6.3270900000000001</v>
          </cell>
          <cell r="CR731">
            <v>0</v>
          </cell>
          <cell r="CS731">
            <v>4031.3001461080885</v>
          </cell>
          <cell r="CT731">
            <v>0</v>
          </cell>
          <cell r="CU731">
            <v>429.84837223019997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</row>
        <row r="732">
          <cell r="C732" t="str">
            <v>HSS10x6x3/16</v>
          </cell>
          <cell r="D732" t="str">
            <v>F</v>
          </cell>
          <cell r="E732">
            <v>19.600000000000001</v>
          </cell>
          <cell r="F732">
            <v>5.37</v>
          </cell>
          <cell r="G732">
            <v>0</v>
          </cell>
          <cell r="H732">
            <v>10</v>
          </cell>
          <cell r="I732">
            <v>0</v>
          </cell>
          <cell r="J732">
            <v>0</v>
          </cell>
          <cell r="K732">
            <v>6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0.1875</v>
          </cell>
          <cell r="Q732">
            <v>0.17399999999999999</v>
          </cell>
          <cell r="R732">
            <v>0</v>
          </cell>
          <cell r="S732">
            <v>0</v>
          </cell>
          <cell r="T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31.5</v>
          </cell>
          <cell r="AC732">
            <v>0</v>
          </cell>
          <cell r="AD732">
            <v>54.5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74.599999999999994</v>
          </cell>
          <cell r="AJ732">
            <v>18</v>
          </cell>
          <cell r="AK732">
            <v>14.9</v>
          </cell>
          <cell r="AL732">
            <v>3.73</v>
          </cell>
          <cell r="AM732">
            <v>34.1</v>
          </cell>
          <cell r="AN732">
            <v>12.7</v>
          </cell>
          <cell r="AO732">
            <v>11.4</v>
          </cell>
          <cell r="AP732">
            <v>2.52</v>
          </cell>
          <cell r="AQ732">
            <v>0</v>
          </cell>
          <cell r="AR732">
            <v>73.8</v>
          </cell>
          <cell r="AS732">
            <v>0</v>
          </cell>
          <cell r="AT732">
            <v>19.899999999999999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D732" t="str">
            <v>HSS254x152.4x4.8</v>
          </cell>
          <cell r="BE732" t="str">
            <v>HSS254x152.4x4.8</v>
          </cell>
          <cell r="BF732">
            <v>29.200000000000003</v>
          </cell>
          <cell r="BG732">
            <v>34.672376970000002</v>
          </cell>
          <cell r="BH732">
            <v>0</v>
          </cell>
          <cell r="BI732">
            <v>25.41</v>
          </cell>
          <cell r="BJ732">
            <v>0</v>
          </cell>
          <cell r="BK732">
            <v>0</v>
          </cell>
          <cell r="BL732">
            <v>15.245999999999999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0.47643749999999996</v>
          </cell>
          <cell r="BR732">
            <v>0.44213399999999997</v>
          </cell>
          <cell r="BS732">
            <v>0</v>
          </cell>
          <cell r="BT732">
            <v>0</v>
          </cell>
          <cell r="BU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31.5</v>
          </cell>
          <cell r="CD732">
            <v>0</v>
          </cell>
          <cell r="CE732">
            <v>54.5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3109.9792233677704</v>
          </cell>
          <cell r="CK732">
            <v>295.31567557799997</v>
          </cell>
          <cell r="CL732">
            <v>244.45575367289999</v>
          </cell>
          <cell r="CM732">
            <v>9.4779299999999989</v>
          </cell>
          <cell r="CN732">
            <v>1421.58567716945</v>
          </cell>
          <cell r="CO732">
            <v>208.36161554669997</v>
          </cell>
          <cell r="CP732">
            <v>187.03326119939999</v>
          </cell>
          <cell r="CQ732">
            <v>6.4033199999999999</v>
          </cell>
          <cell r="CR732">
            <v>0</v>
          </cell>
          <cell r="CS732">
            <v>3076.6282397391615</v>
          </cell>
          <cell r="CT732">
            <v>0</v>
          </cell>
          <cell r="CU732">
            <v>326.48788577789998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</row>
        <row r="733">
          <cell r="C733" t="str">
            <v>HSS10x6x3/8</v>
          </cell>
          <cell r="D733" t="str">
            <v>F</v>
          </cell>
          <cell r="E733">
            <v>37.6</v>
          </cell>
          <cell r="F733">
            <v>10.4</v>
          </cell>
          <cell r="G733">
            <v>0</v>
          </cell>
          <cell r="H733">
            <v>10</v>
          </cell>
          <cell r="I733">
            <v>0</v>
          </cell>
          <cell r="J733">
            <v>0</v>
          </cell>
          <cell r="K733">
            <v>6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0.375</v>
          </cell>
          <cell r="Q733">
            <v>0.34899999999999998</v>
          </cell>
          <cell r="R733">
            <v>0</v>
          </cell>
          <cell r="S733">
            <v>0</v>
          </cell>
          <cell r="T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14.2</v>
          </cell>
          <cell r="AC733">
            <v>0</v>
          </cell>
          <cell r="AD733">
            <v>25.7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137</v>
          </cell>
          <cell r="AJ733">
            <v>33.799999999999997</v>
          </cell>
          <cell r="AK733">
            <v>27.4</v>
          </cell>
          <cell r="AL733">
            <v>3.63</v>
          </cell>
          <cell r="AM733">
            <v>61.8</v>
          </cell>
          <cell r="AN733">
            <v>23.7</v>
          </cell>
          <cell r="AO733">
            <v>20.6</v>
          </cell>
          <cell r="AP733">
            <v>2.44</v>
          </cell>
          <cell r="AQ733">
            <v>0</v>
          </cell>
          <cell r="AR733">
            <v>139</v>
          </cell>
          <cell r="AS733">
            <v>0</v>
          </cell>
          <cell r="AT733">
            <v>37.9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D733" t="str">
            <v>HSS254x152.4x9.5</v>
          </cell>
          <cell r="BE733" t="str">
            <v>HSS254x152.4x9.5</v>
          </cell>
          <cell r="BF733">
            <v>56</v>
          </cell>
          <cell r="BG733">
            <v>67.149482399999997</v>
          </cell>
          <cell r="BH733">
            <v>0</v>
          </cell>
          <cell r="BI733">
            <v>25.41</v>
          </cell>
          <cell r="BJ733">
            <v>0</v>
          </cell>
          <cell r="BK733">
            <v>0</v>
          </cell>
          <cell r="BL733">
            <v>15.245999999999999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0.95287499999999992</v>
          </cell>
          <cell r="BR733">
            <v>0.88680899999999996</v>
          </cell>
          <cell r="BS733">
            <v>0</v>
          </cell>
          <cell r="BT733">
            <v>0</v>
          </cell>
          <cell r="BU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14.2</v>
          </cell>
          <cell r="CD733">
            <v>0</v>
          </cell>
          <cell r="CE733">
            <v>25.7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5711.3559463992569</v>
          </cell>
          <cell r="CK733">
            <v>554.53721302979989</v>
          </cell>
          <cell r="CL733">
            <v>449.53608393539997</v>
          </cell>
          <cell r="CM733">
            <v>9.2238299999999995</v>
          </cell>
          <cell r="CN733">
            <v>2576.3634853100298</v>
          </cell>
          <cell r="CO733">
            <v>388.83230617769999</v>
          </cell>
          <cell r="CP733">
            <v>337.97238427259998</v>
          </cell>
          <cell r="CQ733">
            <v>6.2000399999999996</v>
          </cell>
          <cell r="CR733">
            <v>0</v>
          </cell>
          <cell r="CS733">
            <v>5794.733405470779</v>
          </cell>
          <cell r="CT733">
            <v>0</v>
          </cell>
          <cell r="CU733">
            <v>621.80356135589989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</row>
        <row r="734">
          <cell r="C734" t="str">
            <v>HSS10x6x5/16</v>
          </cell>
          <cell r="D734" t="str">
            <v>F</v>
          </cell>
          <cell r="E734">
            <v>31.8</v>
          </cell>
          <cell r="F734">
            <v>8.76</v>
          </cell>
          <cell r="G734">
            <v>0</v>
          </cell>
          <cell r="H734">
            <v>10</v>
          </cell>
          <cell r="I734">
            <v>0</v>
          </cell>
          <cell r="J734">
            <v>0</v>
          </cell>
          <cell r="K734">
            <v>6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0.3125</v>
          </cell>
          <cell r="Q734">
            <v>0.29099999999999998</v>
          </cell>
          <cell r="R734">
            <v>0</v>
          </cell>
          <cell r="S734">
            <v>0</v>
          </cell>
          <cell r="T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17.600000000000001</v>
          </cell>
          <cell r="AC734">
            <v>0</v>
          </cell>
          <cell r="AD734">
            <v>31.4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118</v>
          </cell>
          <cell r="AJ734">
            <v>28.8</v>
          </cell>
          <cell r="AK734">
            <v>23.5</v>
          </cell>
          <cell r="AL734">
            <v>3.66</v>
          </cell>
          <cell r="AM734">
            <v>53.3</v>
          </cell>
          <cell r="AN734">
            <v>20.2</v>
          </cell>
          <cell r="AO734">
            <v>17.8</v>
          </cell>
          <cell r="AP734">
            <v>2.4700000000000002</v>
          </cell>
          <cell r="AQ734">
            <v>0</v>
          </cell>
          <cell r="AR734">
            <v>118</v>
          </cell>
          <cell r="AS734">
            <v>0</v>
          </cell>
          <cell r="AT734">
            <v>32.200000000000003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D734" t="str">
            <v>HSS254x152.4x7.9</v>
          </cell>
          <cell r="BE734" t="str">
            <v>HSS254x152.4x7.9</v>
          </cell>
          <cell r="BF734">
            <v>47.4</v>
          </cell>
          <cell r="BG734">
            <v>56.560525559999995</v>
          </cell>
          <cell r="BH734">
            <v>0</v>
          </cell>
          <cell r="BI734">
            <v>25.41</v>
          </cell>
          <cell r="BJ734">
            <v>0</v>
          </cell>
          <cell r="BK734">
            <v>0</v>
          </cell>
          <cell r="BL734">
            <v>15.245999999999999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0.7940625</v>
          </cell>
          <cell r="BR734">
            <v>0.73943099999999995</v>
          </cell>
          <cell r="BS734">
            <v>0</v>
          </cell>
          <cell r="BT734">
            <v>0</v>
          </cell>
          <cell r="BU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17.600000000000001</v>
          </cell>
          <cell r="CD734">
            <v>0</v>
          </cell>
          <cell r="CE734">
            <v>31.4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4919.2700852197977</v>
          </cell>
          <cell r="CK734">
            <v>472.50508092479998</v>
          </cell>
          <cell r="CL734">
            <v>385.55102089349998</v>
          </cell>
          <cell r="CM734">
            <v>9.3000600000000002</v>
          </cell>
          <cell r="CN734">
            <v>2222.0092842560612</v>
          </cell>
          <cell r="CO734">
            <v>331.40981370419996</v>
          </cell>
          <cell r="CP734">
            <v>292.03439029380002</v>
          </cell>
          <cell r="CQ734">
            <v>6.2762700000000002</v>
          </cell>
          <cell r="CR734">
            <v>0</v>
          </cell>
          <cell r="CS734">
            <v>4919.2700852197977</v>
          </cell>
          <cell r="CT734">
            <v>0</v>
          </cell>
          <cell r="CU734">
            <v>528.28693075620004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</row>
        <row r="735">
          <cell r="C735" t="str">
            <v>HSS10x6x5/8</v>
          </cell>
          <cell r="D735" t="str">
            <v>F</v>
          </cell>
          <cell r="E735">
            <v>59.1</v>
          </cell>
          <cell r="F735">
            <v>16.399999999999999</v>
          </cell>
          <cell r="G735">
            <v>0</v>
          </cell>
          <cell r="H735">
            <v>10</v>
          </cell>
          <cell r="I735">
            <v>0</v>
          </cell>
          <cell r="J735">
            <v>0</v>
          </cell>
          <cell r="K735">
            <v>6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0.625</v>
          </cell>
          <cell r="Q735">
            <v>0.58099999999999996</v>
          </cell>
          <cell r="R735">
            <v>0</v>
          </cell>
          <cell r="S735">
            <v>0</v>
          </cell>
          <cell r="T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7.33</v>
          </cell>
          <cell r="AC735">
            <v>0</v>
          </cell>
          <cell r="AD735">
            <v>14.2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201</v>
          </cell>
          <cell r="AJ735">
            <v>51.3</v>
          </cell>
          <cell r="AK735">
            <v>40.200000000000003</v>
          </cell>
          <cell r="AL735">
            <v>3.5</v>
          </cell>
          <cell r="AM735">
            <v>89.4</v>
          </cell>
          <cell r="AN735">
            <v>35.799999999999997</v>
          </cell>
          <cell r="AO735">
            <v>29.8</v>
          </cell>
          <cell r="AP735">
            <v>2.34</v>
          </cell>
          <cell r="AQ735">
            <v>0</v>
          </cell>
          <cell r="AR735">
            <v>209</v>
          </cell>
          <cell r="AS735">
            <v>0</v>
          </cell>
          <cell r="AT735">
            <v>58.6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D735" t="str">
            <v>HSS254x152.4x15.9</v>
          </cell>
          <cell r="BE735" t="str">
            <v>HSS254x152.4x15.9</v>
          </cell>
          <cell r="BF735">
            <v>88</v>
          </cell>
          <cell r="BG735">
            <v>105.88956839999999</v>
          </cell>
          <cell r="BH735">
            <v>0</v>
          </cell>
          <cell r="BI735">
            <v>25.41</v>
          </cell>
          <cell r="BJ735">
            <v>0</v>
          </cell>
          <cell r="BK735">
            <v>0</v>
          </cell>
          <cell r="BL735">
            <v>15.245999999999999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1.588125</v>
          </cell>
          <cell r="BR735">
            <v>1.4763209999999998</v>
          </cell>
          <cell r="BS735">
            <v>0</v>
          </cell>
          <cell r="BT735">
            <v>0</v>
          </cell>
          <cell r="BU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7.33</v>
          </cell>
          <cell r="CD735">
            <v>0</v>
          </cell>
          <cell r="CE735">
            <v>14.2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8379.4346366879599</v>
          </cell>
          <cell r="CK735">
            <v>841.64967539729992</v>
          </cell>
          <cell r="CL735">
            <v>659.53834212419997</v>
          </cell>
          <cell r="CM735">
            <v>8.8934999999999995</v>
          </cell>
          <cell r="CN735">
            <v>3726.9724204970335</v>
          </cell>
          <cell r="CO735">
            <v>587.35006587179987</v>
          </cell>
          <cell r="CP735">
            <v>488.91150734579998</v>
          </cell>
          <cell r="CQ735">
            <v>5.9459399999999993</v>
          </cell>
          <cell r="CR735">
            <v>0</v>
          </cell>
          <cell r="CS735">
            <v>8712.944472974048</v>
          </cell>
          <cell r="CT735">
            <v>0</v>
          </cell>
          <cell r="CU735">
            <v>961.41658827059996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</row>
        <row r="736">
          <cell r="C736" t="str">
            <v>HSS10x8x1/2</v>
          </cell>
          <cell r="D736" t="str">
            <v>F</v>
          </cell>
          <cell r="E736">
            <v>55.5</v>
          </cell>
          <cell r="F736">
            <v>15.3</v>
          </cell>
          <cell r="G736">
            <v>0</v>
          </cell>
          <cell r="H736">
            <v>10</v>
          </cell>
          <cell r="I736">
            <v>0</v>
          </cell>
          <cell r="J736">
            <v>0</v>
          </cell>
          <cell r="K736">
            <v>8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0.5</v>
          </cell>
          <cell r="Q736">
            <v>0.46500000000000002</v>
          </cell>
          <cell r="R736">
            <v>0</v>
          </cell>
          <cell r="S736">
            <v>0</v>
          </cell>
          <cell r="T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14.2</v>
          </cell>
          <cell r="AC736">
            <v>0</v>
          </cell>
          <cell r="AD736">
            <v>18.5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214</v>
          </cell>
          <cell r="AJ736">
            <v>51.9</v>
          </cell>
          <cell r="AK736">
            <v>42.7</v>
          </cell>
          <cell r="AL736">
            <v>3.73</v>
          </cell>
          <cell r="AM736">
            <v>151</v>
          </cell>
          <cell r="AN736">
            <v>44.5</v>
          </cell>
          <cell r="AO736">
            <v>37.799999999999997</v>
          </cell>
          <cell r="AP736">
            <v>3.14</v>
          </cell>
          <cell r="AQ736">
            <v>0</v>
          </cell>
          <cell r="AR736">
            <v>288</v>
          </cell>
          <cell r="AS736">
            <v>0</v>
          </cell>
          <cell r="AT736">
            <v>66.400000000000006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D736" t="str">
            <v>HSS254x203.2x12.7</v>
          </cell>
          <cell r="BE736" t="str">
            <v>HSS254x203.2x12.7</v>
          </cell>
          <cell r="BF736">
            <v>82.6</v>
          </cell>
          <cell r="BG736">
            <v>98.787219300000004</v>
          </cell>
          <cell r="BH736">
            <v>0</v>
          </cell>
          <cell r="BI736">
            <v>25.41</v>
          </cell>
          <cell r="BJ736">
            <v>0</v>
          </cell>
          <cell r="BK736">
            <v>0</v>
          </cell>
          <cell r="BL736">
            <v>20.327999999999999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1.2705</v>
          </cell>
          <cell r="BR736">
            <v>1.181565</v>
          </cell>
          <cell r="BS736">
            <v>0</v>
          </cell>
          <cell r="BT736">
            <v>0</v>
          </cell>
          <cell r="BU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14.2</v>
          </cell>
          <cell r="CD736">
            <v>0</v>
          </cell>
          <cell r="CE736">
            <v>18.5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8921.3881206528531</v>
          </cell>
          <cell r="CK736">
            <v>851.49353124989989</v>
          </cell>
          <cell r="CL736">
            <v>700.55440817670001</v>
          </cell>
          <cell r="CM736">
            <v>9.4779299999999989</v>
          </cell>
          <cell r="CN736">
            <v>6294.9981598999111</v>
          </cell>
          <cell r="CO736">
            <v>730.08597573449993</v>
          </cell>
          <cell r="CP736">
            <v>620.16291871379997</v>
          </cell>
          <cell r="CQ736">
            <v>7.9787400000000002</v>
          </cell>
          <cell r="CR736">
            <v>0</v>
          </cell>
          <cell r="CS736">
            <v>12006.354106299168</v>
          </cell>
          <cell r="CT736">
            <v>0</v>
          </cell>
          <cell r="CU736">
            <v>1089.3867143544001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</row>
        <row r="737">
          <cell r="C737" t="str">
            <v>HSS10x8x1/4</v>
          </cell>
          <cell r="D737" t="str">
            <v>F</v>
          </cell>
          <cell r="E737">
            <v>29.2</v>
          </cell>
          <cell r="F737">
            <v>8.0299999999999994</v>
          </cell>
          <cell r="G737">
            <v>0</v>
          </cell>
          <cell r="H737">
            <v>10</v>
          </cell>
          <cell r="I737">
            <v>0</v>
          </cell>
          <cell r="J737">
            <v>0</v>
          </cell>
          <cell r="K737">
            <v>8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0.25</v>
          </cell>
          <cell r="Q737">
            <v>0.23300000000000001</v>
          </cell>
          <cell r="R737">
            <v>0</v>
          </cell>
          <cell r="S737">
            <v>0</v>
          </cell>
          <cell r="T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31.3</v>
          </cell>
          <cell r="AC737">
            <v>0</v>
          </cell>
          <cell r="AD737">
            <v>39.9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119</v>
          </cell>
          <cell r="AJ737">
            <v>28.1</v>
          </cell>
          <cell r="AK737">
            <v>23.8</v>
          </cell>
          <cell r="AL737">
            <v>3.85</v>
          </cell>
          <cell r="AM737">
            <v>84.7</v>
          </cell>
          <cell r="AN737">
            <v>24.2</v>
          </cell>
          <cell r="AO737">
            <v>21.2</v>
          </cell>
          <cell r="AP737">
            <v>3.25</v>
          </cell>
          <cell r="AQ737">
            <v>0</v>
          </cell>
          <cell r="AR737">
            <v>155</v>
          </cell>
          <cell r="AS737">
            <v>0</v>
          </cell>
          <cell r="AT737">
            <v>35.299999999999997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D737" t="str">
            <v>HSS254x203.2x6.4</v>
          </cell>
          <cell r="BE737" t="str">
            <v>HSS254x203.2x6.4</v>
          </cell>
          <cell r="BF737">
            <v>43.5</v>
          </cell>
          <cell r="BG737">
            <v>51.84714842999999</v>
          </cell>
          <cell r="BH737">
            <v>0</v>
          </cell>
          <cell r="BI737">
            <v>25.41</v>
          </cell>
          <cell r="BJ737">
            <v>0</v>
          </cell>
          <cell r="BK737">
            <v>0</v>
          </cell>
          <cell r="BL737">
            <v>20.327999999999999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0.63524999999999998</v>
          </cell>
          <cell r="BR737">
            <v>0.59205300000000005</v>
          </cell>
          <cell r="BS737">
            <v>0</v>
          </cell>
          <cell r="BT737">
            <v>0</v>
          </cell>
          <cell r="BU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31.3</v>
          </cell>
          <cell r="CD737">
            <v>0</v>
          </cell>
          <cell r="CE737">
            <v>39.9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4960.9588147555587</v>
          </cell>
          <cell r="CK737">
            <v>461.02058243009998</v>
          </cell>
          <cell r="CL737">
            <v>390.47294881979997</v>
          </cell>
          <cell r="CM737">
            <v>9.7828499999999998</v>
          </cell>
          <cell r="CN737">
            <v>3531.0353916789568</v>
          </cell>
          <cell r="CO737">
            <v>397.03551938819999</v>
          </cell>
          <cell r="CP737">
            <v>347.81624012519995</v>
          </cell>
          <cell r="CQ737">
            <v>8.2582500000000003</v>
          </cell>
          <cell r="CR737">
            <v>0</v>
          </cell>
          <cell r="CS737">
            <v>6461.7530780429552</v>
          </cell>
          <cell r="CT737">
            <v>0</v>
          </cell>
          <cell r="CU737">
            <v>579.14685266129993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</row>
        <row r="738">
          <cell r="C738" t="str">
            <v>HSS10x8x3/16</v>
          </cell>
          <cell r="D738" t="str">
            <v>F</v>
          </cell>
          <cell r="E738">
            <v>22.2</v>
          </cell>
          <cell r="F738">
            <v>6.06</v>
          </cell>
          <cell r="G738">
            <v>0</v>
          </cell>
          <cell r="H738">
            <v>10</v>
          </cell>
          <cell r="I738">
            <v>0</v>
          </cell>
          <cell r="J738">
            <v>0</v>
          </cell>
          <cell r="K738">
            <v>8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0.1875</v>
          </cell>
          <cell r="Q738">
            <v>0.17399999999999999</v>
          </cell>
          <cell r="R738">
            <v>0</v>
          </cell>
          <cell r="S738">
            <v>0</v>
          </cell>
          <cell r="T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43</v>
          </cell>
          <cell r="AC738">
            <v>0</v>
          </cell>
          <cell r="AD738">
            <v>54.5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91.4</v>
          </cell>
          <cell r="AJ738">
            <v>21.4</v>
          </cell>
          <cell r="AK738">
            <v>18.3</v>
          </cell>
          <cell r="AL738">
            <v>3.88</v>
          </cell>
          <cell r="AM738">
            <v>65.099999999999994</v>
          </cell>
          <cell r="AN738">
            <v>18.399999999999999</v>
          </cell>
          <cell r="AO738">
            <v>16.3</v>
          </cell>
          <cell r="AP738">
            <v>3.28</v>
          </cell>
          <cell r="AQ738">
            <v>0</v>
          </cell>
          <cell r="AR738">
            <v>118</v>
          </cell>
          <cell r="AS738">
            <v>0</v>
          </cell>
          <cell r="AT738">
            <v>26.7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D738" t="str">
            <v>HSS254x203.2x4.8</v>
          </cell>
          <cell r="BE738" t="str">
            <v>HSS254x203.2x4.8</v>
          </cell>
          <cell r="BF738">
            <v>33.1</v>
          </cell>
          <cell r="BG738">
            <v>39.127486859999998</v>
          </cell>
          <cell r="BH738">
            <v>0</v>
          </cell>
          <cell r="BI738">
            <v>25.41</v>
          </cell>
          <cell r="BJ738">
            <v>0</v>
          </cell>
          <cell r="BK738">
            <v>0</v>
          </cell>
          <cell r="BL738">
            <v>20.327999999999999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0.47643749999999996</v>
          </cell>
          <cell r="BR738">
            <v>0.44213399999999997</v>
          </cell>
          <cell r="BS738">
            <v>0</v>
          </cell>
          <cell r="BT738">
            <v>0</v>
          </cell>
          <cell r="BU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43</v>
          </cell>
          <cell r="CD738">
            <v>0</v>
          </cell>
          <cell r="CE738">
            <v>54.5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3810.3498795685555</v>
          </cell>
          <cell r="CK738">
            <v>351.09752540939996</v>
          </cell>
          <cell r="CL738">
            <v>300.23760350430001</v>
          </cell>
          <cell r="CM738">
            <v>9.8590799999999987</v>
          </cell>
          <cell r="CN738">
            <v>2713.9362927780408</v>
          </cell>
          <cell r="CO738">
            <v>301.87824614639993</v>
          </cell>
          <cell r="CP738">
            <v>267.42475066229997</v>
          </cell>
          <cell r="CQ738">
            <v>8.3344799999999992</v>
          </cell>
          <cell r="CR738">
            <v>0</v>
          </cell>
          <cell r="CS738">
            <v>4919.2700852197977</v>
          </cell>
          <cell r="CT738">
            <v>0</v>
          </cell>
          <cell r="CU738">
            <v>438.05158544069997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</row>
        <row r="739">
          <cell r="C739" t="str">
            <v>HSS10x8x3/8</v>
          </cell>
          <cell r="D739" t="str">
            <v>F</v>
          </cell>
          <cell r="E739">
            <v>42.7</v>
          </cell>
          <cell r="F739">
            <v>11.8</v>
          </cell>
          <cell r="G739">
            <v>0</v>
          </cell>
          <cell r="H739">
            <v>10</v>
          </cell>
          <cell r="I739">
            <v>0</v>
          </cell>
          <cell r="J739">
            <v>0</v>
          </cell>
          <cell r="K739">
            <v>8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0.375</v>
          </cell>
          <cell r="Q739">
            <v>0.34899999999999998</v>
          </cell>
          <cell r="R739">
            <v>0</v>
          </cell>
          <cell r="S739">
            <v>0</v>
          </cell>
          <cell r="T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19.899999999999999</v>
          </cell>
          <cell r="AC739">
            <v>0</v>
          </cell>
          <cell r="AD739">
            <v>25.7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169</v>
          </cell>
          <cell r="AJ739">
            <v>40.5</v>
          </cell>
          <cell r="AK739">
            <v>33.9</v>
          </cell>
          <cell r="AL739">
            <v>3.79</v>
          </cell>
          <cell r="AM739">
            <v>120</v>
          </cell>
          <cell r="AN739">
            <v>34.799999999999997</v>
          </cell>
          <cell r="AO739">
            <v>30</v>
          </cell>
          <cell r="AP739">
            <v>3.19</v>
          </cell>
          <cell r="AQ739">
            <v>0</v>
          </cell>
          <cell r="AR739">
            <v>224</v>
          </cell>
          <cell r="AS739">
            <v>0</v>
          </cell>
          <cell r="AT739">
            <v>51.4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D739" t="str">
            <v>HSS254x203.2x9.5</v>
          </cell>
          <cell r="BE739" t="str">
            <v>HSS254x203.2x9.5</v>
          </cell>
          <cell r="BF739">
            <v>63.6</v>
          </cell>
          <cell r="BG739">
            <v>76.188835800000007</v>
          </cell>
          <cell r="BH739">
            <v>0</v>
          </cell>
          <cell r="BI739">
            <v>25.41</v>
          </cell>
          <cell r="BJ739">
            <v>0</v>
          </cell>
          <cell r="BK739">
            <v>0</v>
          </cell>
          <cell r="BL739">
            <v>20.327999999999999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0.95287499999999992</v>
          </cell>
          <cell r="BR739">
            <v>0.88680899999999996</v>
          </cell>
          <cell r="BS739">
            <v>0</v>
          </cell>
          <cell r="BT739">
            <v>0</v>
          </cell>
          <cell r="BU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19.899999999999999</v>
          </cell>
          <cell r="CD739">
            <v>0</v>
          </cell>
          <cell r="CE739">
            <v>25.7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7045.3952915436084</v>
          </cell>
          <cell r="CK739">
            <v>664.46027005049996</v>
          </cell>
          <cell r="CL739">
            <v>556.17785567189992</v>
          </cell>
          <cell r="CM739">
            <v>9.6303900000000002</v>
          </cell>
          <cell r="CN739">
            <v>5002.6475442913197</v>
          </cell>
          <cell r="CO739">
            <v>570.94363945079988</v>
          </cell>
          <cell r="CP739">
            <v>492.19279262999999</v>
          </cell>
          <cell r="CQ739">
            <v>8.1057899999999989</v>
          </cell>
          <cell r="CR739">
            <v>0</v>
          </cell>
          <cell r="CS739">
            <v>9338.2754160104632</v>
          </cell>
          <cell r="CT739">
            <v>0</v>
          </cell>
          <cell r="CU739">
            <v>843.29031803939995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</row>
        <row r="740">
          <cell r="C740" t="str">
            <v>HSS10x8x5/16</v>
          </cell>
          <cell r="D740" t="str">
            <v>F</v>
          </cell>
          <cell r="E740">
            <v>36</v>
          </cell>
          <cell r="F740">
            <v>9.92</v>
          </cell>
          <cell r="G740">
            <v>0</v>
          </cell>
          <cell r="H740">
            <v>10</v>
          </cell>
          <cell r="I740">
            <v>0</v>
          </cell>
          <cell r="J740">
            <v>0</v>
          </cell>
          <cell r="K740">
            <v>8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0.3125</v>
          </cell>
          <cell r="Q740">
            <v>0.29099999999999998</v>
          </cell>
          <cell r="R740">
            <v>0</v>
          </cell>
          <cell r="S740">
            <v>0</v>
          </cell>
          <cell r="T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24.5</v>
          </cell>
          <cell r="AC740">
            <v>0</v>
          </cell>
          <cell r="AD740">
            <v>31.4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145</v>
          </cell>
          <cell r="AJ740">
            <v>34.4</v>
          </cell>
          <cell r="AK740">
            <v>29</v>
          </cell>
          <cell r="AL740">
            <v>3.82</v>
          </cell>
          <cell r="AM740">
            <v>103</v>
          </cell>
          <cell r="AN740">
            <v>29.6</v>
          </cell>
          <cell r="AO740">
            <v>25.7</v>
          </cell>
          <cell r="AP740">
            <v>3.22</v>
          </cell>
          <cell r="AQ740">
            <v>0</v>
          </cell>
          <cell r="AR740">
            <v>190</v>
          </cell>
          <cell r="AS740">
            <v>0</v>
          </cell>
          <cell r="AT740">
            <v>43.5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D740" t="str">
            <v>HSS254x203.2x7.9</v>
          </cell>
          <cell r="BE740" t="str">
            <v>HSS254x203.2x7.9</v>
          </cell>
          <cell r="BF740">
            <v>53.6</v>
          </cell>
          <cell r="BG740">
            <v>64.05027552</v>
          </cell>
          <cell r="BH740">
            <v>0</v>
          </cell>
          <cell r="BI740">
            <v>25.41</v>
          </cell>
          <cell r="BJ740">
            <v>0</v>
          </cell>
          <cell r="BK740">
            <v>0</v>
          </cell>
          <cell r="BL740">
            <v>20.327999999999999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0.7940625</v>
          </cell>
          <cell r="BR740">
            <v>0.73943099999999995</v>
          </cell>
          <cell r="BS740">
            <v>0</v>
          </cell>
          <cell r="BT740">
            <v>0</v>
          </cell>
          <cell r="BU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24.5</v>
          </cell>
          <cell r="CD740">
            <v>0</v>
          </cell>
          <cell r="CE740">
            <v>31.4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6044.865782685345</v>
          </cell>
          <cell r="CK740">
            <v>564.38106888239997</v>
          </cell>
          <cell r="CL740">
            <v>475.78636620899999</v>
          </cell>
          <cell r="CM740">
            <v>9.7066199999999991</v>
          </cell>
          <cell r="CN740">
            <v>4293.9391421833825</v>
          </cell>
          <cell r="CO740">
            <v>485.63022206160002</v>
          </cell>
          <cell r="CP740">
            <v>421.64515901969997</v>
          </cell>
          <cell r="CQ740">
            <v>8.1820199999999996</v>
          </cell>
          <cell r="CR740">
            <v>0</v>
          </cell>
          <cell r="CS740">
            <v>7920.8586117945897</v>
          </cell>
          <cell r="CT740">
            <v>0</v>
          </cell>
          <cell r="CU740">
            <v>713.67954931349993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</row>
        <row r="741">
          <cell r="C741" t="str">
            <v>HSS11.250x0.188</v>
          </cell>
          <cell r="D741" t="str">
            <v>F</v>
          </cell>
          <cell r="E741">
            <v>22.2</v>
          </cell>
          <cell r="F741">
            <v>6.05</v>
          </cell>
          <cell r="G741">
            <v>0</v>
          </cell>
          <cell r="H741">
            <v>0</v>
          </cell>
          <cell r="I741">
            <v>11.25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0.188</v>
          </cell>
          <cell r="Q741">
            <v>0.17399999999999999</v>
          </cell>
          <cell r="R741">
            <v>0</v>
          </cell>
          <cell r="S741">
            <v>0</v>
          </cell>
          <cell r="T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64.7</v>
          </cell>
          <cell r="AF741">
            <v>0</v>
          </cell>
          <cell r="AG741">
            <v>0</v>
          </cell>
          <cell r="AH741">
            <v>0</v>
          </cell>
          <cell r="AI741">
            <v>92.9</v>
          </cell>
          <cell r="AJ741">
            <v>21.3</v>
          </cell>
          <cell r="AK741">
            <v>16.5</v>
          </cell>
          <cell r="AL741">
            <v>3.92</v>
          </cell>
          <cell r="AM741">
            <v>92.9</v>
          </cell>
          <cell r="AN741">
            <v>21.3</v>
          </cell>
          <cell r="AO741">
            <v>16.5</v>
          </cell>
          <cell r="AP741">
            <v>3.92</v>
          </cell>
          <cell r="AQ741">
            <v>0</v>
          </cell>
          <cell r="AR741">
            <v>186</v>
          </cell>
          <cell r="AS741">
            <v>0</v>
          </cell>
          <cell r="AT741">
            <v>33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D741" t="str">
            <v>HSS285.8x4.8</v>
          </cell>
          <cell r="BE741" t="str">
            <v>HSS285.8x4.8</v>
          </cell>
          <cell r="BF741">
            <v>33.1</v>
          </cell>
          <cell r="BG741">
            <v>39.062920049999995</v>
          </cell>
          <cell r="BH741">
            <v>0</v>
          </cell>
          <cell r="BI741">
            <v>0</v>
          </cell>
          <cell r="BJ741">
            <v>28.58625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0.47770799999999997</v>
          </cell>
          <cell r="BR741">
            <v>0.44213399999999997</v>
          </cell>
          <cell r="BS741">
            <v>0</v>
          </cell>
          <cell r="BT741">
            <v>0</v>
          </cell>
          <cell r="BU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64.7</v>
          </cell>
          <cell r="CG741">
            <v>0</v>
          </cell>
          <cell r="CH741">
            <v>0</v>
          </cell>
          <cell r="CI741">
            <v>0</v>
          </cell>
          <cell r="CJ741">
            <v>3872.882973872197</v>
          </cell>
          <cell r="CK741">
            <v>349.45688276729999</v>
          </cell>
          <cell r="CL741">
            <v>270.70603594649998</v>
          </cell>
          <cell r="CM741">
            <v>9.9607200000000002</v>
          </cell>
          <cell r="CN741">
            <v>3872.882973872197</v>
          </cell>
          <cell r="CO741">
            <v>349.45688276729999</v>
          </cell>
          <cell r="CP741">
            <v>270.70603594649998</v>
          </cell>
          <cell r="CQ741">
            <v>9.9607200000000002</v>
          </cell>
          <cell r="CR741">
            <v>0</v>
          </cell>
          <cell r="CS741">
            <v>7754.1036936515457</v>
          </cell>
          <cell r="CT741">
            <v>0</v>
          </cell>
          <cell r="CU741">
            <v>541.41207189299996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</row>
        <row r="742">
          <cell r="C742" t="str">
            <v>HSS11.250x0.250</v>
          </cell>
          <cell r="D742" t="str">
            <v>F</v>
          </cell>
          <cell r="E742">
            <v>29.4</v>
          </cell>
          <cell r="F742">
            <v>8.06</v>
          </cell>
          <cell r="G742">
            <v>0</v>
          </cell>
          <cell r="H742">
            <v>0</v>
          </cell>
          <cell r="I742">
            <v>11.25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0.25</v>
          </cell>
          <cell r="Q742">
            <v>0.23300000000000001</v>
          </cell>
          <cell r="R742">
            <v>0</v>
          </cell>
          <cell r="S742">
            <v>0</v>
          </cell>
          <cell r="T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48.3</v>
          </cell>
          <cell r="AF742">
            <v>0</v>
          </cell>
          <cell r="AG742">
            <v>0</v>
          </cell>
          <cell r="AH742">
            <v>0</v>
          </cell>
          <cell r="AI742">
            <v>122</v>
          </cell>
          <cell r="AJ742">
            <v>28.3</v>
          </cell>
          <cell r="AK742">
            <v>21.8</v>
          </cell>
          <cell r="AL742">
            <v>3.9</v>
          </cell>
          <cell r="AM742">
            <v>122</v>
          </cell>
          <cell r="AN742">
            <v>28.3</v>
          </cell>
          <cell r="AO742">
            <v>21.8</v>
          </cell>
          <cell r="AP742">
            <v>3.9</v>
          </cell>
          <cell r="AQ742">
            <v>0</v>
          </cell>
          <cell r="AR742">
            <v>245</v>
          </cell>
          <cell r="AS742">
            <v>0</v>
          </cell>
          <cell r="AT742">
            <v>43.5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D742" t="str">
            <v>HSS285.8x6.4</v>
          </cell>
          <cell r="BE742" t="str">
            <v>HSS285.8x6.4</v>
          </cell>
          <cell r="BF742">
            <v>43.800000000000004</v>
          </cell>
          <cell r="BG742">
            <v>52.040848860000004</v>
          </cell>
          <cell r="BH742">
            <v>0</v>
          </cell>
          <cell r="BI742">
            <v>0</v>
          </cell>
          <cell r="BJ742">
            <v>28.58625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0.63524999999999998</v>
          </cell>
          <cell r="BR742">
            <v>0.59205300000000005</v>
          </cell>
          <cell r="BS742">
            <v>0</v>
          </cell>
          <cell r="BT742">
            <v>0</v>
          </cell>
          <cell r="BU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48.3</v>
          </cell>
          <cell r="CG742">
            <v>0</v>
          </cell>
          <cell r="CH742">
            <v>0</v>
          </cell>
          <cell r="CI742">
            <v>0</v>
          </cell>
          <cell r="CJ742">
            <v>5086.0250033628417</v>
          </cell>
          <cell r="CK742">
            <v>464.30186771429999</v>
          </cell>
          <cell r="CL742">
            <v>357.66009597779998</v>
          </cell>
          <cell r="CM742">
            <v>9.9098999999999986</v>
          </cell>
          <cell r="CN742">
            <v>5086.0250033628417</v>
          </cell>
          <cell r="CO742">
            <v>464.30186771429999</v>
          </cell>
          <cell r="CP742">
            <v>357.66009597779998</v>
          </cell>
          <cell r="CQ742">
            <v>9.9098999999999986</v>
          </cell>
          <cell r="CR742">
            <v>0</v>
          </cell>
          <cell r="CS742">
            <v>10213.738736261445</v>
          </cell>
          <cell r="CT742">
            <v>0</v>
          </cell>
          <cell r="CU742">
            <v>713.67954931349993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</row>
        <row r="743">
          <cell r="C743" t="str">
            <v>HSS11.250x0.312</v>
          </cell>
          <cell r="D743" t="str">
            <v>F</v>
          </cell>
          <cell r="E743">
            <v>36.5</v>
          </cell>
          <cell r="F743">
            <v>10</v>
          </cell>
          <cell r="G743">
            <v>0</v>
          </cell>
          <cell r="H743">
            <v>0</v>
          </cell>
          <cell r="I743">
            <v>11.25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0.312</v>
          </cell>
          <cell r="Q743">
            <v>0.29099999999999998</v>
          </cell>
          <cell r="R743">
            <v>0</v>
          </cell>
          <cell r="S743">
            <v>0</v>
          </cell>
          <cell r="T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38.700000000000003</v>
          </cell>
          <cell r="AF743">
            <v>0</v>
          </cell>
          <cell r="AG743">
            <v>0</v>
          </cell>
          <cell r="AH743">
            <v>0</v>
          </cell>
          <cell r="AI743">
            <v>151</v>
          </cell>
          <cell r="AJ743">
            <v>35</v>
          </cell>
          <cell r="AK743">
            <v>26.8</v>
          </cell>
          <cell r="AL743">
            <v>3.88</v>
          </cell>
          <cell r="AM743">
            <v>151</v>
          </cell>
          <cell r="AN743">
            <v>35</v>
          </cell>
          <cell r="AO743">
            <v>26.8</v>
          </cell>
          <cell r="AP743">
            <v>3.88</v>
          </cell>
          <cell r="AQ743">
            <v>0</v>
          </cell>
          <cell r="AR743">
            <v>301</v>
          </cell>
          <cell r="AS743">
            <v>0</v>
          </cell>
          <cell r="AT743">
            <v>53.4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D743" t="str">
            <v>HSS285.8x7.9</v>
          </cell>
          <cell r="BE743" t="str">
            <v>HSS285.8x7.9</v>
          </cell>
          <cell r="BF743">
            <v>54.4</v>
          </cell>
          <cell r="BG743">
            <v>64.566810000000004</v>
          </cell>
          <cell r="BH743">
            <v>0</v>
          </cell>
          <cell r="BI743">
            <v>0</v>
          </cell>
          <cell r="BJ743">
            <v>28.58625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0.79279199999999994</v>
          </cell>
          <cell r="BR743">
            <v>0.73943099999999995</v>
          </cell>
          <cell r="BS743">
            <v>0</v>
          </cell>
          <cell r="BT743">
            <v>0</v>
          </cell>
          <cell r="BU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38.700000000000003</v>
          </cell>
          <cell r="CG743">
            <v>0</v>
          </cell>
          <cell r="CH743">
            <v>0</v>
          </cell>
          <cell r="CI743">
            <v>0</v>
          </cell>
          <cell r="CJ743">
            <v>6294.9981598999111</v>
          </cell>
          <cell r="CK743">
            <v>574.22492473499995</v>
          </cell>
          <cell r="CL743">
            <v>439.6922280828</v>
          </cell>
          <cell r="CM743">
            <v>9.8590799999999987</v>
          </cell>
          <cell r="CN743">
            <v>6294.9981598999111</v>
          </cell>
          <cell r="CO743">
            <v>574.22492473499995</v>
          </cell>
          <cell r="CP743">
            <v>439.6922280828</v>
          </cell>
          <cell r="CQ743">
            <v>9.8590799999999987</v>
          </cell>
          <cell r="CR743">
            <v>0</v>
          </cell>
          <cell r="CS743">
            <v>12548.307590264061</v>
          </cell>
          <cell r="CT743">
            <v>0</v>
          </cell>
          <cell r="CU743">
            <v>876.10317088139993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</row>
        <row r="744">
          <cell r="C744" t="str">
            <v>HSS11.250x0.375</v>
          </cell>
          <cell r="D744" t="str">
            <v>F</v>
          </cell>
          <cell r="E744">
            <v>43.6</v>
          </cell>
          <cell r="F744">
            <v>12</v>
          </cell>
          <cell r="G744">
            <v>0</v>
          </cell>
          <cell r="H744">
            <v>0</v>
          </cell>
          <cell r="I744">
            <v>11.25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0.375</v>
          </cell>
          <cell r="Q744">
            <v>0.34899999999999998</v>
          </cell>
          <cell r="R744">
            <v>0</v>
          </cell>
          <cell r="S744">
            <v>0</v>
          </cell>
          <cell r="T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32.200000000000003</v>
          </cell>
          <cell r="AF744">
            <v>0</v>
          </cell>
          <cell r="AG744">
            <v>0</v>
          </cell>
          <cell r="AH744">
            <v>0</v>
          </cell>
          <cell r="AI744">
            <v>178</v>
          </cell>
          <cell r="AJ744">
            <v>41.5</v>
          </cell>
          <cell r="AK744">
            <v>31.6</v>
          </cell>
          <cell r="AL744">
            <v>3.86</v>
          </cell>
          <cell r="AM744">
            <v>178</v>
          </cell>
          <cell r="AN744">
            <v>41.5</v>
          </cell>
          <cell r="AO744">
            <v>31.6</v>
          </cell>
          <cell r="AP744">
            <v>3.86</v>
          </cell>
          <cell r="AQ744">
            <v>0</v>
          </cell>
          <cell r="AR744">
            <v>355</v>
          </cell>
          <cell r="AS744">
            <v>0</v>
          </cell>
          <cell r="AT744">
            <v>63.1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D744" t="str">
            <v>HSS285.8x9.5</v>
          </cell>
          <cell r="BE744" t="str">
            <v>HSS285.8x9.5</v>
          </cell>
          <cell r="BF744">
            <v>64.899999999999991</v>
          </cell>
          <cell r="BG744">
            <v>77.480171999999996</v>
          </cell>
          <cell r="BH744">
            <v>0</v>
          </cell>
          <cell r="BI744">
            <v>0</v>
          </cell>
          <cell r="BJ744">
            <v>28.58625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0.95287499999999992</v>
          </cell>
          <cell r="BR744">
            <v>0.88680899999999996</v>
          </cell>
          <cell r="BS744">
            <v>0</v>
          </cell>
          <cell r="BT744">
            <v>0</v>
          </cell>
          <cell r="BU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32.200000000000003</v>
          </cell>
          <cell r="CG744">
            <v>0</v>
          </cell>
          <cell r="CH744">
            <v>0</v>
          </cell>
          <cell r="CI744">
            <v>0</v>
          </cell>
          <cell r="CJ744">
            <v>7420.5938573654576</v>
          </cell>
          <cell r="CK744">
            <v>680.86669647149995</v>
          </cell>
          <cell r="CL744">
            <v>518.44307490359995</v>
          </cell>
          <cell r="CM744">
            <v>9.8082599999999989</v>
          </cell>
          <cell r="CN744">
            <v>7420.5938573654576</v>
          </cell>
          <cell r="CO744">
            <v>680.86669647149995</v>
          </cell>
          <cell r="CP744">
            <v>518.44307490359995</v>
          </cell>
          <cell r="CQ744">
            <v>9.8082599999999989</v>
          </cell>
          <cell r="CR744">
            <v>0</v>
          </cell>
          <cell r="CS744">
            <v>14799.498985195154</v>
          </cell>
          <cell r="CT744">
            <v>0</v>
          </cell>
          <cell r="CU744">
            <v>1035.2455071651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</row>
        <row r="745">
          <cell r="C745" t="str">
            <v>HSS11.250x0.500</v>
          </cell>
          <cell r="D745" t="str">
            <v>F</v>
          </cell>
          <cell r="E745">
            <v>57.5</v>
          </cell>
          <cell r="F745">
            <v>15.8</v>
          </cell>
          <cell r="G745">
            <v>0</v>
          </cell>
          <cell r="H745">
            <v>0</v>
          </cell>
          <cell r="I745">
            <v>11.25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0.5</v>
          </cell>
          <cell r="Q745">
            <v>0.46500000000000002</v>
          </cell>
          <cell r="R745">
            <v>0</v>
          </cell>
          <cell r="S745">
            <v>0</v>
          </cell>
          <cell r="T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24.2</v>
          </cell>
          <cell r="AF745">
            <v>0</v>
          </cell>
          <cell r="AG745">
            <v>0</v>
          </cell>
          <cell r="AH745">
            <v>0</v>
          </cell>
          <cell r="AI745">
            <v>229</v>
          </cell>
          <cell r="AJ745">
            <v>54.1</v>
          </cell>
          <cell r="AK745">
            <v>40.799999999999997</v>
          </cell>
          <cell r="AL745">
            <v>3.82</v>
          </cell>
          <cell r="AM745">
            <v>229</v>
          </cell>
          <cell r="AN745">
            <v>54.1</v>
          </cell>
          <cell r="AO745">
            <v>40.799999999999997</v>
          </cell>
          <cell r="AP745">
            <v>3.82</v>
          </cell>
          <cell r="AQ745">
            <v>0</v>
          </cell>
          <cell r="AR745">
            <v>459</v>
          </cell>
          <cell r="AS745">
            <v>0</v>
          </cell>
          <cell r="AT745">
            <v>81.3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D745" t="str">
            <v>HSS285.8x12.7</v>
          </cell>
          <cell r="BE745" t="str">
            <v>HSS285.8x12.7</v>
          </cell>
          <cell r="BF745">
            <v>85.6</v>
          </cell>
          <cell r="BG745">
            <v>102.01555980000001</v>
          </cell>
          <cell r="BH745">
            <v>0</v>
          </cell>
          <cell r="BI745">
            <v>0</v>
          </cell>
          <cell r="BJ745">
            <v>28.58625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1.2705</v>
          </cell>
          <cell r="BR745">
            <v>1.181565</v>
          </cell>
          <cell r="BS745">
            <v>0</v>
          </cell>
          <cell r="BT745">
            <v>0</v>
          </cell>
          <cell r="BU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24.2</v>
          </cell>
          <cell r="CG745">
            <v>0</v>
          </cell>
          <cell r="CH745">
            <v>0</v>
          </cell>
          <cell r="CI745">
            <v>0</v>
          </cell>
          <cell r="CJ745">
            <v>9546.7190636892683</v>
          </cell>
          <cell r="CK745">
            <v>887.58766937609994</v>
          </cell>
          <cell r="CL745">
            <v>669.38219797679994</v>
          </cell>
          <cell r="CM745">
            <v>9.7066199999999991</v>
          </cell>
          <cell r="CN745">
            <v>9546.7190636892683</v>
          </cell>
          <cell r="CO745">
            <v>887.58766937609994</v>
          </cell>
          <cell r="CP745">
            <v>669.38219797679994</v>
          </cell>
          <cell r="CQ745">
            <v>9.7066199999999991</v>
          </cell>
          <cell r="CR745">
            <v>0</v>
          </cell>
          <cell r="CS745">
            <v>19135.126856914299</v>
          </cell>
          <cell r="CT745">
            <v>0</v>
          </cell>
          <cell r="CU745">
            <v>1333.8424680272999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</row>
        <row r="746">
          <cell r="C746" t="str">
            <v>HSS11.250x0.625</v>
          </cell>
          <cell r="D746" t="str">
            <v>F</v>
          </cell>
          <cell r="E746">
            <v>71</v>
          </cell>
          <cell r="F746">
            <v>19.5</v>
          </cell>
          <cell r="G746">
            <v>0</v>
          </cell>
          <cell r="H746">
            <v>0</v>
          </cell>
          <cell r="I746">
            <v>11.25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0.625</v>
          </cell>
          <cell r="Q746">
            <v>0.58099999999999996</v>
          </cell>
          <cell r="R746">
            <v>0</v>
          </cell>
          <cell r="S746">
            <v>0</v>
          </cell>
          <cell r="T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19.399999999999999</v>
          </cell>
          <cell r="AF746">
            <v>0</v>
          </cell>
          <cell r="AG746">
            <v>0</v>
          </cell>
          <cell r="AH746">
            <v>0</v>
          </cell>
          <cell r="AI746">
            <v>278</v>
          </cell>
          <cell r="AJ746">
            <v>66.2</v>
          </cell>
          <cell r="AK746">
            <v>49.4</v>
          </cell>
          <cell r="AL746">
            <v>3.78</v>
          </cell>
          <cell r="AM746">
            <v>278</v>
          </cell>
          <cell r="AN746">
            <v>66.2</v>
          </cell>
          <cell r="AO746">
            <v>49.4</v>
          </cell>
          <cell r="AP746">
            <v>3.78</v>
          </cell>
          <cell r="AQ746">
            <v>0</v>
          </cell>
          <cell r="AR746">
            <v>556</v>
          </cell>
          <cell r="AS746">
            <v>0</v>
          </cell>
          <cell r="AT746">
            <v>98.3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D746" t="str">
            <v>HSS285.8x15.9</v>
          </cell>
          <cell r="BE746" t="str">
            <v>HSS285.8x15.9</v>
          </cell>
          <cell r="BF746">
            <v>105.69999999999999</v>
          </cell>
          <cell r="BG746">
            <v>125.90527949999999</v>
          </cell>
          <cell r="BH746">
            <v>0</v>
          </cell>
          <cell r="BI746">
            <v>0</v>
          </cell>
          <cell r="BJ746">
            <v>28.58625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1.588125</v>
          </cell>
          <cell r="BR746">
            <v>1.4763209999999998</v>
          </cell>
          <cell r="BS746">
            <v>0</v>
          </cell>
          <cell r="BT746">
            <v>0</v>
          </cell>
          <cell r="BU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19.399999999999999</v>
          </cell>
          <cell r="CG746">
            <v>0</v>
          </cell>
          <cell r="CH746">
            <v>0</v>
          </cell>
          <cell r="CI746">
            <v>0</v>
          </cell>
          <cell r="CJ746">
            <v>11589.466810941558</v>
          </cell>
          <cell r="CK746">
            <v>1086.1054290702</v>
          </cell>
          <cell r="CL746">
            <v>810.47746519739997</v>
          </cell>
          <cell r="CM746">
            <v>9.6049799999999994</v>
          </cell>
          <cell r="CN746">
            <v>11589.466810941558</v>
          </cell>
          <cell r="CO746">
            <v>1086.1054290702</v>
          </cell>
          <cell r="CP746">
            <v>810.47746519739997</v>
          </cell>
          <cell r="CQ746">
            <v>9.6049799999999994</v>
          </cell>
          <cell r="CR746">
            <v>0</v>
          </cell>
          <cell r="CS746">
            <v>23178.933621883116</v>
          </cell>
          <cell r="CT746">
            <v>0</v>
          </cell>
          <cell r="CU746">
            <v>1612.7517171842999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</row>
        <row r="747">
          <cell r="C747" t="str">
            <v>HSS1-1/2x1-1/2x1/8</v>
          </cell>
          <cell r="D747" t="str">
            <v>F</v>
          </cell>
          <cell r="E747">
            <v>2.19</v>
          </cell>
          <cell r="F747">
            <v>0.60799999999999998</v>
          </cell>
          <cell r="G747">
            <v>0</v>
          </cell>
          <cell r="H747">
            <v>1.5</v>
          </cell>
          <cell r="I747">
            <v>0</v>
          </cell>
          <cell r="J747">
            <v>0</v>
          </cell>
          <cell r="K747">
            <v>1.5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0.125</v>
          </cell>
          <cell r="Q747">
            <v>0.11600000000000001</v>
          </cell>
          <cell r="R747">
            <v>0</v>
          </cell>
          <cell r="S747">
            <v>0</v>
          </cell>
          <cell r="T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9.93</v>
          </cell>
          <cell r="AC747">
            <v>0</v>
          </cell>
          <cell r="AD747">
            <v>9.93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0.188</v>
          </cell>
          <cell r="AJ747">
            <v>0.309</v>
          </cell>
          <cell r="AK747">
            <v>0.251</v>
          </cell>
          <cell r="AL747">
            <v>0.55700000000000005</v>
          </cell>
          <cell r="AM747">
            <v>0.188</v>
          </cell>
          <cell r="AN747">
            <v>0.309</v>
          </cell>
          <cell r="AO747">
            <v>0.251</v>
          </cell>
          <cell r="AP747">
            <v>0.55700000000000005</v>
          </cell>
          <cell r="AQ747">
            <v>0</v>
          </cell>
          <cell r="AR747">
            <v>0.316</v>
          </cell>
          <cell r="AS747">
            <v>0</v>
          </cell>
          <cell r="AT747">
            <v>0.438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D747" t="str">
            <v>HSS38.1x38.1x3.2</v>
          </cell>
          <cell r="BE747" t="str">
            <v>HSS38.1x38.1x3.2</v>
          </cell>
          <cell r="BF747">
            <v>3.26</v>
          </cell>
          <cell r="BG747">
            <v>3.9256620479999995</v>
          </cell>
          <cell r="BH747">
            <v>0</v>
          </cell>
          <cell r="BI747">
            <v>3.8114999999999997</v>
          </cell>
          <cell r="BJ747">
            <v>0</v>
          </cell>
          <cell r="BK747">
            <v>0</v>
          </cell>
          <cell r="BL747">
            <v>3.8114999999999997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0.31762499999999999</v>
          </cell>
          <cell r="BR747">
            <v>0.29475600000000002</v>
          </cell>
          <cell r="BS747">
            <v>0</v>
          </cell>
          <cell r="BT747">
            <v>0</v>
          </cell>
          <cell r="BU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9.93</v>
          </cell>
          <cell r="CD747">
            <v>0</v>
          </cell>
          <cell r="CE747">
            <v>9.93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7.8374811527230674</v>
          </cell>
          <cell r="CK747">
            <v>5.0695857640890001</v>
          </cell>
          <cell r="CL747">
            <v>4.1180130316709995</v>
          </cell>
          <cell r="CM747">
            <v>1.4153370000000001</v>
          </cell>
          <cell r="CN747">
            <v>7.8374811527230674</v>
          </cell>
          <cell r="CO747">
            <v>5.0695857640890001</v>
          </cell>
          <cell r="CP747">
            <v>4.1180130316709995</v>
          </cell>
          <cell r="CQ747">
            <v>1.4153370000000001</v>
          </cell>
          <cell r="CR747">
            <v>0</v>
          </cell>
          <cell r="CS747">
            <v>13.173638533300476</v>
          </cell>
          <cell r="CT747">
            <v>0</v>
          </cell>
          <cell r="CU747">
            <v>7.1860147723979999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</row>
        <row r="748">
          <cell r="C748" t="str">
            <v>HSS1-1/2x1-1/2x3/16</v>
          </cell>
          <cell r="D748" t="str">
            <v>F</v>
          </cell>
          <cell r="E748">
            <v>3.02</v>
          </cell>
          <cell r="F748">
            <v>0.84499999999999997</v>
          </cell>
          <cell r="G748">
            <v>0</v>
          </cell>
          <cell r="H748">
            <v>1.5</v>
          </cell>
          <cell r="I748">
            <v>0</v>
          </cell>
          <cell r="J748">
            <v>0</v>
          </cell>
          <cell r="K748">
            <v>1.5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0.1875</v>
          </cell>
          <cell r="Q748">
            <v>0.17399999999999999</v>
          </cell>
          <cell r="R748">
            <v>0</v>
          </cell>
          <cell r="S748">
            <v>0</v>
          </cell>
          <cell r="T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5.62</v>
          </cell>
          <cell r="AC748">
            <v>0</v>
          </cell>
          <cell r="AD748">
            <v>5.62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0.23599999999999999</v>
          </cell>
          <cell r="AJ748">
            <v>0.40600000000000003</v>
          </cell>
          <cell r="AK748">
            <v>0.315</v>
          </cell>
          <cell r="AL748">
            <v>0.52800000000000002</v>
          </cell>
          <cell r="AM748">
            <v>0.23599999999999999</v>
          </cell>
          <cell r="AN748">
            <v>0.40600000000000003</v>
          </cell>
          <cell r="AO748">
            <v>0.315</v>
          </cell>
          <cell r="AP748">
            <v>0.52800000000000002</v>
          </cell>
          <cell r="AQ748">
            <v>0</v>
          </cell>
          <cell r="AR748">
            <v>0.41399999999999998</v>
          </cell>
          <cell r="AS748">
            <v>0</v>
          </cell>
          <cell r="AT748">
            <v>0.59199999999999997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D748" t="str">
            <v>HSS38.1x38.1x4.8</v>
          </cell>
          <cell r="BE748" t="str">
            <v>HSS38.1x38.1x4.8</v>
          </cell>
          <cell r="BF748">
            <v>4.5</v>
          </cell>
          <cell r="BG748">
            <v>5.4558954449999995</v>
          </cell>
          <cell r="BH748">
            <v>0</v>
          </cell>
          <cell r="BI748">
            <v>3.8114999999999997</v>
          </cell>
          <cell r="BJ748">
            <v>0</v>
          </cell>
          <cell r="BK748">
            <v>0</v>
          </cell>
          <cell r="BL748">
            <v>3.8114999999999997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0.47643749999999996</v>
          </cell>
          <cell r="BR748">
            <v>0.44213399999999997</v>
          </cell>
          <cell r="BS748">
            <v>0</v>
          </cell>
          <cell r="BT748">
            <v>0</v>
          </cell>
          <cell r="BU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5.62</v>
          </cell>
          <cell r="CD748">
            <v>0</v>
          </cell>
          <cell r="CE748">
            <v>5.62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9.8385401704395949</v>
          </cell>
          <cell r="CK748">
            <v>6.6610091269260003</v>
          </cell>
          <cell r="CL748">
            <v>5.1680243226149996</v>
          </cell>
          <cell r="CM748">
            <v>1.341648</v>
          </cell>
          <cell r="CN748">
            <v>9.8385401704395949</v>
          </cell>
          <cell r="CO748">
            <v>6.6610091269260003</v>
          </cell>
          <cell r="CP748">
            <v>5.1680243226149996</v>
          </cell>
          <cell r="CQ748">
            <v>1.341648</v>
          </cell>
          <cell r="CR748">
            <v>0</v>
          </cell>
          <cell r="CS748">
            <v>17.259134027805054</v>
          </cell>
          <cell r="CT748">
            <v>0</v>
          </cell>
          <cell r="CU748">
            <v>9.7126044412319992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</row>
        <row r="749">
          <cell r="C749" t="str">
            <v>HSS1-1/4x1-1/4x1/8</v>
          </cell>
          <cell r="D749" t="str">
            <v>F</v>
          </cell>
          <cell r="E749">
            <v>1.77</v>
          </cell>
          <cell r="F749">
            <v>0.49199999999999999</v>
          </cell>
          <cell r="G749">
            <v>0</v>
          </cell>
          <cell r="H749">
            <v>1.25</v>
          </cell>
          <cell r="I749">
            <v>0</v>
          </cell>
          <cell r="J749">
            <v>0</v>
          </cell>
          <cell r="K749">
            <v>1.25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0.125</v>
          </cell>
          <cell r="Q749">
            <v>0.11600000000000001</v>
          </cell>
          <cell r="R749">
            <v>0</v>
          </cell>
          <cell r="S749">
            <v>0</v>
          </cell>
          <cell r="T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7.78</v>
          </cell>
          <cell r="AC749">
            <v>0</v>
          </cell>
          <cell r="AD749">
            <v>7.78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0.10199999999999999</v>
          </cell>
          <cell r="AJ749">
            <v>0.20399999999999999</v>
          </cell>
          <cell r="AK749">
            <v>0.16200000000000001</v>
          </cell>
          <cell r="AL749">
            <v>0.45400000000000001</v>
          </cell>
          <cell r="AM749">
            <v>0.10199999999999999</v>
          </cell>
          <cell r="AN749">
            <v>0.20399999999999999</v>
          </cell>
          <cell r="AO749">
            <v>0.16200000000000001</v>
          </cell>
          <cell r="AP749">
            <v>0.45400000000000001</v>
          </cell>
          <cell r="AQ749">
            <v>0</v>
          </cell>
          <cell r="AR749">
            <v>0.17399999999999999</v>
          </cell>
          <cell r="AS749">
            <v>0</v>
          </cell>
          <cell r="AT749">
            <v>0.29199999999999998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D749" t="str">
            <v>HSS31.8x31.8x3.2</v>
          </cell>
          <cell r="BE749" t="str">
            <v>HSS31.8x31.8x3.2</v>
          </cell>
          <cell r="BF749">
            <v>2.6399999999999997</v>
          </cell>
          <cell r="BG749">
            <v>3.1766870519999997</v>
          </cell>
          <cell r="BH749">
            <v>0</v>
          </cell>
          <cell r="BI749">
            <v>3.17625</v>
          </cell>
          <cell r="BJ749">
            <v>0</v>
          </cell>
          <cell r="BK749">
            <v>0</v>
          </cell>
          <cell r="BL749">
            <v>3.17625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0.31762499999999999</v>
          </cell>
          <cell r="BR749">
            <v>0.29475600000000002</v>
          </cell>
          <cell r="BS749">
            <v>0</v>
          </cell>
          <cell r="BT749">
            <v>0</v>
          </cell>
          <cell r="BU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7.78</v>
          </cell>
          <cell r="CD749">
            <v>0</v>
          </cell>
          <cell r="CE749">
            <v>7.78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4.2522504126476219</v>
          </cell>
          <cell r="CK749">
            <v>3.3469109898839995</v>
          </cell>
          <cell r="CL749">
            <v>2.6578410802020001</v>
          </cell>
          <cell r="CM749">
            <v>1.1536139999999999</v>
          </cell>
          <cell r="CN749">
            <v>4.2522504126476219</v>
          </cell>
          <cell r="CO749">
            <v>3.3469109898839995</v>
          </cell>
          <cell r="CP749">
            <v>2.6578410802020001</v>
          </cell>
          <cell r="CQ749">
            <v>1.1536139999999999</v>
          </cell>
          <cell r="CR749">
            <v>0</v>
          </cell>
          <cell r="CS749">
            <v>7.2538389392224136</v>
          </cell>
          <cell r="CT749">
            <v>0</v>
          </cell>
          <cell r="CU749">
            <v>4.7906765149319996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</row>
        <row r="750">
          <cell r="C750" t="str">
            <v>HSS1-1/4x1-1/4x3/16</v>
          </cell>
          <cell r="D750" t="str">
            <v>F</v>
          </cell>
          <cell r="E750">
            <v>2.38</v>
          </cell>
          <cell r="F750">
            <v>0.67100000000000004</v>
          </cell>
          <cell r="G750">
            <v>0</v>
          </cell>
          <cell r="H750">
            <v>1.25</v>
          </cell>
          <cell r="I750">
            <v>0</v>
          </cell>
          <cell r="J750">
            <v>0</v>
          </cell>
          <cell r="K750">
            <v>1.25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0.1875</v>
          </cell>
          <cell r="Q750">
            <v>0.17399999999999999</v>
          </cell>
          <cell r="R750">
            <v>0</v>
          </cell>
          <cell r="S750">
            <v>0</v>
          </cell>
          <cell r="T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4.18</v>
          </cell>
          <cell r="AC750">
            <v>0</v>
          </cell>
          <cell r="AD750">
            <v>4.18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0.122</v>
          </cell>
          <cell r="AJ750">
            <v>0.25900000000000001</v>
          </cell>
          <cell r="AK750">
            <v>0.19500000000000001</v>
          </cell>
          <cell r="AL750">
            <v>0.42599999999999999</v>
          </cell>
          <cell r="AM750">
            <v>0.122</v>
          </cell>
          <cell r="AN750">
            <v>0.25900000000000001</v>
          </cell>
          <cell r="AO750">
            <v>0.19500000000000001</v>
          </cell>
          <cell r="AP750">
            <v>0.42599999999999999</v>
          </cell>
          <cell r="AQ750">
            <v>0</v>
          </cell>
          <cell r="AR750">
            <v>0.218</v>
          </cell>
          <cell r="AS750">
            <v>0</v>
          </cell>
          <cell r="AT750">
            <v>0.38300000000000001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D750" t="str">
            <v>HSS31.8x31.8x4.8</v>
          </cell>
          <cell r="BE750" t="str">
            <v>HSS31.8x31.8x4.8</v>
          </cell>
          <cell r="BF750">
            <v>3.55</v>
          </cell>
          <cell r="BG750">
            <v>4.3324329510000004</v>
          </cell>
          <cell r="BH750">
            <v>0</v>
          </cell>
          <cell r="BI750">
            <v>3.17625</v>
          </cell>
          <cell r="BJ750">
            <v>0</v>
          </cell>
          <cell r="BK750">
            <v>0</v>
          </cell>
          <cell r="BL750">
            <v>3.17625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0.47643749999999996</v>
          </cell>
          <cell r="BR750">
            <v>0.44213399999999997</v>
          </cell>
          <cell r="BS750">
            <v>0</v>
          </cell>
          <cell r="BT750">
            <v>0</v>
          </cell>
          <cell r="BU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4.18</v>
          </cell>
          <cell r="CD750">
            <v>0</v>
          </cell>
          <cell r="CE750">
            <v>4.18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5.0860250033628418</v>
          </cell>
          <cell r="CK750">
            <v>4.2492644430390003</v>
          </cell>
          <cell r="CL750">
            <v>3.1992531520949998</v>
          </cell>
          <cell r="CM750">
            <v>1.0824659999999999</v>
          </cell>
          <cell r="CN750">
            <v>5.0860250033628418</v>
          </cell>
          <cell r="CO750">
            <v>4.2492644430390003</v>
          </cell>
          <cell r="CP750">
            <v>3.1992531520949998</v>
          </cell>
          <cell r="CQ750">
            <v>1.0824659999999999</v>
          </cell>
          <cell r="CR750">
            <v>0</v>
          </cell>
          <cell r="CS750">
            <v>9.0881430387958968</v>
          </cell>
          <cell r="CT750">
            <v>0</v>
          </cell>
          <cell r="CU750">
            <v>6.2836613192429995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</row>
        <row r="751">
          <cell r="C751" t="str">
            <v>HSS12.500x0.188</v>
          </cell>
          <cell r="D751" t="str">
            <v>F</v>
          </cell>
          <cell r="E751">
            <v>24.7</v>
          </cell>
          <cell r="F751">
            <v>6.74</v>
          </cell>
          <cell r="G751">
            <v>0</v>
          </cell>
          <cell r="H751">
            <v>0</v>
          </cell>
          <cell r="I751">
            <v>12.5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0.188</v>
          </cell>
          <cell r="Q751">
            <v>0.17399999999999999</v>
          </cell>
          <cell r="R751">
            <v>0</v>
          </cell>
          <cell r="S751">
            <v>0</v>
          </cell>
          <cell r="T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71.8</v>
          </cell>
          <cell r="AF751">
            <v>0</v>
          </cell>
          <cell r="AG751">
            <v>0</v>
          </cell>
          <cell r="AH751">
            <v>0</v>
          </cell>
          <cell r="AI751">
            <v>128</v>
          </cell>
          <cell r="AJ751">
            <v>26.4</v>
          </cell>
          <cell r="AK751">
            <v>20.5</v>
          </cell>
          <cell r="AL751">
            <v>4.3600000000000003</v>
          </cell>
          <cell r="AM751">
            <v>128</v>
          </cell>
          <cell r="AN751">
            <v>26.4</v>
          </cell>
          <cell r="AO751">
            <v>20.5</v>
          </cell>
          <cell r="AP751">
            <v>4.3600000000000003</v>
          </cell>
          <cell r="AQ751">
            <v>0</v>
          </cell>
          <cell r="AR751">
            <v>256</v>
          </cell>
          <cell r="AS751">
            <v>0</v>
          </cell>
          <cell r="AT751">
            <v>40.9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D751" t="str">
            <v>HSS317.5x4.8</v>
          </cell>
          <cell r="BE751" t="str">
            <v>HSS317.5x4.8</v>
          </cell>
          <cell r="BF751">
            <v>36.800000000000004</v>
          </cell>
          <cell r="BG751">
            <v>43.518029939999998</v>
          </cell>
          <cell r="BH751">
            <v>0</v>
          </cell>
          <cell r="BI751">
            <v>0</v>
          </cell>
          <cell r="BJ751">
            <v>31.762499999999999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0.47770799999999997</v>
          </cell>
          <cell r="BR751">
            <v>0.44213399999999997</v>
          </cell>
          <cell r="BS751">
            <v>0</v>
          </cell>
          <cell r="BT751">
            <v>0</v>
          </cell>
          <cell r="BU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71.8</v>
          </cell>
          <cell r="CG751">
            <v>0</v>
          </cell>
          <cell r="CH751">
            <v>0</v>
          </cell>
          <cell r="CI751">
            <v>0</v>
          </cell>
          <cell r="CJ751">
            <v>5336.1573805774078</v>
          </cell>
          <cell r="CK751">
            <v>433.12965751439992</v>
          </cell>
          <cell r="CL751">
            <v>336.33174163050001</v>
          </cell>
          <cell r="CM751">
            <v>11.078760000000001</v>
          </cell>
          <cell r="CN751">
            <v>5336.1573805774078</v>
          </cell>
          <cell r="CO751">
            <v>433.12965751439992</v>
          </cell>
          <cell r="CP751">
            <v>336.33174163050001</v>
          </cell>
          <cell r="CQ751">
            <v>11.078760000000001</v>
          </cell>
          <cell r="CR751">
            <v>0</v>
          </cell>
          <cell r="CS751">
            <v>10672.314761154816</v>
          </cell>
          <cell r="CT751">
            <v>0</v>
          </cell>
          <cell r="CU751">
            <v>671.02284061889998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</row>
        <row r="752">
          <cell r="C752" t="str">
            <v>HSS12.500x0.250</v>
          </cell>
          <cell r="D752" t="str">
            <v>F</v>
          </cell>
          <cell r="E752">
            <v>32.700000000000003</v>
          </cell>
          <cell r="F752">
            <v>8.98</v>
          </cell>
          <cell r="G752">
            <v>0</v>
          </cell>
          <cell r="H752">
            <v>0</v>
          </cell>
          <cell r="I752">
            <v>12.5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0.25</v>
          </cell>
          <cell r="Q752">
            <v>0.23300000000000001</v>
          </cell>
          <cell r="R752">
            <v>0</v>
          </cell>
          <cell r="S752">
            <v>0</v>
          </cell>
          <cell r="T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53.6</v>
          </cell>
          <cell r="AF752">
            <v>0</v>
          </cell>
          <cell r="AG752">
            <v>0</v>
          </cell>
          <cell r="AH752">
            <v>0</v>
          </cell>
          <cell r="AI752">
            <v>169</v>
          </cell>
          <cell r="AJ752">
            <v>35.1</v>
          </cell>
          <cell r="AK752">
            <v>27</v>
          </cell>
          <cell r="AL752">
            <v>4.34</v>
          </cell>
          <cell r="AM752">
            <v>169</v>
          </cell>
          <cell r="AN752">
            <v>35.1</v>
          </cell>
          <cell r="AO752">
            <v>27</v>
          </cell>
          <cell r="AP752">
            <v>4.34</v>
          </cell>
          <cell r="AQ752">
            <v>0</v>
          </cell>
          <cell r="AR752">
            <v>338</v>
          </cell>
          <cell r="AS752">
            <v>0</v>
          </cell>
          <cell r="AT752">
            <v>54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D752" t="str">
            <v>HSS317.5x6.4</v>
          </cell>
          <cell r="BE752" t="str">
            <v>HSS317.5x6.4</v>
          </cell>
          <cell r="BF752">
            <v>48.7</v>
          </cell>
          <cell r="BG752">
            <v>57.980995380000003</v>
          </cell>
          <cell r="BH752">
            <v>0</v>
          </cell>
          <cell r="BI752">
            <v>0</v>
          </cell>
          <cell r="BJ752">
            <v>31.762499999999999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0.63524999999999998</v>
          </cell>
          <cell r="BR752">
            <v>0.59205300000000005</v>
          </cell>
          <cell r="BS752">
            <v>0</v>
          </cell>
          <cell r="BT752">
            <v>0</v>
          </cell>
          <cell r="BU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53.6</v>
          </cell>
          <cell r="CG752">
            <v>0</v>
          </cell>
          <cell r="CH752">
            <v>0</v>
          </cell>
          <cell r="CI752">
            <v>0</v>
          </cell>
          <cell r="CJ752">
            <v>7045.3952915436084</v>
          </cell>
          <cell r="CK752">
            <v>575.86556737709998</v>
          </cell>
          <cell r="CL752">
            <v>442.97351336699995</v>
          </cell>
          <cell r="CM752">
            <v>11.027939999999999</v>
          </cell>
          <cell r="CN752">
            <v>7045.3952915436084</v>
          </cell>
          <cell r="CO752">
            <v>575.86556737709998</v>
          </cell>
          <cell r="CP752">
            <v>442.97351336699995</v>
          </cell>
          <cell r="CQ752">
            <v>11.027939999999999</v>
          </cell>
          <cell r="CR752">
            <v>0</v>
          </cell>
          <cell r="CS752">
            <v>14090.790583087217</v>
          </cell>
          <cell r="CT752">
            <v>0</v>
          </cell>
          <cell r="CU752">
            <v>885.94702673399991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</row>
        <row r="753">
          <cell r="C753" t="str">
            <v>HSS12.500x0.312</v>
          </cell>
          <cell r="D753" t="str">
            <v>F</v>
          </cell>
          <cell r="E753">
            <v>40.700000000000003</v>
          </cell>
          <cell r="F753">
            <v>11.2</v>
          </cell>
          <cell r="G753">
            <v>0</v>
          </cell>
          <cell r="H753">
            <v>0</v>
          </cell>
          <cell r="I753">
            <v>12.5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0.312</v>
          </cell>
          <cell r="Q753">
            <v>0.29099999999999998</v>
          </cell>
          <cell r="R753">
            <v>0</v>
          </cell>
          <cell r="S753">
            <v>0</v>
          </cell>
          <cell r="T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43</v>
          </cell>
          <cell r="AF753">
            <v>0</v>
          </cell>
          <cell r="AG753">
            <v>0</v>
          </cell>
          <cell r="AH753">
            <v>0</v>
          </cell>
          <cell r="AI753">
            <v>208</v>
          </cell>
          <cell r="AJ753">
            <v>43.4</v>
          </cell>
          <cell r="AK753">
            <v>33.299999999999997</v>
          </cell>
          <cell r="AL753">
            <v>4.32</v>
          </cell>
          <cell r="AM753">
            <v>208</v>
          </cell>
          <cell r="AN753">
            <v>43.4</v>
          </cell>
          <cell r="AO753">
            <v>33.299999999999997</v>
          </cell>
          <cell r="AP753">
            <v>4.32</v>
          </cell>
          <cell r="AQ753">
            <v>0</v>
          </cell>
          <cell r="AR753">
            <v>416</v>
          </cell>
          <cell r="AS753">
            <v>0</v>
          </cell>
          <cell r="AT753">
            <v>66.5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D753" t="str">
            <v>HSS317.5x7.9</v>
          </cell>
          <cell r="BE753" t="str">
            <v>HSS317.5x7.9</v>
          </cell>
          <cell r="BF753">
            <v>60.6</v>
          </cell>
          <cell r="BG753">
            <v>72.314827199999996</v>
          </cell>
          <cell r="BH753">
            <v>0</v>
          </cell>
          <cell r="BI753">
            <v>0</v>
          </cell>
          <cell r="BJ753">
            <v>31.762499999999999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0.79279199999999994</v>
          </cell>
          <cell r="BR753">
            <v>0.73943099999999995</v>
          </cell>
          <cell r="BS753">
            <v>0</v>
          </cell>
          <cell r="BT753">
            <v>0</v>
          </cell>
          <cell r="BU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43</v>
          </cell>
          <cell r="CG753">
            <v>0</v>
          </cell>
          <cell r="CH753">
            <v>0</v>
          </cell>
          <cell r="CI753">
            <v>0</v>
          </cell>
          <cell r="CJ753">
            <v>8671.255743438287</v>
          </cell>
          <cell r="CK753">
            <v>712.0389066713999</v>
          </cell>
          <cell r="CL753">
            <v>546.33399981929995</v>
          </cell>
          <cell r="CM753">
            <v>10.977120000000001</v>
          </cell>
          <cell r="CN753">
            <v>8671.255743438287</v>
          </cell>
          <cell r="CO753">
            <v>712.0389066713999</v>
          </cell>
          <cell r="CP753">
            <v>546.33399981929995</v>
          </cell>
          <cell r="CQ753">
            <v>10.977120000000001</v>
          </cell>
          <cell r="CR753">
            <v>0</v>
          </cell>
          <cell r="CS753">
            <v>17342.511486876574</v>
          </cell>
          <cell r="CT753">
            <v>0</v>
          </cell>
          <cell r="CU753">
            <v>1091.0273569965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</row>
        <row r="754">
          <cell r="C754" t="str">
            <v>HSS12.500x0.375</v>
          </cell>
          <cell r="D754" t="str">
            <v>F</v>
          </cell>
          <cell r="E754">
            <v>48.6</v>
          </cell>
          <cell r="F754">
            <v>13.3</v>
          </cell>
          <cell r="G754">
            <v>0</v>
          </cell>
          <cell r="H754">
            <v>0</v>
          </cell>
          <cell r="I754">
            <v>12.5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0.375</v>
          </cell>
          <cell r="Q754">
            <v>0.34899999999999998</v>
          </cell>
          <cell r="R754">
            <v>0</v>
          </cell>
          <cell r="S754">
            <v>0</v>
          </cell>
          <cell r="T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35.799999999999997</v>
          </cell>
          <cell r="AF754">
            <v>0</v>
          </cell>
          <cell r="AG754">
            <v>0</v>
          </cell>
          <cell r="AH754">
            <v>0</v>
          </cell>
          <cell r="AI754">
            <v>246</v>
          </cell>
          <cell r="AJ754">
            <v>51.5</v>
          </cell>
          <cell r="AK754">
            <v>39.4</v>
          </cell>
          <cell r="AL754">
            <v>4.3</v>
          </cell>
          <cell r="AM754">
            <v>246</v>
          </cell>
          <cell r="AN754">
            <v>51.5</v>
          </cell>
          <cell r="AO754">
            <v>39.4</v>
          </cell>
          <cell r="AP754">
            <v>4.3</v>
          </cell>
          <cell r="AQ754">
            <v>0</v>
          </cell>
          <cell r="AR754">
            <v>492</v>
          </cell>
          <cell r="AS754">
            <v>0</v>
          </cell>
          <cell r="AT754">
            <v>78.599999999999994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D754" t="str">
            <v>HSS317.5x9.5</v>
          </cell>
          <cell r="BE754" t="str">
            <v>HSS317.5x9.5</v>
          </cell>
          <cell r="BF754">
            <v>72.399999999999991</v>
          </cell>
          <cell r="BG754">
            <v>85.873857299999997</v>
          </cell>
          <cell r="BH754">
            <v>0</v>
          </cell>
          <cell r="BI754">
            <v>0</v>
          </cell>
          <cell r="BJ754">
            <v>31.762499999999999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0.95287499999999992</v>
          </cell>
          <cell r="BR754">
            <v>0.88680899999999996</v>
          </cell>
          <cell r="BS754">
            <v>0</v>
          </cell>
          <cell r="BT754">
            <v>0</v>
          </cell>
          <cell r="BU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35.799999999999997</v>
          </cell>
          <cell r="CG754">
            <v>0</v>
          </cell>
          <cell r="CH754">
            <v>0</v>
          </cell>
          <cell r="CI754">
            <v>0</v>
          </cell>
          <cell r="CJ754">
            <v>10255.427465797206</v>
          </cell>
          <cell r="CK754">
            <v>844.93096068149998</v>
          </cell>
          <cell r="CL754">
            <v>646.41320098739993</v>
          </cell>
          <cell r="CM754">
            <v>10.926299999999999</v>
          </cell>
          <cell r="CN754">
            <v>10255.427465797206</v>
          </cell>
          <cell r="CO754">
            <v>844.93096068149998</v>
          </cell>
          <cell r="CP754">
            <v>646.41320098739993</v>
          </cell>
          <cell r="CQ754">
            <v>10.926299999999999</v>
          </cell>
          <cell r="CR754">
            <v>0</v>
          </cell>
          <cell r="CS754">
            <v>20510.854931594411</v>
          </cell>
          <cell r="CT754">
            <v>0</v>
          </cell>
          <cell r="CU754">
            <v>1289.5451166905998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</row>
        <row r="755">
          <cell r="C755" t="str">
            <v>HSS12.500x0.500</v>
          </cell>
          <cell r="D755" t="str">
            <v>F</v>
          </cell>
          <cell r="E755">
            <v>64.099999999999994</v>
          </cell>
          <cell r="F755">
            <v>17.600000000000001</v>
          </cell>
          <cell r="G755">
            <v>0</v>
          </cell>
          <cell r="H755">
            <v>0</v>
          </cell>
          <cell r="I755">
            <v>12.5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0.5</v>
          </cell>
          <cell r="Q755">
            <v>0.46500000000000002</v>
          </cell>
          <cell r="R755">
            <v>0</v>
          </cell>
          <cell r="S755">
            <v>0</v>
          </cell>
          <cell r="T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26.9</v>
          </cell>
          <cell r="AF755">
            <v>0</v>
          </cell>
          <cell r="AG755">
            <v>0</v>
          </cell>
          <cell r="AH755">
            <v>0</v>
          </cell>
          <cell r="AI755">
            <v>319</v>
          </cell>
          <cell r="AJ755">
            <v>67.400000000000006</v>
          </cell>
          <cell r="AK755">
            <v>51</v>
          </cell>
          <cell r="AL755">
            <v>4.26</v>
          </cell>
          <cell r="AM755">
            <v>319</v>
          </cell>
          <cell r="AN755">
            <v>67.400000000000006</v>
          </cell>
          <cell r="AO755">
            <v>51</v>
          </cell>
          <cell r="AP755">
            <v>4.26</v>
          </cell>
          <cell r="AQ755">
            <v>0</v>
          </cell>
          <cell r="AR755">
            <v>638</v>
          </cell>
          <cell r="AS755">
            <v>0</v>
          </cell>
          <cell r="AT755">
            <v>102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D755" t="str">
            <v>HSS317.5x12.7</v>
          </cell>
          <cell r="BE755" t="str">
            <v>HSS317.5x12.7</v>
          </cell>
          <cell r="BF755">
            <v>95.399999999999991</v>
          </cell>
          <cell r="BG755">
            <v>113.63758560000001</v>
          </cell>
          <cell r="BH755">
            <v>0</v>
          </cell>
          <cell r="BI755">
            <v>0</v>
          </cell>
          <cell r="BJ755">
            <v>31.762499999999999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1.2705</v>
          </cell>
          <cell r="BR755">
            <v>1.181565</v>
          </cell>
          <cell r="BS755">
            <v>0</v>
          </cell>
          <cell r="BT755">
            <v>0</v>
          </cell>
          <cell r="BU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26.9</v>
          </cell>
          <cell r="CG755">
            <v>0</v>
          </cell>
          <cell r="CH755">
            <v>0</v>
          </cell>
          <cell r="CI755">
            <v>0</v>
          </cell>
          <cell r="CJ755">
            <v>13298.704721907759</v>
          </cell>
          <cell r="CK755">
            <v>1105.7931407753999</v>
          </cell>
          <cell r="CL755">
            <v>836.72774747099993</v>
          </cell>
          <cell r="CM755">
            <v>10.82466</v>
          </cell>
          <cell r="CN755">
            <v>13298.704721907759</v>
          </cell>
          <cell r="CO755">
            <v>1105.7931407753999</v>
          </cell>
          <cell r="CP755">
            <v>836.72774747099993</v>
          </cell>
          <cell r="CQ755">
            <v>10.82466</v>
          </cell>
          <cell r="CR755">
            <v>0</v>
          </cell>
          <cell r="CS755">
            <v>26597.409443815519</v>
          </cell>
          <cell r="CT755">
            <v>0</v>
          </cell>
          <cell r="CU755">
            <v>1673.4554949419999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</row>
        <row r="756">
          <cell r="C756" t="str">
            <v>HSS12.500x0.625</v>
          </cell>
          <cell r="D756" t="str">
            <v>F</v>
          </cell>
          <cell r="E756">
            <v>79.3</v>
          </cell>
          <cell r="F756">
            <v>21.8</v>
          </cell>
          <cell r="G756">
            <v>0</v>
          </cell>
          <cell r="H756">
            <v>0</v>
          </cell>
          <cell r="I756">
            <v>12.5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0.625</v>
          </cell>
          <cell r="Q756">
            <v>0.58099999999999996</v>
          </cell>
          <cell r="R756">
            <v>0</v>
          </cell>
          <cell r="S756">
            <v>0</v>
          </cell>
          <cell r="T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21.5</v>
          </cell>
          <cell r="AF756">
            <v>0</v>
          </cell>
          <cell r="AG756">
            <v>0</v>
          </cell>
          <cell r="AH756">
            <v>0</v>
          </cell>
          <cell r="AI756">
            <v>387</v>
          </cell>
          <cell r="AJ756">
            <v>82.6</v>
          </cell>
          <cell r="AK756">
            <v>62</v>
          </cell>
          <cell r="AL756">
            <v>4.22</v>
          </cell>
          <cell r="AM756">
            <v>387</v>
          </cell>
          <cell r="AN756">
            <v>82.6</v>
          </cell>
          <cell r="AO756">
            <v>62</v>
          </cell>
          <cell r="AP756">
            <v>4.22</v>
          </cell>
          <cell r="AQ756">
            <v>0</v>
          </cell>
          <cell r="AR756">
            <v>774</v>
          </cell>
          <cell r="AS756">
            <v>0</v>
          </cell>
          <cell r="AT756">
            <v>123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D756" t="str">
            <v>HSS317.5x15.9</v>
          </cell>
          <cell r="BE756" t="str">
            <v>HSS317.5x15.9</v>
          </cell>
          <cell r="BF756">
            <v>118.1</v>
          </cell>
          <cell r="BG756">
            <v>140.7556458</v>
          </cell>
          <cell r="BH756">
            <v>0</v>
          </cell>
          <cell r="BI756">
            <v>0</v>
          </cell>
          <cell r="BJ756">
            <v>31.762499999999999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1.588125</v>
          </cell>
          <cell r="BR756">
            <v>1.4763209999999998</v>
          </cell>
          <cell r="BS756">
            <v>0</v>
          </cell>
          <cell r="BT756">
            <v>0</v>
          </cell>
          <cell r="BU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21.5</v>
          </cell>
          <cell r="CG756">
            <v>0</v>
          </cell>
          <cell r="CH756">
            <v>0</v>
          </cell>
          <cell r="CI756">
            <v>0</v>
          </cell>
          <cell r="CJ756">
            <v>16133.538330339507</v>
          </cell>
          <cell r="CK756">
            <v>1355.1708223745998</v>
          </cell>
          <cell r="CL756">
            <v>1017.198438102</v>
          </cell>
          <cell r="CM756">
            <v>10.723019999999998</v>
          </cell>
          <cell r="CN756">
            <v>16133.538330339507</v>
          </cell>
          <cell r="CO756">
            <v>1355.1708223745998</v>
          </cell>
          <cell r="CP756">
            <v>1017.198438102</v>
          </cell>
          <cell r="CQ756">
            <v>10.723019999999998</v>
          </cell>
          <cell r="CR756">
            <v>0</v>
          </cell>
          <cell r="CS756">
            <v>32267.076660679013</v>
          </cell>
          <cell r="CT756">
            <v>0</v>
          </cell>
          <cell r="CU756">
            <v>2017.9904497829998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</row>
        <row r="757">
          <cell r="C757" t="str">
            <v>HSS12.750x0.250</v>
          </cell>
          <cell r="D757" t="str">
            <v>F</v>
          </cell>
          <cell r="E757">
            <v>33.4</v>
          </cell>
          <cell r="F757">
            <v>9.16</v>
          </cell>
          <cell r="G757">
            <v>0</v>
          </cell>
          <cell r="H757">
            <v>0</v>
          </cell>
          <cell r="I757">
            <v>12.75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0.25</v>
          </cell>
          <cell r="Q757">
            <v>0.23300000000000001</v>
          </cell>
          <cell r="R757">
            <v>0</v>
          </cell>
          <cell r="S757">
            <v>0</v>
          </cell>
          <cell r="T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54.7</v>
          </cell>
          <cell r="AF757">
            <v>0</v>
          </cell>
          <cell r="AG757">
            <v>0</v>
          </cell>
          <cell r="AH757">
            <v>0</v>
          </cell>
          <cell r="AI757">
            <v>180</v>
          </cell>
          <cell r="AJ757">
            <v>36.5</v>
          </cell>
          <cell r="AK757">
            <v>28.2</v>
          </cell>
          <cell r="AL757">
            <v>4.43</v>
          </cell>
          <cell r="AM757">
            <v>180</v>
          </cell>
          <cell r="AN757">
            <v>36.5</v>
          </cell>
          <cell r="AO757">
            <v>28.2</v>
          </cell>
          <cell r="AP757">
            <v>4.43</v>
          </cell>
          <cell r="AQ757">
            <v>0</v>
          </cell>
          <cell r="AR757">
            <v>359</v>
          </cell>
          <cell r="AS757">
            <v>0</v>
          </cell>
          <cell r="AT757">
            <v>56.3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D757" t="str">
            <v>HSS323.9x6.4</v>
          </cell>
          <cell r="BE757" t="str">
            <v>HSS323.9x6.4</v>
          </cell>
          <cell r="BF757">
            <v>49.800000000000004</v>
          </cell>
          <cell r="BG757">
            <v>59.143197959999995</v>
          </cell>
          <cell r="BH757">
            <v>0</v>
          </cell>
          <cell r="BI757">
            <v>0</v>
          </cell>
          <cell r="BJ757">
            <v>32.397750000000002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0.63524999999999998</v>
          </cell>
          <cell r="BR757">
            <v>0.59205300000000005</v>
          </cell>
          <cell r="BS757">
            <v>0</v>
          </cell>
          <cell r="BT757">
            <v>0</v>
          </cell>
          <cell r="BU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54.7</v>
          </cell>
          <cell r="CG757">
            <v>0</v>
          </cell>
          <cell r="CH757">
            <v>0</v>
          </cell>
          <cell r="CI757">
            <v>0</v>
          </cell>
          <cell r="CJ757">
            <v>7503.9713164369796</v>
          </cell>
          <cell r="CK757">
            <v>598.83456436649999</v>
          </cell>
          <cell r="CL757">
            <v>462.66122507219995</v>
          </cell>
          <cell r="CM757">
            <v>11.256629999999999</v>
          </cell>
          <cell r="CN757">
            <v>7503.9713164369796</v>
          </cell>
          <cell r="CO757">
            <v>598.83456436649999</v>
          </cell>
          <cell r="CP757">
            <v>462.66122507219995</v>
          </cell>
          <cell r="CQ757">
            <v>11.256629999999999</v>
          </cell>
          <cell r="CR757">
            <v>0</v>
          </cell>
          <cell r="CS757">
            <v>14966.253903338198</v>
          </cell>
          <cell r="CT757">
            <v>0</v>
          </cell>
          <cell r="CU757">
            <v>923.68180750229988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</row>
        <row r="758">
          <cell r="C758" t="str">
            <v>HSS12.750x0.375</v>
          </cell>
          <cell r="D758" t="str">
            <v>F</v>
          </cell>
          <cell r="E758">
            <v>49.6</v>
          </cell>
          <cell r="F758">
            <v>13.6</v>
          </cell>
          <cell r="G758">
            <v>0</v>
          </cell>
          <cell r="H758">
            <v>0</v>
          </cell>
          <cell r="I758">
            <v>12.75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0.375</v>
          </cell>
          <cell r="Q758">
            <v>0.34899999999999998</v>
          </cell>
          <cell r="R758">
            <v>0</v>
          </cell>
          <cell r="S758">
            <v>0</v>
          </cell>
          <cell r="T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36.5</v>
          </cell>
          <cell r="AF758">
            <v>0</v>
          </cell>
          <cell r="AG758">
            <v>0</v>
          </cell>
          <cell r="AH758">
            <v>0</v>
          </cell>
          <cell r="AI758">
            <v>262</v>
          </cell>
          <cell r="AJ758">
            <v>53.7</v>
          </cell>
          <cell r="AK758">
            <v>41</v>
          </cell>
          <cell r="AL758">
            <v>4.3899999999999997</v>
          </cell>
          <cell r="AM758">
            <v>262</v>
          </cell>
          <cell r="AN758">
            <v>53.7</v>
          </cell>
          <cell r="AO758">
            <v>41</v>
          </cell>
          <cell r="AP758">
            <v>4.3899999999999997</v>
          </cell>
          <cell r="AQ758">
            <v>0</v>
          </cell>
          <cell r="AR758">
            <v>523</v>
          </cell>
          <cell r="AS758">
            <v>0</v>
          </cell>
          <cell r="AT758">
            <v>82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D758" t="str">
            <v>HSS323.9x9.5</v>
          </cell>
          <cell r="BE758" t="str">
            <v>HSS323.9x9.5</v>
          </cell>
          <cell r="BF758">
            <v>73.899999999999991</v>
          </cell>
          <cell r="BG758">
            <v>87.810861599999996</v>
          </cell>
          <cell r="BH758">
            <v>0</v>
          </cell>
          <cell r="BI758">
            <v>0</v>
          </cell>
          <cell r="BJ758">
            <v>32.397750000000002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0.95287499999999992</v>
          </cell>
          <cell r="BR758">
            <v>0.88680899999999996</v>
          </cell>
          <cell r="BS758">
            <v>0</v>
          </cell>
          <cell r="BT758">
            <v>0</v>
          </cell>
          <cell r="BU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36.5</v>
          </cell>
          <cell r="CG758">
            <v>0</v>
          </cell>
          <cell r="CH758">
            <v>0</v>
          </cell>
          <cell r="CI758">
            <v>0</v>
          </cell>
          <cell r="CJ758">
            <v>10922.447138369382</v>
          </cell>
          <cell r="CK758">
            <v>881.02509880770003</v>
          </cell>
          <cell r="CL758">
            <v>672.66348326100001</v>
          </cell>
          <cell r="CM758">
            <v>11.15499</v>
          </cell>
          <cell r="CN758">
            <v>10922.447138369382</v>
          </cell>
          <cell r="CO758">
            <v>881.02509880770003</v>
          </cell>
          <cell r="CP758">
            <v>672.66348326100001</v>
          </cell>
          <cell r="CQ758">
            <v>11.15499</v>
          </cell>
          <cell r="CR758">
            <v>0</v>
          </cell>
          <cell r="CS758">
            <v>21803.205547203001</v>
          </cell>
          <cell r="CT758">
            <v>0</v>
          </cell>
          <cell r="CU758">
            <v>1345.326966522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</row>
        <row r="759">
          <cell r="C759" t="str">
            <v>HSS12.750x0.500</v>
          </cell>
          <cell r="D759" t="str">
            <v>F</v>
          </cell>
          <cell r="E759">
            <v>65.5</v>
          </cell>
          <cell r="F759">
            <v>17.899999999999999</v>
          </cell>
          <cell r="G759">
            <v>0</v>
          </cell>
          <cell r="H759">
            <v>0</v>
          </cell>
          <cell r="I759">
            <v>12.75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0.5</v>
          </cell>
          <cell r="Q759">
            <v>0.46500000000000002</v>
          </cell>
          <cell r="R759">
            <v>0</v>
          </cell>
          <cell r="S759">
            <v>0</v>
          </cell>
          <cell r="T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27.4</v>
          </cell>
          <cell r="AF759">
            <v>0</v>
          </cell>
          <cell r="AG759">
            <v>0</v>
          </cell>
          <cell r="AH759">
            <v>0</v>
          </cell>
          <cell r="AI759">
            <v>339</v>
          </cell>
          <cell r="AJ759">
            <v>70.2</v>
          </cell>
          <cell r="AK759">
            <v>53.2</v>
          </cell>
          <cell r="AL759">
            <v>4.3499999999999996</v>
          </cell>
          <cell r="AM759">
            <v>339</v>
          </cell>
          <cell r="AN759">
            <v>70.2</v>
          </cell>
          <cell r="AO759">
            <v>53.2</v>
          </cell>
          <cell r="AP759">
            <v>4.3499999999999996</v>
          </cell>
          <cell r="AQ759">
            <v>0</v>
          </cell>
          <cell r="AR759">
            <v>678</v>
          </cell>
          <cell r="AS759">
            <v>0</v>
          </cell>
          <cell r="AT759">
            <v>106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D759" t="str">
            <v>HSS323.9x12.7</v>
          </cell>
          <cell r="BE759" t="str">
            <v>HSS323.9x12.7</v>
          </cell>
          <cell r="BF759">
            <v>97.5</v>
          </cell>
          <cell r="BG759">
            <v>115.57458989999998</v>
          </cell>
          <cell r="BH759">
            <v>0</v>
          </cell>
          <cell r="BI759">
            <v>0</v>
          </cell>
          <cell r="BJ759">
            <v>32.397750000000002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1.2705</v>
          </cell>
          <cell r="BR759">
            <v>1.181565</v>
          </cell>
          <cell r="BS759">
            <v>0</v>
          </cell>
          <cell r="BT759">
            <v>0</v>
          </cell>
          <cell r="BU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27.4</v>
          </cell>
          <cell r="CG759">
            <v>0</v>
          </cell>
          <cell r="CH759">
            <v>0</v>
          </cell>
          <cell r="CI759">
            <v>0</v>
          </cell>
          <cell r="CJ759">
            <v>14132.479312622978</v>
          </cell>
          <cell r="CK759">
            <v>1151.7311347542</v>
          </cell>
          <cell r="CL759">
            <v>872.82188559719998</v>
          </cell>
          <cell r="CM759">
            <v>11.053349999999998</v>
          </cell>
          <cell r="CN759">
            <v>14132.479312622978</v>
          </cell>
          <cell r="CO759">
            <v>1151.7311347542</v>
          </cell>
          <cell r="CP759">
            <v>872.82188559719998</v>
          </cell>
          <cell r="CQ759">
            <v>11.053349999999998</v>
          </cell>
          <cell r="CR759">
            <v>0</v>
          </cell>
          <cell r="CS759">
            <v>28264.958625245956</v>
          </cell>
          <cell r="CT759">
            <v>0</v>
          </cell>
          <cell r="CU759">
            <v>1739.0812006259998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</row>
        <row r="760">
          <cell r="C760" t="str">
            <v>HSS12x10x1/2</v>
          </cell>
          <cell r="D760" t="str">
            <v>F</v>
          </cell>
          <cell r="E760">
            <v>69.099999999999994</v>
          </cell>
          <cell r="F760">
            <v>19</v>
          </cell>
          <cell r="G760">
            <v>0</v>
          </cell>
          <cell r="H760">
            <v>12</v>
          </cell>
          <cell r="I760">
            <v>0</v>
          </cell>
          <cell r="J760">
            <v>0</v>
          </cell>
          <cell r="K760">
            <v>10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0.5</v>
          </cell>
          <cell r="Q760">
            <v>0.46500000000000002</v>
          </cell>
          <cell r="R760">
            <v>0</v>
          </cell>
          <cell r="S760">
            <v>0</v>
          </cell>
          <cell r="T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18.5</v>
          </cell>
          <cell r="AC760">
            <v>0</v>
          </cell>
          <cell r="AD760">
            <v>22.8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395</v>
          </cell>
          <cell r="AJ760">
            <v>78.8</v>
          </cell>
          <cell r="AK760">
            <v>65.900000000000006</v>
          </cell>
          <cell r="AL760">
            <v>4.5599999999999996</v>
          </cell>
          <cell r="AM760">
            <v>298</v>
          </cell>
          <cell r="AN760">
            <v>69.599999999999994</v>
          </cell>
          <cell r="AO760">
            <v>59.7</v>
          </cell>
          <cell r="AP760">
            <v>3.96</v>
          </cell>
          <cell r="AQ760">
            <v>0</v>
          </cell>
          <cell r="AR760">
            <v>545</v>
          </cell>
          <cell r="AS760">
            <v>0</v>
          </cell>
          <cell r="AT760">
            <v>102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D760" t="str">
            <v>HSS304.8x254x12.7</v>
          </cell>
          <cell r="BE760" t="str">
            <v>HSS304.8x254x12.7</v>
          </cell>
          <cell r="BF760">
            <v>102.89999999999999</v>
          </cell>
          <cell r="BG760">
            <v>122.67693899999999</v>
          </cell>
          <cell r="BH760">
            <v>0</v>
          </cell>
          <cell r="BI760">
            <v>30.491999999999997</v>
          </cell>
          <cell r="BJ760">
            <v>0</v>
          </cell>
          <cell r="BK760">
            <v>0</v>
          </cell>
          <cell r="BL760">
            <v>25.41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1.2705</v>
          </cell>
          <cell r="BR760">
            <v>1.181565</v>
          </cell>
          <cell r="BS760">
            <v>0</v>
          </cell>
          <cell r="BT760">
            <v>0</v>
          </cell>
          <cell r="BU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18.5</v>
          </cell>
          <cell r="CD760">
            <v>0</v>
          </cell>
          <cell r="CE760">
            <v>22.8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16467.048166625595</v>
          </cell>
          <cell r="CK760">
            <v>1292.8264019747999</v>
          </cell>
          <cell r="CL760">
            <v>1081.1835011439</v>
          </cell>
          <cell r="CM760">
            <v>11.586959999999999</v>
          </cell>
          <cell r="CN760">
            <v>12423.241401656778</v>
          </cell>
          <cell r="CO760">
            <v>1141.8872789015998</v>
          </cell>
          <cell r="CP760">
            <v>979.46365733369998</v>
          </cell>
          <cell r="CQ760">
            <v>10.06236</v>
          </cell>
          <cell r="CR760">
            <v>0</v>
          </cell>
          <cell r="CS760">
            <v>22720.357596989743</v>
          </cell>
          <cell r="CT760">
            <v>0</v>
          </cell>
          <cell r="CU760">
            <v>1673.4554949419999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</row>
        <row r="761">
          <cell r="C761" t="str">
            <v>HSS12x10x1/4</v>
          </cell>
          <cell r="D761" t="str">
            <v>F</v>
          </cell>
          <cell r="E761">
            <v>36</v>
          </cell>
          <cell r="F761">
            <v>9.9</v>
          </cell>
          <cell r="G761">
            <v>0</v>
          </cell>
          <cell r="H761">
            <v>12</v>
          </cell>
          <cell r="I761">
            <v>0</v>
          </cell>
          <cell r="J761">
            <v>0</v>
          </cell>
          <cell r="K761">
            <v>10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0.25</v>
          </cell>
          <cell r="Q761">
            <v>0.23300000000000001</v>
          </cell>
          <cell r="R761">
            <v>0</v>
          </cell>
          <cell r="S761">
            <v>0</v>
          </cell>
          <cell r="T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39.9</v>
          </cell>
          <cell r="AC761">
            <v>0</v>
          </cell>
          <cell r="AD761">
            <v>48.5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216</v>
          </cell>
          <cell r="AJ761">
            <v>42.1</v>
          </cell>
          <cell r="AK761">
            <v>36</v>
          </cell>
          <cell r="AL761">
            <v>4.67</v>
          </cell>
          <cell r="AM761">
            <v>164</v>
          </cell>
          <cell r="AN761">
            <v>37.200000000000003</v>
          </cell>
          <cell r="AO761">
            <v>32.700000000000003</v>
          </cell>
          <cell r="AP761">
            <v>4.07</v>
          </cell>
          <cell r="AQ761">
            <v>0</v>
          </cell>
          <cell r="AR761">
            <v>289</v>
          </cell>
          <cell r="AS761">
            <v>0</v>
          </cell>
          <cell r="AT761">
            <v>53.5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D761" t="str">
            <v>HSS304.8x254x6.4</v>
          </cell>
          <cell r="BE761" t="str">
            <v>HSS304.8x254x6.4</v>
          </cell>
          <cell r="BF761">
            <v>53.6</v>
          </cell>
          <cell r="BG761">
            <v>63.921141900000002</v>
          </cell>
          <cell r="BH761">
            <v>0</v>
          </cell>
          <cell r="BI761">
            <v>30.491999999999997</v>
          </cell>
          <cell r="BJ761">
            <v>0</v>
          </cell>
          <cell r="BK761">
            <v>0</v>
          </cell>
          <cell r="BL761">
            <v>25.41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0.63524999999999998</v>
          </cell>
          <cell r="BR761">
            <v>0.59205300000000005</v>
          </cell>
          <cell r="BS761">
            <v>0</v>
          </cell>
          <cell r="BT761">
            <v>0</v>
          </cell>
          <cell r="BU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39.9</v>
          </cell>
          <cell r="CD761">
            <v>0</v>
          </cell>
          <cell r="CE761">
            <v>48.5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9004.7655797243751</v>
          </cell>
          <cell r="CK761">
            <v>690.71055232410004</v>
          </cell>
          <cell r="CL761">
            <v>590.63135115599994</v>
          </cell>
          <cell r="CM761">
            <v>11.86647</v>
          </cell>
          <cell r="CN761">
            <v>6836.9516438648034</v>
          </cell>
          <cell r="CO761">
            <v>610.3190628612</v>
          </cell>
          <cell r="CP761">
            <v>536.49014396669997</v>
          </cell>
          <cell r="CQ761">
            <v>10.34187</v>
          </cell>
          <cell r="CR761">
            <v>0</v>
          </cell>
          <cell r="CS761">
            <v>12048.042835834929</v>
          </cell>
          <cell r="CT761">
            <v>0</v>
          </cell>
          <cell r="CU761">
            <v>877.74381352349997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</row>
        <row r="762">
          <cell r="C762" t="str">
            <v>HSS12x10x3/8</v>
          </cell>
          <cell r="D762" t="str">
            <v>F</v>
          </cell>
          <cell r="E762">
            <v>52.9</v>
          </cell>
          <cell r="F762">
            <v>14.6</v>
          </cell>
          <cell r="G762">
            <v>0</v>
          </cell>
          <cell r="H762">
            <v>12</v>
          </cell>
          <cell r="I762">
            <v>0</v>
          </cell>
          <cell r="J762">
            <v>0</v>
          </cell>
          <cell r="K762">
            <v>10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0.375</v>
          </cell>
          <cell r="Q762">
            <v>0.34899999999999998</v>
          </cell>
          <cell r="R762">
            <v>0</v>
          </cell>
          <cell r="S762">
            <v>0</v>
          </cell>
          <cell r="T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25.7</v>
          </cell>
          <cell r="AC762">
            <v>0</v>
          </cell>
          <cell r="AD762">
            <v>31.4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310</v>
          </cell>
          <cell r="AJ762">
            <v>61.1</v>
          </cell>
          <cell r="AK762">
            <v>51.6</v>
          </cell>
          <cell r="AL762">
            <v>4.6100000000000003</v>
          </cell>
          <cell r="AM762">
            <v>234</v>
          </cell>
          <cell r="AN762">
            <v>54</v>
          </cell>
          <cell r="AO762">
            <v>46.9</v>
          </cell>
          <cell r="AP762">
            <v>4.01</v>
          </cell>
          <cell r="AQ762">
            <v>0</v>
          </cell>
          <cell r="AR762">
            <v>421</v>
          </cell>
          <cell r="AS762">
            <v>0</v>
          </cell>
          <cell r="AT762">
            <v>78.3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D762" t="str">
            <v>HSS304.8x254x9.5</v>
          </cell>
          <cell r="BE762" t="str">
            <v>HSS304.8x254x9.5</v>
          </cell>
          <cell r="BF762">
            <v>78.8</v>
          </cell>
          <cell r="BG762">
            <v>94.267542599999999</v>
          </cell>
          <cell r="BH762">
            <v>0</v>
          </cell>
          <cell r="BI762">
            <v>30.491999999999997</v>
          </cell>
          <cell r="BJ762">
            <v>0</v>
          </cell>
          <cell r="BK762">
            <v>0</v>
          </cell>
          <cell r="BL762">
            <v>25.41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0.95287499999999992</v>
          </cell>
          <cell r="BR762">
            <v>0.88680899999999996</v>
          </cell>
          <cell r="BS762">
            <v>0</v>
          </cell>
          <cell r="BT762">
            <v>0</v>
          </cell>
          <cell r="BU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25.7</v>
          </cell>
          <cell r="CD762">
            <v>0</v>
          </cell>
          <cell r="CE762">
            <v>31.4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12923.50615608591</v>
          </cell>
          <cell r="CK762">
            <v>1002.4326543231</v>
          </cell>
          <cell r="CL762">
            <v>846.57160332360002</v>
          </cell>
          <cell r="CM762">
            <v>11.71401</v>
          </cell>
          <cell r="CN762">
            <v>9755.1627113680734</v>
          </cell>
          <cell r="CO762">
            <v>885.94702673399991</v>
          </cell>
          <cell r="CP762">
            <v>769.46139914489993</v>
          </cell>
          <cell r="CQ762">
            <v>10.189409999999999</v>
          </cell>
          <cell r="CR762">
            <v>0</v>
          </cell>
          <cell r="CS762">
            <v>17550.955134555381</v>
          </cell>
          <cell r="CT762">
            <v>0</v>
          </cell>
          <cell r="CU762">
            <v>1284.6231887642998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</row>
        <row r="763">
          <cell r="C763" t="str">
            <v>HSS12x10x5/16</v>
          </cell>
          <cell r="D763" t="str">
            <v>F</v>
          </cell>
          <cell r="E763">
            <v>44.6</v>
          </cell>
          <cell r="F763">
            <v>12.2</v>
          </cell>
          <cell r="G763">
            <v>0</v>
          </cell>
          <cell r="H763">
            <v>12</v>
          </cell>
          <cell r="I763">
            <v>0</v>
          </cell>
          <cell r="J763">
            <v>0</v>
          </cell>
          <cell r="K763">
            <v>10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0.3125</v>
          </cell>
          <cell r="Q763">
            <v>0.29099999999999998</v>
          </cell>
          <cell r="R763">
            <v>0</v>
          </cell>
          <cell r="S763">
            <v>0</v>
          </cell>
          <cell r="T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31.4</v>
          </cell>
          <cell r="AC763">
            <v>0</v>
          </cell>
          <cell r="AD763">
            <v>38.200000000000003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264</v>
          </cell>
          <cell r="AJ763">
            <v>51.7</v>
          </cell>
          <cell r="AK763">
            <v>44</v>
          </cell>
          <cell r="AL763">
            <v>4.6399999999999997</v>
          </cell>
          <cell r="AM763">
            <v>200</v>
          </cell>
          <cell r="AN763">
            <v>45.7</v>
          </cell>
          <cell r="AO763">
            <v>40</v>
          </cell>
          <cell r="AP763">
            <v>4.04</v>
          </cell>
          <cell r="AQ763">
            <v>0</v>
          </cell>
          <cell r="AR763">
            <v>356</v>
          </cell>
          <cell r="AS763">
            <v>0</v>
          </cell>
          <cell r="AT763">
            <v>66.099999999999994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D763" t="str">
            <v>HSS304.8x254x7.9</v>
          </cell>
          <cell r="BE763" t="str">
            <v>HSS304.8x254x7.9</v>
          </cell>
          <cell r="BF763">
            <v>66.399999999999991</v>
          </cell>
          <cell r="BG763">
            <v>78.771508199999985</v>
          </cell>
          <cell r="BH763">
            <v>0</v>
          </cell>
          <cell r="BI763">
            <v>30.491999999999997</v>
          </cell>
          <cell r="BJ763">
            <v>0</v>
          </cell>
          <cell r="BK763">
            <v>0</v>
          </cell>
          <cell r="BL763">
            <v>25.41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0.7940625</v>
          </cell>
          <cell r="BR763">
            <v>0.73943099999999995</v>
          </cell>
          <cell r="BS763">
            <v>0</v>
          </cell>
          <cell r="BT763">
            <v>0</v>
          </cell>
          <cell r="BU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31.4</v>
          </cell>
          <cell r="CD763">
            <v>0</v>
          </cell>
          <cell r="CE763">
            <v>38.200000000000003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11005.824597440904</v>
          </cell>
          <cell r="CK763">
            <v>848.21224596570005</v>
          </cell>
          <cell r="CL763">
            <v>721.88276252399999</v>
          </cell>
          <cell r="CM763">
            <v>11.790239999999999</v>
          </cell>
          <cell r="CN763">
            <v>8337.7459071521989</v>
          </cell>
          <cell r="CO763">
            <v>749.77368743969998</v>
          </cell>
          <cell r="CP763">
            <v>656.2570568399999</v>
          </cell>
          <cell r="CQ763">
            <v>10.265639999999999</v>
          </cell>
          <cell r="CR763">
            <v>0</v>
          </cell>
          <cell r="CS763">
            <v>14841.187714730915</v>
          </cell>
          <cell r="CT763">
            <v>0</v>
          </cell>
          <cell r="CU763">
            <v>1084.4647864280998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</row>
        <row r="764">
          <cell r="C764" t="str">
            <v>HSS12x12x1/2</v>
          </cell>
          <cell r="D764" t="str">
            <v>F</v>
          </cell>
          <cell r="E764">
            <v>75.900000000000006</v>
          </cell>
          <cell r="F764">
            <v>20.9</v>
          </cell>
          <cell r="G764">
            <v>0</v>
          </cell>
          <cell r="H764">
            <v>12</v>
          </cell>
          <cell r="I764">
            <v>0</v>
          </cell>
          <cell r="J764">
            <v>0</v>
          </cell>
          <cell r="K764">
            <v>12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0.5</v>
          </cell>
          <cell r="Q764">
            <v>0.46500000000000002</v>
          </cell>
          <cell r="R764">
            <v>0</v>
          </cell>
          <cell r="S764">
            <v>0</v>
          </cell>
          <cell r="T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22.8</v>
          </cell>
          <cell r="AC764">
            <v>0</v>
          </cell>
          <cell r="AD764">
            <v>22.8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457</v>
          </cell>
          <cell r="AJ764">
            <v>89.6</v>
          </cell>
          <cell r="AK764">
            <v>76.2</v>
          </cell>
          <cell r="AL764">
            <v>4.68</v>
          </cell>
          <cell r="AM764">
            <v>457</v>
          </cell>
          <cell r="AN764">
            <v>89.6</v>
          </cell>
          <cell r="AO764">
            <v>76.2</v>
          </cell>
          <cell r="AP764">
            <v>4.68</v>
          </cell>
          <cell r="AQ764">
            <v>0</v>
          </cell>
          <cell r="AR764">
            <v>728</v>
          </cell>
          <cell r="AS764">
            <v>0</v>
          </cell>
          <cell r="AT764">
            <v>123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D764" t="str">
            <v>HSS304.8x304.8x12.7</v>
          </cell>
          <cell r="BE764" t="str">
            <v>HSS304.8x304.8x12.7</v>
          </cell>
          <cell r="BF764">
            <v>113</v>
          </cell>
          <cell r="BG764">
            <v>134.94463289999999</v>
          </cell>
          <cell r="BH764">
            <v>0</v>
          </cell>
          <cell r="BI764">
            <v>30.491999999999997</v>
          </cell>
          <cell r="BJ764">
            <v>0</v>
          </cell>
          <cell r="BK764">
            <v>0</v>
          </cell>
          <cell r="BL764">
            <v>30.491999999999997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1.2705</v>
          </cell>
          <cell r="BR764">
            <v>1.181565</v>
          </cell>
          <cell r="BS764">
            <v>0</v>
          </cell>
          <cell r="BT764">
            <v>0</v>
          </cell>
          <cell r="BU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22.8</v>
          </cell>
          <cell r="CD764">
            <v>0</v>
          </cell>
          <cell r="CE764">
            <v>22.8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19051.749397842777</v>
          </cell>
          <cell r="CK764">
            <v>1470.0158073215998</v>
          </cell>
          <cell r="CL764">
            <v>1250.1696932801999</v>
          </cell>
          <cell r="CM764">
            <v>11.891879999999999</v>
          </cell>
          <cell r="CN764">
            <v>19051.749397842777</v>
          </cell>
          <cell r="CO764">
            <v>1470.0158073215998</v>
          </cell>
          <cell r="CP764">
            <v>1250.1696932801999</v>
          </cell>
          <cell r="CQ764">
            <v>11.891879999999999</v>
          </cell>
          <cell r="CR764">
            <v>0</v>
          </cell>
          <cell r="CS764">
            <v>30349.395102034006</v>
          </cell>
          <cell r="CT764">
            <v>0</v>
          </cell>
          <cell r="CU764">
            <v>2017.9904497829998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</row>
        <row r="765">
          <cell r="C765" t="str">
            <v>HSS12x12x1/4</v>
          </cell>
          <cell r="D765" t="str">
            <v>F</v>
          </cell>
          <cell r="E765">
            <v>39.4</v>
          </cell>
          <cell r="F765">
            <v>10.8</v>
          </cell>
          <cell r="G765">
            <v>0</v>
          </cell>
          <cell r="H765">
            <v>12</v>
          </cell>
          <cell r="I765">
            <v>0</v>
          </cell>
          <cell r="J765">
            <v>0</v>
          </cell>
          <cell r="K765">
            <v>12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0.25</v>
          </cell>
          <cell r="Q765">
            <v>0.23300000000000001</v>
          </cell>
          <cell r="R765">
            <v>0</v>
          </cell>
          <cell r="S765">
            <v>0</v>
          </cell>
          <cell r="T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48.5</v>
          </cell>
          <cell r="AC765">
            <v>0</v>
          </cell>
          <cell r="AD765">
            <v>48.5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248</v>
          </cell>
          <cell r="AJ765">
            <v>47.6</v>
          </cell>
          <cell r="AK765">
            <v>41.4</v>
          </cell>
          <cell r="AL765">
            <v>4.79</v>
          </cell>
          <cell r="AM765">
            <v>248</v>
          </cell>
          <cell r="AN765">
            <v>47.6</v>
          </cell>
          <cell r="AO765">
            <v>41.4</v>
          </cell>
          <cell r="AP765">
            <v>4.79</v>
          </cell>
          <cell r="AQ765">
            <v>0</v>
          </cell>
          <cell r="AR765">
            <v>384</v>
          </cell>
          <cell r="AS765">
            <v>0</v>
          </cell>
          <cell r="AT765">
            <v>64.5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D765" t="str">
            <v>HSS304.8x304.8x6.4</v>
          </cell>
          <cell r="BE765" t="str">
            <v>HSS304.8x304.8x6.4</v>
          </cell>
          <cell r="BF765">
            <v>58.7</v>
          </cell>
          <cell r="BG765">
            <v>69.732154800000004</v>
          </cell>
          <cell r="BH765">
            <v>0</v>
          </cell>
          <cell r="BI765">
            <v>30.491999999999997</v>
          </cell>
          <cell r="BJ765">
            <v>0</v>
          </cell>
          <cell r="BK765">
            <v>0</v>
          </cell>
          <cell r="BL765">
            <v>30.491999999999997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0.63524999999999998</v>
          </cell>
          <cell r="BR765">
            <v>0.59205300000000005</v>
          </cell>
          <cell r="BS765">
            <v>0</v>
          </cell>
          <cell r="BT765">
            <v>0</v>
          </cell>
          <cell r="BU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48.5</v>
          </cell>
          <cell r="CD765">
            <v>0</v>
          </cell>
          <cell r="CE765">
            <v>48.5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10338.804924868728</v>
          </cell>
          <cell r="CK765">
            <v>780.94589763959993</v>
          </cell>
          <cell r="CL765">
            <v>679.22605382939992</v>
          </cell>
          <cell r="CM765">
            <v>12.171390000000001</v>
          </cell>
          <cell r="CN765">
            <v>10338.804924868728</v>
          </cell>
          <cell r="CO765">
            <v>780.94589763959993</v>
          </cell>
          <cell r="CP765">
            <v>679.22605382939992</v>
          </cell>
          <cell r="CQ765">
            <v>12.171390000000001</v>
          </cell>
          <cell r="CR765">
            <v>0</v>
          </cell>
          <cell r="CS765">
            <v>16008.472141732223</v>
          </cell>
          <cell r="CT765">
            <v>0</v>
          </cell>
          <cell r="CU765">
            <v>1058.2145041545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</row>
        <row r="766">
          <cell r="C766" t="str">
            <v>HSS12x12x3/8</v>
          </cell>
          <cell r="D766" t="str">
            <v>F</v>
          </cell>
          <cell r="E766">
            <v>58</v>
          </cell>
          <cell r="F766">
            <v>16</v>
          </cell>
          <cell r="G766">
            <v>0</v>
          </cell>
          <cell r="H766">
            <v>12</v>
          </cell>
          <cell r="I766">
            <v>0</v>
          </cell>
          <cell r="J766">
            <v>0</v>
          </cell>
          <cell r="K766">
            <v>12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0.375</v>
          </cell>
          <cell r="Q766">
            <v>0.34899999999999998</v>
          </cell>
          <cell r="R766">
            <v>0</v>
          </cell>
          <cell r="S766">
            <v>0</v>
          </cell>
          <cell r="T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31.4</v>
          </cell>
          <cell r="AC766">
            <v>0</v>
          </cell>
          <cell r="AD766">
            <v>31.4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357</v>
          </cell>
          <cell r="AJ766">
            <v>69.2</v>
          </cell>
          <cell r="AK766">
            <v>59.5</v>
          </cell>
          <cell r="AL766">
            <v>4.7300000000000004</v>
          </cell>
          <cell r="AM766">
            <v>357</v>
          </cell>
          <cell r="AN766">
            <v>69.2</v>
          </cell>
          <cell r="AO766">
            <v>59.5</v>
          </cell>
          <cell r="AP766">
            <v>4.7300000000000004</v>
          </cell>
          <cell r="AQ766">
            <v>0</v>
          </cell>
          <cell r="AR766">
            <v>561</v>
          </cell>
          <cell r="AS766">
            <v>0</v>
          </cell>
          <cell r="AT766">
            <v>94.6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D766" t="str">
            <v>HSS304.8x304.8x9.5</v>
          </cell>
          <cell r="BE766" t="str">
            <v>HSS304.8x304.8x9.5</v>
          </cell>
          <cell r="BF766">
            <v>86.399999999999991</v>
          </cell>
          <cell r="BG766">
            <v>103.30689599999999</v>
          </cell>
          <cell r="BH766">
            <v>0</v>
          </cell>
          <cell r="BI766">
            <v>30.491999999999997</v>
          </cell>
          <cell r="BJ766">
            <v>0</v>
          </cell>
          <cell r="BK766">
            <v>0</v>
          </cell>
          <cell r="BL766">
            <v>30.491999999999997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0.95287499999999992</v>
          </cell>
          <cell r="BR766">
            <v>0.88680899999999996</v>
          </cell>
          <cell r="BS766">
            <v>0</v>
          </cell>
          <cell r="BT766">
            <v>0</v>
          </cell>
          <cell r="BU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31.4</v>
          </cell>
          <cell r="CD766">
            <v>0</v>
          </cell>
          <cell r="CE766">
            <v>31.4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14882.876444266676</v>
          </cell>
          <cell r="CK766">
            <v>1135.3247083332001</v>
          </cell>
          <cell r="CL766">
            <v>976.18237204949992</v>
          </cell>
          <cell r="CM766">
            <v>12.018930000000001</v>
          </cell>
          <cell r="CN766">
            <v>14882.876444266676</v>
          </cell>
          <cell r="CO766">
            <v>1135.3247083332001</v>
          </cell>
          <cell r="CP766">
            <v>976.18237204949992</v>
          </cell>
          <cell r="CQ766">
            <v>12.018930000000001</v>
          </cell>
          <cell r="CR766">
            <v>0</v>
          </cell>
          <cell r="CS766">
            <v>23387.377269561919</v>
          </cell>
          <cell r="CT766">
            <v>0</v>
          </cell>
          <cell r="CU766">
            <v>1552.0479394265999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</row>
        <row r="767">
          <cell r="C767" t="str">
            <v>HSS12x12x5/16</v>
          </cell>
          <cell r="D767" t="str">
            <v>F</v>
          </cell>
          <cell r="E767">
            <v>48.8</v>
          </cell>
          <cell r="F767">
            <v>13.4</v>
          </cell>
          <cell r="G767">
            <v>0</v>
          </cell>
          <cell r="H767">
            <v>12</v>
          </cell>
          <cell r="I767">
            <v>0</v>
          </cell>
          <cell r="J767">
            <v>0</v>
          </cell>
          <cell r="K767">
            <v>12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0.3125</v>
          </cell>
          <cell r="Q767">
            <v>0.29099999999999998</v>
          </cell>
          <cell r="R767">
            <v>0</v>
          </cell>
          <cell r="S767">
            <v>0</v>
          </cell>
          <cell r="T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38.200000000000003</v>
          </cell>
          <cell r="AC767">
            <v>0</v>
          </cell>
          <cell r="AD767">
            <v>38.200000000000003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304</v>
          </cell>
          <cell r="AJ767">
            <v>58.6</v>
          </cell>
          <cell r="AK767">
            <v>50.7</v>
          </cell>
          <cell r="AL767">
            <v>4.76</v>
          </cell>
          <cell r="AM767">
            <v>304</v>
          </cell>
          <cell r="AN767">
            <v>58.6</v>
          </cell>
          <cell r="AO767">
            <v>50.7</v>
          </cell>
          <cell r="AP767">
            <v>4.76</v>
          </cell>
          <cell r="AQ767">
            <v>0</v>
          </cell>
          <cell r="AR767">
            <v>474</v>
          </cell>
          <cell r="AS767">
            <v>0</v>
          </cell>
          <cell r="AT767">
            <v>79.7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D767" t="str">
            <v>HSS304.8x304.8x7.9</v>
          </cell>
          <cell r="BE767" t="str">
            <v>HSS304.8x304.8x7.9</v>
          </cell>
          <cell r="BF767">
            <v>72.699999999999989</v>
          </cell>
          <cell r="BG767">
            <v>86.519525399999992</v>
          </cell>
          <cell r="BH767">
            <v>0</v>
          </cell>
          <cell r="BI767">
            <v>30.491999999999997</v>
          </cell>
          <cell r="BJ767">
            <v>0</v>
          </cell>
          <cell r="BK767">
            <v>0</v>
          </cell>
          <cell r="BL767">
            <v>30.491999999999997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0.7940625</v>
          </cell>
          <cell r="BR767">
            <v>0.73943099999999995</v>
          </cell>
          <cell r="BS767">
            <v>0</v>
          </cell>
          <cell r="BT767">
            <v>0</v>
          </cell>
          <cell r="BU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38.200000000000003</v>
          </cell>
          <cell r="CD767">
            <v>0</v>
          </cell>
          <cell r="CE767">
            <v>38.200000000000003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12673.373778871344</v>
          </cell>
          <cell r="CK767">
            <v>961.41658827059996</v>
          </cell>
          <cell r="CL767">
            <v>831.80581954469994</v>
          </cell>
          <cell r="CM767">
            <v>12.09516</v>
          </cell>
          <cell r="CN767">
            <v>12673.373778871344</v>
          </cell>
          <cell r="CO767">
            <v>961.41658827059996</v>
          </cell>
          <cell r="CP767">
            <v>831.80581954469994</v>
          </cell>
          <cell r="CQ767">
            <v>12.09516</v>
          </cell>
          <cell r="CR767">
            <v>0</v>
          </cell>
          <cell r="CS767">
            <v>19760.457799950713</v>
          </cell>
          <cell r="CT767">
            <v>0</v>
          </cell>
          <cell r="CU767">
            <v>1307.5921857537001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</row>
        <row r="768">
          <cell r="C768" t="str">
            <v>HSS12x12x5/8</v>
          </cell>
          <cell r="D768" t="str">
            <v>F</v>
          </cell>
          <cell r="E768">
            <v>93.1</v>
          </cell>
          <cell r="F768">
            <v>25.7</v>
          </cell>
          <cell r="G768">
            <v>0</v>
          </cell>
          <cell r="H768">
            <v>12</v>
          </cell>
          <cell r="I768">
            <v>0</v>
          </cell>
          <cell r="J768">
            <v>0</v>
          </cell>
          <cell r="K768">
            <v>12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0.625</v>
          </cell>
          <cell r="Q768">
            <v>0.58099999999999996</v>
          </cell>
          <cell r="R768">
            <v>0</v>
          </cell>
          <cell r="S768">
            <v>0</v>
          </cell>
          <cell r="T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17.7</v>
          </cell>
          <cell r="AC768">
            <v>0</v>
          </cell>
          <cell r="AD768">
            <v>17.7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548</v>
          </cell>
          <cell r="AJ768">
            <v>109</v>
          </cell>
          <cell r="AK768">
            <v>91.4</v>
          </cell>
          <cell r="AL768">
            <v>4.62</v>
          </cell>
          <cell r="AM768">
            <v>548</v>
          </cell>
          <cell r="AN768">
            <v>109</v>
          </cell>
          <cell r="AO768">
            <v>91.4</v>
          </cell>
          <cell r="AP768">
            <v>4.62</v>
          </cell>
          <cell r="AQ768">
            <v>0</v>
          </cell>
          <cell r="AR768">
            <v>885</v>
          </cell>
          <cell r="AS768">
            <v>0</v>
          </cell>
          <cell r="AT768">
            <v>151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D768" t="str">
            <v>HSS304.8x304.8x15.9</v>
          </cell>
          <cell r="BE768" t="str">
            <v>HSS304.8x304.8x15.9</v>
          </cell>
          <cell r="BF768">
            <v>138.6</v>
          </cell>
          <cell r="BG768">
            <v>165.93670169999999</v>
          </cell>
          <cell r="BH768">
            <v>0</v>
          </cell>
          <cell r="BI768">
            <v>30.491999999999997</v>
          </cell>
          <cell r="BJ768">
            <v>0</v>
          </cell>
          <cell r="BK768">
            <v>0</v>
          </cell>
          <cell r="BL768">
            <v>30.491999999999997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1.588125</v>
          </cell>
          <cell r="BR768">
            <v>1.4763209999999998</v>
          </cell>
          <cell r="BS768">
            <v>0</v>
          </cell>
          <cell r="BT768">
            <v>0</v>
          </cell>
          <cell r="BU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17.7</v>
          </cell>
          <cell r="CD768">
            <v>0</v>
          </cell>
          <cell r="CE768">
            <v>17.7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22845.423785597028</v>
          </cell>
          <cell r="CK768">
            <v>1788.3004798889999</v>
          </cell>
          <cell r="CL768">
            <v>1499.5473748794</v>
          </cell>
          <cell r="CM768">
            <v>11.739419999999999</v>
          </cell>
          <cell r="CN768">
            <v>22845.423785597028</v>
          </cell>
          <cell r="CO768">
            <v>1788.3004798889999</v>
          </cell>
          <cell r="CP768">
            <v>1499.5473748794</v>
          </cell>
          <cell r="CQ768">
            <v>11.739419999999999</v>
          </cell>
          <cell r="CR768">
            <v>0</v>
          </cell>
          <cell r="CS768">
            <v>36894.525639148487</v>
          </cell>
          <cell r="CT768">
            <v>0</v>
          </cell>
          <cell r="CU768">
            <v>2477.370389571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</row>
        <row r="769">
          <cell r="C769" t="str">
            <v>HSS12x2x1/4</v>
          </cell>
          <cell r="D769" t="str">
            <v>F</v>
          </cell>
          <cell r="E769">
            <v>22.4</v>
          </cell>
          <cell r="F769">
            <v>6.17</v>
          </cell>
          <cell r="G769">
            <v>0</v>
          </cell>
          <cell r="H769">
            <v>12</v>
          </cell>
          <cell r="I769">
            <v>0</v>
          </cell>
          <cell r="J769">
            <v>0</v>
          </cell>
          <cell r="K769">
            <v>2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0.25</v>
          </cell>
          <cell r="Q769">
            <v>0.23300000000000001</v>
          </cell>
          <cell r="R769">
            <v>0</v>
          </cell>
          <cell r="S769">
            <v>0</v>
          </cell>
          <cell r="T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5.58</v>
          </cell>
          <cell r="AC769">
            <v>0</v>
          </cell>
          <cell r="AD769">
            <v>48.5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86.9</v>
          </cell>
          <cell r="AJ769">
            <v>20.100000000000001</v>
          </cell>
          <cell r="AK769">
            <v>14.5</v>
          </cell>
          <cell r="AL769">
            <v>3.75</v>
          </cell>
          <cell r="AM769">
            <v>4.41</v>
          </cell>
          <cell r="AN769">
            <v>5.08</v>
          </cell>
          <cell r="AO769">
            <v>4.41</v>
          </cell>
          <cell r="AP769">
            <v>0.84499999999999997</v>
          </cell>
          <cell r="AQ769">
            <v>0</v>
          </cell>
          <cell r="AR769">
            <v>15.1</v>
          </cell>
          <cell r="AS769">
            <v>0</v>
          </cell>
          <cell r="AT769">
            <v>9.64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D769" t="str">
            <v>HSS304.8x50.8x6.4</v>
          </cell>
          <cell r="BE769" t="str">
            <v>HSS304.8x50.8x6.4</v>
          </cell>
          <cell r="BF769">
            <v>33.4</v>
          </cell>
          <cell r="BG769">
            <v>39.837721769999995</v>
          </cell>
          <cell r="BH769">
            <v>0</v>
          </cell>
          <cell r="BI769">
            <v>30.491999999999997</v>
          </cell>
          <cell r="BJ769">
            <v>0</v>
          </cell>
          <cell r="BK769">
            <v>0</v>
          </cell>
          <cell r="BL769">
            <v>5.0819999999999999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0.63524999999999998</v>
          </cell>
          <cell r="BR769">
            <v>0.59205300000000005</v>
          </cell>
          <cell r="BS769">
            <v>0</v>
          </cell>
          <cell r="BT769">
            <v>0</v>
          </cell>
          <cell r="BU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5.58</v>
          </cell>
          <cell r="CD769">
            <v>0</v>
          </cell>
          <cell r="CE769">
            <v>48.5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3622.7505966576309</v>
          </cell>
          <cell r="CK769">
            <v>329.76917106209999</v>
          </cell>
          <cell r="CL769">
            <v>237.8931831045</v>
          </cell>
          <cell r="CM769">
            <v>9.5287500000000005</v>
          </cell>
          <cell r="CN769">
            <v>183.847297252706</v>
          </cell>
          <cell r="CO769">
            <v>83.344646218679998</v>
          </cell>
          <cell r="CP769">
            <v>72.352340516609999</v>
          </cell>
          <cell r="CQ769">
            <v>2.1471450000000001</v>
          </cell>
          <cell r="CR769">
            <v>0</v>
          </cell>
          <cell r="CS769">
            <v>629.49981598999102</v>
          </cell>
          <cell r="CT769">
            <v>0</v>
          </cell>
          <cell r="CU769">
            <v>158.15795069844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</row>
        <row r="770">
          <cell r="C770" t="str">
            <v>HSS12x2x3/16</v>
          </cell>
          <cell r="D770" t="str">
            <v>F</v>
          </cell>
          <cell r="E770">
            <v>17.100000000000001</v>
          </cell>
          <cell r="F770">
            <v>4.67</v>
          </cell>
          <cell r="G770">
            <v>0</v>
          </cell>
          <cell r="H770">
            <v>12</v>
          </cell>
          <cell r="I770">
            <v>0</v>
          </cell>
          <cell r="J770">
            <v>0</v>
          </cell>
          <cell r="K770">
            <v>2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0.1875</v>
          </cell>
          <cell r="Q770">
            <v>0.17399999999999999</v>
          </cell>
          <cell r="R770">
            <v>0</v>
          </cell>
          <cell r="S770">
            <v>0</v>
          </cell>
          <cell r="T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8.49</v>
          </cell>
          <cell r="AC770">
            <v>0</v>
          </cell>
          <cell r="AD770">
            <v>66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67.400000000000006</v>
          </cell>
          <cell r="AJ770">
            <v>15.5</v>
          </cell>
          <cell r="AK770">
            <v>11.2</v>
          </cell>
          <cell r="AL770">
            <v>3.8</v>
          </cell>
          <cell r="AM770">
            <v>3.55</v>
          </cell>
          <cell r="AN770">
            <v>3.97</v>
          </cell>
          <cell r="AO770">
            <v>3.55</v>
          </cell>
          <cell r="AP770">
            <v>0.872</v>
          </cell>
          <cell r="AQ770">
            <v>0</v>
          </cell>
          <cell r="AR770">
            <v>12</v>
          </cell>
          <cell r="AS770">
            <v>0</v>
          </cell>
          <cell r="AT770">
            <v>7.49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D770" t="str">
            <v>HSS304.8x50.8x4.8</v>
          </cell>
          <cell r="BE770" t="str">
            <v>HSS304.8x50.8x4.8</v>
          </cell>
          <cell r="BF770">
            <v>25.5</v>
          </cell>
          <cell r="BG770">
            <v>30.152700269999997</v>
          </cell>
          <cell r="BH770">
            <v>0</v>
          </cell>
          <cell r="BI770">
            <v>30.491999999999997</v>
          </cell>
          <cell r="BJ770">
            <v>0</v>
          </cell>
          <cell r="BK770">
            <v>0</v>
          </cell>
          <cell r="BL770">
            <v>5.0819999999999999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0.47643749999999996</v>
          </cell>
          <cell r="BR770">
            <v>0.44213399999999997</v>
          </cell>
          <cell r="BS770">
            <v>0</v>
          </cell>
          <cell r="BT770">
            <v>0</v>
          </cell>
          <cell r="BU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8.49</v>
          </cell>
          <cell r="CD770">
            <v>0</v>
          </cell>
          <cell r="CE770">
            <v>66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2809.8203707102916</v>
          </cell>
          <cell r="CK770">
            <v>254.29960952549999</v>
          </cell>
          <cell r="CL770">
            <v>183.75197591519998</v>
          </cell>
          <cell r="CM770">
            <v>9.6557999999999993</v>
          </cell>
          <cell r="CN770">
            <v>147.99498985195154</v>
          </cell>
          <cell r="CO770">
            <v>65.133512891370003</v>
          </cell>
          <cell r="CP770">
            <v>58.242813794549996</v>
          </cell>
          <cell r="CQ770">
            <v>2.2157519999999997</v>
          </cell>
          <cell r="CR770">
            <v>0</v>
          </cell>
          <cell r="CS770">
            <v>500.26475442913198</v>
          </cell>
          <cell r="CT770">
            <v>0</v>
          </cell>
          <cell r="CU770">
            <v>122.88413389329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</row>
        <row r="771">
          <cell r="C771" t="str">
            <v>HSS12x3-1/2x3/8</v>
          </cell>
          <cell r="D771" t="str">
            <v>F</v>
          </cell>
          <cell r="E771">
            <v>36.299999999999997</v>
          </cell>
          <cell r="F771">
            <v>10</v>
          </cell>
          <cell r="G771">
            <v>0</v>
          </cell>
          <cell r="H771">
            <v>12</v>
          </cell>
          <cell r="I771">
            <v>0</v>
          </cell>
          <cell r="J771">
            <v>0</v>
          </cell>
          <cell r="K771">
            <v>3.5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0.375</v>
          </cell>
          <cell r="Q771">
            <v>0.34899999999999998</v>
          </cell>
          <cell r="R771">
            <v>0</v>
          </cell>
          <cell r="S771">
            <v>0</v>
          </cell>
          <cell r="T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7.03</v>
          </cell>
          <cell r="AC771">
            <v>0</v>
          </cell>
          <cell r="AD771">
            <v>31.4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156</v>
          </cell>
          <cell r="AJ771">
            <v>34.700000000000003</v>
          </cell>
          <cell r="AK771">
            <v>26</v>
          </cell>
          <cell r="AL771">
            <v>3.94</v>
          </cell>
          <cell r="AM771">
            <v>21.3</v>
          </cell>
          <cell r="AN771">
            <v>14</v>
          </cell>
          <cell r="AO771">
            <v>12.2</v>
          </cell>
          <cell r="AP771">
            <v>1.46</v>
          </cell>
          <cell r="AQ771">
            <v>0</v>
          </cell>
          <cell r="AR771">
            <v>64.7</v>
          </cell>
          <cell r="AS771">
            <v>0</v>
          </cell>
          <cell r="AT771">
            <v>25.5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D771" t="str">
            <v>HSS304.8x88.9x9.5</v>
          </cell>
          <cell r="BE771" t="str">
            <v>HSS304.8x88.9x9.5</v>
          </cell>
          <cell r="BF771">
            <v>54.1</v>
          </cell>
          <cell r="BG771">
            <v>64.566810000000004</v>
          </cell>
          <cell r="BH771">
            <v>0</v>
          </cell>
          <cell r="BI771">
            <v>30.491999999999997</v>
          </cell>
          <cell r="BJ771">
            <v>0</v>
          </cell>
          <cell r="BK771">
            <v>0</v>
          </cell>
          <cell r="BL771">
            <v>8.8934999999999995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0.95287499999999992</v>
          </cell>
          <cell r="BR771">
            <v>0.88680899999999996</v>
          </cell>
          <cell r="BS771">
            <v>0</v>
          </cell>
          <cell r="BT771">
            <v>0</v>
          </cell>
          <cell r="BU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7.03</v>
          </cell>
          <cell r="CD771">
            <v>0</v>
          </cell>
          <cell r="CE771">
            <v>31.4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6503.4418075787162</v>
          </cell>
          <cell r="CK771">
            <v>569.30299680869996</v>
          </cell>
          <cell r="CL771">
            <v>426.56708694599996</v>
          </cell>
          <cell r="CM771">
            <v>10.01154</v>
          </cell>
          <cell r="CN771">
            <v>887.96993911170932</v>
          </cell>
          <cell r="CO771">
            <v>229.689969894</v>
          </cell>
          <cell r="CP771">
            <v>200.15840233619997</v>
          </cell>
          <cell r="CQ771">
            <v>3.7098599999999999</v>
          </cell>
          <cell r="CR771">
            <v>0</v>
          </cell>
          <cell r="CS771">
            <v>2697.2608009637365</v>
          </cell>
          <cell r="CT771">
            <v>0</v>
          </cell>
          <cell r="CU771">
            <v>418.36387373549996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</row>
        <row r="772">
          <cell r="C772" t="str">
            <v>HSS12x3-1/2x5/16</v>
          </cell>
          <cell r="D772" t="str">
            <v>F</v>
          </cell>
          <cell r="E772">
            <v>30.7</v>
          </cell>
          <cell r="F772">
            <v>8.4600000000000009</v>
          </cell>
          <cell r="G772">
            <v>0</v>
          </cell>
          <cell r="H772">
            <v>12</v>
          </cell>
          <cell r="I772">
            <v>0</v>
          </cell>
          <cell r="J772">
            <v>0</v>
          </cell>
          <cell r="K772">
            <v>3.5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0.3125</v>
          </cell>
          <cell r="Q772">
            <v>0.29099999999999998</v>
          </cell>
          <cell r="R772">
            <v>0</v>
          </cell>
          <cell r="S772">
            <v>0</v>
          </cell>
          <cell r="T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9.0299999999999994</v>
          </cell>
          <cell r="AC772">
            <v>0</v>
          </cell>
          <cell r="AD772">
            <v>38.200000000000003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134</v>
          </cell>
          <cell r="AJ772">
            <v>29.6</v>
          </cell>
          <cell r="AK772">
            <v>22.4</v>
          </cell>
          <cell r="AL772">
            <v>3.98</v>
          </cell>
          <cell r="AM772">
            <v>18.600000000000001</v>
          </cell>
          <cell r="AN772">
            <v>12.1</v>
          </cell>
          <cell r="AO772">
            <v>10.6</v>
          </cell>
          <cell r="AP772">
            <v>1.48</v>
          </cell>
          <cell r="AQ772">
            <v>0</v>
          </cell>
          <cell r="AR772">
            <v>56</v>
          </cell>
          <cell r="AS772">
            <v>0</v>
          </cell>
          <cell r="AT772">
            <v>21.8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D772" t="str">
            <v>HSS304.8x88.9x7.9</v>
          </cell>
          <cell r="BE772" t="str">
            <v>HSS304.8x88.9x7.9</v>
          </cell>
          <cell r="BF772">
            <v>45.7</v>
          </cell>
          <cell r="BG772">
            <v>54.623521260000004</v>
          </cell>
          <cell r="BH772">
            <v>0</v>
          </cell>
          <cell r="BI772">
            <v>30.491999999999997</v>
          </cell>
          <cell r="BJ772">
            <v>0</v>
          </cell>
          <cell r="BK772">
            <v>0</v>
          </cell>
          <cell r="BL772">
            <v>8.8934999999999995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0.7940625</v>
          </cell>
          <cell r="BR772">
            <v>0.73943099999999995</v>
          </cell>
          <cell r="BS772">
            <v>0</v>
          </cell>
          <cell r="BT772">
            <v>0</v>
          </cell>
          <cell r="BU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9.0299999999999994</v>
          </cell>
          <cell r="CD772">
            <v>0</v>
          </cell>
          <cell r="CE772">
            <v>38.200000000000003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5586.2897577919739</v>
          </cell>
          <cell r="CK772">
            <v>485.63022206160002</v>
          </cell>
          <cell r="CL772">
            <v>367.50395183039996</v>
          </cell>
          <cell r="CM772">
            <v>10.11318</v>
          </cell>
          <cell r="CN772">
            <v>775.41036936515468</v>
          </cell>
          <cell r="CO772">
            <v>198.51775969409999</v>
          </cell>
          <cell r="CP772">
            <v>173.90812006259998</v>
          </cell>
          <cell r="CQ772">
            <v>3.7606799999999998</v>
          </cell>
          <cell r="CR772">
            <v>0</v>
          </cell>
          <cell r="CS772">
            <v>2334.5688540026158</v>
          </cell>
          <cell r="CT772">
            <v>0</v>
          </cell>
          <cell r="CU772">
            <v>357.66009597779998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</row>
        <row r="773">
          <cell r="C773" t="str">
            <v>HSS12x3x1/4</v>
          </cell>
          <cell r="D773" t="str">
            <v>F</v>
          </cell>
          <cell r="E773">
            <v>24.1</v>
          </cell>
          <cell r="F773">
            <v>6.63</v>
          </cell>
          <cell r="G773">
            <v>0</v>
          </cell>
          <cell r="H773">
            <v>12</v>
          </cell>
          <cell r="I773">
            <v>0</v>
          </cell>
          <cell r="J773">
            <v>0</v>
          </cell>
          <cell r="K773">
            <v>3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0.25</v>
          </cell>
          <cell r="Q773">
            <v>0.23300000000000001</v>
          </cell>
          <cell r="R773">
            <v>0</v>
          </cell>
          <cell r="S773">
            <v>0</v>
          </cell>
          <cell r="T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9.8800000000000008</v>
          </cell>
          <cell r="AC773">
            <v>0</v>
          </cell>
          <cell r="AD773">
            <v>48.5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103</v>
          </cell>
          <cell r="AJ773">
            <v>22.9</v>
          </cell>
          <cell r="AK773">
            <v>17.2</v>
          </cell>
          <cell r="AL773">
            <v>3.94</v>
          </cell>
          <cell r="AM773">
            <v>11.1</v>
          </cell>
          <cell r="AN773">
            <v>8.2799999999999994</v>
          </cell>
          <cell r="AO773">
            <v>7.38</v>
          </cell>
          <cell r="AP773">
            <v>1.29</v>
          </cell>
          <cell r="AQ773">
            <v>0</v>
          </cell>
          <cell r="AR773">
            <v>34.5</v>
          </cell>
          <cell r="AS773">
            <v>0</v>
          </cell>
          <cell r="AT773">
            <v>15.1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D773" t="str">
            <v>HSS304.8x76.2x6.4</v>
          </cell>
          <cell r="BE773" t="str">
            <v>HSS304.8x76.2x6.4</v>
          </cell>
          <cell r="BF773">
            <v>35.9</v>
          </cell>
          <cell r="BG773">
            <v>42.807795029999994</v>
          </cell>
          <cell r="BH773">
            <v>0</v>
          </cell>
          <cell r="BI773">
            <v>30.491999999999997</v>
          </cell>
          <cell r="BJ773">
            <v>0</v>
          </cell>
          <cell r="BK773">
            <v>0</v>
          </cell>
          <cell r="BL773">
            <v>7.6229999999999993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0.63524999999999998</v>
          </cell>
          <cell r="BR773">
            <v>0.59205300000000005</v>
          </cell>
          <cell r="BS773">
            <v>0</v>
          </cell>
          <cell r="BT773">
            <v>0</v>
          </cell>
          <cell r="BU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9.8800000000000008</v>
          </cell>
          <cell r="CD773">
            <v>0</v>
          </cell>
          <cell r="CE773">
            <v>48.5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4293.9391421833825</v>
          </cell>
          <cell r="CK773">
            <v>375.70716504089995</v>
          </cell>
          <cell r="CL773">
            <v>282.19053444119999</v>
          </cell>
          <cell r="CM773">
            <v>10.01154</v>
          </cell>
          <cell r="CN773">
            <v>462.74489784694708</v>
          </cell>
          <cell r="CO773">
            <v>135.84521076587998</v>
          </cell>
          <cell r="CP773">
            <v>121.07942698698</v>
          </cell>
          <cell r="CQ773">
            <v>3.2778900000000002</v>
          </cell>
          <cell r="CR773">
            <v>0</v>
          </cell>
          <cell r="CS773">
            <v>1438.2611689837545</v>
          </cell>
          <cell r="CT773">
            <v>0</v>
          </cell>
          <cell r="CU773">
            <v>247.73703895709997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</row>
        <row r="774">
          <cell r="C774" t="str">
            <v>HSS12x3x3/16</v>
          </cell>
          <cell r="D774" t="str">
            <v>F</v>
          </cell>
          <cell r="E774">
            <v>18.3</v>
          </cell>
          <cell r="F774">
            <v>5.0199999999999996</v>
          </cell>
          <cell r="G774">
            <v>0</v>
          </cell>
          <cell r="H774">
            <v>12</v>
          </cell>
          <cell r="I774">
            <v>0</v>
          </cell>
          <cell r="J774">
            <v>0</v>
          </cell>
          <cell r="K774">
            <v>3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0.1875</v>
          </cell>
          <cell r="Q774">
            <v>0.17399999999999999</v>
          </cell>
          <cell r="R774">
            <v>0</v>
          </cell>
          <cell r="S774">
            <v>0</v>
          </cell>
          <cell r="T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14.2</v>
          </cell>
          <cell r="AC774">
            <v>0</v>
          </cell>
          <cell r="AD774">
            <v>66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79.599999999999994</v>
          </cell>
          <cell r="AJ774">
            <v>17.5</v>
          </cell>
          <cell r="AK774">
            <v>13.3</v>
          </cell>
          <cell r="AL774">
            <v>3.98</v>
          </cell>
          <cell r="AM774">
            <v>8.7200000000000006</v>
          </cell>
          <cell r="AN774">
            <v>6.4</v>
          </cell>
          <cell r="AO774">
            <v>5.81</v>
          </cell>
          <cell r="AP774">
            <v>1.32</v>
          </cell>
          <cell r="AQ774">
            <v>0</v>
          </cell>
          <cell r="AR774">
            <v>26.8</v>
          </cell>
          <cell r="AS774">
            <v>0</v>
          </cell>
          <cell r="AT774">
            <v>11.6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D774" t="str">
            <v>HSS304.8x76.2x4.8</v>
          </cell>
          <cell r="BE774" t="str">
            <v>HSS304.8x76.2x4.8</v>
          </cell>
          <cell r="BF774">
            <v>27.3</v>
          </cell>
          <cell r="BG774">
            <v>32.412538619999992</v>
          </cell>
          <cell r="BH774">
            <v>0</v>
          </cell>
          <cell r="BI774">
            <v>30.491999999999997</v>
          </cell>
          <cell r="BJ774">
            <v>0</v>
          </cell>
          <cell r="BK774">
            <v>0</v>
          </cell>
          <cell r="BL774">
            <v>7.6229999999999993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0.47643749999999996</v>
          </cell>
          <cell r="BR774">
            <v>0.44213399999999997</v>
          </cell>
          <cell r="BS774">
            <v>0</v>
          </cell>
          <cell r="BT774">
            <v>0</v>
          </cell>
          <cell r="BU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14.2</v>
          </cell>
          <cell r="CD774">
            <v>0</v>
          </cell>
          <cell r="CE774">
            <v>66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3318.4228710465754</v>
          </cell>
          <cell r="CK774">
            <v>287.11246236749997</v>
          </cell>
          <cell r="CL774">
            <v>218.2054713993</v>
          </cell>
          <cell r="CM774">
            <v>10.11318</v>
          </cell>
          <cell r="CN774">
            <v>363.52572155183594</v>
          </cell>
          <cell r="CO774">
            <v>105.0011290944</v>
          </cell>
          <cell r="CP774">
            <v>95.321337506009982</v>
          </cell>
          <cell r="CQ774">
            <v>3.35412</v>
          </cell>
          <cell r="CR774">
            <v>0</v>
          </cell>
          <cell r="CS774">
            <v>1117.2579515583948</v>
          </cell>
          <cell r="CT774">
            <v>0</v>
          </cell>
          <cell r="CU774">
            <v>190.31454648359997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</row>
        <row r="775">
          <cell r="C775" t="str">
            <v>HSS12x3x5/16</v>
          </cell>
          <cell r="D775" t="str">
            <v>F</v>
          </cell>
          <cell r="E775">
            <v>29.7</v>
          </cell>
          <cell r="F775">
            <v>8.17</v>
          </cell>
          <cell r="G775">
            <v>0</v>
          </cell>
          <cell r="H775">
            <v>12</v>
          </cell>
          <cell r="I775">
            <v>0</v>
          </cell>
          <cell r="J775">
            <v>0</v>
          </cell>
          <cell r="K775">
            <v>3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0.3125</v>
          </cell>
          <cell r="Q775">
            <v>0.29099999999999998</v>
          </cell>
          <cell r="R775">
            <v>0</v>
          </cell>
          <cell r="S775">
            <v>0</v>
          </cell>
          <cell r="T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7.31</v>
          </cell>
          <cell r="AC775">
            <v>0</v>
          </cell>
          <cell r="AD775">
            <v>38.200000000000003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124</v>
          </cell>
          <cell r="AJ775">
            <v>27.9</v>
          </cell>
          <cell r="AK775">
            <v>20.7</v>
          </cell>
          <cell r="AL775">
            <v>3.9</v>
          </cell>
          <cell r="AM775">
            <v>13.1</v>
          </cell>
          <cell r="AN775">
            <v>10</v>
          </cell>
          <cell r="AO775">
            <v>8.73</v>
          </cell>
          <cell r="AP775">
            <v>1.27</v>
          </cell>
          <cell r="AQ775">
            <v>0</v>
          </cell>
          <cell r="AR775">
            <v>41.3</v>
          </cell>
          <cell r="AS775">
            <v>0</v>
          </cell>
          <cell r="AT775">
            <v>18.399999999999999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D775" t="str">
            <v>HSS304.8x76.2x7.9</v>
          </cell>
          <cell r="BE775" t="str">
            <v>HSS304.8x76.2x7.9</v>
          </cell>
          <cell r="BF775">
            <v>44.2</v>
          </cell>
          <cell r="BG775">
            <v>52.751083769999994</v>
          </cell>
          <cell r="BH775">
            <v>0</v>
          </cell>
          <cell r="BI775">
            <v>30.491999999999997</v>
          </cell>
          <cell r="BJ775">
            <v>0</v>
          </cell>
          <cell r="BK775">
            <v>0</v>
          </cell>
          <cell r="BL775">
            <v>7.6229999999999993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0.7940625</v>
          </cell>
          <cell r="BR775">
            <v>0.73943099999999995</v>
          </cell>
          <cell r="BS775">
            <v>0</v>
          </cell>
          <cell r="BT775">
            <v>0</v>
          </cell>
          <cell r="BU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7.31</v>
          </cell>
          <cell r="CD775">
            <v>0</v>
          </cell>
          <cell r="CE775">
            <v>38.200000000000003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5169.4024624343638</v>
          </cell>
          <cell r="CK775">
            <v>457.73929714589997</v>
          </cell>
          <cell r="CL775">
            <v>339.61302691469996</v>
          </cell>
          <cell r="CM775">
            <v>9.9098999999999986</v>
          </cell>
          <cell r="CN775">
            <v>546.12235691846911</v>
          </cell>
          <cell r="CO775">
            <v>164.06426420999998</v>
          </cell>
          <cell r="CP775">
            <v>143.22810265532999</v>
          </cell>
          <cell r="CQ775">
            <v>3.2270699999999999</v>
          </cell>
          <cell r="CR775">
            <v>0</v>
          </cell>
          <cell r="CS775">
            <v>1721.744529826929</v>
          </cell>
          <cell r="CT775">
            <v>0</v>
          </cell>
          <cell r="CU775">
            <v>301.87824614639993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</row>
        <row r="776">
          <cell r="C776" t="str">
            <v>HSS12x4x1/2</v>
          </cell>
          <cell r="D776" t="str">
            <v>F</v>
          </cell>
          <cell r="E776">
            <v>48.7</v>
          </cell>
          <cell r="F776">
            <v>13.5</v>
          </cell>
          <cell r="G776">
            <v>0</v>
          </cell>
          <cell r="H776">
            <v>12</v>
          </cell>
          <cell r="I776">
            <v>0</v>
          </cell>
          <cell r="J776">
            <v>0</v>
          </cell>
          <cell r="K776">
            <v>4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0.5</v>
          </cell>
          <cell r="Q776">
            <v>0.46500000000000002</v>
          </cell>
          <cell r="R776">
            <v>0</v>
          </cell>
          <cell r="S776">
            <v>0</v>
          </cell>
          <cell r="T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5.6</v>
          </cell>
          <cell r="AC776">
            <v>0</v>
          </cell>
          <cell r="AD776">
            <v>22.8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210</v>
          </cell>
          <cell r="AJ776">
            <v>46.7</v>
          </cell>
          <cell r="AK776">
            <v>34.9</v>
          </cell>
          <cell r="AL776">
            <v>3.95</v>
          </cell>
          <cell r="AM776">
            <v>35.299999999999997</v>
          </cell>
          <cell r="AN776">
            <v>20.9</v>
          </cell>
          <cell r="AO776">
            <v>17.7</v>
          </cell>
          <cell r="AP776">
            <v>1.62</v>
          </cell>
          <cell r="AQ776">
            <v>0</v>
          </cell>
          <cell r="AR776">
            <v>105</v>
          </cell>
          <cell r="AS776">
            <v>0</v>
          </cell>
          <cell r="AT776">
            <v>37.5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D776" t="str">
            <v>HSS304.8x101.6x12.7</v>
          </cell>
          <cell r="BE776" t="str">
            <v>HSS304.8x101.6x12.7</v>
          </cell>
          <cell r="BF776">
            <v>72.5</v>
          </cell>
          <cell r="BG776">
            <v>87.165193500000001</v>
          </cell>
          <cell r="BH776">
            <v>0</v>
          </cell>
          <cell r="BI776">
            <v>30.491999999999997</v>
          </cell>
          <cell r="BJ776">
            <v>0</v>
          </cell>
          <cell r="BK776">
            <v>0</v>
          </cell>
          <cell r="BL776">
            <v>10.164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1.2705</v>
          </cell>
          <cell r="BR776">
            <v>1.181565</v>
          </cell>
          <cell r="BS776">
            <v>0</v>
          </cell>
          <cell r="BT776">
            <v>0</v>
          </cell>
          <cell r="BU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5.6</v>
          </cell>
          <cell r="CD776">
            <v>0</v>
          </cell>
          <cell r="CE776">
            <v>22.8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8754.6332025098091</v>
          </cell>
          <cell r="CK776">
            <v>766.18011386069998</v>
          </cell>
          <cell r="CL776">
            <v>572.58428209289991</v>
          </cell>
          <cell r="CM776">
            <v>10.036950000000001</v>
          </cell>
          <cell r="CN776">
            <v>1471.6121526123632</v>
          </cell>
          <cell r="CO776">
            <v>342.89431219889997</v>
          </cell>
          <cell r="CP776">
            <v>290.39374765169998</v>
          </cell>
          <cell r="CQ776">
            <v>4.1164199999999997</v>
          </cell>
          <cell r="CR776">
            <v>0</v>
          </cell>
          <cell r="CS776">
            <v>4377.3166012549045</v>
          </cell>
          <cell r="CT776">
            <v>0</v>
          </cell>
          <cell r="CU776">
            <v>615.24099078749998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</row>
        <row r="777">
          <cell r="C777" t="str">
            <v>HSS12x4x1/4</v>
          </cell>
          <cell r="D777" t="str">
            <v>F</v>
          </cell>
          <cell r="E777">
            <v>25.8</v>
          </cell>
          <cell r="F777">
            <v>7.1</v>
          </cell>
          <cell r="G777">
            <v>0</v>
          </cell>
          <cell r="H777">
            <v>12</v>
          </cell>
          <cell r="I777">
            <v>0</v>
          </cell>
          <cell r="J777">
            <v>0</v>
          </cell>
          <cell r="K777">
            <v>4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0.25</v>
          </cell>
          <cell r="Q777">
            <v>0.23300000000000001</v>
          </cell>
          <cell r="R777">
            <v>0</v>
          </cell>
          <cell r="S777">
            <v>0</v>
          </cell>
          <cell r="T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14.2</v>
          </cell>
          <cell r="AC777">
            <v>0</v>
          </cell>
          <cell r="AD777">
            <v>48.5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119</v>
          </cell>
          <cell r="AJ777">
            <v>25.6</v>
          </cell>
          <cell r="AK777">
            <v>19.899999999999999</v>
          </cell>
          <cell r="AL777">
            <v>4.0999999999999996</v>
          </cell>
          <cell r="AM777">
            <v>21</v>
          </cell>
          <cell r="AN777">
            <v>11.7</v>
          </cell>
          <cell r="AO777">
            <v>10.5</v>
          </cell>
          <cell r="AP777">
            <v>1.72</v>
          </cell>
          <cell r="AQ777">
            <v>0</v>
          </cell>
          <cell r="AR777">
            <v>59.8</v>
          </cell>
          <cell r="AS777">
            <v>0</v>
          </cell>
          <cell r="AT777">
            <v>20.6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D777" t="str">
            <v>HSS304.8x101.6x6.4</v>
          </cell>
          <cell r="BE777" t="str">
            <v>HSS304.8x101.6x6.4</v>
          </cell>
          <cell r="BF777">
            <v>38.4</v>
          </cell>
          <cell r="BG777">
            <v>45.842435099999996</v>
          </cell>
          <cell r="BH777">
            <v>0</v>
          </cell>
          <cell r="BI777">
            <v>30.491999999999997</v>
          </cell>
          <cell r="BJ777">
            <v>0</v>
          </cell>
          <cell r="BK777">
            <v>0</v>
          </cell>
          <cell r="BL777">
            <v>10.164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0.63524999999999998</v>
          </cell>
          <cell r="BR777">
            <v>0.59205300000000005</v>
          </cell>
          <cell r="BS777">
            <v>0</v>
          </cell>
          <cell r="BT777">
            <v>0</v>
          </cell>
          <cell r="BU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14.2</v>
          </cell>
          <cell r="CD777">
            <v>0</v>
          </cell>
          <cell r="CE777">
            <v>48.5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4960.9588147555587</v>
          </cell>
          <cell r="CK777">
            <v>420.0045163776</v>
          </cell>
          <cell r="CL777">
            <v>326.48788577789998</v>
          </cell>
          <cell r="CM777">
            <v>10.418099999999999</v>
          </cell>
          <cell r="CN777">
            <v>875.46332025098093</v>
          </cell>
          <cell r="CO777">
            <v>191.95518912569997</v>
          </cell>
          <cell r="CP777">
            <v>172.2674774205</v>
          </cell>
          <cell r="CQ777">
            <v>4.37052</v>
          </cell>
          <cell r="CR777">
            <v>0</v>
          </cell>
          <cell r="CS777">
            <v>2492.9860262385077</v>
          </cell>
          <cell r="CT777">
            <v>0</v>
          </cell>
          <cell r="CU777">
            <v>337.97238427259998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</row>
        <row r="778">
          <cell r="C778" t="str">
            <v>HSS12x4x3/16</v>
          </cell>
          <cell r="D778" t="str">
            <v>F</v>
          </cell>
          <cell r="E778">
            <v>19.600000000000001</v>
          </cell>
          <cell r="F778">
            <v>5.37</v>
          </cell>
          <cell r="G778">
            <v>0</v>
          </cell>
          <cell r="H778">
            <v>12</v>
          </cell>
          <cell r="I778">
            <v>0</v>
          </cell>
          <cell r="J778">
            <v>0</v>
          </cell>
          <cell r="K778">
            <v>4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0.1875</v>
          </cell>
          <cell r="Q778">
            <v>0.17399999999999999</v>
          </cell>
          <cell r="R778">
            <v>0</v>
          </cell>
          <cell r="S778">
            <v>0</v>
          </cell>
          <cell r="T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20</v>
          </cell>
          <cell r="AC778">
            <v>0</v>
          </cell>
          <cell r="AD778">
            <v>66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91.8</v>
          </cell>
          <cell r="AJ778">
            <v>19.600000000000001</v>
          </cell>
          <cell r="AK778">
            <v>15.3</v>
          </cell>
          <cell r="AL778">
            <v>4.13</v>
          </cell>
          <cell r="AM778">
            <v>16.399999999999999</v>
          </cell>
          <cell r="AN778">
            <v>9</v>
          </cell>
          <cell r="AO778">
            <v>8.1999999999999993</v>
          </cell>
          <cell r="AP778">
            <v>1.75</v>
          </cell>
          <cell r="AQ778">
            <v>0</v>
          </cell>
          <cell r="AR778">
            <v>46.1</v>
          </cell>
          <cell r="AS778">
            <v>0</v>
          </cell>
          <cell r="AT778">
            <v>15.7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D778" t="str">
            <v>HSS304.8x101.6x4.8</v>
          </cell>
          <cell r="BE778" t="str">
            <v>HSS304.8x101.6x4.8</v>
          </cell>
          <cell r="BF778">
            <v>29.200000000000003</v>
          </cell>
          <cell r="BG778">
            <v>34.672376970000002</v>
          </cell>
          <cell r="BH778">
            <v>0</v>
          </cell>
          <cell r="BI778">
            <v>30.491999999999997</v>
          </cell>
          <cell r="BJ778">
            <v>0</v>
          </cell>
          <cell r="BK778">
            <v>0</v>
          </cell>
          <cell r="BL778">
            <v>10.164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0.47643749999999996</v>
          </cell>
          <cell r="BR778">
            <v>0.44213399999999997</v>
          </cell>
          <cell r="BS778">
            <v>0</v>
          </cell>
          <cell r="BT778">
            <v>0</v>
          </cell>
          <cell r="BU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20</v>
          </cell>
          <cell r="CD778">
            <v>0</v>
          </cell>
          <cell r="CE778">
            <v>66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3827.0253713828597</v>
          </cell>
          <cell r="CK778">
            <v>321.56595785159999</v>
          </cell>
          <cell r="CL778">
            <v>251.01832424130001</v>
          </cell>
          <cell r="CM778">
            <v>10.49433</v>
          </cell>
          <cell r="CN778">
            <v>683.69516438648031</v>
          </cell>
          <cell r="CO778">
            <v>147.65783778899998</v>
          </cell>
          <cell r="CP778">
            <v>134.53269665219997</v>
          </cell>
          <cell r="CQ778">
            <v>4.4467499999999998</v>
          </cell>
          <cell r="CR778">
            <v>0</v>
          </cell>
          <cell r="CS778">
            <v>1921.8504315985822</v>
          </cell>
          <cell r="CT778">
            <v>0</v>
          </cell>
          <cell r="CU778">
            <v>257.5808948097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</row>
        <row r="779">
          <cell r="C779" t="str">
            <v>HSS12x4x3/8</v>
          </cell>
          <cell r="D779" t="str">
            <v>F</v>
          </cell>
          <cell r="E779">
            <v>37.6</v>
          </cell>
          <cell r="F779">
            <v>10.4</v>
          </cell>
          <cell r="G779">
            <v>0</v>
          </cell>
          <cell r="H779">
            <v>12</v>
          </cell>
          <cell r="I779">
            <v>0</v>
          </cell>
          <cell r="J779">
            <v>0</v>
          </cell>
          <cell r="K779">
            <v>4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0.375</v>
          </cell>
          <cell r="Q779">
            <v>0.34899999999999998</v>
          </cell>
          <cell r="R779">
            <v>0</v>
          </cell>
          <cell r="S779">
            <v>0</v>
          </cell>
          <cell r="T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8.4600000000000009</v>
          </cell>
          <cell r="AC779">
            <v>0</v>
          </cell>
          <cell r="AD779">
            <v>31.4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168</v>
          </cell>
          <cell r="AJ779">
            <v>36.700000000000003</v>
          </cell>
          <cell r="AK779">
            <v>28</v>
          </cell>
          <cell r="AL779">
            <v>4.0199999999999996</v>
          </cell>
          <cell r="AM779">
            <v>28.9</v>
          </cell>
          <cell r="AN779">
            <v>16.600000000000001</v>
          </cell>
          <cell r="AO779">
            <v>14.5</v>
          </cell>
          <cell r="AP779">
            <v>1.67</v>
          </cell>
          <cell r="AQ779">
            <v>0</v>
          </cell>
          <cell r="AR779">
            <v>84.1</v>
          </cell>
          <cell r="AS779">
            <v>0</v>
          </cell>
          <cell r="AT779">
            <v>29.5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D779" t="str">
            <v>HSS304.8x101.6x9.5</v>
          </cell>
          <cell r="BE779" t="str">
            <v>HSS304.8x101.6x9.5</v>
          </cell>
          <cell r="BF779">
            <v>56</v>
          </cell>
          <cell r="BG779">
            <v>67.149482399999997</v>
          </cell>
          <cell r="BH779">
            <v>0</v>
          </cell>
          <cell r="BI779">
            <v>30.491999999999997</v>
          </cell>
          <cell r="BJ779">
            <v>0</v>
          </cell>
          <cell r="BK779">
            <v>0</v>
          </cell>
          <cell r="BL779">
            <v>10.164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0.95287499999999992</v>
          </cell>
          <cell r="BR779">
            <v>0.88680899999999996</v>
          </cell>
          <cell r="BS779">
            <v>0</v>
          </cell>
          <cell r="BT779">
            <v>0</v>
          </cell>
          <cell r="BU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8.4600000000000009</v>
          </cell>
          <cell r="CD779">
            <v>0</v>
          </cell>
          <cell r="CE779">
            <v>31.4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7003.7065620078474</v>
          </cell>
          <cell r="CK779">
            <v>602.11584965070006</v>
          </cell>
          <cell r="CL779">
            <v>459.379939788</v>
          </cell>
          <cell r="CM779">
            <v>10.214819999999998</v>
          </cell>
          <cell r="CN779">
            <v>1204.8042835834929</v>
          </cell>
          <cell r="CO779">
            <v>272.34667858860001</v>
          </cell>
          <cell r="CP779">
            <v>237.8931831045</v>
          </cell>
          <cell r="CQ779">
            <v>4.2434699999999994</v>
          </cell>
          <cell r="CR779">
            <v>0</v>
          </cell>
          <cell r="CS779">
            <v>3506.0221539574995</v>
          </cell>
          <cell r="CT779">
            <v>0</v>
          </cell>
          <cell r="CU779">
            <v>483.98957941949999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</row>
        <row r="780">
          <cell r="C780" t="str">
            <v>HSS12x4x5/16</v>
          </cell>
          <cell r="D780" t="str">
            <v>F</v>
          </cell>
          <cell r="E780">
            <v>31.8</v>
          </cell>
          <cell r="F780">
            <v>8.76</v>
          </cell>
          <cell r="G780">
            <v>0</v>
          </cell>
          <cell r="H780">
            <v>12</v>
          </cell>
          <cell r="I780">
            <v>0</v>
          </cell>
          <cell r="J780">
            <v>0</v>
          </cell>
          <cell r="K780">
            <v>4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0.3125</v>
          </cell>
          <cell r="Q780">
            <v>0.29099999999999998</v>
          </cell>
          <cell r="R780">
            <v>0</v>
          </cell>
          <cell r="S780">
            <v>0</v>
          </cell>
          <cell r="T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10.7</v>
          </cell>
          <cell r="AC780">
            <v>0</v>
          </cell>
          <cell r="AD780">
            <v>38.200000000000003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144</v>
          </cell>
          <cell r="AJ780">
            <v>31.3</v>
          </cell>
          <cell r="AK780">
            <v>24.1</v>
          </cell>
          <cell r="AL780">
            <v>4.0599999999999996</v>
          </cell>
          <cell r="AM780">
            <v>25.2</v>
          </cell>
          <cell r="AN780">
            <v>14.2</v>
          </cell>
          <cell r="AO780">
            <v>12.6</v>
          </cell>
          <cell r="AP780">
            <v>1.7</v>
          </cell>
          <cell r="AQ780">
            <v>0</v>
          </cell>
          <cell r="AR780">
            <v>72.400000000000006</v>
          </cell>
          <cell r="AS780">
            <v>0</v>
          </cell>
          <cell r="AT780">
            <v>25.2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D780" t="str">
            <v>HSS304.8x101.6x7.9</v>
          </cell>
          <cell r="BE780" t="str">
            <v>HSS304.8x101.6x7.9</v>
          </cell>
          <cell r="BF780">
            <v>47.4</v>
          </cell>
          <cell r="BG780">
            <v>56.560525559999995</v>
          </cell>
          <cell r="BH780">
            <v>0</v>
          </cell>
          <cell r="BI780">
            <v>30.491999999999997</v>
          </cell>
          <cell r="BJ780">
            <v>0</v>
          </cell>
          <cell r="BK780">
            <v>0</v>
          </cell>
          <cell r="BL780">
            <v>10.164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0.7940625</v>
          </cell>
          <cell r="BR780">
            <v>0.73943099999999995</v>
          </cell>
          <cell r="BS780">
            <v>0</v>
          </cell>
          <cell r="BT780">
            <v>0</v>
          </cell>
          <cell r="BU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10.7</v>
          </cell>
          <cell r="CD780">
            <v>0</v>
          </cell>
          <cell r="CE780">
            <v>38.200000000000003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6003.177053149584</v>
          </cell>
          <cell r="CK780">
            <v>513.52114697729996</v>
          </cell>
          <cell r="CL780">
            <v>395.39487674610001</v>
          </cell>
          <cell r="CM780">
            <v>10.316459999999999</v>
          </cell>
          <cell r="CN780">
            <v>1050.5559843011772</v>
          </cell>
          <cell r="CO780">
            <v>232.97125517819998</v>
          </cell>
          <cell r="CP780">
            <v>206.72097290459999</v>
          </cell>
          <cell r="CQ780">
            <v>4.3197000000000001</v>
          </cell>
          <cell r="CR780">
            <v>0</v>
          </cell>
          <cell r="CS780">
            <v>3018.2640183890967</v>
          </cell>
          <cell r="CT780">
            <v>0</v>
          </cell>
          <cell r="CU780">
            <v>413.44194580919998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</row>
        <row r="781">
          <cell r="C781" t="str">
            <v>HSS12x4x5/8</v>
          </cell>
          <cell r="D781" t="str">
            <v>F</v>
          </cell>
          <cell r="E781">
            <v>59.1</v>
          </cell>
          <cell r="F781">
            <v>16.399999999999999</v>
          </cell>
          <cell r="G781">
            <v>0</v>
          </cell>
          <cell r="H781">
            <v>12</v>
          </cell>
          <cell r="I781">
            <v>0</v>
          </cell>
          <cell r="J781">
            <v>0</v>
          </cell>
          <cell r="K781">
            <v>4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0.625</v>
          </cell>
          <cell r="Q781">
            <v>0.58099999999999996</v>
          </cell>
          <cell r="R781">
            <v>0</v>
          </cell>
          <cell r="S781">
            <v>0</v>
          </cell>
          <cell r="T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3.88</v>
          </cell>
          <cell r="AC781">
            <v>0</v>
          </cell>
          <cell r="AD781">
            <v>17.7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245</v>
          </cell>
          <cell r="AJ781">
            <v>55.5</v>
          </cell>
          <cell r="AK781">
            <v>40.799999999999997</v>
          </cell>
          <cell r="AL781">
            <v>3.87</v>
          </cell>
          <cell r="AM781">
            <v>40.4</v>
          </cell>
          <cell r="AN781">
            <v>24.5</v>
          </cell>
          <cell r="AO781">
            <v>20.2</v>
          </cell>
          <cell r="AP781">
            <v>1.57</v>
          </cell>
          <cell r="AQ781">
            <v>0</v>
          </cell>
          <cell r="AR781">
            <v>122</v>
          </cell>
          <cell r="AS781">
            <v>0</v>
          </cell>
          <cell r="AT781">
            <v>44.6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D781" t="str">
            <v>HSS304.8x101.6x15.9</v>
          </cell>
          <cell r="BE781" t="str">
            <v>HSS304.8x101.6x15.9</v>
          </cell>
          <cell r="BF781">
            <v>88</v>
          </cell>
          <cell r="BG781">
            <v>105.88956839999999</v>
          </cell>
          <cell r="BH781">
            <v>0</v>
          </cell>
          <cell r="BI781">
            <v>30.491999999999997</v>
          </cell>
          <cell r="BJ781">
            <v>0</v>
          </cell>
          <cell r="BK781">
            <v>0</v>
          </cell>
          <cell r="BL781">
            <v>10.164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1.588125</v>
          </cell>
          <cell r="BR781">
            <v>1.4763209999999998</v>
          </cell>
          <cell r="BS781">
            <v>0</v>
          </cell>
          <cell r="BT781">
            <v>0</v>
          </cell>
          <cell r="BU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3.88</v>
          </cell>
          <cell r="CD781">
            <v>0</v>
          </cell>
          <cell r="CE781">
            <v>17.7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10213.738736261445</v>
          </cell>
          <cell r="CK781">
            <v>910.55666636549995</v>
          </cell>
          <cell r="CL781">
            <v>669.38219797679994</v>
          </cell>
          <cell r="CM781">
            <v>9.8336699999999997</v>
          </cell>
          <cell r="CN781">
            <v>1684.2246732447443</v>
          </cell>
          <cell r="CO781">
            <v>401.95744731449997</v>
          </cell>
          <cell r="CP781">
            <v>331.40981370419996</v>
          </cell>
          <cell r="CQ781">
            <v>3.9893700000000001</v>
          </cell>
          <cell r="CR781">
            <v>0</v>
          </cell>
          <cell r="CS781">
            <v>5086.0250033628417</v>
          </cell>
          <cell r="CT781">
            <v>0</v>
          </cell>
          <cell r="CU781">
            <v>731.72661837659996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</row>
        <row r="782">
          <cell r="C782" t="str">
            <v>HSS12x6x1/2</v>
          </cell>
          <cell r="D782" t="str">
            <v>F</v>
          </cell>
          <cell r="E782">
            <v>55.5</v>
          </cell>
          <cell r="F782">
            <v>15.3</v>
          </cell>
          <cell r="G782">
            <v>0</v>
          </cell>
          <cell r="H782">
            <v>12</v>
          </cell>
          <cell r="I782">
            <v>0</v>
          </cell>
          <cell r="J782">
            <v>0</v>
          </cell>
          <cell r="K782">
            <v>6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0.5</v>
          </cell>
          <cell r="Q782">
            <v>0.46500000000000002</v>
          </cell>
          <cell r="R782">
            <v>0</v>
          </cell>
          <cell r="S782">
            <v>0</v>
          </cell>
          <cell r="T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9.9</v>
          </cell>
          <cell r="AC782">
            <v>0</v>
          </cell>
          <cell r="AD782">
            <v>22.8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271</v>
          </cell>
          <cell r="AJ782">
            <v>57.4</v>
          </cell>
          <cell r="AK782">
            <v>45.2</v>
          </cell>
          <cell r="AL782">
            <v>4.21</v>
          </cell>
          <cell r="AM782">
            <v>91.1</v>
          </cell>
          <cell r="AN782">
            <v>35.200000000000003</v>
          </cell>
          <cell r="AO782">
            <v>30.4</v>
          </cell>
          <cell r="AP782">
            <v>2.44</v>
          </cell>
          <cell r="AQ782">
            <v>0</v>
          </cell>
          <cell r="AR782">
            <v>227</v>
          </cell>
          <cell r="AS782">
            <v>0</v>
          </cell>
          <cell r="AT782">
            <v>59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D782" t="str">
            <v>HSS304.8x152.4x12.7</v>
          </cell>
          <cell r="BE782" t="str">
            <v>HSS304.8x152.4x12.7</v>
          </cell>
          <cell r="BF782">
            <v>82.6</v>
          </cell>
          <cell r="BG782">
            <v>98.787219300000004</v>
          </cell>
          <cell r="BH782">
            <v>0</v>
          </cell>
          <cell r="BI782">
            <v>30.491999999999997</v>
          </cell>
          <cell r="BJ782">
            <v>0</v>
          </cell>
          <cell r="BK782">
            <v>0</v>
          </cell>
          <cell r="BL782">
            <v>15.245999999999999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1.2705</v>
          </cell>
          <cell r="BR782">
            <v>1.181565</v>
          </cell>
          <cell r="BS782">
            <v>0</v>
          </cell>
          <cell r="BT782">
            <v>0</v>
          </cell>
          <cell r="BU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9.9</v>
          </cell>
          <cell r="CD782">
            <v>0</v>
          </cell>
          <cell r="CE782">
            <v>22.8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11297.645704191231</v>
          </cell>
          <cell r="CK782">
            <v>941.7288765653999</v>
          </cell>
          <cell r="CL782">
            <v>741.57047422920004</v>
          </cell>
          <cell r="CM782">
            <v>10.697609999999999</v>
          </cell>
          <cell r="CN782">
            <v>3797.8432607078266</v>
          </cell>
          <cell r="CO782">
            <v>577.50621001920001</v>
          </cell>
          <cell r="CP782">
            <v>498.75536319839995</v>
          </cell>
          <cell r="CQ782">
            <v>6.2000399999999996</v>
          </cell>
          <cell r="CR782">
            <v>0</v>
          </cell>
          <cell r="CS782">
            <v>9463.3416046177463</v>
          </cell>
          <cell r="CT782">
            <v>0</v>
          </cell>
          <cell r="CU782">
            <v>967.97915883899998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</row>
        <row r="783">
          <cell r="C783" t="str">
            <v>HSS12x6x1/4</v>
          </cell>
          <cell r="D783" t="str">
            <v>F</v>
          </cell>
          <cell r="E783">
            <v>29.2</v>
          </cell>
          <cell r="F783">
            <v>8.0299999999999994</v>
          </cell>
          <cell r="G783">
            <v>0</v>
          </cell>
          <cell r="H783">
            <v>12</v>
          </cell>
          <cell r="I783">
            <v>0</v>
          </cell>
          <cell r="J783">
            <v>0</v>
          </cell>
          <cell r="K783">
            <v>6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0.25</v>
          </cell>
          <cell r="Q783">
            <v>0.23300000000000001</v>
          </cell>
          <cell r="R783">
            <v>0</v>
          </cell>
          <cell r="S783">
            <v>0</v>
          </cell>
          <cell r="T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22.8</v>
          </cell>
          <cell r="AC783">
            <v>0</v>
          </cell>
          <cell r="AD783">
            <v>48.5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151</v>
          </cell>
          <cell r="AJ783">
            <v>31.1</v>
          </cell>
          <cell r="AK783">
            <v>25.2</v>
          </cell>
          <cell r="AL783">
            <v>4.34</v>
          </cell>
          <cell r="AM783">
            <v>51.9</v>
          </cell>
          <cell r="AN783">
            <v>19.3</v>
          </cell>
          <cell r="AO783">
            <v>17.3</v>
          </cell>
          <cell r="AP783">
            <v>2.54</v>
          </cell>
          <cell r="AQ783">
            <v>0</v>
          </cell>
          <cell r="AR783">
            <v>124</v>
          </cell>
          <cell r="AS783">
            <v>0</v>
          </cell>
          <cell r="AT783">
            <v>31.6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D783" t="str">
            <v>HSS304.8x152.4x6.4</v>
          </cell>
          <cell r="BE783" t="str">
            <v>HSS304.8x152.4x6.4</v>
          </cell>
          <cell r="BF783">
            <v>43.5</v>
          </cell>
          <cell r="BG783">
            <v>51.84714842999999</v>
          </cell>
          <cell r="BH783">
            <v>0</v>
          </cell>
          <cell r="BI783">
            <v>30.491999999999997</v>
          </cell>
          <cell r="BJ783">
            <v>0</v>
          </cell>
          <cell r="BK783">
            <v>0</v>
          </cell>
          <cell r="BL783">
            <v>15.245999999999999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0.63524999999999998</v>
          </cell>
          <cell r="BR783">
            <v>0.59205300000000005</v>
          </cell>
          <cell r="BS783">
            <v>0</v>
          </cell>
          <cell r="BT783">
            <v>0</v>
          </cell>
          <cell r="BU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22.8</v>
          </cell>
          <cell r="CD783">
            <v>0</v>
          </cell>
          <cell r="CE783">
            <v>48.5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6294.9981598999111</v>
          </cell>
          <cell r="CK783">
            <v>510.23986169310001</v>
          </cell>
          <cell r="CL783">
            <v>413.44194580919998</v>
          </cell>
          <cell r="CM783">
            <v>11.027939999999999</v>
          </cell>
          <cell r="CN783">
            <v>2163.6450629059959</v>
          </cell>
          <cell r="CO783">
            <v>316.6440299253</v>
          </cell>
          <cell r="CP783">
            <v>283.83117708330002</v>
          </cell>
          <cell r="CQ783">
            <v>6.4541399999999998</v>
          </cell>
          <cell r="CR783">
            <v>0</v>
          </cell>
          <cell r="CS783">
            <v>5169.4024624343638</v>
          </cell>
          <cell r="CT783">
            <v>0</v>
          </cell>
          <cell r="CU783">
            <v>518.44307490359995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</row>
        <row r="784">
          <cell r="C784" t="str">
            <v>HSS12x6x3/16</v>
          </cell>
          <cell r="D784" t="str">
            <v>F</v>
          </cell>
          <cell r="E784">
            <v>22.2</v>
          </cell>
          <cell r="F784">
            <v>6.06</v>
          </cell>
          <cell r="G784">
            <v>0</v>
          </cell>
          <cell r="H784">
            <v>12</v>
          </cell>
          <cell r="I784">
            <v>0</v>
          </cell>
          <cell r="J784">
            <v>0</v>
          </cell>
          <cell r="K784">
            <v>6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0.1875</v>
          </cell>
          <cell r="Q784">
            <v>0.17399999999999999</v>
          </cell>
          <cell r="R784">
            <v>0</v>
          </cell>
          <cell r="S784">
            <v>0</v>
          </cell>
          <cell r="T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31.5</v>
          </cell>
          <cell r="AC784">
            <v>0</v>
          </cell>
          <cell r="AD784">
            <v>66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116</v>
          </cell>
          <cell r="AJ784">
            <v>23.7</v>
          </cell>
          <cell r="AK784">
            <v>19.399999999999999</v>
          </cell>
          <cell r="AL784">
            <v>4.38</v>
          </cell>
          <cell r="AM784">
            <v>40</v>
          </cell>
          <cell r="AN784">
            <v>14.7</v>
          </cell>
          <cell r="AO784">
            <v>13.3</v>
          </cell>
          <cell r="AP784">
            <v>2.57</v>
          </cell>
          <cell r="AQ784">
            <v>0</v>
          </cell>
          <cell r="AR784">
            <v>94.6</v>
          </cell>
          <cell r="AS784">
            <v>0</v>
          </cell>
          <cell r="AT784">
            <v>24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D784" t="str">
            <v>HSS304.8x152.4x4.8</v>
          </cell>
          <cell r="BE784" t="str">
            <v>HSS304.8x152.4x4.8</v>
          </cell>
          <cell r="BF784">
            <v>33.1</v>
          </cell>
          <cell r="BG784">
            <v>39.127486859999998</v>
          </cell>
          <cell r="BH784">
            <v>0</v>
          </cell>
          <cell r="BI784">
            <v>30.491999999999997</v>
          </cell>
          <cell r="BJ784">
            <v>0</v>
          </cell>
          <cell r="BK784">
            <v>0</v>
          </cell>
          <cell r="BL784">
            <v>15.245999999999999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0.47643749999999996</v>
          </cell>
          <cell r="BR784">
            <v>0.44213399999999997</v>
          </cell>
          <cell r="BS784">
            <v>0</v>
          </cell>
          <cell r="BT784">
            <v>0</v>
          </cell>
          <cell r="BU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31.5</v>
          </cell>
          <cell r="CD784">
            <v>0</v>
          </cell>
          <cell r="CE784">
            <v>66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4835.8926261482757</v>
          </cell>
          <cell r="CK784">
            <v>388.83230617769999</v>
          </cell>
          <cell r="CL784">
            <v>318.28467256739998</v>
          </cell>
          <cell r="CM784">
            <v>11.129579999999999</v>
          </cell>
          <cell r="CN784">
            <v>1667.5491814304401</v>
          </cell>
          <cell r="CO784">
            <v>241.17446838869998</v>
          </cell>
          <cell r="CP784">
            <v>218.2054713993</v>
          </cell>
          <cell r="CQ784">
            <v>6.5303699999999996</v>
          </cell>
          <cell r="CR784">
            <v>0</v>
          </cell>
          <cell r="CS784">
            <v>3943.7538140829902</v>
          </cell>
          <cell r="CT784">
            <v>0</v>
          </cell>
          <cell r="CU784">
            <v>393.75423410399998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</row>
        <row r="785">
          <cell r="C785" t="str">
            <v>HSS12x6x3/8</v>
          </cell>
          <cell r="D785" t="str">
            <v>F</v>
          </cell>
          <cell r="E785">
            <v>42.7</v>
          </cell>
          <cell r="F785">
            <v>11.8</v>
          </cell>
          <cell r="G785">
            <v>0</v>
          </cell>
          <cell r="H785">
            <v>12</v>
          </cell>
          <cell r="I785">
            <v>0</v>
          </cell>
          <cell r="J785">
            <v>0</v>
          </cell>
          <cell r="K785">
            <v>6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0.375</v>
          </cell>
          <cell r="Q785">
            <v>0.34899999999999998</v>
          </cell>
          <cell r="R785">
            <v>0</v>
          </cell>
          <cell r="S785">
            <v>0</v>
          </cell>
          <cell r="T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14.2</v>
          </cell>
          <cell r="AC785">
            <v>0</v>
          </cell>
          <cell r="AD785">
            <v>31.4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215</v>
          </cell>
          <cell r="AJ785">
            <v>44.8</v>
          </cell>
          <cell r="AK785">
            <v>35.9</v>
          </cell>
          <cell r="AL785">
            <v>4.28</v>
          </cell>
          <cell r="AM785">
            <v>72.900000000000006</v>
          </cell>
          <cell r="AN785">
            <v>27.7</v>
          </cell>
          <cell r="AO785">
            <v>24.3</v>
          </cell>
          <cell r="AP785">
            <v>2.4900000000000002</v>
          </cell>
          <cell r="AQ785">
            <v>0</v>
          </cell>
          <cell r="AR785">
            <v>178</v>
          </cell>
          <cell r="AS785">
            <v>0</v>
          </cell>
          <cell r="AT785">
            <v>45.8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D785" t="str">
            <v>HSS304.8x152.4x9.5</v>
          </cell>
          <cell r="BE785" t="str">
            <v>HSS304.8x152.4x9.5</v>
          </cell>
          <cell r="BF785">
            <v>63.6</v>
          </cell>
          <cell r="BG785">
            <v>76.188835800000007</v>
          </cell>
          <cell r="BH785">
            <v>0</v>
          </cell>
          <cell r="BI785">
            <v>30.491999999999997</v>
          </cell>
          <cell r="BJ785">
            <v>0</v>
          </cell>
          <cell r="BK785">
            <v>0</v>
          </cell>
          <cell r="BL785">
            <v>15.245999999999999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0.95287499999999992</v>
          </cell>
          <cell r="BR785">
            <v>0.88680899999999996</v>
          </cell>
          <cell r="BS785">
            <v>0</v>
          </cell>
          <cell r="BT785">
            <v>0</v>
          </cell>
          <cell r="BU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14.2</v>
          </cell>
          <cell r="CD785">
            <v>0</v>
          </cell>
          <cell r="CE785">
            <v>31.4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8963.0768501886141</v>
          </cell>
          <cell r="CK785">
            <v>735.00790366079991</v>
          </cell>
          <cell r="CL785">
            <v>588.9907085138999</v>
          </cell>
          <cell r="CM785">
            <v>10.87548</v>
          </cell>
          <cell r="CN785">
            <v>3039.1083831569772</v>
          </cell>
          <cell r="CO785">
            <v>454.45801186169996</v>
          </cell>
          <cell r="CP785">
            <v>398.67616203029996</v>
          </cell>
          <cell r="CQ785">
            <v>6.3270900000000001</v>
          </cell>
          <cell r="CR785">
            <v>0</v>
          </cell>
          <cell r="CS785">
            <v>7420.5938573654576</v>
          </cell>
          <cell r="CT785">
            <v>0</v>
          </cell>
          <cell r="CU785">
            <v>751.4143300817999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</row>
        <row r="786">
          <cell r="C786" t="str">
            <v>HSS12x6x5/16</v>
          </cell>
          <cell r="D786" t="str">
            <v>F</v>
          </cell>
          <cell r="E786">
            <v>36</v>
          </cell>
          <cell r="F786">
            <v>9.92</v>
          </cell>
          <cell r="G786">
            <v>0</v>
          </cell>
          <cell r="H786">
            <v>12</v>
          </cell>
          <cell r="I786">
            <v>0</v>
          </cell>
          <cell r="J786">
            <v>0</v>
          </cell>
          <cell r="K786">
            <v>6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0.3125</v>
          </cell>
          <cell r="Q786">
            <v>0.29099999999999998</v>
          </cell>
          <cell r="R786">
            <v>0</v>
          </cell>
          <cell r="S786">
            <v>0</v>
          </cell>
          <cell r="T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17.600000000000001</v>
          </cell>
          <cell r="AC786">
            <v>0</v>
          </cell>
          <cell r="AD786">
            <v>38.200000000000003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184</v>
          </cell>
          <cell r="AJ786">
            <v>38.1</v>
          </cell>
          <cell r="AK786">
            <v>30.7</v>
          </cell>
          <cell r="AL786">
            <v>4.3099999999999996</v>
          </cell>
          <cell r="AM786">
            <v>62.8</v>
          </cell>
          <cell r="AN786">
            <v>23.6</v>
          </cell>
          <cell r="AO786">
            <v>20.9</v>
          </cell>
          <cell r="AP786">
            <v>2.52</v>
          </cell>
          <cell r="AQ786">
            <v>0</v>
          </cell>
          <cell r="AR786">
            <v>152</v>
          </cell>
          <cell r="AS786">
            <v>0</v>
          </cell>
          <cell r="AT786">
            <v>38.799999999999997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D786" t="str">
            <v>HSS304.8x152.4x7.9</v>
          </cell>
          <cell r="BE786" t="str">
            <v>HSS304.8x152.4x7.9</v>
          </cell>
          <cell r="BF786">
            <v>53.6</v>
          </cell>
          <cell r="BG786">
            <v>64.05027552</v>
          </cell>
          <cell r="BH786">
            <v>0</v>
          </cell>
          <cell r="BI786">
            <v>30.491999999999997</v>
          </cell>
          <cell r="BJ786">
            <v>0</v>
          </cell>
          <cell r="BK786">
            <v>0</v>
          </cell>
          <cell r="BL786">
            <v>15.245999999999999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0.7940625</v>
          </cell>
          <cell r="BR786">
            <v>0.73943099999999995</v>
          </cell>
          <cell r="BS786">
            <v>0</v>
          </cell>
          <cell r="BT786">
            <v>0</v>
          </cell>
          <cell r="BU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17.600000000000001</v>
          </cell>
          <cell r="CD786">
            <v>0</v>
          </cell>
          <cell r="CE786">
            <v>38.200000000000003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7670.7262345800236</v>
          </cell>
          <cell r="CK786">
            <v>625.08484664009995</v>
          </cell>
          <cell r="CL786">
            <v>503.67729112469993</v>
          </cell>
          <cell r="CM786">
            <v>10.951709999999999</v>
          </cell>
          <cell r="CN786">
            <v>2618.0522148457908</v>
          </cell>
          <cell r="CO786">
            <v>387.19166353560001</v>
          </cell>
          <cell r="CP786">
            <v>342.89431219889997</v>
          </cell>
          <cell r="CQ786">
            <v>6.4033199999999999</v>
          </cell>
          <cell r="CR786">
            <v>0</v>
          </cell>
          <cell r="CS786">
            <v>6336.6868894356721</v>
          </cell>
          <cell r="CT786">
            <v>0</v>
          </cell>
          <cell r="CU786">
            <v>636.56934513479996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</row>
        <row r="787">
          <cell r="C787" t="str">
            <v>HSS12x6x5/8</v>
          </cell>
          <cell r="D787" t="str">
            <v>F</v>
          </cell>
          <cell r="E787">
            <v>67.599999999999994</v>
          </cell>
          <cell r="F787">
            <v>18.7</v>
          </cell>
          <cell r="G787">
            <v>0</v>
          </cell>
          <cell r="H787">
            <v>12</v>
          </cell>
          <cell r="I787">
            <v>0</v>
          </cell>
          <cell r="J787">
            <v>0</v>
          </cell>
          <cell r="K787">
            <v>6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0.625</v>
          </cell>
          <cell r="Q787">
            <v>0.58099999999999996</v>
          </cell>
          <cell r="R787">
            <v>0</v>
          </cell>
          <cell r="S787">
            <v>0</v>
          </cell>
          <cell r="T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7.33</v>
          </cell>
          <cell r="AC787">
            <v>0</v>
          </cell>
          <cell r="AD787">
            <v>17.7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321</v>
          </cell>
          <cell r="AJ787">
            <v>68.8</v>
          </cell>
          <cell r="AK787">
            <v>53.4</v>
          </cell>
          <cell r="AL787">
            <v>4.1399999999999997</v>
          </cell>
          <cell r="AM787">
            <v>107</v>
          </cell>
          <cell r="AN787">
            <v>42.1</v>
          </cell>
          <cell r="AO787">
            <v>35.5</v>
          </cell>
          <cell r="AP787">
            <v>2.39</v>
          </cell>
          <cell r="AQ787">
            <v>0</v>
          </cell>
          <cell r="AR787">
            <v>271</v>
          </cell>
          <cell r="AS787">
            <v>0</v>
          </cell>
          <cell r="AT787">
            <v>71.099999999999994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D787" t="str">
            <v>HSS304.8x152.4x15.9</v>
          </cell>
          <cell r="BE787" t="str">
            <v>HSS304.8x152.4x15.9</v>
          </cell>
          <cell r="BF787">
            <v>100.69999999999999</v>
          </cell>
          <cell r="BG787">
            <v>120.73993469999999</v>
          </cell>
          <cell r="BH787">
            <v>0</v>
          </cell>
          <cell r="BI787">
            <v>30.491999999999997</v>
          </cell>
          <cell r="BJ787">
            <v>0</v>
          </cell>
          <cell r="BK787">
            <v>0</v>
          </cell>
          <cell r="BL787">
            <v>15.245999999999999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1.588125</v>
          </cell>
          <cell r="BR787">
            <v>1.4763209999999998</v>
          </cell>
          <cell r="BS787">
            <v>0</v>
          </cell>
          <cell r="BT787">
            <v>0</v>
          </cell>
          <cell r="BU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7.33</v>
          </cell>
          <cell r="CD787">
            <v>0</v>
          </cell>
          <cell r="CE787">
            <v>17.7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13382.08218097928</v>
          </cell>
          <cell r="CK787">
            <v>1128.7621377647999</v>
          </cell>
          <cell r="CL787">
            <v>876.10317088139993</v>
          </cell>
          <cell r="CM787">
            <v>10.519739999999999</v>
          </cell>
          <cell r="CN787">
            <v>4460.6940603264266</v>
          </cell>
          <cell r="CO787">
            <v>690.71055232410004</v>
          </cell>
          <cell r="CP787">
            <v>582.4281379455</v>
          </cell>
          <cell r="CQ787">
            <v>6.0729899999999999</v>
          </cell>
          <cell r="CR787">
            <v>0</v>
          </cell>
          <cell r="CS787">
            <v>11297.645704191231</v>
          </cell>
          <cell r="CT787">
            <v>0</v>
          </cell>
          <cell r="CU787">
            <v>1166.4969185330999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</row>
        <row r="788">
          <cell r="C788" t="str">
            <v>HSS12x8x1/2</v>
          </cell>
          <cell r="D788" t="str">
            <v>F</v>
          </cell>
          <cell r="E788">
            <v>62.3</v>
          </cell>
          <cell r="F788">
            <v>17.2</v>
          </cell>
          <cell r="G788">
            <v>0</v>
          </cell>
          <cell r="H788">
            <v>12</v>
          </cell>
          <cell r="I788">
            <v>0</v>
          </cell>
          <cell r="J788">
            <v>0</v>
          </cell>
          <cell r="K788">
            <v>8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0.5</v>
          </cell>
          <cell r="Q788">
            <v>0.46500000000000002</v>
          </cell>
          <cell r="R788">
            <v>0</v>
          </cell>
          <cell r="S788">
            <v>0</v>
          </cell>
          <cell r="T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14.2</v>
          </cell>
          <cell r="AC788">
            <v>0</v>
          </cell>
          <cell r="AD788">
            <v>22.8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333</v>
          </cell>
          <cell r="AJ788">
            <v>68.099999999999994</v>
          </cell>
          <cell r="AK788">
            <v>55.6</v>
          </cell>
          <cell r="AL788">
            <v>4.41</v>
          </cell>
          <cell r="AM788">
            <v>178</v>
          </cell>
          <cell r="AN788">
            <v>51.5</v>
          </cell>
          <cell r="AO788">
            <v>44.4</v>
          </cell>
          <cell r="AP788">
            <v>3.21</v>
          </cell>
          <cell r="AQ788">
            <v>0</v>
          </cell>
          <cell r="AR788">
            <v>377</v>
          </cell>
          <cell r="AS788">
            <v>0</v>
          </cell>
          <cell r="AT788">
            <v>80.400000000000006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D788" t="str">
            <v>HSS304.8x203.2x12.7</v>
          </cell>
          <cell r="BE788" t="str">
            <v>HSS304.8x203.2x12.7</v>
          </cell>
          <cell r="BF788">
            <v>92.8</v>
          </cell>
          <cell r="BG788">
            <v>111.05491319999999</v>
          </cell>
          <cell r="BH788">
            <v>0</v>
          </cell>
          <cell r="BI788">
            <v>30.491999999999997</v>
          </cell>
          <cell r="BJ788">
            <v>0</v>
          </cell>
          <cell r="BK788">
            <v>0</v>
          </cell>
          <cell r="BL788">
            <v>20.327999999999999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1.2705</v>
          </cell>
          <cell r="BR788">
            <v>1.181565</v>
          </cell>
          <cell r="BS788">
            <v>0</v>
          </cell>
          <cell r="BT788">
            <v>0</v>
          </cell>
          <cell r="BU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14.2</v>
          </cell>
          <cell r="CD788">
            <v>0</v>
          </cell>
          <cell r="CE788">
            <v>22.8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13882.346935408412</v>
          </cell>
          <cell r="CK788">
            <v>1117.2776392700998</v>
          </cell>
          <cell r="CL788">
            <v>912.19730900759998</v>
          </cell>
          <cell r="CM788">
            <v>11.20581</v>
          </cell>
          <cell r="CN788">
            <v>7420.5938573654576</v>
          </cell>
          <cell r="CO788">
            <v>844.93096068149998</v>
          </cell>
          <cell r="CP788">
            <v>728.44533309239989</v>
          </cell>
          <cell r="CQ788">
            <v>8.1566099999999988</v>
          </cell>
          <cell r="CR788">
            <v>0</v>
          </cell>
          <cell r="CS788">
            <v>15716.651034981896</v>
          </cell>
          <cell r="CT788">
            <v>0</v>
          </cell>
          <cell r="CU788">
            <v>1319.0766842483999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</row>
        <row r="789">
          <cell r="C789" t="str">
            <v>HSS12x8x1/4</v>
          </cell>
          <cell r="D789" t="str">
            <v>F</v>
          </cell>
          <cell r="E789">
            <v>32.6</v>
          </cell>
          <cell r="F789">
            <v>8.9600000000000009</v>
          </cell>
          <cell r="G789">
            <v>0</v>
          </cell>
          <cell r="H789">
            <v>12</v>
          </cell>
          <cell r="I789">
            <v>0</v>
          </cell>
          <cell r="J789">
            <v>0</v>
          </cell>
          <cell r="K789">
            <v>8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0.25</v>
          </cell>
          <cell r="Q789">
            <v>0.23300000000000001</v>
          </cell>
          <cell r="R789">
            <v>0</v>
          </cell>
          <cell r="S789">
            <v>0</v>
          </cell>
          <cell r="T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31.3</v>
          </cell>
          <cell r="AC789">
            <v>0</v>
          </cell>
          <cell r="AD789">
            <v>48.5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184</v>
          </cell>
          <cell r="AJ789">
            <v>36.6</v>
          </cell>
          <cell r="AK789">
            <v>30.6</v>
          </cell>
          <cell r="AL789">
            <v>4.53</v>
          </cell>
          <cell r="AM789">
            <v>98.8</v>
          </cell>
          <cell r="AN789">
            <v>27.8</v>
          </cell>
          <cell r="AO789">
            <v>24.7</v>
          </cell>
          <cell r="AP789">
            <v>3.32</v>
          </cell>
          <cell r="AQ789">
            <v>0</v>
          </cell>
          <cell r="AR789">
            <v>202</v>
          </cell>
          <cell r="AS789">
            <v>0</v>
          </cell>
          <cell r="AT789">
            <v>42.5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D789" t="str">
            <v>HSS304.8x203.2x6.4</v>
          </cell>
          <cell r="BE789" t="str">
            <v>HSS304.8x203.2x6.4</v>
          </cell>
          <cell r="BF789">
            <v>48.6</v>
          </cell>
          <cell r="BG789">
            <v>57.851861760000006</v>
          </cell>
          <cell r="BH789">
            <v>0</v>
          </cell>
          <cell r="BI789">
            <v>30.491999999999997</v>
          </cell>
          <cell r="BJ789">
            <v>0</v>
          </cell>
          <cell r="BK789">
            <v>0</v>
          </cell>
          <cell r="BL789">
            <v>20.327999999999999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0.63524999999999998</v>
          </cell>
          <cell r="BR789">
            <v>0.59205300000000005</v>
          </cell>
          <cell r="BS789">
            <v>0</v>
          </cell>
          <cell r="BT789">
            <v>0</v>
          </cell>
          <cell r="BU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31.3</v>
          </cell>
          <cell r="CD789">
            <v>0</v>
          </cell>
          <cell r="CE789">
            <v>48.5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7670.7262345800236</v>
          </cell>
          <cell r="CK789">
            <v>600.47520700860002</v>
          </cell>
          <cell r="CL789">
            <v>502.03664848260001</v>
          </cell>
          <cell r="CM789">
            <v>11.510730000000001</v>
          </cell>
          <cell r="CN789">
            <v>4118.8464781331868</v>
          </cell>
          <cell r="CO789">
            <v>456.09865450379999</v>
          </cell>
          <cell r="CP789">
            <v>405.23873259869998</v>
          </cell>
          <cell r="CQ789">
            <v>8.436119999999999</v>
          </cell>
          <cell r="CR789">
            <v>0</v>
          </cell>
          <cell r="CS789">
            <v>8421.123366223721</v>
          </cell>
          <cell r="CT789">
            <v>0</v>
          </cell>
          <cell r="CU789">
            <v>697.27312289249994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</row>
        <row r="790">
          <cell r="C790" t="str">
            <v>HSS12x8x3/16</v>
          </cell>
          <cell r="D790" t="str">
            <v>F</v>
          </cell>
          <cell r="E790">
            <v>24.7</v>
          </cell>
          <cell r="F790">
            <v>6.76</v>
          </cell>
          <cell r="G790">
            <v>0</v>
          </cell>
          <cell r="H790">
            <v>12</v>
          </cell>
          <cell r="I790">
            <v>0</v>
          </cell>
          <cell r="J790">
            <v>0</v>
          </cell>
          <cell r="K790">
            <v>8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0.1875</v>
          </cell>
          <cell r="Q790">
            <v>0.17399999999999999</v>
          </cell>
          <cell r="R790">
            <v>0</v>
          </cell>
          <cell r="S790">
            <v>0</v>
          </cell>
          <cell r="T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43</v>
          </cell>
          <cell r="AC790">
            <v>0</v>
          </cell>
          <cell r="AD790">
            <v>66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140</v>
          </cell>
          <cell r="AJ790">
            <v>27.8</v>
          </cell>
          <cell r="AK790">
            <v>23.4</v>
          </cell>
          <cell r="AL790">
            <v>4.5599999999999996</v>
          </cell>
          <cell r="AM790">
            <v>75.7</v>
          </cell>
          <cell r="AN790">
            <v>21.1</v>
          </cell>
          <cell r="AO790">
            <v>18.899999999999999</v>
          </cell>
          <cell r="AP790">
            <v>3.35</v>
          </cell>
          <cell r="AQ790">
            <v>0</v>
          </cell>
          <cell r="AR790">
            <v>153</v>
          </cell>
          <cell r="AS790">
            <v>0</v>
          </cell>
          <cell r="AT790">
            <v>32.200000000000003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D790" t="str">
            <v>HSS304.8x203.2x4.8</v>
          </cell>
          <cell r="BE790" t="str">
            <v>HSS304.8x203.2x4.8</v>
          </cell>
          <cell r="BF790">
            <v>36.800000000000004</v>
          </cell>
          <cell r="BG790">
            <v>43.647163559999996</v>
          </cell>
          <cell r="BH790">
            <v>0</v>
          </cell>
          <cell r="BI790">
            <v>30.491999999999997</v>
          </cell>
          <cell r="BJ790">
            <v>0</v>
          </cell>
          <cell r="BK790">
            <v>0</v>
          </cell>
          <cell r="BL790">
            <v>20.327999999999999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0.47643749999999996</v>
          </cell>
          <cell r="BR790">
            <v>0.44213399999999997</v>
          </cell>
          <cell r="BS790">
            <v>0</v>
          </cell>
          <cell r="BT790">
            <v>0</v>
          </cell>
          <cell r="BU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43</v>
          </cell>
          <cell r="CD790">
            <v>0</v>
          </cell>
          <cell r="CE790">
            <v>66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5836.42213500654</v>
          </cell>
          <cell r="CK790">
            <v>456.09865450379999</v>
          </cell>
          <cell r="CL790">
            <v>383.91037825139995</v>
          </cell>
          <cell r="CM790">
            <v>11.586959999999999</v>
          </cell>
          <cell r="CN790">
            <v>3155.8368258571077</v>
          </cell>
          <cell r="CO790">
            <v>346.17559748309998</v>
          </cell>
          <cell r="CP790">
            <v>310.08145935689998</v>
          </cell>
          <cell r="CQ790">
            <v>8.5123499999999996</v>
          </cell>
          <cell r="CR790">
            <v>0</v>
          </cell>
          <cell r="CS790">
            <v>6378.3756189714331</v>
          </cell>
          <cell r="CT790">
            <v>0</v>
          </cell>
          <cell r="CU790">
            <v>528.28693075620004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</row>
        <row r="791">
          <cell r="C791" t="str">
            <v>HSS12x8x3/8</v>
          </cell>
          <cell r="D791" t="str">
            <v>F</v>
          </cell>
          <cell r="E791">
            <v>47.8</v>
          </cell>
          <cell r="F791">
            <v>13.2</v>
          </cell>
          <cell r="G791">
            <v>0</v>
          </cell>
          <cell r="H791">
            <v>12</v>
          </cell>
          <cell r="I791">
            <v>0</v>
          </cell>
          <cell r="J791">
            <v>0</v>
          </cell>
          <cell r="K791">
            <v>8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0.375</v>
          </cell>
          <cell r="Q791">
            <v>0.34899999999999998</v>
          </cell>
          <cell r="R791">
            <v>0</v>
          </cell>
          <cell r="S791">
            <v>0</v>
          </cell>
          <cell r="T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19.899999999999999</v>
          </cell>
          <cell r="AC791">
            <v>0</v>
          </cell>
          <cell r="AD791">
            <v>31.4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262</v>
          </cell>
          <cell r="AJ791">
            <v>53</v>
          </cell>
          <cell r="AK791">
            <v>43.7</v>
          </cell>
          <cell r="AL791">
            <v>4.47</v>
          </cell>
          <cell r="AM791">
            <v>140</v>
          </cell>
          <cell r="AN791">
            <v>40.1</v>
          </cell>
          <cell r="AO791">
            <v>35.1</v>
          </cell>
          <cell r="AP791">
            <v>3.27</v>
          </cell>
          <cell r="AQ791">
            <v>0</v>
          </cell>
          <cell r="AR791">
            <v>293</v>
          </cell>
          <cell r="AS791">
            <v>0</v>
          </cell>
          <cell r="AT791">
            <v>62.1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D791" t="str">
            <v>HSS304.8x203.2x9.5</v>
          </cell>
          <cell r="BE791" t="str">
            <v>HSS304.8x203.2x9.5</v>
          </cell>
          <cell r="BF791">
            <v>71.199999999999989</v>
          </cell>
          <cell r="BG791">
            <v>85.228189199999989</v>
          </cell>
          <cell r="BH791">
            <v>0</v>
          </cell>
          <cell r="BI791">
            <v>30.491999999999997</v>
          </cell>
          <cell r="BJ791">
            <v>0</v>
          </cell>
          <cell r="BK791">
            <v>0</v>
          </cell>
          <cell r="BL791">
            <v>20.327999999999999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0.95287499999999992</v>
          </cell>
          <cell r="BR791">
            <v>0.88680899999999996</v>
          </cell>
          <cell r="BS791">
            <v>0</v>
          </cell>
          <cell r="BT791">
            <v>0</v>
          </cell>
          <cell r="BU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19.899999999999999</v>
          </cell>
          <cell r="CD791">
            <v>0</v>
          </cell>
          <cell r="CE791">
            <v>31.4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10922.447138369382</v>
          </cell>
          <cell r="CK791">
            <v>869.54060031299991</v>
          </cell>
          <cell r="CL791">
            <v>716.9608345977</v>
          </cell>
          <cell r="CM791">
            <v>11.358269999999999</v>
          </cell>
          <cell r="CN791">
            <v>5836.42213500654</v>
          </cell>
          <cell r="CO791">
            <v>657.89769948209994</v>
          </cell>
          <cell r="CP791">
            <v>575.86556737709998</v>
          </cell>
          <cell r="CQ791">
            <v>8.3090700000000002</v>
          </cell>
          <cell r="CR791">
            <v>0</v>
          </cell>
          <cell r="CS791">
            <v>12214.797753977973</v>
          </cell>
          <cell r="CT791">
            <v>0</v>
          </cell>
          <cell r="CU791">
            <v>1018.8390807441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</row>
        <row r="792">
          <cell r="C792" t="str">
            <v>HSS12x8x5/16</v>
          </cell>
          <cell r="D792" t="str">
            <v>F</v>
          </cell>
          <cell r="E792">
            <v>40.299999999999997</v>
          </cell>
          <cell r="F792">
            <v>11.1</v>
          </cell>
          <cell r="G792">
            <v>0</v>
          </cell>
          <cell r="H792">
            <v>12</v>
          </cell>
          <cell r="I792">
            <v>0</v>
          </cell>
          <cell r="J792">
            <v>0</v>
          </cell>
          <cell r="K792">
            <v>8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0.3125</v>
          </cell>
          <cell r="Q792">
            <v>0.29099999999999998</v>
          </cell>
          <cell r="R792">
            <v>0</v>
          </cell>
          <cell r="S792">
            <v>0</v>
          </cell>
          <cell r="T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24.5</v>
          </cell>
          <cell r="AC792">
            <v>0</v>
          </cell>
          <cell r="AD792">
            <v>38.200000000000003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224</v>
          </cell>
          <cell r="AJ792">
            <v>44.9</v>
          </cell>
          <cell r="AK792">
            <v>37.4</v>
          </cell>
          <cell r="AL792">
            <v>4.5</v>
          </cell>
          <cell r="AM792">
            <v>120</v>
          </cell>
          <cell r="AN792">
            <v>34.1</v>
          </cell>
          <cell r="AO792">
            <v>30.1</v>
          </cell>
          <cell r="AP792">
            <v>3.29</v>
          </cell>
          <cell r="AQ792">
            <v>0</v>
          </cell>
          <cell r="AR792">
            <v>248</v>
          </cell>
          <cell r="AS792">
            <v>0</v>
          </cell>
          <cell r="AT792">
            <v>52.4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D792" t="str">
            <v>HSS304.8x203.2x7.9</v>
          </cell>
          <cell r="BE792" t="str">
            <v>HSS304.8x203.2x7.9</v>
          </cell>
          <cell r="BF792">
            <v>60</v>
          </cell>
          <cell r="BG792">
            <v>71.669159099999987</v>
          </cell>
          <cell r="BH792">
            <v>0</v>
          </cell>
          <cell r="BI792">
            <v>30.491999999999997</v>
          </cell>
          <cell r="BJ792">
            <v>0</v>
          </cell>
          <cell r="BK792">
            <v>0</v>
          </cell>
          <cell r="BL792">
            <v>20.327999999999999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0.7940625</v>
          </cell>
          <cell r="BR792">
            <v>0.73943099999999995</v>
          </cell>
          <cell r="BS792">
            <v>0</v>
          </cell>
          <cell r="BT792">
            <v>0</v>
          </cell>
          <cell r="BU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24.5</v>
          </cell>
          <cell r="CD792">
            <v>0</v>
          </cell>
          <cell r="CE792">
            <v>38.200000000000003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9338.2754160104632</v>
          </cell>
          <cell r="CK792">
            <v>736.64854630289994</v>
          </cell>
          <cell r="CL792">
            <v>613.60034814539995</v>
          </cell>
          <cell r="CM792">
            <v>11.4345</v>
          </cell>
          <cell r="CN792">
            <v>5002.6475442913197</v>
          </cell>
          <cell r="CO792">
            <v>559.45914095609999</v>
          </cell>
          <cell r="CP792">
            <v>493.83343527210002</v>
          </cell>
          <cell r="CQ792">
            <v>8.35989</v>
          </cell>
          <cell r="CR792">
            <v>0</v>
          </cell>
          <cell r="CS792">
            <v>10338.804924868728</v>
          </cell>
          <cell r="CT792">
            <v>0</v>
          </cell>
          <cell r="CU792">
            <v>859.69674446039994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</row>
        <row r="793">
          <cell r="C793" t="str">
            <v>HSS12x8x5/8</v>
          </cell>
          <cell r="D793" t="str">
            <v>F</v>
          </cell>
          <cell r="E793">
            <v>76.099999999999994</v>
          </cell>
          <cell r="F793">
            <v>21</v>
          </cell>
          <cell r="G793">
            <v>0</v>
          </cell>
          <cell r="H793">
            <v>12</v>
          </cell>
          <cell r="I793">
            <v>0</v>
          </cell>
          <cell r="J793">
            <v>0</v>
          </cell>
          <cell r="K793">
            <v>8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0.625</v>
          </cell>
          <cell r="Q793">
            <v>0.58099999999999996</v>
          </cell>
          <cell r="R793">
            <v>0</v>
          </cell>
          <cell r="S793">
            <v>0</v>
          </cell>
          <cell r="T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10.8</v>
          </cell>
          <cell r="AC793">
            <v>0</v>
          </cell>
          <cell r="AD793">
            <v>17.7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397</v>
          </cell>
          <cell r="AJ793">
            <v>82.1</v>
          </cell>
          <cell r="AK793">
            <v>66.099999999999994</v>
          </cell>
          <cell r="AL793">
            <v>4.34</v>
          </cell>
          <cell r="AM793">
            <v>210</v>
          </cell>
          <cell r="AN793">
            <v>61.9</v>
          </cell>
          <cell r="AO793">
            <v>52.5</v>
          </cell>
          <cell r="AP793">
            <v>3.16</v>
          </cell>
          <cell r="AQ793">
            <v>0</v>
          </cell>
          <cell r="AR793">
            <v>454</v>
          </cell>
          <cell r="AS793">
            <v>0</v>
          </cell>
          <cell r="AT793">
            <v>97.7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D793" t="str">
            <v>HSS304.8x203.2x15.9</v>
          </cell>
          <cell r="BE793" t="str">
            <v>HSS304.8x203.2x15.9</v>
          </cell>
          <cell r="BF793">
            <v>113.3</v>
          </cell>
          <cell r="BG793">
            <v>135.59030099999998</v>
          </cell>
          <cell r="BH793">
            <v>0</v>
          </cell>
          <cell r="BI793">
            <v>30.491999999999997</v>
          </cell>
          <cell r="BJ793">
            <v>0</v>
          </cell>
          <cell r="BK793">
            <v>0</v>
          </cell>
          <cell r="BL793">
            <v>20.327999999999999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1.588125</v>
          </cell>
          <cell r="BR793">
            <v>1.4763209999999998</v>
          </cell>
          <cell r="BS793">
            <v>0</v>
          </cell>
          <cell r="BT793">
            <v>0</v>
          </cell>
          <cell r="BU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10.8</v>
          </cell>
          <cell r="CD793">
            <v>0</v>
          </cell>
          <cell r="CE793">
            <v>17.7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16550.425625697117</v>
          </cell>
          <cell r="CK793">
            <v>1346.9676091640999</v>
          </cell>
          <cell r="CL793">
            <v>1084.4647864280998</v>
          </cell>
          <cell r="CM793">
            <v>11.027939999999999</v>
          </cell>
          <cell r="CN793">
            <v>8754.6332025098091</v>
          </cell>
          <cell r="CO793">
            <v>1015.5577954598999</v>
          </cell>
          <cell r="CP793">
            <v>861.33738710249997</v>
          </cell>
          <cell r="CQ793">
            <v>8.02956</v>
          </cell>
          <cell r="CR793">
            <v>0</v>
          </cell>
          <cell r="CS793">
            <v>18926.683209235493</v>
          </cell>
          <cell r="CT793">
            <v>0</v>
          </cell>
          <cell r="CU793">
            <v>1602.9078613316999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</row>
        <row r="794">
          <cell r="C794" t="str">
            <v>HSS1-3/4x1-3/4x3/16</v>
          </cell>
          <cell r="D794" t="str">
            <v>F</v>
          </cell>
          <cell r="E794">
            <v>3.66</v>
          </cell>
          <cell r="F794">
            <v>1.02</v>
          </cell>
          <cell r="G794">
            <v>0</v>
          </cell>
          <cell r="H794">
            <v>1.75</v>
          </cell>
          <cell r="I794">
            <v>0</v>
          </cell>
          <cell r="J794">
            <v>0</v>
          </cell>
          <cell r="K794">
            <v>1.75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0.1875</v>
          </cell>
          <cell r="Q794">
            <v>0.17399999999999999</v>
          </cell>
          <cell r="R794">
            <v>0</v>
          </cell>
          <cell r="S794">
            <v>0</v>
          </cell>
          <cell r="T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7.06</v>
          </cell>
          <cell r="AC794">
            <v>0</v>
          </cell>
          <cell r="AD794">
            <v>7.06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0.40500000000000003</v>
          </cell>
          <cell r="AJ794">
            <v>0.58499999999999996</v>
          </cell>
          <cell r="AK794">
            <v>0.46300000000000002</v>
          </cell>
          <cell r="AL794">
            <v>0.63100000000000001</v>
          </cell>
          <cell r="AM794">
            <v>0.40500000000000003</v>
          </cell>
          <cell r="AN794">
            <v>0.58499999999999996</v>
          </cell>
          <cell r="AO794">
            <v>0.46300000000000002</v>
          </cell>
          <cell r="AP794">
            <v>0.63100000000000001</v>
          </cell>
          <cell r="AQ794">
            <v>0</v>
          </cell>
          <cell r="AR794">
            <v>0.69899999999999995</v>
          </cell>
          <cell r="AS794">
            <v>0</v>
          </cell>
          <cell r="AT794">
            <v>0.84399999999999997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D794" t="str">
            <v>HSS44.5x44.5x4.8</v>
          </cell>
          <cell r="BE794" t="str">
            <v>HSS44.5x44.5x4.8</v>
          </cell>
          <cell r="BF794">
            <v>5.45</v>
          </cell>
          <cell r="BG794">
            <v>6.5858146199999998</v>
          </cell>
          <cell r="BH794">
            <v>0</v>
          </cell>
          <cell r="BI794">
            <v>4.4467499999999998</v>
          </cell>
          <cell r="BJ794">
            <v>0</v>
          </cell>
          <cell r="BK794">
            <v>0</v>
          </cell>
          <cell r="BL794">
            <v>4.4467499999999998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0.47643749999999996</v>
          </cell>
          <cell r="BR794">
            <v>0.44213399999999997</v>
          </cell>
          <cell r="BS794">
            <v>0</v>
          </cell>
          <cell r="BT794">
            <v>0</v>
          </cell>
          <cell r="BU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7.06</v>
          </cell>
          <cell r="CD794">
            <v>0</v>
          </cell>
          <cell r="CE794">
            <v>7.06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16.883935461983206</v>
          </cell>
          <cell r="CK794">
            <v>9.597759456284999</v>
          </cell>
          <cell r="CL794">
            <v>7.5961754329230002</v>
          </cell>
          <cell r="CM794">
            <v>1.6033709999999999</v>
          </cell>
          <cell r="CN794">
            <v>16.883935461983206</v>
          </cell>
          <cell r="CO794">
            <v>9.597759456284999</v>
          </cell>
          <cell r="CP794">
            <v>7.5961754329230002</v>
          </cell>
          <cell r="CQ794">
            <v>1.6033709999999999</v>
          </cell>
          <cell r="CR794">
            <v>0</v>
          </cell>
          <cell r="CS794">
            <v>29.140421945496936</v>
          </cell>
          <cell r="CT794">
            <v>0</v>
          </cell>
          <cell r="CU794">
            <v>13.847023899323998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</row>
        <row r="795">
          <cell r="C795" t="str">
            <v>HSS14.000x0.312</v>
          </cell>
          <cell r="D795" t="str">
            <v>F</v>
          </cell>
          <cell r="E795">
            <v>45.7</v>
          </cell>
          <cell r="F795">
            <v>12.5</v>
          </cell>
          <cell r="G795">
            <v>0</v>
          </cell>
          <cell r="H795">
            <v>0</v>
          </cell>
          <cell r="I795">
            <v>14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0.312</v>
          </cell>
          <cell r="Q795">
            <v>0.29099999999999998</v>
          </cell>
          <cell r="R795">
            <v>0</v>
          </cell>
          <cell r="S795">
            <v>0</v>
          </cell>
          <cell r="T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48.1</v>
          </cell>
          <cell r="AF795">
            <v>0</v>
          </cell>
          <cell r="AG795">
            <v>0</v>
          </cell>
          <cell r="AH795">
            <v>0</v>
          </cell>
          <cell r="AI795">
            <v>295</v>
          </cell>
          <cell r="AJ795">
            <v>54.7</v>
          </cell>
          <cell r="AK795">
            <v>42.1</v>
          </cell>
          <cell r="AL795">
            <v>4.8499999999999996</v>
          </cell>
          <cell r="AM795">
            <v>295</v>
          </cell>
          <cell r="AN795">
            <v>54.7</v>
          </cell>
          <cell r="AO795">
            <v>42.1</v>
          </cell>
          <cell r="AP795">
            <v>4.8499999999999996</v>
          </cell>
          <cell r="AQ795">
            <v>0</v>
          </cell>
          <cell r="AR795">
            <v>589</v>
          </cell>
          <cell r="AS795">
            <v>0</v>
          </cell>
          <cell r="AT795">
            <v>84.1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D795" t="str">
            <v>HSS355.6x7.9</v>
          </cell>
          <cell r="BE795" t="str">
            <v>HSS355.6x7.9</v>
          </cell>
          <cell r="BF795">
            <v>68.099999999999994</v>
          </cell>
          <cell r="BG795">
            <v>80.708512499999998</v>
          </cell>
          <cell r="BH795">
            <v>0</v>
          </cell>
          <cell r="BI795">
            <v>0</v>
          </cell>
          <cell r="BJ795">
            <v>35.573999999999998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0.79279199999999994</v>
          </cell>
          <cell r="BR795">
            <v>0.73943099999999995</v>
          </cell>
          <cell r="BS795">
            <v>0</v>
          </cell>
          <cell r="BT795">
            <v>0</v>
          </cell>
          <cell r="BU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48.1</v>
          </cell>
          <cell r="CG795">
            <v>0</v>
          </cell>
          <cell r="CH795">
            <v>0</v>
          </cell>
          <cell r="CI795">
            <v>0</v>
          </cell>
          <cell r="CJ795">
            <v>12298.175213049495</v>
          </cell>
          <cell r="CK795">
            <v>897.43152522870002</v>
          </cell>
          <cell r="CL795">
            <v>690.71055232410004</v>
          </cell>
          <cell r="CM795">
            <v>12.323849999999998</v>
          </cell>
          <cell r="CN795">
            <v>12298.175213049495</v>
          </cell>
          <cell r="CO795">
            <v>897.43152522870002</v>
          </cell>
          <cell r="CP795">
            <v>690.71055232410004</v>
          </cell>
          <cell r="CQ795">
            <v>12.323849999999998</v>
          </cell>
          <cell r="CR795">
            <v>0</v>
          </cell>
          <cell r="CS795">
            <v>24554.661696563227</v>
          </cell>
          <cell r="CT795">
            <v>0</v>
          </cell>
          <cell r="CU795">
            <v>1379.7804620060999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</row>
        <row r="796">
          <cell r="C796" t="str">
            <v>HSS14.000x0.375</v>
          </cell>
          <cell r="D796" t="str">
            <v>F</v>
          </cell>
          <cell r="E796">
            <v>54.6</v>
          </cell>
          <cell r="F796">
            <v>15</v>
          </cell>
          <cell r="G796">
            <v>0</v>
          </cell>
          <cell r="H796">
            <v>0</v>
          </cell>
          <cell r="I796">
            <v>14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0.375</v>
          </cell>
          <cell r="Q796">
            <v>0.34899999999999998</v>
          </cell>
          <cell r="R796">
            <v>0</v>
          </cell>
          <cell r="S796">
            <v>0</v>
          </cell>
          <cell r="T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40.1</v>
          </cell>
          <cell r="AF796">
            <v>0</v>
          </cell>
          <cell r="AG796">
            <v>0</v>
          </cell>
          <cell r="AH796">
            <v>0</v>
          </cell>
          <cell r="AI796">
            <v>349</v>
          </cell>
          <cell r="AJ796">
            <v>65.099999999999994</v>
          </cell>
          <cell r="AK796">
            <v>49.8</v>
          </cell>
          <cell r="AL796">
            <v>4.83</v>
          </cell>
          <cell r="AM796">
            <v>349</v>
          </cell>
          <cell r="AN796">
            <v>65.099999999999994</v>
          </cell>
          <cell r="AO796">
            <v>49.8</v>
          </cell>
          <cell r="AP796">
            <v>4.83</v>
          </cell>
          <cell r="AQ796">
            <v>0</v>
          </cell>
          <cell r="AR796">
            <v>698</v>
          </cell>
          <cell r="AS796">
            <v>0</v>
          </cell>
          <cell r="AT796">
            <v>99.6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D796" t="str">
            <v>HSS355.6x9.5</v>
          </cell>
          <cell r="BE796" t="str">
            <v>HSS355.6x9.5</v>
          </cell>
          <cell r="BF796">
            <v>81.3</v>
          </cell>
          <cell r="BG796">
            <v>96.850214999999992</v>
          </cell>
          <cell r="BH796">
            <v>0</v>
          </cell>
          <cell r="BI796">
            <v>0</v>
          </cell>
          <cell r="BJ796">
            <v>35.573999999999998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0.95287499999999992</v>
          </cell>
          <cell r="BR796">
            <v>0.88680899999999996</v>
          </cell>
          <cell r="BS796">
            <v>0</v>
          </cell>
          <cell r="BT796">
            <v>0</v>
          </cell>
          <cell r="BU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40.1</v>
          </cell>
          <cell r="CG796">
            <v>0</v>
          </cell>
          <cell r="CH796">
            <v>0</v>
          </cell>
          <cell r="CI796">
            <v>0</v>
          </cell>
          <cell r="CJ796">
            <v>14549.366607980588</v>
          </cell>
          <cell r="CK796">
            <v>1068.0583600070997</v>
          </cell>
          <cell r="CL796">
            <v>817.04003576579987</v>
          </cell>
          <cell r="CM796">
            <v>12.27303</v>
          </cell>
          <cell r="CN796">
            <v>14549.366607980588</v>
          </cell>
          <cell r="CO796">
            <v>1068.0583600070997</v>
          </cell>
          <cell r="CP796">
            <v>817.04003576579987</v>
          </cell>
          <cell r="CQ796">
            <v>12.27303</v>
          </cell>
          <cell r="CR796">
            <v>0</v>
          </cell>
          <cell r="CS796">
            <v>29098.733215961176</v>
          </cell>
          <cell r="CT796">
            <v>0</v>
          </cell>
          <cell r="CU796">
            <v>1634.0800715315997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</row>
        <row r="797">
          <cell r="C797" t="str">
            <v>HSS14.000x0.500</v>
          </cell>
          <cell r="D797" t="str">
            <v>F</v>
          </cell>
          <cell r="E797">
            <v>72.2</v>
          </cell>
          <cell r="F797">
            <v>19.8</v>
          </cell>
          <cell r="G797">
            <v>0</v>
          </cell>
          <cell r="H797">
            <v>0</v>
          </cell>
          <cell r="I797">
            <v>14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0.5</v>
          </cell>
          <cell r="Q797">
            <v>0.46500000000000002</v>
          </cell>
          <cell r="R797">
            <v>0</v>
          </cell>
          <cell r="S797">
            <v>0</v>
          </cell>
          <cell r="T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30.1</v>
          </cell>
          <cell r="AF797">
            <v>0</v>
          </cell>
          <cell r="AG797">
            <v>0</v>
          </cell>
          <cell r="AH797">
            <v>0</v>
          </cell>
          <cell r="AI797">
            <v>453</v>
          </cell>
          <cell r="AJ797">
            <v>85.2</v>
          </cell>
          <cell r="AK797">
            <v>64.8</v>
          </cell>
          <cell r="AL797">
            <v>4.79</v>
          </cell>
          <cell r="AM797">
            <v>453</v>
          </cell>
          <cell r="AN797">
            <v>85.2</v>
          </cell>
          <cell r="AO797">
            <v>64.8</v>
          </cell>
          <cell r="AP797">
            <v>4.79</v>
          </cell>
          <cell r="AQ797">
            <v>0</v>
          </cell>
          <cell r="AR797">
            <v>907</v>
          </cell>
          <cell r="AS797">
            <v>0</v>
          </cell>
          <cell r="AT797">
            <v>129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D797" t="str">
            <v>HSS355.6x12.7</v>
          </cell>
          <cell r="BE797" t="str">
            <v>HSS355.6x12.7</v>
          </cell>
          <cell r="BF797">
            <v>107.5</v>
          </cell>
          <cell r="BG797">
            <v>127.8422838</v>
          </cell>
          <cell r="BH797">
            <v>0</v>
          </cell>
          <cell r="BI797">
            <v>0</v>
          </cell>
          <cell r="BJ797">
            <v>35.573999999999998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1.2705</v>
          </cell>
          <cell r="BR797">
            <v>1.181565</v>
          </cell>
          <cell r="BS797">
            <v>0</v>
          </cell>
          <cell r="BT797">
            <v>0</v>
          </cell>
          <cell r="BU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30.1</v>
          </cell>
          <cell r="CG797">
            <v>0</v>
          </cell>
          <cell r="CH797">
            <v>0</v>
          </cell>
          <cell r="CI797">
            <v>0</v>
          </cell>
          <cell r="CJ797">
            <v>18884.994479699733</v>
          </cell>
          <cell r="CK797">
            <v>1397.8275310691999</v>
          </cell>
          <cell r="CL797">
            <v>1063.1364320808</v>
          </cell>
          <cell r="CM797">
            <v>12.171390000000001</v>
          </cell>
          <cell r="CN797">
            <v>18884.994479699733</v>
          </cell>
          <cell r="CO797">
            <v>1397.8275310691999</v>
          </cell>
          <cell r="CP797">
            <v>1063.1364320808</v>
          </cell>
          <cell r="CQ797">
            <v>12.171390000000001</v>
          </cell>
          <cell r="CR797">
            <v>0</v>
          </cell>
          <cell r="CS797">
            <v>37811.677688935226</v>
          </cell>
          <cell r="CT797">
            <v>0</v>
          </cell>
          <cell r="CU797">
            <v>2116.429008309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</row>
        <row r="798">
          <cell r="C798" t="str">
            <v>HSS14x10x1/2</v>
          </cell>
          <cell r="D798" t="str">
            <v>F</v>
          </cell>
          <cell r="E798">
            <v>75.900000000000006</v>
          </cell>
          <cell r="F798">
            <v>20.9</v>
          </cell>
          <cell r="G798">
            <v>0</v>
          </cell>
          <cell r="H798">
            <v>14</v>
          </cell>
          <cell r="I798">
            <v>0</v>
          </cell>
          <cell r="J798">
            <v>0</v>
          </cell>
          <cell r="K798">
            <v>10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0.5</v>
          </cell>
          <cell r="Q798">
            <v>0.46500000000000002</v>
          </cell>
          <cell r="R798">
            <v>0</v>
          </cell>
          <cell r="S798">
            <v>0</v>
          </cell>
          <cell r="T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18.5</v>
          </cell>
          <cell r="AC798">
            <v>0</v>
          </cell>
          <cell r="AD798">
            <v>27.1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573</v>
          </cell>
          <cell r="AJ798">
            <v>98.8</v>
          </cell>
          <cell r="AK798">
            <v>81.8</v>
          </cell>
          <cell r="AL798">
            <v>5.23</v>
          </cell>
          <cell r="AM798">
            <v>341</v>
          </cell>
          <cell r="AN798">
            <v>78.5</v>
          </cell>
          <cell r="AO798">
            <v>68.099999999999994</v>
          </cell>
          <cell r="AP798">
            <v>4.04</v>
          </cell>
          <cell r="AQ798">
            <v>0</v>
          </cell>
          <cell r="AR798">
            <v>685</v>
          </cell>
          <cell r="AS798">
            <v>0</v>
          </cell>
          <cell r="AT798">
            <v>120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D798" t="str">
            <v>HSS355.6x254x12.7</v>
          </cell>
          <cell r="BE798" t="str">
            <v>HSS355.6x254x12.7</v>
          </cell>
          <cell r="BF798">
            <v>113</v>
          </cell>
          <cell r="BG798">
            <v>134.94463289999999</v>
          </cell>
          <cell r="BH798">
            <v>0</v>
          </cell>
          <cell r="BI798">
            <v>35.573999999999998</v>
          </cell>
          <cell r="BJ798">
            <v>0</v>
          </cell>
          <cell r="BK798">
            <v>0</v>
          </cell>
          <cell r="BL798">
            <v>25.41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1.2705</v>
          </cell>
          <cell r="BR798">
            <v>1.181565</v>
          </cell>
          <cell r="BS798">
            <v>0</v>
          </cell>
          <cell r="BT798">
            <v>0</v>
          </cell>
          <cell r="BU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18.5</v>
          </cell>
          <cell r="CD798">
            <v>0</v>
          </cell>
          <cell r="CE798">
            <v>27.1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23887.642023991051</v>
          </cell>
          <cell r="CK798">
            <v>1620.9549303947999</v>
          </cell>
          <cell r="CL798">
            <v>1342.0456812378</v>
          </cell>
          <cell r="CM798">
            <v>13.289430000000001</v>
          </cell>
          <cell r="CN798">
            <v>14215.8567716945</v>
          </cell>
          <cell r="CO798">
            <v>1287.9044740484999</v>
          </cell>
          <cell r="CP798">
            <v>1117.2776392700998</v>
          </cell>
          <cell r="CQ798">
            <v>10.265639999999999</v>
          </cell>
          <cell r="CR798">
            <v>0</v>
          </cell>
          <cell r="CS798">
            <v>28556.779731996285</v>
          </cell>
          <cell r="CT798">
            <v>0</v>
          </cell>
          <cell r="CU798">
            <v>1968.7711705199999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</row>
        <row r="799">
          <cell r="C799" t="str">
            <v>HSS14x10x1/4</v>
          </cell>
          <cell r="D799" t="str">
            <v>F</v>
          </cell>
          <cell r="E799">
            <v>39.4</v>
          </cell>
          <cell r="F799">
            <v>10.8</v>
          </cell>
          <cell r="G799">
            <v>0</v>
          </cell>
          <cell r="H799">
            <v>14</v>
          </cell>
          <cell r="I799">
            <v>0</v>
          </cell>
          <cell r="J799">
            <v>0</v>
          </cell>
          <cell r="K799">
            <v>10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0.25</v>
          </cell>
          <cell r="Q799">
            <v>0.23300000000000001</v>
          </cell>
          <cell r="R799">
            <v>0</v>
          </cell>
          <cell r="S799">
            <v>0</v>
          </cell>
          <cell r="T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39.9</v>
          </cell>
          <cell r="AC799">
            <v>0</v>
          </cell>
          <cell r="AD799">
            <v>57.1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310</v>
          </cell>
          <cell r="AJ799">
            <v>52.4</v>
          </cell>
          <cell r="AK799">
            <v>44.3</v>
          </cell>
          <cell r="AL799">
            <v>5.35</v>
          </cell>
          <cell r="AM799">
            <v>186</v>
          </cell>
          <cell r="AN799">
            <v>41.8</v>
          </cell>
          <cell r="AO799">
            <v>37.200000000000003</v>
          </cell>
          <cell r="AP799">
            <v>4.1399999999999997</v>
          </cell>
          <cell r="AQ799">
            <v>0</v>
          </cell>
          <cell r="AR799">
            <v>362</v>
          </cell>
          <cell r="AS799">
            <v>0</v>
          </cell>
          <cell r="AT799">
            <v>62.6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D799" t="str">
            <v>HSS355.6x254x6.4</v>
          </cell>
          <cell r="BE799" t="str">
            <v>HSS355.6x254x6.4</v>
          </cell>
          <cell r="BF799">
            <v>58.7</v>
          </cell>
          <cell r="BG799">
            <v>69.732154800000004</v>
          </cell>
          <cell r="BH799">
            <v>0</v>
          </cell>
          <cell r="BI799">
            <v>35.573999999999998</v>
          </cell>
          <cell r="BJ799">
            <v>0</v>
          </cell>
          <cell r="BK799">
            <v>0</v>
          </cell>
          <cell r="BL799">
            <v>25.41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0.63524999999999998</v>
          </cell>
          <cell r="BR799">
            <v>0.59205300000000005</v>
          </cell>
          <cell r="BS799">
            <v>0</v>
          </cell>
          <cell r="BT799">
            <v>0</v>
          </cell>
          <cell r="BU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39.9</v>
          </cell>
          <cell r="CD799">
            <v>0</v>
          </cell>
          <cell r="CE799">
            <v>57.1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12923.50615608591</v>
          </cell>
          <cell r="CK799">
            <v>859.69674446039994</v>
          </cell>
          <cell r="CL799">
            <v>726.80469045029986</v>
          </cell>
          <cell r="CM799">
            <v>13.594349999999999</v>
          </cell>
          <cell r="CN799">
            <v>7754.1036936515457</v>
          </cell>
          <cell r="CO799">
            <v>685.78862439779994</v>
          </cell>
          <cell r="CP799">
            <v>610.3190628612</v>
          </cell>
          <cell r="CQ799">
            <v>10.519739999999999</v>
          </cell>
          <cell r="CR799">
            <v>0</v>
          </cell>
          <cell r="CS799">
            <v>15091.320091945481</v>
          </cell>
          <cell r="CT799">
            <v>0</v>
          </cell>
          <cell r="CU799">
            <v>1027.0422939545999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</row>
        <row r="800">
          <cell r="C800" t="str">
            <v>HSS14x10x3/8</v>
          </cell>
          <cell r="D800" t="str">
            <v>F</v>
          </cell>
          <cell r="E800">
            <v>58</v>
          </cell>
          <cell r="F800">
            <v>16</v>
          </cell>
          <cell r="G800">
            <v>0</v>
          </cell>
          <cell r="H800">
            <v>14</v>
          </cell>
          <cell r="I800">
            <v>0</v>
          </cell>
          <cell r="J800">
            <v>0</v>
          </cell>
          <cell r="K800">
            <v>10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0.375</v>
          </cell>
          <cell r="Q800">
            <v>0.34899999999999998</v>
          </cell>
          <cell r="R800">
            <v>0</v>
          </cell>
          <cell r="S800">
            <v>0</v>
          </cell>
          <cell r="T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25.7</v>
          </cell>
          <cell r="AC800">
            <v>0</v>
          </cell>
          <cell r="AD800">
            <v>37.1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447</v>
          </cell>
          <cell r="AJ800">
            <v>76.3</v>
          </cell>
          <cell r="AK800">
            <v>63.9</v>
          </cell>
          <cell r="AL800">
            <v>5.29</v>
          </cell>
          <cell r="AM800">
            <v>267</v>
          </cell>
          <cell r="AN800">
            <v>60.7</v>
          </cell>
          <cell r="AO800">
            <v>53.4</v>
          </cell>
          <cell r="AP800">
            <v>4.09</v>
          </cell>
          <cell r="AQ800">
            <v>0</v>
          </cell>
          <cell r="AR800">
            <v>528</v>
          </cell>
          <cell r="AS800">
            <v>0</v>
          </cell>
          <cell r="AT800">
            <v>91.8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D800" t="str">
            <v>HSS355.6x254x9.5</v>
          </cell>
          <cell r="BE800" t="str">
            <v>HSS355.6x254x9.5</v>
          </cell>
          <cell r="BF800">
            <v>86.399999999999991</v>
          </cell>
          <cell r="BG800">
            <v>103.30689599999999</v>
          </cell>
          <cell r="BH800">
            <v>0</v>
          </cell>
          <cell r="BI800">
            <v>35.573999999999998</v>
          </cell>
          <cell r="BJ800">
            <v>0</v>
          </cell>
          <cell r="BK800">
            <v>0</v>
          </cell>
          <cell r="BL800">
            <v>25.41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0.95287499999999992</v>
          </cell>
          <cell r="BR800">
            <v>0.88680899999999996</v>
          </cell>
          <cell r="BS800">
            <v>0</v>
          </cell>
          <cell r="BT800">
            <v>0</v>
          </cell>
          <cell r="BU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25.7</v>
          </cell>
          <cell r="CD800">
            <v>0</v>
          </cell>
          <cell r="CE800">
            <v>37.1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18634.862102485167</v>
          </cell>
          <cell r="CK800">
            <v>1251.8103359222998</v>
          </cell>
          <cell r="CL800">
            <v>1048.3706483019</v>
          </cell>
          <cell r="CM800">
            <v>13.441889999999999</v>
          </cell>
          <cell r="CN800">
            <v>11130.890786048187</v>
          </cell>
          <cell r="CO800">
            <v>995.87008375469998</v>
          </cell>
          <cell r="CP800">
            <v>876.10317088139993</v>
          </cell>
          <cell r="CQ800">
            <v>10.39269</v>
          </cell>
          <cell r="CR800">
            <v>0</v>
          </cell>
          <cell r="CS800">
            <v>22011.649194881807</v>
          </cell>
          <cell r="CT800">
            <v>0</v>
          </cell>
          <cell r="CU800">
            <v>1506.1099454477999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</row>
        <row r="801">
          <cell r="C801" t="str">
            <v>HSS14x10x5/16</v>
          </cell>
          <cell r="D801" t="str">
            <v>F</v>
          </cell>
          <cell r="E801">
            <v>48.8</v>
          </cell>
          <cell r="F801">
            <v>13.4</v>
          </cell>
          <cell r="G801">
            <v>0</v>
          </cell>
          <cell r="H801">
            <v>14</v>
          </cell>
          <cell r="I801">
            <v>0</v>
          </cell>
          <cell r="J801">
            <v>0</v>
          </cell>
          <cell r="K801">
            <v>10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0.3125</v>
          </cell>
          <cell r="Q801">
            <v>0.29099999999999998</v>
          </cell>
          <cell r="R801">
            <v>0</v>
          </cell>
          <cell r="S801">
            <v>0</v>
          </cell>
          <cell r="T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31.4</v>
          </cell>
          <cell r="AC801">
            <v>0</v>
          </cell>
          <cell r="AD801">
            <v>45.1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380</v>
          </cell>
          <cell r="AJ801">
            <v>64.599999999999994</v>
          </cell>
          <cell r="AK801">
            <v>54.3</v>
          </cell>
          <cell r="AL801">
            <v>5.32</v>
          </cell>
          <cell r="AM801">
            <v>227</v>
          </cell>
          <cell r="AN801">
            <v>51.4</v>
          </cell>
          <cell r="AO801">
            <v>45.5</v>
          </cell>
          <cell r="AP801">
            <v>4.12</v>
          </cell>
          <cell r="AQ801">
            <v>0</v>
          </cell>
          <cell r="AR801">
            <v>446</v>
          </cell>
          <cell r="AS801">
            <v>0</v>
          </cell>
          <cell r="AT801">
            <v>77.400000000000006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D801" t="str">
            <v>HSS355.6x254x7.9</v>
          </cell>
          <cell r="BE801" t="str">
            <v>HSS355.6x254x7.9</v>
          </cell>
          <cell r="BF801">
            <v>72.699999999999989</v>
          </cell>
          <cell r="BG801">
            <v>86.519525399999992</v>
          </cell>
          <cell r="BH801">
            <v>0</v>
          </cell>
          <cell r="BI801">
            <v>35.573999999999998</v>
          </cell>
          <cell r="BJ801">
            <v>0</v>
          </cell>
          <cell r="BK801">
            <v>0</v>
          </cell>
          <cell r="BL801">
            <v>25.41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0.7940625</v>
          </cell>
          <cell r="BR801">
            <v>0.73943099999999995</v>
          </cell>
          <cell r="BS801">
            <v>0</v>
          </cell>
          <cell r="BT801">
            <v>0</v>
          </cell>
          <cell r="BU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31.4</v>
          </cell>
          <cell r="CD801">
            <v>0</v>
          </cell>
          <cell r="CE801">
            <v>45.1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15841.717223589179</v>
          </cell>
          <cell r="CK801">
            <v>1059.8551467965999</v>
          </cell>
          <cell r="CL801">
            <v>890.86895466029989</v>
          </cell>
          <cell r="CM801">
            <v>13.51812</v>
          </cell>
          <cell r="CN801">
            <v>9463.3416046177463</v>
          </cell>
          <cell r="CO801">
            <v>843.29031803939995</v>
          </cell>
          <cell r="CP801">
            <v>746.49240215549992</v>
          </cell>
          <cell r="CQ801">
            <v>10.468920000000001</v>
          </cell>
          <cell r="CR801">
            <v>0</v>
          </cell>
          <cell r="CS801">
            <v>18593.173372949404</v>
          </cell>
          <cell r="CT801">
            <v>0</v>
          </cell>
          <cell r="CU801">
            <v>1269.8574049854001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</row>
        <row r="802">
          <cell r="C802" t="str">
            <v>HSS14x10x5/8</v>
          </cell>
          <cell r="D802" t="str">
            <v>F</v>
          </cell>
          <cell r="E802">
            <v>93.1</v>
          </cell>
          <cell r="F802">
            <v>25.7</v>
          </cell>
          <cell r="G802">
            <v>0</v>
          </cell>
          <cell r="H802">
            <v>14</v>
          </cell>
          <cell r="I802">
            <v>0</v>
          </cell>
          <cell r="J802">
            <v>0</v>
          </cell>
          <cell r="K802">
            <v>10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0.625</v>
          </cell>
          <cell r="Q802">
            <v>0.58099999999999996</v>
          </cell>
          <cell r="R802">
            <v>0</v>
          </cell>
          <cell r="S802">
            <v>0</v>
          </cell>
          <cell r="T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14.2</v>
          </cell>
          <cell r="AC802">
            <v>0</v>
          </cell>
          <cell r="AD802">
            <v>21.1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687</v>
          </cell>
          <cell r="AJ802">
            <v>120</v>
          </cell>
          <cell r="AK802">
            <v>98.2</v>
          </cell>
          <cell r="AL802">
            <v>5.17</v>
          </cell>
          <cell r="AM802">
            <v>407</v>
          </cell>
          <cell r="AN802">
            <v>95.1</v>
          </cell>
          <cell r="AO802">
            <v>81.5</v>
          </cell>
          <cell r="AP802">
            <v>3.98</v>
          </cell>
          <cell r="AQ802">
            <v>0</v>
          </cell>
          <cell r="AR802">
            <v>832</v>
          </cell>
          <cell r="AS802">
            <v>0</v>
          </cell>
          <cell r="AT802">
            <v>146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D802" t="str">
            <v>HSS355.6x254x15.9</v>
          </cell>
          <cell r="BE802" t="str">
            <v>HSS355.6x254x15.9</v>
          </cell>
          <cell r="BF802">
            <v>138.6</v>
          </cell>
          <cell r="BG802">
            <v>165.93670169999999</v>
          </cell>
          <cell r="BH802">
            <v>0</v>
          </cell>
          <cell r="BI802">
            <v>35.573999999999998</v>
          </cell>
          <cell r="BJ802">
            <v>0</v>
          </cell>
          <cell r="BK802">
            <v>0</v>
          </cell>
          <cell r="BL802">
            <v>25.41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1.588125</v>
          </cell>
          <cell r="BR802">
            <v>1.4763209999999998</v>
          </cell>
          <cell r="BS802">
            <v>0</v>
          </cell>
          <cell r="BT802">
            <v>0</v>
          </cell>
          <cell r="BU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14.2</v>
          </cell>
          <cell r="CD802">
            <v>0</v>
          </cell>
          <cell r="CE802">
            <v>21.1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28640.157191067807</v>
          </cell>
          <cell r="CK802">
            <v>1968.7711705199999</v>
          </cell>
          <cell r="CL802">
            <v>1611.1110745422</v>
          </cell>
          <cell r="CM802">
            <v>13.13697</v>
          </cell>
          <cell r="CN802">
            <v>16967.312921054727</v>
          </cell>
          <cell r="CO802">
            <v>1560.2511526370997</v>
          </cell>
          <cell r="CP802">
            <v>1337.1237533115</v>
          </cell>
          <cell r="CQ802">
            <v>10.11318</v>
          </cell>
          <cell r="CR802">
            <v>0</v>
          </cell>
          <cell r="CS802">
            <v>34685.022973753148</v>
          </cell>
          <cell r="CT802">
            <v>0</v>
          </cell>
          <cell r="CU802">
            <v>2395.338257466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</row>
        <row r="803">
          <cell r="C803" t="str">
            <v>HSS14x12x1/2</v>
          </cell>
          <cell r="D803" t="str">
            <v>F</v>
          </cell>
          <cell r="E803">
            <v>82.7</v>
          </cell>
          <cell r="F803">
            <v>22.8</v>
          </cell>
          <cell r="G803">
            <v>0</v>
          </cell>
          <cell r="H803">
            <v>14</v>
          </cell>
          <cell r="I803">
            <v>0</v>
          </cell>
          <cell r="J803">
            <v>0</v>
          </cell>
          <cell r="K803">
            <v>12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0.5</v>
          </cell>
          <cell r="Q803">
            <v>0.46500000000000002</v>
          </cell>
          <cell r="R803">
            <v>0</v>
          </cell>
          <cell r="S803">
            <v>0</v>
          </cell>
          <cell r="T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22.8</v>
          </cell>
          <cell r="AC803">
            <v>0</v>
          </cell>
          <cell r="AD803">
            <v>27.1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658</v>
          </cell>
          <cell r="AJ803">
            <v>111</v>
          </cell>
          <cell r="AK803">
            <v>94</v>
          </cell>
          <cell r="AL803">
            <v>5.38</v>
          </cell>
          <cell r="AM803">
            <v>519</v>
          </cell>
          <cell r="AN803">
            <v>100</v>
          </cell>
          <cell r="AO803">
            <v>86.5</v>
          </cell>
          <cell r="AP803">
            <v>4.78</v>
          </cell>
          <cell r="AQ803">
            <v>0</v>
          </cell>
          <cell r="AR803">
            <v>921</v>
          </cell>
          <cell r="AS803">
            <v>0</v>
          </cell>
          <cell r="AT803">
            <v>145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D803" t="str">
            <v>HSS355.6x304.8x12.7</v>
          </cell>
          <cell r="BE803" t="str">
            <v>HSS355.6x304.8x12.7</v>
          </cell>
          <cell r="BF803">
            <v>123.1</v>
          </cell>
          <cell r="BG803">
            <v>147.2123268</v>
          </cell>
          <cell r="BH803">
            <v>0</v>
          </cell>
          <cell r="BI803">
            <v>35.573999999999998</v>
          </cell>
          <cell r="BJ803">
            <v>0</v>
          </cell>
          <cell r="BK803">
            <v>0</v>
          </cell>
          <cell r="BL803">
            <v>30.491999999999997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1.2705</v>
          </cell>
          <cell r="BR803">
            <v>1.181565</v>
          </cell>
          <cell r="BS803">
            <v>0</v>
          </cell>
          <cell r="BT803">
            <v>0</v>
          </cell>
          <cell r="BU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22.8</v>
          </cell>
          <cell r="CD803">
            <v>0</v>
          </cell>
          <cell r="CE803">
            <v>27.1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27431.184034530736</v>
          </cell>
          <cell r="CK803">
            <v>1821.1133327309999</v>
          </cell>
          <cell r="CL803">
            <v>1542.2040835739999</v>
          </cell>
          <cell r="CM803">
            <v>13.670579999999999</v>
          </cell>
          <cell r="CN803">
            <v>21636.450629059957</v>
          </cell>
          <cell r="CO803">
            <v>1640.6426420999999</v>
          </cell>
          <cell r="CP803">
            <v>1419.1558854164998</v>
          </cell>
          <cell r="CQ803">
            <v>12.14598</v>
          </cell>
          <cell r="CR803">
            <v>0</v>
          </cell>
          <cell r="CS803">
            <v>38395.319902435876</v>
          </cell>
          <cell r="CT803">
            <v>0</v>
          </cell>
          <cell r="CU803">
            <v>2378.9318310449999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</row>
        <row r="804">
          <cell r="C804" t="str">
            <v>HSS14x12x3/8</v>
          </cell>
          <cell r="D804" t="str">
            <v>F</v>
          </cell>
          <cell r="E804">
            <v>63.1</v>
          </cell>
          <cell r="F804">
            <v>17.3</v>
          </cell>
          <cell r="G804">
            <v>0</v>
          </cell>
          <cell r="H804">
            <v>14</v>
          </cell>
          <cell r="I804">
            <v>0</v>
          </cell>
          <cell r="J804">
            <v>0</v>
          </cell>
          <cell r="K804">
            <v>12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0.375</v>
          </cell>
          <cell r="Q804">
            <v>0.34899999999999998</v>
          </cell>
          <cell r="R804">
            <v>0</v>
          </cell>
          <cell r="S804">
            <v>0</v>
          </cell>
          <cell r="T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31.4</v>
          </cell>
          <cell r="AC804">
            <v>0</v>
          </cell>
          <cell r="AD804">
            <v>37.1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512</v>
          </cell>
          <cell r="AJ804">
            <v>85.9</v>
          </cell>
          <cell r="AK804">
            <v>73.2</v>
          </cell>
          <cell r="AL804">
            <v>5.43</v>
          </cell>
          <cell r="AM804">
            <v>405</v>
          </cell>
          <cell r="AN804">
            <v>77.400000000000006</v>
          </cell>
          <cell r="AO804">
            <v>67.400000000000006</v>
          </cell>
          <cell r="AP804">
            <v>4.83</v>
          </cell>
          <cell r="AQ804">
            <v>0</v>
          </cell>
          <cell r="AR804">
            <v>708</v>
          </cell>
          <cell r="AS804">
            <v>0</v>
          </cell>
          <cell r="AT804">
            <v>111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D804" t="str">
            <v>HSS355.6x304.8x9.5</v>
          </cell>
          <cell r="BE804" t="str">
            <v>HSS355.6x304.8x9.5</v>
          </cell>
          <cell r="BF804">
            <v>94</v>
          </cell>
          <cell r="BG804">
            <v>111.7005813</v>
          </cell>
          <cell r="BH804">
            <v>0</v>
          </cell>
          <cell r="BI804">
            <v>35.573999999999998</v>
          </cell>
          <cell r="BJ804">
            <v>0</v>
          </cell>
          <cell r="BK804">
            <v>0</v>
          </cell>
          <cell r="BL804">
            <v>30.491999999999997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0.95287499999999992</v>
          </cell>
          <cell r="BR804">
            <v>0.88680899999999996</v>
          </cell>
          <cell r="BS804">
            <v>0</v>
          </cell>
          <cell r="BT804">
            <v>0</v>
          </cell>
          <cell r="BU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31.4</v>
          </cell>
          <cell r="CD804">
            <v>0</v>
          </cell>
          <cell r="CE804">
            <v>37.1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21344.629522309631</v>
          </cell>
          <cell r="CK804">
            <v>1409.3120295639001</v>
          </cell>
          <cell r="CL804">
            <v>1200.9504140172</v>
          </cell>
          <cell r="CM804">
            <v>13.797629999999998</v>
          </cell>
          <cell r="CN804">
            <v>16883.935461983205</v>
          </cell>
          <cell r="CO804">
            <v>1269.8574049854001</v>
          </cell>
          <cell r="CP804">
            <v>1105.7931407753999</v>
          </cell>
          <cell r="CQ804">
            <v>12.27303</v>
          </cell>
          <cell r="CR804">
            <v>0</v>
          </cell>
          <cell r="CS804">
            <v>29515.620511318786</v>
          </cell>
          <cell r="CT804">
            <v>0</v>
          </cell>
          <cell r="CU804">
            <v>1821.1133327309999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</row>
        <row r="805">
          <cell r="C805" t="str">
            <v>HSS14x14x1/2</v>
          </cell>
          <cell r="D805" t="str">
            <v>F</v>
          </cell>
          <cell r="E805">
            <v>89.6</v>
          </cell>
          <cell r="F805">
            <v>24.6</v>
          </cell>
          <cell r="G805">
            <v>0</v>
          </cell>
          <cell r="H805">
            <v>14</v>
          </cell>
          <cell r="I805">
            <v>0</v>
          </cell>
          <cell r="J805">
            <v>0</v>
          </cell>
          <cell r="K805">
            <v>14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0.5</v>
          </cell>
          <cell r="Q805">
            <v>0.46500000000000002</v>
          </cell>
          <cell r="R805">
            <v>0</v>
          </cell>
          <cell r="S805">
            <v>0</v>
          </cell>
          <cell r="T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27.1</v>
          </cell>
          <cell r="AC805">
            <v>0</v>
          </cell>
          <cell r="AD805">
            <v>27.1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743</v>
          </cell>
          <cell r="AJ805">
            <v>124</v>
          </cell>
          <cell r="AK805">
            <v>106</v>
          </cell>
          <cell r="AL805">
            <v>5.49</v>
          </cell>
          <cell r="AM805">
            <v>743</v>
          </cell>
          <cell r="AN805">
            <v>124</v>
          </cell>
          <cell r="AO805">
            <v>106</v>
          </cell>
          <cell r="AP805">
            <v>5.49</v>
          </cell>
          <cell r="AQ805">
            <v>0</v>
          </cell>
          <cell r="AR805">
            <v>1170</v>
          </cell>
          <cell r="AS805">
            <v>0</v>
          </cell>
          <cell r="AT805">
            <v>170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D805" t="str">
            <v>HSS355.6x355.6x12.7</v>
          </cell>
          <cell r="BE805" t="str">
            <v>HSS355.6x355.6x12.7</v>
          </cell>
          <cell r="BF805">
            <v>133.4</v>
          </cell>
          <cell r="BG805">
            <v>158.83435259999999</v>
          </cell>
          <cell r="BH805">
            <v>0</v>
          </cell>
          <cell r="BI805">
            <v>35.573999999999998</v>
          </cell>
          <cell r="BJ805">
            <v>0</v>
          </cell>
          <cell r="BK805">
            <v>0</v>
          </cell>
          <cell r="BL805">
            <v>35.573999999999998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1.2705</v>
          </cell>
          <cell r="BR805">
            <v>1.181565</v>
          </cell>
          <cell r="BS805">
            <v>0</v>
          </cell>
          <cell r="BT805">
            <v>0</v>
          </cell>
          <cell r="BU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27.1</v>
          </cell>
          <cell r="CD805">
            <v>0</v>
          </cell>
          <cell r="CE805">
            <v>27.1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30974.726045070423</v>
          </cell>
          <cell r="CK805">
            <v>2034.3968762039999</v>
          </cell>
          <cell r="CL805">
            <v>1739.0812006259998</v>
          </cell>
          <cell r="CM805">
            <v>13.950089999999999</v>
          </cell>
          <cell r="CN805">
            <v>30974.726045070423</v>
          </cell>
          <cell r="CO805">
            <v>2034.3968762039999</v>
          </cell>
          <cell r="CP805">
            <v>1739.0812006259998</v>
          </cell>
          <cell r="CQ805">
            <v>13.950089999999999</v>
          </cell>
          <cell r="CR805">
            <v>0</v>
          </cell>
          <cell r="CS805">
            <v>48775.813556840367</v>
          </cell>
          <cell r="CT805">
            <v>0</v>
          </cell>
          <cell r="CU805">
            <v>2789.0924915699998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</row>
        <row r="806">
          <cell r="C806" t="str">
            <v>HSS14x14x3/8</v>
          </cell>
          <cell r="D806" t="str">
            <v>F</v>
          </cell>
          <cell r="E806">
            <v>68.2</v>
          </cell>
          <cell r="F806">
            <v>18.7</v>
          </cell>
          <cell r="G806">
            <v>0</v>
          </cell>
          <cell r="H806">
            <v>14</v>
          </cell>
          <cell r="I806">
            <v>0</v>
          </cell>
          <cell r="J806">
            <v>0</v>
          </cell>
          <cell r="K806">
            <v>14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0.375</v>
          </cell>
          <cell r="Q806">
            <v>0.34899999999999998</v>
          </cell>
          <cell r="R806">
            <v>0</v>
          </cell>
          <cell r="S806">
            <v>0</v>
          </cell>
          <cell r="T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37.1</v>
          </cell>
          <cell r="AC806">
            <v>0</v>
          </cell>
          <cell r="AD806">
            <v>37.1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577</v>
          </cell>
          <cell r="AJ806">
            <v>95.4</v>
          </cell>
          <cell r="AK806">
            <v>82.5</v>
          </cell>
          <cell r="AL806">
            <v>5.55</v>
          </cell>
          <cell r="AM806">
            <v>577</v>
          </cell>
          <cell r="AN806">
            <v>95.4</v>
          </cell>
          <cell r="AO806">
            <v>82.5</v>
          </cell>
          <cell r="AP806">
            <v>5.55</v>
          </cell>
          <cell r="AQ806">
            <v>0</v>
          </cell>
          <cell r="AR806">
            <v>900</v>
          </cell>
          <cell r="AS806">
            <v>0</v>
          </cell>
          <cell r="AT806">
            <v>130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D806" t="str">
            <v>HSS355.6x355.6x9.5</v>
          </cell>
          <cell r="BE806" t="str">
            <v>HSS355.6x355.6x9.5</v>
          </cell>
          <cell r="BF806">
            <v>101.5</v>
          </cell>
          <cell r="BG806">
            <v>120.73993469999999</v>
          </cell>
          <cell r="BH806">
            <v>0</v>
          </cell>
          <cell r="BI806">
            <v>35.573999999999998</v>
          </cell>
          <cell r="BJ806">
            <v>0</v>
          </cell>
          <cell r="BK806">
            <v>0</v>
          </cell>
          <cell r="BL806">
            <v>35.573999999999998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0.95287499999999992</v>
          </cell>
          <cell r="BR806">
            <v>0.88680899999999996</v>
          </cell>
          <cell r="BS806">
            <v>0</v>
          </cell>
          <cell r="BT806">
            <v>0</v>
          </cell>
          <cell r="BU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37.1</v>
          </cell>
          <cell r="CD806">
            <v>0</v>
          </cell>
          <cell r="CE806">
            <v>37.1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24054.396942134095</v>
          </cell>
          <cell r="CK806">
            <v>1565.1730805633999</v>
          </cell>
          <cell r="CL806">
            <v>1353.5301797324998</v>
          </cell>
          <cell r="CM806">
            <v>14.102549999999999</v>
          </cell>
          <cell r="CN806">
            <v>24054.396942134095</v>
          </cell>
          <cell r="CO806">
            <v>1565.1730805633999</v>
          </cell>
          <cell r="CP806">
            <v>1353.5301797324998</v>
          </cell>
          <cell r="CQ806">
            <v>14.102549999999999</v>
          </cell>
          <cell r="CR806">
            <v>0</v>
          </cell>
          <cell r="CS806">
            <v>37519.856582184897</v>
          </cell>
          <cell r="CT806">
            <v>0</v>
          </cell>
          <cell r="CU806">
            <v>2132.8354347300001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</row>
        <row r="807">
          <cell r="C807" t="str">
            <v>HSS14x14x5/16</v>
          </cell>
          <cell r="D807" t="str">
            <v>F</v>
          </cell>
          <cell r="E807">
            <v>57.3</v>
          </cell>
          <cell r="F807">
            <v>15.7</v>
          </cell>
          <cell r="G807">
            <v>0</v>
          </cell>
          <cell r="H807">
            <v>14</v>
          </cell>
          <cell r="I807">
            <v>0</v>
          </cell>
          <cell r="J807">
            <v>0</v>
          </cell>
          <cell r="K807">
            <v>14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0.3125</v>
          </cell>
          <cell r="Q807">
            <v>0.29099999999999998</v>
          </cell>
          <cell r="R807">
            <v>0</v>
          </cell>
          <cell r="S807">
            <v>0</v>
          </cell>
          <cell r="T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45.1</v>
          </cell>
          <cell r="AC807">
            <v>0</v>
          </cell>
          <cell r="AD807">
            <v>45.1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490</v>
          </cell>
          <cell r="AJ807">
            <v>80.5</v>
          </cell>
          <cell r="AK807">
            <v>69.900000000000006</v>
          </cell>
          <cell r="AL807">
            <v>5.58</v>
          </cell>
          <cell r="AM807">
            <v>490</v>
          </cell>
          <cell r="AN807">
            <v>80.5</v>
          </cell>
          <cell r="AO807">
            <v>69.900000000000006</v>
          </cell>
          <cell r="AP807">
            <v>5.58</v>
          </cell>
          <cell r="AQ807">
            <v>0</v>
          </cell>
          <cell r="AR807">
            <v>759</v>
          </cell>
          <cell r="AS807">
            <v>0</v>
          </cell>
          <cell r="AT807">
            <v>109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D807" t="str">
            <v>HSS355.6x355.6x7.9</v>
          </cell>
          <cell r="BE807" t="str">
            <v>HSS355.6x355.6x7.9</v>
          </cell>
          <cell r="BF807">
            <v>85.3</v>
          </cell>
          <cell r="BG807">
            <v>101.3698917</v>
          </cell>
          <cell r="BH807">
            <v>0</v>
          </cell>
          <cell r="BI807">
            <v>35.573999999999998</v>
          </cell>
          <cell r="BJ807">
            <v>0</v>
          </cell>
          <cell r="BK807">
            <v>0</v>
          </cell>
          <cell r="BL807">
            <v>35.573999999999998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0.7940625</v>
          </cell>
          <cell r="BR807">
            <v>0.73943099999999995</v>
          </cell>
          <cell r="BS807">
            <v>0</v>
          </cell>
          <cell r="BT807">
            <v>0</v>
          </cell>
          <cell r="BU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45.1</v>
          </cell>
          <cell r="CD807">
            <v>0</v>
          </cell>
          <cell r="CE807">
            <v>45.1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20427.477472522889</v>
          </cell>
          <cell r="CK807">
            <v>1320.7173268904999</v>
          </cell>
          <cell r="CL807">
            <v>1146.8092068279</v>
          </cell>
          <cell r="CM807">
            <v>14.17878</v>
          </cell>
          <cell r="CN807">
            <v>20427.477472522889</v>
          </cell>
          <cell r="CO807">
            <v>1320.7173268904999</v>
          </cell>
          <cell r="CP807">
            <v>1146.8092068279</v>
          </cell>
          <cell r="CQ807">
            <v>14.17878</v>
          </cell>
          <cell r="CR807">
            <v>0</v>
          </cell>
          <cell r="CS807">
            <v>31641.7457176426</v>
          </cell>
          <cell r="CT807">
            <v>0</v>
          </cell>
          <cell r="CU807">
            <v>1788.3004798889999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</row>
        <row r="808">
          <cell r="C808" t="str">
            <v>HSS14x14x5/8</v>
          </cell>
          <cell r="D808" t="str">
            <v>F</v>
          </cell>
          <cell r="E808">
            <v>110</v>
          </cell>
          <cell r="F808">
            <v>30.3</v>
          </cell>
          <cell r="G808">
            <v>0</v>
          </cell>
          <cell r="H808">
            <v>14</v>
          </cell>
          <cell r="I808">
            <v>0</v>
          </cell>
          <cell r="J808">
            <v>0</v>
          </cell>
          <cell r="K808">
            <v>14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0.625</v>
          </cell>
          <cell r="Q808">
            <v>0.58099999999999996</v>
          </cell>
          <cell r="R808">
            <v>0</v>
          </cell>
          <cell r="S808">
            <v>0</v>
          </cell>
          <cell r="T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21.1</v>
          </cell>
          <cell r="AC808">
            <v>0</v>
          </cell>
          <cell r="AD808">
            <v>21.1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897</v>
          </cell>
          <cell r="AJ808">
            <v>151</v>
          </cell>
          <cell r="AK808">
            <v>128</v>
          </cell>
          <cell r="AL808">
            <v>5.44</v>
          </cell>
          <cell r="AM808">
            <v>897</v>
          </cell>
          <cell r="AN808">
            <v>151</v>
          </cell>
          <cell r="AO808">
            <v>128</v>
          </cell>
          <cell r="AP808">
            <v>5.44</v>
          </cell>
          <cell r="AQ808">
            <v>0</v>
          </cell>
          <cell r="AR808">
            <v>1430</v>
          </cell>
          <cell r="AS808">
            <v>0</v>
          </cell>
          <cell r="AT808">
            <v>208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D808" t="str">
            <v>HSS355.6x355.6x15.9</v>
          </cell>
          <cell r="BE808" t="str">
            <v>HSS355.6x355.6x15.9</v>
          </cell>
          <cell r="BF808">
            <v>163.79999999999998</v>
          </cell>
          <cell r="BG808">
            <v>195.6374343</v>
          </cell>
          <cell r="BH808">
            <v>0</v>
          </cell>
          <cell r="BI808">
            <v>35.573999999999998</v>
          </cell>
          <cell r="BJ808">
            <v>0</v>
          </cell>
          <cell r="BK808">
            <v>0</v>
          </cell>
          <cell r="BL808">
            <v>35.573999999999998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1.588125</v>
          </cell>
          <cell r="BR808">
            <v>1.4763209999999998</v>
          </cell>
          <cell r="BS808">
            <v>0</v>
          </cell>
          <cell r="BT808">
            <v>0</v>
          </cell>
          <cell r="BU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21.1</v>
          </cell>
          <cell r="CD808">
            <v>0</v>
          </cell>
          <cell r="CE808">
            <v>21.1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37394.790393577612</v>
          </cell>
          <cell r="CK808">
            <v>2477.370389571</v>
          </cell>
          <cell r="CL808">
            <v>2100.0225818879999</v>
          </cell>
          <cell r="CM808">
            <v>13.823040000000001</v>
          </cell>
          <cell r="CN808">
            <v>37394.790393577612</v>
          </cell>
          <cell r="CO808">
            <v>2477.370389571</v>
          </cell>
          <cell r="CP808">
            <v>2100.0225818879999</v>
          </cell>
          <cell r="CQ808">
            <v>13.823040000000001</v>
          </cell>
          <cell r="CR808">
            <v>0</v>
          </cell>
          <cell r="CS808">
            <v>59614.88323613823</v>
          </cell>
          <cell r="CT808">
            <v>0</v>
          </cell>
          <cell r="CU808">
            <v>3412.5366955679997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</row>
        <row r="809">
          <cell r="C809" t="str">
            <v>HSS14x4x1/2</v>
          </cell>
          <cell r="D809" t="str">
            <v>F</v>
          </cell>
          <cell r="E809">
            <v>55.5</v>
          </cell>
          <cell r="F809">
            <v>15.3</v>
          </cell>
          <cell r="G809">
            <v>0</v>
          </cell>
          <cell r="H809">
            <v>14</v>
          </cell>
          <cell r="I809">
            <v>0</v>
          </cell>
          <cell r="J809">
            <v>0</v>
          </cell>
          <cell r="K809">
            <v>4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0.5</v>
          </cell>
          <cell r="Q809">
            <v>0.46500000000000002</v>
          </cell>
          <cell r="R809">
            <v>0</v>
          </cell>
          <cell r="S809">
            <v>0</v>
          </cell>
          <cell r="T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5.6</v>
          </cell>
          <cell r="AC809">
            <v>0</v>
          </cell>
          <cell r="AD809">
            <v>27.1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317</v>
          </cell>
          <cell r="AJ809">
            <v>61</v>
          </cell>
          <cell r="AK809">
            <v>45.3</v>
          </cell>
          <cell r="AL809">
            <v>4.55</v>
          </cell>
          <cell r="AM809">
            <v>41.2</v>
          </cell>
          <cell r="AN809">
            <v>24.1</v>
          </cell>
          <cell r="AO809">
            <v>20.6</v>
          </cell>
          <cell r="AP809">
            <v>1.64</v>
          </cell>
          <cell r="AQ809">
            <v>0</v>
          </cell>
          <cell r="AR809">
            <v>127</v>
          </cell>
          <cell r="AS809">
            <v>0</v>
          </cell>
          <cell r="AT809">
            <v>44.1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D809" t="str">
            <v>HSS355.6x101.6x12.7</v>
          </cell>
          <cell r="BE809" t="str">
            <v>HSS355.6x101.6x12.7</v>
          </cell>
          <cell r="BF809">
            <v>82.6</v>
          </cell>
          <cell r="BG809">
            <v>98.787219300000004</v>
          </cell>
          <cell r="BH809">
            <v>0</v>
          </cell>
          <cell r="BI809">
            <v>35.573999999999998</v>
          </cell>
          <cell r="BJ809">
            <v>0</v>
          </cell>
          <cell r="BK809">
            <v>0</v>
          </cell>
          <cell r="BL809">
            <v>10.164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1.2705</v>
          </cell>
          <cell r="BR809">
            <v>1.181565</v>
          </cell>
          <cell r="BS809">
            <v>0</v>
          </cell>
          <cell r="BT809">
            <v>0</v>
          </cell>
          <cell r="BU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5.6</v>
          </cell>
          <cell r="CD809">
            <v>0</v>
          </cell>
          <cell r="CE809">
            <v>27.1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13215.327262836237</v>
          </cell>
          <cell r="CK809">
            <v>1000.792011681</v>
          </cell>
          <cell r="CL809">
            <v>743.21111687129996</v>
          </cell>
          <cell r="CM809">
            <v>11.561549999999999</v>
          </cell>
          <cell r="CN809">
            <v>1717.5756568733532</v>
          </cell>
          <cell r="CO809">
            <v>395.39487674610001</v>
          </cell>
          <cell r="CP809">
            <v>337.97238427259998</v>
          </cell>
          <cell r="CQ809">
            <v>4.1672399999999996</v>
          </cell>
          <cell r="CR809">
            <v>0</v>
          </cell>
          <cell r="CS809">
            <v>5294.4686510416468</v>
          </cell>
          <cell r="CT809">
            <v>0</v>
          </cell>
          <cell r="CU809">
            <v>723.52340516610002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</row>
        <row r="810">
          <cell r="C810" t="str">
            <v>HSS14x4x1/4</v>
          </cell>
          <cell r="D810" t="str">
            <v>F</v>
          </cell>
          <cell r="E810">
            <v>29.2</v>
          </cell>
          <cell r="F810">
            <v>8.0299999999999994</v>
          </cell>
          <cell r="G810">
            <v>0</v>
          </cell>
          <cell r="H810">
            <v>14</v>
          </cell>
          <cell r="I810">
            <v>0</v>
          </cell>
          <cell r="J810">
            <v>0</v>
          </cell>
          <cell r="K810">
            <v>4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0.25</v>
          </cell>
          <cell r="Q810">
            <v>0.23300000000000001</v>
          </cell>
          <cell r="R810">
            <v>0</v>
          </cell>
          <cell r="S810">
            <v>0</v>
          </cell>
          <cell r="T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14.2</v>
          </cell>
          <cell r="AC810">
            <v>0</v>
          </cell>
          <cell r="AD810">
            <v>57.1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178</v>
          </cell>
          <cell r="AJ810">
            <v>33.200000000000003</v>
          </cell>
          <cell r="AK810">
            <v>25.4</v>
          </cell>
          <cell r="AL810">
            <v>4.71</v>
          </cell>
          <cell r="AM810">
            <v>24.4</v>
          </cell>
          <cell r="AN810">
            <v>13.5</v>
          </cell>
          <cell r="AO810">
            <v>12.2</v>
          </cell>
          <cell r="AP810">
            <v>1.74</v>
          </cell>
          <cell r="AQ810">
            <v>0</v>
          </cell>
          <cell r="AR810">
            <v>72.400000000000006</v>
          </cell>
          <cell r="AS810">
            <v>0</v>
          </cell>
          <cell r="AT810">
            <v>24.1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D810" t="str">
            <v>HSS355.6x101.6x6.4</v>
          </cell>
          <cell r="BE810" t="str">
            <v>HSS355.6x101.6x6.4</v>
          </cell>
          <cell r="BF810">
            <v>43.5</v>
          </cell>
          <cell r="BG810">
            <v>51.84714842999999</v>
          </cell>
          <cell r="BH810">
            <v>0</v>
          </cell>
          <cell r="BI810">
            <v>35.573999999999998</v>
          </cell>
          <cell r="BJ810">
            <v>0</v>
          </cell>
          <cell r="BK810">
            <v>0</v>
          </cell>
          <cell r="BL810">
            <v>10.164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0.63524999999999998</v>
          </cell>
          <cell r="BR810">
            <v>0.59205300000000005</v>
          </cell>
          <cell r="BS810">
            <v>0</v>
          </cell>
          <cell r="BT810">
            <v>0</v>
          </cell>
          <cell r="BU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14.2</v>
          </cell>
          <cell r="CD810">
            <v>0</v>
          </cell>
          <cell r="CE810">
            <v>57.1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7420.5938573654576</v>
          </cell>
          <cell r="CK810">
            <v>544.69335717720003</v>
          </cell>
          <cell r="CL810">
            <v>416.72323109339993</v>
          </cell>
          <cell r="CM810">
            <v>11.968109999999999</v>
          </cell>
          <cell r="CN810">
            <v>1017.2050006725683</v>
          </cell>
          <cell r="CO810">
            <v>221.48675668349998</v>
          </cell>
          <cell r="CP810">
            <v>200.15840233619997</v>
          </cell>
          <cell r="CQ810">
            <v>4.4213399999999998</v>
          </cell>
          <cell r="CR810">
            <v>0</v>
          </cell>
          <cell r="CS810">
            <v>3018.2640183890967</v>
          </cell>
          <cell r="CT810">
            <v>0</v>
          </cell>
          <cell r="CU810">
            <v>395.39487674610001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</row>
        <row r="811">
          <cell r="C811" t="str">
            <v>HSS14x4x3/16</v>
          </cell>
          <cell r="D811" t="str">
            <v>F</v>
          </cell>
          <cell r="E811">
            <v>22.2</v>
          </cell>
          <cell r="F811">
            <v>6.06</v>
          </cell>
          <cell r="G811">
            <v>0</v>
          </cell>
          <cell r="H811">
            <v>14</v>
          </cell>
          <cell r="I811">
            <v>0</v>
          </cell>
          <cell r="J811">
            <v>0</v>
          </cell>
          <cell r="K811">
            <v>4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0.1875</v>
          </cell>
          <cell r="Q811">
            <v>0.17399999999999999</v>
          </cell>
          <cell r="R811">
            <v>0</v>
          </cell>
          <cell r="S811">
            <v>0</v>
          </cell>
          <cell r="T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20</v>
          </cell>
          <cell r="AC811">
            <v>0</v>
          </cell>
          <cell r="AD811">
            <v>77.5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137</v>
          </cell>
          <cell r="AJ811">
            <v>25.3</v>
          </cell>
          <cell r="AK811">
            <v>19.5</v>
          </cell>
          <cell r="AL811">
            <v>4.74</v>
          </cell>
          <cell r="AM811">
            <v>19</v>
          </cell>
          <cell r="AN811">
            <v>10.3</v>
          </cell>
          <cell r="AO811">
            <v>9.48</v>
          </cell>
          <cell r="AP811">
            <v>1.77</v>
          </cell>
          <cell r="AQ811">
            <v>0</v>
          </cell>
          <cell r="AR811">
            <v>55.8</v>
          </cell>
          <cell r="AS811">
            <v>0</v>
          </cell>
          <cell r="AT811">
            <v>18.399999999999999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D811" t="str">
            <v>HSS355.6x101.6x4.8</v>
          </cell>
          <cell r="BE811" t="str">
            <v>HSS355.6x101.6x4.8</v>
          </cell>
          <cell r="BF811">
            <v>33.1</v>
          </cell>
          <cell r="BG811">
            <v>39.127486859999998</v>
          </cell>
          <cell r="BH811">
            <v>0</v>
          </cell>
          <cell r="BI811">
            <v>35.573999999999998</v>
          </cell>
          <cell r="BJ811">
            <v>0</v>
          </cell>
          <cell r="BK811">
            <v>0</v>
          </cell>
          <cell r="BL811">
            <v>10.164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0.47643749999999996</v>
          </cell>
          <cell r="BR811">
            <v>0.44213399999999997</v>
          </cell>
          <cell r="BS811">
            <v>0</v>
          </cell>
          <cell r="BT811">
            <v>0</v>
          </cell>
          <cell r="BU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20</v>
          </cell>
          <cell r="CD811">
            <v>0</v>
          </cell>
          <cell r="CE811">
            <v>77.5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5711.3559463992569</v>
          </cell>
          <cell r="CK811">
            <v>415.08258845130001</v>
          </cell>
          <cell r="CL811">
            <v>319.92531520949996</v>
          </cell>
          <cell r="CM811">
            <v>12.04434</v>
          </cell>
          <cell r="CN811">
            <v>792.08586117945902</v>
          </cell>
          <cell r="CO811">
            <v>168.98619213629999</v>
          </cell>
          <cell r="CP811">
            <v>155.53292247107998</v>
          </cell>
          <cell r="CQ811">
            <v>4.4975699999999996</v>
          </cell>
          <cell r="CR811">
            <v>0</v>
          </cell>
          <cell r="CS811">
            <v>2326.2311080954637</v>
          </cell>
          <cell r="CT811">
            <v>0</v>
          </cell>
          <cell r="CU811">
            <v>301.87824614639993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</row>
        <row r="812">
          <cell r="C812" t="str">
            <v>HSS14x4x3/8</v>
          </cell>
          <cell r="D812" t="str">
            <v>F</v>
          </cell>
          <cell r="E812">
            <v>42.7</v>
          </cell>
          <cell r="F812">
            <v>11.8</v>
          </cell>
          <cell r="G812">
            <v>0</v>
          </cell>
          <cell r="H812">
            <v>14</v>
          </cell>
          <cell r="I812">
            <v>0</v>
          </cell>
          <cell r="J812">
            <v>0</v>
          </cell>
          <cell r="K812">
            <v>4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0.375</v>
          </cell>
          <cell r="Q812">
            <v>0.34899999999999998</v>
          </cell>
          <cell r="R812">
            <v>0</v>
          </cell>
          <cell r="S812">
            <v>0</v>
          </cell>
          <cell r="T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8.4600000000000009</v>
          </cell>
          <cell r="AC812">
            <v>0</v>
          </cell>
          <cell r="AD812">
            <v>37.1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252</v>
          </cell>
          <cell r="AJ812">
            <v>47.8</v>
          </cell>
          <cell r="AK812">
            <v>36</v>
          </cell>
          <cell r="AL812">
            <v>4.63</v>
          </cell>
          <cell r="AM812">
            <v>33.6</v>
          </cell>
          <cell r="AN812">
            <v>19.100000000000001</v>
          </cell>
          <cell r="AO812">
            <v>16.8</v>
          </cell>
          <cell r="AP812">
            <v>1.69</v>
          </cell>
          <cell r="AQ812">
            <v>0</v>
          </cell>
          <cell r="AR812">
            <v>102</v>
          </cell>
          <cell r="AS812">
            <v>0</v>
          </cell>
          <cell r="AT812">
            <v>34.6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D812" t="str">
            <v>HSS355.6x101.6x9.5</v>
          </cell>
          <cell r="BE812" t="str">
            <v>HSS355.6x101.6x9.5</v>
          </cell>
          <cell r="BF812">
            <v>63.6</v>
          </cell>
          <cell r="BG812">
            <v>76.188835800000007</v>
          </cell>
          <cell r="BH812">
            <v>0</v>
          </cell>
          <cell r="BI812">
            <v>35.573999999999998</v>
          </cell>
          <cell r="BJ812">
            <v>0</v>
          </cell>
          <cell r="BK812">
            <v>0</v>
          </cell>
          <cell r="BL812">
            <v>10.164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0.95287499999999992</v>
          </cell>
          <cell r="BR812">
            <v>0.88680899999999996</v>
          </cell>
          <cell r="BS812">
            <v>0</v>
          </cell>
          <cell r="BT812">
            <v>0</v>
          </cell>
          <cell r="BU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8.4600000000000009</v>
          </cell>
          <cell r="CD812">
            <v>0</v>
          </cell>
          <cell r="CE812">
            <v>37.1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10505.559843011772</v>
          </cell>
          <cell r="CK812">
            <v>784.22718292379989</v>
          </cell>
          <cell r="CL812">
            <v>590.63135115599994</v>
          </cell>
          <cell r="CM812">
            <v>11.76483</v>
          </cell>
          <cell r="CN812">
            <v>1400.7413124015695</v>
          </cell>
          <cell r="CO812">
            <v>313.36274464109999</v>
          </cell>
          <cell r="CP812">
            <v>275.62796387280002</v>
          </cell>
          <cell r="CQ812">
            <v>4.2942900000000002</v>
          </cell>
          <cell r="CR812">
            <v>0</v>
          </cell>
          <cell r="CS812">
            <v>4252.2504126476215</v>
          </cell>
          <cell r="CT812">
            <v>0</v>
          </cell>
          <cell r="CU812">
            <v>567.66235416660004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</row>
        <row r="813">
          <cell r="C813" t="str">
            <v>HSS14x4x5/16</v>
          </cell>
          <cell r="D813" t="str">
            <v>F</v>
          </cell>
          <cell r="E813">
            <v>36</v>
          </cell>
          <cell r="F813">
            <v>9.92</v>
          </cell>
          <cell r="G813">
            <v>0</v>
          </cell>
          <cell r="H813">
            <v>14</v>
          </cell>
          <cell r="I813">
            <v>0</v>
          </cell>
          <cell r="J813">
            <v>0</v>
          </cell>
          <cell r="K813">
            <v>4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0.3125</v>
          </cell>
          <cell r="Q813">
            <v>0.29099999999999998</v>
          </cell>
          <cell r="R813">
            <v>0</v>
          </cell>
          <cell r="S813">
            <v>0</v>
          </cell>
          <cell r="T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10.7</v>
          </cell>
          <cell r="AC813">
            <v>0</v>
          </cell>
          <cell r="AD813">
            <v>45.1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216</v>
          </cell>
          <cell r="AJ813">
            <v>40.6</v>
          </cell>
          <cell r="AK813">
            <v>30.9</v>
          </cell>
          <cell r="AL813">
            <v>4.67</v>
          </cell>
          <cell r="AM813">
            <v>29.2</v>
          </cell>
          <cell r="AN813">
            <v>16.399999999999999</v>
          </cell>
          <cell r="AO813">
            <v>14.6</v>
          </cell>
          <cell r="AP813">
            <v>1.72</v>
          </cell>
          <cell r="AQ813">
            <v>0</v>
          </cell>
          <cell r="AR813">
            <v>87.7</v>
          </cell>
          <cell r="AS813">
            <v>0</v>
          </cell>
          <cell r="AT813">
            <v>29.5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D813" t="str">
            <v>HSS355.6x101.6x7.9</v>
          </cell>
          <cell r="BE813" t="str">
            <v>HSS355.6x101.6x7.9</v>
          </cell>
          <cell r="BF813">
            <v>53.6</v>
          </cell>
          <cell r="BG813">
            <v>64.05027552</v>
          </cell>
          <cell r="BH813">
            <v>0</v>
          </cell>
          <cell r="BI813">
            <v>35.573999999999998</v>
          </cell>
          <cell r="BJ813">
            <v>0</v>
          </cell>
          <cell r="BK813">
            <v>0</v>
          </cell>
          <cell r="BL813">
            <v>10.164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0.7940625</v>
          </cell>
          <cell r="BR813">
            <v>0.73943099999999995</v>
          </cell>
          <cell r="BS813">
            <v>0</v>
          </cell>
          <cell r="BT813">
            <v>0</v>
          </cell>
          <cell r="BU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10.7</v>
          </cell>
          <cell r="CD813">
            <v>0</v>
          </cell>
          <cell r="CE813">
            <v>45.1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9004.7655797243751</v>
          </cell>
          <cell r="CK813">
            <v>666.10091269259999</v>
          </cell>
          <cell r="CL813">
            <v>506.95857640889994</v>
          </cell>
          <cell r="CM813">
            <v>11.86647</v>
          </cell>
          <cell r="CN813">
            <v>1217.310902444221</v>
          </cell>
          <cell r="CO813">
            <v>269.06539330439995</v>
          </cell>
          <cell r="CP813">
            <v>239.53382574659997</v>
          </cell>
          <cell r="CQ813">
            <v>4.37052</v>
          </cell>
          <cell r="CR813">
            <v>0</v>
          </cell>
          <cell r="CS813">
            <v>3656.1015802862398</v>
          </cell>
          <cell r="CT813">
            <v>0</v>
          </cell>
          <cell r="CU813">
            <v>483.98957941949999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</row>
        <row r="814">
          <cell r="C814" t="str">
            <v>HSS14x4x5/8</v>
          </cell>
          <cell r="D814" t="str">
            <v>F</v>
          </cell>
          <cell r="E814">
            <v>67.599999999999994</v>
          </cell>
          <cell r="F814">
            <v>18.7</v>
          </cell>
          <cell r="G814">
            <v>0</v>
          </cell>
          <cell r="H814">
            <v>14</v>
          </cell>
          <cell r="I814">
            <v>0</v>
          </cell>
          <cell r="J814">
            <v>0</v>
          </cell>
          <cell r="K814">
            <v>4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0.625</v>
          </cell>
          <cell r="Q814">
            <v>0.58099999999999996</v>
          </cell>
          <cell r="R814">
            <v>0</v>
          </cell>
          <cell r="S814">
            <v>0</v>
          </cell>
          <cell r="T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3.88</v>
          </cell>
          <cell r="AC814">
            <v>0</v>
          </cell>
          <cell r="AD814">
            <v>21.1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373</v>
          </cell>
          <cell r="AJ814">
            <v>73.099999999999994</v>
          </cell>
          <cell r="AK814">
            <v>53.3</v>
          </cell>
          <cell r="AL814">
            <v>4.47</v>
          </cell>
          <cell r="AM814">
            <v>47.2</v>
          </cell>
          <cell r="AN814">
            <v>28.5</v>
          </cell>
          <cell r="AO814">
            <v>23.6</v>
          </cell>
          <cell r="AP814">
            <v>1.59</v>
          </cell>
          <cell r="AQ814">
            <v>0</v>
          </cell>
          <cell r="AR814">
            <v>148</v>
          </cell>
          <cell r="AS814">
            <v>0</v>
          </cell>
          <cell r="AT814">
            <v>52.6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D814" t="str">
            <v>HSS355.6x101.6x15.9</v>
          </cell>
          <cell r="BE814" t="str">
            <v>HSS355.6x101.6x15.9</v>
          </cell>
          <cell r="BF814">
            <v>100.69999999999999</v>
          </cell>
          <cell r="BG814">
            <v>120.73993469999999</v>
          </cell>
          <cell r="BH814">
            <v>0</v>
          </cell>
          <cell r="BI814">
            <v>35.573999999999998</v>
          </cell>
          <cell r="BJ814">
            <v>0</v>
          </cell>
          <cell r="BK814">
            <v>0</v>
          </cell>
          <cell r="BL814">
            <v>10.164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1.588125</v>
          </cell>
          <cell r="BR814">
            <v>1.4763209999999998</v>
          </cell>
          <cell r="BS814">
            <v>0</v>
          </cell>
          <cell r="BT814">
            <v>0</v>
          </cell>
          <cell r="BU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3.88</v>
          </cell>
          <cell r="CD814">
            <v>0</v>
          </cell>
          <cell r="CE814">
            <v>21.1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15549.896116838852</v>
          </cell>
          <cell r="CK814">
            <v>1199.3097713750999</v>
          </cell>
          <cell r="CL814">
            <v>874.4625282392999</v>
          </cell>
          <cell r="CM814">
            <v>11.358269999999999</v>
          </cell>
          <cell r="CN814">
            <v>1967.7080340879193</v>
          </cell>
          <cell r="CO814">
            <v>467.5831529985</v>
          </cell>
          <cell r="CP814">
            <v>387.19166353560001</v>
          </cell>
          <cell r="CQ814">
            <v>4.0401899999999999</v>
          </cell>
          <cell r="CR814">
            <v>0</v>
          </cell>
          <cell r="CS814">
            <v>6169.9319712926281</v>
          </cell>
          <cell r="CT814">
            <v>0</v>
          </cell>
          <cell r="CU814">
            <v>862.97802974460001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</row>
        <row r="815">
          <cell r="C815" t="str">
            <v>HSS14x6x1/2</v>
          </cell>
          <cell r="D815" t="str">
            <v>F</v>
          </cell>
          <cell r="E815">
            <v>62.3</v>
          </cell>
          <cell r="F815">
            <v>17.2</v>
          </cell>
          <cell r="G815">
            <v>0</v>
          </cell>
          <cell r="H815">
            <v>14</v>
          </cell>
          <cell r="I815">
            <v>0</v>
          </cell>
          <cell r="J815">
            <v>0</v>
          </cell>
          <cell r="K815">
            <v>6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0.5</v>
          </cell>
          <cell r="Q815">
            <v>0.46500000000000002</v>
          </cell>
          <cell r="R815">
            <v>0</v>
          </cell>
          <cell r="S815">
            <v>0</v>
          </cell>
          <cell r="T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9.9</v>
          </cell>
          <cell r="AC815">
            <v>0</v>
          </cell>
          <cell r="AD815">
            <v>27.1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402</v>
          </cell>
          <cell r="AJ815">
            <v>73.599999999999994</v>
          </cell>
          <cell r="AK815">
            <v>57.4</v>
          </cell>
          <cell r="AL815">
            <v>4.84</v>
          </cell>
          <cell r="AM815">
            <v>105</v>
          </cell>
          <cell r="AN815">
            <v>40.4</v>
          </cell>
          <cell r="AO815">
            <v>35.1</v>
          </cell>
          <cell r="AP815">
            <v>2.48</v>
          </cell>
          <cell r="AQ815">
            <v>0</v>
          </cell>
          <cell r="AR815">
            <v>279</v>
          </cell>
          <cell r="AS815">
            <v>0</v>
          </cell>
          <cell r="AT815">
            <v>69.3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D815" t="str">
            <v>HSS355.6x152.4x12.7</v>
          </cell>
          <cell r="BE815" t="str">
            <v>HSS355.6x152.4x12.7</v>
          </cell>
          <cell r="BF815">
            <v>92.8</v>
          </cell>
          <cell r="BG815">
            <v>111.05491319999999</v>
          </cell>
          <cell r="BH815">
            <v>0</v>
          </cell>
          <cell r="BI815">
            <v>35.573999999999998</v>
          </cell>
          <cell r="BJ815">
            <v>0</v>
          </cell>
          <cell r="BK815">
            <v>0</v>
          </cell>
          <cell r="BL815">
            <v>15.245999999999999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1.2705</v>
          </cell>
          <cell r="BR815">
            <v>1.181565</v>
          </cell>
          <cell r="BS815">
            <v>0</v>
          </cell>
          <cell r="BT815">
            <v>0</v>
          </cell>
          <cell r="BU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9.9</v>
          </cell>
          <cell r="CD815">
            <v>0</v>
          </cell>
          <cell r="CE815">
            <v>27.1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16758.86927337592</v>
          </cell>
          <cell r="CK815">
            <v>1207.5129845855997</v>
          </cell>
          <cell r="CL815">
            <v>941.7288765653999</v>
          </cell>
          <cell r="CM815">
            <v>12.298439999999999</v>
          </cell>
          <cell r="CN815">
            <v>4377.3166012549045</v>
          </cell>
          <cell r="CO815">
            <v>662.81962740839992</v>
          </cell>
          <cell r="CP815">
            <v>575.86556737709998</v>
          </cell>
          <cell r="CQ815">
            <v>6.3016800000000002</v>
          </cell>
          <cell r="CR815">
            <v>0</v>
          </cell>
          <cell r="CS815">
            <v>11631.155540477319</v>
          </cell>
          <cell r="CT815">
            <v>0</v>
          </cell>
          <cell r="CU815">
            <v>1136.9653509753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</row>
        <row r="816">
          <cell r="C816" t="str">
            <v>HSS14x6x1/4</v>
          </cell>
          <cell r="D816" t="str">
            <v>F</v>
          </cell>
          <cell r="E816">
            <v>32.6</v>
          </cell>
          <cell r="F816">
            <v>8.9600000000000009</v>
          </cell>
          <cell r="G816">
            <v>0</v>
          </cell>
          <cell r="H816">
            <v>14</v>
          </cell>
          <cell r="I816">
            <v>0</v>
          </cell>
          <cell r="J816">
            <v>0</v>
          </cell>
          <cell r="K816">
            <v>6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0.25</v>
          </cell>
          <cell r="Q816">
            <v>0.23300000000000001</v>
          </cell>
          <cell r="R816">
            <v>0</v>
          </cell>
          <cell r="S816">
            <v>0</v>
          </cell>
          <cell r="T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22.8</v>
          </cell>
          <cell r="AC816">
            <v>0</v>
          </cell>
          <cell r="AD816">
            <v>57.1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222</v>
          </cell>
          <cell r="AJ816">
            <v>39.6</v>
          </cell>
          <cell r="AK816">
            <v>31.7</v>
          </cell>
          <cell r="AL816">
            <v>4.9800000000000004</v>
          </cell>
          <cell r="AM816">
            <v>59.6</v>
          </cell>
          <cell r="AN816">
            <v>22</v>
          </cell>
          <cell r="AO816">
            <v>19.899999999999999</v>
          </cell>
          <cell r="AP816">
            <v>2.58</v>
          </cell>
          <cell r="AQ816">
            <v>0</v>
          </cell>
          <cell r="AR816">
            <v>152</v>
          </cell>
          <cell r="AS816">
            <v>0</v>
          </cell>
          <cell r="AT816">
            <v>36.9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D816" t="str">
            <v>HSS355.6x152.4x6.4</v>
          </cell>
          <cell r="BE816" t="str">
            <v>HSS355.6x152.4x6.4</v>
          </cell>
          <cell r="BF816">
            <v>48.6</v>
          </cell>
          <cell r="BG816">
            <v>57.851861760000006</v>
          </cell>
          <cell r="BH816">
            <v>0</v>
          </cell>
          <cell r="BI816">
            <v>35.573999999999998</v>
          </cell>
          <cell r="BJ816">
            <v>0</v>
          </cell>
          <cell r="BK816">
            <v>0</v>
          </cell>
          <cell r="BL816">
            <v>15.245999999999999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0.63524999999999998</v>
          </cell>
          <cell r="BR816">
            <v>0.59205300000000005</v>
          </cell>
          <cell r="BS816">
            <v>0</v>
          </cell>
          <cell r="BT816">
            <v>0</v>
          </cell>
          <cell r="BU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22.8</v>
          </cell>
          <cell r="CD816">
            <v>0</v>
          </cell>
          <cell r="CE816">
            <v>57.1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9254.8979569389412</v>
          </cell>
          <cell r="CK816">
            <v>649.6944862716</v>
          </cell>
          <cell r="CL816">
            <v>520.08371754569998</v>
          </cell>
          <cell r="CM816">
            <v>12.65418</v>
          </cell>
          <cell r="CN816">
            <v>2484.6482803313556</v>
          </cell>
          <cell r="CO816">
            <v>360.94138126199999</v>
          </cell>
          <cell r="CP816">
            <v>326.48788577789998</v>
          </cell>
          <cell r="CQ816">
            <v>6.5557800000000004</v>
          </cell>
          <cell r="CR816">
            <v>0</v>
          </cell>
          <cell r="CS816">
            <v>6336.6868894356721</v>
          </cell>
          <cell r="CT816">
            <v>0</v>
          </cell>
          <cell r="CU816">
            <v>605.3971349348999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</row>
        <row r="817">
          <cell r="C817" t="str">
            <v>HSS14x6x3/16</v>
          </cell>
          <cell r="D817" t="str">
            <v>F</v>
          </cell>
          <cell r="E817">
            <v>24.7</v>
          </cell>
          <cell r="F817">
            <v>6.76</v>
          </cell>
          <cell r="G817">
            <v>0</v>
          </cell>
          <cell r="H817">
            <v>14</v>
          </cell>
          <cell r="I817">
            <v>0</v>
          </cell>
          <cell r="J817">
            <v>0</v>
          </cell>
          <cell r="K817">
            <v>6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0.1875</v>
          </cell>
          <cell r="Q817">
            <v>0.17399999999999999</v>
          </cell>
          <cell r="R817">
            <v>0</v>
          </cell>
          <cell r="S817">
            <v>0</v>
          </cell>
          <cell r="T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31.5</v>
          </cell>
          <cell r="AC817">
            <v>0</v>
          </cell>
          <cell r="AD817">
            <v>77.5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170</v>
          </cell>
          <cell r="AJ817">
            <v>30.1</v>
          </cell>
          <cell r="AK817">
            <v>24.3</v>
          </cell>
          <cell r="AL817">
            <v>5.01</v>
          </cell>
          <cell r="AM817">
            <v>45.9</v>
          </cell>
          <cell r="AN817">
            <v>16.7</v>
          </cell>
          <cell r="AO817">
            <v>15.3</v>
          </cell>
          <cell r="AP817">
            <v>2.61</v>
          </cell>
          <cell r="AQ817">
            <v>0</v>
          </cell>
          <cell r="AR817">
            <v>116</v>
          </cell>
          <cell r="AS817">
            <v>0</v>
          </cell>
          <cell r="AT817">
            <v>28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D817" t="str">
            <v>HSS355.6x152.4x4.8</v>
          </cell>
          <cell r="BE817" t="str">
            <v>HSS355.6x152.4x4.8</v>
          </cell>
          <cell r="BF817">
            <v>36.800000000000004</v>
          </cell>
          <cell r="BG817">
            <v>43.647163559999996</v>
          </cell>
          <cell r="BH817">
            <v>0</v>
          </cell>
          <cell r="BI817">
            <v>35.573999999999998</v>
          </cell>
          <cell r="BJ817">
            <v>0</v>
          </cell>
          <cell r="BK817">
            <v>0</v>
          </cell>
          <cell r="BL817">
            <v>15.245999999999999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0.47643749999999996</v>
          </cell>
          <cell r="BR817">
            <v>0.44213399999999997</v>
          </cell>
          <cell r="BS817">
            <v>0</v>
          </cell>
          <cell r="BT817">
            <v>0</v>
          </cell>
          <cell r="BU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31.5</v>
          </cell>
          <cell r="CD817">
            <v>0</v>
          </cell>
          <cell r="CE817">
            <v>77.5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7087.0840210793694</v>
          </cell>
          <cell r="CK817">
            <v>493.83343527210002</v>
          </cell>
          <cell r="CL817">
            <v>398.67616203029996</v>
          </cell>
          <cell r="CM817">
            <v>12.730409999999999</v>
          </cell>
          <cell r="CN817">
            <v>1913.5126856914299</v>
          </cell>
          <cell r="CO817">
            <v>273.98732123069999</v>
          </cell>
          <cell r="CP817">
            <v>251.01832424130001</v>
          </cell>
          <cell r="CQ817">
            <v>6.6320099999999993</v>
          </cell>
          <cell r="CR817">
            <v>0</v>
          </cell>
          <cell r="CS817">
            <v>4835.8926261482757</v>
          </cell>
          <cell r="CT817">
            <v>0</v>
          </cell>
          <cell r="CU817">
            <v>459.379939788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</row>
        <row r="818">
          <cell r="C818" t="str">
            <v>HSS14x6x3/8</v>
          </cell>
          <cell r="D818" t="str">
            <v>F</v>
          </cell>
          <cell r="E818">
            <v>47.8</v>
          </cell>
          <cell r="F818">
            <v>13.2</v>
          </cell>
          <cell r="G818">
            <v>0</v>
          </cell>
          <cell r="H818">
            <v>14</v>
          </cell>
          <cell r="I818">
            <v>0</v>
          </cell>
          <cell r="J818">
            <v>0</v>
          </cell>
          <cell r="K818">
            <v>6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0.375</v>
          </cell>
          <cell r="Q818">
            <v>0.34899999999999998</v>
          </cell>
          <cell r="R818">
            <v>0</v>
          </cell>
          <cell r="S818">
            <v>0</v>
          </cell>
          <cell r="T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14.2</v>
          </cell>
          <cell r="AC818">
            <v>0</v>
          </cell>
          <cell r="AD818">
            <v>37.1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317</v>
          </cell>
          <cell r="AJ818">
            <v>57.3</v>
          </cell>
          <cell r="AK818">
            <v>45.3</v>
          </cell>
          <cell r="AL818">
            <v>4.91</v>
          </cell>
          <cell r="AM818">
            <v>84.1</v>
          </cell>
          <cell r="AN818">
            <v>31.6</v>
          </cell>
          <cell r="AO818">
            <v>28</v>
          </cell>
          <cell r="AP818">
            <v>2.5299999999999998</v>
          </cell>
          <cell r="AQ818">
            <v>0</v>
          </cell>
          <cell r="AR818">
            <v>219</v>
          </cell>
          <cell r="AS818">
            <v>0</v>
          </cell>
          <cell r="AT818">
            <v>53.7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D818" t="str">
            <v>HSS355.6x152.4x9.5</v>
          </cell>
          <cell r="BE818" t="str">
            <v>HSS355.6x152.4x9.5</v>
          </cell>
          <cell r="BF818">
            <v>71.199999999999989</v>
          </cell>
          <cell r="BG818">
            <v>85.228189199999989</v>
          </cell>
          <cell r="BH818">
            <v>0</v>
          </cell>
          <cell r="BI818">
            <v>35.573999999999998</v>
          </cell>
          <cell r="BJ818">
            <v>0</v>
          </cell>
          <cell r="BK818">
            <v>0</v>
          </cell>
          <cell r="BL818">
            <v>15.245999999999999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0.95287499999999992</v>
          </cell>
          <cell r="BR818">
            <v>0.88680899999999996</v>
          </cell>
          <cell r="BS818">
            <v>0</v>
          </cell>
          <cell r="BT818">
            <v>0</v>
          </cell>
          <cell r="BU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14.2</v>
          </cell>
          <cell r="CD818">
            <v>0</v>
          </cell>
          <cell r="CE818">
            <v>37.1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13215.327262836237</v>
          </cell>
          <cell r="CK818">
            <v>940.08823392329987</v>
          </cell>
          <cell r="CL818">
            <v>743.21111687129996</v>
          </cell>
          <cell r="CM818">
            <v>12.47631</v>
          </cell>
          <cell r="CN818">
            <v>3506.0221539574995</v>
          </cell>
          <cell r="CO818">
            <v>518.44307490359995</v>
          </cell>
          <cell r="CP818">
            <v>459.379939788</v>
          </cell>
          <cell r="CQ818">
            <v>6.4287299999999989</v>
          </cell>
          <cell r="CR818">
            <v>0</v>
          </cell>
          <cell r="CS818">
            <v>9129.8317683316582</v>
          </cell>
          <cell r="CT818">
            <v>0</v>
          </cell>
          <cell r="CU818">
            <v>881.02509880770003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</row>
        <row r="819">
          <cell r="C819" t="str">
            <v>HSS14x6x5/16</v>
          </cell>
          <cell r="D819" t="str">
            <v>F</v>
          </cell>
          <cell r="E819">
            <v>40.299999999999997</v>
          </cell>
          <cell r="F819">
            <v>11.1</v>
          </cell>
          <cell r="G819">
            <v>0</v>
          </cell>
          <cell r="H819">
            <v>14</v>
          </cell>
          <cell r="I819">
            <v>0</v>
          </cell>
          <cell r="J819">
            <v>0</v>
          </cell>
          <cell r="K819">
            <v>6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0.3125</v>
          </cell>
          <cell r="Q819">
            <v>0.29099999999999998</v>
          </cell>
          <cell r="R819">
            <v>0</v>
          </cell>
          <cell r="S819">
            <v>0</v>
          </cell>
          <cell r="T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17.600000000000001</v>
          </cell>
          <cell r="AC819">
            <v>0</v>
          </cell>
          <cell r="AD819">
            <v>45.1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271</v>
          </cell>
          <cell r="AJ819">
            <v>48.6</v>
          </cell>
          <cell r="AK819">
            <v>38.700000000000003</v>
          </cell>
          <cell r="AL819">
            <v>4.9400000000000004</v>
          </cell>
          <cell r="AM819">
            <v>72.3</v>
          </cell>
          <cell r="AN819">
            <v>26.9</v>
          </cell>
          <cell r="AO819">
            <v>24.1</v>
          </cell>
          <cell r="AP819">
            <v>2.5499999999999998</v>
          </cell>
          <cell r="AQ819">
            <v>0</v>
          </cell>
          <cell r="AR819">
            <v>186</v>
          </cell>
          <cell r="AS819">
            <v>0</v>
          </cell>
          <cell r="AT819">
            <v>45.5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D819" t="str">
            <v>HSS355.6x152.4x7.9</v>
          </cell>
          <cell r="BE819" t="str">
            <v>HSS355.6x152.4x7.9</v>
          </cell>
          <cell r="BF819">
            <v>60</v>
          </cell>
          <cell r="BG819">
            <v>71.669159099999987</v>
          </cell>
          <cell r="BH819">
            <v>0</v>
          </cell>
          <cell r="BI819">
            <v>35.573999999999998</v>
          </cell>
          <cell r="BJ819">
            <v>0</v>
          </cell>
          <cell r="BK819">
            <v>0</v>
          </cell>
          <cell r="BL819">
            <v>15.245999999999999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0.7940625</v>
          </cell>
          <cell r="BR819">
            <v>0.73943099999999995</v>
          </cell>
          <cell r="BS819">
            <v>0</v>
          </cell>
          <cell r="BT819">
            <v>0</v>
          </cell>
          <cell r="BU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17.600000000000001</v>
          </cell>
          <cell r="CD819">
            <v>0</v>
          </cell>
          <cell r="CE819">
            <v>45.1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11297.645704191231</v>
          </cell>
          <cell r="CK819">
            <v>797.35232406059993</v>
          </cell>
          <cell r="CL819">
            <v>634.92870249270004</v>
          </cell>
          <cell r="CM819">
            <v>12.55254</v>
          </cell>
          <cell r="CN819">
            <v>3014.09514543552</v>
          </cell>
          <cell r="CO819">
            <v>441.33287072489998</v>
          </cell>
          <cell r="CP819">
            <v>395.39487674610001</v>
          </cell>
          <cell r="CQ819">
            <v>6.4795499999999997</v>
          </cell>
          <cell r="CR819">
            <v>0</v>
          </cell>
          <cell r="CS819">
            <v>7754.1036936515457</v>
          </cell>
          <cell r="CT819">
            <v>0</v>
          </cell>
          <cell r="CU819">
            <v>746.49240215549992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</row>
        <row r="820">
          <cell r="C820" t="str">
            <v>HSS14x6x5/8</v>
          </cell>
          <cell r="D820" t="str">
            <v>F</v>
          </cell>
          <cell r="E820">
            <v>76.099999999999994</v>
          </cell>
          <cell r="F820">
            <v>21</v>
          </cell>
          <cell r="G820">
            <v>0</v>
          </cell>
          <cell r="H820">
            <v>14</v>
          </cell>
          <cell r="I820">
            <v>0</v>
          </cell>
          <cell r="J820">
            <v>0</v>
          </cell>
          <cell r="K820">
            <v>6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0.625</v>
          </cell>
          <cell r="Q820">
            <v>0.58099999999999996</v>
          </cell>
          <cell r="R820">
            <v>0</v>
          </cell>
          <cell r="S820">
            <v>0</v>
          </cell>
          <cell r="T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7.33</v>
          </cell>
          <cell r="AC820">
            <v>0</v>
          </cell>
          <cell r="AD820">
            <v>21.1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478</v>
          </cell>
          <cell r="AJ820">
            <v>88.7</v>
          </cell>
          <cell r="AK820">
            <v>68.3</v>
          </cell>
          <cell r="AL820">
            <v>4.7699999999999996</v>
          </cell>
          <cell r="AM820">
            <v>124</v>
          </cell>
          <cell r="AN820">
            <v>48.4</v>
          </cell>
          <cell r="AO820">
            <v>41.2</v>
          </cell>
          <cell r="AP820">
            <v>2.4300000000000002</v>
          </cell>
          <cell r="AQ820">
            <v>0</v>
          </cell>
          <cell r="AR820">
            <v>334</v>
          </cell>
          <cell r="AS820">
            <v>0</v>
          </cell>
          <cell r="AT820">
            <v>83.7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D820" t="str">
            <v>HSS355.6x152.4x15.9</v>
          </cell>
          <cell r="BE820" t="str">
            <v>HSS355.6x152.4x15.9</v>
          </cell>
          <cell r="BF820">
            <v>113.3</v>
          </cell>
          <cell r="BG820">
            <v>135.59030099999998</v>
          </cell>
          <cell r="BH820">
            <v>0</v>
          </cell>
          <cell r="BI820">
            <v>35.573999999999998</v>
          </cell>
          <cell r="BJ820">
            <v>0</v>
          </cell>
          <cell r="BK820">
            <v>0</v>
          </cell>
          <cell r="BL820">
            <v>15.245999999999999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1.588125</v>
          </cell>
          <cell r="BR820">
            <v>1.4763209999999998</v>
          </cell>
          <cell r="BS820">
            <v>0</v>
          </cell>
          <cell r="BT820">
            <v>0</v>
          </cell>
          <cell r="BU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7.33</v>
          </cell>
          <cell r="CD820">
            <v>0</v>
          </cell>
          <cell r="CE820">
            <v>21.1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19927.212718093757</v>
          </cell>
          <cell r="CK820">
            <v>1455.2500235426999</v>
          </cell>
          <cell r="CL820">
            <v>1120.5589245542999</v>
          </cell>
          <cell r="CM820">
            <v>12.120569999999999</v>
          </cell>
          <cell r="CN820">
            <v>5169.4024624343638</v>
          </cell>
          <cell r="CO820">
            <v>794.07103877639997</v>
          </cell>
          <cell r="CP820">
            <v>675.94476854519996</v>
          </cell>
          <cell r="CQ820">
            <v>6.1746300000000005</v>
          </cell>
          <cell r="CR820">
            <v>0</v>
          </cell>
          <cell r="CS820">
            <v>13924.035664944173</v>
          </cell>
          <cell r="CT820">
            <v>0</v>
          </cell>
          <cell r="CU820">
            <v>1373.2178914377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</row>
        <row r="821">
          <cell r="C821" t="str">
            <v>HSS1-5/8x1-5/8x1/8</v>
          </cell>
          <cell r="D821" t="str">
            <v>F</v>
          </cell>
          <cell r="E821">
            <v>2.41</v>
          </cell>
          <cell r="F821">
            <v>0.66600000000000004</v>
          </cell>
          <cell r="G821">
            <v>0</v>
          </cell>
          <cell r="H821">
            <v>1.625</v>
          </cell>
          <cell r="I821">
            <v>0</v>
          </cell>
          <cell r="J821">
            <v>0</v>
          </cell>
          <cell r="K821">
            <v>1.625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0.125</v>
          </cell>
          <cell r="Q821">
            <v>0.11600000000000001</v>
          </cell>
          <cell r="R821">
            <v>0</v>
          </cell>
          <cell r="S821">
            <v>0</v>
          </cell>
          <cell r="T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11</v>
          </cell>
          <cell r="AC821">
            <v>0</v>
          </cell>
          <cell r="AD821">
            <v>11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0.246</v>
          </cell>
          <cell r="AJ821">
            <v>0.37</v>
          </cell>
          <cell r="AK821">
            <v>0.30299999999999999</v>
          </cell>
          <cell r="AL821">
            <v>0.60799999999999998</v>
          </cell>
          <cell r="AM821">
            <v>0.246</v>
          </cell>
          <cell r="AN821">
            <v>0.37</v>
          </cell>
          <cell r="AO821">
            <v>0.30299999999999999</v>
          </cell>
          <cell r="AP821">
            <v>0.60799999999999998</v>
          </cell>
          <cell r="AQ821">
            <v>0</v>
          </cell>
          <cell r="AR821">
            <v>0.41</v>
          </cell>
          <cell r="AS821">
            <v>0</v>
          </cell>
          <cell r="AT821">
            <v>0.52200000000000002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D821" t="str">
            <v>HSS41.3x41.3x3.2</v>
          </cell>
          <cell r="BE821" t="str">
            <v>HSS41.3x41.3x3.2</v>
          </cell>
          <cell r="BF821">
            <v>3.59</v>
          </cell>
          <cell r="BG821">
            <v>4.3001495460000001</v>
          </cell>
          <cell r="BH821">
            <v>0</v>
          </cell>
          <cell r="BI821">
            <v>4.1291250000000002</v>
          </cell>
          <cell r="BJ821">
            <v>0</v>
          </cell>
          <cell r="BK821">
            <v>0</v>
          </cell>
          <cell r="BL821">
            <v>4.1291250000000002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0.31762499999999999</v>
          </cell>
          <cell r="BR821">
            <v>0.29475600000000002</v>
          </cell>
          <cell r="BS821">
            <v>0</v>
          </cell>
          <cell r="BT821">
            <v>0</v>
          </cell>
          <cell r="BU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11</v>
          </cell>
          <cell r="CD821">
            <v>0</v>
          </cell>
          <cell r="CE821">
            <v>11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10.255427465797206</v>
          </cell>
          <cell r="CK821">
            <v>6.0703777757699999</v>
          </cell>
          <cell r="CL821">
            <v>4.9711472055629997</v>
          </cell>
          <cell r="CM821">
            <v>1.5449279999999999</v>
          </cell>
          <cell r="CN821">
            <v>10.255427465797206</v>
          </cell>
          <cell r="CO821">
            <v>6.0703777757699999</v>
          </cell>
          <cell r="CP821">
            <v>4.9711472055629997</v>
          </cell>
          <cell r="CQ821">
            <v>1.5449279999999999</v>
          </cell>
          <cell r="CR821">
            <v>0</v>
          </cell>
          <cell r="CS821">
            <v>17.092379109662009</v>
          </cell>
          <cell r="CT821">
            <v>0</v>
          </cell>
          <cell r="CU821">
            <v>8.5641545917619997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</row>
        <row r="822">
          <cell r="C822" t="str">
            <v>HSS1-5/8x1-5/8x3/16</v>
          </cell>
          <cell r="D822" t="str">
            <v>F</v>
          </cell>
          <cell r="E822">
            <v>3.34</v>
          </cell>
          <cell r="F822">
            <v>0.93200000000000005</v>
          </cell>
          <cell r="G822">
            <v>0</v>
          </cell>
          <cell r="H822">
            <v>1.625</v>
          </cell>
          <cell r="I822">
            <v>0</v>
          </cell>
          <cell r="J822">
            <v>0</v>
          </cell>
          <cell r="K822">
            <v>1.625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0.1875</v>
          </cell>
          <cell r="Q822">
            <v>0.17399999999999999</v>
          </cell>
          <cell r="R822">
            <v>0</v>
          </cell>
          <cell r="S822">
            <v>0</v>
          </cell>
          <cell r="T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6.34</v>
          </cell>
          <cell r="AC822">
            <v>0</v>
          </cell>
          <cell r="AD822">
            <v>6.34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0.313</v>
          </cell>
          <cell r="AJ822">
            <v>0.49099999999999999</v>
          </cell>
          <cell r="AK822">
            <v>0.38500000000000001</v>
          </cell>
          <cell r="AL822">
            <v>0.57999999999999996</v>
          </cell>
          <cell r="AM822">
            <v>0.313</v>
          </cell>
          <cell r="AN822">
            <v>0.49099999999999999</v>
          </cell>
          <cell r="AO822">
            <v>0.38500000000000001</v>
          </cell>
          <cell r="AP822">
            <v>0.57999999999999996</v>
          </cell>
          <cell r="AQ822">
            <v>0</v>
          </cell>
          <cell r="AR822">
            <v>0.54400000000000004</v>
          </cell>
          <cell r="AS822">
            <v>0</v>
          </cell>
          <cell r="AT822">
            <v>0.71199999999999997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D822" t="str">
            <v>HSS41.3x41.3x4.8</v>
          </cell>
          <cell r="BE822" t="str">
            <v>HSS41.3x41.3x4.8</v>
          </cell>
          <cell r="BF822">
            <v>4.9799999999999995</v>
          </cell>
          <cell r="BG822">
            <v>6.0176266920000003</v>
          </cell>
          <cell r="BH822">
            <v>0</v>
          </cell>
          <cell r="BI822">
            <v>4.1291250000000002</v>
          </cell>
          <cell r="BJ822">
            <v>0</v>
          </cell>
          <cell r="BK822">
            <v>0</v>
          </cell>
          <cell r="BL822">
            <v>4.1291250000000002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0.47643749999999996</v>
          </cell>
          <cell r="BR822">
            <v>0.44213399999999997</v>
          </cell>
          <cell r="BS822">
            <v>0</v>
          </cell>
          <cell r="BT822">
            <v>0</v>
          </cell>
          <cell r="BU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6.34</v>
          </cell>
          <cell r="CD822">
            <v>0</v>
          </cell>
          <cell r="CE822">
            <v>6.34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13.048572344693193</v>
          </cell>
          <cell r="CK822">
            <v>8.0555553727109999</v>
          </cell>
          <cell r="CL822">
            <v>6.3164741720849999</v>
          </cell>
          <cell r="CM822">
            <v>1.4737799999999999</v>
          </cell>
          <cell r="CN822">
            <v>13.048572344693193</v>
          </cell>
          <cell r="CO822">
            <v>8.0555553727109999</v>
          </cell>
          <cell r="CP822">
            <v>6.3164741720849999</v>
          </cell>
          <cell r="CQ822">
            <v>1.4737799999999999</v>
          </cell>
          <cell r="CR822">
            <v>0</v>
          </cell>
          <cell r="CS822">
            <v>22.678668867453986</v>
          </cell>
          <cell r="CT822">
            <v>0</v>
          </cell>
          <cell r="CU822">
            <v>11.681375611751999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</row>
        <row r="823">
          <cell r="C823" t="str">
            <v>HSS16.000x0.312</v>
          </cell>
          <cell r="D823" t="str">
            <v>F</v>
          </cell>
          <cell r="E823">
            <v>52.3</v>
          </cell>
          <cell r="F823">
            <v>14.4</v>
          </cell>
          <cell r="G823">
            <v>0</v>
          </cell>
          <cell r="H823">
            <v>0</v>
          </cell>
          <cell r="I823">
            <v>16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0.312</v>
          </cell>
          <cell r="Q823">
            <v>0.29099999999999998</v>
          </cell>
          <cell r="R823">
            <v>0</v>
          </cell>
          <cell r="S823">
            <v>0</v>
          </cell>
          <cell r="T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55</v>
          </cell>
          <cell r="AF823">
            <v>0</v>
          </cell>
          <cell r="AG823">
            <v>0</v>
          </cell>
          <cell r="AH823">
            <v>0</v>
          </cell>
          <cell r="AI823">
            <v>443</v>
          </cell>
          <cell r="AJ823">
            <v>71.8</v>
          </cell>
          <cell r="AK823">
            <v>55.4</v>
          </cell>
          <cell r="AL823">
            <v>5.55</v>
          </cell>
          <cell r="AM823">
            <v>443</v>
          </cell>
          <cell r="AN823">
            <v>71.8</v>
          </cell>
          <cell r="AO823">
            <v>55.4</v>
          </cell>
          <cell r="AP823">
            <v>5.55</v>
          </cell>
          <cell r="AQ823">
            <v>0</v>
          </cell>
          <cell r="AR823">
            <v>886</v>
          </cell>
          <cell r="AS823">
            <v>0</v>
          </cell>
          <cell r="AT823">
            <v>111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D823" t="str">
            <v>HSS406.4x7.9</v>
          </cell>
          <cell r="BE823" t="str">
            <v>HSS406.4x7.9</v>
          </cell>
          <cell r="BF823">
            <v>77.899999999999991</v>
          </cell>
          <cell r="BG823">
            <v>92.976206399999995</v>
          </cell>
          <cell r="BH823">
            <v>0</v>
          </cell>
          <cell r="BI823">
            <v>0</v>
          </cell>
          <cell r="BJ823">
            <v>40.655999999999999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0.79279199999999994</v>
          </cell>
          <cell r="BR823">
            <v>0.73943099999999995</v>
          </cell>
          <cell r="BS823">
            <v>0</v>
          </cell>
          <cell r="BT823">
            <v>0</v>
          </cell>
          <cell r="BU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55</v>
          </cell>
          <cell r="CG823">
            <v>0</v>
          </cell>
          <cell r="CH823">
            <v>0</v>
          </cell>
          <cell r="CI823">
            <v>0</v>
          </cell>
          <cell r="CJ823">
            <v>18468.107184342123</v>
          </cell>
          <cell r="CK823">
            <v>1177.9814170277998</v>
          </cell>
          <cell r="CL823">
            <v>908.91602372339992</v>
          </cell>
          <cell r="CM823">
            <v>14.102549999999999</v>
          </cell>
          <cell r="CN823">
            <v>18468.107184342123</v>
          </cell>
          <cell r="CO823">
            <v>1177.9814170277998</v>
          </cell>
          <cell r="CP823">
            <v>908.91602372339992</v>
          </cell>
          <cell r="CQ823">
            <v>14.102549999999999</v>
          </cell>
          <cell r="CR823">
            <v>0</v>
          </cell>
          <cell r="CS823">
            <v>36936.214368684246</v>
          </cell>
          <cell r="CT823">
            <v>0</v>
          </cell>
          <cell r="CU823">
            <v>1821.1133327309999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</row>
        <row r="824">
          <cell r="C824" t="str">
            <v>HSS16.000x0.375</v>
          </cell>
          <cell r="D824" t="str">
            <v>F</v>
          </cell>
          <cell r="E824">
            <v>62.6</v>
          </cell>
          <cell r="F824">
            <v>17.2</v>
          </cell>
          <cell r="G824">
            <v>0</v>
          </cell>
          <cell r="H824">
            <v>0</v>
          </cell>
          <cell r="I824">
            <v>16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0.375</v>
          </cell>
          <cell r="Q824">
            <v>0.34899999999999998</v>
          </cell>
          <cell r="R824">
            <v>0</v>
          </cell>
          <cell r="S824">
            <v>0</v>
          </cell>
          <cell r="T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45.8</v>
          </cell>
          <cell r="AF824">
            <v>0</v>
          </cell>
          <cell r="AG824">
            <v>0</v>
          </cell>
          <cell r="AH824">
            <v>0</v>
          </cell>
          <cell r="AI824">
            <v>526</v>
          </cell>
          <cell r="AJ824">
            <v>85.5</v>
          </cell>
          <cell r="AK824">
            <v>65.7</v>
          </cell>
          <cell r="AL824">
            <v>5.53</v>
          </cell>
          <cell r="AM824">
            <v>526</v>
          </cell>
          <cell r="AN824">
            <v>85.5</v>
          </cell>
          <cell r="AO824">
            <v>65.7</v>
          </cell>
          <cell r="AP824">
            <v>5.53</v>
          </cell>
          <cell r="AQ824">
            <v>0</v>
          </cell>
          <cell r="AR824">
            <v>1050</v>
          </cell>
          <cell r="AS824">
            <v>0</v>
          </cell>
          <cell r="AT824">
            <v>131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D824" t="str">
            <v>HSS406.4x9.5</v>
          </cell>
          <cell r="BE824" t="str">
            <v>HSS406.4x9.5</v>
          </cell>
          <cell r="BF824">
            <v>93.199999999999989</v>
          </cell>
          <cell r="BG824">
            <v>111.05491319999999</v>
          </cell>
          <cell r="BH824">
            <v>0</v>
          </cell>
          <cell r="BI824">
            <v>0</v>
          </cell>
          <cell r="BJ824">
            <v>40.655999999999999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0.95287499999999992</v>
          </cell>
          <cell r="BR824">
            <v>0.88680899999999996</v>
          </cell>
          <cell r="BS824">
            <v>0</v>
          </cell>
          <cell r="BT824">
            <v>0</v>
          </cell>
          <cell r="BU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45.8</v>
          </cell>
          <cell r="CG824">
            <v>0</v>
          </cell>
          <cell r="CH824">
            <v>0</v>
          </cell>
          <cell r="CI824">
            <v>0</v>
          </cell>
          <cell r="CJ824">
            <v>21928.271735810285</v>
          </cell>
          <cell r="CK824">
            <v>1402.7494589954999</v>
          </cell>
          <cell r="CL824">
            <v>1077.9022158596999</v>
          </cell>
          <cell r="CM824">
            <v>14.051730000000001</v>
          </cell>
          <cell r="CN824">
            <v>21928.271735810285</v>
          </cell>
          <cell r="CO824">
            <v>1402.7494589954999</v>
          </cell>
          <cell r="CP824">
            <v>1077.9022158596999</v>
          </cell>
          <cell r="CQ824">
            <v>14.051730000000001</v>
          </cell>
          <cell r="CR824">
            <v>0</v>
          </cell>
          <cell r="CS824">
            <v>43773.166012549045</v>
          </cell>
          <cell r="CT824">
            <v>0</v>
          </cell>
          <cell r="CU824">
            <v>2149.2418611509997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</row>
        <row r="825">
          <cell r="C825" t="str">
            <v>HSS16.000x0.438</v>
          </cell>
          <cell r="D825" t="str">
            <v>F</v>
          </cell>
          <cell r="E825">
            <v>72.900000000000006</v>
          </cell>
          <cell r="F825">
            <v>19.899999999999999</v>
          </cell>
          <cell r="G825">
            <v>0</v>
          </cell>
          <cell r="H825">
            <v>0</v>
          </cell>
          <cell r="I825">
            <v>16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0.438</v>
          </cell>
          <cell r="Q825">
            <v>0.40699999999999997</v>
          </cell>
          <cell r="R825">
            <v>0</v>
          </cell>
          <cell r="S825">
            <v>0</v>
          </cell>
          <cell r="T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39.299999999999997</v>
          </cell>
          <cell r="AF825">
            <v>0</v>
          </cell>
          <cell r="AG825">
            <v>0</v>
          </cell>
          <cell r="AH825">
            <v>0</v>
          </cell>
          <cell r="AI825">
            <v>606</v>
          </cell>
          <cell r="AJ825">
            <v>99</v>
          </cell>
          <cell r="AK825">
            <v>75.8</v>
          </cell>
          <cell r="AL825">
            <v>5.51</v>
          </cell>
          <cell r="AM825">
            <v>606</v>
          </cell>
          <cell r="AN825">
            <v>99</v>
          </cell>
          <cell r="AO825">
            <v>75.8</v>
          </cell>
          <cell r="AP825">
            <v>5.51</v>
          </cell>
          <cell r="AQ825">
            <v>0</v>
          </cell>
          <cell r="AR825">
            <v>1210</v>
          </cell>
          <cell r="AS825">
            <v>0</v>
          </cell>
          <cell r="AT825">
            <v>151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D825" t="str">
            <v>HSS406.4x11.1</v>
          </cell>
          <cell r="BE825" t="str">
            <v>HSS406.4x11.1</v>
          </cell>
          <cell r="BF825">
            <v>108.5</v>
          </cell>
          <cell r="BG825">
            <v>128.48795189999998</v>
          </cell>
          <cell r="BH825">
            <v>0</v>
          </cell>
          <cell r="BI825">
            <v>0</v>
          </cell>
          <cell r="BJ825">
            <v>40.655999999999999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1.1129579999999999</v>
          </cell>
          <cell r="BR825">
            <v>1.034187</v>
          </cell>
          <cell r="BS825">
            <v>0</v>
          </cell>
          <cell r="BT825">
            <v>0</v>
          </cell>
          <cell r="BU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39.299999999999997</v>
          </cell>
          <cell r="CG825">
            <v>0</v>
          </cell>
          <cell r="CH825">
            <v>0</v>
          </cell>
          <cell r="CI825">
            <v>0</v>
          </cell>
          <cell r="CJ825">
            <v>25263.370098671166</v>
          </cell>
          <cell r="CK825">
            <v>1624.236215679</v>
          </cell>
          <cell r="CL825">
            <v>1243.6071227117998</v>
          </cell>
          <cell r="CM825">
            <v>14.000909999999999</v>
          </cell>
          <cell r="CN825">
            <v>25263.370098671166</v>
          </cell>
          <cell r="CO825">
            <v>1624.236215679</v>
          </cell>
          <cell r="CP825">
            <v>1243.6071227117998</v>
          </cell>
          <cell r="CQ825">
            <v>14.000909999999999</v>
          </cell>
          <cell r="CR825">
            <v>0</v>
          </cell>
          <cell r="CS825">
            <v>50443.362738270807</v>
          </cell>
          <cell r="CT825">
            <v>0</v>
          </cell>
          <cell r="CU825">
            <v>2477.370389571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</row>
        <row r="826">
          <cell r="C826" t="str">
            <v>HSS16.000x0.500</v>
          </cell>
          <cell r="D826" t="str">
            <v>F</v>
          </cell>
          <cell r="E826">
            <v>82.8</v>
          </cell>
          <cell r="F826">
            <v>22.7</v>
          </cell>
          <cell r="G826">
            <v>0</v>
          </cell>
          <cell r="H826">
            <v>0</v>
          </cell>
          <cell r="I826">
            <v>16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0.5</v>
          </cell>
          <cell r="Q826">
            <v>0.46500000000000002</v>
          </cell>
          <cell r="R826">
            <v>0</v>
          </cell>
          <cell r="S826">
            <v>0</v>
          </cell>
          <cell r="T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34.4</v>
          </cell>
          <cell r="AF826">
            <v>0</v>
          </cell>
          <cell r="AG826">
            <v>0</v>
          </cell>
          <cell r="AH826">
            <v>0</v>
          </cell>
          <cell r="AI826">
            <v>685</v>
          </cell>
          <cell r="AJ826">
            <v>112</v>
          </cell>
          <cell r="AK826">
            <v>85.7</v>
          </cell>
          <cell r="AL826">
            <v>5.49</v>
          </cell>
          <cell r="AM826">
            <v>685</v>
          </cell>
          <cell r="AN826">
            <v>112</v>
          </cell>
          <cell r="AO826">
            <v>85.7</v>
          </cell>
          <cell r="AP826">
            <v>5.49</v>
          </cell>
          <cell r="AQ826">
            <v>0</v>
          </cell>
          <cell r="AR826">
            <v>1370</v>
          </cell>
          <cell r="AS826">
            <v>0</v>
          </cell>
          <cell r="AT826">
            <v>171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D826" t="str">
            <v>HSS406.4x12.7</v>
          </cell>
          <cell r="BE826" t="str">
            <v>HSS406.4x12.7</v>
          </cell>
          <cell r="BF826">
            <v>123.3</v>
          </cell>
          <cell r="BG826">
            <v>146.56665869999998</v>
          </cell>
          <cell r="BH826">
            <v>0</v>
          </cell>
          <cell r="BI826">
            <v>0</v>
          </cell>
          <cell r="BJ826">
            <v>40.655999999999999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1.2705</v>
          </cell>
          <cell r="BR826">
            <v>1.181565</v>
          </cell>
          <cell r="BS826">
            <v>0</v>
          </cell>
          <cell r="BT826">
            <v>0</v>
          </cell>
          <cell r="BU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34.4</v>
          </cell>
          <cell r="CG826">
            <v>0</v>
          </cell>
          <cell r="CH826">
            <v>0</v>
          </cell>
          <cell r="CI826">
            <v>0</v>
          </cell>
          <cell r="CJ826">
            <v>28556.779731996285</v>
          </cell>
          <cell r="CK826">
            <v>1837.519759152</v>
          </cell>
          <cell r="CL826">
            <v>1406.0307442797</v>
          </cell>
          <cell r="CM826">
            <v>13.950089999999999</v>
          </cell>
          <cell r="CN826">
            <v>28556.779731996285</v>
          </cell>
          <cell r="CO826">
            <v>1837.519759152</v>
          </cell>
          <cell r="CP826">
            <v>1406.0307442797</v>
          </cell>
          <cell r="CQ826">
            <v>13.950089999999999</v>
          </cell>
          <cell r="CR826">
            <v>0</v>
          </cell>
          <cell r="CS826">
            <v>57113.559463992569</v>
          </cell>
          <cell r="CT826">
            <v>0</v>
          </cell>
          <cell r="CU826">
            <v>2805.4989179909999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</row>
        <row r="827">
          <cell r="C827" t="str">
            <v>HSS16x12x1/2</v>
          </cell>
          <cell r="D827" t="str">
            <v>F</v>
          </cell>
          <cell r="E827">
            <v>89.6</v>
          </cell>
          <cell r="F827">
            <v>24.6</v>
          </cell>
          <cell r="G827">
            <v>0</v>
          </cell>
          <cell r="H827">
            <v>16</v>
          </cell>
          <cell r="I827">
            <v>0</v>
          </cell>
          <cell r="J827">
            <v>0</v>
          </cell>
          <cell r="K827">
            <v>12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0.5</v>
          </cell>
          <cell r="Q827">
            <v>0.46500000000000002</v>
          </cell>
          <cell r="R827">
            <v>0</v>
          </cell>
          <cell r="S827">
            <v>0</v>
          </cell>
          <cell r="T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22.8</v>
          </cell>
          <cell r="AC827">
            <v>0</v>
          </cell>
          <cell r="AD827">
            <v>31.4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904</v>
          </cell>
          <cell r="AJ827">
            <v>135</v>
          </cell>
          <cell r="AK827">
            <v>113</v>
          </cell>
          <cell r="AL827">
            <v>6.06</v>
          </cell>
          <cell r="AM827">
            <v>581</v>
          </cell>
          <cell r="AN827">
            <v>111</v>
          </cell>
          <cell r="AO827">
            <v>96.8</v>
          </cell>
          <cell r="AP827">
            <v>4.8600000000000003</v>
          </cell>
          <cell r="AQ827">
            <v>0</v>
          </cell>
          <cell r="AR827">
            <v>1120</v>
          </cell>
          <cell r="AS827">
            <v>0</v>
          </cell>
          <cell r="AT827">
            <v>166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D827" t="str">
            <v>HSS406.4x304.8x12.7</v>
          </cell>
          <cell r="BE827" t="str">
            <v>HSS406.4x304.8x12.7</v>
          </cell>
          <cell r="BF827">
            <v>133.4</v>
          </cell>
          <cell r="BG827">
            <v>158.83435259999999</v>
          </cell>
          <cell r="BH827">
            <v>0</v>
          </cell>
          <cell r="BI827">
            <v>40.655999999999999</v>
          </cell>
          <cell r="BJ827">
            <v>0</v>
          </cell>
          <cell r="BK827">
            <v>0</v>
          </cell>
          <cell r="BL827">
            <v>30.491999999999997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1.2705</v>
          </cell>
          <cell r="BR827">
            <v>1.181565</v>
          </cell>
          <cell r="BS827">
            <v>0</v>
          </cell>
          <cell r="BT827">
            <v>0</v>
          </cell>
          <cell r="BU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22.8</v>
          </cell>
          <cell r="CD827">
            <v>0</v>
          </cell>
          <cell r="CE827">
            <v>31.4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37686.611500327941</v>
          </cell>
          <cell r="CK827">
            <v>2214.8675668349997</v>
          </cell>
          <cell r="CL827">
            <v>1853.9261855729999</v>
          </cell>
          <cell r="CM827">
            <v>15.398459999999998</v>
          </cell>
          <cell r="CN827">
            <v>24221.151860277139</v>
          </cell>
          <cell r="CO827">
            <v>1821.1133327309999</v>
          </cell>
          <cell r="CP827">
            <v>1588.1420775527999</v>
          </cell>
          <cell r="CQ827">
            <v>12.349260000000001</v>
          </cell>
          <cell r="CR827">
            <v>0</v>
          </cell>
          <cell r="CS827">
            <v>46691.37708005232</v>
          </cell>
          <cell r="CT827">
            <v>0</v>
          </cell>
          <cell r="CU827">
            <v>2723.4667858859998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</row>
        <row r="828">
          <cell r="C828" t="str">
            <v>HSS16x12x3/8</v>
          </cell>
          <cell r="D828" t="str">
            <v>F</v>
          </cell>
          <cell r="E828">
            <v>68.2</v>
          </cell>
          <cell r="F828">
            <v>18.7</v>
          </cell>
          <cell r="G828">
            <v>0</v>
          </cell>
          <cell r="H828">
            <v>16</v>
          </cell>
          <cell r="I828">
            <v>0</v>
          </cell>
          <cell r="J828">
            <v>0</v>
          </cell>
          <cell r="K828">
            <v>12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0.375</v>
          </cell>
          <cell r="Q828">
            <v>0.34899999999999998</v>
          </cell>
          <cell r="R828">
            <v>0</v>
          </cell>
          <cell r="S828">
            <v>0</v>
          </cell>
          <cell r="T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31.4</v>
          </cell>
          <cell r="AC828">
            <v>0</v>
          </cell>
          <cell r="AD828">
            <v>42.8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702</v>
          </cell>
          <cell r="AJ828">
            <v>104</v>
          </cell>
          <cell r="AK828">
            <v>87.7</v>
          </cell>
          <cell r="AL828">
            <v>6.12</v>
          </cell>
          <cell r="AM828">
            <v>452</v>
          </cell>
          <cell r="AN828">
            <v>85.5</v>
          </cell>
          <cell r="AO828">
            <v>75.3</v>
          </cell>
          <cell r="AP828">
            <v>4.91</v>
          </cell>
          <cell r="AQ828">
            <v>0</v>
          </cell>
          <cell r="AR828">
            <v>862</v>
          </cell>
          <cell r="AS828">
            <v>0</v>
          </cell>
          <cell r="AT828">
            <v>127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D828" t="str">
            <v>HSS406.4x304.8x9.5</v>
          </cell>
          <cell r="BE828" t="str">
            <v>HSS406.4x304.8x9.5</v>
          </cell>
          <cell r="BF828">
            <v>101.5</v>
          </cell>
          <cell r="BG828">
            <v>120.73993469999999</v>
          </cell>
          <cell r="BH828">
            <v>0</v>
          </cell>
          <cell r="BI828">
            <v>40.655999999999999</v>
          </cell>
          <cell r="BJ828">
            <v>0</v>
          </cell>
          <cell r="BK828">
            <v>0</v>
          </cell>
          <cell r="BL828">
            <v>30.491999999999997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0.95287499999999992</v>
          </cell>
          <cell r="BR828">
            <v>0.88680899999999996</v>
          </cell>
          <cell r="BS828">
            <v>0</v>
          </cell>
          <cell r="BT828">
            <v>0</v>
          </cell>
          <cell r="BU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31.4</v>
          </cell>
          <cell r="CD828">
            <v>0</v>
          </cell>
          <cell r="CE828">
            <v>42.8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29265.48813410422</v>
          </cell>
          <cell r="CK828">
            <v>1706.2683477839998</v>
          </cell>
          <cell r="CL828">
            <v>1438.8435971217</v>
          </cell>
          <cell r="CM828">
            <v>15.55092</v>
          </cell>
          <cell r="CN828">
            <v>18843.305750163971</v>
          </cell>
          <cell r="CO828">
            <v>1402.7494589954999</v>
          </cell>
          <cell r="CP828">
            <v>1235.4039095012999</v>
          </cell>
          <cell r="CQ828">
            <v>12.47631</v>
          </cell>
          <cell r="CR828">
            <v>0</v>
          </cell>
          <cell r="CS828">
            <v>35935.684859825982</v>
          </cell>
          <cell r="CT828">
            <v>0</v>
          </cell>
          <cell r="CU828">
            <v>2083.6161554669998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</row>
        <row r="829">
          <cell r="C829" t="str">
            <v>HSS16x12x5/16</v>
          </cell>
          <cell r="D829" t="str">
            <v>F</v>
          </cell>
          <cell r="E829">
            <v>57.3</v>
          </cell>
          <cell r="F829">
            <v>15.7</v>
          </cell>
          <cell r="G829">
            <v>0</v>
          </cell>
          <cell r="H829">
            <v>16</v>
          </cell>
          <cell r="I829">
            <v>0</v>
          </cell>
          <cell r="J829">
            <v>0</v>
          </cell>
          <cell r="K829">
            <v>12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0.3125</v>
          </cell>
          <cell r="Q829">
            <v>0.29099999999999998</v>
          </cell>
          <cell r="R829">
            <v>0</v>
          </cell>
          <cell r="S829">
            <v>0</v>
          </cell>
          <cell r="T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38.200000000000003</v>
          </cell>
          <cell r="AC829">
            <v>0</v>
          </cell>
          <cell r="AD829">
            <v>52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595</v>
          </cell>
          <cell r="AJ829">
            <v>87.7</v>
          </cell>
          <cell r="AK829">
            <v>74.400000000000006</v>
          </cell>
          <cell r="AL829">
            <v>6.15</v>
          </cell>
          <cell r="AM829">
            <v>384</v>
          </cell>
          <cell r="AN829">
            <v>72.2</v>
          </cell>
          <cell r="AO829">
            <v>64</v>
          </cell>
          <cell r="AP829">
            <v>4.9400000000000004</v>
          </cell>
          <cell r="AQ829">
            <v>0</v>
          </cell>
          <cell r="AR829">
            <v>727</v>
          </cell>
          <cell r="AS829">
            <v>0</v>
          </cell>
          <cell r="AT829">
            <v>107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D829" t="str">
            <v>HSS406.4x304.8x7.9</v>
          </cell>
          <cell r="BE829" t="str">
            <v>HSS406.4x304.8x7.9</v>
          </cell>
          <cell r="BF829">
            <v>85.3</v>
          </cell>
          <cell r="BG829">
            <v>101.3698917</v>
          </cell>
          <cell r="BH829">
            <v>0</v>
          </cell>
          <cell r="BI829">
            <v>40.655999999999999</v>
          </cell>
          <cell r="BJ829">
            <v>0</v>
          </cell>
          <cell r="BK829">
            <v>0</v>
          </cell>
          <cell r="BL829">
            <v>30.491999999999997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0.7940625</v>
          </cell>
          <cell r="BR829">
            <v>0.73943099999999995</v>
          </cell>
          <cell r="BS829">
            <v>0</v>
          </cell>
          <cell r="BT829">
            <v>0</v>
          </cell>
          <cell r="BU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38.200000000000003</v>
          </cell>
          <cell r="CD829">
            <v>0</v>
          </cell>
          <cell r="CE829">
            <v>52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24804.794073777794</v>
          </cell>
          <cell r="CK829">
            <v>1438.8435971217</v>
          </cell>
          <cell r="CL829">
            <v>1220.6381257224</v>
          </cell>
          <cell r="CM829">
            <v>15.62715</v>
          </cell>
          <cell r="CN829">
            <v>16008.472141732223</v>
          </cell>
          <cell r="CO829">
            <v>1184.5439875961999</v>
          </cell>
          <cell r="CP829">
            <v>1050.0112909439999</v>
          </cell>
          <cell r="CQ829">
            <v>12.55254</v>
          </cell>
          <cell r="CR829">
            <v>0</v>
          </cell>
          <cell r="CS829">
            <v>30307.706372498247</v>
          </cell>
          <cell r="CT829">
            <v>0</v>
          </cell>
          <cell r="CU829">
            <v>1755.4876270469999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</row>
        <row r="830">
          <cell r="C830" t="str">
            <v>HSS16x12x5/8</v>
          </cell>
          <cell r="D830" t="str">
            <v>F</v>
          </cell>
          <cell r="E830">
            <v>110</v>
          </cell>
          <cell r="F830">
            <v>30.3</v>
          </cell>
          <cell r="G830">
            <v>0</v>
          </cell>
          <cell r="H830">
            <v>16</v>
          </cell>
          <cell r="I830">
            <v>0</v>
          </cell>
          <cell r="J830">
            <v>0</v>
          </cell>
          <cell r="K830">
            <v>12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0.625</v>
          </cell>
          <cell r="Q830">
            <v>0.58099999999999996</v>
          </cell>
          <cell r="R830">
            <v>0</v>
          </cell>
          <cell r="S830">
            <v>0</v>
          </cell>
          <cell r="T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17.7</v>
          </cell>
          <cell r="AC830">
            <v>0</v>
          </cell>
          <cell r="AD830">
            <v>24.5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1090</v>
          </cell>
          <cell r="AJ830">
            <v>165</v>
          </cell>
          <cell r="AK830">
            <v>136</v>
          </cell>
          <cell r="AL830">
            <v>6</v>
          </cell>
          <cell r="AM830">
            <v>700</v>
          </cell>
          <cell r="AN830">
            <v>135</v>
          </cell>
          <cell r="AO830">
            <v>117</v>
          </cell>
          <cell r="AP830">
            <v>4.8</v>
          </cell>
          <cell r="AQ830">
            <v>0</v>
          </cell>
          <cell r="AR830">
            <v>1370</v>
          </cell>
          <cell r="AS830">
            <v>0</v>
          </cell>
          <cell r="AT830">
            <v>204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D830" t="str">
            <v>HSS406.4x304.8x15.9</v>
          </cell>
          <cell r="BE830" t="str">
            <v>HSS406.4x304.8x15.9</v>
          </cell>
          <cell r="BF830">
            <v>163.79999999999998</v>
          </cell>
          <cell r="BG830">
            <v>195.6374343</v>
          </cell>
          <cell r="BH830">
            <v>0</v>
          </cell>
          <cell r="BI830">
            <v>40.655999999999999</v>
          </cell>
          <cell r="BJ830">
            <v>0</v>
          </cell>
          <cell r="BK830">
            <v>0</v>
          </cell>
          <cell r="BL830">
            <v>30.491999999999997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1.588125</v>
          </cell>
          <cell r="BR830">
            <v>1.4763209999999998</v>
          </cell>
          <cell r="BS830">
            <v>0</v>
          </cell>
          <cell r="BT830">
            <v>0</v>
          </cell>
          <cell r="BU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17.7</v>
          </cell>
          <cell r="CD830">
            <v>0</v>
          </cell>
          <cell r="CE830">
            <v>24.5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45440.715193979486</v>
          </cell>
          <cell r="CK830">
            <v>2707.0603594649997</v>
          </cell>
          <cell r="CL830">
            <v>2231.2739932559998</v>
          </cell>
          <cell r="CM830">
            <v>15.245999999999999</v>
          </cell>
          <cell r="CN830">
            <v>29182.110675032698</v>
          </cell>
          <cell r="CO830">
            <v>2214.8675668349997</v>
          </cell>
          <cell r="CP830">
            <v>1919.5518912569999</v>
          </cell>
          <cell r="CQ830">
            <v>12.1968</v>
          </cell>
          <cell r="CR830">
            <v>0</v>
          </cell>
          <cell r="CS830">
            <v>57113.559463992569</v>
          </cell>
          <cell r="CT830">
            <v>0</v>
          </cell>
          <cell r="CU830">
            <v>3346.9109898839997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</row>
        <row r="831">
          <cell r="C831" t="str">
            <v>HSS16x16x1/2</v>
          </cell>
          <cell r="D831" t="str">
            <v>F</v>
          </cell>
          <cell r="E831">
            <v>103</v>
          </cell>
          <cell r="F831">
            <v>28.3</v>
          </cell>
          <cell r="G831">
            <v>0</v>
          </cell>
          <cell r="H831">
            <v>16</v>
          </cell>
          <cell r="I831">
            <v>0</v>
          </cell>
          <cell r="J831">
            <v>0</v>
          </cell>
          <cell r="K831">
            <v>16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0.5</v>
          </cell>
          <cell r="Q831">
            <v>0.46500000000000002</v>
          </cell>
          <cell r="R831">
            <v>0</v>
          </cell>
          <cell r="S831">
            <v>0</v>
          </cell>
          <cell r="T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31.4</v>
          </cell>
          <cell r="AC831">
            <v>0</v>
          </cell>
          <cell r="AD831">
            <v>31.4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1130</v>
          </cell>
          <cell r="AJ831">
            <v>164</v>
          </cell>
          <cell r="AK831">
            <v>141</v>
          </cell>
          <cell r="AL831">
            <v>6.31</v>
          </cell>
          <cell r="AM831">
            <v>1130</v>
          </cell>
          <cell r="AN831">
            <v>164</v>
          </cell>
          <cell r="AO831">
            <v>141</v>
          </cell>
          <cell r="AP831">
            <v>6.31</v>
          </cell>
          <cell r="AQ831">
            <v>0</v>
          </cell>
          <cell r="AR831">
            <v>1770</v>
          </cell>
          <cell r="AS831">
            <v>0</v>
          </cell>
          <cell r="AT831">
            <v>224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D831" t="str">
            <v>HSS406.4x406.4x12.7</v>
          </cell>
          <cell r="BE831" t="str">
            <v>HSS406.4x406.4x12.7</v>
          </cell>
          <cell r="BF831">
            <v>153.29999999999998</v>
          </cell>
          <cell r="BG831">
            <v>182.72407229999999</v>
          </cell>
          <cell r="BH831">
            <v>0</v>
          </cell>
          <cell r="BI831">
            <v>40.655999999999999</v>
          </cell>
          <cell r="BJ831">
            <v>0</v>
          </cell>
          <cell r="BK831">
            <v>0</v>
          </cell>
          <cell r="BL831">
            <v>40.655999999999999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1.2705</v>
          </cell>
          <cell r="BR831">
            <v>1.181565</v>
          </cell>
          <cell r="BS831">
            <v>0</v>
          </cell>
          <cell r="BT831">
            <v>0</v>
          </cell>
          <cell r="BU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31.4</v>
          </cell>
          <cell r="CD831">
            <v>0</v>
          </cell>
          <cell r="CE831">
            <v>31.4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47108.264375409926</v>
          </cell>
          <cell r="CK831">
            <v>2690.653933044</v>
          </cell>
          <cell r="CL831">
            <v>2313.3061253609999</v>
          </cell>
          <cell r="CM831">
            <v>16.033709999999999</v>
          </cell>
          <cell r="CN831">
            <v>47108.264375409926</v>
          </cell>
          <cell r="CO831">
            <v>2690.653933044</v>
          </cell>
          <cell r="CP831">
            <v>2313.3061253609999</v>
          </cell>
          <cell r="CQ831">
            <v>16.033709999999999</v>
          </cell>
          <cell r="CR831">
            <v>0</v>
          </cell>
          <cell r="CS831">
            <v>73789.051278296974</v>
          </cell>
          <cell r="CT831">
            <v>0</v>
          </cell>
          <cell r="CU831">
            <v>3675.039518304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</row>
        <row r="832">
          <cell r="C832" t="str">
            <v>HSS16x16x3/8</v>
          </cell>
          <cell r="D832" t="str">
            <v>F</v>
          </cell>
          <cell r="E832">
            <v>78.400000000000006</v>
          </cell>
          <cell r="F832">
            <v>21.5</v>
          </cell>
          <cell r="G832">
            <v>0</v>
          </cell>
          <cell r="H832">
            <v>16</v>
          </cell>
          <cell r="I832">
            <v>0</v>
          </cell>
          <cell r="J832">
            <v>0</v>
          </cell>
          <cell r="K832">
            <v>16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0.375</v>
          </cell>
          <cell r="Q832">
            <v>0.34899999999999998</v>
          </cell>
          <cell r="R832">
            <v>0</v>
          </cell>
          <cell r="S832">
            <v>0</v>
          </cell>
          <cell r="T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42.8</v>
          </cell>
          <cell r="AC832">
            <v>0</v>
          </cell>
          <cell r="AD832">
            <v>42.8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873</v>
          </cell>
          <cell r="AJ832">
            <v>126</v>
          </cell>
          <cell r="AK832">
            <v>109</v>
          </cell>
          <cell r="AL832">
            <v>6.37</v>
          </cell>
          <cell r="AM832">
            <v>873</v>
          </cell>
          <cell r="AN832">
            <v>126</v>
          </cell>
          <cell r="AO832">
            <v>109</v>
          </cell>
          <cell r="AP832">
            <v>6.37</v>
          </cell>
          <cell r="AQ832">
            <v>0</v>
          </cell>
          <cell r="AR832">
            <v>1350</v>
          </cell>
          <cell r="AS832">
            <v>0</v>
          </cell>
          <cell r="AT832">
            <v>171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D832" t="str">
            <v>HSS406.4x406.4x9.5</v>
          </cell>
          <cell r="BE832" t="str">
            <v>HSS406.4x406.4x9.5</v>
          </cell>
          <cell r="BF832">
            <v>116.69999999999999</v>
          </cell>
          <cell r="BG832">
            <v>138.81864149999998</v>
          </cell>
          <cell r="BH832">
            <v>0</v>
          </cell>
          <cell r="BI832">
            <v>40.655999999999999</v>
          </cell>
          <cell r="BJ832">
            <v>0</v>
          </cell>
          <cell r="BK832">
            <v>0</v>
          </cell>
          <cell r="BL832">
            <v>40.655999999999999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0.95287499999999992</v>
          </cell>
          <cell r="BR832">
            <v>0.88680899999999996</v>
          </cell>
          <cell r="BS832">
            <v>0</v>
          </cell>
          <cell r="BT832">
            <v>0</v>
          </cell>
          <cell r="BU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42.8</v>
          </cell>
          <cell r="CD832">
            <v>0</v>
          </cell>
          <cell r="CE832">
            <v>42.8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36394.260884719355</v>
          </cell>
          <cell r="CK832">
            <v>2067.2097290459997</v>
          </cell>
          <cell r="CL832">
            <v>1788.3004798889999</v>
          </cell>
          <cell r="CM832">
            <v>16.186170000000001</v>
          </cell>
          <cell r="CN832">
            <v>36394.260884719355</v>
          </cell>
          <cell r="CO832">
            <v>2067.2097290459997</v>
          </cell>
          <cell r="CP832">
            <v>1788.3004798889999</v>
          </cell>
          <cell r="CQ832">
            <v>16.186170000000001</v>
          </cell>
          <cell r="CR832">
            <v>0</v>
          </cell>
          <cell r="CS832">
            <v>56279.784873277349</v>
          </cell>
          <cell r="CT832">
            <v>0</v>
          </cell>
          <cell r="CU832">
            <v>2805.4989179909999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</row>
        <row r="833">
          <cell r="C833" t="str">
            <v>HSS16x16x5/16</v>
          </cell>
          <cell r="D833" t="str">
            <v>F</v>
          </cell>
          <cell r="E833">
            <v>65.8</v>
          </cell>
          <cell r="F833">
            <v>18.100000000000001</v>
          </cell>
          <cell r="G833">
            <v>0</v>
          </cell>
          <cell r="H833">
            <v>16</v>
          </cell>
          <cell r="I833">
            <v>0</v>
          </cell>
          <cell r="J833">
            <v>0</v>
          </cell>
          <cell r="K833">
            <v>16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0.3125</v>
          </cell>
          <cell r="Q833">
            <v>0.29099999999999998</v>
          </cell>
          <cell r="R833">
            <v>0</v>
          </cell>
          <cell r="S833">
            <v>0</v>
          </cell>
          <cell r="T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52</v>
          </cell>
          <cell r="AC833">
            <v>0</v>
          </cell>
          <cell r="AD833">
            <v>52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739</v>
          </cell>
          <cell r="AJ833">
            <v>106</v>
          </cell>
          <cell r="AK833">
            <v>92.3</v>
          </cell>
          <cell r="AL833">
            <v>6.39</v>
          </cell>
          <cell r="AM833">
            <v>739</v>
          </cell>
          <cell r="AN833">
            <v>106</v>
          </cell>
          <cell r="AO833">
            <v>92.3</v>
          </cell>
          <cell r="AP833">
            <v>6.39</v>
          </cell>
          <cell r="AQ833">
            <v>0</v>
          </cell>
          <cell r="AR833">
            <v>1140</v>
          </cell>
          <cell r="AS833">
            <v>0</v>
          </cell>
          <cell r="AT833">
            <v>144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D833" t="str">
            <v>HSS406.4x406.4x7.9</v>
          </cell>
          <cell r="BE833" t="str">
            <v>HSS406.4x406.4x7.9</v>
          </cell>
          <cell r="BF833">
            <v>98</v>
          </cell>
          <cell r="BG833">
            <v>116.86592610000001</v>
          </cell>
          <cell r="BH833">
            <v>0</v>
          </cell>
          <cell r="BI833">
            <v>40.655999999999999</v>
          </cell>
          <cell r="BJ833">
            <v>0</v>
          </cell>
          <cell r="BK833">
            <v>0</v>
          </cell>
          <cell r="BL833">
            <v>40.655999999999999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0.7940625</v>
          </cell>
          <cell r="BR833">
            <v>0.73943099999999995</v>
          </cell>
          <cell r="BS833">
            <v>0</v>
          </cell>
          <cell r="BT833">
            <v>0</v>
          </cell>
          <cell r="BU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52</v>
          </cell>
          <cell r="CD833">
            <v>0</v>
          </cell>
          <cell r="CE833">
            <v>52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30807.971126927379</v>
          </cell>
          <cell r="CK833">
            <v>1739.0812006259998</v>
          </cell>
          <cell r="CL833">
            <v>1514.3131586582999</v>
          </cell>
          <cell r="CM833">
            <v>16.236989999999999</v>
          </cell>
          <cell r="CN833">
            <v>30807.971126927379</v>
          </cell>
          <cell r="CO833">
            <v>1739.0812006259998</v>
          </cell>
          <cell r="CP833">
            <v>1514.3131586582999</v>
          </cell>
          <cell r="CQ833">
            <v>16.236989999999999</v>
          </cell>
          <cell r="CR833">
            <v>0</v>
          </cell>
          <cell r="CS833">
            <v>47525.15167076754</v>
          </cell>
          <cell r="CT833">
            <v>0</v>
          </cell>
          <cell r="CU833">
            <v>2362.5254046239997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</row>
        <row r="834">
          <cell r="C834" t="str">
            <v>HSS16x16x5/8</v>
          </cell>
          <cell r="D834" t="str">
            <v>F</v>
          </cell>
          <cell r="E834">
            <v>127</v>
          </cell>
          <cell r="F834">
            <v>35</v>
          </cell>
          <cell r="G834">
            <v>0</v>
          </cell>
          <cell r="H834">
            <v>16</v>
          </cell>
          <cell r="I834">
            <v>0</v>
          </cell>
          <cell r="J834">
            <v>0</v>
          </cell>
          <cell r="K834">
            <v>16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0.625</v>
          </cell>
          <cell r="Q834">
            <v>0.58099999999999996</v>
          </cell>
          <cell r="R834">
            <v>0</v>
          </cell>
          <cell r="S834">
            <v>0</v>
          </cell>
          <cell r="T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24.5</v>
          </cell>
          <cell r="AC834">
            <v>0</v>
          </cell>
          <cell r="AD834">
            <v>24.5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1370</v>
          </cell>
          <cell r="AJ834">
            <v>200</v>
          </cell>
          <cell r="AK834">
            <v>171</v>
          </cell>
          <cell r="AL834">
            <v>6.25</v>
          </cell>
          <cell r="AM834">
            <v>1370</v>
          </cell>
          <cell r="AN834">
            <v>200</v>
          </cell>
          <cell r="AO834">
            <v>171</v>
          </cell>
          <cell r="AP834">
            <v>6.25</v>
          </cell>
          <cell r="AQ834">
            <v>0</v>
          </cell>
          <cell r="AR834">
            <v>2170</v>
          </cell>
          <cell r="AS834">
            <v>0</v>
          </cell>
          <cell r="AT834">
            <v>276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D834" t="str">
            <v>HSS406.4x406.4x15.9</v>
          </cell>
          <cell r="BE834" t="str">
            <v>HSS406.4x406.4x15.9</v>
          </cell>
          <cell r="BF834">
            <v>189.1</v>
          </cell>
          <cell r="BG834">
            <v>225.983835</v>
          </cell>
          <cell r="BH834">
            <v>0</v>
          </cell>
          <cell r="BI834">
            <v>40.655999999999999</v>
          </cell>
          <cell r="BJ834">
            <v>0</v>
          </cell>
          <cell r="BK834">
            <v>0</v>
          </cell>
          <cell r="BL834">
            <v>40.655999999999999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1.588125</v>
          </cell>
          <cell r="BR834">
            <v>1.4763209999999998</v>
          </cell>
          <cell r="BS834">
            <v>0</v>
          </cell>
          <cell r="BT834">
            <v>0</v>
          </cell>
          <cell r="BU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24.5</v>
          </cell>
          <cell r="CD834">
            <v>0</v>
          </cell>
          <cell r="CE834">
            <v>24.5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57113.559463992569</v>
          </cell>
          <cell r="CK834">
            <v>3281.2852841999998</v>
          </cell>
          <cell r="CL834">
            <v>2805.4989179909999</v>
          </cell>
          <cell r="CM834">
            <v>15.88125</v>
          </cell>
          <cell r="CN834">
            <v>57113.559463992569</v>
          </cell>
          <cell r="CO834">
            <v>3281.2852841999998</v>
          </cell>
          <cell r="CP834">
            <v>2805.4989179909999</v>
          </cell>
          <cell r="CQ834">
            <v>15.88125</v>
          </cell>
          <cell r="CR834">
            <v>0</v>
          </cell>
          <cell r="CS834">
            <v>90464.543092601365</v>
          </cell>
          <cell r="CT834">
            <v>0</v>
          </cell>
          <cell r="CU834">
            <v>4528.173692196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</row>
        <row r="835">
          <cell r="C835" t="str">
            <v>HSS16x4x1/2</v>
          </cell>
          <cell r="D835" t="str">
            <v>F</v>
          </cell>
          <cell r="E835">
            <v>62.3</v>
          </cell>
          <cell r="F835">
            <v>17.2</v>
          </cell>
          <cell r="G835">
            <v>0</v>
          </cell>
          <cell r="H835">
            <v>16</v>
          </cell>
          <cell r="I835">
            <v>0</v>
          </cell>
          <cell r="J835">
            <v>0</v>
          </cell>
          <cell r="K835">
            <v>4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0.5</v>
          </cell>
          <cell r="Q835">
            <v>0.46500000000000002</v>
          </cell>
          <cell r="R835">
            <v>0</v>
          </cell>
          <cell r="S835">
            <v>0</v>
          </cell>
          <cell r="T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5.6</v>
          </cell>
          <cell r="AC835">
            <v>0</v>
          </cell>
          <cell r="AD835">
            <v>31.4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455</v>
          </cell>
          <cell r="AJ835">
            <v>77.3</v>
          </cell>
          <cell r="AK835">
            <v>56.9</v>
          </cell>
          <cell r="AL835">
            <v>5.15</v>
          </cell>
          <cell r="AM835">
            <v>47</v>
          </cell>
          <cell r="AN835">
            <v>27.4</v>
          </cell>
          <cell r="AO835">
            <v>23.5</v>
          </cell>
          <cell r="AP835">
            <v>1.65</v>
          </cell>
          <cell r="AQ835">
            <v>0</v>
          </cell>
          <cell r="AR835">
            <v>150</v>
          </cell>
          <cell r="AS835">
            <v>0</v>
          </cell>
          <cell r="AT835">
            <v>50.7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D835" t="str">
            <v>HSS406.4x101.6x12.7</v>
          </cell>
          <cell r="BE835" t="str">
            <v>HSS406.4x101.6x12.7</v>
          </cell>
          <cell r="BF835">
            <v>92.8</v>
          </cell>
          <cell r="BG835">
            <v>111.05491319999999</v>
          </cell>
          <cell r="BH835">
            <v>0</v>
          </cell>
          <cell r="BI835">
            <v>40.655999999999999</v>
          </cell>
          <cell r="BJ835">
            <v>0</v>
          </cell>
          <cell r="BK835">
            <v>0</v>
          </cell>
          <cell r="BL835">
            <v>10.164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1.2705</v>
          </cell>
          <cell r="BR835">
            <v>1.181565</v>
          </cell>
          <cell r="BS835">
            <v>0</v>
          </cell>
          <cell r="BT835">
            <v>0</v>
          </cell>
          <cell r="BU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5.6</v>
          </cell>
          <cell r="CD835">
            <v>0</v>
          </cell>
          <cell r="CE835">
            <v>31.4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18968.371938771255</v>
          </cell>
          <cell r="CK835">
            <v>1268.2167623432999</v>
          </cell>
          <cell r="CL835">
            <v>933.52566335489996</v>
          </cell>
          <cell r="CM835">
            <v>13.08615</v>
          </cell>
          <cell r="CN835">
            <v>1959.3702881807669</v>
          </cell>
          <cell r="CO835">
            <v>449.53608393539997</v>
          </cell>
          <cell r="CP835">
            <v>385.55102089349998</v>
          </cell>
          <cell r="CQ835">
            <v>4.1926499999999995</v>
          </cell>
          <cell r="CR835">
            <v>0</v>
          </cell>
          <cell r="CS835">
            <v>6253.3094303641501</v>
          </cell>
          <cell r="CT835">
            <v>0</v>
          </cell>
          <cell r="CU835">
            <v>831.80581954469994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</row>
        <row r="836">
          <cell r="C836" t="str">
            <v>HSS16x4x3/8</v>
          </cell>
          <cell r="D836" t="str">
            <v>F</v>
          </cell>
          <cell r="E836">
            <v>47.8</v>
          </cell>
          <cell r="F836">
            <v>13.2</v>
          </cell>
          <cell r="G836">
            <v>0</v>
          </cell>
          <cell r="H836">
            <v>16</v>
          </cell>
          <cell r="I836">
            <v>0</v>
          </cell>
          <cell r="J836">
            <v>0</v>
          </cell>
          <cell r="K836">
            <v>4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0.375</v>
          </cell>
          <cell r="Q836">
            <v>0.34899999999999998</v>
          </cell>
          <cell r="R836">
            <v>0</v>
          </cell>
          <cell r="S836">
            <v>0</v>
          </cell>
          <cell r="T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8.4600000000000009</v>
          </cell>
          <cell r="AC836">
            <v>0</v>
          </cell>
          <cell r="AD836">
            <v>42.8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360</v>
          </cell>
          <cell r="AJ836">
            <v>60.2</v>
          </cell>
          <cell r="AK836">
            <v>45</v>
          </cell>
          <cell r="AL836">
            <v>5.23</v>
          </cell>
          <cell r="AM836">
            <v>38.299999999999997</v>
          </cell>
          <cell r="AN836">
            <v>21.7</v>
          </cell>
          <cell r="AO836">
            <v>19.100000000000001</v>
          </cell>
          <cell r="AP836">
            <v>1.71</v>
          </cell>
          <cell r="AQ836">
            <v>0</v>
          </cell>
          <cell r="AR836">
            <v>120</v>
          </cell>
          <cell r="AS836">
            <v>0</v>
          </cell>
          <cell r="AT836">
            <v>39.700000000000003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D836" t="str">
            <v>HSS406.4x101.6x9.5</v>
          </cell>
          <cell r="BE836" t="str">
            <v>HSS406.4x101.6x9.5</v>
          </cell>
          <cell r="BF836">
            <v>71.199999999999989</v>
          </cell>
          <cell r="BG836">
            <v>85.228189199999989</v>
          </cell>
          <cell r="BH836">
            <v>0</v>
          </cell>
          <cell r="BI836">
            <v>40.655999999999999</v>
          </cell>
          <cell r="BJ836">
            <v>0</v>
          </cell>
          <cell r="BK836">
            <v>0</v>
          </cell>
          <cell r="BL836">
            <v>10.164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0.95287499999999992</v>
          </cell>
          <cell r="BR836">
            <v>0.88680899999999996</v>
          </cell>
          <cell r="BS836">
            <v>0</v>
          </cell>
          <cell r="BT836">
            <v>0</v>
          </cell>
          <cell r="BU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8.4600000000000009</v>
          </cell>
          <cell r="CD836">
            <v>0</v>
          </cell>
          <cell r="CE836">
            <v>42.8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15007.942632873959</v>
          </cell>
          <cell r="CK836">
            <v>987.66687054420004</v>
          </cell>
          <cell r="CL836">
            <v>738.28918894499998</v>
          </cell>
          <cell r="CM836">
            <v>13.289430000000001</v>
          </cell>
          <cell r="CN836">
            <v>1596.6783412196462</v>
          </cell>
          <cell r="CO836">
            <v>356.01945333569995</v>
          </cell>
          <cell r="CP836">
            <v>313.36274464109999</v>
          </cell>
          <cell r="CQ836">
            <v>4.34511</v>
          </cell>
          <cell r="CR836">
            <v>0</v>
          </cell>
          <cell r="CS836">
            <v>5002.6475442913197</v>
          </cell>
          <cell r="CT836">
            <v>0</v>
          </cell>
          <cell r="CU836">
            <v>651.33512891370003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</row>
        <row r="837">
          <cell r="C837" t="str">
            <v>HSS16x4x5/16</v>
          </cell>
          <cell r="D837" t="str">
            <v>F</v>
          </cell>
          <cell r="E837">
            <v>40.299999999999997</v>
          </cell>
          <cell r="F837">
            <v>11.1</v>
          </cell>
          <cell r="G837">
            <v>0</v>
          </cell>
          <cell r="H837">
            <v>16</v>
          </cell>
          <cell r="I837">
            <v>0</v>
          </cell>
          <cell r="J837">
            <v>0</v>
          </cell>
          <cell r="K837">
            <v>4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0.3125</v>
          </cell>
          <cell r="Q837">
            <v>0.29099999999999998</v>
          </cell>
          <cell r="R837">
            <v>0</v>
          </cell>
          <cell r="S837">
            <v>0</v>
          </cell>
          <cell r="T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10.7</v>
          </cell>
          <cell r="AC837">
            <v>0</v>
          </cell>
          <cell r="AD837">
            <v>52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308</v>
          </cell>
          <cell r="AJ837">
            <v>51.1</v>
          </cell>
          <cell r="AK837">
            <v>38.5</v>
          </cell>
          <cell r="AL837">
            <v>5.27</v>
          </cell>
          <cell r="AM837">
            <v>33.200000000000003</v>
          </cell>
          <cell r="AN837">
            <v>18.5</v>
          </cell>
          <cell r="AO837">
            <v>16.600000000000001</v>
          </cell>
          <cell r="AP837">
            <v>1.73</v>
          </cell>
          <cell r="AQ837">
            <v>0</v>
          </cell>
          <cell r="AR837">
            <v>103</v>
          </cell>
          <cell r="AS837">
            <v>0</v>
          </cell>
          <cell r="AT837">
            <v>33.799999999999997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D837" t="str">
            <v>HSS406.4x101.6x7.9</v>
          </cell>
          <cell r="BE837" t="str">
            <v>HSS406.4x101.6x7.9</v>
          </cell>
          <cell r="BF837">
            <v>60</v>
          </cell>
          <cell r="BG837">
            <v>71.669159099999987</v>
          </cell>
          <cell r="BH837">
            <v>0</v>
          </cell>
          <cell r="BI837">
            <v>40.655999999999999</v>
          </cell>
          <cell r="BJ837">
            <v>0</v>
          </cell>
          <cell r="BK837">
            <v>0</v>
          </cell>
          <cell r="BL837">
            <v>10.164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0.7940625</v>
          </cell>
          <cell r="BR837">
            <v>0.73943099999999995</v>
          </cell>
          <cell r="BS837">
            <v>0</v>
          </cell>
          <cell r="BT837">
            <v>0</v>
          </cell>
          <cell r="BU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10.7</v>
          </cell>
          <cell r="CD837">
            <v>0</v>
          </cell>
          <cell r="CE837">
            <v>52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12840.128697014388</v>
          </cell>
          <cell r="CK837">
            <v>838.36839011309996</v>
          </cell>
          <cell r="CL837">
            <v>631.64741720849997</v>
          </cell>
          <cell r="CM837">
            <v>13.391069999999999</v>
          </cell>
          <cell r="CN837">
            <v>1384.0658205872653</v>
          </cell>
          <cell r="CO837">
            <v>303.51888878849996</v>
          </cell>
          <cell r="CP837">
            <v>272.34667858860001</v>
          </cell>
          <cell r="CQ837">
            <v>4.3959299999999999</v>
          </cell>
          <cell r="CR837">
            <v>0</v>
          </cell>
          <cell r="CS837">
            <v>4293.9391421833825</v>
          </cell>
          <cell r="CT837">
            <v>0</v>
          </cell>
          <cell r="CU837">
            <v>554.53721302979989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</row>
        <row r="838">
          <cell r="C838" t="str">
            <v>HSS16x8x1/2</v>
          </cell>
          <cell r="D838" t="str">
            <v>F</v>
          </cell>
          <cell r="E838">
            <v>75.900000000000006</v>
          </cell>
          <cell r="F838">
            <v>20.9</v>
          </cell>
          <cell r="G838">
            <v>0</v>
          </cell>
          <cell r="H838">
            <v>16</v>
          </cell>
          <cell r="I838">
            <v>0</v>
          </cell>
          <cell r="J838">
            <v>0</v>
          </cell>
          <cell r="K838">
            <v>8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0.5</v>
          </cell>
          <cell r="Q838">
            <v>0.46500000000000002</v>
          </cell>
          <cell r="R838">
            <v>0</v>
          </cell>
          <cell r="S838">
            <v>0</v>
          </cell>
          <cell r="T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14.2</v>
          </cell>
          <cell r="AC838">
            <v>0</v>
          </cell>
          <cell r="AD838">
            <v>31.4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679</v>
          </cell>
          <cell r="AJ838">
            <v>106</v>
          </cell>
          <cell r="AK838">
            <v>84.9</v>
          </cell>
          <cell r="AL838">
            <v>5.7</v>
          </cell>
          <cell r="AM838">
            <v>230</v>
          </cell>
          <cell r="AN838">
            <v>65.5</v>
          </cell>
          <cell r="AO838">
            <v>57.6</v>
          </cell>
          <cell r="AP838">
            <v>3.32</v>
          </cell>
          <cell r="AQ838">
            <v>0</v>
          </cell>
          <cell r="AR838">
            <v>563</v>
          </cell>
          <cell r="AS838">
            <v>0</v>
          </cell>
          <cell r="AT838">
            <v>108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D838" t="str">
            <v>HSS406.4x203.2x12.7</v>
          </cell>
          <cell r="BE838" t="str">
            <v>HSS406.4x203.2x12.7</v>
          </cell>
          <cell r="BF838">
            <v>113</v>
          </cell>
          <cell r="BG838">
            <v>134.94463289999999</v>
          </cell>
          <cell r="BH838">
            <v>0</v>
          </cell>
          <cell r="BI838">
            <v>40.655999999999999</v>
          </cell>
          <cell r="BJ838">
            <v>0</v>
          </cell>
          <cell r="BK838">
            <v>0</v>
          </cell>
          <cell r="BL838">
            <v>20.327999999999999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1.2705</v>
          </cell>
          <cell r="BR838">
            <v>1.181565</v>
          </cell>
          <cell r="BS838">
            <v>0</v>
          </cell>
          <cell r="BT838">
            <v>0</v>
          </cell>
          <cell r="BU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14.2</v>
          </cell>
          <cell r="CD838">
            <v>0</v>
          </cell>
          <cell r="CE838">
            <v>31.4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28306.647354781719</v>
          </cell>
          <cell r="CK838">
            <v>1739.0812006259998</v>
          </cell>
          <cell r="CL838">
            <v>1392.9056031429</v>
          </cell>
          <cell r="CM838">
            <v>14.483700000000001</v>
          </cell>
          <cell r="CN838">
            <v>9588.4077932250293</v>
          </cell>
          <cell r="CO838">
            <v>1074.6209305754999</v>
          </cell>
          <cell r="CP838">
            <v>945.01016184959997</v>
          </cell>
          <cell r="CQ838">
            <v>8.436119999999999</v>
          </cell>
          <cell r="CR838">
            <v>0</v>
          </cell>
          <cell r="CS838">
            <v>23470.754728633441</v>
          </cell>
          <cell r="CT838">
            <v>0</v>
          </cell>
          <cell r="CU838">
            <v>1771.8940534679998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</row>
        <row r="839">
          <cell r="C839" t="str">
            <v>HSS16x8x3/8</v>
          </cell>
          <cell r="D839" t="str">
            <v>F</v>
          </cell>
          <cell r="E839">
            <v>58</v>
          </cell>
          <cell r="F839">
            <v>16</v>
          </cell>
          <cell r="G839">
            <v>0</v>
          </cell>
          <cell r="H839">
            <v>16</v>
          </cell>
          <cell r="I839">
            <v>0</v>
          </cell>
          <cell r="J839">
            <v>0</v>
          </cell>
          <cell r="K839">
            <v>8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0.375</v>
          </cell>
          <cell r="Q839">
            <v>0.34899999999999998</v>
          </cell>
          <cell r="R839">
            <v>0</v>
          </cell>
          <cell r="S839">
            <v>0</v>
          </cell>
          <cell r="T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19.899999999999999</v>
          </cell>
          <cell r="AC839">
            <v>0</v>
          </cell>
          <cell r="AD839">
            <v>42.8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531</v>
          </cell>
          <cell r="AJ839">
            <v>82.1</v>
          </cell>
          <cell r="AK839">
            <v>66.3</v>
          </cell>
          <cell r="AL839">
            <v>5.77</v>
          </cell>
          <cell r="AM839">
            <v>181</v>
          </cell>
          <cell r="AN839">
            <v>50.8</v>
          </cell>
          <cell r="AO839">
            <v>45.3</v>
          </cell>
          <cell r="AP839">
            <v>3.37</v>
          </cell>
          <cell r="AQ839">
            <v>0</v>
          </cell>
          <cell r="AR839">
            <v>436</v>
          </cell>
          <cell r="AS839">
            <v>0</v>
          </cell>
          <cell r="AT839">
            <v>83.4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D839" t="str">
            <v>HSS406.4x203.2x9.5</v>
          </cell>
          <cell r="BE839" t="str">
            <v>HSS406.4x203.2x9.5</v>
          </cell>
          <cell r="BF839">
            <v>86.399999999999991</v>
          </cell>
          <cell r="BG839">
            <v>103.30689599999999</v>
          </cell>
          <cell r="BH839">
            <v>0</v>
          </cell>
          <cell r="BI839">
            <v>40.655999999999999</v>
          </cell>
          <cell r="BJ839">
            <v>0</v>
          </cell>
          <cell r="BK839">
            <v>0</v>
          </cell>
          <cell r="BL839">
            <v>20.327999999999999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0.95287499999999992</v>
          </cell>
          <cell r="BR839">
            <v>0.88680899999999996</v>
          </cell>
          <cell r="BS839">
            <v>0</v>
          </cell>
          <cell r="BT839">
            <v>0</v>
          </cell>
          <cell r="BU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19.899999999999999</v>
          </cell>
          <cell r="CD839">
            <v>0</v>
          </cell>
          <cell r="CE839">
            <v>42.8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22136.715383489089</v>
          </cell>
          <cell r="CK839">
            <v>1346.9676091640999</v>
          </cell>
          <cell r="CL839">
            <v>1087.7460717122999</v>
          </cell>
          <cell r="CM839">
            <v>14.661569999999999</v>
          </cell>
          <cell r="CN839">
            <v>7545.6600459727406</v>
          </cell>
          <cell r="CO839">
            <v>833.44646218679986</v>
          </cell>
          <cell r="CP839">
            <v>743.21111687129996</v>
          </cell>
          <cell r="CQ839">
            <v>8.5631699999999995</v>
          </cell>
          <cell r="CR839">
            <v>0</v>
          </cell>
          <cell r="CS839">
            <v>18176.286077591794</v>
          </cell>
          <cell r="CT839">
            <v>0</v>
          </cell>
          <cell r="CU839">
            <v>1368.2959635114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</row>
        <row r="840">
          <cell r="C840" t="str">
            <v>HSS16x8x5/16</v>
          </cell>
          <cell r="D840" t="str">
            <v>F</v>
          </cell>
          <cell r="E840">
            <v>48.8</v>
          </cell>
          <cell r="F840">
            <v>13.4</v>
          </cell>
          <cell r="G840">
            <v>0</v>
          </cell>
          <cell r="H840">
            <v>16</v>
          </cell>
          <cell r="I840">
            <v>0</v>
          </cell>
          <cell r="J840">
            <v>0</v>
          </cell>
          <cell r="K840">
            <v>8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0.3125</v>
          </cell>
          <cell r="Q840">
            <v>0.29099999999999998</v>
          </cell>
          <cell r="R840">
            <v>0</v>
          </cell>
          <cell r="S840">
            <v>0</v>
          </cell>
          <cell r="T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24.5</v>
          </cell>
          <cell r="AC840">
            <v>0</v>
          </cell>
          <cell r="AD840">
            <v>52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451</v>
          </cell>
          <cell r="AJ840">
            <v>69.400000000000006</v>
          </cell>
          <cell r="AK840">
            <v>56.4</v>
          </cell>
          <cell r="AL840">
            <v>5.8</v>
          </cell>
          <cell r="AM840">
            <v>155</v>
          </cell>
          <cell r="AN840">
            <v>43</v>
          </cell>
          <cell r="AO840">
            <v>38.700000000000003</v>
          </cell>
          <cell r="AP840">
            <v>3.4</v>
          </cell>
          <cell r="AQ840">
            <v>0</v>
          </cell>
          <cell r="AR840">
            <v>369</v>
          </cell>
          <cell r="AS840">
            <v>0</v>
          </cell>
          <cell r="AT840">
            <v>70.400000000000006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D840" t="str">
            <v>HSS406.4x203.2x7.9</v>
          </cell>
          <cell r="BE840" t="str">
            <v>HSS406.4x203.2x7.9</v>
          </cell>
          <cell r="BF840">
            <v>72.699999999999989</v>
          </cell>
          <cell r="BG840">
            <v>86.519525399999992</v>
          </cell>
          <cell r="BH840">
            <v>0</v>
          </cell>
          <cell r="BI840">
            <v>40.655999999999999</v>
          </cell>
          <cell r="BJ840">
            <v>0</v>
          </cell>
          <cell r="BK840">
            <v>0</v>
          </cell>
          <cell r="BL840">
            <v>20.327999999999999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0.7940625</v>
          </cell>
          <cell r="BR840">
            <v>0.73943099999999995</v>
          </cell>
          <cell r="BS840">
            <v>0</v>
          </cell>
          <cell r="BT840">
            <v>0</v>
          </cell>
          <cell r="BU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24.5</v>
          </cell>
          <cell r="CD840">
            <v>0</v>
          </cell>
          <cell r="CE840">
            <v>52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18801.617020628211</v>
          </cell>
          <cell r="CK840">
            <v>1138.6059936173999</v>
          </cell>
          <cell r="CL840">
            <v>925.32245014439991</v>
          </cell>
          <cell r="CM840">
            <v>14.737799999999998</v>
          </cell>
          <cell r="CN840">
            <v>6461.7530780429552</v>
          </cell>
          <cell r="CO840">
            <v>705.47633610299999</v>
          </cell>
          <cell r="CP840">
            <v>634.92870249270004</v>
          </cell>
          <cell r="CQ840">
            <v>8.6394000000000002</v>
          </cell>
          <cell r="CR840">
            <v>0</v>
          </cell>
          <cell r="CS840">
            <v>15383.141198695808</v>
          </cell>
          <cell r="CT840">
            <v>0</v>
          </cell>
          <cell r="CU840">
            <v>1155.0124200384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</row>
        <row r="841">
          <cell r="C841" t="str">
            <v>HSS16x8x5/8</v>
          </cell>
          <cell r="D841" t="str">
            <v>F</v>
          </cell>
          <cell r="E841">
            <v>93.1</v>
          </cell>
          <cell r="F841">
            <v>25.7</v>
          </cell>
          <cell r="G841">
            <v>0</v>
          </cell>
          <cell r="H841">
            <v>16</v>
          </cell>
          <cell r="I841">
            <v>0</v>
          </cell>
          <cell r="J841">
            <v>0</v>
          </cell>
          <cell r="K841">
            <v>8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0.625</v>
          </cell>
          <cell r="Q841">
            <v>0.58099999999999996</v>
          </cell>
          <cell r="R841">
            <v>0</v>
          </cell>
          <cell r="S841">
            <v>0</v>
          </cell>
          <cell r="T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10.8</v>
          </cell>
          <cell r="AC841">
            <v>0</v>
          </cell>
          <cell r="AD841">
            <v>24.5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815</v>
          </cell>
          <cell r="AJ841">
            <v>129</v>
          </cell>
          <cell r="AK841">
            <v>102</v>
          </cell>
          <cell r="AL841">
            <v>5.64</v>
          </cell>
          <cell r="AM841">
            <v>274</v>
          </cell>
          <cell r="AN841">
            <v>79.2</v>
          </cell>
          <cell r="AO841">
            <v>68.599999999999994</v>
          </cell>
          <cell r="AP841">
            <v>3.27</v>
          </cell>
          <cell r="AQ841">
            <v>0</v>
          </cell>
          <cell r="AR841">
            <v>681</v>
          </cell>
          <cell r="AS841">
            <v>0</v>
          </cell>
          <cell r="AT841">
            <v>132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D841" t="str">
            <v>HSS406.4x203.2x15.9</v>
          </cell>
          <cell r="BE841" t="str">
            <v>HSS406.4x203.2x15.9</v>
          </cell>
          <cell r="BF841">
            <v>138.6</v>
          </cell>
          <cell r="BG841">
            <v>165.93670169999999</v>
          </cell>
          <cell r="BH841">
            <v>0</v>
          </cell>
          <cell r="BI841">
            <v>40.655999999999999</v>
          </cell>
          <cell r="BJ841">
            <v>0</v>
          </cell>
          <cell r="BK841">
            <v>0</v>
          </cell>
          <cell r="BL841">
            <v>20.327999999999999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1.588125</v>
          </cell>
          <cell r="BR841">
            <v>1.4763209999999998</v>
          </cell>
          <cell r="BS841">
            <v>0</v>
          </cell>
          <cell r="BT841">
            <v>0</v>
          </cell>
          <cell r="BU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10.8</v>
          </cell>
          <cell r="CD841">
            <v>0</v>
          </cell>
          <cell r="CE841">
            <v>24.5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33976.314571645213</v>
          </cell>
          <cell r="CK841">
            <v>2116.429008309</v>
          </cell>
          <cell r="CL841">
            <v>1673.4554949419999</v>
          </cell>
          <cell r="CM841">
            <v>14.331239999999999</v>
          </cell>
          <cell r="CN841">
            <v>11422.711892798514</v>
          </cell>
          <cell r="CO841">
            <v>1299.3889725432</v>
          </cell>
          <cell r="CP841">
            <v>1125.4808524805999</v>
          </cell>
          <cell r="CQ841">
            <v>8.3090700000000002</v>
          </cell>
          <cell r="CR841">
            <v>0</v>
          </cell>
          <cell r="CS841">
            <v>28390.024813853241</v>
          </cell>
          <cell r="CT841">
            <v>0</v>
          </cell>
          <cell r="CU841">
            <v>2165.6482875719998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</row>
        <row r="842">
          <cell r="C842" t="str">
            <v>HSS18.000x0.375</v>
          </cell>
          <cell r="D842" t="str">
            <v>F</v>
          </cell>
          <cell r="E842">
            <v>70.7</v>
          </cell>
          <cell r="F842">
            <v>19.399999999999999</v>
          </cell>
          <cell r="G842">
            <v>0</v>
          </cell>
          <cell r="H842">
            <v>0</v>
          </cell>
          <cell r="I842">
            <v>18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0.375</v>
          </cell>
          <cell r="Q842">
            <v>0.34899999999999998</v>
          </cell>
          <cell r="R842">
            <v>0</v>
          </cell>
          <cell r="S842">
            <v>0</v>
          </cell>
          <cell r="T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51.6</v>
          </cell>
          <cell r="AF842">
            <v>0</v>
          </cell>
          <cell r="AG842">
            <v>0</v>
          </cell>
          <cell r="AH842">
            <v>0</v>
          </cell>
          <cell r="AI842">
            <v>754</v>
          </cell>
          <cell r="AJ842">
            <v>109</v>
          </cell>
          <cell r="AK842">
            <v>83.8</v>
          </cell>
          <cell r="AL842">
            <v>6.24</v>
          </cell>
          <cell r="AM842">
            <v>754</v>
          </cell>
          <cell r="AN842">
            <v>109</v>
          </cell>
          <cell r="AO842">
            <v>83.8</v>
          </cell>
          <cell r="AP842">
            <v>6.24</v>
          </cell>
          <cell r="AQ842">
            <v>0</v>
          </cell>
          <cell r="AR842">
            <v>1510</v>
          </cell>
          <cell r="AS842">
            <v>0</v>
          </cell>
          <cell r="AT842">
            <v>167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D842" t="str">
            <v>HSS457.2x9.5</v>
          </cell>
          <cell r="BE842" t="str">
            <v>HSS457.2x9.5</v>
          </cell>
          <cell r="BF842">
            <v>105.3</v>
          </cell>
          <cell r="BG842">
            <v>125.25961139999998</v>
          </cell>
          <cell r="BH842">
            <v>0</v>
          </cell>
          <cell r="BI842">
            <v>0</v>
          </cell>
          <cell r="BJ842">
            <v>45.738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0.95287499999999992</v>
          </cell>
          <cell r="BR842">
            <v>0.88680899999999996</v>
          </cell>
          <cell r="BS842">
            <v>0</v>
          </cell>
          <cell r="BT842">
            <v>0</v>
          </cell>
          <cell r="BU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51.6</v>
          </cell>
          <cell r="CG842">
            <v>0</v>
          </cell>
          <cell r="CH842">
            <v>0</v>
          </cell>
          <cell r="CI842">
            <v>0</v>
          </cell>
          <cell r="CJ842">
            <v>31433.302069963793</v>
          </cell>
          <cell r="CK842">
            <v>1788.3004798889999</v>
          </cell>
          <cell r="CL842">
            <v>1374.8585340797999</v>
          </cell>
          <cell r="CM842">
            <v>15.855840000000001</v>
          </cell>
          <cell r="CN842">
            <v>31433.302069963793</v>
          </cell>
          <cell r="CO842">
            <v>1788.3004798889999</v>
          </cell>
          <cell r="CP842">
            <v>1374.8585340797999</v>
          </cell>
          <cell r="CQ842">
            <v>15.855840000000001</v>
          </cell>
          <cell r="CR842">
            <v>0</v>
          </cell>
          <cell r="CS842">
            <v>62949.981598999111</v>
          </cell>
          <cell r="CT842">
            <v>0</v>
          </cell>
          <cell r="CU842">
            <v>2739.8732123069999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</row>
        <row r="843">
          <cell r="C843" t="str">
            <v>HSS18.000x0.500</v>
          </cell>
          <cell r="D843" t="str">
            <v>F</v>
          </cell>
          <cell r="E843">
            <v>93.5</v>
          </cell>
          <cell r="F843">
            <v>25.6</v>
          </cell>
          <cell r="G843">
            <v>0</v>
          </cell>
          <cell r="H843">
            <v>0</v>
          </cell>
          <cell r="I843">
            <v>18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0.5</v>
          </cell>
          <cell r="Q843">
            <v>0.46500000000000002</v>
          </cell>
          <cell r="R843">
            <v>0</v>
          </cell>
          <cell r="S843">
            <v>0</v>
          </cell>
          <cell r="T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38.700000000000003</v>
          </cell>
          <cell r="AF843">
            <v>0</v>
          </cell>
          <cell r="AG843">
            <v>0</v>
          </cell>
          <cell r="AH843">
            <v>0</v>
          </cell>
          <cell r="AI843">
            <v>985</v>
          </cell>
          <cell r="AJ843">
            <v>143</v>
          </cell>
          <cell r="AK843">
            <v>109</v>
          </cell>
          <cell r="AL843">
            <v>6.2</v>
          </cell>
          <cell r="AM843">
            <v>985</v>
          </cell>
          <cell r="AN843">
            <v>143</v>
          </cell>
          <cell r="AO843">
            <v>109</v>
          </cell>
          <cell r="AP843">
            <v>6.2</v>
          </cell>
          <cell r="AQ843">
            <v>0</v>
          </cell>
          <cell r="AR843">
            <v>1970</v>
          </cell>
          <cell r="AS843">
            <v>0</v>
          </cell>
          <cell r="AT843">
            <v>219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D843" t="str">
            <v>HSS457.2x12.7</v>
          </cell>
          <cell r="BE843" t="str">
            <v>HSS457.2x12.7</v>
          </cell>
          <cell r="BF843">
            <v>139.19999999999999</v>
          </cell>
          <cell r="BG843">
            <v>165.29103359999999</v>
          </cell>
          <cell r="BH843">
            <v>0</v>
          </cell>
          <cell r="BI843">
            <v>0</v>
          </cell>
          <cell r="BJ843">
            <v>45.738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1.2705</v>
          </cell>
          <cell r="BR843">
            <v>1.181565</v>
          </cell>
          <cell r="BS843">
            <v>0</v>
          </cell>
          <cell r="BT843">
            <v>0</v>
          </cell>
          <cell r="BU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38.700000000000003</v>
          </cell>
          <cell r="CG843">
            <v>0</v>
          </cell>
          <cell r="CH843">
            <v>0</v>
          </cell>
          <cell r="CI843">
            <v>0</v>
          </cell>
          <cell r="CJ843">
            <v>41063.398592724581</v>
          </cell>
          <cell r="CK843">
            <v>2346.1189782029996</v>
          </cell>
          <cell r="CL843">
            <v>1788.3004798889999</v>
          </cell>
          <cell r="CM843">
            <v>15.754200000000001</v>
          </cell>
          <cell r="CN843">
            <v>41063.398592724581</v>
          </cell>
          <cell r="CO843">
            <v>2346.1189782029996</v>
          </cell>
          <cell r="CP843">
            <v>1788.3004798889999</v>
          </cell>
          <cell r="CQ843">
            <v>15.754200000000001</v>
          </cell>
          <cell r="CR843">
            <v>0</v>
          </cell>
          <cell r="CS843">
            <v>82126.797185449162</v>
          </cell>
          <cell r="CT843">
            <v>0</v>
          </cell>
          <cell r="CU843">
            <v>3593.0073861989999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</row>
        <row r="844">
          <cell r="C844" t="str">
            <v>HSS18x12x1/2</v>
          </cell>
          <cell r="D844" t="str">
            <v>F</v>
          </cell>
          <cell r="E844">
            <v>96.4</v>
          </cell>
          <cell r="F844">
            <v>26.5</v>
          </cell>
          <cell r="G844">
            <v>0</v>
          </cell>
          <cell r="H844">
            <v>18</v>
          </cell>
          <cell r="I844">
            <v>0</v>
          </cell>
          <cell r="J844">
            <v>0</v>
          </cell>
          <cell r="K844">
            <v>12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0.5</v>
          </cell>
          <cell r="Q844">
            <v>0.46500000000000002</v>
          </cell>
          <cell r="R844">
            <v>0</v>
          </cell>
          <cell r="S844">
            <v>0</v>
          </cell>
          <cell r="T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22.8</v>
          </cell>
          <cell r="AC844">
            <v>0</v>
          </cell>
          <cell r="AD844">
            <v>35.700000000000003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1200</v>
          </cell>
          <cell r="AJ844">
            <v>161</v>
          </cell>
          <cell r="AK844">
            <v>133</v>
          </cell>
          <cell r="AL844">
            <v>6.73</v>
          </cell>
          <cell r="AM844">
            <v>643</v>
          </cell>
          <cell r="AN844">
            <v>122</v>
          </cell>
          <cell r="AO844">
            <v>107</v>
          </cell>
          <cell r="AP844">
            <v>4.93</v>
          </cell>
          <cell r="AQ844">
            <v>0</v>
          </cell>
          <cell r="AR844">
            <v>1330</v>
          </cell>
          <cell r="AS844">
            <v>0</v>
          </cell>
          <cell r="AT844">
            <v>188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D844" t="str">
            <v>HSS457.2x304.8x12.7</v>
          </cell>
          <cell r="BE844" t="str">
            <v>HSS457.2x304.8x12.7</v>
          </cell>
          <cell r="BF844">
            <v>143.5</v>
          </cell>
          <cell r="BG844">
            <v>171.1020465</v>
          </cell>
          <cell r="BH844">
            <v>0</v>
          </cell>
          <cell r="BI844">
            <v>45.738</v>
          </cell>
          <cell r="BJ844">
            <v>0</v>
          </cell>
          <cell r="BK844">
            <v>0</v>
          </cell>
          <cell r="BL844">
            <v>30.491999999999997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1.2705</v>
          </cell>
          <cell r="BR844">
            <v>1.181565</v>
          </cell>
          <cell r="BS844">
            <v>0</v>
          </cell>
          <cell r="BT844">
            <v>0</v>
          </cell>
          <cell r="BU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22.8</v>
          </cell>
          <cell r="CD844">
            <v>0</v>
          </cell>
          <cell r="CE844">
            <v>35.700000000000003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50026.475442913201</v>
          </cell>
          <cell r="CK844">
            <v>2641.4346537809997</v>
          </cell>
          <cell r="CL844">
            <v>2182.054713993</v>
          </cell>
          <cell r="CM844">
            <v>17.100930000000002</v>
          </cell>
          <cell r="CN844">
            <v>26805.853091494322</v>
          </cell>
          <cell r="CO844">
            <v>2001.5840233619999</v>
          </cell>
          <cell r="CP844">
            <v>1755.4876270469999</v>
          </cell>
          <cell r="CQ844">
            <v>12.52713</v>
          </cell>
          <cell r="CR844">
            <v>0</v>
          </cell>
          <cell r="CS844">
            <v>55446.010282562129</v>
          </cell>
          <cell r="CT844">
            <v>0</v>
          </cell>
          <cell r="CU844">
            <v>3084.4081671479998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</row>
        <row r="845">
          <cell r="C845" t="str">
            <v>HSS18x12x3/8</v>
          </cell>
          <cell r="D845" t="str">
            <v>F</v>
          </cell>
          <cell r="E845">
            <v>73.3</v>
          </cell>
          <cell r="F845">
            <v>20.100000000000001</v>
          </cell>
          <cell r="G845">
            <v>0</v>
          </cell>
          <cell r="H845">
            <v>18</v>
          </cell>
          <cell r="I845">
            <v>0</v>
          </cell>
          <cell r="J845">
            <v>0</v>
          </cell>
          <cell r="K845">
            <v>12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0.375</v>
          </cell>
          <cell r="Q845">
            <v>0.34899999999999998</v>
          </cell>
          <cell r="R845">
            <v>0</v>
          </cell>
          <cell r="S845">
            <v>0</v>
          </cell>
          <cell r="T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31.4</v>
          </cell>
          <cell r="AC845">
            <v>0</v>
          </cell>
          <cell r="AD845">
            <v>48.6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929</v>
          </cell>
          <cell r="AJ845">
            <v>123</v>
          </cell>
          <cell r="AK845">
            <v>103</v>
          </cell>
          <cell r="AL845">
            <v>6.79</v>
          </cell>
          <cell r="AM845">
            <v>499</v>
          </cell>
          <cell r="AN845">
            <v>93.6</v>
          </cell>
          <cell r="AO845">
            <v>83.2</v>
          </cell>
          <cell r="AP845">
            <v>4.9800000000000004</v>
          </cell>
          <cell r="AQ845">
            <v>0</v>
          </cell>
          <cell r="AR845">
            <v>1020</v>
          </cell>
          <cell r="AS845">
            <v>0</v>
          </cell>
          <cell r="AT845">
            <v>143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D845" t="str">
            <v>HSS457.2x304.8x9.5</v>
          </cell>
          <cell r="BE845" t="str">
            <v>HSS457.2x304.8x9.5</v>
          </cell>
          <cell r="BF845">
            <v>109.1</v>
          </cell>
          <cell r="BG845">
            <v>129.7792881</v>
          </cell>
          <cell r="BH845">
            <v>0</v>
          </cell>
          <cell r="BI845">
            <v>45.738</v>
          </cell>
          <cell r="BJ845">
            <v>0</v>
          </cell>
          <cell r="BK845">
            <v>0</v>
          </cell>
          <cell r="BL845">
            <v>30.491999999999997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0.95287499999999992</v>
          </cell>
          <cell r="BR845">
            <v>0.88680899999999996</v>
          </cell>
          <cell r="BS845">
            <v>0</v>
          </cell>
          <cell r="BT845">
            <v>0</v>
          </cell>
          <cell r="BU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31.4</v>
          </cell>
          <cell r="CD845">
            <v>0</v>
          </cell>
          <cell r="CE845">
            <v>48.6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38728.829738721965</v>
          </cell>
          <cell r="CK845">
            <v>2017.9904497829998</v>
          </cell>
          <cell r="CL845">
            <v>1689.861921363</v>
          </cell>
          <cell r="CM845">
            <v>17.25339</v>
          </cell>
          <cell r="CN845">
            <v>20802.67603834474</v>
          </cell>
          <cell r="CO845">
            <v>1535.6415130055998</v>
          </cell>
          <cell r="CP845">
            <v>1365.0146782272</v>
          </cell>
          <cell r="CQ845">
            <v>12.65418</v>
          </cell>
          <cell r="CR845">
            <v>0</v>
          </cell>
          <cell r="CS845">
            <v>42522.504126476219</v>
          </cell>
          <cell r="CT845">
            <v>0</v>
          </cell>
          <cell r="CU845">
            <v>2346.1189782029996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</row>
        <row r="846">
          <cell r="C846" t="str">
            <v>HSS18x12x5/8</v>
          </cell>
          <cell r="D846" t="str">
            <v>F</v>
          </cell>
          <cell r="E846">
            <v>119</v>
          </cell>
          <cell r="F846">
            <v>32.6</v>
          </cell>
          <cell r="G846">
            <v>0</v>
          </cell>
          <cell r="H846">
            <v>18</v>
          </cell>
          <cell r="I846">
            <v>0</v>
          </cell>
          <cell r="J846">
            <v>0</v>
          </cell>
          <cell r="K846">
            <v>12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0.625</v>
          </cell>
          <cell r="Q846">
            <v>0.58099999999999996</v>
          </cell>
          <cell r="R846">
            <v>0</v>
          </cell>
          <cell r="S846">
            <v>0</v>
          </cell>
          <cell r="T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17.7</v>
          </cell>
          <cell r="AC846">
            <v>0</v>
          </cell>
          <cell r="AD846">
            <v>28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1450</v>
          </cell>
          <cell r="AJ846">
            <v>196</v>
          </cell>
          <cell r="AK846">
            <v>161</v>
          </cell>
          <cell r="AL846">
            <v>6.67</v>
          </cell>
          <cell r="AM846">
            <v>776</v>
          </cell>
          <cell r="AN846">
            <v>148</v>
          </cell>
          <cell r="AO846">
            <v>129</v>
          </cell>
          <cell r="AP846">
            <v>4.87</v>
          </cell>
          <cell r="AQ846">
            <v>0</v>
          </cell>
          <cell r="AR846">
            <v>1630</v>
          </cell>
          <cell r="AS846">
            <v>0</v>
          </cell>
          <cell r="AT846">
            <v>230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D846" t="str">
            <v>HSS457.2x304.8x15.9</v>
          </cell>
          <cell r="BE846" t="str">
            <v>HSS457.2x304.8x15.9</v>
          </cell>
          <cell r="BF846">
            <v>177.1</v>
          </cell>
          <cell r="BG846">
            <v>210.48780059999999</v>
          </cell>
          <cell r="BH846">
            <v>0</v>
          </cell>
          <cell r="BI846">
            <v>45.738</v>
          </cell>
          <cell r="BJ846">
            <v>0</v>
          </cell>
          <cell r="BK846">
            <v>0</v>
          </cell>
          <cell r="BL846">
            <v>30.491999999999997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1.588125</v>
          </cell>
          <cell r="BR846">
            <v>1.4763209999999998</v>
          </cell>
          <cell r="BS846">
            <v>0</v>
          </cell>
          <cell r="BT846">
            <v>0</v>
          </cell>
          <cell r="BU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17.7</v>
          </cell>
          <cell r="CD846">
            <v>0</v>
          </cell>
          <cell r="CE846">
            <v>28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60448.65782685345</v>
          </cell>
          <cell r="CK846">
            <v>3215.6595785159998</v>
          </cell>
          <cell r="CL846">
            <v>2641.4346537809997</v>
          </cell>
          <cell r="CM846">
            <v>16.94847</v>
          </cell>
          <cell r="CN846">
            <v>32350.454119750535</v>
          </cell>
          <cell r="CO846">
            <v>2428.1511103079997</v>
          </cell>
          <cell r="CP846">
            <v>2116.429008309</v>
          </cell>
          <cell r="CQ846">
            <v>12.37467</v>
          </cell>
          <cell r="CR846">
            <v>0</v>
          </cell>
          <cell r="CS846">
            <v>67952.629143290425</v>
          </cell>
          <cell r="CT846">
            <v>0</v>
          </cell>
          <cell r="CU846">
            <v>3773.4780768299997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</row>
        <row r="847">
          <cell r="C847" t="str">
            <v>HSS18x6x1/2</v>
          </cell>
          <cell r="D847" t="str">
            <v>F</v>
          </cell>
          <cell r="E847">
            <v>75.900000000000006</v>
          </cell>
          <cell r="F847">
            <v>20.9</v>
          </cell>
          <cell r="G847">
            <v>0</v>
          </cell>
          <cell r="H847">
            <v>18</v>
          </cell>
          <cell r="I847">
            <v>0</v>
          </cell>
          <cell r="J847">
            <v>0</v>
          </cell>
          <cell r="K847">
            <v>6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0.5</v>
          </cell>
          <cell r="Q847">
            <v>0.46500000000000002</v>
          </cell>
          <cell r="R847">
            <v>0</v>
          </cell>
          <cell r="S847">
            <v>0</v>
          </cell>
          <cell r="T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9.9</v>
          </cell>
          <cell r="AC847">
            <v>0</v>
          </cell>
          <cell r="AD847">
            <v>35.700000000000003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770</v>
          </cell>
          <cell r="AJ847">
            <v>112</v>
          </cell>
          <cell r="AK847">
            <v>85.6</v>
          </cell>
          <cell r="AL847">
            <v>6.07</v>
          </cell>
          <cell r="AM847">
            <v>134</v>
          </cell>
          <cell r="AN847">
            <v>50.7</v>
          </cell>
          <cell r="AO847">
            <v>44.6</v>
          </cell>
          <cell r="AP847">
            <v>2.5299999999999998</v>
          </cell>
          <cell r="AQ847">
            <v>0</v>
          </cell>
          <cell r="AR847">
            <v>387</v>
          </cell>
          <cell r="AS847">
            <v>0</v>
          </cell>
          <cell r="AT847">
            <v>89.9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D847" t="str">
            <v>HSS457.2x152.4x12.7</v>
          </cell>
          <cell r="BE847" t="str">
            <v>HSS457.2x152.4x12.7</v>
          </cell>
          <cell r="BF847">
            <v>113</v>
          </cell>
          <cell r="BG847">
            <v>134.94463289999999</v>
          </cell>
          <cell r="BH847">
            <v>0</v>
          </cell>
          <cell r="BI847">
            <v>45.738</v>
          </cell>
          <cell r="BJ847">
            <v>0</v>
          </cell>
          <cell r="BK847">
            <v>0</v>
          </cell>
          <cell r="BL847">
            <v>15.245999999999999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1.2705</v>
          </cell>
          <cell r="BR847">
            <v>1.181565</v>
          </cell>
          <cell r="BS847">
            <v>0</v>
          </cell>
          <cell r="BT847">
            <v>0</v>
          </cell>
          <cell r="BU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9.9</v>
          </cell>
          <cell r="CD847">
            <v>0</v>
          </cell>
          <cell r="CE847">
            <v>35.700000000000003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32100.321742535969</v>
          </cell>
          <cell r="CK847">
            <v>1837.519759152</v>
          </cell>
          <cell r="CL847">
            <v>1404.3901016375999</v>
          </cell>
          <cell r="CM847">
            <v>15.423870000000001</v>
          </cell>
          <cell r="CN847">
            <v>5586.2897577919739</v>
          </cell>
          <cell r="CO847">
            <v>831.80581954469994</v>
          </cell>
          <cell r="CP847">
            <v>731.72661837659996</v>
          </cell>
          <cell r="CQ847">
            <v>6.4287299999999989</v>
          </cell>
          <cell r="CR847">
            <v>0</v>
          </cell>
          <cell r="CS847">
            <v>16133.538330339507</v>
          </cell>
          <cell r="CT847">
            <v>0</v>
          </cell>
          <cell r="CU847">
            <v>1474.9377352479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</row>
        <row r="848">
          <cell r="C848" t="str">
            <v>HSS18x6x1/4</v>
          </cell>
          <cell r="D848" t="str">
            <v>F</v>
          </cell>
          <cell r="E848">
            <v>39.4</v>
          </cell>
          <cell r="F848">
            <v>10.8</v>
          </cell>
          <cell r="G848">
            <v>0</v>
          </cell>
          <cell r="H848">
            <v>18</v>
          </cell>
          <cell r="I848">
            <v>0</v>
          </cell>
          <cell r="J848">
            <v>0</v>
          </cell>
          <cell r="K848">
            <v>6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0.25</v>
          </cell>
          <cell r="Q848">
            <v>0.23300000000000001</v>
          </cell>
          <cell r="R848">
            <v>0</v>
          </cell>
          <cell r="S848">
            <v>0</v>
          </cell>
          <cell r="T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22.8</v>
          </cell>
          <cell r="AC848">
            <v>0</v>
          </cell>
          <cell r="AD848">
            <v>74.3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419</v>
          </cell>
          <cell r="AJ848">
            <v>59.4</v>
          </cell>
          <cell r="AK848">
            <v>46.5</v>
          </cell>
          <cell r="AL848">
            <v>6.22</v>
          </cell>
          <cell r="AM848">
            <v>75.099999999999994</v>
          </cell>
          <cell r="AN848">
            <v>27.3</v>
          </cell>
          <cell r="AO848">
            <v>25</v>
          </cell>
          <cell r="AP848">
            <v>2.63</v>
          </cell>
          <cell r="AQ848">
            <v>0</v>
          </cell>
          <cell r="AR848">
            <v>210</v>
          </cell>
          <cell r="AS848">
            <v>0</v>
          </cell>
          <cell r="AT848">
            <v>47.7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D848" t="str">
            <v>HSS457.2x152.4x6.4</v>
          </cell>
          <cell r="BE848" t="str">
            <v>HSS457.2x152.4x6.4</v>
          </cell>
          <cell r="BF848">
            <v>58.7</v>
          </cell>
          <cell r="BG848">
            <v>69.732154800000004</v>
          </cell>
          <cell r="BH848">
            <v>0</v>
          </cell>
          <cell r="BI848">
            <v>45.738</v>
          </cell>
          <cell r="BJ848">
            <v>0</v>
          </cell>
          <cell r="BK848">
            <v>0</v>
          </cell>
          <cell r="BL848">
            <v>15.245999999999999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0.63524999999999998</v>
          </cell>
          <cell r="BR848">
            <v>0.59205300000000005</v>
          </cell>
          <cell r="BS848">
            <v>0</v>
          </cell>
          <cell r="BT848">
            <v>0</v>
          </cell>
          <cell r="BU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22.8</v>
          </cell>
          <cell r="CD848">
            <v>0</v>
          </cell>
          <cell r="CE848">
            <v>74.3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17467.577675483859</v>
          </cell>
          <cell r="CK848">
            <v>974.54172940739988</v>
          </cell>
          <cell r="CL848">
            <v>762.89882857649991</v>
          </cell>
          <cell r="CM848">
            <v>15.805019999999999</v>
          </cell>
          <cell r="CN848">
            <v>3130.8235881356509</v>
          </cell>
          <cell r="CO848">
            <v>447.8954412933</v>
          </cell>
          <cell r="CP848">
            <v>410.16066052499997</v>
          </cell>
          <cell r="CQ848">
            <v>6.6828299999999992</v>
          </cell>
          <cell r="CR848">
            <v>0</v>
          </cell>
          <cell r="CS848">
            <v>8754.6332025098091</v>
          </cell>
          <cell r="CT848">
            <v>0</v>
          </cell>
          <cell r="CU848">
            <v>782.58654028169997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</row>
        <row r="849">
          <cell r="C849" t="str">
            <v>HSS18x6x3/8</v>
          </cell>
          <cell r="D849" t="str">
            <v>F</v>
          </cell>
          <cell r="E849">
            <v>58</v>
          </cell>
          <cell r="F849">
            <v>16</v>
          </cell>
          <cell r="G849">
            <v>0</v>
          </cell>
          <cell r="H849">
            <v>18</v>
          </cell>
          <cell r="I849">
            <v>0</v>
          </cell>
          <cell r="J849">
            <v>0</v>
          </cell>
          <cell r="K849">
            <v>6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0.375</v>
          </cell>
          <cell r="Q849">
            <v>0.34899999999999998</v>
          </cell>
          <cell r="R849">
            <v>0</v>
          </cell>
          <cell r="S849">
            <v>0</v>
          </cell>
          <cell r="T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14.2</v>
          </cell>
          <cell r="AC849">
            <v>0</v>
          </cell>
          <cell r="AD849">
            <v>48.6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602</v>
          </cell>
          <cell r="AJ849">
            <v>86.4</v>
          </cell>
          <cell r="AK849">
            <v>66.900000000000006</v>
          </cell>
          <cell r="AL849">
            <v>6.15</v>
          </cell>
          <cell r="AM849">
            <v>106</v>
          </cell>
          <cell r="AN849">
            <v>39.5</v>
          </cell>
          <cell r="AO849">
            <v>35.5</v>
          </cell>
          <cell r="AP849">
            <v>2.58</v>
          </cell>
          <cell r="AQ849">
            <v>0</v>
          </cell>
          <cell r="AR849">
            <v>302</v>
          </cell>
          <cell r="AS849">
            <v>0</v>
          </cell>
          <cell r="AT849">
            <v>69.5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D849" t="str">
            <v>HSS457.2x152.4x9.5</v>
          </cell>
          <cell r="BE849" t="str">
            <v>HSS457.2x152.4x9.5</v>
          </cell>
          <cell r="BF849">
            <v>86.399999999999991</v>
          </cell>
          <cell r="BG849">
            <v>103.30689599999999</v>
          </cell>
          <cell r="BH849">
            <v>0</v>
          </cell>
          <cell r="BI849">
            <v>45.738</v>
          </cell>
          <cell r="BJ849">
            <v>0</v>
          </cell>
          <cell r="BK849">
            <v>0</v>
          </cell>
          <cell r="BL849">
            <v>15.245999999999999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0.95287499999999992</v>
          </cell>
          <cell r="BR849">
            <v>0.88680899999999996</v>
          </cell>
          <cell r="BS849">
            <v>0</v>
          </cell>
          <cell r="BT849">
            <v>0</v>
          </cell>
          <cell r="BU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14.2</v>
          </cell>
          <cell r="CD849">
            <v>0</v>
          </cell>
          <cell r="CE849">
            <v>48.6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25096.615180528122</v>
          </cell>
          <cell r="CK849">
            <v>1417.5152427744001</v>
          </cell>
          <cell r="CL849">
            <v>1097.5899275649001</v>
          </cell>
          <cell r="CM849">
            <v>15.62715</v>
          </cell>
          <cell r="CN849">
            <v>4419.0053307906655</v>
          </cell>
          <cell r="CO849">
            <v>648.05384362949997</v>
          </cell>
          <cell r="CP849">
            <v>582.4281379455</v>
          </cell>
          <cell r="CQ849">
            <v>6.5557800000000004</v>
          </cell>
          <cell r="CR849">
            <v>0</v>
          </cell>
          <cell r="CS849">
            <v>12589.996319799822</v>
          </cell>
          <cell r="CT849">
            <v>0</v>
          </cell>
          <cell r="CU849">
            <v>1140.2466362594998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</row>
        <row r="850">
          <cell r="C850" t="str">
            <v>HSS18x6x5/16</v>
          </cell>
          <cell r="D850" t="str">
            <v>F</v>
          </cell>
          <cell r="E850">
            <v>48.8</v>
          </cell>
          <cell r="F850">
            <v>13.4</v>
          </cell>
          <cell r="G850">
            <v>0</v>
          </cell>
          <cell r="H850">
            <v>18</v>
          </cell>
          <cell r="I850">
            <v>0</v>
          </cell>
          <cell r="J850">
            <v>0</v>
          </cell>
          <cell r="K850">
            <v>6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0.3125</v>
          </cell>
          <cell r="Q850">
            <v>0.29099999999999998</v>
          </cell>
          <cell r="R850">
            <v>0</v>
          </cell>
          <cell r="S850">
            <v>0</v>
          </cell>
          <cell r="T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17.600000000000001</v>
          </cell>
          <cell r="AC850">
            <v>0</v>
          </cell>
          <cell r="AD850">
            <v>58.9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513</v>
          </cell>
          <cell r="AJ850">
            <v>73.099999999999994</v>
          </cell>
          <cell r="AK850">
            <v>57</v>
          </cell>
          <cell r="AL850">
            <v>6.18</v>
          </cell>
          <cell r="AM850">
            <v>91.3</v>
          </cell>
          <cell r="AN850">
            <v>33.5</v>
          </cell>
          <cell r="AO850">
            <v>30.4</v>
          </cell>
          <cell r="AP850">
            <v>2.61</v>
          </cell>
          <cell r="AQ850">
            <v>0</v>
          </cell>
          <cell r="AR850">
            <v>257</v>
          </cell>
          <cell r="AS850">
            <v>0</v>
          </cell>
          <cell r="AT850">
            <v>58.7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D850" t="str">
            <v>HSS457.2x152.4x7.9</v>
          </cell>
          <cell r="BE850" t="str">
            <v>HSS457.2x152.4x7.9</v>
          </cell>
          <cell r="BF850">
            <v>72.699999999999989</v>
          </cell>
          <cell r="BG850">
            <v>86.519525399999992</v>
          </cell>
          <cell r="BH850">
            <v>0</v>
          </cell>
          <cell r="BI850">
            <v>45.738</v>
          </cell>
          <cell r="BJ850">
            <v>0</v>
          </cell>
          <cell r="BK850">
            <v>0</v>
          </cell>
          <cell r="BL850">
            <v>15.245999999999999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0.7940625</v>
          </cell>
          <cell r="BR850">
            <v>0.73943099999999995</v>
          </cell>
          <cell r="BS850">
            <v>0</v>
          </cell>
          <cell r="BT850">
            <v>0</v>
          </cell>
          <cell r="BU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17.600000000000001</v>
          </cell>
          <cell r="CD850">
            <v>0</v>
          </cell>
          <cell r="CE850">
            <v>58.9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21386.31825184539</v>
          </cell>
          <cell r="CK850">
            <v>1199.3097713750999</v>
          </cell>
          <cell r="CL850">
            <v>935.16630599699999</v>
          </cell>
          <cell r="CM850">
            <v>15.703379999999999</v>
          </cell>
          <cell r="CN850">
            <v>3806.1810066149792</v>
          </cell>
          <cell r="CO850">
            <v>549.61528510350001</v>
          </cell>
          <cell r="CP850">
            <v>498.75536319839995</v>
          </cell>
          <cell r="CQ850">
            <v>6.6320099999999993</v>
          </cell>
          <cell r="CR850">
            <v>0</v>
          </cell>
          <cell r="CS850">
            <v>10714.003490690577</v>
          </cell>
          <cell r="CT850">
            <v>0</v>
          </cell>
          <cell r="CU850">
            <v>963.05723091269999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</row>
        <row r="851">
          <cell r="C851" t="str">
            <v>HSS18x6x5/8</v>
          </cell>
          <cell r="D851" t="str">
            <v>F</v>
          </cell>
          <cell r="E851">
            <v>93.1</v>
          </cell>
          <cell r="F851">
            <v>25.7</v>
          </cell>
          <cell r="G851">
            <v>0</v>
          </cell>
          <cell r="H851">
            <v>18</v>
          </cell>
          <cell r="I851">
            <v>0</v>
          </cell>
          <cell r="J851">
            <v>0</v>
          </cell>
          <cell r="K851">
            <v>6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0.625</v>
          </cell>
          <cell r="Q851">
            <v>0.58099999999999996</v>
          </cell>
          <cell r="R851">
            <v>0</v>
          </cell>
          <cell r="S851">
            <v>0</v>
          </cell>
          <cell r="T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7.33</v>
          </cell>
          <cell r="AC851">
            <v>0</v>
          </cell>
          <cell r="AD851">
            <v>28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923</v>
          </cell>
          <cell r="AJ851">
            <v>135</v>
          </cell>
          <cell r="AK851">
            <v>103</v>
          </cell>
          <cell r="AL851">
            <v>6</v>
          </cell>
          <cell r="AM851">
            <v>158</v>
          </cell>
          <cell r="AN851">
            <v>61</v>
          </cell>
          <cell r="AO851">
            <v>52.7</v>
          </cell>
          <cell r="AP851">
            <v>2.48</v>
          </cell>
          <cell r="AQ851">
            <v>0</v>
          </cell>
          <cell r="AR851">
            <v>462</v>
          </cell>
          <cell r="AS851">
            <v>0</v>
          </cell>
          <cell r="AT851">
            <v>109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D851" t="str">
            <v>HSS457.2x152.4x15.9</v>
          </cell>
          <cell r="BE851" t="str">
            <v>HSS457.2x152.4x15.9</v>
          </cell>
          <cell r="BF851">
            <v>138.6</v>
          </cell>
          <cell r="BG851">
            <v>165.93670169999999</v>
          </cell>
          <cell r="BH851">
            <v>0</v>
          </cell>
          <cell r="BI851">
            <v>45.738</v>
          </cell>
          <cell r="BJ851">
            <v>0</v>
          </cell>
          <cell r="BK851">
            <v>0</v>
          </cell>
          <cell r="BL851">
            <v>15.245999999999999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1.588125</v>
          </cell>
          <cell r="BR851">
            <v>1.4763209999999998</v>
          </cell>
          <cell r="BS851">
            <v>0</v>
          </cell>
          <cell r="BT851">
            <v>0</v>
          </cell>
          <cell r="BU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7.33</v>
          </cell>
          <cell r="CD851">
            <v>0</v>
          </cell>
          <cell r="CE851">
            <v>28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38478.697361507402</v>
          </cell>
          <cell r="CK851">
            <v>2214.8675668349997</v>
          </cell>
          <cell r="CL851">
            <v>1689.861921363</v>
          </cell>
          <cell r="CM851">
            <v>15.245999999999999</v>
          </cell>
          <cell r="CN851">
            <v>6586.8192666502382</v>
          </cell>
          <cell r="CO851">
            <v>1000.792011681</v>
          </cell>
          <cell r="CP851">
            <v>864.61867238670004</v>
          </cell>
          <cell r="CQ851">
            <v>6.3016800000000002</v>
          </cell>
          <cell r="CR851">
            <v>0</v>
          </cell>
          <cell r="CS851">
            <v>19260.193045521581</v>
          </cell>
          <cell r="CT851">
            <v>0</v>
          </cell>
          <cell r="CU851">
            <v>1788.3004798889999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</row>
        <row r="852">
          <cell r="C852" t="str">
            <v>HSS2.375x0.125</v>
          </cell>
          <cell r="D852" t="str">
            <v>F</v>
          </cell>
          <cell r="E852">
            <v>3.01</v>
          </cell>
          <cell r="F852">
            <v>0.82299999999999995</v>
          </cell>
          <cell r="G852">
            <v>0</v>
          </cell>
          <cell r="H852">
            <v>0</v>
          </cell>
          <cell r="I852">
            <v>2.375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0.125</v>
          </cell>
          <cell r="Q852">
            <v>0.11600000000000001</v>
          </cell>
          <cell r="R852">
            <v>0</v>
          </cell>
          <cell r="S852">
            <v>0</v>
          </cell>
          <cell r="T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20.5</v>
          </cell>
          <cell r="AF852">
            <v>0</v>
          </cell>
          <cell r="AG852">
            <v>0</v>
          </cell>
          <cell r="AH852">
            <v>0</v>
          </cell>
          <cell r="AI852">
            <v>0.52700000000000002</v>
          </cell>
          <cell r="AJ852">
            <v>0.59199999999999997</v>
          </cell>
          <cell r="AK852">
            <v>0.443</v>
          </cell>
          <cell r="AL852">
            <v>0.8</v>
          </cell>
          <cell r="AM852">
            <v>0.52700000000000002</v>
          </cell>
          <cell r="AN852">
            <v>0.59199999999999997</v>
          </cell>
          <cell r="AO852">
            <v>0.443</v>
          </cell>
          <cell r="AP852">
            <v>0.8</v>
          </cell>
          <cell r="AQ852">
            <v>0</v>
          </cell>
          <cell r="AR852">
            <v>1.05</v>
          </cell>
          <cell r="AS852">
            <v>0</v>
          </cell>
          <cell r="AT852">
            <v>0.88300000000000001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D852" t="str">
            <v>HSS60.3x3.2</v>
          </cell>
          <cell r="BE852" t="str">
            <v>HSS60.3x3.2</v>
          </cell>
          <cell r="BF852">
            <v>4.4799999999999995</v>
          </cell>
          <cell r="BG852">
            <v>5.3138484629999994</v>
          </cell>
          <cell r="BH852">
            <v>0</v>
          </cell>
          <cell r="BI852">
            <v>0</v>
          </cell>
          <cell r="BJ852">
            <v>6.0348749999999995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0.31762499999999999</v>
          </cell>
          <cell r="BR852">
            <v>0.29475600000000002</v>
          </cell>
          <cell r="BS852">
            <v>0</v>
          </cell>
          <cell r="BT852">
            <v>0</v>
          </cell>
          <cell r="BU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20.5</v>
          </cell>
          <cell r="CG852">
            <v>0</v>
          </cell>
          <cell r="CH852">
            <v>0</v>
          </cell>
          <cell r="CI852">
            <v>0</v>
          </cell>
          <cell r="CJ852">
            <v>21.969960465346048</v>
          </cell>
          <cell r="CK852">
            <v>9.7126044412319992</v>
          </cell>
          <cell r="CL852">
            <v>7.2680469045029996</v>
          </cell>
          <cell r="CM852">
            <v>2.0327999999999999</v>
          </cell>
          <cell r="CN852">
            <v>21.969960465346048</v>
          </cell>
          <cell r="CO852">
            <v>9.7126044412319992</v>
          </cell>
          <cell r="CP852">
            <v>7.2680469045029996</v>
          </cell>
          <cell r="CQ852">
            <v>2.0327999999999999</v>
          </cell>
          <cell r="CR852">
            <v>0</v>
          </cell>
          <cell r="CS852">
            <v>43.773166012549048</v>
          </cell>
          <cell r="CT852">
            <v>0</v>
          </cell>
          <cell r="CU852">
            <v>14.486874529743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</row>
        <row r="853">
          <cell r="C853" t="str">
            <v>HSS2.375x0.154</v>
          </cell>
          <cell r="D853" t="str">
            <v>F</v>
          </cell>
          <cell r="E853">
            <v>3.66</v>
          </cell>
          <cell r="F853">
            <v>1</v>
          </cell>
          <cell r="G853">
            <v>0</v>
          </cell>
          <cell r="H853">
            <v>0</v>
          </cell>
          <cell r="I853">
            <v>2.375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0.154</v>
          </cell>
          <cell r="Q853">
            <v>0.14299999999999999</v>
          </cell>
          <cell r="R853">
            <v>0</v>
          </cell>
          <cell r="S853">
            <v>0</v>
          </cell>
          <cell r="T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16.600000000000001</v>
          </cell>
          <cell r="AF853">
            <v>0</v>
          </cell>
          <cell r="AG853">
            <v>0</v>
          </cell>
          <cell r="AH853">
            <v>0</v>
          </cell>
          <cell r="AI853">
            <v>0.627</v>
          </cell>
          <cell r="AJ853">
            <v>0.71299999999999997</v>
          </cell>
          <cell r="AK853">
            <v>0.52800000000000002</v>
          </cell>
          <cell r="AL853">
            <v>0.79100000000000004</v>
          </cell>
          <cell r="AM853">
            <v>0.627</v>
          </cell>
          <cell r="AN853">
            <v>0.71299999999999997</v>
          </cell>
          <cell r="AO853">
            <v>0.52800000000000002</v>
          </cell>
          <cell r="AP853">
            <v>0.79100000000000004</v>
          </cell>
          <cell r="AQ853">
            <v>0</v>
          </cell>
          <cell r="AR853">
            <v>1.25</v>
          </cell>
          <cell r="AS853">
            <v>0</v>
          </cell>
          <cell r="AT853">
            <v>1.05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D853" t="str">
            <v>HSS60.3x3.9</v>
          </cell>
          <cell r="BE853" t="str">
            <v>HSS60.3x3.9</v>
          </cell>
          <cell r="BF853">
            <v>5.45</v>
          </cell>
          <cell r="BG853">
            <v>6.4566809999999997</v>
          </cell>
          <cell r="BH853">
            <v>0</v>
          </cell>
          <cell r="BI853">
            <v>0</v>
          </cell>
          <cell r="BJ853">
            <v>6.0348749999999995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0.391314</v>
          </cell>
          <cell r="BR853">
            <v>0.36336299999999994</v>
          </cell>
          <cell r="BS853">
            <v>0</v>
          </cell>
          <cell r="BT853">
            <v>0</v>
          </cell>
          <cell r="BU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16.600000000000001</v>
          </cell>
          <cell r="CG853">
            <v>0</v>
          </cell>
          <cell r="CH853">
            <v>0</v>
          </cell>
          <cell r="CI853">
            <v>0</v>
          </cell>
          <cell r="CJ853">
            <v>26.138833418922147</v>
          </cell>
          <cell r="CK853">
            <v>11.697782038172999</v>
          </cell>
          <cell r="CL853">
            <v>8.662593150288</v>
          </cell>
          <cell r="CM853">
            <v>2.0099309999999999</v>
          </cell>
          <cell r="CN853">
            <v>26.138833418922147</v>
          </cell>
          <cell r="CO853">
            <v>11.697782038172999</v>
          </cell>
          <cell r="CP853">
            <v>8.662593150288</v>
          </cell>
          <cell r="CQ853">
            <v>2.0099309999999999</v>
          </cell>
          <cell r="CR853">
            <v>0</v>
          </cell>
          <cell r="CS853">
            <v>52.110911919701252</v>
          </cell>
          <cell r="CT853">
            <v>0</v>
          </cell>
          <cell r="CU853">
            <v>17.226747742050001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</row>
        <row r="854">
          <cell r="C854" t="str">
            <v>HSS2.375x0.188</v>
          </cell>
          <cell r="D854" t="str">
            <v>F</v>
          </cell>
          <cell r="E854">
            <v>4.4000000000000004</v>
          </cell>
          <cell r="F854">
            <v>1.2</v>
          </cell>
          <cell r="G854">
            <v>0</v>
          </cell>
          <cell r="H854">
            <v>0</v>
          </cell>
          <cell r="I854">
            <v>2.375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0.188</v>
          </cell>
          <cell r="Q854">
            <v>0.17399999999999999</v>
          </cell>
          <cell r="R854">
            <v>0</v>
          </cell>
          <cell r="S854">
            <v>0</v>
          </cell>
          <cell r="T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13.6</v>
          </cell>
          <cell r="AF854">
            <v>0</v>
          </cell>
          <cell r="AG854">
            <v>0</v>
          </cell>
          <cell r="AH854">
            <v>0</v>
          </cell>
          <cell r="AI854">
            <v>0.73299999999999998</v>
          </cell>
          <cell r="AJ854">
            <v>0.84499999999999997</v>
          </cell>
          <cell r="AK854">
            <v>0.61699999999999999</v>
          </cell>
          <cell r="AL854">
            <v>0.78100000000000003</v>
          </cell>
          <cell r="AM854">
            <v>0.73299999999999998</v>
          </cell>
          <cell r="AN854">
            <v>0.84499999999999997</v>
          </cell>
          <cell r="AO854">
            <v>0.61699999999999999</v>
          </cell>
          <cell r="AP854">
            <v>0.78100000000000003</v>
          </cell>
          <cell r="AQ854">
            <v>0</v>
          </cell>
          <cell r="AR854">
            <v>1.47</v>
          </cell>
          <cell r="AS854">
            <v>0</v>
          </cell>
          <cell r="AT854">
            <v>1.22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D854" t="str">
            <v>HSS60.3x4.8</v>
          </cell>
          <cell r="BE854" t="str">
            <v>HSS60.3x4.8</v>
          </cell>
          <cell r="BF854">
            <v>6.55</v>
          </cell>
          <cell r="BG854">
            <v>7.7480171999999996</v>
          </cell>
          <cell r="BH854">
            <v>0</v>
          </cell>
          <cell r="BI854">
            <v>0</v>
          </cell>
          <cell r="BJ854">
            <v>6.0348749999999995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0.47770799999999997</v>
          </cell>
          <cell r="BR854">
            <v>0.44213399999999997</v>
          </cell>
          <cell r="BS854">
            <v>0</v>
          </cell>
          <cell r="BT854">
            <v>0</v>
          </cell>
          <cell r="BU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13.6</v>
          </cell>
          <cell r="CG854">
            <v>0</v>
          </cell>
          <cell r="CH854">
            <v>0</v>
          </cell>
          <cell r="CI854">
            <v>0</v>
          </cell>
          <cell r="CJ854">
            <v>30.557838749712811</v>
          </cell>
          <cell r="CK854">
            <v>13.863430325744998</v>
          </cell>
          <cell r="CL854">
            <v>10.122765101756999</v>
          </cell>
          <cell r="CM854">
            <v>1.984521</v>
          </cell>
          <cell r="CN854">
            <v>30.557838749712811</v>
          </cell>
          <cell r="CO854">
            <v>13.863430325744998</v>
          </cell>
          <cell r="CP854">
            <v>10.122765101756999</v>
          </cell>
          <cell r="CQ854">
            <v>1.984521</v>
          </cell>
          <cell r="CR854">
            <v>0</v>
          </cell>
          <cell r="CS854">
            <v>61.282432417568664</v>
          </cell>
          <cell r="CT854">
            <v>0</v>
          </cell>
          <cell r="CU854">
            <v>20.015840233619997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</row>
        <row r="855">
          <cell r="C855" t="str">
            <v>HSS2.375x0.218</v>
          </cell>
          <cell r="D855" t="str">
            <v>F</v>
          </cell>
          <cell r="E855">
            <v>5.03</v>
          </cell>
          <cell r="F855">
            <v>1.39</v>
          </cell>
          <cell r="G855">
            <v>0</v>
          </cell>
          <cell r="H855">
            <v>0</v>
          </cell>
          <cell r="I855">
            <v>2.375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0.218</v>
          </cell>
          <cell r="Q855">
            <v>0.20399999999999999</v>
          </cell>
          <cell r="R855">
            <v>0</v>
          </cell>
          <cell r="S855">
            <v>0</v>
          </cell>
          <cell r="T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11.6</v>
          </cell>
          <cell r="AF855">
            <v>0</v>
          </cell>
          <cell r="AG855">
            <v>0</v>
          </cell>
          <cell r="AH855">
            <v>0</v>
          </cell>
          <cell r="AI855">
            <v>0.82699999999999996</v>
          </cell>
          <cell r="AJ855">
            <v>0.96399999999999997</v>
          </cell>
          <cell r="AK855">
            <v>0.69599999999999995</v>
          </cell>
          <cell r="AL855">
            <v>0.77100000000000002</v>
          </cell>
          <cell r="AM855">
            <v>0.82699999999999996</v>
          </cell>
          <cell r="AN855">
            <v>0.96399999999999997</v>
          </cell>
          <cell r="AO855">
            <v>0.69599999999999995</v>
          </cell>
          <cell r="AP855">
            <v>0.77100000000000002</v>
          </cell>
          <cell r="AQ855">
            <v>0</v>
          </cell>
          <cell r="AR855">
            <v>1.65</v>
          </cell>
          <cell r="AS855">
            <v>0</v>
          </cell>
          <cell r="AT855">
            <v>1.37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D855" t="str">
            <v>HSS60.3x5.5</v>
          </cell>
          <cell r="BE855" t="str">
            <v>HSS60.3x5.5</v>
          </cell>
          <cell r="BF855">
            <v>7.49</v>
          </cell>
          <cell r="BG855">
            <v>8.974786589999999</v>
          </cell>
          <cell r="BH855">
            <v>0</v>
          </cell>
          <cell r="BI855">
            <v>0</v>
          </cell>
          <cell r="BJ855">
            <v>6.0348749999999995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0.55393799999999993</v>
          </cell>
          <cell r="BR855">
            <v>0.51836399999999994</v>
          </cell>
          <cell r="BS855">
            <v>0</v>
          </cell>
          <cell r="BT855">
            <v>0</v>
          </cell>
          <cell r="BU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11.6</v>
          </cell>
          <cell r="CG855">
            <v>0</v>
          </cell>
          <cell r="CH855">
            <v>0</v>
          </cell>
          <cell r="CI855">
            <v>0</v>
          </cell>
          <cell r="CJ855">
            <v>34.476579326074344</v>
          </cell>
          <cell r="CK855">
            <v>15.815795069843999</v>
          </cell>
          <cell r="CL855">
            <v>11.418872789015998</v>
          </cell>
          <cell r="CM855">
            <v>1.959111</v>
          </cell>
          <cell r="CN855">
            <v>34.476579326074344</v>
          </cell>
          <cell r="CO855">
            <v>15.815795069843999</v>
          </cell>
          <cell r="CP855">
            <v>11.418872789015998</v>
          </cell>
          <cell r="CQ855">
            <v>1.959111</v>
          </cell>
          <cell r="CR855">
            <v>0</v>
          </cell>
          <cell r="CS855">
            <v>68.786403734005646</v>
          </cell>
          <cell r="CT855">
            <v>0</v>
          </cell>
          <cell r="CU855">
            <v>22.476804196770001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</row>
        <row r="856">
          <cell r="C856" t="str">
            <v>HSS2.375x0.250</v>
          </cell>
          <cell r="D856" t="str">
            <v>F</v>
          </cell>
          <cell r="E856">
            <v>5.68</v>
          </cell>
          <cell r="F856">
            <v>1.57</v>
          </cell>
          <cell r="G856">
            <v>0</v>
          </cell>
          <cell r="H856">
            <v>0</v>
          </cell>
          <cell r="I856">
            <v>2.375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0.25</v>
          </cell>
          <cell r="Q856">
            <v>0.23300000000000001</v>
          </cell>
          <cell r="R856">
            <v>0</v>
          </cell>
          <cell r="S856">
            <v>0</v>
          </cell>
          <cell r="T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10.199999999999999</v>
          </cell>
          <cell r="AF856">
            <v>0</v>
          </cell>
          <cell r="AG856">
            <v>0</v>
          </cell>
          <cell r="AH856">
            <v>0</v>
          </cell>
          <cell r="AI856">
            <v>0.91</v>
          </cell>
          <cell r="AJ856">
            <v>1.07</v>
          </cell>
          <cell r="AK856">
            <v>0.76600000000000001</v>
          </cell>
          <cell r="AL856">
            <v>0.76200000000000001</v>
          </cell>
          <cell r="AM856">
            <v>0.91</v>
          </cell>
          <cell r="AN856">
            <v>1.07</v>
          </cell>
          <cell r="AO856">
            <v>0.76600000000000001</v>
          </cell>
          <cell r="AP856">
            <v>0.76200000000000001</v>
          </cell>
          <cell r="AQ856">
            <v>0</v>
          </cell>
          <cell r="AR856">
            <v>1.82</v>
          </cell>
          <cell r="AS856">
            <v>0</v>
          </cell>
          <cell r="AT856">
            <v>1.5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D856" t="str">
            <v>HSS60.3x6.4</v>
          </cell>
          <cell r="BE856" t="str">
            <v>HSS60.3x6.4</v>
          </cell>
          <cell r="BF856">
            <v>8.4599999999999991</v>
          </cell>
          <cell r="BG856">
            <v>10.13698917</v>
          </cell>
          <cell r="BH856">
            <v>0</v>
          </cell>
          <cell r="BI856">
            <v>0</v>
          </cell>
          <cell r="BJ856">
            <v>6.0348749999999995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0.63524999999999998</v>
          </cell>
          <cell r="BR856">
            <v>0.59205300000000005</v>
          </cell>
          <cell r="BS856">
            <v>0</v>
          </cell>
          <cell r="BT856">
            <v>0</v>
          </cell>
          <cell r="BU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10.199999999999999</v>
          </cell>
          <cell r="CG856">
            <v>0</v>
          </cell>
          <cell r="CH856">
            <v>0</v>
          </cell>
          <cell r="CI856">
            <v>0</v>
          </cell>
          <cell r="CJ856">
            <v>37.936743877542511</v>
          </cell>
          <cell r="CK856">
            <v>17.55487627047</v>
          </cell>
          <cell r="CL856">
            <v>12.567322638485999</v>
          </cell>
          <cell r="CM856">
            <v>1.936242</v>
          </cell>
          <cell r="CN856">
            <v>37.936743877542511</v>
          </cell>
          <cell r="CO856">
            <v>17.55487627047</v>
          </cell>
          <cell r="CP856">
            <v>12.567322638485999</v>
          </cell>
          <cell r="CQ856">
            <v>1.936242</v>
          </cell>
          <cell r="CR856">
            <v>0</v>
          </cell>
          <cell r="CS856">
            <v>75.873487755085023</v>
          </cell>
          <cell r="CT856">
            <v>0</v>
          </cell>
          <cell r="CU856">
            <v>24.609639631499999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</row>
        <row r="857">
          <cell r="C857" t="str">
            <v>HSS2.500x0.125</v>
          </cell>
          <cell r="D857" t="str">
            <v>F</v>
          </cell>
          <cell r="E857">
            <v>3.17</v>
          </cell>
          <cell r="F857">
            <v>0.86899999999999999</v>
          </cell>
          <cell r="G857">
            <v>0</v>
          </cell>
          <cell r="H857">
            <v>0</v>
          </cell>
          <cell r="I857">
            <v>2.5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0.125</v>
          </cell>
          <cell r="Q857">
            <v>0.11600000000000001</v>
          </cell>
          <cell r="R857">
            <v>0</v>
          </cell>
          <cell r="S857">
            <v>0</v>
          </cell>
          <cell r="T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21.6</v>
          </cell>
          <cell r="AF857">
            <v>0</v>
          </cell>
          <cell r="AG857">
            <v>0</v>
          </cell>
          <cell r="AH857">
            <v>0</v>
          </cell>
          <cell r="AI857">
            <v>0.61899999999999999</v>
          </cell>
          <cell r="AJ857">
            <v>0.66</v>
          </cell>
          <cell r="AK857">
            <v>0.495</v>
          </cell>
          <cell r="AL857">
            <v>0.84399999999999997</v>
          </cell>
          <cell r="AM857">
            <v>0.61899999999999999</v>
          </cell>
          <cell r="AN857">
            <v>0.66</v>
          </cell>
          <cell r="AO857">
            <v>0.495</v>
          </cell>
          <cell r="AP857">
            <v>0.84399999999999997</v>
          </cell>
          <cell r="AQ857">
            <v>0</v>
          </cell>
          <cell r="AR857">
            <v>1.24</v>
          </cell>
          <cell r="AS857">
            <v>0</v>
          </cell>
          <cell r="AT857">
            <v>0.98599999999999999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D857" t="str">
            <v>HSS63.5x3.2</v>
          </cell>
          <cell r="BE857" t="str">
            <v>HSS63.5x3.2</v>
          </cell>
          <cell r="BF857">
            <v>4.72</v>
          </cell>
          <cell r="BG857">
            <v>5.6108557889999995</v>
          </cell>
          <cell r="BH857">
            <v>0</v>
          </cell>
          <cell r="BI857">
            <v>0</v>
          </cell>
          <cell r="BJ857">
            <v>6.3525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0.31762499999999999</v>
          </cell>
          <cell r="BR857">
            <v>0.29475600000000002</v>
          </cell>
          <cell r="BS857">
            <v>0</v>
          </cell>
          <cell r="BT857">
            <v>0</v>
          </cell>
          <cell r="BU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21.6</v>
          </cell>
          <cell r="CG857">
            <v>0</v>
          </cell>
          <cell r="CH857">
            <v>0</v>
          </cell>
          <cell r="CI857">
            <v>0</v>
          </cell>
          <cell r="CJ857">
            <v>25.805323582636056</v>
          </cell>
          <cell r="CK857">
            <v>10.828241437859999</v>
          </cell>
          <cell r="CL857">
            <v>8.1211810783949989</v>
          </cell>
          <cell r="CM857">
            <v>2.1446039999999997</v>
          </cell>
          <cell r="CN857">
            <v>25.805323582636056</v>
          </cell>
          <cell r="CO857">
            <v>10.828241437859999</v>
          </cell>
          <cell r="CP857">
            <v>8.1211810783949989</v>
          </cell>
          <cell r="CQ857">
            <v>2.1446039999999997</v>
          </cell>
          <cell r="CR857">
            <v>0</v>
          </cell>
          <cell r="CS857">
            <v>51.694024624343641</v>
          </cell>
          <cell r="CT857">
            <v>0</v>
          </cell>
          <cell r="CU857">
            <v>16.176736451105999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</row>
        <row r="858">
          <cell r="C858" t="str">
            <v>HSS2.500x0.188</v>
          </cell>
          <cell r="D858" t="str">
            <v>F</v>
          </cell>
          <cell r="E858">
            <v>4.6500000000000004</v>
          </cell>
          <cell r="F858">
            <v>1.27</v>
          </cell>
          <cell r="G858">
            <v>0</v>
          </cell>
          <cell r="H858">
            <v>0</v>
          </cell>
          <cell r="I858">
            <v>2.5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0.188</v>
          </cell>
          <cell r="Q858">
            <v>0.17399999999999999</v>
          </cell>
          <cell r="R858">
            <v>0</v>
          </cell>
          <cell r="S858">
            <v>0</v>
          </cell>
          <cell r="T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14.4</v>
          </cell>
          <cell r="AF858">
            <v>0</v>
          </cell>
          <cell r="AG858">
            <v>0</v>
          </cell>
          <cell r="AH858">
            <v>0</v>
          </cell>
          <cell r="AI858">
            <v>0.86499999999999999</v>
          </cell>
          <cell r="AJ858">
            <v>0.94299999999999995</v>
          </cell>
          <cell r="AK858">
            <v>0.69199999999999995</v>
          </cell>
          <cell r="AL858">
            <v>0.82499999999999996</v>
          </cell>
          <cell r="AM858">
            <v>0.86499999999999999</v>
          </cell>
          <cell r="AN858">
            <v>0.94299999999999995</v>
          </cell>
          <cell r="AO858">
            <v>0.69199999999999995</v>
          </cell>
          <cell r="AP858">
            <v>0.82499999999999996</v>
          </cell>
          <cell r="AQ858">
            <v>0</v>
          </cell>
          <cell r="AR858">
            <v>1.73</v>
          </cell>
          <cell r="AS858">
            <v>0</v>
          </cell>
          <cell r="AT858">
            <v>1.37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D858" t="str">
            <v>HSS63.5x4.8</v>
          </cell>
          <cell r="BE858" t="str">
            <v>HSS63.5x4.8</v>
          </cell>
          <cell r="BF858">
            <v>6.93</v>
          </cell>
          <cell r="BG858">
            <v>8.1999848699999998</v>
          </cell>
          <cell r="BH858">
            <v>0</v>
          </cell>
          <cell r="BI858">
            <v>0</v>
          </cell>
          <cell r="BJ858">
            <v>6.3525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0.47770799999999997</v>
          </cell>
          <cell r="BR858">
            <v>0.44213399999999997</v>
          </cell>
          <cell r="BS858">
            <v>0</v>
          </cell>
          <cell r="BT858">
            <v>0</v>
          </cell>
          <cell r="BU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14.4</v>
          </cell>
          <cell r="CG858">
            <v>0</v>
          </cell>
          <cell r="CH858">
            <v>0</v>
          </cell>
          <cell r="CI858">
            <v>0</v>
          </cell>
          <cell r="CJ858">
            <v>36.060751048433261</v>
          </cell>
          <cell r="CK858">
            <v>15.471260115002998</v>
          </cell>
          <cell r="CL858">
            <v>11.353247083331999</v>
          </cell>
          <cell r="CM858">
            <v>2.0963249999999998</v>
          </cell>
          <cell r="CN858">
            <v>36.060751048433261</v>
          </cell>
          <cell r="CO858">
            <v>15.471260115002998</v>
          </cell>
          <cell r="CP858">
            <v>11.353247083331999</v>
          </cell>
          <cell r="CQ858">
            <v>2.0963249999999998</v>
          </cell>
          <cell r="CR858">
            <v>0</v>
          </cell>
          <cell r="CS858">
            <v>72.121502096866521</v>
          </cell>
          <cell r="CT858">
            <v>0</v>
          </cell>
          <cell r="CU858">
            <v>22.476804196770001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</row>
        <row r="859">
          <cell r="C859" t="str">
            <v>HSS2.500x0.250</v>
          </cell>
          <cell r="D859" t="str">
            <v>F</v>
          </cell>
          <cell r="E859">
            <v>6.01</v>
          </cell>
          <cell r="F859">
            <v>1.66</v>
          </cell>
          <cell r="G859">
            <v>0</v>
          </cell>
          <cell r="H859">
            <v>0</v>
          </cell>
          <cell r="I859">
            <v>2.5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0.25</v>
          </cell>
          <cell r="Q859">
            <v>0.23300000000000001</v>
          </cell>
          <cell r="R859">
            <v>0</v>
          </cell>
          <cell r="S859">
            <v>0</v>
          </cell>
          <cell r="T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10.7</v>
          </cell>
          <cell r="AF859">
            <v>0</v>
          </cell>
          <cell r="AG859">
            <v>0</v>
          </cell>
          <cell r="AH859">
            <v>0</v>
          </cell>
          <cell r="AI859">
            <v>1.08</v>
          </cell>
          <cell r="AJ859">
            <v>1.2</v>
          </cell>
          <cell r="AK859">
            <v>0.86199999999999999</v>
          </cell>
          <cell r="AL859">
            <v>0.80600000000000005</v>
          </cell>
          <cell r="AM859">
            <v>1.08</v>
          </cell>
          <cell r="AN859">
            <v>1.2</v>
          </cell>
          <cell r="AO859">
            <v>0.86199999999999999</v>
          </cell>
          <cell r="AP859">
            <v>0.80600000000000005</v>
          </cell>
          <cell r="AQ859">
            <v>0</v>
          </cell>
          <cell r="AR859">
            <v>2.15</v>
          </cell>
          <cell r="AS859">
            <v>0</v>
          </cell>
          <cell r="AT859">
            <v>1.69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D859" t="str">
            <v>HSS63.5x6.4</v>
          </cell>
          <cell r="BE859" t="str">
            <v>HSS63.5x6.4</v>
          </cell>
          <cell r="BF859">
            <v>8.9499999999999993</v>
          </cell>
          <cell r="BG859">
            <v>10.718090459999999</v>
          </cell>
          <cell r="BH859">
            <v>0</v>
          </cell>
          <cell r="BI859">
            <v>0</v>
          </cell>
          <cell r="BJ859">
            <v>6.3525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0.63524999999999998</v>
          </cell>
          <cell r="BR859">
            <v>0.59205300000000005</v>
          </cell>
          <cell r="BS859">
            <v>0</v>
          </cell>
          <cell r="BT859">
            <v>0</v>
          </cell>
          <cell r="BU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10.7</v>
          </cell>
          <cell r="CG859">
            <v>0</v>
          </cell>
          <cell r="CH859">
            <v>0</v>
          </cell>
          <cell r="CI859">
            <v>0</v>
          </cell>
          <cell r="CJ859">
            <v>45.023827898621882</v>
          </cell>
          <cell r="CK859">
            <v>19.687711705199998</v>
          </cell>
          <cell r="CL859">
            <v>14.142339574902</v>
          </cell>
          <cell r="CM859">
            <v>2.0480460000000003</v>
          </cell>
          <cell r="CN859">
            <v>45.023827898621882</v>
          </cell>
          <cell r="CO859">
            <v>19.687711705199998</v>
          </cell>
          <cell r="CP859">
            <v>14.142339574902</v>
          </cell>
          <cell r="CQ859">
            <v>2.0480460000000003</v>
          </cell>
          <cell r="CR859">
            <v>0</v>
          </cell>
          <cell r="CS859">
            <v>89.630768501886138</v>
          </cell>
          <cell r="CT859">
            <v>0</v>
          </cell>
          <cell r="CU859">
            <v>27.726860651489996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</row>
        <row r="860">
          <cell r="C860" t="str">
            <v>HSS2.875x0.125</v>
          </cell>
          <cell r="D860" t="str">
            <v>F</v>
          </cell>
          <cell r="E860">
            <v>3.67</v>
          </cell>
          <cell r="F860">
            <v>1.01</v>
          </cell>
          <cell r="G860">
            <v>0</v>
          </cell>
          <cell r="H860">
            <v>0</v>
          </cell>
          <cell r="I860">
            <v>2.875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0.125</v>
          </cell>
          <cell r="Q860">
            <v>0.11600000000000001</v>
          </cell>
          <cell r="R860">
            <v>0</v>
          </cell>
          <cell r="S860">
            <v>0</v>
          </cell>
          <cell r="T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24.8</v>
          </cell>
          <cell r="AF860">
            <v>0</v>
          </cell>
          <cell r="AG860">
            <v>0</v>
          </cell>
          <cell r="AH860">
            <v>0</v>
          </cell>
          <cell r="AI860">
            <v>0.95799999999999996</v>
          </cell>
          <cell r="AJ860">
            <v>0.88400000000000001</v>
          </cell>
          <cell r="AK860">
            <v>0.66700000000000004</v>
          </cell>
          <cell r="AL860">
            <v>0.97599999999999998</v>
          </cell>
          <cell r="AM860">
            <v>0.95799999999999996</v>
          </cell>
          <cell r="AN860">
            <v>0.88400000000000001</v>
          </cell>
          <cell r="AO860">
            <v>0.66700000000000004</v>
          </cell>
          <cell r="AP860">
            <v>0.97599999999999998</v>
          </cell>
          <cell r="AQ860">
            <v>0</v>
          </cell>
          <cell r="AR860">
            <v>1.92</v>
          </cell>
          <cell r="AS860">
            <v>0</v>
          </cell>
          <cell r="AT860">
            <v>1.33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D860" t="str">
            <v>HSS73x3.2</v>
          </cell>
          <cell r="BE860" t="str">
            <v>HSS73x3.2</v>
          </cell>
          <cell r="BF860">
            <v>5.47</v>
          </cell>
          <cell r="BG860">
            <v>6.5212478099999993</v>
          </cell>
          <cell r="BH860">
            <v>0</v>
          </cell>
          <cell r="BI860">
            <v>0</v>
          </cell>
          <cell r="BJ860">
            <v>7.3053749999999997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0.31762499999999999</v>
          </cell>
          <cell r="BR860">
            <v>0.29475600000000002</v>
          </cell>
          <cell r="BS860">
            <v>0</v>
          </cell>
          <cell r="BT860">
            <v>0</v>
          </cell>
          <cell r="BU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24.8</v>
          </cell>
          <cell r="CG860">
            <v>0</v>
          </cell>
          <cell r="CH860">
            <v>0</v>
          </cell>
          <cell r="CI860">
            <v>0</v>
          </cell>
          <cell r="CJ860">
            <v>39.937802895259033</v>
          </cell>
          <cell r="CK860">
            <v>14.503280956164</v>
          </cell>
          <cell r="CL860">
            <v>10.943086422806999</v>
          </cell>
          <cell r="CM860">
            <v>2.480016</v>
          </cell>
          <cell r="CN860">
            <v>39.937802895259033</v>
          </cell>
          <cell r="CO860">
            <v>14.503280956164</v>
          </cell>
          <cell r="CP860">
            <v>10.943086422806999</v>
          </cell>
          <cell r="CQ860">
            <v>2.480016</v>
          </cell>
          <cell r="CR860">
            <v>0</v>
          </cell>
          <cell r="CS860">
            <v>80.042360708661121</v>
          </cell>
          <cell r="CT860">
            <v>0</v>
          </cell>
          <cell r="CU860">
            <v>21.82054713993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</row>
        <row r="861">
          <cell r="C861" t="str">
            <v>HSS2.875x0.188</v>
          </cell>
          <cell r="D861" t="str">
            <v>F</v>
          </cell>
          <cell r="E861">
            <v>5.4</v>
          </cell>
          <cell r="F861">
            <v>1.48</v>
          </cell>
          <cell r="G861">
            <v>0</v>
          </cell>
          <cell r="H861">
            <v>0</v>
          </cell>
          <cell r="I861">
            <v>2.875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0.188</v>
          </cell>
          <cell r="Q861">
            <v>0.17399999999999999</v>
          </cell>
          <cell r="R861">
            <v>0</v>
          </cell>
          <cell r="S861">
            <v>0</v>
          </cell>
          <cell r="T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16.5</v>
          </cell>
          <cell r="AF861">
            <v>0</v>
          </cell>
          <cell r="AG861">
            <v>0</v>
          </cell>
          <cell r="AH861">
            <v>0</v>
          </cell>
          <cell r="AI861">
            <v>1.35</v>
          </cell>
          <cell r="AJ861">
            <v>1.27</v>
          </cell>
          <cell r="AK861">
            <v>0.94099999999999995</v>
          </cell>
          <cell r="AL861">
            <v>0.95699999999999996</v>
          </cell>
          <cell r="AM861">
            <v>1.35</v>
          </cell>
          <cell r="AN861">
            <v>1.27</v>
          </cell>
          <cell r="AO861">
            <v>0.94099999999999995</v>
          </cell>
          <cell r="AP861">
            <v>0.95699999999999996</v>
          </cell>
          <cell r="AQ861">
            <v>0</v>
          </cell>
          <cell r="AR861">
            <v>2.7</v>
          </cell>
          <cell r="AS861">
            <v>0</v>
          </cell>
          <cell r="AT861">
            <v>1.87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D861" t="str">
            <v>HSS73x4.8</v>
          </cell>
          <cell r="BE861" t="str">
            <v>HSS73x4.8</v>
          </cell>
          <cell r="BF861">
            <v>8.0399999999999991</v>
          </cell>
          <cell r="BG861">
            <v>9.5558878800000002</v>
          </cell>
          <cell r="BH861">
            <v>0</v>
          </cell>
          <cell r="BI861">
            <v>0</v>
          </cell>
          <cell r="BJ861">
            <v>7.3053749999999997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0.47770799999999997</v>
          </cell>
          <cell r="BR861">
            <v>0.44213399999999997</v>
          </cell>
          <cell r="BS861">
            <v>0</v>
          </cell>
          <cell r="BT861">
            <v>0</v>
          </cell>
          <cell r="BU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16.5</v>
          </cell>
          <cell r="CG861">
            <v>0</v>
          </cell>
          <cell r="CH861">
            <v>0</v>
          </cell>
          <cell r="CI861">
            <v>0</v>
          </cell>
          <cell r="CJ861">
            <v>56.27978487327735</v>
          </cell>
          <cell r="CK861">
            <v>20.836161554669999</v>
          </cell>
          <cell r="CL861">
            <v>15.438447262160999</v>
          </cell>
          <cell r="CM861">
            <v>2.431737</v>
          </cell>
          <cell r="CN861">
            <v>56.27978487327735</v>
          </cell>
          <cell r="CO861">
            <v>20.836161554669999</v>
          </cell>
          <cell r="CP861">
            <v>15.438447262160999</v>
          </cell>
          <cell r="CQ861">
            <v>2.431737</v>
          </cell>
          <cell r="CR861">
            <v>0</v>
          </cell>
          <cell r="CS861">
            <v>112.5595697465547</v>
          </cell>
          <cell r="CT861">
            <v>0</v>
          </cell>
          <cell r="CU861">
            <v>30.68001740727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</row>
        <row r="862">
          <cell r="C862" t="str">
            <v>HSS2.875x0.203</v>
          </cell>
          <cell r="D862" t="str">
            <v>F</v>
          </cell>
          <cell r="E862">
            <v>5.8</v>
          </cell>
          <cell r="F862">
            <v>1.59</v>
          </cell>
          <cell r="G862">
            <v>0</v>
          </cell>
          <cell r="H862">
            <v>0</v>
          </cell>
          <cell r="I862">
            <v>2.875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0.20300000000000001</v>
          </cell>
          <cell r="Q862">
            <v>0.189</v>
          </cell>
          <cell r="R862">
            <v>0</v>
          </cell>
          <cell r="S862">
            <v>0</v>
          </cell>
          <cell r="T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15.2</v>
          </cell>
          <cell r="AF862">
            <v>0</v>
          </cell>
          <cell r="AG862">
            <v>0</v>
          </cell>
          <cell r="AH862">
            <v>0</v>
          </cell>
          <cell r="AI862">
            <v>1.45</v>
          </cell>
          <cell r="AJ862">
            <v>1.37</v>
          </cell>
          <cell r="AK862">
            <v>1.01</v>
          </cell>
          <cell r="AL862">
            <v>0.95199999999999996</v>
          </cell>
          <cell r="AM862">
            <v>1.45</v>
          </cell>
          <cell r="AN862">
            <v>1.37</v>
          </cell>
          <cell r="AO862">
            <v>1.01</v>
          </cell>
          <cell r="AP862">
            <v>0.95199999999999996</v>
          </cell>
          <cell r="AQ862">
            <v>0</v>
          </cell>
          <cell r="AR862">
            <v>2.89</v>
          </cell>
          <cell r="AS862">
            <v>0</v>
          </cell>
          <cell r="AT862">
            <v>1.99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D862" t="str">
            <v>HSS73x5.2</v>
          </cell>
          <cell r="BE862" t="str">
            <v>HSS73x5.2</v>
          </cell>
          <cell r="BF862">
            <v>8.64</v>
          </cell>
          <cell r="BG862">
            <v>10.266122790000001</v>
          </cell>
          <cell r="BH862">
            <v>0</v>
          </cell>
          <cell r="BI862">
            <v>0</v>
          </cell>
          <cell r="BJ862">
            <v>7.3053749999999997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0.51582300000000003</v>
          </cell>
          <cell r="BR862">
            <v>0.48024899999999998</v>
          </cell>
          <cell r="BS862">
            <v>0</v>
          </cell>
          <cell r="BT862">
            <v>0</v>
          </cell>
          <cell r="BU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15.2</v>
          </cell>
          <cell r="CG862">
            <v>0</v>
          </cell>
          <cell r="CH862">
            <v>0</v>
          </cell>
          <cell r="CI862">
            <v>0</v>
          </cell>
          <cell r="CJ862">
            <v>60.448657826853449</v>
          </cell>
          <cell r="CK862">
            <v>22.476804196770001</v>
          </cell>
          <cell r="CL862">
            <v>16.57049068521</v>
          </cell>
          <cell r="CM862">
            <v>2.4190319999999996</v>
          </cell>
          <cell r="CN862">
            <v>60.448657826853449</v>
          </cell>
          <cell r="CO862">
            <v>22.476804196770001</v>
          </cell>
          <cell r="CP862">
            <v>16.57049068521</v>
          </cell>
          <cell r="CQ862">
            <v>2.4190319999999996</v>
          </cell>
          <cell r="CR862">
            <v>0</v>
          </cell>
          <cell r="CS862">
            <v>120.48042835834929</v>
          </cell>
          <cell r="CT862">
            <v>0</v>
          </cell>
          <cell r="CU862">
            <v>32.64878857779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</row>
        <row r="863">
          <cell r="C863" t="str">
            <v>HSS2.875x0.250</v>
          </cell>
          <cell r="D863" t="str">
            <v>F</v>
          </cell>
          <cell r="E863">
            <v>7.02</v>
          </cell>
          <cell r="F863">
            <v>1.93</v>
          </cell>
          <cell r="G863">
            <v>0</v>
          </cell>
          <cell r="H863">
            <v>0</v>
          </cell>
          <cell r="I863">
            <v>2.875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0.25</v>
          </cell>
          <cell r="Q863">
            <v>0.23300000000000001</v>
          </cell>
          <cell r="R863">
            <v>0</v>
          </cell>
          <cell r="S863">
            <v>0</v>
          </cell>
          <cell r="T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12.3</v>
          </cell>
          <cell r="AF863">
            <v>0</v>
          </cell>
          <cell r="AG863">
            <v>0</v>
          </cell>
          <cell r="AH863">
            <v>0</v>
          </cell>
          <cell r="AI863">
            <v>1.7</v>
          </cell>
          <cell r="AJ863">
            <v>1.63</v>
          </cell>
          <cell r="AK863">
            <v>1.18</v>
          </cell>
          <cell r="AL863">
            <v>0.93799999999999994</v>
          </cell>
          <cell r="AM863">
            <v>1.7</v>
          </cell>
          <cell r="AN863">
            <v>1.63</v>
          </cell>
          <cell r="AO863">
            <v>1.18</v>
          </cell>
          <cell r="AP863">
            <v>0.93799999999999994</v>
          </cell>
          <cell r="AQ863">
            <v>0</v>
          </cell>
          <cell r="AR863">
            <v>3.4</v>
          </cell>
          <cell r="AS863">
            <v>0</v>
          </cell>
          <cell r="AT863">
            <v>2.33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D863" t="str">
            <v>HSS73x6.4</v>
          </cell>
          <cell r="BE863" t="str">
            <v>HSS73x6.4</v>
          </cell>
          <cell r="BF863">
            <v>10.5</v>
          </cell>
          <cell r="BG863">
            <v>12.461394329999999</v>
          </cell>
          <cell r="BH863">
            <v>0</v>
          </cell>
          <cell r="BI863">
            <v>0</v>
          </cell>
          <cell r="BJ863">
            <v>7.3053749999999997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0.63524999999999998</v>
          </cell>
          <cell r="BR863">
            <v>0.59205300000000005</v>
          </cell>
          <cell r="BS863">
            <v>0</v>
          </cell>
          <cell r="BT863">
            <v>0</v>
          </cell>
          <cell r="BU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12.3</v>
          </cell>
          <cell r="CG863">
            <v>0</v>
          </cell>
          <cell r="CH863">
            <v>0</v>
          </cell>
          <cell r="CI863">
            <v>0</v>
          </cell>
          <cell r="CJ863">
            <v>70.870840210793702</v>
          </cell>
          <cell r="CK863">
            <v>26.742475066229996</v>
          </cell>
          <cell r="CL863">
            <v>19.359583176779999</v>
          </cell>
          <cell r="CM863">
            <v>2.3834579999999996</v>
          </cell>
          <cell r="CN863">
            <v>70.870840210793702</v>
          </cell>
          <cell r="CO863">
            <v>26.742475066229996</v>
          </cell>
          <cell r="CP863">
            <v>19.359583176779999</v>
          </cell>
          <cell r="CQ863">
            <v>2.3834579999999996</v>
          </cell>
          <cell r="CR863">
            <v>0</v>
          </cell>
          <cell r="CS863">
            <v>141.7416804215874</v>
          </cell>
          <cell r="CT863">
            <v>0</v>
          </cell>
          <cell r="CU863">
            <v>38.226973560929999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</row>
        <row r="864">
          <cell r="C864" t="str">
            <v>HSS20.000x0.375</v>
          </cell>
          <cell r="D864" t="str">
            <v>F</v>
          </cell>
          <cell r="E864">
            <v>78.7</v>
          </cell>
          <cell r="F864">
            <v>21.5</v>
          </cell>
          <cell r="G864">
            <v>0</v>
          </cell>
          <cell r="H864">
            <v>0</v>
          </cell>
          <cell r="I864">
            <v>20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0.375</v>
          </cell>
          <cell r="Q864">
            <v>0.34899999999999998</v>
          </cell>
          <cell r="R864">
            <v>0</v>
          </cell>
          <cell r="S864">
            <v>0</v>
          </cell>
          <cell r="T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57.3</v>
          </cell>
          <cell r="AF864">
            <v>0</v>
          </cell>
          <cell r="AG864">
            <v>0</v>
          </cell>
          <cell r="AH864">
            <v>0</v>
          </cell>
          <cell r="AI864">
            <v>1040</v>
          </cell>
          <cell r="AJ864">
            <v>135</v>
          </cell>
          <cell r="AK864">
            <v>104</v>
          </cell>
          <cell r="AL864">
            <v>6.95</v>
          </cell>
          <cell r="AM864">
            <v>1040</v>
          </cell>
          <cell r="AN864">
            <v>135</v>
          </cell>
          <cell r="AO864">
            <v>104</v>
          </cell>
          <cell r="AP864">
            <v>6.95</v>
          </cell>
          <cell r="AQ864">
            <v>0</v>
          </cell>
          <cell r="AR864">
            <v>2080</v>
          </cell>
          <cell r="AS864">
            <v>0</v>
          </cell>
          <cell r="AT864">
            <v>208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D864" t="str">
            <v>HSS508x9.5</v>
          </cell>
          <cell r="BE864" t="str">
            <v>HSS508x9.5</v>
          </cell>
          <cell r="BF864">
            <v>117.19999999999999</v>
          </cell>
          <cell r="BG864">
            <v>138.81864149999998</v>
          </cell>
          <cell r="BH864">
            <v>0</v>
          </cell>
          <cell r="BI864">
            <v>0</v>
          </cell>
          <cell r="BJ864">
            <v>50.82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0.95287499999999992</v>
          </cell>
          <cell r="BR864">
            <v>0.88680899999999996</v>
          </cell>
          <cell r="BS864">
            <v>0</v>
          </cell>
          <cell r="BT864">
            <v>0</v>
          </cell>
          <cell r="BU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57.3</v>
          </cell>
          <cell r="CG864">
            <v>0</v>
          </cell>
          <cell r="CH864">
            <v>0</v>
          </cell>
          <cell r="CI864">
            <v>0</v>
          </cell>
          <cell r="CJ864">
            <v>43356.278717191439</v>
          </cell>
          <cell r="CK864">
            <v>2214.8675668349997</v>
          </cell>
          <cell r="CL864">
            <v>1706.2683477839998</v>
          </cell>
          <cell r="CM864">
            <v>17.659949999999998</v>
          </cell>
          <cell r="CN864">
            <v>43356.278717191439</v>
          </cell>
          <cell r="CO864">
            <v>2214.8675668349997</v>
          </cell>
          <cell r="CP864">
            <v>1706.2683477839998</v>
          </cell>
          <cell r="CQ864">
            <v>17.659949999999998</v>
          </cell>
          <cell r="CR864">
            <v>0</v>
          </cell>
          <cell r="CS864">
            <v>86712.557434382878</v>
          </cell>
          <cell r="CT864">
            <v>0</v>
          </cell>
          <cell r="CU864">
            <v>3412.5366955679997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</row>
        <row r="865">
          <cell r="C865" t="str">
            <v>HSS20.000x0.500</v>
          </cell>
          <cell r="D865" t="str">
            <v>F</v>
          </cell>
          <cell r="E865">
            <v>104</v>
          </cell>
          <cell r="F865">
            <v>28.5</v>
          </cell>
          <cell r="G865">
            <v>0</v>
          </cell>
          <cell r="H865">
            <v>0</v>
          </cell>
          <cell r="I865">
            <v>20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0.5</v>
          </cell>
          <cell r="Q865">
            <v>0.46500000000000002</v>
          </cell>
          <cell r="R865">
            <v>0</v>
          </cell>
          <cell r="S865">
            <v>0</v>
          </cell>
          <cell r="T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43</v>
          </cell>
          <cell r="AF865">
            <v>0</v>
          </cell>
          <cell r="AG865">
            <v>0</v>
          </cell>
          <cell r="AH865">
            <v>0</v>
          </cell>
          <cell r="AI865">
            <v>1360</v>
          </cell>
          <cell r="AJ865">
            <v>177</v>
          </cell>
          <cell r="AK865">
            <v>136</v>
          </cell>
          <cell r="AL865">
            <v>6.91</v>
          </cell>
          <cell r="AM865">
            <v>1360</v>
          </cell>
          <cell r="AN865">
            <v>177</v>
          </cell>
          <cell r="AO865">
            <v>136</v>
          </cell>
          <cell r="AP865">
            <v>6.91</v>
          </cell>
          <cell r="AQ865">
            <v>0</v>
          </cell>
          <cell r="AR865">
            <v>2720</v>
          </cell>
          <cell r="AS865">
            <v>0</v>
          </cell>
          <cell r="AT865">
            <v>272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D865" t="str">
            <v>HSS508x12.7</v>
          </cell>
          <cell r="BE865" t="str">
            <v>HSS508x12.7</v>
          </cell>
          <cell r="BF865">
            <v>154.79999999999998</v>
          </cell>
          <cell r="BG865">
            <v>184.01540849999998</v>
          </cell>
          <cell r="BH865">
            <v>0</v>
          </cell>
          <cell r="BI865">
            <v>0</v>
          </cell>
          <cell r="BJ865">
            <v>50.82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1.2705</v>
          </cell>
          <cell r="BR865">
            <v>1.181565</v>
          </cell>
          <cell r="BS865">
            <v>0</v>
          </cell>
          <cell r="BT865">
            <v>0</v>
          </cell>
          <cell r="BU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43</v>
          </cell>
          <cell r="CG865">
            <v>0</v>
          </cell>
          <cell r="CH865">
            <v>0</v>
          </cell>
          <cell r="CI865">
            <v>0</v>
          </cell>
          <cell r="CJ865">
            <v>56696.672168634956</v>
          </cell>
          <cell r="CK865">
            <v>2903.9374765170001</v>
          </cell>
          <cell r="CL865">
            <v>2231.2739932559998</v>
          </cell>
          <cell r="CM865">
            <v>17.558309999999999</v>
          </cell>
          <cell r="CN865">
            <v>56696.672168634956</v>
          </cell>
          <cell r="CO865">
            <v>2903.9374765170001</v>
          </cell>
          <cell r="CP865">
            <v>2231.2739932559998</v>
          </cell>
          <cell r="CQ865">
            <v>17.558309999999999</v>
          </cell>
          <cell r="CR865">
            <v>0</v>
          </cell>
          <cell r="CS865">
            <v>113393.34433726991</v>
          </cell>
          <cell r="CT865">
            <v>0</v>
          </cell>
          <cell r="CU865">
            <v>4462.5479865119996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</row>
        <row r="866">
          <cell r="C866" t="str">
            <v>HSS20x12x1/2</v>
          </cell>
          <cell r="D866" t="str">
            <v>F</v>
          </cell>
          <cell r="E866">
            <v>103</v>
          </cell>
          <cell r="F866">
            <v>28.3</v>
          </cell>
          <cell r="G866">
            <v>0</v>
          </cell>
          <cell r="H866">
            <v>20</v>
          </cell>
          <cell r="I866">
            <v>0</v>
          </cell>
          <cell r="J866">
            <v>0</v>
          </cell>
          <cell r="K866">
            <v>12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0.5</v>
          </cell>
          <cell r="Q866">
            <v>0.46500000000000002</v>
          </cell>
          <cell r="R866">
            <v>0</v>
          </cell>
          <cell r="S866">
            <v>0</v>
          </cell>
          <cell r="T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22.8</v>
          </cell>
          <cell r="AC866">
            <v>0</v>
          </cell>
          <cell r="AD866">
            <v>40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1550</v>
          </cell>
          <cell r="AJ866">
            <v>188</v>
          </cell>
          <cell r="AK866">
            <v>155</v>
          </cell>
          <cell r="AL866">
            <v>7.39</v>
          </cell>
          <cell r="AM866">
            <v>705</v>
          </cell>
          <cell r="AN866">
            <v>132</v>
          </cell>
          <cell r="AO866">
            <v>117</v>
          </cell>
          <cell r="AP866">
            <v>4.99</v>
          </cell>
          <cell r="AQ866">
            <v>0</v>
          </cell>
          <cell r="AR866">
            <v>1540</v>
          </cell>
          <cell r="AS866">
            <v>0</v>
          </cell>
          <cell r="AT866">
            <v>209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D866" t="str">
            <v>HSS508x304.8x12.7</v>
          </cell>
          <cell r="BE866" t="str">
            <v>HSS508x304.8x12.7</v>
          </cell>
          <cell r="BF866">
            <v>153.29999999999998</v>
          </cell>
          <cell r="BG866">
            <v>182.72407229999999</v>
          </cell>
          <cell r="BH866">
            <v>0</v>
          </cell>
          <cell r="BI866">
            <v>50.82</v>
          </cell>
          <cell r="BJ866">
            <v>0</v>
          </cell>
          <cell r="BK866">
            <v>0</v>
          </cell>
          <cell r="BL866">
            <v>30.491999999999997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1.2705</v>
          </cell>
          <cell r="BR866">
            <v>1.181565</v>
          </cell>
          <cell r="BS866">
            <v>0</v>
          </cell>
          <cell r="BT866">
            <v>0</v>
          </cell>
          <cell r="BU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22.8</v>
          </cell>
          <cell r="CD866">
            <v>0</v>
          </cell>
          <cell r="CE866">
            <v>40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64617.530780429544</v>
          </cell>
          <cell r="CK866">
            <v>3084.4081671479998</v>
          </cell>
          <cell r="CL866">
            <v>2542.996095255</v>
          </cell>
          <cell r="CM866">
            <v>18.777989999999999</v>
          </cell>
          <cell r="CN866">
            <v>29390.554322711505</v>
          </cell>
          <cell r="CO866">
            <v>2165.6482875719998</v>
          </cell>
          <cell r="CP866">
            <v>1919.5518912569999</v>
          </cell>
          <cell r="CQ866">
            <v>12.679590000000001</v>
          </cell>
          <cell r="CR866">
            <v>0</v>
          </cell>
          <cell r="CS866">
            <v>64200.643485071938</v>
          </cell>
          <cell r="CT866">
            <v>0</v>
          </cell>
          <cell r="CU866">
            <v>3428.9431219889998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</row>
        <row r="867">
          <cell r="C867" t="str">
            <v>HSS20x12x3/8</v>
          </cell>
          <cell r="D867" t="str">
            <v>F</v>
          </cell>
          <cell r="E867">
            <v>78.400000000000006</v>
          </cell>
          <cell r="F867">
            <v>21.5</v>
          </cell>
          <cell r="G867">
            <v>0</v>
          </cell>
          <cell r="H867">
            <v>20</v>
          </cell>
          <cell r="I867">
            <v>0</v>
          </cell>
          <cell r="J867">
            <v>0</v>
          </cell>
          <cell r="K867">
            <v>12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0.375</v>
          </cell>
          <cell r="Q867">
            <v>0.34899999999999998</v>
          </cell>
          <cell r="R867">
            <v>0</v>
          </cell>
          <cell r="S867">
            <v>0</v>
          </cell>
          <cell r="T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31.4</v>
          </cell>
          <cell r="AC867">
            <v>0</v>
          </cell>
          <cell r="AD867">
            <v>54.3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1200</v>
          </cell>
          <cell r="AJ867">
            <v>144</v>
          </cell>
          <cell r="AK867">
            <v>120</v>
          </cell>
          <cell r="AL867">
            <v>7.45</v>
          </cell>
          <cell r="AM867">
            <v>547</v>
          </cell>
          <cell r="AN867">
            <v>102</v>
          </cell>
          <cell r="AO867">
            <v>91.1</v>
          </cell>
          <cell r="AP867">
            <v>5.04</v>
          </cell>
          <cell r="AQ867">
            <v>0</v>
          </cell>
          <cell r="AR867">
            <v>1180</v>
          </cell>
          <cell r="AS867">
            <v>0</v>
          </cell>
          <cell r="AT867">
            <v>160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D867" t="str">
            <v>HSS508x304.8x9.5</v>
          </cell>
          <cell r="BE867" t="str">
            <v>HSS508x304.8x9.5</v>
          </cell>
          <cell r="BF867">
            <v>116.69999999999999</v>
          </cell>
          <cell r="BG867">
            <v>138.81864149999998</v>
          </cell>
          <cell r="BH867">
            <v>0</v>
          </cell>
          <cell r="BI867">
            <v>50.82</v>
          </cell>
          <cell r="BJ867">
            <v>0</v>
          </cell>
          <cell r="BK867">
            <v>0</v>
          </cell>
          <cell r="BL867">
            <v>30.491999999999997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0.95287499999999992</v>
          </cell>
          <cell r="BR867">
            <v>0.88680899999999996</v>
          </cell>
          <cell r="BS867">
            <v>0</v>
          </cell>
          <cell r="BT867">
            <v>0</v>
          </cell>
          <cell r="BU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31.4</v>
          </cell>
          <cell r="CD867">
            <v>0</v>
          </cell>
          <cell r="CE867">
            <v>54.3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50026.475442913201</v>
          </cell>
          <cell r="CK867">
            <v>2362.5254046239997</v>
          </cell>
          <cell r="CL867">
            <v>1968.7711705199999</v>
          </cell>
          <cell r="CM867">
            <v>18.93045</v>
          </cell>
          <cell r="CN867">
            <v>22803.735056061265</v>
          </cell>
          <cell r="CO867">
            <v>1673.4554949419999</v>
          </cell>
          <cell r="CP867">
            <v>1494.6254469530998</v>
          </cell>
          <cell r="CQ867">
            <v>12.80664</v>
          </cell>
          <cell r="CR867">
            <v>0</v>
          </cell>
          <cell r="CS867">
            <v>49192.700852197981</v>
          </cell>
          <cell r="CT867">
            <v>0</v>
          </cell>
          <cell r="CU867">
            <v>2625.0282273599996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</row>
        <row r="868">
          <cell r="C868" t="str">
            <v>HSS20x12x5/16</v>
          </cell>
          <cell r="D868" t="str">
            <v>F</v>
          </cell>
          <cell r="E868">
            <v>65.8</v>
          </cell>
          <cell r="F868">
            <v>18.100000000000001</v>
          </cell>
          <cell r="G868">
            <v>0</v>
          </cell>
          <cell r="H868">
            <v>20</v>
          </cell>
          <cell r="I868">
            <v>0</v>
          </cell>
          <cell r="J868">
            <v>0</v>
          </cell>
          <cell r="K868">
            <v>12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0.3125</v>
          </cell>
          <cell r="Q868">
            <v>0.29099999999999998</v>
          </cell>
          <cell r="R868">
            <v>0</v>
          </cell>
          <cell r="S868">
            <v>0</v>
          </cell>
          <cell r="T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38.200000000000003</v>
          </cell>
          <cell r="AC868">
            <v>0</v>
          </cell>
          <cell r="AD868">
            <v>65.7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1010</v>
          </cell>
          <cell r="AJ868">
            <v>122</v>
          </cell>
          <cell r="AK868">
            <v>101</v>
          </cell>
          <cell r="AL868">
            <v>7.48</v>
          </cell>
          <cell r="AM868">
            <v>464</v>
          </cell>
          <cell r="AN868">
            <v>85.8</v>
          </cell>
          <cell r="AO868">
            <v>77.3</v>
          </cell>
          <cell r="AP868">
            <v>5.07</v>
          </cell>
          <cell r="AQ868">
            <v>0</v>
          </cell>
          <cell r="AR868">
            <v>997</v>
          </cell>
          <cell r="AS868">
            <v>0</v>
          </cell>
          <cell r="AT868">
            <v>134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D868" t="str">
            <v>HSS508x304.8x7.9</v>
          </cell>
          <cell r="BE868" t="str">
            <v>HSS508x304.8x7.9</v>
          </cell>
          <cell r="BF868">
            <v>98</v>
          </cell>
          <cell r="BG868">
            <v>116.86592610000001</v>
          </cell>
          <cell r="BH868">
            <v>0</v>
          </cell>
          <cell r="BI868">
            <v>50.82</v>
          </cell>
          <cell r="BJ868">
            <v>0</v>
          </cell>
          <cell r="BK868">
            <v>0</v>
          </cell>
          <cell r="BL868">
            <v>30.491999999999997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0.7940625</v>
          </cell>
          <cell r="BR868">
            <v>0.73943099999999995</v>
          </cell>
          <cell r="BS868">
            <v>0</v>
          </cell>
          <cell r="BT868">
            <v>0</v>
          </cell>
          <cell r="BU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38.200000000000003</v>
          </cell>
          <cell r="CD868">
            <v>0</v>
          </cell>
          <cell r="CE868">
            <v>65.7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42105.616831118612</v>
          </cell>
          <cell r="CK868">
            <v>2001.5840233619999</v>
          </cell>
          <cell r="CL868">
            <v>1657.049068521</v>
          </cell>
          <cell r="CM868">
            <v>19.006679999999999</v>
          </cell>
          <cell r="CN868">
            <v>19343.570504593103</v>
          </cell>
          <cell r="CO868">
            <v>1407.6713869217999</v>
          </cell>
          <cell r="CP868">
            <v>1268.2167623432999</v>
          </cell>
          <cell r="CQ868">
            <v>12.88287</v>
          </cell>
          <cell r="CR868">
            <v>0</v>
          </cell>
          <cell r="CS868">
            <v>41563.663347153713</v>
          </cell>
          <cell r="CT868">
            <v>0</v>
          </cell>
          <cell r="CU868">
            <v>2198.4611404140001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</row>
        <row r="869">
          <cell r="C869" t="str">
            <v>HSS20x12x5/8</v>
          </cell>
          <cell r="D869" t="str">
            <v>F</v>
          </cell>
          <cell r="E869">
            <v>127</v>
          </cell>
          <cell r="F869">
            <v>35</v>
          </cell>
          <cell r="G869">
            <v>0</v>
          </cell>
          <cell r="H869">
            <v>20</v>
          </cell>
          <cell r="I869">
            <v>0</v>
          </cell>
          <cell r="J869">
            <v>0</v>
          </cell>
          <cell r="K869">
            <v>12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0.625</v>
          </cell>
          <cell r="Q869">
            <v>0.58099999999999996</v>
          </cell>
          <cell r="R869">
            <v>0</v>
          </cell>
          <cell r="S869">
            <v>0</v>
          </cell>
          <cell r="T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17.7</v>
          </cell>
          <cell r="AC869">
            <v>0</v>
          </cell>
          <cell r="AD869">
            <v>31.4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1880</v>
          </cell>
          <cell r="AJ869">
            <v>230</v>
          </cell>
          <cell r="AK869">
            <v>188</v>
          </cell>
          <cell r="AL869">
            <v>7.33</v>
          </cell>
          <cell r="AM869">
            <v>851</v>
          </cell>
          <cell r="AN869">
            <v>162</v>
          </cell>
          <cell r="AO869">
            <v>142</v>
          </cell>
          <cell r="AP869">
            <v>4.93</v>
          </cell>
          <cell r="AQ869">
            <v>0</v>
          </cell>
          <cell r="AR869">
            <v>1890</v>
          </cell>
          <cell r="AS869">
            <v>0</v>
          </cell>
          <cell r="AT869">
            <v>257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D869" t="str">
            <v>HSS508x304.8x15.9</v>
          </cell>
          <cell r="BE869" t="str">
            <v>HSS508x304.8x15.9</v>
          </cell>
          <cell r="BF869">
            <v>189.1</v>
          </cell>
          <cell r="BG869">
            <v>225.983835</v>
          </cell>
          <cell r="BH869">
            <v>0</v>
          </cell>
          <cell r="BI869">
            <v>50.82</v>
          </cell>
          <cell r="BJ869">
            <v>0</v>
          </cell>
          <cell r="BK869">
            <v>0</v>
          </cell>
          <cell r="BL869">
            <v>30.491999999999997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1.588125</v>
          </cell>
          <cell r="BR869">
            <v>1.4763209999999998</v>
          </cell>
          <cell r="BS869">
            <v>0</v>
          </cell>
          <cell r="BT869">
            <v>0</v>
          </cell>
          <cell r="BU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17.7</v>
          </cell>
          <cell r="CD869">
            <v>0</v>
          </cell>
          <cell r="CE869">
            <v>31.4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78374.811527230675</v>
          </cell>
          <cell r="CK869">
            <v>3773.4780768299997</v>
          </cell>
          <cell r="CL869">
            <v>3084.4081671479998</v>
          </cell>
          <cell r="CM869">
            <v>18.625530000000001</v>
          </cell>
          <cell r="CN869">
            <v>35477.108834932609</v>
          </cell>
          <cell r="CO869">
            <v>2657.8410802019998</v>
          </cell>
          <cell r="CP869">
            <v>2329.712551782</v>
          </cell>
          <cell r="CQ869">
            <v>12.52713</v>
          </cell>
          <cell r="CR869">
            <v>0</v>
          </cell>
          <cell r="CS869">
            <v>78791.698822588281</v>
          </cell>
          <cell r="CT869">
            <v>0</v>
          </cell>
          <cell r="CU869">
            <v>4216.4515901969999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</row>
        <row r="870">
          <cell r="C870" t="str">
            <v>HSS20x4x1/2</v>
          </cell>
          <cell r="D870" t="str">
            <v>F</v>
          </cell>
          <cell r="E870">
            <v>75.900000000000006</v>
          </cell>
          <cell r="F870">
            <v>20.9</v>
          </cell>
          <cell r="G870">
            <v>0</v>
          </cell>
          <cell r="H870">
            <v>20</v>
          </cell>
          <cell r="I870">
            <v>0</v>
          </cell>
          <cell r="J870">
            <v>0</v>
          </cell>
          <cell r="K870">
            <v>4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0.5</v>
          </cell>
          <cell r="Q870">
            <v>0.46500000000000002</v>
          </cell>
          <cell r="R870">
            <v>0</v>
          </cell>
          <cell r="S870">
            <v>0</v>
          </cell>
          <cell r="T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5.6</v>
          </cell>
          <cell r="AC870">
            <v>0</v>
          </cell>
          <cell r="AD870">
            <v>40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838</v>
          </cell>
          <cell r="AJ870">
            <v>115</v>
          </cell>
          <cell r="AK870">
            <v>83.8</v>
          </cell>
          <cell r="AL870">
            <v>6.33</v>
          </cell>
          <cell r="AM870">
            <v>58.7</v>
          </cell>
          <cell r="AN870">
            <v>34</v>
          </cell>
          <cell r="AO870">
            <v>29.3</v>
          </cell>
          <cell r="AP870">
            <v>1.68</v>
          </cell>
          <cell r="AQ870">
            <v>0</v>
          </cell>
          <cell r="AR870">
            <v>195</v>
          </cell>
          <cell r="AS870">
            <v>0</v>
          </cell>
          <cell r="AT870">
            <v>63.8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D870" t="str">
            <v>HSS508x101.6x12.7</v>
          </cell>
          <cell r="BE870" t="str">
            <v>HSS508x101.6x12.7</v>
          </cell>
          <cell r="BF870">
            <v>113</v>
          </cell>
          <cell r="BG870">
            <v>134.94463289999999</v>
          </cell>
          <cell r="BH870">
            <v>0</v>
          </cell>
          <cell r="BI870">
            <v>50.82</v>
          </cell>
          <cell r="BJ870">
            <v>0</v>
          </cell>
          <cell r="BK870">
            <v>0</v>
          </cell>
          <cell r="BL870">
            <v>10.164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1.2705</v>
          </cell>
          <cell r="BR870">
            <v>1.181565</v>
          </cell>
          <cell r="BS870">
            <v>0</v>
          </cell>
          <cell r="BT870">
            <v>0</v>
          </cell>
          <cell r="BU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5.6</v>
          </cell>
          <cell r="CD870">
            <v>0</v>
          </cell>
          <cell r="CE870">
            <v>40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34935.155350967718</v>
          </cell>
          <cell r="CK870">
            <v>1886.7390384149999</v>
          </cell>
          <cell r="CL870">
            <v>1374.8585340797999</v>
          </cell>
          <cell r="CM870">
            <v>16.084530000000001</v>
          </cell>
          <cell r="CN870">
            <v>2447.1284237491709</v>
          </cell>
          <cell r="CO870">
            <v>557.81849831399995</v>
          </cell>
          <cell r="CP870">
            <v>480.70829413529998</v>
          </cell>
          <cell r="CQ870">
            <v>4.2688799999999993</v>
          </cell>
          <cell r="CR870">
            <v>0</v>
          </cell>
          <cell r="CS870">
            <v>8129.3022594733948</v>
          </cell>
          <cell r="CT870">
            <v>0</v>
          </cell>
          <cell r="CU870">
            <v>1046.7300056597999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</row>
        <row r="871">
          <cell r="C871" t="str">
            <v>HSS20x4x3/8</v>
          </cell>
          <cell r="D871" t="str">
            <v>F</v>
          </cell>
          <cell r="E871">
            <v>58</v>
          </cell>
          <cell r="F871">
            <v>16</v>
          </cell>
          <cell r="G871">
            <v>0</v>
          </cell>
          <cell r="H871">
            <v>20</v>
          </cell>
          <cell r="I871">
            <v>0</v>
          </cell>
          <cell r="J871">
            <v>0</v>
          </cell>
          <cell r="K871">
            <v>4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0.375</v>
          </cell>
          <cell r="Q871">
            <v>0.34899999999999998</v>
          </cell>
          <cell r="R871">
            <v>0</v>
          </cell>
          <cell r="S871">
            <v>0</v>
          </cell>
          <cell r="T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8.4600000000000009</v>
          </cell>
          <cell r="AC871">
            <v>0</v>
          </cell>
          <cell r="AD871">
            <v>54.3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657</v>
          </cell>
          <cell r="AJ871">
            <v>89.3</v>
          </cell>
          <cell r="AK871">
            <v>65.7</v>
          </cell>
          <cell r="AL871">
            <v>6.42</v>
          </cell>
          <cell r="AM871">
            <v>47.6</v>
          </cell>
          <cell r="AN871">
            <v>26.8</v>
          </cell>
          <cell r="AO871">
            <v>23.8</v>
          </cell>
          <cell r="AP871">
            <v>1.73</v>
          </cell>
          <cell r="AQ871">
            <v>0</v>
          </cell>
          <cell r="AR871">
            <v>156</v>
          </cell>
          <cell r="AS871">
            <v>0</v>
          </cell>
          <cell r="AT871">
            <v>49.9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D871" t="str">
            <v>HSS508x101.6x9.5</v>
          </cell>
          <cell r="BE871" t="str">
            <v>HSS508x101.6x9.5</v>
          </cell>
          <cell r="BF871">
            <v>86.399999999999991</v>
          </cell>
          <cell r="BG871">
            <v>103.30689599999999</v>
          </cell>
          <cell r="BH871">
            <v>0</v>
          </cell>
          <cell r="BI871">
            <v>50.82</v>
          </cell>
          <cell r="BJ871">
            <v>0</v>
          </cell>
          <cell r="BK871">
            <v>0</v>
          </cell>
          <cell r="BL871">
            <v>10.164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0.95287499999999992</v>
          </cell>
          <cell r="BR871">
            <v>0.88680899999999996</v>
          </cell>
          <cell r="BS871">
            <v>0</v>
          </cell>
          <cell r="BT871">
            <v>0</v>
          </cell>
          <cell r="BU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8.4600000000000009</v>
          </cell>
          <cell r="CD871">
            <v>0</v>
          </cell>
          <cell r="CE871">
            <v>54.3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27389.495304994976</v>
          </cell>
          <cell r="CK871">
            <v>1465.0938793952998</v>
          </cell>
          <cell r="CL871">
            <v>1077.9022158596999</v>
          </cell>
          <cell r="CM871">
            <v>16.313219999999998</v>
          </cell>
          <cell r="CN871">
            <v>1984.3835259022235</v>
          </cell>
          <cell r="CO871">
            <v>439.6922280828</v>
          </cell>
          <cell r="CP871">
            <v>390.47294881979997</v>
          </cell>
          <cell r="CQ871">
            <v>4.3959299999999999</v>
          </cell>
          <cell r="CR871">
            <v>0</v>
          </cell>
          <cell r="CS871">
            <v>6503.4418075787162</v>
          </cell>
          <cell r="CT871">
            <v>0</v>
          </cell>
          <cell r="CU871">
            <v>818.6806784078999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</row>
        <row r="872">
          <cell r="C872" t="str">
            <v>HSS20x4x5/16</v>
          </cell>
          <cell r="D872" t="str">
            <v>F</v>
          </cell>
          <cell r="E872">
            <v>48.8</v>
          </cell>
          <cell r="F872">
            <v>13.4</v>
          </cell>
          <cell r="G872">
            <v>0</v>
          </cell>
          <cell r="H872">
            <v>20</v>
          </cell>
          <cell r="I872">
            <v>0</v>
          </cell>
          <cell r="J872">
            <v>0</v>
          </cell>
          <cell r="K872">
            <v>4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0.3125</v>
          </cell>
          <cell r="Q872">
            <v>0.29099999999999998</v>
          </cell>
          <cell r="R872">
            <v>0</v>
          </cell>
          <cell r="S872">
            <v>0</v>
          </cell>
          <cell r="T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10.7</v>
          </cell>
          <cell r="AC872">
            <v>0</v>
          </cell>
          <cell r="AD872">
            <v>65.7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560</v>
          </cell>
          <cell r="AJ872">
            <v>75.599999999999994</v>
          </cell>
          <cell r="AK872">
            <v>56</v>
          </cell>
          <cell r="AL872">
            <v>6.46</v>
          </cell>
          <cell r="AM872">
            <v>41.2</v>
          </cell>
          <cell r="AN872">
            <v>22.9</v>
          </cell>
          <cell r="AO872">
            <v>20.6</v>
          </cell>
          <cell r="AP872">
            <v>1.75</v>
          </cell>
          <cell r="AQ872">
            <v>0</v>
          </cell>
          <cell r="AR872">
            <v>134</v>
          </cell>
          <cell r="AS872">
            <v>0</v>
          </cell>
          <cell r="AT872">
            <v>42.4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D872" t="str">
            <v>HSS508x101.6x7.9</v>
          </cell>
          <cell r="BE872" t="str">
            <v>HSS508x101.6x7.9</v>
          </cell>
          <cell r="BF872">
            <v>72.699999999999989</v>
          </cell>
          <cell r="BG872">
            <v>86.519525399999992</v>
          </cell>
          <cell r="BH872">
            <v>0</v>
          </cell>
          <cell r="BI872">
            <v>50.82</v>
          </cell>
          <cell r="BJ872">
            <v>0</v>
          </cell>
          <cell r="BK872">
            <v>0</v>
          </cell>
          <cell r="BL872">
            <v>10.164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0.7940625</v>
          </cell>
          <cell r="BR872">
            <v>0.73943099999999995</v>
          </cell>
          <cell r="BS872">
            <v>0</v>
          </cell>
          <cell r="BT872">
            <v>0</v>
          </cell>
          <cell r="BU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10.7</v>
          </cell>
          <cell r="CD872">
            <v>0</v>
          </cell>
          <cell r="CE872">
            <v>65.7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23345.68854002616</v>
          </cell>
          <cell r="CK872">
            <v>1240.3258374275999</v>
          </cell>
          <cell r="CL872">
            <v>918.759879576</v>
          </cell>
          <cell r="CM872">
            <v>16.414860000000001</v>
          </cell>
          <cell r="CN872">
            <v>1717.5756568733532</v>
          </cell>
          <cell r="CO872">
            <v>375.70716504089995</v>
          </cell>
          <cell r="CP872">
            <v>337.97238427259998</v>
          </cell>
          <cell r="CQ872">
            <v>4.4467499999999998</v>
          </cell>
          <cell r="CR872">
            <v>0</v>
          </cell>
          <cell r="CS872">
            <v>5586.2897577919739</v>
          </cell>
          <cell r="CT872">
            <v>0</v>
          </cell>
          <cell r="CU872">
            <v>695.63248025039991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</row>
        <row r="873">
          <cell r="C873" t="str">
            <v>HSS20x8x1/2</v>
          </cell>
          <cell r="D873" t="str">
            <v>F</v>
          </cell>
          <cell r="E873">
            <v>89.6</v>
          </cell>
          <cell r="F873">
            <v>24.6</v>
          </cell>
          <cell r="G873">
            <v>0</v>
          </cell>
          <cell r="H873">
            <v>20</v>
          </cell>
          <cell r="I873">
            <v>0</v>
          </cell>
          <cell r="J873">
            <v>0</v>
          </cell>
          <cell r="K873">
            <v>8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0.5</v>
          </cell>
          <cell r="Q873">
            <v>0.46500000000000002</v>
          </cell>
          <cell r="R873">
            <v>0</v>
          </cell>
          <cell r="S873">
            <v>0</v>
          </cell>
          <cell r="T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14.2</v>
          </cell>
          <cell r="AC873">
            <v>0</v>
          </cell>
          <cell r="AD873">
            <v>40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1190</v>
          </cell>
          <cell r="AJ873">
            <v>152</v>
          </cell>
          <cell r="AK873">
            <v>119</v>
          </cell>
          <cell r="AL873">
            <v>6.96</v>
          </cell>
          <cell r="AM873">
            <v>283</v>
          </cell>
          <cell r="AN873">
            <v>79.5</v>
          </cell>
          <cell r="AO873">
            <v>70.8</v>
          </cell>
          <cell r="AP873">
            <v>3.39</v>
          </cell>
          <cell r="AQ873">
            <v>0</v>
          </cell>
          <cell r="AR873">
            <v>757</v>
          </cell>
          <cell r="AS873">
            <v>0</v>
          </cell>
          <cell r="AT873">
            <v>137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D873" t="str">
            <v>HSS508x203.2x12.7</v>
          </cell>
          <cell r="BE873" t="str">
            <v>HSS508x203.2x12.7</v>
          </cell>
          <cell r="BF873">
            <v>133.4</v>
          </cell>
          <cell r="BG873">
            <v>158.83435259999999</v>
          </cell>
          <cell r="BH873">
            <v>0</v>
          </cell>
          <cell r="BI873">
            <v>50.82</v>
          </cell>
          <cell r="BJ873">
            <v>0</v>
          </cell>
          <cell r="BK873">
            <v>0</v>
          </cell>
          <cell r="BL873">
            <v>20.327999999999999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1.2705</v>
          </cell>
          <cell r="BR873">
            <v>1.181565</v>
          </cell>
          <cell r="BS873">
            <v>0</v>
          </cell>
          <cell r="BT873">
            <v>0</v>
          </cell>
          <cell r="BU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14.2</v>
          </cell>
          <cell r="CD873">
            <v>0</v>
          </cell>
          <cell r="CE873">
            <v>40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49609.588147555587</v>
          </cell>
          <cell r="CK873">
            <v>2493.7768159919997</v>
          </cell>
          <cell r="CL873">
            <v>1952.3647440989998</v>
          </cell>
          <cell r="CM873">
            <v>17.685359999999999</v>
          </cell>
          <cell r="CN873">
            <v>11797.910458620363</v>
          </cell>
          <cell r="CO873">
            <v>1304.3109004695</v>
          </cell>
          <cell r="CP873">
            <v>1161.5749906067999</v>
          </cell>
          <cell r="CQ873">
            <v>8.6139899999999994</v>
          </cell>
          <cell r="CR873">
            <v>0</v>
          </cell>
          <cell r="CS873">
            <v>31558.368258571078</v>
          </cell>
          <cell r="CT873">
            <v>0</v>
          </cell>
          <cell r="CU873">
            <v>2247.6804196769999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</row>
        <row r="874">
          <cell r="C874" t="str">
            <v>HSS20x8x3/8</v>
          </cell>
          <cell r="D874" t="str">
            <v>F</v>
          </cell>
          <cell r="E874">
            <v>68.2</v>
          </cell>
          <cell r="F874">
            <v>18.7</v>
          </cell>
          <cell r="G874">
            <v>0</v>
          </cell>
          <cell r="H874">
            <v>20</v>
          </cell>
          <cell r="I874">
            <v>0</v>
          </cell>
          <cell r="J874">
            <v>0</v>
          </cell>
          <cell r="K874">
            <v>8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0.375</v>
          </cell>
          <cell r="Q874">
            <v>0.34899999999999998</v>
          </cell>
          <cell r="R874">
            <v>0</v>
          </cell>
          <cell r="S874">
            <v>0</v>
          </cell>
          <cell r="T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19.899999999999999</v>
          </cell>
          <cell r="AC874">
            <v>0</v>
          </cell>
          <cell r="AD874">
            <v>54.3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926</v>
          </cell>
          <cell r="AJ874">
            <v>117</v>
          </cell>
          <cell r="AK874">
            <v>92.6</v>
          </cell>
          <cell r="AL874">
            <v>7.03</v>
          </cell>
          <cell r="AM874">
            <v>222</v>
          </cell>
          <cell r="AN874">
            <v>61.5</v>
          </cell>
          <cell r="AO874">
            <v>55.6</v>
          </cell>
          <cell r="AP874">
            <v>3.44</v>
          </cell>
          <cell r="AQ874">
            <v>0</v>
          </cell>
          <cell r="AR874">
            <v>586</v>
          </cell>
          <cell r="AS874">
            <v>0</v>
          </cell>
          <cell r="AT874">
            <v>105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D874" t="str">
            <v>HSS508x203.2x9.5</v>
          </cell>
          <cell r="BE874" t="str">
            <v>HSS508x203.2x9.5</v>
          </cell>
          <cell r="BF874">
            <v>101.5</v>
          </cell>
          <cell r="BG874">
            <v>120.73993469999999</v>
          </cell>
          <cell r="BH874">
            <v>0</v>
          </cell>
          <cell r="BI874">
            <v>50.82</v>
          </cell>
          <cell r="BJ874">
            <v>0</v>
          </cell>
          <cell r="BK874">
            <v>0</v>
          </cell>
          <cell r="BL874">
            <v>20.327999999999999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0.95287499999999992</v>
          </cell>
          <cell r="BR874">
            <v>0.88680899999999996</v>
          </cell>
          <cell r="BS874">
            <v>0</v>
          </cell>
          <cell r="BT874">
            <v>0</v>
          </cell>
          <cell r="BU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19.899999999999999</v>
          </cell>
          <cell r="CD874">
            <v>0</v>
          </cell>
          <cell r="CE874">
            <v>54.3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38603.763550114687</v>
          </cell>
          <cell r="CK874">
            <v>1919.5518912569999</v>
          </cell>
          <cell r="CL874">
            <v>1519.2350865845999</v>
          </cell>
          <cell r="CM874">
            <v>17.863230000000001</v>
          </cell>
          <cell r="CN874">
            <v>9254.8979569389412</v>
          </cell>
          <cell r="CO874">
            <v>1008.9952248914999</v>
          </cell>
          <cell r="CP874">
            <v>912.19730900759998</v>
          </cell>
          <cell r="CQ874">
            <v>8.7410399999999999</v>
          </cell>
          <cell r="CR874">
            <v>0</v>
          </cell>
          <cell r="CS874">
            <v>24429.595507955946</v>
          </cell>
          <cell r="CT874">
            <v>0</v>
          </cell>
          <cell r="CU874">
            <v>1722.6747742049999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</row>
        <row r="875">
          <cell r="C875" t="str">
            <v>HSS20x8x5/16</v>
          </cell>
          <cell r="D875" t="str">
            <v>F</v>
          </cell>
          <cell r="E875">
            <v>57.3</v>
          </cell>
          <cell r="F875">
            <v>15.7</v>
          </cell>
          <cell r="G875">
            <v>0</v>
          </cell>
          <cell r="H875">
            <v>20</v>
          </cell>
          <cell r="I875">
            <v>0</v>
          </cell>
          <cell r="J875">
            <v>0</v>
          </cell>
          <cell r="K875">
            <v>8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0.3125</v>
          </cell>
          <cell r="Q875">
            <v>0.29099999999999998</v>
          </cell>
          <cell r="R875">
            <v>0</v>
          </cell>
          <cell r="S875">
            <v>0</v>
          </cell>
          <cell r="T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24.5</v>
          </cell>
          <cell r="AC875">
            <v>0</v>
          </cell>
          <cell r="AD875">
            <v>65.7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786</v>
          </cell>
          <cell r="AJ875">
            <v>98.6</v>
          </cell>
          <cell r="AK875">
            <v>78.599999999999994</v>
          </cell>
          <cell r="AL875">
            <v>7.07</v>
          </cell>
          <cell r="AM875">
            <v>189</v>
          </cell>
          <cell r="AN875">
            <v>52</v>
          </cell>
          <cell r="AO875">
            <v>47.4</v>
          </cell>
          <cell r="AP875">
            <v>3.47</v>
          </cell>
          <cell r="AQ875">
            <v>0</v>
          </cell>
          <cell r="AR875">
            <v>496</v>
          </cell>
          <cell r="AS875">
            <v>0</v>
          </cell>
          <cell r="AT875">
            <v>88.3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D875" t="str">
            <v>HSS508x203.2x7.9</v>
          </cell>
          <cell r="BE875" t="str">
            <v>HSS508x203.2x7.9</v>
          </cell>
          <cell r="BF875">
            <v>85.3</v>
          </cell>
          <cell r="BG875">
            <v>101.3698917</v>
          </cell>
          <cell r="BH875">
            <v>0</v>
          </cell>
          <cell r="BI875">
            <v>50.82</v>
          </cell>
          <cell r="BJ875">
            <v>0</v>
          </cell>
          <cell r="BK875">
            <v>0</v>
          </cell>
          <cell r="BL875">
            <v>20.327999999999999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0.7940625</v>
          </cell>
          <cell r="BR875">
            <v>0.73943099999999995</v>
          </cell>
          <cell r="BS875">
            <v>0</v>
          </cell>
          <cell r="BT875">
            <v>0</v>
          </cell>
          <cell r="BU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24.5</v>
          </cell>
          <cell r="CD875">
            <v>0</v>
          </cell>
          <cell r="CE875">
            <v>65.7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32767.341415108145</v>
          </cell>
          <cell r="CK875">
            <v>1617.6736451105999</v>
          </cell>
          <cell r="CL875">
            <v>1289.5451166905998</v>
          </cell>
          <cell r="CM875">
            <v>17.964870000000001</v>
          </cell>
          <cell r="CN875">
            <v>7879.1698822588287</v>
          </cell>
          <cell r="CO875">
            <v>853.13417389199992</v>
          </cell>
          <cell r="CP875">
            <v>777.66461235539998</v>
          </cell>
          <cell r="CQ875">
            <v>8.8172700000000006</v>
          </cell>
          <cell r="CR875">
            <v>0</v>
          </cell>
          <cell r="CS875">
            <v>20677.609849737455</v>
          </cell>
          <cell r="CT875">
            <v>0</v>
          </cell>
          <cell r="CU875">
            <v>1448.6874529743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</row>
        <row r="876">
          <cell r="C876" t="str">
            <v>HSS20x8x5/8</v>
          </cell>
          <cell r="D876" t="str">
            <v>F</v>
          </cell>
          <cell r="E876">
            <v>110</v>
          </cell>
          <cell r="F876">
            <v>30.3</v>
          </cell>
          <cell r="G876">
            <v>0</v>
          </cell>
          <cell r="H876">
            <v>20</v>
          </cell>
          <cell r="I876">
            <v>0</v>
          </cell>
          <cell r="J876">
            <v>0</v>
          </cell>
          <cell r="K876">
            <v>8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0.625</v>
          </cell>
          <cell r="Q876">
            <v>0.58099999999999996</v>
          </cell>
          <cell r="R876">
            <v>0</v>
          </cell>
          <cell r="S876">
            <v>0</v>
          </cell>
          <cell r="T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10.8</v>
          </cell>
          <cell r="AC876">
            <v>0</v>
          </cell>
          <cell r="AD876">
            <v>31.4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1440</v>
          </cell>
          <cell r="AJ876">
            <v>185</v>
          </cell>
          <cell r="AK876">
            <v>144</v>
          </cell>
          <cell r="AL876">
            <v>6.89</v>
          </cell>
          <cell r="AM876">
            <v>338</v>
          </cell>
          <cell r="AN876">
            <v>96.4</v>
          </cell>
          <cell r="AO876">
            <v>84.6</v>
          </cell>
          <cell r="AP876">
            <v>3.34</v>
          </cell>
          <cell r="AQ876">
            <v>0</v>
          </cell>
          <cell r="AR876">
            <v>916</v>
          </cell>
          <cell r="AS876">
            <v>0</v>
          </cell>
          <cell r="AT876">
            <v>167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D876" t="str">
            <v>HSS508x203.2x15.9</v>
          </cell>
          <cell r="BE876" t="str">
            <v>HSS508x203.2x15.9</v>
          </cell>
          <cell r="BF876">
            <v>163.79999999999998</v>
          </cell>
          <cell r="BG876">
            <v>195.6374343</v>
          </cell>
          <cell r="BH876">
            <v>0</v>
          </cell>
          <cell r="BI876">
            <v>50.82</v>
          </cell>
          <cell r="BJ876">
            <v>0</v>
          </cell>
          <cell r="BK876">
            <v>0</v>
          </cell>
          <cell r="BL876">
            <v>20.327999999999999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1.588125</v>
          </cell>
          <cell r="BR876">
            <v>1.4763209999999998</v>
          </cell>
          <cell r="BS876">
            <v>0</v>
          </cell>
          <cell r="BT876">
            <v>0</v>
          </cell>
          <cell r="BU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10.8</v>
          </cell>
          <cell r="CD876">
            <v>0</v>
          </cell>
          <cell r="CE876">
            <v>31.4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60031.770531495837</v>
          </cell>
          <cell r="CK876">
            <v>3035.188887885</v>
          </cell>
          <cell r="CL876">
            <v>2362.5254046239997</v>
          </cell>
          <cell r="CM876">
            <v>17.507489999999997</v>
          </cell>
          <cell r="CN876">
            <v>14090.790583087217</v>
          </cell>
          <cell r="CO876">
            <v>1581.5795069844</v>
          </cell>
          <cell r="CP876">
            <v>1387.9836752165997</v>
          </cell>
          <cell r="CQ876">
            <v>8.4869399999999988</v>
          </cell>
          <cell r="CR876">
            <v>0</v>
          </cell>
          <cell r="CS876">
            <v>38186.876254757073</v>
          </cell>
          <cell r="CT876">
            <v>0</v>
          </cell>
          <cell r="CU876">
            <v>2739.8732123069999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</row>
        <row r="877">
          <cell r="C877" t="str">
            <v>HSS2-1/2x1-1/2x1/4</v>
          </cell>
          <cell r="D877" t="str">
            <v>F</v>
          </cell>
          <cell r="E877">
            <v>5.38</v>
          </cell>
          <cell r="F877">
            <v>1.51</v>
          </cell>
          <cell r="G877">
            <v>0</v>
          </cell>
          <cell r="H877">
            <v>2.5</v>
          </cell>
          <cell r="I877">
            <v>0</v>
          </cell>
          <cell r="J877">
            <v>0</v>
          </cell>
          <cell r="K877">
            <v>1.5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0.25</v>
          </cell>
          <cell r="Q877">
            <v>0.23300000000000001</v>
          </cell>
          <cell r="R877">
            <v>0</v>
          </cell>
          <cell r="S877">
            <v>0</v>
          </cell>
          <cell r="T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3.44</v>
          </cell>
          <cell r="AC877">
            <v>0</v>
          </cell>
          <cell r="AD877">
            <v>7.73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1.03</v>
          </cell>
          <cell r="AJ877">
            <v>1.1100000000000001</v>
          </cell>
          <cell r="AK877">
            <v>0.82199999999999995</v>
          </cell>
          <cell r="AL877">
            <v>0.82599999999999996</v>
          </cell>
          <cell r="AM877">
            <v>0.44900000000000001</v>
          </cell>
          <cell r="AN877">
            <v>0.76400000000000001</v>
          </cell>
          <cell r="AO877">
            <v>0.59899999999999998</v>
          </cell>
          <cell r="AP877">
            <v>0.54600000000000004</v>
          </cell>
          <cell r="AQ877">
            <v>0</v>
          </cell>
          <cell r="AR877">
            <v>1.1000000000000001</v>
          </cell>
          <cell r="AS877">
            <v>0</v>
          </cell>
          <cell r="AT877">
            <v>1.29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D877" t="str">
            <v>HSS63.5x38.1x6.4</v>
          </cell>
          <cell r="BE877" t="str">
            <v>HSS63.5x38.1x6.4</v>
          </cell>
          <cell r="BF877">
            <v>8.01</v>
          </cell>
          <cell r="BG877">
            <v>9.74958831</v>
          </cell>
          <cell r="BH877">
            <v>0</v>
          </cell>
          <cell r="BI877">
            <v>6.3525</v>
          </cell>
          <cell r="BJ877">
            <v>0</v>
          </cell>
          <cell r="BK877">
            <v>0</v>
          </cell>
          <cell r="BL877">
            <v>3.8114999999999997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0.63524999999999998</v>
          </cell>
          <cell r="BR877">
            <v>0.59205300000000005</v>
          </cell>
          <cell r="BS877">
            <v>0</v>
          </cell>
          <cell r="BT877">
            <v>0</v>
          </cell>
          <cell r="BU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3.44</v>
          </cell>
          <cell r="CD877">
            <v>0</v>
          </cell>
          <cell r="CE877">
            <v>7.73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42.939391421833832</v>
          </cell>
          <cell r="CK877">
            <v>18.211133327310002</v>
          </cell>
          <cell r="CL877">
            <v>13.486082518061998</v>
          </cell>
          <cell r="CM877">
            <v>2.0988659999999997</v>
          </cell>
          <cell r="CN877">
            <v>18.71823956155669</v>
          </cell>
          <cell r="CO877">
            <v>12.534509785644</v>
          </cell>
          <cell r="CP877">
            <v>9.8274494261789993</v>
          </cell>
          <cell r="CQ877">
            <v>1.387386</v>
          </cell>
          <cell r="CR877">
            <v>0</v>
          </cell>
          <cell r="CS877">
            <v>45.857602489337104</v>
          </cell>
          <cell r="CT877">
            <v>0</v>
          </cell>
          <cell r="CU877">
            <v>21.164290083089998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</row>
        <row r="878">
          <cell r="C878" t="str">
            <v>HSS2-1/2x1-1/2x1/8</v>
          </cell>
          <cell r="D878" t="str">
            <v>F</v>
          </cell>
          <cell r="E878">
            <v>3.04</v>
          </cell>
          <cell r="F878">
            <v>0.84</v>
          </cell>
          <cell r="G878">
            <v>0</v>
          </cell>
          <cell r="H878">
            <v>2.5</v>
          </cell>
          <cell r="I878">
            <v>0</v>
          </cell>
          <cell r="J878">
            <v>0</v>
          </cell>
          <cell r="K878">
            <v>1.5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0.125</v>
          </cell>
          <cell r="Q878">
            <v>0.11600000000000001</v>
          </cell>
          <cell r="R878">
            <v>0</v>
          </cell>
          <cell r="S878">
            <v>0</v>
          </cell>
          <cell r="T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9.93</v>
          </cell>
          <cell r="AC878">
            <v>0</v>
          </cell>
          <cell r="AD878">
            <v>18.600000000000001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0.66800000000000004</v>
          </cell>
          <cell r="AJ878">
            <v>0.67100000000000004</v>
          </cell>
          <cell r="AK878">
            <v>0.53500000000000003</v>
          </cell>
          <cell r="AL878">
            <v>0.89200000000000002</v>
          </cell>
          <cell r="AM878">
            <v>0.3</v>
          </cell>
          <cell r="AN878">
            <v>0.46899999999999997</v>
          </cell>
          <cell r="AO878">
            <v>0.39900000000000002</v>
          </cell>
          <cell r="AP878">
            <v>0.59699999999999998</v>
          </cell>
          <cell r="AQ878">
            <v>0</v>
          </cell>
          <cell r="AR878">
            <v>0.68700000000000006</v>
          </cell>
          <cell r="AS878">
            <v>0</v>
          </cell>
          <cell r="AT878">
            <v>0.75900000000000001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D878" t="str">
            <v>HSS63.5x38.1x3.2</v>
          </cell>
          <cell r="BE878" t="str">
            <v>HSS63.5x38.1x3.2</v>
          </cell>
          <cell r="BF878">
            <v>4.5299999999999994</v>
          </cell>
          <cell r="BG878">
            <v>5.4236120399999992</v>
          </cell>
          <cell r="BH878">
            <v>0</v>
          </cell>
          <cell r="BI878">
            <v>6.3525</v>
          </cell>
          <cell r="BJ878">
            <v>0</v>
          </cell>
          <cell r="BK878">
            <v>0</v>
          </cell>
          <cell r="BL878">
            <v>3.8114999999999997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0.31762499999999999</v>
          </cell>
          <cell r="BR878">
            <v>0.29475600000000002</v>
          </cell>
          <cell r="BS878">
            <v>0</v>
          </cell>
          <cell r="BT878">
            <v>0</v>
          </cell>
          <cell r="BU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9.93</v>
          </cell>
          <cell r="CD878">
            <v>0</v>
          </cell>
          <cell r="CE878">
            <v>18.600000000000001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27.848071329888349</v>
          </cell>
          <cell r="CK878">
            <v>11.008712128491</v>
          </cell>
          <cell r="CL878">
            <v>8.7774381352350002</v>
          </cell>
          <cell r="CM878">
            <v>2.266572</v>
          </cell>
          <cell r="CN878">
            <v>12.506618860728299</v>
          </cell>
          <cell r="CO878">
            <v>7.6946139914489988</v>
          </cell>
          <cell r="CP878">
            <v>6.5461641419790002</v>
          </cell>
          <cell r="CQ878">
            <v>1.5169769999999998</v>
          </cell>
          <cell r="CR878">
            <v>0</v>
          </cell>
          <cell r="CS878">
            <v>28.640157191067807</v>
          </cell>
          <cell r="CT878">
            <v>0</v>
          </cell>
          <cell r="CU878">
            <v>12.452477653538999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</row>
        <row r="879">
          <cell r="C879" t="str">
            <v>HSS2-1/2x1-1/2x3/16</v>
          </cell>
          <cell r="D879" t="str">
            <v>F</v>
          </cell>
          <cell r="E879">
            <v>4.3</v>
          </cell>
          <cell r="F879">
            <v>1.19</v>
          </cell>
          <cell r="G879">
            <v>0</v>
          </cell>
          <cell r="H879">
            <v>2.5</v>
          </cell>
          <cell r="I879">
            <v>0</v>
          </cell>
          <cell r="J879">
            <v>0</v>
          </cell>
          <cell r="K879">
            <v>1.5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0.1875</v>
          </cell>
          <cell r="Q879">
            <v>0.17399999999999999</v>
          </cell>
          <cell r="R879">
            <v>0</v>
          </cell>
          <cell r="S879">
            <v>0</v>
          </cell>
          <cell r="T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5.62</v>
          </cell>
          <cell r="AC879">
            <v>0</v>
          </cell>
          <cell r="AD879">
            <v>11.4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0.88200000000000001</v>
          </cell>
          <cell r="AJ879">
            <v>0.91500000000000004</v>
          </cell>
          <cell r="AK879">
            <v>0.70499999999999996</v>
          </cell>
          <cell r="AL879">
            <v>0.86</v>
          </cell>
          <cell r="AM879">
            <v>0.39</v>
          </cell>
          <cell r="AN879">
            <v>0.63600000000000001</v>
          </cell>
          <cell r="AO879">
            <v>0.52</v>
          </cell>
          <cell r="AP879">
            <v>0.57199999999999995</v>
          </cell>
          <cell r="AQ879">
            <v>0</v>
          </cell>
          <cell r="AR879">
            <v>0.92900000000000005</v>
          </cell>
          <cell r="AS879">
            <v>0</v>
          </cell>
          <cell r="AT879">
            <v>1.05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D879" t="str">
            <v>HSS63.5x38.1x4.8</v>
          </cell>
          <cell r="BE879" t="str">
            <v>HSS63.5x38.1x4.8</v>
          </cell>
          <cell r="BF879">
            <v>6.3999999999999995</v>
          </cell>
          <cell r="BG879">
            <v>7.6834503899999991</v>
          </cell>
          <cell r="BH879">
            <v>0</v>
          </cell>
          <cell r="BI879">
            <v>6.3525</v>
          </cell>
          <cell r="BJ879">
            <v>0</v>
          </cell>
          <cell r="BK879">
            <v>0</v>
          </cell>
          <cell r="BL879">
            <v>3.8114999999999997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0.47643749999999996</v>
          </cell>
          <cell r="BR879">
            <v>0.44213399999999997</v>
          </cell>
          <cell r="BS879">
            <v>0</v>
          </cell>
          <cell r="BT879">
            <v>0</v>
          </cell>
          <cell r="BU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5.62</v>
          </cell>
          <cell r="CD879">
            <v>0</v>
          </cell>
          <cell r="CE879">
            <v>11.4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36.769459450541198</v>
          </cell>
          <cell r="CK879">
            <v>15.011880175215</v>
          </cell>
          <cell r="CL879">
            <v>11.566530626804999</v>
          </cell>
          <cell r="CM879">
            <v>2.18526</v>
          </cell>
          <cell r="CN879">
            <v>16.25860451894679</v>
          </cell>
          <cell r="CO879">
            <v>10.434487203755999</v>
          </cell>
          <cell r="CP879">
            <v>8.5313417389200001</v>
          </cell>
          <cell r="CQ879">
            <v>1.4534519999999997</v>
          </cell>
          <cell r="CR879">
            <v>0</v>
          </cell>
          <cell r="CS879">
            <v>38.72882973872197</v>
          </cell>
          <cell r="CT879">
            <v>0</v>
          </cell>
          <cell r="CU879">
            <v>17.226747742050001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</row>
        <row r="880">
          <cell r="C880" t="str">
            <v>HSS2-1/2x2-1/2x1/4</v>
          </cell>
          <cell r="D880" t="str">
            <v>F</v>
          </cell>
          <cell r="E880">
            <v>7.08</v>
          </cell>
          <cell r="F880">
            <v>1.97</v>
          </cell>
          <cell r="G880">
            <v>0</v>
          </cell>
          <cell r="H880">
            <v>2.5</v>
          </cell>
          <cell r="I880">
            <v>0</v>
          </cell>
          <cell r="J880">
            <v>0</v>
          </cell>
          <cell r="K880">
            <v>2.5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0.25</v>
          </cell>
          <cell r="Q880">
            <v>0.23300000000000001</v>
          </cell>
          <cell r="R880">
            <v>0</v>
          </cell>
          <cell r="S880">
            <v>0</v>
          </cell>
          <cell r="T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7.73</v>
          </cell>
          <cell r="AC880">
            <v>0</v>
          </cell>
          <cell r="AD880">
            <v>7.73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1.63</v>
          </cell>
          <cell r="AJ880">
            <v>1.63</v>
          </cell>
          <cell r="AK880">
            <v>1.3</v>
          </cell>
          <cell r="AL880">
            <v>0.90800000000000003</v>
          </cell>
          <cell r="AM880">
            <v>1.63</v>
          </cell>
          <cell r="AN880">
            <v>1.63</v>
          </cell>
          <cell r="AO880">
            <v>1.3</v>
          </cell>
          <cell r="AP880">
            <v>0.90800000000000003</v>
          </cell>
          <cell r="AQ880">
            <v>0</v>
          </cell>
          <cell r="AR880">
            <v>2.79</v>
          </cell>
          <cell r="AS880">
            <v>0</v>
          </cell>
          <cell r="AT880">
            <v>2.35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D880" t="str">
            <v>HSS63.5x63.5x6.4</v>
          </cell>
          <cell r="BE880" t="str">
            <v>HSS63.5x63.5x6.4</v>
          </cell>
          <cell r="BF880">
            <v>10.6</v>
          </cell>
          <cell r="BG880">
            <v>12.71966157</v>
          </cell>
          <cell r="BH880">
            <v>0</v>
          </cell>
          <cell r="BI880">
            <v>6.3525</v>
          </cell>
          <cell r="BJ880">
            <v>0</v>
          </cell>
          <cell r="BK880">
            <v>0</v>
          </cell>
          <cell r="BL880">
            <v>6.3525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0.63524999999999998</v>
          </cell>
          <cell r="BR880">
            <v>0.59205300000000005</v>
          </cell>
          <cell r="BS880">
            <v>0</v>
          </cell>
          <cell r="BT880">
            <v>0</v>
          </cell>
          <cell r="BU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7.73</v>
          </cell>
          <cell r="CD880">
            <v>0</v>
          </cell>
          <cell r="CE880">
            <v>7.73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67.952629143290423</v>
          </cell>
          <cell r="CK880">
            <v>26.742475066229996</v>
          </cell>
          <cell r="CL880">
            <v>21.328354347299999</v>
          </cell>
          <cell r="CM880">
            <v>2.3072279999999998</v>
          </cell>
          <cell r="CN880">
            <v>67.952629143290423</v>
          </cell>
          <cell r="CO880">
            <v>26.742475066229996</v>
          </cell>
          <cell r="CP880">
            <v>21.328354347299999</v>
          </cell>
          <cell r="CQ880">
            <v>2.3072279999999998</v>
          </cell>
          <cell r="CR880">
            <v>0</v>
          </cell>
          <cell r="CS880">
            <v>116.31155540477319</v>
          </cell>
          <cell r="CT880">
            <v>0</v>
          </cell>
          <cell r="CU880">
            <v>38.555102089350001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</row>
        <row r="881">
          <cell r="C881" t="str">
            <v>HSS2-1/2x2-1/2x1/8</v>
          </cell>
          <cell r="D881" t="str">
            <v>F</v>
          </cell>
          <cell r="E881">
            <v>3.9</v>
          </cell>
          <cell r="F881">
            <v>1.07</v>
          </cell>
          <cell r="G881">
            <v>0</v>
          </cell>
          <cell r="H881">
            <v>2.5</v>
          </cell>
          <cell r="I881">
            <v>0</v>
          </cell>
          <cell r="J881">
            <v>0</v>
          </cell>
          <cell r="K881">
            <v>2.5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0.125</v>
          </cell>
          <cell r="Q881">
            <v>0.11600000000000001</v>
          </cell>
          <cell r="R881">
            <v>0</v>
          </cell>
          <cell r="S881">
            <v>0</v>
          </cell>
          <cell r="T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18.600000000000001</v>
          </cell>
          <cell r="AC881">
            <v>0</v>
          </cell>
          <cell r="AD881">
            <v>18.600000000000001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0.998</v>
          </cell>
          <cell r="AJ881">
            <v>0.94699999999999995</v>
          </cell>
          <cell r="AK881">
            <v>0.79900000000000004</v>
          </cell>
          <cell r="AL881">
            <v>0.96499999999999997</v>
          </cell>
          <cell r="AM881">
            <v>0.998</v>
          </cell>
          <cell r="AN881">
            <v>0.94699999999999995</v>
          </cell>
          <cell r="AO881">
            <v>0.79900000000000004</v>
          </cell>
          <cell r="AP881">
            <v>0.96499999999999997</v>
          </cell>
          <cell r="AQ881">
            <v>0</v>
          </cell>
          <cell r="AR881">
            <v>1.61</v>
          </cell>
          <cell r="AS881">
            <v>0</v>
          </cell>
          <cell r="AT881">
            <v>1.31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D881" t="str">
            <v>HSS63.5x63.5x3.2</v>
          </cell>
          <cell r="BE881" t="str">
            <v>HSS63.5x63.5x3.2</v>
          </cell>
          <cell r="BF881">
            <v>5.81</v>
          </cell>
          <cell r="BG881">
            <v>6.9086486699999998</v>
          </cell>
          <cell r="BH881">
            <v>0</v>
          </cell>
          <cell r="BI881">
            <v>6.3525</v>
          </cell>
          <cell r="BJ881">
            <v>0</v>
          </cell>
          <cell r="BK881">
            <v>0</v>
          </cell>
          <cell r="BL881">
            <v>6.3525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0.31762499999999999</v>
          </cell>
          <cell r="BR881">
            <v>0.29475600000000002</v>
          </cell>
          <cell r="BS881">
            <v>0</v>
          </cell>
          <cell r="BT881">
            <v>0</v>
          </cell>
          <cell r="BU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18.600000000000001</v>
          </cell>
          <cell r="CD881">
            <v>0</v>
          </cell>
          <cell r="CE881">
            <v>18.600000000000001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41.605352076689478</v>
          </cell>
          <cell r="CK881">
            <v>15.536885820686999</v>
          </cell>
          <cell r="CL881">
            <v>13.108734710379</v>
          </cell>
          <cell r="CM881">
            <v>2.4520649999999997</v>
          </cell>
          <cell r="CN881">
            <v>41.605352076689478</v>
          </cell>
          <cell r="CO881">
            <v>15.536885820686999</v>
          </cell>
          <cell r="CP881">
            <v>13.108734710379</v>
          </cell>
          <cell r="CQ881">
            <v>2.4520649999999997</v>
          </cell>
          <cell r="CR881">
            <v>0</v>
          </cell>
          <cell r="CS881">
            <v>67.118854552575215</v>
          </cell>
          <cell r="CT881">
            <v>0</v>
          </cell>
          <cell r="CU881">
            <v>21.492418611510001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</row>
        <row r="882">
          <cell r="C882" t="str">
            <v>HSS2-1/2x2-1/2x3/16</v>
          </cell>
          <cell r="D882" t="str">
            <v>F</v>
          </cell>
          <cell r="E882">
            <v>5.57</v>
          </cell>
          <cell r="F882">
            <v>1.54</v>
          </cell>
          <cell r="G882">
            <v>0</v>
          </cell>
          <cell r="H882">
            <v>2.5</v>
          </cell>
          <cell r="I882">
            <v>0</v>
          </cell>
          <cell r="J882">
            <v>0</v>
          </cell>
          <cell r="K882">
            <v>2.5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0.1875</v>
          </cell>
          <cell r="Q882">
            <v>0.17399999999999999</v>
          </cell>
          <cell r="R882">
            <v>0</v>
          </cell>
          <cell r="S882">
            <v>0</v>
          </cell>
          <cell r="T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11.4</v>
          </cell>
          <cell r="AC882">
            <v>0</v>
          </cell>
          <cell r="AD882">
            <v>11.4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1.35</v>
          </cell>
          <cell r="AJ882">
            <v>1.32</v>
          </cell>
          <cell r="AK882">
            <v>1.08</v>
          </cell>
          <cell r="AL882">
            <v>0.93700000000000006</v>
          </cell>
          <cell r="AM882">
            <v>1.35</v>
          </cell>
          <cell r="AN882">
            <v>1.32</v>
          </cell>
          <cell r="AO882">
            <v>1.08</v>
          </cell>
          <cell r="AP882">
            <v>0.93700000000000006</v>
          </cell>
          <cell r="AQ882">
            <v>0</v>
          </cell>
          <cell r="AR882">
            <v>2.25</v>
          </cell>
          <cell r="AS882">
            <v>0</v>
          </cell>
          <cell r="AT882">
            <v>1.86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D882" t="str">
            <v>HSS63.5x63.5x4.8</v>
          </cell>
          <cell r="BE882" t="str">
            <v>HSS63.5x63.5x4.8</v>
          </cell>
          <cell r="BF882">
            <v>8.2899999999999991</v>
          </cell>
          <cell r="BG882">
            <v>9.9432887399999998</v>
          </cell>
          <cell r="BH882">
            <v>0</v>
          </cell>
          <cell r="BI882">
            <v>6.3525</v>
          </cell>
          <cell r="BJ882">
            <v>0</v>
          </cell>
          <cell r="BK882">
            <v>0</v>
          </cell>
          <cell r="BL882">
            <v>6.3525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0.47643749999999996</v>
          </cell>
          <cell r="BR882">
            <v>0.44213399999999997</v>
          </cell>
          <cell r="BS882">
            <v>0</v>
          </cell>
          <cell r="BT882">
            <v>0</v>
          </cell>
          <cell r="BU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11.4</v>
          </cell>
          <cell r="CD882">
            <v>0</v>
          </cell>
          <cell r="CE882">
            <v>11.4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56.27978487327735</v>
          </cell>
          <cell r="CK882">
            <v>21.656482875719998</v>
          </cell>
          <cell r="CL882">
            <v>17.718940534680002</v>
          </cell>
          <cell r="CM882">
            <v>2.3809170000000002</v>
          </cell>
          <cell r="CN882">
            <v>56.27978487327735</v>
          </cell>
          <cell r="CO882">
            <v>21.656482875719998</v>
          </cell>
          <cell r="CP882">
            <v>17.718940534680002</v>
          </cell>
          <cell r="CQ882">
            <v>2.3809170000000002</v>
          </cell>
          <cell r="CR882">
            <v>0</v>
          </cell>
          <cell r="CS882">
            <v>93.79964145546225</v>
          </cell>
          <cell r="CT882">
            <v>0</v>
          </cell>
          <cell r="CU882">
            <v>30.515953143059999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</row>
        <row r="883">
          <cell r="C883" t="str">
            <v>HSS2-1/2x2-1/2x5/16</v>
          </cell>
          <cell r="D883" t="str">
            <v>F</v>
          </cell>
          <cell r="E883">
            <v>8.4</v>
          </cell>
          <cell r="F883">
            <v>2.35</v>
          </cell>
          <cell r="G883">
            <v>0</v>
          </cell>
          <cell r="H883">
            <v>2.5</v>
          </cell>
          <cell r="I883">
            <v>0</v>
          </cell>
          <cell r="J883">
            <v>0</v>
          </cell>
          <cell r="K883">
            <v>2.5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0.3125</v>
          </cell>
          <cell r="Q883">
            <v>0.29099999999999998</v>
          </cell>
          <cell r="R883">
            <v>0</v>
          </cell>
          <cell r="S883">
            <v>0</v>
          </cell>
          <cell r="T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5.59</v>
          </cell>
          <cell r="AC883">
            <v>0</v>
          </cell>
          <cell r="AD883">
            <v>5.59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1.82</v>
          </cell>
          <cell r="AJ883">
            <v>1.88</v>
          </cell>
          <cell r="AK883">
            <v>1.46</v>
          </cell>
          <cell r="AL883">
            <v>0.88</v>
          </cell>
          <cell r="AM883">
            <v>1.82</v>
          </cell>
          <cell r="AN883">
            <v>1.88</v>
          </cell>
          <cell r="AO883">
            <v>1.46</v>
          </cell>
          <cell r="AP883">
            <v>0.88</v>
          </cell>
          <cell r="AQ883">
            <v>0</v>
          </cell>
          <cell r="AR883">
            <v>3.2</v>
          </cell>
          <cell r="AS883">
            <v>0</v>
          </cell>
          <cell r="AT883">
            <v>2.74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D883" t="str">
            <v>HSS63.5x63.5x7.9</v>
          </cell>
          <cell r="BE883" t="str">
            <v>HSS63.5x63.5x7.9</v>
          </cell>
          <cell r="BF883">
            <v>12.6</v>
          </cell>
          <cell r="BG883">
            <v>15.17320035</v>
          </cell>
          <cell r="BH883">
            <v>0</v>
          </cell>
          <cell r="BI883">
            <v>6.3525</v>
          </cell>
          <cell r="BJ883">
            <v>0</v>
          </cell>
          <cell r="BK883">
            <v>0</v>
          </cell>
          <cell r="BL883">
            <v>6.3525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0.7940625</v>
          </cell>
          <cell r="BR883">
            <v>0.73943099999999995</v>
          </cell>
          <cell r="BS883">
            <v>0</v>
          </cell>
          <cell r="BT883">
            <v>0</v>
          </cell>
          <cell r="BU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5.59</v>
          </cell>
          <cell r="CD883">
            <v>0</v>
          </cell>
          <cell r="CE883">
            <v>5.59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75.873487755085023</v>
          </cell>
          <cell r="CK883">
            <v>30.844081671479998</v>
          </cell>
          <cell r="CL883">
            <v>23.953382574659997</v>
          </cell>
          <cell r="CM883">
            <v>2.2360799999999998</v>
          </cell>
          <cell r="CN883">
            <v>75.873487755085023</v>
          </cell>
          <cell r="CO883">
            <v>30.844081671479998</v>
          </cell>
          <cell r="CP883">
            <v>23.953382574659997</v>
          </cell>
          <cell r="CQ883">
            <v>2.2360799999999998</v>
          </cell>
          <cell r="CR883">
            <v>0</v>
          </cell>
          <cell r="CS883">
            <v>133.40393451443521</v>
          </cell>
          <cell r="CT883">
            <v>0</v>
          </cell>
          <cell r="CU883">
            <v>44.953608393540001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</row>
        <row r="884">
          <cell r="C884" t="str">
            <v>HSS2-1/4x2-1/4x1/4</v>
          </cell>
          <cell r="D884" t="str">
            <v>F</v>
          </cell>
          <cell r="E884">
            <v>6.23</v>
          </cell>
          <cell r="F884">
            <v>1.74</v>
          </cell>
          <cell r="G884">
            <v>0</v>
          </cell>
          <cell r="H884">
            <v>2.25</v>
          </cell>
          <cell r="I884">
            <v>0</v>
          </cell>
          <cell r="J884">
            <v>0</v>
          </cell>
          <cell r="K884">
            <v>2.25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0.25</v>
          </cell>
          <cell r="Q884">
            <v>0.23300000000000001</v>
          </cell>
          <cell r="R884">
            <v>0</v>
          </cell>
          <cell r="S884">
            <v>0</v>
          </cell>
          <cell r="T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6.66</v>
          </cell>
          <cell r="AC884">
            <v>0</v>
          </cell>
          <cell r="AD884">
            <v>6.66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1.1299999999999999</v>
          </cell>
          <cell r="AJ884">
            <v>1.28</v>
          </cell>
          <cell r="AK884">
            <v>1.01</v>
          </cell>
          <cell r="AL884">
            <v>0.80600000000000005</v>
          </cell>
          <cell r="AM884">
            <v>1.1299999999999999</v>
          </cell>
          <cell r="AN884">
            <v>1.28</v>
          </cell>
          <cell r="AO884">
            <v>1.01</v>
          </cell>
          <cell r="AP884">
            <v>0.80600000000000005</v>
          </cell>
          <cell r="AQ884">
            <v>0</v>
          </cell>
          <cell r="AR884">
            <v>1.96</v>
          </cell>
          <cell r="AS884">
            <v>0</v>
          </cell>
          <cell r="AT884">
            <v>1.85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D884" t="str">
            <v>HSS57.2x57.2x6.4</v>
          </cell>
          <cell r="BE884" t="str">
            <v>HSS57.2x57.2x6.4</v>
          </cell>
          <cell r="BF884">
            <v>9.2799999999999994</v>
          </cell>
          <cell r="BG884">
            <v>11.23462494</v>
          </cell>
          <cell r="BH884">
            <v>0</v>
          </cell>
          <cell r="BI884">
            <v>5.7172499999999999</v>
          </cell>
          <cell r="BJ884">
            <v>0</v>
          </cell>
          <cell r="BK884">
            <v>0</v>
          </cell>
          <cell r="BL884">
            <v>5.7172499999999999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0.63524999999999998</v>
          </cell>
          <cell r="BR884">
            <v>0.59205300000000005</v>
          </cell>
          <cell r="BS884">
            <v>0</v>
          </cell>
          <cell r="BT884">
            <v>0</v>
          </cell>
          <cell r="BU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6.66</v>
          </cell>
          <cell r="CD884">
            <v>0</v>
          </cell>
          <cell r="CE884">
            <v>6.66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47.108264375409924</v>
          </cell>
          <cell r="CK884">
            <v>21.000225818880001</v>
          </cell>
          <cell r="CL884">
            <v>16.57049068521</v>
          </cell>
          <cell r="CM884">
            <v>2.0480460000000003</v>
          </cell>
          <cell r="CN884">
            <v>47.108264375409924</v>
          </cell>
          <cell r="CO884">
            <v>21.000225818880001</v>
          </cell>
          <cell r="CP884">
            <v>16.57049068521</v>
          </cell>
          <cell r="CQ884">
            <v>2.0480460000000003</v>
          </cell>
          <cell r="CR884">
            <v>0</v>
          </cell>
          <cell r="CS884">
            <v>81.709909890091552</v>
          </cell>
          <cell r="CT884">
            <v>0</v>
          </cell>
          <cell r="CU884">
            <v>30.351888878850001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</row>
        <row r="885">
          <cell r="C885" t="str">
            <v>HSS2-1/4x2-1/4x1/8</v>
          </cell>
          <cell r="D885" t="str">
            <v>F</v>
          </cell>
          <cell r="E885">
            <v>3.47</v>
          </cell>
          <cell r="F885">
            <v>0.95599999999999996</v>
          </cell>
          <cell r="G885">
            <v>0</v>
          </cell>
          <cell r="H885">
            <v>2.25</v>
          </cell>
          <cell r="I885">
            <v>0</v>
          </cell>
          <cell r="J885">
            <v>0</v>
          </cell>
          <cell r="K885">
            <v>2.25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0.125</v>
          </cell>
          <cell r="Q885">
            <v>0.11600000000000001</v>
          </cell>
          <cell r="R885">
            <v>0</v>
          </cell>
          <cell r="S885">
            <v>0</v>
          </cell>
          <cell r="T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16.399999999999999</v>
          </cell>
          <cell r="AC885">
            <v>0</v>
          </cell>
          <cell r="AD885">
            <v>16.399999999999999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0.71199999999999997</v>
          </cell>
          <cell r="AJ885">
            <v>0.755</v>
          </cell>
          <cell r="AK885">
            <v>0.63300000000000001</v>
          </cell>
          <cell r="AL885">
            <v>0.86299999999999999</v>
          </cell>
          <cell r="AM885">
            <v>0.71199999999999997</v>
          </cell>
          <cell r="AN885">
            <v>0.755</v>
          </cell>
          <cell r="AO885">
            <v>0.63300000000000001</v>
          </cell>
          <cell r="AP885">
            <v>0.86299999999999999</v>
          </cell>
          <cell r="AQ885">
            <v>0</v>
          </cell>
          <cell r="AR885">
            <v>1.1499999999999999</v>
          </cell>
          <cell r="AS885">
            <v>0</v>
          </cell>
          <cell r="AT885">
            <v>1.05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D885" t="str">
            <v>HSS57.2x57.2x3.2</v>
          </cell>
          <cell r="BE885" t="str">
            <v>HSS57.2x57.2x3.2</v>
          </cell>
          <cell r="BF885">
            <v>5.17</v>
          </cell>
          <cell r="BG885">
            <v>6.1725870359999995</v>
          </cell>
          <cell r="BH885">
            <v>0</v>
          </cell>
          <cell r="BI885">
            <v>5.7172499999999999</v>
          </cell>
          <cell r="BJ885">
            <v>0</v>
          </cell>
          <cell r="BK885">
            <v>0</v>
          </cell>
          <cell r="BL885">
            <v>5.7172499999999999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0.31762499999999999</v>
          </cell>
          <cell r="BR885">
            <v>0.29475600000000002</v>
          </cell>
          <cell r="BS885">
            <v>0</v>
          </cell>
          <cell r="BT885">
            <v>0</v>
          </cell>
          <cell r="BU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16.399999999999999</v>
          </cell>
          <cell r="CD885">
            <v>0</v>
          </cell>
          <cell r="CE885">
            <v>16.399999999999999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29.682375429461828</v>
          </cell>
          <cell r="CK885">
            <v>12.386851947855</v>
          </cell>
          <cell r="CL885">
            <v>10.385267924493</v>
          </cell>
          <cell r="CM885">
            <v>2.1928829999999997</v>
          </cell>
          <cell r="CN885">
            <v>29.682375429461828</v>
          </cell>
          <cell r="CO885">
            <v>12.386851947855</v>
          </cell>
          <cell r="CP885">
            <v>10.385267924493</v>
          </cell>
          <cell r="CQ885">
            <v>2.1928829999999997</v>
          </cell>
          <cell r="CR885">
            <v>0</v>
          </cell>
          <cell r="CS885">
            <v>47.942038966125146</v>
          </cell>
          <cell r="CT885">
            <v>0</v>
          </cell>
          <cell r="CU885">
            <v>17.226747742050001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</row>
        <row r="886">
          <cell r="C886" t="str">
            <v>HSS2-1/4x2-1/4x3/16</v>
          </cell>
          <cell r="D886" t="str">
            <v>F</v>
          </cell>
          <cell r="E886">
            <v>4.9400000000000004</v>
          </cell>
          <cell r="F886">
            <v>1.37</v>
          </cell>
          <cell r="G886">
            <v>0</v>
          </cell>
          <cell r="H886">
            <v>2.25</v>
          </cell>
          <cell r="I886">
            <v>0</v>
          </cell>
          <cell r="J886">
            <v>0</v>
          </cell>
          <cell r="K886">
            <v>2.25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0.1875</v>
          </cell>
          <cell r="Q886">
            <v>0.17399999999999999</v>
          </cell>
          <cell r="R886">
            <v>0</v>
          </cell>
          <cell r="S886">
            <v>0</v>
          </cell>
          <cell r="T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9.93</v>
          </cell>
          <cell r="AC886">
            <v>0</v>
          </cell>
          <cell r="AD886">
            <v>9.93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0.95299999999999996</v>
          </cell>
          <cell r="AJ886">
            <v>1.04</v>
          </cell>
          <cell r="AK886">
            <v>0.84699999999999998</v>
          </cell>
          <cell r="AL886">
            <v>0.83499999999999996</v>
          </cell>
          <cell r="AM886">
            <v>0.95299999999999996</v>
          </cell>
          <cell r="AN886">
            <v>1.04</v>
          </cell>
          <cell r="AO886">
            <v>0.84699999999999998</v>
          </cell>
          <cell r="AP886">
            <v>0.83499999999999996</v>
          </cell>
          <cell r="AQ886">
            <v>0</v>
          </cell>
          <cell r="AR886">
            <v>1.6</v>
          </cell>
          <cell r="AS886">
            <v>0</v>
          </cell>
          <cell r="AT886">
            <v>1.48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D886" t="str">
            <v>HSS57.2x57.2x4.8</v>
          </cell>
          <cell r="BE886" t="str">
            <v>HSS57.2x57.2x4.8</v>
          </cell>
          <cell r="BF886">
            <v>7.3599999999999994</v>
          </cell>
          <cell r="BG886">
            <v>8.8456529699999997</v>
          </cell>
          <cell r="BH886">
            <v>0</v>
          </cell>
          <cell r="BI886">
            <v>5.7172499999999999</v>
          </cell>
          <cell r="BJ886">
            <v>0</v>
          </cell>
          <cell r="BK886">
            <v>0</v>
          </cell>
          <cell r="BL886">
            <v>5.7172499999999999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0.47643749999999996</v>
          </cell>
          <cell r="BR886">
            <v>0.44213399999999997</v>
          </cell>
          <cell r="BS886">
            <v>0</v>
          </cell>
          <cell r="BT886">
            <v>0</v>
          </cell>
          <cell r="BU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9.93</v>
          </cell>
          <cell r="CD886">
            <v>0</v>
          </cell>
          <cell r="CE886">
            <v>9.93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39.729359247580227</v>
          </cell>
          <cell r="CK886">
            <v>17.06268347784</v>
          </cell>
          <cell r="CL886">
            <v>13.896243178587</v>
          </cell>
          <cell r="CM886">
            <v>2.1217349999999997</v>
          </cell>
          <cell r="CN886">
            <v>39.729359247580227</v>
          </cell>
          <cell r="CO886">
            <v>17.06268347784</v>
          </cell>
          <cell r="CP886">
            <v>13.896243178587</v>
          </cell>
          <cell r="CQ886">
            <v>2.1217349999999997</v>
          </cell>
          <cell r="CR886">
            <v>0</v>
          </cell>
          <cell r="CS886">
            <v>66.701967257217603</v>
          </cell>
          <cell r="CT886">
            <v>0</v>
          </cell>
          <cell r="CU886">
            <v>24.28151110308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</row>
        <row r="887">
          <cell r="C887" t="str">
            <v>HSS2x1-1/2x3/16</v>
          </cell>
          <cell r="D887" t="str">
            <v>F</v>
          </cell>
          <cell r="E887">
            <v>3.66</v>
          </cell>
          <cell r="F887">
            <v>1.02</v>
          </cell>
          <cell r="G887">
            <v>0</v>
          </cell>
          <cell r="H887">
            <v>2</v>
          </cell>
          <cell r="I887">
            <v>0</v>
          </cell>
          <cell r="J887">
            <v>0</v>
          </cell>
          <cell r="K887">
            <v>1.5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0.1875</v>
          </cell>
          <cell r="Q887">
            <v>0.17399999999999999</v>
          </cell>
          <cell r="R887">
            <v>0</v>
          </cell>
          <cell r="S887">
            <v>0</v>
          </cell>
          <cell r="T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5.62</v>
          </cell>
          <cell r="AC887">
            <v>0</v>
          </cell>
          <cell r="AD887">
            <v>8.49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0.495</v>
          </cell>
          <cell r="AJ887">
            <v>0.63900000000000001</v>
          </cell>
          <cell r="AK887">
            <v>0.495</v>
          </cell>
          <cell r="AL887">
            <v>0.69699999999999995</v>
          </cell>
          <cell r="AM887">
            <v>0.313</v>
          </cell>
          <cell r="AN887">
            <v>0.52100000000000002</v>
          </cell>
          <cell r="AO887">
            <v>0.41699999999999998</v>
          </cell>
          <cell r="AP887">
            <v>0.55400000000000005</v>
          </cell>
          <cell r="AQ887">
            <v>0</v>
          </cell>
          <cell r="AR887">
            <v>0.66400000000000003</v>
          </cell>
          <cell r="AS887">
            <v>0</v>
          </cell>
          <cell r="AT887">
            <v>0.82199999999999995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D887" t="str">
            <v>HSS50.8x38.1x4.8</v>
          </cell>
          <cell r="BE887" t="str">
            <v>HSS50.8x38.1x4.8</v>
          </cell>
          <cell r="BF887">
            <v>5.45</v>
          </cell>
          <cell r="BG887">
            <v>6.5858146199999998</v>
          </cell>
          <cell r="BH887">
            <v>0</v>
          </cell>
          <cell r="BI887">
            <v>5.0819999999999999</v>
          </cell>
          <cell r="BJ887">
            <v>0</v>
          </cell>
          <cell r="BK887">
            <v>0</v>
          </cell>
          <cell r="BL887">
            <v>3.8114999999999997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0.47643749999999996</v>
          </cell>
          <cell r="BR887">
            <v>0.44213399999999997</v>
          </cell>
          <cell r="BS887">
            <v>0</v>
          </cell>
          <cell r="BT887">
            <v>0</v>
          </cell>
          <cell r="BU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5.62</v>
          </cell>
          <cell r="CD887">
            <v>0</v>
          </cell>
          <cell r="CE887">
            <v>8.49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20.635921120201694</v>
          </cell>
          <cell r="CK887">
            <v>10.483706483018999</v>
          </cell>
          <cell r="CL887">
            <v>8.1211810783949989</v>
          </cell>
          <cell r="CM887">
            <v>1.7710769999999998</v>
          </cell>
          <cell r="CN887">
            <v>13.048572344693193</v>
          </cell>
          <cell r="CO887">
            <v>8.5477481653409999</v>
          </cell>
          <cell r="CP887">
            <v>6.8414798175569995</v>
          </cell>
          <cell r="CQ887">
            <v>1.4077140000000001</v>
          </cell>
          <cell r="CR887">
            <v>0</v>
          </cell>
          <cell r="CS887">
            <v>27.681316411745303</v>
          </cell>
          <cell r="CT887">
            <v>0</v>
          </cell>
          <cell r="CU887">
            <v>13.486082518061998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</row>
        <row r="888">
          <cell r="C888" t="str">
            <v>HSS2x1x1/8</v>
          </cell>
          <cell r="D888" t="str">
            <v>F</v>
          </cell>
          <cell r="E888">
            <v>2.19</v>
          </cell>
          <cell r="F888">
            <v>0.60799999999999998</v>
          </cell>
          <cell r="G888">
            <v>0</v>
          </cell>
          <cell r="H888">
            <v>2</v>
          </cell>
          <cell r="I888">
            <v>0</v>
          </cell>
          <cell r="J888">
            <v>0</v>
          </cell>
          <cell r="K888">
            <v>1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0.125</v>
          </cell>
          <cell r="Q888">
            <v>0.11600000000000001</v>
          </cell>
          <cell r="R888">
            <v>0</v>
          </cell>
          <cell r="S888">
            <v>0</v>
          </cell>
          <cell r="T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5.62</v>
          </cell>
          <cell r="AC888">
            <v>0</v>
          </cell>
          <cell r="AD888">
            <v>14.2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0.28000000000000003</v>
          </cell>
          <cell r="AJ888">
            <v>0.36599999999999999</v>
          </cell>
          <cell r="AK888">
            <v>0.28000000000000003</v>
          </cell>
          <cell r="AL888">
            <v>0.67900000000000005</v>
          </cell>
          <cell r="AM888">
            <v>9.2200000000000004E-2</v>
          </cell>
          <cell r="AN888">
            <v>0.223</v>
          </cell>
          <cell r="AO888">
            <v>0.184</v>
          </cell>
          <cell r="AP888">
            <v>0.39</v>
          </cell>
          <cell r="AQ888">
            <v>0</v>
          </cell>
          <cell r="AR888">
            <v>0.23799999999999999</v>
          </cell>
          <cell r="AS888">
            <v>0</v>
          </cell>
          <cell r="AT888">
            <v>0.38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D888" t="str">
            <v>HSS50.8x25.4x3.2</v>
          </cell>
          <cell r="BE888" t="str">
            <v>HSS50.8x25.4x3.2</v>
          </cell>
          <cell r="BF888">
            <v>3.26</v>
          </cell>
          <cell r="BG888">
            <v>3.9256620479999995</v>
          </cell>
          <cell r="BH888">
            <v>0</v>
          </cell>
          <cell r="BI888">
            <v>5.0819999999999999</v>
          </cell>
          <cell r="BJ888">
            <v>0</v>
          </cell>
          <cell r="BK888">
            <v>0</v>
          </cell>
          <cell r="BL888">
            <v>2.5409999999999999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0.31762499999999999</v>
          </cell>
          <cell r="BR888">
            <v>0.29475600000000002</v>
          </cell>
          <cell r="BS888">
            <v>0</v>
          </cell>
          <cell r="BT888">
            <v>0</v>
          </cell>
          <cell r="BU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5.62</v>
          </cell>
          <cell r="CD888">
            <v>0</v>
          </cell>
          <cell r="CE888">
            <v>14.2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11.67284427001308</v>
          </cell>
          <cell r="CK888">
            <v>6.0047520700859991</v>
          </cell>
          <cell r="CL888">
            <v>4.5937993978799998</v>
          </cell>
          <cell r="CM888">
            <v>1.7253390000000002</v>
          </cell>
          <cell r="CN888">
            <v>3.8437008631971641</v>
          </cell>
          <cell r="CO888">
            <v>3.6586330918829999</v>
          </cell>
          <cell r="CP888">
            <v>3.0187824614639998</v>
          </cell>
          <cell r="CQ888">
            <v>0.99099000000000004</v>
          </cell>
          <cell r="CR888">
            <v>0</v>
          </cell>
          <cell r="CS888">
            <v>9.9219176295111176</v>
          </cell>
          <cell r="CT888">
            <v>0</v>
          </cell>
          <cell r="CU888">
            <v>6.2344420399799994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</row>
        <row r="889">
          <cell r="C889" t="str">
            <v>HSS2x1x3/16</v>
          </cell>
          <cell r="D889" t="str">
            <v>F</v>
          </cell>
          <cell r="E889">
            <v>3.02</v>
          </cell>
          <cell r="F889">
            <v>0.84499999999999997</v>
          </cell>
          <cell r="G889">
            <v>0</v>
          </cell>
          <cell r="H889">
            <v>2</v>
          </cell>
          <cell r="I889">
            <v>0</v>
          </cell>
          <cell r="J889">
            <v>0</v>
          </cell>
          <cell r="K889">
            <v>1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0.1875</v>
          </cell>
          <cell r="Q889">
            <v>0.17399999999999999</v>
          </cell>
          <cell r="R889">
            <v>0</v>
          </cell>
          <cell r="S889">
            <v>0</v>
          </cell>
          <cell r="T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2.75</v>
          </cell>
          <cell r="AC889">
            <v>0</v>
          </cell>
          <cell r="AD889">
            <v>8.49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0.35</v>
          </cell>
          <cell r="AJ889">
            <v>0.48</v>
          </cell>
          <cell r="AK889">
            <v>0.35</v>
          </cell>
          <cell r="AL889">
            <v>0.64300000000000002</v>
          </cell>
          <cell r="AM889">
            <v>0.112</v>
          </cell>
          <cell r="AN889">
            <v>0.28799999999999998</v>
          </cell>
          <cell r="AO889">
            <v>0.22500000000000001</v>
          </cell>
          <cell r="AP889">
            <v>0.36499999999999999</v>
          </cell>
          <cell r="AQ889">
            <v>0</v>
          </cell>
          <cell r="AR889">
            <v>0.30099999999999999</v>
          </cell>
          <cell r="AS889">
            <v>0</v>
          </cell>
          <cell r="AT889">
            <v>0.505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D889" t="str">
            <v>HSS50.8x25.4x4.8</v>
          </cell>
          <cell r="BE889" t="str">
            <v>HSS50.8x25.4x4.8</v>
          </cell>
          <cell r="BF889">
            <v>4.5</v>
          </cell>
          <cell r="BG889">
            <v>5.4558954449999995</v>
          </cell>
          <cell r="BH889">
            <v>0</v>
          </cell>
          <cell r="BI889">
            <v>5.0819999999999999</v>
          </cell>
          <cell r="BJ889">
            <v>0</v>
          </cell>
          <cell r="BK889">
            <v>0</v>
          </cell>
          <cell r="BL889">
            <v>2.5409999999999999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0.47643749999999996</v>
          </cell>
          <cell r="BR889">
            <v>0.44213399999999997</v>
          </cell>
          <cell r="BS889">
            <v>0</v>
          </cell>
          <cell r="BT889">
            <v>0</v>
          </cell>
          <cell r="BU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2.75</v>
          </cell>
          <cell r="CD889">
            <v>0</v>
          </cell>
          <cell r="CE889">
            <v>8.49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14.591055337516348</v>
          </cell>
          <cell r="CK889">
            <v>7.8750846820799989</v>
          </cell>
          <cell r="CL889">
            <v>5.7422492473499993</v>
          </cell>
          <cell r="CM889">
            <v>1.6338630000000001</v>
          </cell>
          <cell r="CN889">
            <v>4.6691377080052323</v>
          </cell>
          <cell r="CO889">
            <v>4.7250508092479997</v>
          </cell>
          <cell r="CP889">
            <v>3.6914459447249999</v>
          </cell>
          <cell r="CQ889">
            <v>0.92746499999999998</v>
          </cell>
          <cell r="CR889">
            <v>0</v>
          </cell>
          <cell r="CS889">
            <v>12.548307590264059</v>
          </cell>
          <cell r="CT889">
            <v>0</v>
          </cell>
          <cell r="CU889">
            <v>8.2852453426050001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</row>
        <row r="890">
          <cell r="C890" t="str">
            <v>HSS2x2x1/4</v>
          </cell>
          <cell r="D890" t="str">
            <v>F</v>
          </cell>
          <cell r="E890">
            <v>5.38</v>
          </cell>
          <cell r="F890">
            <v>1.51</v>
          </cell>
          <cell r="G890">
            <v>0</v>
          </cell>
          <cell r="H890">
            <v>2</v>
          </cell>
          <cell r="I890">
            <v>0</v>
          </cell>
          <cell r="J890">
            <v>0</v>
          </cell>
          <cell r="K890">
            <v>2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0.25</v>
          </cell>
          <cell r="Q890">
            <v>0.23300000000000001</v>
          </cell>
          <cell r="R890">
            <v>0</v>
          </cell>
          <cell r="S890">
            <v>0</v>
          </cell>
          <cell r="T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5.58</v>
          </cell>
          <cell r="AC890">
            <v>0</v>
          </cell>
          <cell r="AD890">
            <v>5.58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0.747</v>
          </cell>
          <cell r="AJ890">
            <v>0.96399999999999997</v>
          </cell>
          <cell r="AK890">
            <v>0.747</v>
          </cell>
          <cell r="AL890">
            <v>0.70399999999999996</v>
          </cell>
          <cell r="AM890">
            <v>0.747</v>
          </cell>
          <cell r="AN890">
            <v>0.96399999999999997</v>
          </cell>
          <cell r="AO890">
            <v>0.747</v>
          </cell>
          <cell r="AP890">
            <v>0.70399999999999996</v>
          </cell>
          <cell r="AQ890">
            <v>0</v>
          </cell>
          <cell r="AR890">
            <v>1.31</v>
          </cell>
          <cell r="AS890">
            <v>0</v>
          </cell>
          <cell r="AT890">
            <v>1.41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D890" t="str">
            <v>HSS50.8x50.8x6.4</v>
          </cell>
          <cell r="BE890" t="str">
            <v>HSS50.8x50.8x6.4</v>
          </cell>
          <cell r="BF890">
            <v>8.01</v>
          </cell>
          <cell r="BG890">
            <v>9.74958831</v>
          </cell>
          <cell r="BH890">
            <v>0</v>
          </cell>
          <cell r="BI890">
            <v>5.0819999999999999</v>
          </cell>
          <cell r="BJ890">
            <v>0</v>
          </cell>
          <cell r="BK890">
            <v>0</v>
          </cell>
          <cell r="BL890">
            <v>5.0819999999999999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0.63524999999999998</v>
          </cell>
          <cell r="BR890">
            <v>0.59205300000000005</v>
          </cell>
          <cell r="BS890">
            <v>0</v>
          </cell>
          <cell r="BT890">
            <v>0</v>
          </cell>
          <cell r="BU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5.58</v>
          </cell>
          <cell r="CD890">
            <v>0</v>
          </cell>
          <cell r="CE890">
            <v>5.58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31.141480963213464</v>
          </cell>
          <cell r="CK890">
            <v>15.815795069843999</v>
          </cell>
          <cell r="CL890">
            <v>12.255600536487</v>
          </cell>
          <cell r="CM890">
            <v>1.7888639999999998</v>
          </cell>
          <cell r="CN890">
            <v>31.141480963213464</v>
          </cell>
          <cell r="CO890">
            <v>15.815795069843999</v>
          </cell>
          <cell r="CP890">
            <v>12.255600536487</v>
          </cell>
          <cell r="CQ890">
            <v>1.7888639999999998</v>
          </cell>
          <cell r="CR890">
            <v>0</v>
          </cell>
          <cell r="CS890">
            <v>54.612235691846912</v>
          </cell>
          <cell r="CT890">
            <v>0</v>
          </cell>
          <cell r="CU890">
            <v>23.133061253609998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</row>
        <row r="891">
          <cell r="C891" t="str">
            <v>HSS2x2x1/8</v>
          </cell>
          <cell r="D891" t="str">
            <v>F</v>
          </cell>
          <cell r="E891">
            <v>3.04</v>
          </cell>
          <cell r="F891">
            <v>0.84</v>
          </cell>
          <cell r="G891">
            <v>0</v>
          </cell>
          <cell r="H891">
            <v>2</v>
          </cell>
          <cell r="I891">
            <v>0</v>
          </cell>
          <cell r="J891">
            <v>0</v>
          </cell>
          <cell r="K891">
            <v>2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0.125</v>
          </cell>
          <cell r="Q891">
            <v>0.11600000000000001</v>
          </cell>
          <cell r="R891">
            <v>0</v>
          </cell>
          <cell r="S891">
            <v>0</v>
          </cell>
          <cell r="T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14.2</v>
          </cell>
          <cell r="AC891">
            <v>0</v>
          </cell>
          <cell r="AD891">
            <v>14.2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0.48599999999999999</v>
          </cell>
          <cell r="AJ891">
            <v>0.58399999999999996</v>
          </cell>
          <cell r="AK891">
            <v>0.48599999999999999</v>
          </cell>
          <cell r="AL891">
            <v>0.76100000000000001</v>
          </cell>
          <cell r="AM891">
            <v>0.48599999999999999</v>
          </cell>
          <cell r="AN891">
            <v>0.58399999999999996</v>
          </cell>
          <cell r="AO891">
            <v>0.48599999999999999</v>
          </cell>
          <cell r="AP891">
            <v>0.76100000000000001</v>
          </cell>
          <cell r="AQ891">
            <v>0</v>
          </cell>
          <cell r="AR891">
            <v>0.79600000000000004</v>
          </cell>
          <cell r="AS891">
            <v>0</v>
          </cell>
          <cell r="AT891">
            <v>0.81699999999999995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D891" t="str">
            <v>HSS50.8x50.8x3.2</v>
          </cell>
          <cell r="BE891" t="str">
            <v>HSS50.8x50.8x3.2</v>
          </cell>
          <cell r="BF891">
            <v>4.5299999999999994</v>
          </cell>
          <cell r="BG891">
            <v>5.4236120399999992</v>
          </cell>
          <cell r="BH891">
            <v>0</v>
          </cell>
          <cell r="BI891">
            <v>5.0819999999999999</v>
          </cell>
          <cell r="BJ891">
            <v>0</v>
          </cell>
          <cell r="BK891">
            <v>0</v>
          </cell>
          <cell r="BL891">
            <v>5.0819999999999999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0.31762499999999999</v>
          </cell>
          <cell r="BR891">
            <v>0.29475600000000002</v>
          </cell>
          <cell r="BS891">
            <v>0</v>
          </cell>
          <cell r="BT891">
            <v>0</v>
          </cell>
          <cell r="BU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14.2</v>
          </cell>
          <cell r="CD891">
            <v>0</v>
          </cell>
          <cell r="CE891">
            <v>14.2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20.260722554379846</v>
          </cell>
          <cell r="CK891">
            <v>9.5813530298639993</v>
          </cell>
          <cell r="CL891">
            <v>7.9735232406059993</v>
          </cell>
          <cell r="CM891">
            <v>1.9337009999999999</v>
          </cell>
          <cell r="CN891">
            <v>20.260722554379846</v>
          </cell>
          <cell r="CO891">
            <v>9.5813530298639993</v>
          </cell>
          <cell r="CP891">
            <v>7.9735232406059993</v>
          </cell>
          <cell r="CQ891">
            <v>1.9337009999999999</v>
          </cell>
          <cell r="CR891">
            <v>0</v>
          </cell>
          <cell r="CS891">
            <v>33.18422871046576</v>
          </cell>
          <cell r="CT891">
            <v>0</v>
          </cell>
          <cell r="CU891">
            <v>13.404050385956998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</row>
        <row r="892">
          <cell r="C892" t="str">
            <v>HSS2x2x3/16</v>
          </cell>
          <cell r="D892" t="str">
            <v>F</v>
          </cell>
          <cell r="E892">
            <v>4.3</v>
          </cell>
          <cell r="F892">
            <v>1.19</v>
          </cell>
          <cell r="G892">
            <v>0</v>
          </cell>
          <cell r="H892">
            <v>2</v>
          </cell>
          <cell r="I892">
            <v>0</v>
          </cell>
          <cell r="J892">
            <v>0</v>
          </cell>
          <cell r="K892">
            <v>2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0.1875</v>
          </cell>
          <cell r="Q892">
            <v>0.17399999999999999</v>
          </cell>
          <cell r="R892">
            <v>0</v>
          </cell>
          <cell r="S892">
            <v>0</v>
          </cell>
          <cell r="T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8.49</v>
          </cell>
          <cell r="AC892">
            <v>0</v>
          </cell>
          <cell r="AD892">
            <v>8.49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0.64100000000000001</v>
          </cell>
          <cell r="AJ892">
            <v>0.79700000000000004</v>
          </cell>
          <cell r="AK892">
            <v>0.64100000000000001</v>
          </cell>
          <cell r="AL892">
            <v>0.73299999999999998</v>
          </cell>
          <cell r="AM892">
            <v>0.64100000000000001</v>
          </cell>
          <cell r="AN892">
            <v>0.79700000000000004</v>
          </cell>
          <cell r="AO892">
            <v>0.64100000000000001</v>
          </cell>
          <cell r="AP892">
            <v>0.73299999999999998</v>
          </cell>
          <cell r="AQ892">
            <v>0</v>
          </cell>
          <cell r="AR892">
            <v>1.0900000000000001</v>
          </cell>
          <cell r="AS892">
            <v>0</v>
          </cell>
          <cell r="AT892">
            <v>1.1399999999999999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D892" t="str">
            <v>HSS50.8x50.8x4.8</v>
          </cell>
          <cell r="BE892" t="str">
            <v>HSS50.8x50.8x4.8</v>
          </cell>
          <cell r="BF892">
            <v>6.3999999999999995</v>
          </cell>
          <cell r="BG892">
            <v>7.6834503899999991</v>
          </cell>
          <cell r="BH892">
            <v>0</v>
          </cell>
          <cell r="BI892">
            <v>5.0819999999999999</v>
          </cell>
          <cell r="BJ892">
            <v>0</v>
          </cell>
          <cell r="BK892">
            <v>0</v>
          </cell>
          <cell r="BL892">
            <v>5.0819999999999999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0.47643749999999996</v>
          </cell>
          <cell r="BR892">
            <v>0.44213399999999997</v>
          </cell>
          <cell r="BS892">
            <v>0</v>
          </cell>
          <cell r="BT892">
            <v>0</v>
          </cell>
          <cell r="BU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8.49</v>
          </cell>
          <cell r="CD892">
            <v>0</v>
          </cell>
          <cell r="CE892">
            <v>8.49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26.7224756324228</v>
          </cell>
          <cell r="CK892">
            <v>13.075921857537001</v>
          </cell>
          <cell r="CL892">
            <v>10.516519335861</v>
          </cell>
          <cell r="CM892">
            <v>1.8625529999999999</v>
          </cell>
          <cell r="CN892">
            <v>26.7224756324228</v>
          </cell>
          <cell r="CO892">
            <v>13.075921857537001</v>
          </cell>
          <cell r="CP892">
            <v>10.516519335861</v>
          </cell>
          <cell r="CQ892">
            <v>1.8625529999999999</v>
          </cell>
          <cell r="CR892">
            <v>0</v>
          </cell>
          <cell r="CS892">
            <v>45.440715193979493</v>
          </cell>
          <cell r="CT892">
            <v>0</v>
          </cell>
          <cell r="CU892">
            <v>18.703326119939998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</row>
        <row r="893">
          <cell r="C893" t="str">
            <v>HSS3.000x0.120</v>
          </cell>
          <cell r="D893" t="str">
            <v>F</v>
          </cell>
          <cell r="E893">
            <v>3.69</v>
          </cell>
          <cell r="F893">
            <v>1.02</v>
          </cell>
          <cell r="G893">
            <v>0</v>
          </cell>
          <cell r="H893">
            <v>0</v>
          </cell>
          <cell r="I893">
            <v>3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0.12</v>
          </cell>
          <cell r="Q893">
            <v>0.112</v>
          </cell>
          <cell r="R893">
            <v>0</v>
          </cell>
          <cell r="S893">
            <v>0</v>
          </cell>
          <cell r="T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26.8</v>
          </cell>
          <cell r="AF893">
            <v>0</v>
          </cell>
          <cell r="AG893">
            <v>0</v>
          </cell>
          <cell r="AH893">
            <v>0</v>
          </cell>
          <cell r="AI893">
            <v>1.06</v>
          </cell>
          <cell r="AJ893">
            <v>0.93500000000000005</v>
          </cell>
          <cell r="AK893">
            <v>0.70699999999999996</v>
          </cell>
          <cell r="AL893">
            <v>1.02</v>
          </cell>
          <cell r="AM893">
            <v>1.06</v>
          </cell>
          <cell r="AN893">
            <v>0.93500000000000005</v>
          </cell>
          <cell r="AO893">
            <v>0.70699999999999996</v>
          </cell>
          <cell r="AP893">
            <v>1.02</v>
          </cell>
          <cell r="AQ893">
            <v>0</v>
          </cell>
          <cell r="AR893">
            <v>2.12</v>
          </cell>
          <cell r="AS893">
            <v>0</v>
          </cell>
          <cell r="AT893">
            <v>1.41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D893" t="str">
            <v>HSS76.2x3</v>
          </cell>
          <cell r="BE893" t="str">
            <v>HSS76.2x3</v>
          </cell>
          <cell r="BF893">
            <v>5.5</v>
          </cell>
          <cell r="BG893">
            <v>6.5858146199999998</v>
          </cell>
          <cell r="BH893">
            <v>0</v>
          </cell>
          <cell r="BI893">
            <v>0</v>
          </cell>
          <cell r="BJ893">
            <v>7.6229999999999993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0.30491999999999997</v>
          </cell>
          <cell r="BR893">
            <v>0.28459200000000001</v>
          </cell>
          <cell r="BS893">
            <v>0</v>
          </cell>
          <cell r="BT893">
            <v>0</v>
          </cell>
          <cell r="BU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26.8</v>
          </cell>
          <cell r="CG893">
            <v>0</v>
          </cell>
          <cell r="CH893">
            <v>0</v>
          </cell>
          <cell r="CI893">
            <v>0</v>
          </cell>
          <cell r="CJ893">
            <v>44.190053307906659</v>
          </cell>
          <cell r="CK893">
            <v>15.340008703635</v>
          </cell>
          <cell r="CL893">
            <v>11.599343479646999</v>
          </cell>
          <cell r="CM893">
            <v>2.5918199999999998</v>
          </cell>
          <cell r="CN893">
            <v>44.190053307906659</v>
          </cell>
          <cell r="CO893">
            <v>15.340008703635</v>
          </cell>
          <cell r="CP893">
            <v>11.599343479646999</v>
          </cell>
          <cell r="CQ893">
            <v>2.5918199999999998</v>
          </cell>
          <cell r="CR893">
            <v>0</v>
          </cell>
          <cell r="CS893">
            <v>88.380106615813318</v>
          </cell>
          <cell r="CT893">
            <v>0</v>
          </cell>
          <cell r="CU893">
            <v>23.133061253609998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</row>
        <row r="894">
          <cell r="C894" t="str">
            <v>HSS3.000x0.134</v>
          </cell>
          <cell r="D894" t="str">
            <v>F</v>
          </cell>
          <cell r="E894">
            <v>4.1100000000000003</v>
          </cell>
          <cell r="F894">
            <v>1.1299999999999999</v>
          </cell>
          <cell r="G894">
            <v>0</v>
          </cell>
          <cell r="H894">
            <v>0</v>
          </cell>
          <cell r="I894">
            <v>3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0.13400000000000001</v>
          </cell>
          <cell r="Q894">
            <v>0.125</v>
          </cell>
          <cell r="R894">
            <v>0</v>
          </cell>
          <cell r="S894">
            <v>0</v>
          </cell>
          <cell r="T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24</v>
          </cell>
          <cell r="AF894">
            <v>0</v>
          </cell>
          <cell r="AG894">
            <v>0</v>
          </cell>
          <cell r="AH894">
            <v>0</v>
          </cell>
          <cell r="AI894">
            <v>1.17</v>
          </cell>
          <cell r="AJ894">
            <v>1.03</v>
          </cell>
          <cell r="AK894">
            <v>0.77900000000000003</v>
          </cell>
          <cell r="AL894">
            <v>1.02</v>
          </cell>
          <cell r="AM894">
            <v>1.17</v>
          </cell>
          <cell r="AN894">
            <v>1.03</v>
          </cell>
          <cell r="AO894">
            <v>0.77900000000000003</v>
          </cell>
          <cell r="AP894">
            <v>1.02</v>
          </cell>
          <cell r="AQ894">
            <v>0</v>
          </cell>
          <cell r="AR894">
            <v>2.34</v>
          </cell>
          <cell r="AS894">
            <v>0</v>
          </cell>
          <cell r="AT894">
            <v>1.55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D894" t="str">
            <v>HSS76.2x3.4</v>
          </cell>
          <cell r="BE894" t="str">
            <v>HSS76.2x3.4</v>
          </cell>
          <cell r="BF894">
            <v>6.12</v>
          </cell>
          <cell r="BG894">
            <v>7.2960495299999986</v>
          </cell>
          <cell r="BH894">
            <v>0</v>
          </cell>
          <cell r="BI894">
            <v>0</v>
          </cell>
          <cell r="BJ894">
            <v>7.6229999999999993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0.34049400000000002</v>
          </cell>
          <cell r="BR894">
            <v>0.31762499999999999</v>
          </cell>
          <cell r="BS894">
            <v>0</v>
          </cell>
          <cell r="BT894">
            <v>0</v>
          </cell>
          <cell r="BU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24</v>
          </cell>
          <cell r="CG894">
            <v>0</v>
          </cell>
          <cell r="CH894">
            <v>0</v>
          </cell>
          <cell r="CI894">
            <v>0</v>
          </cell>
          <cell r="CJ894">
            <v>48.775813556840369</v>
          </cell>
          <cell r="CK894">
            <v>16.898619213629999</v>
          </cell>
          <cell r="CL894">
            <v>12.780606181959</v>
          </cell>
          <cell r="CM894">
            <v>2.5918199999999998</v>
          </cell>
          <cell r="CN894">
            <v>48.775813556840369</v>
          </cell>
          <cell r="CO894">
            <v>16.898619213629999</v>
          </cell>
          <cell r="CP894">
            <v>12.780606181959</v>
          </cell>
          <cell r="CQ894">
            <v>2.5918199999999998</v>
          </cell>
          <cell r="CR894">
            <v>0</v>
          </cell>
          <cell r="CS894">
            <v>97.551627113680738</v>
          </cell>
          <cell r="CT894">
            <v>0</v>
          </cell>
          <cell r="CU894">
            <v>25.429960952550001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</row>
        <row r="895">
          <cell r="C895" t="str">
            <v>HSS3.000x0.152</v>
          </cell>
          <cell r="D895" t="str">
            <v>F</v>
          </cell>
          <cell r="E895">
            <v>4.63</v>
          </cell>
          <cell r="F895">
            <v>1.27</v>
          </cell>
          <cell r="G895">
            <v>0</v>
          </cell>
          <cell r="H895">
            <v>0</v>
          </cell>
          <cell r="I895">
            <v>3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0.152</v>
          </cell>
          <cell r="Q895">
            <v>0.14199999999999999</v>
          </cell>
          <cell r="R895">
            <v>0</v>
          </cell>
          <cell r="S895">
            <v>0</v>
          </cell>
          <cell r="T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21.1</v>
          </cell>
          <cell r="AF895">
            <v>0</v>
          </cell>
          <cell r="AG895">
            <v>0</v>
          </cell>
          <cell r="AH895">
            <v>0</v>
          </cell>
          <cell r="AI895">
            <v>1.3</v>
          </cell>
          <cell r="AJ895">
            <v>1.1599999999999999</v>
          </cell>
          <cell r="AK895">
            <v>0.87</v>
          </cell>
          <cell r="AL895">
            <v>1.01</v>
          </cell>
          <cell r="AM895">
            <v>1.3</v>
          </cell>
          <cell r="AN895">
            <v>1.1599999999999999</v>
          </cell>
          <cell r="AO895">
            <v>0.87</v>
          </cell>
          <cell r="AP895">
            <v>1.01</v>
          </cell>
          <cell r="AQ895">
            <v>0</v>
          </cell>
          <cell r="AR895">
            <v>2.61</v>
          </cell>
          <cell r="AS895">
            <v>0</v>
          </cell>
          <cell r="AT895">
            <v>1.73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D895" t="str">
            <v>HSS76.2x3.9</v>
          </cell>
          <cell r="BE895" t="str">
            <v>HSS76.2x3.9</v>
          </cell>
          <cell r="BF895">
            <v>6.8999999999999995</v>
          </cell>
          <cell r="BG895">
            <v>8.1999848699999998</v>
          </cell>
          <cell r="BH895">
            <v>0</v>
          </cell>
          <cell r="BI895">
            <v>0</v>
          </cell>
          <cell r="BJ895">
            <v>7.6229999999999993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0.38623199999999996</v>
          </cell>
          <cell r="BR895">
            <v>0.36082199999999998</v>
          </cell>
          <cell r="BS895">
            <v>0</v>
          </cell>
          <cell r="BT895">
            <v>0</v>
          </cell>
          <cell r="BU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21.1</v>
          </cell>
          <cell r="CG895">
            <v>0</v>
          </cell>
          <cell r="CH895">
            <v>0</v>
          </cell>
          <cell r="CI895">
            <v>0</v>
          </cell>
          <cell r="CJ895">
            <v>54.195348396489301</v>
          </cell>
          <cell r="CK895">
            <v>19.031454648359997</v>
          </cell>
          <cell r="CL895">
            <v>14.273590986269999</v>
          </cell>
          <cell r="CM895">
            <v>2.5664099999999999</v>
          </cell>
          <cell r="CN895">
            <v>54.195348396489301</v>
          </cell>
          <cell r="CO895">
            <v>19.031454648359997</v>
          </cell>
          <cell r="CP895">
            <v>14.273590986269999</v>
          </cell>
          <cell r="CQ895">
            <v>2.5664099999999999</v>
          </cell>
          <cell r="CR895">
            <v>0</v>
          </cell>
          <cell r="CS895">
            <v>108.8075840883362</v>
          </cell>
          <cell r="CT895">
            <v>0</v>
          </cell>
          <cell r="CU895">
            <v>28.383117708329998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</row>
        <row r="896">
          <cell r="C896" t="str">
            <v>HSS3.000x0.188</v>
          </cell>
          <cell r="D896" t="str">
            <v>F</v>
          </cell>
          <cell r="E896">
            <v>5.65</v>
          </cell>
          <cell r="F896">
            <v>1.54</v>
          </cell>
          <cell r="G896">
            <v>0</v>
          </cell>
          <cell r="H896">
            <v>0</v>
          </cell>
          <cell r="I896">
            <v>3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0.188</v>
          </cell>
          <cell r="Q896">
            <v>0.17399999999999999</v>
          </cell>
          <cell r="R896">
            <v>0</v>
          </cell>
          <cell r="S896">
            <v>0</v>
          </cell>
          <cell r="T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17.2</v>
          </cell>
          <cell r="AF896">
            <v>0</v>
          </cell>
          <cell r="AG896">
            <v>0</v>
          </cell>
          <cell r="AH896">
            <v>0</v>
          </cell>
          <cell r="AI896">
            <v>1.55</v>
          </cell>
          <cell r="AJ896">
            <v>1.39</v>
          </cell>
          <cell r="AK896">
            <v>1.03</v>
          </cell>
          <cell r="AL896">
            <v>1</v>
          </cell>
          <cell r="AM896">
            <v>1.55</v>
          </cell>
          <cell r="AN896">
            <v>1.39</v>
          </cell>
          <cell r="AO896">
            <v>1.03</v>
          </cell>
          <cell r="AP896">
            <v>1</v>
          </cell>
          <cell r="AQ896">
            <v>0</v>
          </cell>
          <cell r="AR896">
            <v>3.1</v>
          </cell>
          <cell r="AS896">
            <v>0</v>
          </cell>
          <cell r="AT896">
            <v>2.0499999999999998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D896" t="str">
            <v>HSS76.2x4.8</v>
          </cell>
          <cell r="BE896" t="str">
            <v>HSS76.2x4.8</v>
          </cell>
          <cell r="BF896">
            <v>8.41</v>
          </cell>
          <cell r="BG896">
            <v>9.9432887399999998</v>
          </cell>
          <cell r="BH896">
            <v>0</v>
          </cell>
          <cell r="BI896">
            <v>0</v>
          </cell>
          <cell r="BJ896">
            <v>7.6229999999999993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0.47770799999999997</v>
          </cell>
          <cell r="BR896">
            <v>0.44213399999999997</v>
          </cell>
          <cell r="BS896">
            <v>0</v>
          </cell>
          <cell r="BT896">
            <v>0</v>
          </cell>
          <cell r="BU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17.2</v>
          </cell>
          <cell r="CG896">
            <v>0</v>
          </cell>
          <cell r="CH896">
            <v>0</v>
          </cell>
          <cell r="CI896">
            <v>0</v>
          </cell>
          <cell r="CJ896">
            <v>64.617530780429547</v>
          </cell>
          <cell r="CK896">
            <v>22.804932725189996</v>
          </cell>
          <cell r="CL896">
            <v>16.898619213629999</v>
          </cell>
          <cell r="CM896">
            <v>2.5409999999999999</v>
          </cell>
          <cell r="CN896">
            <v>64.617530780429547</v>
          </cell>
          <cell r="CO896">
            <v>22.804932725189996</v>
          </cell>
          <cell r="CP896">
            <v>16.898619213629999</v>
          </cell>
          <cell r="CQ896">
            <v>2.5409999999999999</v>
          </cell>
          <cell r="CR896">
            <v>0</v>
          </cell>
          <cell r="CS896">
            <v>129.23506156085909</v>
          </cell>
          <cell r="CT896">
            <v>0</v>
          </cell>
          <cell r="CU896">
            <v>33.633174163049993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</row>
        <row r="897">
          <cell r="C897" t="str">
            <v>HSS3.000x0.203</v>
          </cell>
          <cell r="D897" t="str">
            <v>F</v>
          </cell>
          <cell r="E897">
            <v>6.07</v>
          </cell>
          <cell r="F897">
            <v>1.67</v>
          </cell>
          <cell r="G897">
            <v>0</v>
          </cell>
          <cell r="H897">
            <v>0</v>
          </cell>
          <cell r="I897">
            <v>3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0.20300000000000001</v>
          </cell>
          <cell r="Q897">
            <v>0.189</v>
          </cell>
          <cell r="R897">
            <v>0</v>
          </cell>
          <cell r="S897">
            <v>0</v>
          </cell>
          <cell r="T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15.9</v>
          </cell>
          <cell r="AF897">
            <v>0</v>
          </cell>
          <cell r="AG897">
            <v>0</v>
          </cell>
          <cell r="AH897">
            <v>0</v>
          </cell>
          <cell r="AI897">
            <v>1.66</v>
          </cell>
          <cell r="AJ897">
            <v>1.5</v>
          </cell>
          <cell r="AK897">
            <v>1.1000000000000001</v>
          </cell>
          <cell r="AL897">
            <v>0.996</v>
          </cell>
          <cell r="AM897">
            <v>1.66</v>
          </cell>
          <cell r="AN897">
            <v>1.5</v>
          </cell>
          <cell r="AO897">
            <v>1.1000000000000001</v>
          </cell>
          <cell r="AP897">
            <v>0.996</v>
          </cell>
          <cell r="AQ897">
            <v>0</v>
          </cell>
          <cell r="AR897">
            <v>3.31</v>
          </cell>
          <cell r="AS897">
            <v>0</v>
          </cell>
          <cell r="AT897">
            <v>2.19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D897" t="str">
            <v>HSS76.2x5.2</v>
          </cell>
          <cell r="BE897" t="str">
            <v>HSS76.2x5.2</v>
          </cell>
          <cell r="BF897">
            <v>9.0399999999999991</v>
          </cell>
          <cell r="BG897">
            <v>10.78265727</v>
          </cell>
          <cell r="BH897">
            <v>0</v>
          </cell>
          <cell r="BI897">
            <v>0</v>
          </cell>
          <cell r="BJ897">
            <v>7.6229999999999993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0.51582300000000003</v>
          </cell>
          <cell r="BR897">
            <v>0.48024899999999998</v>
          </cell>
          <cell r="BS897">
            <v>0</v>
          </cell>
          <cell r="BT897">
            <v>0</v>
          </cell>
          <cell r="BU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15.9</v>
          </cell>
          <cell r="CG897">
            <v>0</v>
          </cell>
          <cell r="CH897">
            <v>0</v>
          </cell>
          <cell r="CI897">
            <v>0</v>
          </cell>
          <cell r="CJ897">
            <v>69.203291029363257</v>
          </cell>
          <cell r="CK897">
            <v>24.609639631499999</v>
          </cell>
          <cell r="CL897">
            <v>18.0470690631</v>
          </cell>
          <cell r="CM897">
            <v>2.5308359999999999</v>
          </cell>
          <cell r="CN897">
            <v>69.203291029363257</v>
          </cell>
          <cell r="CO897">
            <v>24.609639631499999</v>
          </cell>
          <cell r="CP897">
            <v>18.0470690631</v>
          </cell>
          <cell r="CQ897">
            <v>2.5308359999999999</v>
          </cell>
          <cell r="CR897">
            <v>0</v>
          </cell>
          <cell r="CS897">
            <v>137.9896947633689</v>
          </cell>
          <cell r="CT897">
            <v>0</v>
          </cell>
          <cell r="CU897">
            <v>35.930073861989996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</row>
        <row r="898">
          <cell r="C898" t="str">
            <v>HSS3.000x0.216</v>
          </cell>
          <cell r="D898" t="str">
            <v>F</v>
          </cell>
          <cell r="E898">
            <v>6.43</v>
          </cell>
          <cell r="F898">
            <v>1.77</v>
          </cell>
          <cell r="G898">
            <v>0</v>
          </cell>
          <cell r="H898">
            <v>0</v>
          </cell>
          <cell r="I898">
            <v>3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0.216</v>
          </cell>
          <cell r="Q898">
            <v>0.20100000000000001</v>
          </cell>
          <cell r="R898">
            <v>0</v>
          </cell>
          <cell r="S898">
            <v>0</v>
          </cell>
          <cell r="T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14.9</v>
          </cell>
          <cell r="AF898">
            <v>0</v>
          </cell>
          <cell r="AG898">
            <v>0</v>
          </cell>
          <cell r="AH898">
            <v>0</v>
          </cell>
          <cell r="AI898">
            <v>1.74</v>
          </cell>
          <cell r="AJ898">
            <v>1.58</v>
          </cell>
          <cell r="AK898">
            <v>1.1599999999999999</v>
          </cell>
          <cell r="AL898">
            <v>0.99199999999999999</v>
          </cell>
          <cell r="AM898">
            <v>1.74</v>
          </cell>
          <cell r="AN898">
            <v>1.58</v>
          </cell>
          <cell r="AO898">
            <v>1.1599999999999999</v>
          </cell>
          <cell r="AP898">
            <v>0.99199999999999999</v>
          </cell>
          <cell r="AQ898">
            <v>0</v>
          </cell>
          <cell r="AR898">
            <v>3.48</v>
          </cell>
          <cell r="AS898">
            <v>0</v>
          </cell>
          <cell r="AT898">
            <v>2.2999999999999998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D898" t="str">
            <v>HSS76.2x5.5</v>
          </cell>
          <cell r="BE898" t="str">
            <v>HSS76.2x5.5</v>
          </cell>
          <cell r="BF898">
            <v>9.57</v>
          </cell>
          <cell r="BG898">
            <v>11.42832537</v>
          </cell>
          <cell r="BH898">
            <v>0</v>
          </cell>
          <cell r="BI898">
            <v>0</v>
          </cell>
          <cell r="BJ898">
            <v>7.6229999999999993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0.54885600000000001</v>
          </cell>
          <cell r="BR898">
            <v>0.510741</v>
          </cell>
          <cell r="BS898">
            <v>0</v>
          </cell>
          <cell r="BT898">
            <v>0</v>
          </cell>
          <cell r="BU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14.9</v>
          </cell>
          <cell r="CG898">
            <v>0</v>
          </cell>
          <cell r="CH898">
            <v>0</v>
          </cell>
          <cell r="CI898">
            <v>0</v>
          </cell>
          <cell r="CJ898">
            <v>72.538389392224133</v>
          </cell>
          <cell r="CK898">
            <v>25.922153745180001</v>
          </cell>
          <cell r="CL898">
            <v>19.031454648359997</v>
          </cell>
          <cell r="CM898">
            <v>2.5206719999999998</v>
          </cell>
          <cell r="CN898">
            <v>72.538389392224133</v>
          </cell>
          <cell r="CO898">
            <v>25.922153745180001</v>
          </cell>
          <cell r="CP898">
            <v>19.031454648359997</v>
          </cell>
          <cell r="CQ898">
            <v>2.5206719999999998</v>
          </cell>
          <cell r="CR898">
            <v>0</v>
          </cell>
          <cell r="CS898">
            <v>145.07677878444827</v>
          </cell>
          <cell r="CT898">
            <v>0</v>
          </cell>
          <cell r="CU898">
            <v>37.734780768299991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</row>
        <row r="899">
          <cell r="C899" t="str">
            <v>HSS3.000x0.250</v>
          </cell>
          <cell r="D899" t="str">
            <v>F</v>
          </cell>
          <cell r="E899">
            <v>7.35</v>
          </cell>
          <cell r="F899">
            <v>2.0299999999999998</v>
          </cell>
          <cell r="G899">
            <v>0</v>
          </cell>
          <cell r="H899">
            <v>0</v>
          </cell>
          <cell r="I899">
            <v>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0.25</v>
          </cell>
          <cell r="Q899">
            <v>0.23300000000000001</v>
          </cell>
          <cell r="R899">
            <v>0</v>
          </cell>
          <cell r="S899">
            <v>0</v>
          </cell>
          <cell r="T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12.9</v>
          </cell>
          <cell r="AF899">
            <v>0</v>
          </cell>
          <cell r="AG899">
            <v>0</v>
          </cell>
          <cell r="AH899">
            <v>0</v>
          </cell>
          <cell r="AI899">
            <v>1.95</v>
          </cell>
          <cell r="AJ899">
            <v>1.79</v>
          </cell>
          <cell r="AK899">
            <v>1.3</v>
          </cell>
          <cell r="AL899">
            <v>0.98199999999999998</v>
          </cell>
          <cell r="AM899">
            <v>1.95</v>
          </cell>
          <cell r="AN899">
            <v>1.79</v>
          </cell>
          <cell r="AO899">
            <v>1.3</v>
          </cell>
          <cell r="AP899">
            <v>0.98199999999999998</v>
          </cell>
          <cell r="AQ899">
            <v>0</v>
          </cell>
          <cell r="AR899">
            <v>3.9</v>
          </cell>
          <cell r="AS899">
            <v>0</v>
          </cell>
          <cell r="AT899">
            <v>2.57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D899" t="str">
            <v>HSS76.2x6.4</v>
          </cell>
          <cell r="BE899" t="str">
            <v>HSS76.2x6.4</v>
          </cell>
          <cell r="BF899">
            <v>11</v>
          </cell>
          <cell r="BG899">
            <v>13.107062429999997</v>
          </cell>
          <cell r="BH899">
            <v>0</v>
          </cell>
          <cell r="BI899">
            <v>0</v>
          </cell>
          <cell r="BJ899">
            <v>7.6229999999999993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0.63524999999999998</v>
          </cell>
          <cell r="BR899">
            <v>0.59205300000000005</v>
          </cell>
          <cell r="BS899">
            <v>0</v>
          </cell>
          <cell r="BT899">
            <v>0</v>
          </cell>
          <cell r="BU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12.9</v>
          </cell>
          <cell r="CG899">
            <v>0</v>
          </cell>
          <cell r="CH899">
            <v>0</v>
          </cell>
          <cell r="CI899">
            <v>0</v>
          </cell>
          <cell r="CJ899">
            <v>81.293022594733941</v>
          </cell>
          <cell r="CK899">
            <v>29.367503293589998</v>
          </cell>
          <cell r="CL899">
            <v>21.328354347299999</v>
          </cell>
          <cell r="CM899">
            <v>2.4952619999999999</v>
          </cell>
          <cell r="CN899">
            <v>81.293022594733941</v>
          </cell>
          <cell r="CO899">
            <v>29.367503293589998</v>
          </cell>
          <cell r="CP899">
            <v>21.328354347299999</v>
          </cell>
          <cell r="CQ899">
            <v>2.4952619999999999</v>
          </cell>
          <cell r="CR899">
            <v>0</v>
          </cell>
          <cell r="CS899">
            <v>162.58604518946788</v>
          </cell>
          <cell r="CT899">
            <v>0</v>
          </cell>
          <cell r="CU899">
            <v>42.164515901969992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</row>
        <row r="900">
          <cell r="C900" t="str">
            <v>HSS3.000x0.300</v>
          </cell>
          <cell r="D900" t="str">
            <v>F</v>
          </cell>
          <cell r="E900">
            <v>8.66</v>
          </cell>
          <cell r="F900">
            <v>2.39</v>
          </cell>
          <cell r="G900">
            <v>0</v>
          </cell>
          <cell r="H900">
            <v>0</v>
          </cell>
          <cell r="I900">
            <v>3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0.3</v>
          </cell>
          <cell r="Q900">
            <v>0.28000000000000003</v>
          </cell>
          <cell r="R900">
            <v>0</v>
          </cell>
          <cell r="S900">
            <v>0</v>
          </cell>
          <cell r="T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10.7</v>
          </cell>
          <cell r="AF900">
            <v>0</v>
          </cell>
          <cell r="AG900">
            <v>0</v>
          </cell>
          <cell r="AH900">
            <v>0</v>
          </cell>
          <cell r="AI900">
            <v>2.2400000000000002</v>
          </cell>
          <cell r="AJ900">
            <v>2.08</v>
          </cell>
          <cell r="AK900">
            <v>1.49</v>
          </cell>
          <cell r="AL900">
            <v>0.96699999999999997</v>
          </cell>
          <cell r="AM900">
            <v>2.2400000000000002</v>
          </cell>
          <cell r="AN900">
            <v>2.08</v>
          </cell>
          <cell r="AO900">
            <v>1.49</v>
          </cell>
          <cell r="AP900">
            <v>0.96699999999999997</v>
          </cell>
          <cell r="AQ900">
            <v>0</v>
          </cell>
          <cell r="AR900">
            <v>4.47</v>
          </cell>
          <cell r="AS900">
            <v>0</v>
          </cell>
          <cell r="AT900">
            <v>2.93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D900" t="str">
            <v>HSS76.2x7.6</v>
          </cell>
          <cell r="BE900" t="str">
            <v>HSS76.2x7.6</v>
          </cell>
          <cell r="BF900">
            <v>12.9</v>
          </cell>
          <cell r="BG900">
            <v>15.43146759</v>
          </cell>
          <cell r="BH900">
            <v>0</v>
          </cell>
          <cell r="BI900">
            <v>0</v>
          </cell>
          <cell r="BJ900">
            <v>7.6229999999999993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0.76229999999999998</v>
          </cell>
          <cell r="BR900">
            <v>0.71148</v>
          </cell>
          <cell r="BS900">
            <v>0</v>
          </cell>
          <cell r="BT900">
            <v>0</v>
          </cell>
          <cell r="BU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10.7</v>
          </cell>
          <cell r="CG900">
            <v>0</v>
          </cell>
          <cell r="CH900">
            <v>0</v>
          </cell>
          <cell r="CI900">
            <v>0</v>
          </cell>
          <cell r="CJ900">
            <v>93.382754160104639</v>
          </cell>
          <cell r="CK900">
            <v>34.125366955680001</v>
          </cell>
          <cell r="CL900">
            <v>24.445575367289997</v>
          </cell>
          <cell r="CM900">
            <v>2.457147</v>
          </cell>
          <cell r="CN900">
            <v>93.382754160104639</v>
          </cell>
          <cell r="CO900">
            <v>34.125366955680001</v>
          </cell>
          <cell r="CP900">
            <v>24.445575367289997</v>
          </cell>
          <cell r="CQ900">
            <v>2.457147</v>
          </cell>
          <cell r="CR900">
            <v>0</v>
          </cell>
          <cell r="CS900">
            <v>186.34862102485167</v>
          </cell>
          <cell r="CT900">
            <v>0</v>
          </cell>
          <cell r="CU900">
            <v>48.070829413529999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</row>
        <row r="901">
          <cell r="C901" t="str">
            <v>HSS3.500x0.125</v>
          </cell>
          <cell r="D901" t="str">
            <v>F</v>
          </cell>
          <cell r="E901">
            <v>4.51</v>
          </cell>
          <cell r="F901">
            <v>1.23</v>
          </cell>
          <cell r="G901">
            <v>0</v>
          </cell>
          <cell r="H901">
            <v>0</v>
          </cell>
          <cell r="I901">
            <v>3.5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0.125</v>
          </cell>
          <cell r="Q901">
            <v>0.11600000000000001</v>
          </cell>
          <cell r="R901">
            <v>0</v>
          </cell>
          <cell r="S901">
            <v>0</v>
          </cell>
          <cell r="T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30.2</v>
          </cell>
          <cell r="AF901">
            <v>0</v>
          </cell>
          <cell r="AG901">
            <v>0</v>
          </cell>
          <cell r="AH901">
            <v>0</v>
          </cell>
          <cell r="AI901">
            <v>1.77</v>
          </cell>
          <cell r="AJ901">
            <v>1.33</v>
          </cell>
          <cell r="AK901">
            <v>1.01</v>
          </cell>
          <cell r="AL901">
            <v>1.2</v>
          </cell>
          <cell r="AM901">
            <v>1.77</v>
          </cell>
          <cell r="AN901">
            <v>1.33</v>
          </cell>
          <cell r="AO901">
            <v>1.01</v>
          </cell>
          <cell r="AP901">
            <v>1.2</v>
          </cell>
          <cell r="AQ901">
            <v>0</v>
          </cell>
          <cell r="AR901">
            <v>3.53</v>
          </cell>
          <cell r="AS901">
            <v>0</v>
          </cell>
          <cell r="AT901">
            <v>2.02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D901" t="str">
            <v>HSS88.9x3.2</v>
          </cell>
          <cell r="BE901" t="str">
            <v>HSS88.9x3.2</v>
          </cell>
          <cell r="BF901">
            <v>6.72</v>
          </cell>
          <cell r="BG901">
            <v>7.9417176299999994</v>
          </cell>
          <cell r="BH901">
            <v>0</v>
          </cell>
          <cell r="BI901">
            <v>0</v>
          </cell>
          <cell r="BJ901">
            <v>8.8934999999999995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0.31762499999999999</v>
          </cell>
          <cell r="BR901">
            <v>0.29475600000000002</v>
          </cell>
          <cell r="BS901">
            <v>0</v>
          </cell>
          <cell r="BT901">
            <v>0</v>
          </cell>
          <cell r="BU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30.2</v>
          </cell>
          <cell r="CG901">
            <v>0</v>
          </cell>
          <cell r="CH901">
            <v>0</v>
          </cell>
          <cell r="CI901">
            <v>0</v>
          </cell>
          <cell r="CJ901">
            <v>73.789051278296967</v>
          </cell>
          <cell r="CK901">
            <v>21.82054713993</v>
          </cell>
          <cell r="CL901">
            <v>16.57049068521</v>
          </cell>
          <cell r="CM901">
            <v>3.0491999999999999</v>
          </cell>
          <cell r="CN901">
            <v>73.789051278296967</v>
          </cell>
          <cell r="CO901">
            <v>21.82054713993</v>
          </cell>
          <cell r="CP901">
            <v>16.57049068521</v>
          </cell>
          <cell r="CQ901">
            <v>3.0491999999999999</v>
          </cell>
          <cell r="CR901">
            <v>0</v>
          </cell>
          <cell r="CS901">
            <v>147.16121526123632</v>
          </cell>
          <cell r="CT901">
            <v>0</v>
          </cell>
          <cell r="CU901">
            <v>33.14098137042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</row>
        <row r="902">
          <cell r="C902" t="str">
            <v>HSS3.500x0.188</v>
          </cell>
          <cell r="D902" t="str">
            <v>F</v>
          </cell>
          <cell r="E902">
            <v>6.66</v>
          </cell>
          <cell r="F902">
            <v>1.82</v>
          </cell>
          <cell r="G902">
            <v>0</v>
          </cell>
          <cell r="H902">
            <v>0</v>
          </cell>
          <cell r="I902">
            <v>3.5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0.188</v>
          </cell>
          <cell r="Q902">
            <v>0.17399999999999999</v>
          </cell>
          <cell r="R902">
            <v>0</v>
          </cell>
          <cell r="S902">
            <v>0</v>
          </cell>
          <cell r="T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20.100000000000001</v>
          </cell>
          <cell r="AF902">
            <v>0</v>
          </cell>
          <cell r="AG902">
            <v>0</v>
          </cell>
          <cell r="AH902">
            <v>0</v>
          </cell>
          <cell r="AI902">
            <v>2.52</v>
          </cell>
          <cell r="AJ902">
            <v>1.93</v>
          </cell>
          <cell r="AK902">
            <v>1.44</v>
          </cell>
          <cell r="AL902">
            <v>1.18</v>
          </cell>
          <cell r="AM902">
            <v>2.52</v>
          </cell>
          <cell r="AN902">
            <v>1.93</v>
          </cell>
          <cell r="AO902">
            <v>1.44</v>
          </cell>
          <cell r="AP902">
            <v>1.18</v>
          </cell>
          <cell r="AQ902">
            <v>0</v>
          </cell>
          <cell r="AR902">
            <v>5.04</v>
          </cell>
          <cell r="AS902">
            <v>0</v>
          </cell>
          <cell r="AT902">
            <v>2.87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D902" t="str">
            <v>HSS88.9x4.8</v>
          </cell>
          <cell r="BE902" t="str">
            <v>HSS88.9x4.8</v>
          </cell>
          <cell r="BF902">
            <v>9.92</v>
          </cell>
          <cell r="BG902">
            <v>11.75115942</v>
          </cell>
          <cell r="BH902">
            <v>0</v>
          </cell>
          <cell r="BI902">
            <v>0</v>
          </cell>
          <cell r="BJ902">
            <v>8.8934999999999995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0.47770799999999997</v>
          </cell>
          <cell r="BR902">
            <v>0.44213399999999997</v>
          </cell>
          <cell r="BS902">
            <v>0</v>
          </cell>
          <cell r="BT902">
            <v>0</v>
          </cell>
          <cell r="BU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20.100000000000001</v>
          </cell>
          <cell r="CG902">
            <v>0</v>
          </cell>
          <cell r="CH902">
            <v>0</v>
          </cell>
          <cell r="CI902">
            <v>0</v>
          </cell>
          <cell r="CJ902">
            <v>105.05559843011771</v>
          </cell>
          <cell r="CK902">
            <v>31.664402992529997</v>
          </cell>
          <cell r="CL902">
            <v>23.625254046239998</v>
          </cell>
          <cell r="CM902">
            <v>2.9983799999999996</v>
          </cell>
          <cell r="CN902">
            <v>105.05559843011771</v>
          </cell>
          <cell r="CO902">
            <v>31.664402992529997</v>
          </cell>
          <cell r="CP902">
            <v>23.625254046239998</v>
          </cell>
          <cell r="CQ902">
            <v>2.9983799999999996</v>
          </cell>
          <cell r="CR902">
            <v>0</v>
          </cell>
          <cell r="CS902">
            <v>210.11119686023542</v>
          </cell>
          <cell r="CT902">
            <v>0</v>
          </cell>
          <cell r="CU902">
            <v>47.086443828269999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</row>
        <row r="903">
          <cell r="C903" t="str">
            <v>HSS3.500x0.203</v>
          </cell>
          <cell r="D903" t="str">
            <v>F</v>
          </cell>
          <cell r="E903">
            <v>7.15</v>
          </cell>
          <cell r="F903">
            <v>1.97</v>
          </cell>
          <cell r="G903">
            <v>0</v>
          </cell>
          <cell r="H903">
            <v>0</v>
          </cell>
          <cell r="I903">
            <v>3.5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0.20300000000000001</v>
          </cell>
          <cell r="Q903">
            <v>0.189</v>
          </cell>
          <cell r="R903">
            <v>0</v>
          </cell>
          <cell r="S903">
            <v>0</v>
          </cell>
          <cell r="T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18.5</v>
          </cell>
          <cell r="AF903">
            <v>0</v>
          </cell>
          <cell r="AG903">
            <v>0</v>
          </cell>
          <cell r="AH903">
            <v>0</v>
          </cell>
          <cell r="AI903">
            <v>2.7</v>
          </cell>
          <cell r="AJ903">
            <v>2.0699999999999998</v>
          </cell>
          <cell r="AK903">
            <v>1.54</v>
          </cell>
          <cell r="AL903">
            <v>1.17</v>
          </cell>
          <cell r="AM903">
            <v>2.7</v>
          </cell>
          <cell r="AN903">
            <v>2.0699999999999998</v>
          </cell>
          <cell r="AO903">
            <v>1.54</v>
          </cell>
          <cell r="AP903">
            <v>1.17</v>
          </cell>
          <cell r="AQ903">
            <v>0</v>
          </cell>
          <cell r="AR903">
            <v>5.41</v>
          </cell>
          <cell r="AS903">
            <v>0</v>
          </cell>
          <cell r="AT903">
            <v>3.07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D903" t="str">
            <v>HSS88.9x5.2</v>
          </cell>
          <cell r="BE903" t="str">
            <v>HSS88.9x5.2</v>
          </cell>
          <cell r="BF903">
            <v>10.7</v>
          </cell>
          <cell r="BG903">
            <v>12.71966157</v>
          </cell>
          <cell r="BH903">
            <v>0</v>
          </cell>
          <cell r="BI903">
            <v>0</v>
          </cell>
          <cell r="BJ903">
            <v>8.8934999999999995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0.51582300000000003</v>
          </cell>
          <cell r="BR903">
            <v>0.48024899999999998</v>
          </cell>
          <cell r="BS903">
            <v>0</v>
          </cell>
          <cell r="BT903">
            <v>0</v>
          </cell>
          <cell r="BU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18.5</v>
          </cell>
          <cell r="CG903">
            <v>0</v>
          </cell>
          <cell r="CH903">
            <v>0</v>
          </cell>
          <cell r="CI903">
            <v>0</v>
          </cell>
          <cell r="CJ903">
            <v>112.5595697465547</v>
          </cell>
          <cell r="CK903">
            <v>33.961302691469996</v>
          </cell>
          <cell r="CL903">
            <v>25.26589668834</v>
          </cell>
          <cell r="CM903">
            <v>2.9729699999999997</v>
          </cell>
          <cell r="CN903">
            <v>112.5595697465547</v>
          </cell>
          <cell r="CO903">
            <v>33.961302691469996</v>
          </cell>
          <cell r="CP903">
            <v>25.26589668834</v>
          </cell>
          <cell r="CQ903">
            <v>2.9729699999999997</v>
          </cell>
          <cell r="CR903">
            <v>0</v>
          </cell>
          <cell r="CS903">
            <v>225.53602678846701</v>
          </cell>
          <cell r="CT903">
            <v>0</v>
          </cell>
          <cell r="CU903">
            <v>50.367729112469995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</row>
        <row r="904">
          <cell r="C904" t="str">
            <v>HSS3.500x0.216</v>
          </cell>
          <cell r="D904" t="str">
            <v>F</v>
          </cell>
          <cell r="E904">
            <v>7.58</v>
          </cell>
          <cell r="F904">
            <v>2.08</v>
          </cell>
          <cell r="G904">
            <v>0</v>
          </cell>
          <cell r="H904">
            <v>0</v>
          </cell>
          <cell r="I904">
            <v>3.5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0.216</v>
          </cell>
          <cell r="Q904">
            <v>0.20100000000000001</v>
          </cell>
          <cell r="R904">
            <v>0</v>
          </cell>
          <cell r="S904">
            <v>0</v>
          </cell>
          <cell r="T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17.399999999999999</v>
          </cell>
          <cell r="AF904">
            <v>0</v>
          </cell>
          <cell r="AG904">
            <v>0</v>
          </cell>
          <cell r="AH904">
            <v>0</v>
          </cell>
          <cell r="AI904">
            <v>2.84</v>
          </cell>
          <cell r="AJ904">
            <v>2.19</v>
          </cell>
          <cell r="AK904">
            <v>1.63</v>
          </cell>
          <cell r="AL904">
            <v>1.17</v>
          </cell>
          <cell r="AM904">
            <v>2.84</v>
          </cell>
          <cell r="AN904">
            <v>2.19</v>
          </cell>
          <cell r="AO904">
            <v>1.63</v>
          </cell>
          <cell r="AP904">
            <v>1.17</v>
          </cell>
          <cell r="AQ904">
            <v>0</v>
          </cell>
          <cell r="AR904">
            <v>5.69</v>
          </cell>
          <cell r="AS904">
            <v>0</v>
          </cell>
          <cell r="AT904">
            <v>3.23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D904" t="str">
            <v>HSS88.9x5.5</v>
          </cell>
          <cell r="BE904" t="str">
            <v>HSS88.9x5.5</v>
          </cell>
          <cell r="BF904">
            <v>11.299999999999999</v>
          </cell>
          <cell r="BG904">
            <v>13.42989648</v>
          </cell>
          <cell r="BH904">
            <v>0</v>
          </cell>
          <cell r="BI904">
            <v>0</v>
          </cell>
          <cell r="BJ904">
            <v>8.8934999999999995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0.54885600000000001</v>
          </cell>
          <cell r="BR904">
            <v>0.510741</v>
          </cell>
          <cell r="BS904">
            <v>0</v>
          </cell>
          <cell r="BT904">
            <v>0</v>
          </cell>
          <cell r="BU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17.399999999999999</v>
          </cell>
          <cell r="CG904">
            <v>0</v>
          </cell>
          <cell r="CH904">
            <v>0</v>
          </cell>
          <cell r="CI904">
            <v>0</v>
          </cell>
          <cell r="CJ904">
            <v>118.39599188156123</v>
          </cell>
          <cell r="CK904">
            <v>35.930073861989996</v>
          </cell>
          <cell r="CL904">
            <v>26.742475066229996</v>
          </cell>
          <cell r="CM904">
            <v>2.9729699999999997</v>
          </cell>
          <cell r="CN904">
            <v>118.39599188156123</v>
          </cell>
          <cell r="CO904">
            <v>35.930073861989996</v>
          </cell>
          <cell r="CP904">
            <v>26.742475066229996</v>
          </cell>
          <cell r="CQ904">
            <v>2.9729699999999997</v>
          </cell>
          <cell r="CR904">
            <v>0</v>
          </cell>
          <cell r="CS904">
            <v>237.2088710584801</v>
          </cell>
          <cell r="CT904">
            <v>0</v>
          </cell>
          <cell r="CU904">
            <v>52.99275733983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</row>
        <row r="905">
          <cell r="C905" t="str">
            <v>HSS3.500x0.250</v>
          </cell>
          <cell r="D905" t="str">
            <v>F</v>
          </cell>
          <cell r="E905">
            <v>8.69</v>
          </cell>
          <cell r="F905">
            <v>2.39</v>
          </cell>
          <cell r="G905">
            <v>0</v>
          </cell>
          <cell r="H905">
            <v>0</v>
          </cell>
          <cell r="I905">
            <v>3.5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0.25</v>
          </cell>
          <cell r="Q905">
            <v>0.23300000000000001</v>
          </cell>
          <cell r="R905">
            <v>0</v>
          </cell>
          <cell r="S905">
            <v>0</v>
          </cell>
          <cell r="T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15</v>
          </cell>
          <cell r="AF905">
            <v>0</v>
          </cell>
          <cell r="AG905">
            <v>0</v>
          </cell>
          <cell r="AH905">
            <v>0</v>
          </cell>
          <cell r="AI905">
            <v>3.21</v>
          </cell>
          <cell r="AJ905">
            <v>2.4900000000000002</v>
          </cell>
          <cell r="AK905">
            <v>1.83</v>
          </cell>
          <cell r="AL905">
            <v>1.1599999999999999</v>
          </cell>
          <cell r="AM905">
            <v>3.21</v>
          </cell>
          <cell r="AN905">
            <v>2.4900000000000002</v>
          </cell>
          <cell r="AO905">
            <v>1.83</v>
          </cell>
          <cell r="AP905">
            <v>1.1599999999999999</v>
          </cell>
          <cell r="AQ905">
            <v>0</v>
          </cell>
          <cell r="AR905">
            <v>6.41</v>
          </cell>
          <cell r="AS905">
            <v>0</v>
          </cell>
          <cell r="AT905">
            <v>3.63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D905" t="str">
            <v>HSS88.9x6.4</v>
          </cell>
          <cell r="BE905" t="str">
            <v>HSS88.9x6.4</v>
          </cell>
          <cell r="BF905">
            <v>13</v>
          </cell>
          <cell r="BG905">
            <v>15.43146759</v>
          </cell>
          <cell r="BH905">
            <v>0</v>
          </cell>
          <cell r="BI905">
            <v>0</v>
          </cell>
          <cell r="BJ905">
            <v>8.8934999999999995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0.63524999999999998</v>
          </cell>
          <cell r="BR905">
            <v>0.59205300000000005</v>
          </cell>
          <cell r="BS905">
            <v>0</v>
          </cell>
          <cell r="BT905">
            <v>0</v>
          </cell>
          <cell r="BU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15</v>
          </cell>
          <cell r="CG905">
            <v>0</v>
          </cell>
          <cell r="CH905">
            <v>0</v>
          </cell>
          <cell r="CI905">
            <v>0</v>
          </cell>
          <cell r="CJ905">
            <v>133.82082180979282</v>
          </cell>
          <cell r="CK905">
            <v>40.852001788290004</v>
          </cell>
          <cell r="CL905">
            <v>30.023760350429999</v>
          </cell>
          <cell r="CM905">
            <v>2.9475599999999997</v>
          </cell>
          <cell r="CN905">
            <v>133.82082180979282</v>
          </cell>
          <cell r="CO905">
            <v>40.852001788290004</v>
          </cell>
          <cell r="CP905">
            <v>30.023760350429999</v>
          </cell>
          <cell r="CQ905">
            <v>2.9475599999999997</v>
          </cell>
          <cell r="CR905">
            <v>0</v>
          </cell>
          <cell r="CS905">
            <v>267.224756324228</v>
          </cell>
          <cell r="CT905">
            <v>0</v>
          </cell>
          <cell r="CU905">
            <v>59.555327908229998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</row>
        <row r="906">
          <cell r="C906" t="str">
            <v>HSS3.500x0.300</v>
          </cell>
          <cell r="D906" t="str">
            <v>F</v>
          </cell>
          <cell r="E906">
            <v>10.3</v>
          </cell>
          <cell r="F906">
            <v>2.83</v>
          </cell>
          <cell r="G906">
            <v>0</v>
          </cell>
          <cell r="H906">
            <v>0</v>
          </cell>
          <cell r="I906">
            <v>3.5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0.3</v>
          </cell>
          <cell r="Q906">
            <v>0.28000000000000003</v>
          </cell>
          <cell r="R906">
            <v>0</v>
          </cell>
          <cell r="S906">
            <v>0</v>
          </cell>
          <cell r="T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12.5</v>
          </cell>
          <cell r="AF906">
            <v>0</v>
          </cell>
          <cell r="AG906">
            <v>0</v>
          </cell>
          <cell r="AH906">
            <v>0</v>
          </cell>
          <cell r="AI906">
            <v>3.7</v>
          </cell>
          <cell r="AJ906">
            <v>2.91</v>
          </cell>
          <cell r="AK906">
            <v>2.11</v>
          </cell>
          <cell r="AL906">
            <v>1.1399999999999999</v>
          </cell>
          <cell r="AM906">
            <v>3.7</v>
          </cell>
          <cell r="AN906">
            <v>2.91</v>
          </cell>
          <cell r="AO906">
            <v>2.11</v>
          </cell>
          <cell r="AP906">
            <v>1.1399999999999999</v>
          </cell>
          <cell r="AQ906">
            <v>0</v>
          </cell>
          <cell r="AR906">
            <v>7.4</v>
          </cell>
          <cell r="AS906">
            <v>0</v>
          </cell>
          <cell r="AT906">
            <v>4.17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D906" t="str">
            <v>HSS88.9x7.6</v>
          </cell>
          <cell r="BE906" t="str">
            <v>HSS88.9x7.6</v>
          </cell>
          <cell r="BF906">
            <v>15.4</v>
          </cell>
          <cell r="BG906">
            <v>18.272407229999999</v>
          </cell>
          <cell r="BH906">
            <v>0</v>
          </cell>
          <cell r="BI906">
            <v>0</v>
          </cell>
          <cell r="BJ906">
            <v>8.8934999999999995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0.76229999999999998</v>
          </cell>
          <cell r="BR906">
            <v>0.71148</v>
          </cell>
          <cell r="BS906">
            <v>0</v>
          </cell>
          <cell r="BT906">
            <v>0</v>
          </cell>
          <cell r="BU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12.5</v>
          </cell>
          <cell r="CG906">
            <v>0</v>
          </cell>
          <cell r="CH906">
            <v>0</v>
          </cell>
          <cell r="CI906">
            <v>0</v>
          </cell>
          <cell r="CJ906">
            <v>154.24829928231571</v>
          </cell>
          <cell r="CK906">
            <v>47.742700885109997</v>
          </cell>
          <cell r="CL906">
            <v>34.617559748309993</v>
          </cell>
          <cell r="CM906">
            <v>2.8967399999999999</v>
          </cell>
          <cell r="CN906">
            <v>154.24829928231571</v>
          </cell>
          <cell r="CO906">
            <v>47.742700885109997</v>
          </cell>
          <cell r="CP906">
            <v>34.617559748309993</v>
          </cell>
          <cell r="CQ906">
            <v>2.8967399999999999</v>
          </cell>
          <cell r="CR906">
            <v>0</v>
          </cell>
          <cell r="CS906">
            <v>308.49659856463143</v>
          </cell>
          <cell r="CT906">
            <v>0</v>
          </cell>
          <cell r="CU906">
            <v>68.414798175569999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</row>
        <row r="907">
          <cell r="C907" t="str">
            <v>HSS3.500x0.313</v>
          </cell>
          <cell r="D907" t="str">
            <v>F</v>
          </cell>
          <cell r="E907">
            <v>10.7</v>
          </cell>
          <cell r="F907">
            <v>2.93</v>
          </cell>
          <cell r="G907">
            <v>0</v>
          </cell>
          <cell r="H907">
            <v>0</v>
          </cell>
          <cell r="I907">
            <v>3.5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0.313</v>
          </cell>
          <cell r="Q907">
            <v>0.29099999999999998</v>
          </cell>
          <cell r="R907">
            <v>0</v>
          </cell>
          <cell r="S907">
            <v>0</v>
          </cell>
          <cell r="T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12</v>
          </cell>
          <cell r="AF907">
            <v>0</v>
          </cell>
          <cell r="AG907">
            <v>0</v>
          </cell>
          <cell r="AH907">
            <v>0</v>
          </cell>
          <cell r="AI907">
            <v>3.81</v>
          </cell>
          <cell r="AJ907">
            <v>3</v>
          </cell>
          <cell r="AK907">
            <v>2.1800000000000002</v>
          </cell>
          <cell r="AL907">
            <v>1.1399999999999999</v>
          </cell>
          <cell r="AM907">
            <v>3.81</v>
          </cell>
          <cell r="AN907">
            <v>3</v>
          </cell>
          <cell r="AO907">
            <v>2.1800000000000002</v>
          </cell>
          <cell r="AP907">
            <v>1.1399999999999999</v>
          </cell>
          <cell r="AQ907">
            <v>0</v>
          </cell>
          <cell r="AR907">
            <v>7.61</v>
          </cell>
          <cell r="AS907">
            <v>0</v>
          </cell>
          <cell r="AT907">
            <v>4.29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D907" t="str">
            <v>HSS88.9x8</v>
          </cell>
          <cell r="BE907" t="str">
            <v>HSS88.9x8</v>
          </cell>
          <cell r="BF907">
            <v>16</v>
          </cell>
          <cell r="BG907">
            <v>18.918075330000001</v>
          </cell>
          <cell r="BH907">
            <v>0</v>
          </cell>
          <cell r="BI907">
            <v>0</v>
          </cell>
          <cell r="BJ907">
            <v>8.8934999999999995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0.79533299999999996</v>
          </cell>
          <cell r="BR907">
            <v>0.73943099999999995</v>
          </cell>
          <cell r="BS907">
            <v>0</v>
          </cell>
          <cell r="BT907">
            <v>0</v>
          </cell>
          <cell r="BU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12</v>
          </cell>
          <cell r="CG907">
            <v>0</v>
          </cell>
          <cell r="CH907">
            <v>0</v>
          </cell>
          <cell r="CI907">
            <v>0</v>
          </cell>
          <cell r="CJ907">
            <v>158.83405953124941</v>
          </cell>
          <cell r="CK907">
            <v>49.219279262999997</v>
          </cell>
          <cell r="CL907">
            <v>35.766009597779998</v>
          </cell>
          <cell r="CM907">
            <v>2.8967399999999999</v>
          </cell>
          <cell r="CN907">
            <v>158.83405953124941</v>
          </cell>
          <cell r="CO907">
            <v>49.219279262999997</v>
          </cell>
          <cell r="CP907">
            <v>35.766009597779998</v>
          </cell>
          <cell r="CQ907">
            <v>2.8967399999999999</v>
          </cell>
          <cell r="CR907">
            <v>0</v>
          </cell>
          <cell r="CS907">
            <v>317.25123176714123</v>
          </cell>
          <cell r="CT907">
            <v>0</v>
          </cell>
          <cell r="CU907">
            <v>70.383569346089999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</row>
        <row r="908">
          <cell r="C908" t="str">
            <v>HSS3-1/2x2-1/2x1/4</v>
          </cell>
          <cell r="D908" t="str">
            <v>F</v>
          </cell>
          <cell r="E908">
            <v>8.7799999999999994</v>
          </cell>
          <cell r="F908">
            <v>2.44</v>
          </cell>
          <cell r="G908">
            <v>0</v>
          </cell>
          <cell r="H908">
            <v>3.5</v>
          </cell>
          <cell r="I908">
            <v>0</v>
          </cell>
          <cell r="J908">
            <v>0</v>
          </cell>
          <cell r="K908">
            <v>2.5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0.25</v>
          </cell>
          <cell r="Q908">
            <v>0.23300000000000001</v>
          </cell>
          <cell r="R908">
            <v>0</v>
          </cell>
          <cell r="S908">
            <v>0</v>
          </cell>
          <cell r="T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7.73</v>
          </cell>
          <cell r="AC908">
            <v>0</v>
          </cell>
          <cell r="AD908">
            <v>12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3.79</v>
          </cell>
          <cell r="AJ908">
            <v>2.74</v>
          </cell>
          <cell r="AK908">
            <v>2.17</v>
          </cell>
          <cell r="AL908">
            <v>1.25</v>
          </cell>
          <cell r="AM908">
            <v>2.23</v>
          </cell>
          <cell r="AN908">
            <v>2.16</v>
          </cell>
          <cell r="AO908">
            <v>1.78</v>
          </cell>
          <cell r="AP908">
            <v>0.95599999999999996</v>
          </cell>
          <cell r="AQ908">
            <v>0</v>
          </cell>
          <cell r="AR908">
            <v>4.75</v>
          </cell>
          <cell r="AS908">
            <v>0</v>
          </cell>
          <cell r="AT908">
            <v>3.4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D908" t="str">
            <v>HSS88.9x63.5x6.4</v>
          </cell>
          <cell r="BE908" t="str">
            <v>HSS88.9x63.5x6.4</v>
          </cell>
          <cell r="BF908">
            <v>13.1</v>
          </cell>
          <cell r="BG908">
            <v>15.75430164</v>
          </cell>
          <cell r="BH908">
            <v>0</v>
          </cell>
          <cell r="BI908">
            <v>8.8934999999999995</v>
          </cell>
          <cell r="BJ908">
            <v>0</v>
          </cell>
          <cell r="BK908">
            <v>0</v>
          </cell>
          <cell r="BL908">
            <v>6.3525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0.63524999999999998</v>
          </cell>
          <cell r="BR908">
            <v>0.59205300000000005</v>
          </cell>
          <cell r="BS908">
            <v>0</v>
          </cell>
          <cell r="BT908">
            <v>0</v>
          </cell>
          <cell r="BU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7.73</v>
          </cell>
          <cell r="CD908">
            <v>0</v>
          </cell>
          <cell r="CE908">
            <v>12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158.00028494053419</v>
          </cell>
          <cell r="CK908">
            <v>44.953608393540001</v>
          </cell>
          <cell r="CL908">
            <v>35.601945333569994</v>
          </cell>
          <cell r="CM908">
            <v>3.17625</v>
          </cell>
          <cell r="CN908">
            <v>92.965866864747028</v>
          </cell>
          <cell r="CO908">
            <v>35.437881069360003</v>
          </cell>
          <cell r="CP908">
            <v>29.20343902938</v>
          </cell>
          <cell r="CQ908">
            <v>2.4291959999999997</v>
          </cell>
          <cell r="CR908">
            <v>0</v>
          </cell>
          <cell r="CS908">
            <v>198.02146529486475</v>
          </cell>
          <cell r="CT908">
            <v>0</v>
          </cell>
          <cell r="CU908">
            <v>55.781849831399995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</row>
        <row r="909">
          <cell r="C909" t="str">
            <v>HSS3-1/2x2-1/2x1/8</v>
          </cell>
          <cell r="D909" t="str">
            <v>F</v>
          </cell>
          <cell r="E909">
            <v>4.75</v>
          </cell>
          <cell r="F909">
            <v>1.3</v>
          </cell>
          <cell r="G909">
            <v>0</v>
          </cell>
          <cell r="H909">
            <v>3.5</v>
          </cell>
          <cell r="I909">
            <v>0</v>
          </cell>
          <cell r="J909">
            <v>0</v>
          </cell>
          <cell r="K909">
            <v>2.5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0.125</v>
          </cell>
          <cell r="Q909">
            <v>0.11600000000000001</v>
          </cell>
          <cell r="R909">
            <v>0</v>
          </cell>
          <cell r="S909">
            <v>0</v>
          </cell>
          <cell r="T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18.600000000000001</v>
          </cell>
          <cell r="AC909">
            <v>0</v>
          </cell>
          <cell r="AD909">
            <v>27.2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2.23</v>
          </cell>
          <cell r="AJ909">
            <v>1.54</v>
          </cell>
          <cell r="AK909">
            <v>1.28</v>
          </cell>
          <cell r="AL909">
            <v>1.31</v>
          </cell>
          <cell r="AM909">
            <v>1.33</v>
          </cell>
          <cell r="AN909">
            <v>1.22</v>
          </cell>
          <cell r="AO909">
            <v>1.06</v>
          </cell>
          <cell r="AP909">
            <v>1.01</v>
          </cell>
          <cell r="AQ909">
            <v>0</v>
          </cell>
          <cell r="AR909">
            <v>2.67</v>
          </cell>
          <cell r="AS909">
            <v>0</v>
          </cell>
          <cell r="AT909">
            <v>1.87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D909" t="str">
            <v>HSS88.9x63.5x3.2</v>
          </cell>
          <cell r="BE909" t="str">
            <v>HSS88.9x63.5x3.2</v>
          </cell>
          <cell r="BF909">
            <v>7.0699999999999994</v>
          </cell>
          <cell r="BG909">
            <v>8.3936852999999996</v>
          </cell>
          <cell r="BH909">
            <v>0</v>
          </cell>
          <cell r="BI909">
            <v>8.8934999999999995</v>
          </cell>
          <cell r="BJ909">
            <v>0</v>
          </cell>
          <cell r="BK909">
            <v>0</v>
          </cell>
          <cell r="BL909">
            <v>6.3525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0.31762499999999999</v>
          </cell>
          <cell r="BR909">
            <v>0.29475600000000002</v>
          </cell>
          <cell r="BS909">
            <v>0</v>
          </cell>
          <cell r="BT909">
            <v>0</v>
          </cell>
          <cell r="BU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18.600000000000001</v>
          </cell>
          <cell r="CD909">
            <v>0</v>
          </cell>
          <cell r="CE909">
            <v>27.2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92.965866864747028</v>
          </cell>
          <cell r="CK909">
            <v>25.26589668834</v>
          </cell>
          <cell r="CL909">
            <v>21.000225818880001</v>
          </cell>
          <cell r="CM909">
            <v>3.3287100000000001</v>
          </cell>
          <cell r="CN909">
            <v>55.446010282562128</v>
          </cell>
          <cell r="CO909">
            <v>20.015840233619997</v>
          </cell>
          <cell r="CP909">
            <v>17.390812006259999</v>
          </cell>
          <cell r="CQ909">
            <v>2.5664099999999999</v>
          </cell>
          <cell r="CR909">
            <v>0</v>
          </cell>
          <cell r="CS909">
            <v>111.30890786048187</v>
          </cell>
          <cell r="CT909">
            <v>0</v>
          </cell>
          <cell r="CU909">
            <v>30.68001740727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</row>
        <row r="910">
          <cell r="C910" t="str">
            <v>HSS3-1/2x2-1/2x3/16</v>
          </cell>
          <cell r="D910" t="str">
            <v>F</v>
          </cell>
          <cell r="E910">
            <v>6.85</v>
          </cell>
          <cell r="F910">
            <v>1.89</v>
          </cell>
          <cell r="G910">
            <v>0</v>
          </cell>
          <cell r="H910">
            <v>3.5</v>
          </cell>
          <cell r="I910">
            <v>0</v>
          </cell>
          <cell r="J910">
            <v>0</v>
          </cell>
          <cell r="K910">
            <v>2.5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0.1875</v>
          </cell>
          <cell r="Q910">
            <v>0.17399999999999999</v>
          </cell>
          <cell r="R910">
            <v>0</v>
          </cell>
          <cell r="S910">
            <v>0</v>
          </cell>
          <cell r="T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11.4</v>
          </cell>
          <cell r="AC910">
            <v>0</v>
          </cell>
          <cell r="AD910">
            <v>17.100000000000001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3.09</v>
          </cell>
          <cell r="AJ910">
            <v>2.1800000000000002</v>
          </cell>
          <cell r="AK910">
            <v>1.76</v>
          </cell>
          <cell r="AL910">
            <v>1.28</v>
          </cell>
          <cell r="AM910">
            <v>1.82</v>
          </cell>
          <cell r="AN910">
            <v>1.72</v>
          </cell>
          <cell r="AO910">
            <v>1.46</v>
          </cell>
          <cell r="AP910">
            <v>0.98299999999999998</v>
          </cell>
          <cell r="AQ910">
            <v>0</v>
          </cell>
          <cell r="AR910">
            <v>3.78</v>
          </cell>
          <cell r="AS910">
            <v>0</v>
          </cell>
          <cell r="AT910">
            <v>2.67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D910" t="str">
            <v>HSS88.9x63.5x4.8</v>
          </cell>
          <cell r="BE910" t="str">
            <v>HSS88.9x63.5x4.8</v>
          </cell>
          <cell r="BF910">
            <v>10.199999999999999</v>
          </cell>
          <cell r="BG910">
            <v>12.203127089999999</v>
          </cell>
          <cell r="BH910">
            <v>0</v>
          </cell>
          <cell r="BI910">
            <v>8.8934999999999995</v>
          </cell>
          <cell r="BJ910">
            <v>0</v>
          </cell>
          <cell r="BK910">
            <v>0</v>
          </cell>
          <cell r="BL910">
            <v>6.3525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0.47643749999999996</v>
          </cell>
          <cell r="BR910">
            <v>0.44213399999999997</v>
          </cell>
          <cell r="BS910">
            <v>0</v>
          </cell>
          <cell r="BT910">
            <v>0</v>
          </cell>
          <cell r="BU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11.4</v>
          </cell>
          <cell r="CD910">
            <v>0</v>
          </cell>
          <cell r="CE910">
            <v>17.100000000000001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128.81817426550148</v>
          </cell>
          <cell r="CK910">
            <v>35.766009597779998</v>
          </cell>
          <cell r="CL910">
            <v>28.875310500959998</v>
          </cell>
          <cell r="CM910">
            <v>3.2524799999999998</v>
          </cell>
          <cell r="CN910">
            <v>75.873487755085023</v>
          </cell>
          <cell r="CO910">
            <v>28.219053444119996</v>
          </cell>
          <cell r="CP910">
            <v>23.953382574659997</v>
          </cell>
          <cell r="CQ910">
            <v>2.4978029999999998</v>
          </cell>
          <cell r="CR910">
            <v>0</v>
          </cell>
          <cell r="CS910">
            <v>157.58339764517657</v>
          </cell>
          <cell r="CT910">
            <v>0</v>
          </cell>
          <cell r="CU910">
            <v>43.805158544069997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</row>
        <row r="911">
          <cell r="C911" t="str">
            <v>HSS3-1/2x2-1/2x3/8</v>
          </cell>
          <cell r="D911" t="str">
            <v>F</v>
          </cell>
          <cell r="E911">
            <v>12.1</v>
          </cell>
          <cell r="F911">
            <v>3.39</v>
          </cell>
          <cell r="G911">
            <v>0</v>
          </cell>
          <cell r="H911">
            <v>3.5</v>
          </cell>
          <cell r="I911">
            <v>0</v>
          </cell>
          <cell r="J911">
            <v>0</v>
          </cell>
          <cell r="K911">
            <v>2.5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0.375</v>
          </cell>
          <cell r="Q911">
            <v>0.34899999999999998</v>
          </cell>
          <cell r="R911">
            <v>0</v>
          </cell>
          <cell r="S911">
            <v>0</v>
          </cell>
          <cell r="T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4.16</v>
          </cell>
          <cell r="AC911">
            <v>0</v>
          </cell>
          <cell r="AD911">
            <v>7.03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4.75</v>
          </cell>
          <cell r="AJ911">
            <v>3.59</v>
          </cell>
          <cell r="AK911">
            <v>2.72</v>
          </cell>
          <cell r="AL911">
            <v>1.18</v>
          </cell>
          <cell r="AM911">
            <v>2.77</v>
          </cell>
          <cell r="AN911">
            <v>2.82</v>
          </cell>
          <cell r="AO911">
            <v>2.21</v>
          </cell>
          <cell r="AP911">
            <v>0.90400000000000003</v>
          </cell>
          <cell r="AQ911">
            <v>0</v>
          </cell>
          <cell r="AR911">
            <v>6.16</v>
          </cell>
          <cell r="AS911">
            <v>0</v>
          </cell>
          <cell r="AT911">
            <v>4.57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D911" t="str">
            <v>HSS88.9x63.5x9.5</v>
          </cell>
          <cell r="BE911" t="str">
            <v>HSS88.9x63.5x9.5</v>
          </cell>
          <cell r="BF911">
            <v>18.100000000000001</v>
          </cell>
          <cell r="BG911">
            <v>21.88814859</v>
          </cell>
          <cell r="BH911">
            <v>0</v>
          </cell>
          <cell r="BI911">
            <v>8.8934999999999995</v>
          </cell>
          <cell r="BJ911">
            <v>0</v>
          </cell>
          <cell r="BK911">
            <v>0</v>
          </cell>
          <cell r="BL911">
            <v>6.3525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0.95287499999999992</v>
          </cell>
          <cell r="BR911">
            <v>0.88680899999999996</v>
          </cell>
          <cell r="BS911">
            <v>0</v>
          </cell>
          <cell r="BT911">
            <v>0</v>
          </cell>
          <cell r="BU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4.16</v>
          </cell>
          <cell r="CD911">
            <v>0</v>
          </cell>
          <cell r="CE911">
            <v>7.03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198.02146529486475</v>
          </cell>
          <cell r="CK911">
            <v>58.899070851389993</v>
          </cell>
          <cell r="CL911">
            <v>44.625479865119999</v>
          </cell>
          <cell r="CM911">
            <v>2.9983799999999996</v>
          </cell>
          <cell r="CN911">
            <v>115.47778081405797</v>
          </cell>
          <cell r="CO911">
            <v>46.266122507219997</v>
          </cell>
          <cell r="CP911">
            <v>36.258202390409998</v>
          </cell>
          <cell r="CQ911">
            <v>2.2970640000000002</v>
          </cell>
          <cell r="CR911">
            <v>0</v>
          </cell>
          <cell r="CS911">
            <v>256.80257394028774</v>
          </cell>
          <cell r="CT911">
            <v>0</v>
          </cell>
          <cell r="CU911">
            <v>74.977368743970004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</row>
        <row r="912">
          <cell r="C912" t="str">
            <v>HSS3-1/2x2-1/2x5/16</v>
          </cell>
          <cell r="D912" t="str">
            <v>F</v>
          </cell>
          <cell r="E912">
            <v>10.5</v>
          </cell>
          <cell r="F912">
            <v>2.94</v>
          </cell>
          <cell r="G912">
            <v>0</v>
          </cell>
          <cell r="H912">
            <v>3.5</v>
          </cell>
          <cell r="I912">
            <v>0</v>
          </cell>
          <cell r="J912">
            <v>0</v>
          </cell>
          <cell r="K912">
            <v>2.5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0.3125</v>
          </cell>
          <cell r="Q912">
            <v>0.29099999999999998</v>
          </cell>
          <cell r="R912">
            <v>0</v>
          </cell>
          <cell r="S912">
            <v>0</v>
          </cell>
          <cell r="T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5.59</v>
          </cell>
          <cell r="AC912">
            <v>0</v>
          </cell>
          <cell r="AD912">
            <v>9.0299999999999994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4.34</v>
          </cell>
          <cell r="AJ912">
            <v>3.2</v>
          </cell>
          <cell r="AK912">
            <v>2.48</v>
          </cell>
          <cell r="AL912">
            <v>1.22</v>
          </cell>
          <cell r="AM912">
            <v>2.54</v>
          </cell>
          <cell r="AN912">
            <v>2.52</v>
          </cell>
          <cell r="AO912">
            <v>2.0299999999999998</v>
          </cell>
          <cell r="AP912">
            <v>0.93</v>
          </cell>
          <cell r="AQ912">
            <v>0</v>
          </cell>
          <cell r="AR912">
            <v>5.53</v>
          </cell>
          <cell r="AS912">
            <v>0</v>
          </cell>
          <cell r="AT912">
            <v>4.03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D912" t="str">
            <v>HSS88.9x63.5x7.9</v>
          </cell>
          <cell r="BE912" t="str">
            <v>HSS88.9x63.5x7.9</v>
          </cell>
          <cell r="BF912">
            <v>15.7</v>
          </cell>
          <cell r="BG912">
            <v>18.982642139999999</v>
          </cell>
          <cell r="BH912">
            <v>0</v>
          </cell>
          <cell r="BI912">
            <v>8.8934999999999995</v>
          </cell>
          <cell r="BJ912">
            <v>0</v>
          </cell>
          <cell r="BK912">
            <v>0</v>
          </cell>
          <cell r="BL912">
            <v>6.3525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0.7940625</v>
          </cell>
          <cell r="BR912">
            <v>0.73943099999999995</v>
          </cell>
          <cell r="BS912">
            <v>0</v>
          </cell>
          <cell r="BT912">
            <v>0</v>
          </cell>
          <cell r="BU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5.59</v>
          </cell>
          <cell r="CD912">
            <v>0</v>
          </cell>
          <cell r="CE912">
            <v>9.0299999999999994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180.92908618520272</v>
          </cell>
          <cell r="CK912">
            <v>52.5005645472</v>
          </cell>
          <cell r="CL912">
            <v>40.687937524079999</v>
          </cell>
          <cell r="CM912">
            <v>3.1000199999999998</v>
          </cell>
          <cell r="CN912">
            <v>105.88937302083293</v>
          </cell>
          <cell r="CO912">
            <v>41.344194580919996</v>
          </cell>
          <cell r="CP912">
            <v>33.305045634629998</v>
          </cell>
          <cell r="CQ912">
            <v>2.36313</v>
          </cell>
          <cell r="CR912">
            <v>0</v>
          </cell>
          <cell r="CS912">
            <v>230.53867433275832</v>
          </cell>
          <cell r="CT912">
            <v>0</v>
          </cell>
          <cell r="CU912">
            <v>66.117898476630003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</row>
        <row r="913">
          <cell r="C913" t="str">
            <v>HSS3-1/2x3-1/2x1/4</v>
          </cell>
          <cell r="D913" t="str">
            <v>F</v>
          </cell>
          <cell r="E913">
            <v>10.5</v>
          </cell>
          <cell r="F913">
            <v>2.91</v>
          </cell>
          <cell r="G913">
            <v>0</v>
          </cell>
          <cell r="H913">
            <v>3.5</v>
          </cell>
          <cell r="I913">
            <v>0</v>
          </cell>
          <cell r="J913">
            <v>0</v>
          </cell>
          <cell r="K913">
            <v>3.5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0.25</v>
          </cell>
          <cell r="Q913">
            <v>0.23300000000000001</v>
          </cell>
          <cell r="R913">
            <v>0</v>
          </cell>
          <cell r="S913">
            <v>0</v>
          </cell>
          <cell r="T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12</v>
          </cell>
          <cell r="AC913">
            <v>0</v>
          </cell>
          <cell r="AD913">
            <v>12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5.04</v>
          </cell>
          <cell r="AJ913">
            <v>3.5</v>
          </cell>
          <cell r="AK913">
            <v>2.88</v>
          </cell>
          <cell r="AL913">
            <v>1.32</v>
          </cell>
          <cell r="AM913">
            <v>5.04</v>
          </cell>
          <cell r="AN913">
            <v>3.5</v>
          </cell>
          <cell r="AO913">
            <v>2.88</v>
          </cell>
          <cell r="AP913">
            <v>1.32</v>
          </cell>
          <cell r="AQ913">
            <v>0</v>
          </cell>
          <cell r="AR913">
            <v>8.35</v>
          </cell>
          <cell r="AS913">
            <v>0</v>
          </cell>
          <cell r="AT913">
            <v>4.92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D913" t="str">
            <v>HSS88.9x88.9x6.4</v>
          </cell>
          <cell r="BE913" t="str">
            <v>HSS88.9x88.9x6.4</v>
          </cell>
          <cell r="BF913">
            <v>15.7</v>
          </cell>
          <cell r="BG913">
            <v>18.78894171</v>
          </cell>
          <cell r="BH913">
            <v>0</v>
          </cell>
          <cell r="BI913">
            <v>8.8934999999999995</v>
          </cell>
          <cell r="BJ913">
            <v>0</v>
          </cell>
          <cell r="BK913">
            <v>0</v>
          </cell>
          <cell r="BL913">
            <v>8.8934999999999995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0.63524999999999998</v>
          </cell>
          <cell r="BR913">
            <v>0.59205300000000005</v>
          </cell>
          <cell r="BS913">
            <v>0</v>
          </cell>
          <cell r="BT913">
            <v>0</v>
          </cell>
          <cell r="BU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12</v>
          </cell>
          <cell r="CD913">
            <v>0</v>
          </cell>
          <cell r="CE913">
            <v>12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210.11119686023542</v>
          </cell>
          <cell r="CK913">
            <v>57.4224924735</v>
          </cell>
          <cell r="CL913">
            <v>47.250508092479997</v>
          </cell>
          <cell r="CM913">
            <v>3.35412</v>
          </cell>
          <cell r="CN913">
            <v>210.11119686023542</v>
          </cell>
          <cell r="CO913">
            <v>57.4224924735</v>
          </cell>
          <cell r="CP913">
            <v>47.250508092479997</v>
          </cell>
          <cell r="CQ913">
            <v>3.35412</v>
          </cell>
          <cell r="CR913">
            <v>0</v>
          </cell>
          <cell r="CS913">
            <v>348.1008916236043</v>
          </cell>
          <cell r="CT913">
            <v>0</v>
          </cell>
          <cell r="CU913">
            <v>80.719617991319993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</row>
        <row r="914">
          <cell r="C914" t="str">
            <v>HSS3-1/2x3-1/2x1/8</v>
          </cell>
          <cell r="D914" t="str">
            <v>F</v>
          </cell>
          <cell r="E914">
            <v>5.6</v>
          </cell>
          <cell r="F914">
            <v>1.54</v>
          </cell>
          <cell r="G914">
            <v>0</v>
          </cell>
          <cell r="H914">
            <v>3.5</v>
          </cell>
          <cell r="I914">
            <v>0</v>
          </cell>
          <cell r="J914">
            <v>0</v>
          </cell>
          <cell r="K914">
            <v>3.5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0.125</v>
          </cell>
          <cell r="Q914">
            <v>0.11600000000000001</v>
          </cell>
          <cell r="R914">
            <v>0</v>
          </cell>
          <cell r="S914">
            <v>0</v>
          </cell>
          <cell r="T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27.2</v>
          </cell>
          <cell r="AC914">
            <v>0</v>
          </cell>
          <cell r="AD914">
            <v>27.2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2.9</v>
          </cell>
          <cell r="AJ914">
            <v>1.93</v>
          </cell>
          <cell r="AK914">
            <v>1.66</v>
          </cell>
          <cell r="AL914">
            <v>1.37</v>
          </cell>
          <cell r="AM914">
            <v>2.9</v>
          </cell>
          <cell r="AN914">
            <v>1.93</v>
          </cell>
          <cell r="AO914">
            <v>1.66</v>
          </cell>
          <cell r="AP914">
            <v>1.37</v>
          </cell>
          <cell r="AQ914">
            <v>0</v>
          </cell>
          <cell r="AR914">
            <v>4.58</v>
          </cell>
          <cell r="AS914">
            <v>0</v>
          </cell>
          <cell r="AT914">
            <v>2.65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D914" t="str">
            <v>HSS88.9x88.9x3.2</v>
          </cell>
          <cell r="BE914" t="str">
            <v>HSS88.9x88.9x3.2</v>
          </cell>
          <cell r="BF914">
            <v>8.34</v>
          </cell>
          <cell r="BG914">
            <v>9.9432887399999998</v>
          </cell>
          <cell r="BH914">
            <v>0</v>
          </cell>
          <cell r="BI914">
            <v>8.8934999999999995</v>
          </cell>
          <cell r="BJ914">
            <v>0</v>
          </cell>
          <cell r="BK914">
            <v>0</v>
          </cell>
          <cell r="BL914">
            <v>8.8934999999999995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0.31762499999999999</v>
          </cell>
          <cell r="BR914">
            <v>0.29475600000000002</v>
          </cell>
          <cell r="BS914">
            <v>0</v>
          </cell>
          <cell r="BT914">
            <v>0</v>
          </cell>
          <cell r="BU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27.2</v>
          </cell>
          <cell r="CD914">
            <v>0</v>
          </cell>
          <cell r="CE914">
            <v>27.2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120.8973156537069</v>
          </cell>
          <cell r="CK914">
            <v>31.664402992529997</v>
          </cell>
          <cell r="CL914">
            <v>27.234667858859996</v>
          </cell>
          <cell r="CM914">
            <v>3.4811700000000001</v>
          </cell>
          <cell r="CN914">
            <v>120.8973156537069</v>
          </cell>
          <cell r="CO914">
            <v>31.664402992529997</v>
          </cell>
          <cell r="CP914">
            <v>27.234667858859996</v>
          </cell>
          <cell r="CQ914">
            <v>3.4811700000000001</v>
          </cell>
          <cell r="CR914">
            <v>0</v>
          </cell>
          <cell r="CS914">
            <v>190.93438127378536</v>
          </cell>
          <cell r="CT914">
            <v>0</v>
          </cell>
          <cell r="CU914">
            <v>43.477030015649994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</row>
        <row r="915">
          <cell r="C915" t="str">
            <v>HSS3-1/2x3-1/2x3/16</v>
          </cell>
          <cell r="D915" t="str">
            <v>F</v>
          </cell>
          <cell r="E915">
            <v>8.1300000000000008</v>
          </cell>
          <cell r="F915">
            <v>2.2400000000000002</v>
          </cell>
          <cell r="G915">
            <v>0</v>
          </cell>
          <cell r="H915">
            <v>3.5</v>
          </cell>
          <cell r="I915">
            <v>0</v>
          </cell>
          <cell r="J915">
            <v>0</v>
          </cell>
          <cell r="K915">
            <v>3.5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0.1875</v>
          </cell>
          <cell r="Q915">
            <v>0.17399999999999999</v>
          </cell>
          <cell r="R915">
            <v>0</v>
          </cell>
          <cell r="S915">
            <v>0</v>
          </cell>
          <cell r="T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17.100000000000001</v>
          </cell>
          <cell r="AC915">
            <v>0</v>
          </cell>
          <cell r="AD915">
            <v>17.100000000000001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4.05</v>
          </cell>
          <cell r="AJ915">
            <v>2.76</v>
          </cell>
          <cell r="AK915">
            <v>2.31</v>
          </cell>
          <cell r="AL915">
            <v>1.35</v>
          </cell>
          <cell r="AM915">
            <v>4.05</v>
          </cell>
          <cell r="AN915">
            <v>2.76</v>
          </cell>
          <cell r="AO915">
            <v>2.31</v>
          </cell>
          <cell r="AP915">
            <v>1.35</v>
          </cell>
          <cell r="AQ915">
            <v>0</v>
          </cell>
          <cell r="AR915">
            <v>6.56</v>
          </cell>
          <cell r="AS915">
            <v>0</v>
          </cell>
          <cell r="AT915">
            <v>3.83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D915" t="str">
            <v>HSS88.9x88.9x4.8</v>
          </cell>
          <cell r="BE915" t="str">
            <v>HSS88.9x88.9x4.8</v>
          </cell>
          <cell r="BF915">
            <v>12.1</v>
          </cell>
          <cell r="BG915">
            <v>14.462965440000001</v>
          </cell>
          <cell r="BH915">
            <v>0</v>
          </cell>
          <cell r="BI915">
            <v>8.8934999999999995</v>
          </cell>
          <cell r="BJ915">
            <v>0</v>
          </cell>
          <cell r="BK915">
            <v>0</v>
          </cell>
          <cell r="BL915">
            <v>8.8934999999999995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0.47643749999999996</v>
          </cell>
          <cell r="BR915">
            <v>0.44213399999999997</v>
          </cell>
          <cell r="BS915">
            <v>0</v>
          </cell>
          <cell r="BT915">
            <v>0</v>
          </cell>
          <cell r="BU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17.100000000000001</v>
          </cell>
          <cell r="CD915">
            <v>0</v>
          </cell>
          <cell r="CE915">
            <v>17.100000000000001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168.83935461983205</v>
          </cell>
          <cell r="CK915">
            <v>45.281736921959997</v>
          </cell>
          <cell r="CL915">
            <v>37.898845032509996</v>
          </cell>
          <cell r="CM915">
            <v>3.4303500000000002</v>
          </cell>
          <cell r="CN915">
            <v>168.83935461983205</v>
          </cell>
          <cell r="CO915">
            <v>45.281736921959997</v>
          </cell>
          <cell r="CP915">
            <v>37.898845032509996</v>
          </cell>
          <cell r="CQ915">
            <v>3.4303500000000002</v>
          </cell>
          <cell r="CR915">
            <v>0</v>
          </cell>
          <cell r="CS915">
            <v>273.47806575459214</v>
          </cell>
          <cell r="CT915">
            <v>0</v>
          </cell>
          <cell r="CU915">
            <v>62.836613192430001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</row>
        <row r="916">
          <cell r="C916" t="str">
            <v>HSS3-1/2x3-1/2x3/8</v>
          </cell>
          <cell r="D916" t="str">
            <v>F</v>
          </cell>
          <cell r="E916">
            <v>14.6</v>
          </cell>
          <cell r="F916">
            <v>4.09</v>
          </cell>
          <cell r="G916">
            <v>0</v>
          </cell>
          <cell r="H916">
            <v>3.5</v>
          </cell>
          <cell r="I916">
            <v>0</v>
          </cell>
          <cell r="J916">
            <v>0</v>
          </cell>
          <cell r="K916">
            <v>3.5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0.375</v>
          </cell>
          <cell r="Q916">
            <v>0.34899999999999998</v>
          </cell>
          <cell r="R916">
            <v>0</v>
          </cell>
          <cell r="S916">
            <v>0</v>
          </cell>
          <cell r="T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7.03</v>
          </cell>
          <cell r="AC916">
            <v>0</v>
          </cell>
          <cell r="AD916">
            <v>7.03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6.49</v>
          </cell>
          <cell r="AJ916">
            <v>4.6900000000000004</v>
          </cell>
          <cell r="AK916">
            <v>3.71</v>
          </cell>
          <cell r="AL916">
            <v>1.26</v>
          </cell>
          <cell r="AM916">
            <v>6.49</v>
          </cell>
          <cell r="AN916">
            <v>4.6900000000000004</v>
          </cell>
          <cell r="AO916">
            <v>3.71</v>
          </cell>
          <cell r="AP916">
            <v>1.26</v>
          </cell>
          <cell r="AQ916">
            <v>0</v>
          </cell>
          <cell r="AR916">
            <v>11.2</v>
          </cell>
          <cell r="AS916">
            <v>0</v>
          </cell>
          <cell r="AT916">
            <v>6.77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D916" t="str">
            <v>HSS88.9x88.9x9.5</v>
          </cell>
          <cell r="BE916" t="str">
            <v>HSS88.9x88.9x9.5</v>
          </cell>
          <cell r="BF916">
            <v>21.8</v>
          </cell>
          <cell r="BG916">
            <v>26.407825289999998</v>
          </cell>
          <cell r="BH916">
            <v>0</v>
          </cell>
          <cell r="BI916">
            <v>8.8934999999999995</v>
          </cell>
          <cell r="BJ916">
            <v>0</v>
          </cell>
          <cell r="BK916">
            <v>0</v>
          </cell>
          <cell r="BL916">
            <v>8.8934999999999995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0.95287499999999992</v>
          </cell>
          <cell r="BR916">
            <v>0.88680899999999996</v>
          </cell>
          <cell r="BS916">
            <v>0</v>
          </cell>
          <cell r="BT916">
            <v>0</v>
          </cell>
          <cell r="BU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7.03</v>
          </cell>
          <cell r="CD916">
            <v>0</v>
          </cell>
          <cell r="CE916">
            <v>7.03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270.55985468708889</v>
          </cell>
          <cell r="CK916">
            <v>76.946139914490004</v>
          </cell>
          <cell r="CL916">
            <v>60.867842021909993</v>
          </cell>
          <cell r="CM916">
            <v>3.20166</v>
          </cell>
          <cell r="CN916">
            <v>270.55985468708889</v>
          </cell>
          <cell r="CO916">
            <v>76.946139914490004</v>
          </cell>
          <cell r="CP916">
            <v>60.867842021909993</v>
          </cell>
          <cell r="CQ916">
            <v>3.20166</v>
          </cell>
          <cell r="CR916">
            <v>0</v>
          </cell>
          <cell r="CS916">
            <v>466.91377080052314</v>
          </cell>
          <cell r="CT916">
            <v>0</v>
          </cell>
          <cell r="CU916">
            <v>111.07150687016998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</row>
        <row r="917">
          <cell r="C917" t="str">
            <v>HSS3-1/2x3-1/2x5/16</v>
          </cell>
          <cell r="D917" t="str">
            <v>F</v>
          </cell>
          <cell r="E917">
            <v>12.7</v>
          </cell>
          <cell r="F917">
            <v>3.52</v>
          </cell>
          <cell r="G917">
            <v>0</v>
          </cell>
          <cell r="H917">
            <v>3.5</v>
          </cell>
          <cell r="I917">
            <v>0</v>
          </cell>
          <cell r="J917">
            <v>0</v>
          </cell>
          <cell r="K917">
            <v>3.5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0.3125</v>
          </cell>
          <cell r="Q917">
            <v>0.29099999999999998</v>
          </cell>
          <cell r="R917">
            <v>0</v>
          </cell>
          <cell r="S917">
            <v>0</v>
          </cell>
          <cell r="T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9.0299999999999994</v>
          </cell>
          <cell r="AC917">
            <v>0</v>
          </cell>
          <cell r="AD917">
            <v>9.0299999999999994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5.84</v>
          </cell>
          <cell r="AJ917">
            <v>4.1399999999999997</v>
          </cell>
          <cell r="AK917">
            <v>3.34</v>
          </cell>
          <cell r="AL917">
            <v>1.29</v>
          </cell>
          <cell r="AM917">
            <v>5.84</v>
          </cell>
          <cell r="AN917">
            <v>4.1399999999999997</v>
          </cell>
          <cell r="AO917">
            <v>3.34</v>
          </cell>
          <cell r="AP917">
            <v>1.29</v>
          </cell>
          <cell r="AQ917">
            <v>0</v>
          </cell>
          <cell r="AR917">
            <v>9.89</v>
          </cell>
          <cell r="AS917">
            <v>0</v>
          </cell>
          <cell r="AT917">
            <v>5.9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D917" t="str">
            <v>HSS88.9x88.9x7.9</v>
          </cell>
          <cell r="BE917" t="str">
            <v>HSS88.9x88.9x7.9</v>
          </cell>
          <cell r="BF917">
            <v>19</v>
          </cell>
          <cell r="BG917">
            <v>22.727517119999998</v>
          </cell>
          <cell r="BH917">
            <v>0</v>
          </cell>
          <cell r="BI917">
            <v>8.8934999999999995</v>
          </cell>
          <cell r="BJ917">
            <v>0</v>
          </cell>
          <cell r="BK917">
            <v>0</v>
          </cell>
          <cell r="BL917">
            <v>8.8934999999999995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0.7940625</v>
          </cell>
          <cell r="BR917">
            <v>0.73943099999999995</v>
          </cell>
          <cell r="BS917">
            <v>0</v>
          </cell>
          <cell r="BT917">
            <v>0</v>
          </cell>
          <cell r="BU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9.0299999999999994</v>
          </cell>
          <cell r="CD917">
            <v>0</v>
          </cell>
          <cell r="CE917">
            <v>9.0299999999999994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243.46218048884424</v>
          </cell>
          <cell r="CK917">
            <v>67.922605382939992</v>
          </cell>
          <cell r="CL917">
            <v>54.797464246139995</v>
          </cell>
          <cell r="CM917">
            <v>3.2778900000000002</v>
          </cell>
          <cell r="CN917">
            <v>243.46218048884424</v>
          </cell>
          <cell r="CO917">
            <v>67.922605382939992</v>
          </cell>
          <cell r="CP917">
            <v>54.797464246139995</v>
          </cell>
          <cell r="CQ917">
            <v>3.2778900000000002</v>
          </cell>
          <cell r="CR917">
            <v>0</v>
          </cell>
          <cell r="CS917">
            <v>412.30153510867632</v>
          </cell>
          <cell r="CT917">
            <v>0</v>
          </cell>
          <cell r="CU917">
            <v>96.797915883900004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</row>
        <row r="918">
          <cell r="C918" t="str">
            <v>HSS3x1-1/2x1/4</v>
          </cell>
          <cell r="D918" t="str">
            <v>F</v>
          </cell>
          <cell r="E918">
            <v>6.23</v>
          </cell>
          <cell r="F918">
            <v>1.74</v>
          </cell>
          <cell r="G918">
            <v>0</v>
          </cell>
          <cell r="H918">
            <v>3</v>
          </cell>
          <cell r="I918">
            <v>0</v>
          </cell>
          <cell r="J918">
            <v>0</v>
          </cell>
          <cell r="K918">
            <v>1.5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0.25</v>
          </cell>
          <cell r="Q918">
            <v>0.23300000000000001</v>
          </cell>
          <cell r="R918">
            <v>0</v>
          </cell>
          <cell r="S918">
            <v>0</v>
          </cell>
          <cell r="T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3.44</v>
          </cell>
          <cell r="AC918">
            <v>0</v>
          </cell>
          <cell r="AD918">
            <v>9.8800000000000008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1.68</v>
          </cell>
          <cell r="AJ918">
            <v>1.51</v>
          </cell>
          <cell r="AK918">
            <v>1.1200000000000001</v>
          </cell>
          <cell r="AL918">
            <v>0.98199999999999998</v>
          </cell>
          <cell r="AM918">
            <v>0.54300000000000004</v>
          </cell>
          <cell r="AN918">
            <v>0.91100000000000003</v>
          </cell>
          <cell r="AO918">
            <v>0.72499999999999998</v>
          </cell>
          <cell r="AP918">
            <v>0.55900000000000005</v>
          </cell>
          <cell r="AQ918">
            <v>0</v>
          </cell>
          <cell r="AR918">
            <v>1.44</v>
          </cell>
          <cell r="AS918">
            <v>0</v>
          </cell>
          <cell r="AT918">
            <v>1.58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D918" t="str">
            <v>HSS76.2x38.1x6.4</v>
          </cell>
          <cell r="BE918" t="str">
            <v>HSS76.2x38.1x6.4</v>
          </cell>
          <cell r="BF918">
            <v>9.2799999999999994</v>
          </cell>
          <cell r="BG918">
            <v>11.23462494</v>
          </cell>
          <cell r="BH918">
            <v>0</v>
          </cell>
          <cell r="BI918">
            <v>7.6229999999999993</v>
          </cell>
          <cell r="BJ918">
            <v>0</v>
          </cell>
          <cell r="BK918">
            <v>0</v>
          </cell>
          <cell r="BL918">
            <v>3.8114999999999997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0.63524999999999998</v>
          </cell>
          <cell r="BR918">
            <v>0.59205300000000005</v>
          </cell>
          <cell r="BS918">
            <v>0</v>
          </cell>
          <cell r="BT918">
            <v>0</v>
          </cell>
          <cell r="BU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3.44</v>
          </cell>
          <cell r="CD918">
            <v>0</v>
          </cell>
          <cell r="CE918">
            <v>9.8800000000000008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70.037065620078479</v>
          </cell>
          <cell r="CK918">
            <v>24.77370389571</v>
          </cell>
          <cell r="CL918">
            <v>18.375197591519999</v>
          </cell>
          <cell r="CM918">
            <v>2.4952619999999999</v>
          </cell>
          <cell r="CN918">
            <v>22.636980137918222</v>
          </cell>
          <cell r="CO918">
            <v>14.946254469531</v>
          </cell>
          <cell r="CP918">
            <v>11.894659155224998</v>
          </cell>
          <cell r="CQ918">
            <v>1.4204190000000001</v>
          </cell>
          <cell r="CR918">
            <v>0</v>
          </cell>
          <cell r="CS918">
            <v>60.031770531495837</v>
          </cell>
          <cell r="CT918">
            <v>0</v>
          </cell>
          <cell r="CU918">
            <v>25.922153745180001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</row>
        <row r="919">
          <cell r="C919" t="str">
            <v>HSS3x1-1/2x1/8</v>
          </cell>
          <cell r="D919" t="str">
            <v>F</v>
          </cell>
          <cell r="E919">
            <v>3.47</v>
          </cell>
          <cell r="F919">
            <v>0.95599999999999996</v>
          </cell>
          <cell r="G919">
            <v>0</v>
          </cell>
          <cell r="H919">
            <v>3</v>
          </cell>
          <cell r="I919">
            <v>0</v>
          </cell>
          <cell r="J919">
            <v>0</v>
          </cell>
          <cell r="K919">
            <v>1.5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0.125</v>
          </cell>
          <cell r="Q919">
            <v>0.11600000000000001</v>
          </cell>
          <cell r="R919">
            <v>0</v>
          </cell>
          <cell r="S919">
            <v>0</v>
          </cell>
          <cell r="T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9.93</v>
          </cell>
          <cell r="AC919">
            <v>0</v>
          </cell>
          <cell r="AD919">
            <v>22.9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1.06</v>
          </cell>
          <cell r="AJ919">
            <v>0.89500000000000002</v>
          </cell>
          <cell r="AK919">
            <v>0.70599999999999996</v>
          </cell>
          <cell r="AL919">
            <v>1.05</v>
          </cell>
          <cell r="AM919">
            <v>0.35499999999999998</v>
          </cell>
          <cell r="AN919">
            <v>0.55000000000000004</v>
          </cell>
          <cell r="AO919">
            <v>0.47399999999999998</v>
          </cell>
          <cell r="AP919">
            <v>0.61</v>
          </cell>
          <cell r="AQ919">
            <v>0</v>
          </cell>
          <cell r="AR919">
            <v>0.88600000000000001</v>
          </cell>
          <cell r="AS919">
            <v>0</v>
          </cell>
          <cell r="AT919">
            <v>0.92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D919" t="str">
            <v>HSS76.2x38.1x3.2</v>
          </cell>
          <cell r="BE919" t="str">
            <v>HSS76.2x38.1x3.2</v>
          </cell>
          <cell r="BF919">
            <v>5.17</v>
          </cell>
          <cell r="BG919">
            <v>6.1725870359999995</v>
          </cell>
          <cell r="BH919">
            <v>0</v>
          </cell>
          <cell r="BI919">
            <v>7.6229999999999993</v>
          </cell>
          <cell r="BJ919">
            <v>0</v>
          </cell>
          <cell r="BK919">
            <v>0</v>
          </cell>
          <cell r="BL919">
            <v>3.8114999999999997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0.31762499999999999</v>
          </cell>
          <cell r="BR919">
            <v>0.29475600000000002</v>
          </cell>
          <cell r="BS919">
            <v>0</v>
          </cell>
          <cell r="BT919">
            <v>0</v>
          </cell>
          <cell r="BU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9.93</v>
          </cell>
          <cell r="CD919">
            <v>0</v>
          </cell>
          <cell r="CE919">
            <v>22.9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44.190053307906659</v>
          </cell>
          <cell r="CK919">
            <v>14.683751646794999</v>
          </cell>
          <cell r="CL919">
            <v>11.582937053225999</v>
          </cell>
          <cell r="CM919">
            <v>2.66805</v>
          </cell>
          <cell r="CN919">
            <v>14.799498985195154</v>
          </cell>
          <cell r="CO919">
            <v>9.0235345315500002</v>
          </cell>
          <cell r="CP919">
            <v>7.7766461235539994</v>
          </cell>
          <cell r="CQ919">
            <v>1.5500099999999999</v>
          </cell>
          <cell r="CR919">
            <v>0</v>
          </cell>
          <cell r="CS919">
            <v>36.936214368684247</v>
          </cell>
          <cell r="CT919">
            <v>0</v>
          </cell>
          <cell r="CU919">
            <v>15.09391230732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</row>
        <row r="920">
          <cell r="C920" t="str">
            <v>HSS3x1-1/2x3/16</v>
          </cell>
          <cell r="D920" t="str">
            <v>F</v>
          </cell>
          <cell r="E920">
            <v>4.9400000000000004</v>
          </cell>
          <cell r="F920">
            <v>1.37</v>
          </cell>
          <cell r="G920">
            <v>0</v>
          </cell>
          <cell r="H920">
            <v>3</v>
          </cell>
          <cell r="I920">
            <v>0</v>
          </cell>
          <cell r="J920">
            <v>0</v>
          </cell>
          <cell r="K920">
            <v>1.5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0.1875</v>
          </cell>
          <cell r="Q920">
            <v>0.17399999999999999</v>
          </cell>
          <cell r="R920">
            <v>0</v>
          </cell>
          <cell r="S920">
            <v>0</v>
          </cell>
          <cell r="T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5.62</v>
          </cell>
          <cell r="AC920">
            <v>0</v>
          </cell>
          <cell r="AD920">
            <v>14.2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1.42</v>
          </cell>
          <cell r="AJ920">
            <v>1.24</v>
          </cell>
          <cell r="AK920">
            <v>0.94499999999999995</v>
          </cell>
          <cell r="AL920">
            <v>1.02</v>
          </cell>
          <cell r="AM920">
            <v>0.46700000000000003</v>
          </cell>
          <cell r="AN920">
            <v>0.752</v>
          </cell>
          <cell r="AO920">
            <v>0.622</v>
          </cell>
          <cell r="AP920">
            <v>0.58399999999999996</v>
          </cell>
          <cell r="AQ920">
            <v>0</v>
          </cell>
          <cell r="AR920">
            <v>1.21</v>
          </cell>
          <cell r="AS920">
            <v>0</v>
          </cell>
          <cell r="AT920">
            <v>1.28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D920" t="str">
            <v>HSS76.2x38.1x4.8</v>
          </cell>
          <cell r="BE920" t="str">
            <v>HSS76.2x38.1x4.8</v>
          </cell>
          <cell r="BF920">
            <v>7.3599999999999994</v>
          </cell>
          <cell r="BG920">
            <v>8.8456529699999997</v>
          </cell>
          <cell r="BH920">
            <v>0</v>
          </cell>
          <cell r="BI920">
            <v>7.6229999999999993</v>
          </cell>
          <cell r="BJ920">
            <v>0</v>
          </cell>
          <cell r="BK920">
            <v>0</v>
          </cell>
          <cell r="BL920">
            <v>3.8114999999999997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0.47643749999999996</v>
          </cell>
          <cell r="BR920">
            <v>0.44213399999999997</v>
          </cell>
          <cell r="BS920">
            <v>0</v>
          </cell>
          <cell r="BT920">
            <v>0</v>
          </cell>
          <cell r="BU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5.62</v>
          </cell>
          <cell r="CD920">
            <v>0</v>
          </cell>
          <cell r="CE920">
            <v>14.2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59.197995940780615</v>
          </cell>
          <cell r="CK920">
            <v>20.343968762039999</v>
          </cell>
          <cell r="CL920">
            <v>15.504072967844998</v>
          </cell>
          <cell r="CM920">
            <v>2.5918199999999998</v>
          </cell>
          <cell r="CN920">
            <v>19.468636693200388</v>
          </cell>
          <cell r="CO920">
            <v>12.337632668591999</v>
          </cell>
          <cell r="CP920">
            <v>10.204797233861999</v>
          </cell>
          <cell r="CQ920">
            <v>1.4839439999999999</v>
          </cell>
          <cell r="CR920">
            <v>0</v>
          </cell>
          <cell r="CS920">
            <v>50.443362738270807</v>
          </cell>
          <cell r="CT920">
            <v>0</v>
          </cell>
          <cell r="CU920">
            <v>21.000225818880001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</row>
        <row r="921">
          <cell r="C921" t="str">
            <v>HSS3x1x1/8</v>
          </cell>
          <cell r="D921" t="str">
            <v>F</v>
          </cell>
          <cell r="E921">
            <v>3.04</v>
          </cell>
          <cell r="F921">
            <v>0.84</v>
          </cell>
          <cell r="G921">
            <v>0</v>
          </cell>
          <cell r="H921">
            <v>3</v>
          </cell>
          <cell r="I921">
            <v>0</v>
          </cell>
          <cell r="J921">
            <v>0</v>
          </cell>
          <cell r="K921">
            <v>1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0.125</v>
          </cell>
          <cell r="Q921">
            <v>0.11600000000000001</v>
          </cell>
          <cell r="R921">
            <v>0</v>
          </cell>
          <cell r="S921">
            <v>0</v>
          </cell>
          <cell r="T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5.62</v>
          </cell>
          <cell r="AC921">
            <v>0</v>
          </cell>
          <cell r="AD921">
            <v>22.9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0.81699999999999995</v>
          </cell>
          <cell r="AJ921">
            <v>0.72799999999999998</v>
          </cell>
          <cell r="AK921">
            <v>0.54500000000000004</v>
          </cell>
          <cell r="AL921">
            <v>0.98699999999999999</v>
          </cell>
          <cell r="AM921">
            <v>0.13800000000000001</v>
          </cell>
          <cell r="AN921">
            <v>0.32500000000000001</v>
          </cell>
          <cell r="AO921">
            <v>0.27600000000000002</v>
          </cell>
          <cell r="AP921">
            <v>0.40500000000000003</v>
          </cell>
          <cell r="AQ921">
            <v>0</v>
          </cell>
          <cell r="AR921">
            <v>0.40799999999999997</v>
          </cell>
          <cell r="AS921">
            <v>0</v>
          </cell>
          <cell r="AT921">
            <v>0.58499999999999996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D921" t="str">
            <v>HSS76.2x25.4x3.2</v>
          </cell>
          <cell r="BE921" t="str">
            <v>HSS76.2x25.4x3.2</v>
          </cell>
          <cell r="BF921">
            <v>4.5299999999999994</v>
          </cell>
          <cell r="BG921">
            <v>5.4236120399999992</v>
          </cell>
          <cell r="BH921">
            <v>0</v>
          </cell>
          <cell r="BI921">
            <v>7.6229999999999993</v>
          </cell>
          <cell r="BJ921">
            <v>0</v>
          </cell>
          <cell r="BK921">
            <v>0</v>
          </cell>
          <cell r="BL921">
            <v>2.5409999999999999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0.31762499999999999</v>
          </cell>
          <cell r="BR921">
            <v>0.29475600000000002</v>
          </cell>
          <cell r="BS921">
            <v>0</v>
          </cell>
          <cell r="BT921">
            <v>0</v>
          </cell>
          <cell r="BU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5.62</v>
          </cell>
          <cell r="CD921">
            <v>0</v>
          </cell>
          <cell r="CE921">
            <v>22.9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34.059692030716732</v>
          </cell>
          <cell r="CK921">
            <v>11.943878434487999</v>
          </cell>
          <cell r="CL921">
            <v>8.9415023994449996</v>
          </cell>
          <cell r="CM921">
            <v>2.5079669999999998</v>
          </cell>
          <cell r="CN921">
            <v>5.7530446759350182</v>
          </cell>
          <cell r="CO921">
            <v>5.3320885868249999</v>
          </cell>
          <cell r="CP921">
            <v>4.5281736921959999</v>
          </cell>
          <cell r="CQ921">
            <v>1.0291049999999999</v>
          </cell>
          <cell r="CR921">
            <v>0</v>
          </cell>
          <cell r="CS921">
            <v>17.009001650590488</v>
          </cell>
          <cell r="CT921">
            <v>0</v>
          </cell>
          <cell r="CU921">
            <v>9.597759456284999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</row>
        <row r="922">
          <cell r="C922" t="str">
            <v>HSS3x2-1/2x1/4</v>
          </cell>
          <cell r="D922" t="str">
            <v>F</v>
          </cell>
          <cell r="E922">
            <v>7.93</v>
          </cell>
          <cell r="F922">
            <v>2.21</v>
          </cell>
          <cell r="G922">
            <v>0</v>
          </cell>
          <cell r="H922">
            <v>3</v>
          </cell>
          <cell r="I922">
            <v>0</v>
          </cell>
          <cell r="J922">
            <v>0</v>
          </cell>
          <cell r="K922">
            <v>2.5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0.25</v>
          </cell>
          <cell r="Q922">
            <v>0.23300000000000001</v>
          </cell>
          <cell r="R922">
            <v>0</v>
          </cell>
          <cell r="S922">
            <v>0</v>
          </cell>
          <cell r="T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7.73</v>
          </cell>
          <cell r="AC922">
            <v>0</v>
          </cell>
          <cell r="AD922">
            <v>9.8800000000000008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2.57</v>
          </cell>
          <cell r="AJ922">
            <v>2.16</v>
          </cell>
          <cell r="AK922">
            <v>1.72</v>
          </cell>
          <cell r="AL922">
            <v>1.08</v>
          </cell>
          <cell r="AM922">
            <v>1.93</v>
          </cell>
          <cell r="AN922">
            <v>1.9</v>
          </cell>
          <cell r="AO922">
            <v>1.54</v>
          </cell>
          <cell r="AP922">
            <v>0.93500000000000005</v>
          </cell>
          <cell r="AQ922">
            <v>0</v>
          </cell>
          <cell r="AR922">
            <v>3.74</v>
          </cell>
          <cell r="AS922">
            <v>0</v>
          </cell>
          <cell r="AT922">
            <v>2.87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D922" t="str">
            <v>HSS76.2x63.5x6.4</v>
          </cell>
          <cell r="BE922" t="str">
            <v>HSS76.2x63.5x6.4</v>
          </cell>
          <cell r="BF922">
            <v>11.9</v>
          </cell>
          <cell r="BG922">
            <v>14.26926501</v>
          </cell>
          <cell r="BH922">
            <v>0</v>
          </cell>
          <cell r="BI922">
            <v>7.6229999999999993</v>
          </cell>
          <cell r="BJ922">
            <v>0</v>
          </cell>
          <cell r="BK922">
            <v>0</v>
          </cell>
          <cell r="BL922">
            <v>6.3525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0.63524999999999998</v>
          </cell>
          <cell r="BR922">
            <v>0.59205300000000005</v>
          </cell>
          <cell r="BS922">
            <v>0</v>
          </cell>
          <cell r="BT922">
            <v>0</v>
          </cell>
          <cell r="BU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7.73</v>
          </cell>
          <cell r="CD922">
            <v>0</v>
          </cell>
          <cell r="CE922">
            <v>9.8800000000000008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107.14003490690575</v>
          </cell>
          <cell r="CK922">
            <v>35.437881069360003</v>
          </cell>
          <cell r="CL922">
            <v>28.219053444119996</v>
          </cell>
          <cell r="CM922">
            <v>2.7442800000000003</v>
          </cell>
          <cell r="CN922">
            <v>80.459248004018718</v>
          </cell>
          <cell r="CO922">
            <v>31.172210199899997</v>
          </cell>
          <cell r="CP922">
            <v>25.26589668834</v>
          </cell>
          <cell r="CQ922">
            <v>2.3758349999999999</v>
          </cell>
          <cell r="CR922">
            <v>0</v>
          </cell>
          <cell r="CS922">
            <v>155.91584846374613</v>
          </cell>
          <cell r="CT922">
            <v>0</v>
          </cell>
          <cell r="CU922">
            <v>47.086443828269999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</row>
        <row r="923">
          <cell r="C923" t="str">
            <v>HSS3x2-1/2x1/8</v>
          </cell>
          <cell r="D923" t="str">
            <v>F</v>
          </cell>
          <cell r="E923">
            <v>4.32</v>
          </cell>
          <cell r="F923">
            <v>1.19</v>
          </cell>
          <cell r="G923">
            <v>0</v>
          </cell>
          <cell r="H923">
            <v>3</v>
          </cell>
          <cell r="I923">
            <v>0</v>
          </cell>
          <cell r="J923">
            <v>0</v>
          </cell>
          <cell r="K923">
            <v>2.5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0.125</v>
          </cell>
          <cell r="Q923">
            <v>0.11600000000000001</v>
          </cell>
          <cell r="R923">
            <v>0</v>
          </cell>
          <cell r="S923">
            <v>0</v>
          </cell>
          <cell r="T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18.600000000000001</v>
          </cell>
          <cell r="AC923">
            <v>0</v>
          </cell>
          <cell r="AD923">
            <v>22.9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1.54</v>
          </cell>
          <cell r="AJ923">
            <v>1.23</v>
          </cell>
          <cell r="AK923">
            <v>1.03</v>
          </cell>
          <cell r="AL923">
            <v>1.1399999999999999</v>
          </cell>
          <cell r="AM923">
            <v>1.1599999999999999</v>
          </cell>
          <cell r="AN923">
            <v>1.0900000000000001</v>
          </cell>
          <cell r="AO923">
            <v>0.93100000000000005</v>
          </cell>
          <cell r="AP923">
            <v>0.99</v>
          </cell>
          <cell r="AQ923">
            <v>0</v>
          </cell>
          <cell r="AR923">
            <v>2.13</v>
          </cell>
          <cell r="AS923">
            <v>0</v>
          </cell>
          <cell r="AT923">
            <v>1.59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D923" t="str">
            <v>HSS76.2x63.5x3.2</v>
          </cell>
          <cell r="BE923" t="str">
            <v>HSS76.2x63.5x3.2</v>
          </cell>
          <cell r="BF923">
            <v>6.43</v>
          </cell>
          <cell r="BG923">
            <v>7.6834503899999991</v>
          </cell>
          <cell r="BH923">
            <v>0</v>
          </cell>
          <cell r="BI923">
            <v>7.6229999999999993</v>
          </cell>
          <cell r="BJ923">
            <v>0</v>
          </cell>
          <cell r="BK923">
            <v>0</v>
          </cell>
          <cell r="BL923">
            <v>6.3525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0.31762499999999999</v>
          </cell>
          <cell r="BR923">
            <v>0.29475600000000002</v>
          </cell>
          <cell r="BS923">
            <v>0</v>
          </cell>
          <cell r="BT923">
            <v>0</v>
          </cell>
          <cell r="BU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18.600000000000001</v>
          </cell>
          <cell r="CD923">
            <v>0</v>
          </cell>
          <cell r="CE923">
            <v>22.9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64.200643485071936</v>
          </cell>
          <cell r="CK923">
            <v>20.179904497829998</v>
          </cell>
          <cell r="CL923">
            <v>16.898619213629999</v>
          </cell>
          <cell r="CM923">
            <v>2.8967399999999999</v>
          </cell>
          <cell r="CN923">
            <v>48.358926261482758</v>
          </cell>
          <cell r="CO923">
            <v>17.883004798889999</v>
          </cell>
          <cell r="CP923">
            <v>15.274382997950999</v>
          </cell>
          <cell r="CQ923">
            <v>2.51559</v>
          </cell>
          <cell r="CR923">
            <v>0</v>
          </cell>
          <cell r="CS923">
            <v>88.796993911170929</v>
          </cell>
          <cell r="CT923">
            <v>0</v>
          </cell>
          <cell r="CU923">
            <v>26.086218009389999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</row>
        <row r="924">
          <cell r="C924" t="str">
            <v>HSS3x2-1/2x3/16</v>
          </cell>
          <cell r="D924" t="str">
            <v>F</v>
          </cell>
          <cell r="E924">
            <v>6.21</v>
          </cell>
          <cell r="F924">
            <v>1.71</v>
          </cell>
          <cell r="G924">
            <v>0</v>
          </cell>
          <cell r="H924">
            <v>3</v>
          </cell>
          <cell r="I924">
            <v>0</v>
          </cell>
          <cell r="J924">
            <v>0</v>
          </cell>
          <cell r="K924">
            <v>2.5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0.1875</v>
          </cell>
          <cell r="Q924">
            <v>0.17399999999999999</v>
          </cell>
          <cell r="R924">
            <v>0</v>
          </cell>
          <cell r="S924">
            <v>0</v>
          </cell>
          <cell r="T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11.4</v>
          </cell>
          <cell r="AC924">
            <v>0</v>
          </cell>
          <cell r="AD924">
            <v>14.2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2.11</v>
          </cell>
          <cell r="AJ924">
            <v>1.73</v>
          </cell>
          <cell r="AK924">
            <v>1.41</v>
          </cell>
          <cell r="AL924">
            <v>1.1100000000000001</v>
          </cell>
          <cell r="AM924">
            <v>1.59</v>
          </cell>
          <cell r="AN924">
            <v>1.52</v>
          </cell>
          <cell r="AO924">
            <v>1.27</v>
          </cell>
          <cell r="AP924">
            <v>0.96299999999999997</v>
          </cell>
          <cell r="AQ924">
            <v>0</v>
          </cell>
          <cell r="AR924">
            <v>3</v>
          </cell>
          <cell r="AS924">
            <v>0</v>
          </cell>
          <cell r="AT924">
            <v>2.27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D924" t="str">
            <v>HSS76.2x63.5x4.8</v>
          </cell>
          <cell r="BE924" t="str">
            <v>HSS76.2x63.5x4.8</v>
          </cell>
          <cell r="BF924">
            <v>9.25</v>
          </cell>
          <cell r="BG924">
            <v>11.04092451</v>
          </cell>
          <cell r="BH924">
            <v>0</v>
          </cell>
          <cell r="BI924">
            <v>7.6229999999999993</v>
          </cell>
          <cell r="BJ924">
            <v>0</v>
          </cell>
          <cell r="BK924">
            <v>0</v>
          </cell>
          <cell r="BL924">
            <v>6.3525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0.47643749999999996</v>
          </cell>
          <cell r="BR924">
            <v>0.44213399999999997</v>
          </cell>
          <cell r="BS924">
            <v>0</v>
          </cell>
          <cell r="BT924">
            <v>0</v>
          </cell>
          <cell r="BU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11.4</v>
          </cell>
          <cell r="CD924">
            <v>0</v>
          </cell>
          <cell r="CE924">
            <v>14.2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87.963219320455707</v>
          </cell>
          <cell r="CK924">
            <v>28.383117708329998</v>
          </cell>
          <cell r="CL924">
            <v>23.133061253609998</v>
          </cell>
          <cell r="CM924">
            <v>2.8205100000000001</v>
          </cell>
          <cell r="CN924">
            <v>66.285079961859992</v>
          </cell>
          <cell r="CO924">
            <v>24.937768159919997</v>
          </cell>
          <cell r="CP924">
            <v>20.836161554669999</v>
          </cell>
          <cell r="CQ924">
            <v>2.4469829999999999</v>
          </cell>
          <cell r="CR924">
            <v>0</v>
          </cell>
          <cell r="CS924">
            <v>125.066188607283</v>
          </cell>
          <cell r="CT924">
            <v>0</v>
          </cell>
          <cell r="CU924">
            <v>37.242587975669998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</row>
        <row r="925">
          <cell r="C925" t="str">
            <v>HSS3x2-1/2x5/16</v>
          </cell>
          <cell r="D925" t="str">
            <v>F</v>
          </cell>
          <cell r="E925">
            <v>9.4600000000000009</v>
          </cell>
          <cell r="F925">
            <v>2.64</v>
          </cell>
          <cell r="G925">
            <v>0</v>
          </cell>
          <cell r="H925">
            <v>3</v>
          </cell>
          <cell r="I925">
            <v>0</v>
          </cell>
          <cell r="J925">
            <v>0</v>
          </cell>
          <cell r="K925">
            <v>2.5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0.3125</v>
          </cell>
          <cell r="Q925">
            <v>0.29099999999999998</v>
          </cell>
          <cell r="R925">
            <v>0</v>
          </cell>
          <cell r="S925">
            <v>0</v>
          </cell>
          <cell r="T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5.59</v>
          </cell>
          <cell r="AC925">
            <v>0</v>
          </cell>
          <cell r="AD925">
            <v>7.31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2.92</v>
          </cell>
          <cell r="AJ925">
            <v>2.5099999999999998</v>
          </cell>
          <cell r="AK925">
            <v>1.94</v>
          </cell>
          <cell r="AL925">
            <v>1.05</v>
          </cell>
          <cell r="AM925">
            <v>2.1800000000000002</v>
          </cell>
          <cell r="AN925">
            <v>2.2000000000000002</v>
          </cell>
          <cell r="AO925">
            <v>1.74</v>
          </cell>
          <cell r="AP925">
            <v>0.90800000000000003</v>
          </cell>
          <cell r="AQ925">
            <v>0</v>
          </cell>
          <cell r="AR925">
            <v>4.34</v>
          </cell>
          <cell r="AS925">
            <v>0</v>
          </cell>
          <cell r="AT925">
            <v>3.39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D925" t="str">
            <v>HSS76.2x63.5x7.9</v>
          </cell>
          <cell r="BE925" t="str">
            <v>HSS76.2x63.5x7.9</v>
          </cell>
          <cell r="BF925">
            <v>14.1</v>
          </cell>
          <cell r="BG925">
            <v>17.045637840000001</v>
          </cell>
          <cell r="BH925">
            <v>0</v>
          </cell>
          <cell r="BI925">
            <v>7.6229999999999993</v>
          </cell>
          <cell r="BJ925">
            <v>0</v>
          </cell>
          <cell r="BK925">
            <v>0</v>
          </cell>
          <cell r="BL925">
            <v>6.3525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0.7940625</v>
          </cell>
          <cell r="BR925">
            <v>0.73943099999999995</v>
          </cell>
          <cell r="BS925">
            <v>0</v>
          </cell>
          <cell r="BT925">
            <v>0</v>
          </cell>
          <cell r="BU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5.59</v>
          </cell>
          <cell r="CD925">
            <v>0</v>
          </cell>
          <cell r="CE925">
            <v>7.31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121.73109024442212</v>
          </cell>
          <cell r="CK925">
            <v>41.180130316709992</v>
          </cell>
          <cell r="CL925">
            <v>31.828467256739998</v>
          </cell>
          <cell r="CM925">
            <v>2.66805</v>
          </cell>
          <cell r="CN925">
            <v>90.881430387958986</v>
          </cell>
          <cell r="CO925">
            <v>36.094138126200001</v>
          </cell>
          <cell r="CP925">
            <v>28.547181972539999</v>
          </cell>
          <cell r="CQ925">
            <v>2.3072279999999998</v>
          </cell>
          <cell r="CR925">
            <v>0</v>
          </cell>
          <cell r="CS925">
            <v>180.92908618520272</v>
          </cell>
          <cell r="CT925">
            <v>0</v>
          </cell>
          <cell r="CU925">
            <v>55.617785567189998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</row>
        <row r="926">
          <cell r="C926" t="str">
            <v>HSS3x2x1/4</v>
          </cell>
          <cell r="D926" t="str">
            <v>F</v>
          </cell>
          <cell r="E926">
            <v>7.08</v>
          </cell>
          <cell r="F926">
            <v>1.97</v>
          </cell>
          <cell r="G926">
            <v>0</v>
          </cell>
          <cell r="H926">
            <v>3</v>
          </cell>
          <cell r="I926">
            <v>0</v>
          </cell>
          <cell r="J926">
            <v>0</v>
          </cell>
          <cell r="K926">
            <v>2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0.25</v>
          </cell>
          <cell r="Q926">
            <v>0.23300000000000001</v>
          </cell>
          <cell r="R926">
            <v>0</v>
          </cell>
          <cell r="S926">
            <v>0</v>
          </cell>
          <cell r="T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5.58</v>
          </cell>
          <cell r="AC926">
            <v>0</v>
          </cell>
          <cell r="AD926">
            <v>9.8800000000000008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2.13</v>
          </cell>
          <cell r="AJ926">
            <v>1.83</v>
          </cell>
          <cell r="AK926">
            <v>1.42</v>
          </cell>
          <cell r="AL926">
            <v>1.04</v>
          </cell>
          <cell r="AM926">
            <v>1.1100000000000001</v>
          </cell>
          <cell r="AN926">
            <v>1.38</v>
          </cell>
          <cell r="AO926">
            <v>1.1100000000000001</v>
          </cell>
          <cell r="AP926">
            <v>0.751</v>
          </cell>
          <cell r="AQ926">
            <v>0</v>
          </cell>
          <cell r="AR926">
            <v>2.52</v>
          </cell>
          <cell r="AS926">
            <v>0</v>
          </cell>
          <cell r="AT926">
            <v>2.23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D926" t="str">
            <v>HSS76.2x50.8x6.4</v>
          </cell>
          <cell r="BE926" t="str">
            <v>HSS76.2x50.8x6.4</v>
          </cell>
          <cell r="BF926">
            <v>10.6</v>
          </cell>
          <cell r="BG926">
            <v>12.71966157</v>
          </cell>
          <cell r="BH926">
            <v>0</v>
          </cell>
          <cell r="BI926">
            <v>7.6229999999999993</v>
          </cell>
          <cell r="BJ926">
            <v>0</v>
          </cell>
          <cell r="BK926">
            <v>0</v>
          </cell>
          <cell r="BL926">
            <v>5.0819999999999999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0.63524999999999998</v>
          </cell>
          <cell r="BR926">
            <v>0.59205300000000005</v>
          </cell>
          <cell r="BS926">
            <v>0</v>
          </cell>
          <cell r="BT926">
            <v>0</v>
          </cell>
          <cell r="BU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5.58</v>
          </cell>
          <cell r="CD926">
            <v>0</v>
          </cell>
          <cell r="CE926">
            <v>9.8800000000000008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88.796993911170929</v>
          </cell>
          <cell r="CK926">
            <v>30.023760350429999</v>
          </cell>
          <cell r="CL926">
            <v>23.297125517819996</v>
          </cell>
          <cell r="CM926">
            <v>2.6426400000000001</v>
          </cell>
          <cell r="CN926">
            <v>46.274489784694715</v>
          </cell>
          <cell r="CO926">
            <v>22.640868460979998</v>
          </cell>
          <cell r="CP926">
            <v>18.211133327310002</v>
          </cell>
          <cell r="CQ926">
            <v>1.908291</v>
          </cell>
          <cell r="CR926">
            <v>0</v>
          </cell>
          <cell r="CS926">
            <v>105.05559843011771</v>
          </cell>
          <cell r="CT926">
            <v>0</v>
          </cell>
          <cell r="CU926">
            <v>36.586330918830001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</row>
        <row r="927">
          <cell r="C927" t="str">
            <v>HSS3x2x1/8</v>
          </cell>
          <cell r="D927" t="str">
            <v>F</v>
          </cell>
          <cell r="E927">
            <v>3.9</v>
          </cell>
          <cell r="F927">
            <v>1.07</v>
          </cell>
          <cell r="G927">
            <v>0</v>
          </cell>
          <cell r="H927">
            <v>3</v>
          </cell>
          <cell r="I927">
            <v>0</v>
          </cell>
          <cell r="J927">
            <v>0</v>
          </cell>
          <cell r="K927">
            <v>2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0.125</v>
          </cell>
          <cell r="Q927">
            <v>0.11600000000000001</v>
          </cell>
          <cell r="R927">
            <v>0</v>
          </cell>
          <cell r="S927">
            <v>0</v>
          </cell>
          <cell r="T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14.2</v>
          </cell>
          <cell r="AC927">
            <v>0</v>
          </cell>
          <cell r="AD927">
            <v>22.9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1.3</v>
          </cell>
          <cell r="AJ927">
            <v>1.06</v>
          </cell>
          <cell r="AK927">
            <v>0.86699999999999999</v>
          </cell>
          <cell r="AL927">
            <v>1.1000000000000001</v>
          </cell>
          <cell r="AM927">
            <v>0.69199999999999995</v>
          </cell>
          <cell r="AN927">
            <v>0.80300000000000005</v>
          </cell>
          <cell r="AO927">
            <v>0.69199999999999995</v>
          </cell>
          <cell r="AP927">
            <v>0.80400000000000005</v>
          </cell>
          <cell r="AQ927">
            <v>0</v>
          </cell>
          <cell r="AR927">
            <v>1.47</v>
          </cell>
          <cell r="AS927">
            <v>0</v>
          </cell>
          <cell r="AT927">
            <v>1.25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D927" t="str">
            <v>HSS76.2x50.8x3.2</v>
          </cell>
          <cell r="BE927" t="str">
            <v>HSS76.2x50.8x3.2</v>
          </cell>
          <cell r="BF927">
            <v>5.81</v>
          </cell>
          <cell r="BG927">
            <v>6.9086486699999998</v>
          </cell>
          <cell r="BH927">
            <v>0</v>
          </cell>
          <cell r="BI927">
            <v>7.6229999999999993</v>
          </cell>
          <cell r="BJ927">
            <v>0</v>
          </cell>
          <cell r="BK927">
            <v>0</v>
          </cell>
          <cell r="BL927">
            <v>5.0819999999999999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0.31762499999999999</v>
          </cell>
          <cell r="BR927">
            <v>0.29475600000000002</v>
          </cell>
          <cell r="BS927">
            <v>0</v>
          </cell>
          <cell r="BT927">
            <v>0</v>
          </cell>
          <cell r="BU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14.2</v>
          </cell>
          <cell r="CD927">
            <v>0</v>
          </cell>
          <cell r="CE927">
            <v>22.9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54.195348396489301</v>
          </cell>
          <cell r="CK927">
            <v>17.390812006259999</v>
          </cell>
          <cell r="CL927">
            <v>14.224371707006998</v>
          </cell>
          <cell r="CM927">
            <v>2.7951000000000001</v>
          </cell>
          <cell r="CN927">
            <v>28.848600838746609</v>
          </cell>
          <cell r="CO927">
            <v>13.174360416062999</v>
          </cell>
          <cell r="CP927">
            <v>11.353247083331999</v>
          </cell>
          <cell r="CQ927">
            <v>2.042964</v>
          </cell>
          <cell r="CR927">
            <v>0</v>
          </cell>
          <cell r="CS927">
            <v>61.282432417568664</v>
          </cell>
          <cell r="CT927">
            <v>0</v>
          </cell>
          <cell r="CU927">
            <v>20.508033026249997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</row>
        <row r="928">
          <cell r="C928" t="str">
            <v>HSS3x2x3/16</v>
          </cell>
          <cell r="D928" t="str">
            <v>F</v>
          </cell>
          <cell r="E928">
            <v>5.57</v>
          </cell>
          <cell r="F928">
            <v>1.54</v>
          </cell>
          <cell r="G928">
            <v>0</v>
          </cell>
          <cell r="H928">
            <v>3</v>
          </cell>
          <cell r="I928">
            <v>0</v>
          </cell>
          <cell r="J928">
            <v>0</v>
          </cell>
          <cell r="K928">
            <v>2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0.1875</v>
          </cell>
          <cell r="Q928">
            <v>0.17399999999999999</v>
          </cell>
          <cell r="R928">
            <v>0</v>
          </cell>
          <cell r="S928">
            <v>0</v>
          </cell>
          <cell r="T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8.49</v>
          </cell>
          <cell r="AC928">
            <v>0</v>
          </cell>
          <cell r="AD928">
            <v>14.2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1.77</v>
          </cell>
          <cell r="AJ928">
            <v>1.48</v>
          </cell>
          <cell r="AK928">
            <v>1.18</v>
          </cell>
          <cell r="AL928">
            <v>1.07</v>
          </cell>
          <cell r="AM928">
            <v>0.93200000000000005</v>
          </cell>
          <cell r="AN928">
            <v>1.1200000000000001</v>
          </cell>
          <cell r="AO928">
            <v>0.93200000000000005</v>
          </cell>
          <cell r="AP928">
            <v>0.77800000000000002</v>
          </cell>
          <cell r="AQ928">
            <v>0</v>
          </cell>
          <cell r="AR928">
            <v>2.0499999999999998</v>
          </cell>
          <cell r="AS928">
            <v>0</v>
          </cell>
          <cell r="AT928">
            <v>1.78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D928" t="str">
            <v>HSS76.2x50.8x4.8</v>
          </cell>
          <cell r="BE928" t="str">
            <v>HSS76.2x50.8x4.8</v>
          </cell>
          <cell r="BF928">
            <v>8.2899999999999991</v>
          </cell>
          <cell r="BG928">
            <v>9.9432887399999998</v>
          </cell>
          <cell r="BH928">
            <v>0</v>
          </cell>
          <cell r="BI928">
            <v>7.6229999999999993</v>
          </cell>
          <cell r="BJ928">
            <v>0</v>
          </cell>
          <cell r="BK928">
            <v>0</v>
          </cell>
          <cell r="BL928">
            <v>5.0819999999999999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0.47643749999999996</v>
          </cell>
          <cell r="BR928">
            <v>0.44213399999999997</v>
          </cell>
          <cell r="BS928">
            <v>0</v>
          </cell>
          <cell r="BT928">
            <v>0</v>
          </cell>
          <cell r="BU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8.49</v>
          </cell>
          <cell r="CD928">
            <v>0</v>
          </cell>
          <cell r="CE928">
            <v>14.2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73.789051278296967</v>
          </cell>
          <cell r="CK928">
            <v>24.28151110308</v>
          </cell>
          <cell r="CL928">
            <v>19.359583176779999</v>
          </cell>
          <cell r="CM928">
            <v>2.7188699999999999</v>
          </cell>
          <cell r="CN928">
            <v>38.853895927329255</v>
          </cell>
          <cell r="CO928">
            <v>18.375197591519999</v>
          </cell>
          <cell r="CP928">
            <v>15.290789424371999</v>
          </cell>
          <cell r="CQ928">
            <v>1.976898</v>
          </cell>
          <cell r="CR928">
            <v>0</v>
          </cell>
          <cell r="CS928">
            <v>85.461895548310039</v>
          </cell>
          <cell r="CT928">
            <v>0</v>
          </cell>
          <cell r="CU928">
            <v>29.20343902938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</row>
        <row r="929">
          <cell r="C929" t="str">
            <v>HSS3x2x5/16</v>
          </cell>
          <cell r="D929" t="str">
            <v>F</v>
          </cell>
          <cell r="E929">
            <v>8.4</v>
          </cell>
          <cell r="F929">
            <v>2.35</v>
          </cell>
          <cell r="G929">
            <v>0</v>
          </cell>
          <cell r="H929">
            <v>3</v>
          </cell>
          <cell r="I929">
            <v>0</v>
          </cell>
          <cell r="J929">
            <v>0</v>
          </cell>
          <cell r="K929">
            <v>2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0.3125</v>
          </cell>
          <cell r="Q929">
            <v>0.29099999999999998</v>
          </cell>
          <cell r="R929">
            <v>0</v>
          </cell>
          <cell r="S929">
            <v>0</v>
          </cell>
          <cell r="T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3.87</v>
          </cell>
          <cell r="AC929">
            <v>0</v>
          </cell>
          <cell r="AD929">
            <v>7.31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2.38</v>
          </cell>
          <cell r="AJ929">
            <v>2.11</v>
          </cell>
          <cell r="AK929">
            <v>1.59</v>
          </cell>
          <cell r="AL929">
            <v>1.01</v>
          </cell>
          <cell r="AM929">
            <v>1.24</v>
          </cell>
          <cell r="AN929">
            <v>1.58</v>
          </cell>
          <cell r="AO929">
            <v>1.24</v>
          </cell>
          <cell r="AP929">
            <v>0.72499999999999998</v>
          </cell>
          <cell r="AQ929">
            <v>0</v>
          </cell>
          <cell r="AR929">
            <v>2.87</v>
          </cell>
          <cell r="AS929">
            <v>0</v>
          </cell>
          <cell r="AT929">
            <v>2.6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D929" t="str">
            <v>HSS76.2x50.8x7.9</v>
          </cell>
          <cell r="BE929" t="str">
            <v>HSS76.2x50.8x7.9</v>
          </cell>
          <cell r="BF929">
            <v>12.6</v>
          </cell>
          <cell r="BG929">
            <v>15.17320035</v>
          </cell>
          <cell r="BH929">
            <v>0</v>
          </cell>
          <cell r="BI929">
            <v>7.6229999999999993</v>
          </cell>
          <cell r="BJ929">
            <v>0</v>
          </cell>
          <cell r="BK929">
            <v>0</v>
          </cell>
          <cell r="BL929">
            <v>5.0819999999999999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0.7940625</v>
          </cell>
          <cell r="BR929">
            <v>0.73943099999999995</v>
          </cell>
          <cell r="BS929">
            <v>0</v>
          </cell>
          <cell r="BT929">
            <v>0</v>
          </cell>
          <cell r="BU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3.87</v>
          </cell>
          <cell r="CD929">
            <v>0</v>
          </cell>
          <cell r="CE929">
            <v>7.31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99.219176295111168</v>
          </cell>
          <cell r="CK929">
            <v>34.617559748309993</v>
          </cell>
          <cell r="CL929">
            <v>26.086218009389999</v>
          </cell>
          <cell r="CM929">
            <v>2.5664099999999999</v>
          </cell>
          <cell r="CN929">
            <v>51.694024624343641</v>
          </cell>
          <cell r="CO929">
            <v>25.922153745180001</v>
          </cell>
          <cell r="CP929">
            <v>20.343968762039999</v>
          </cell>
          <cell r="CQ929">
            <v>1.8422249999999998</v>
          </cell>
          <cell r="CR929">
            <v>0</v>
          </cell>
          <cell r="CS929">
            <v>119.64665376763406</v>
          </cell>
          <cell r="CT929">
            <v>0</v>
          </cell>
          <cell r="CU929">
            <v>42.656708694599999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</row>
        <row r="930">
          <cell r="C930" t="str">
            <v>HSS3x3x1/4</v>
          </cell>
          <cell r="D930" t="str">
            <v>F</v>
          </cell>
          <cell r="E930">
            <v>8.7799999999999994</v>
          </cell>
          <cell r="F930">
            <v>2.44</v>
          </cell>
          <cell r="G930">
            <v>0</v>
          </cell>
          <cell r="H930">
            <v>3</v>
          </cell>
          <cell r="I930">
            <v>0</v>
          </cell>
          <cell r="J930">
            <v>0</v>
          </cell>
          <cell r="K930">
            <v>3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0.25</v>
          </cell>
          <cell r="Q930">
            <v>0.23300000000000001</v>
          </cell>
          <cell r="R930">
            <v>0</v>
          </cell>
          <cell r="S930">
            <v>0</v>
          </cell>
          <cell r="T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9.8800000000000008</v>
          </cell>
          <cell r="AC930">
            <v>0</v>
          </cell>
          <cell r="AD930">
            <v>9.8800000000000008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3.02</v>
          </cell>
          <cell r="AJ930">
            <v>2.48</v>
          </cell>
          <cell r="AK930">
            <v>2.0099999999999998</v>
          </cell>
          <cell r="AL930">
            <v>1.1100000000000001</v>
          </cell>
          <cell r="AM930">
            <v>3.02</v>
          </cell>
          <cell r="AN930">
            <v>2.48</v>
          </cell>
          <cell r="AO930">
            <v>2.0099999999999998</v>
          </cell>
          <cell r="AP930">
            <v>1.1100000000000001</v>
          </cell>
          <cell r="AQ930">
            <v>0</v>
          </cell>
          <cell r="AR930">
            <v>5.08</v>
          </cell>
          <cell r="AS930">
            <v>0</v>
          </cell>
          <cell r="AT930">
            <v>3.52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D930" t="str">
            <v>HSS76.2x76.2x6.4</v>
          </cell>
          <cell r="BE930" t="str">
            <v>HSS76.2x76.2x6.4</v>
          </cell>
          <cell r="BF930">
            <v>13.1</v>
          </cell>
          <cell r="BG930">
            <v>15.75430164</v>
          </cell>
          <cell r="BH930">
            <v>0</v>
          </cell>
          <cell r="BI930">
            <v>7.6229999999999993</v>
          </cell>
          <cell r="BJ930">
            <v>0</v>
          </cell>
          <cell r="BK930">
            <v>0</v>
          </cell>
          <cell r="BL930">
            <v>7.6229999999999993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0.63524999999999998</v>
          </cell>
          <cell r="BR930">
            <v>0.59205300000000005</v>
          </cell>
          <cell r="BS930">
            <v>0</v>
          </cell>
          <cell r="BT930">
            <v>0</v>
          </cell>
          <cell r="BU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9.8800000000000008</v>
          </cell>
          <cell r="CD930">
            <v>0</v>
          </cell>
          <cell r="CE930">
            <v>9.8800000000000008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125.89996319799822</v>
          </cell>
          <cell r="CK930">
            <v>40.687937524079999</v>
          </cell>
          <cell r="CL930">
            <v>32.976917106209996</v>
          </cell>
          <cell r="CM930">
            <v>2.8205100000000001</v>
          </cell>
          <cell r="CN930">
            <v>125.89996319799822</v>
          </cell>
          <cell r="CO930">
            <v>40.687937524079999</v>
          </cell>
          <cell r="CP930">
            <v>32.976917106209996</v>
          </cell>
          <cell r="CQ930">
            <v>2.8205100000000001</v>
          </cell>
          <cell r="CR930">
            <v>0</v>
          </cell>
          <cell r="CS930">
            <v>211.77874604166587</v>
          </cell>
          <cell r="CT930">
            <v>0</v>
          </cell>
          <cell r="CU930">
            <v>57.750621001919995</v>
          </cell>
          <cell r="CV930">
            <v>0</v>
          </cell>
          <cell r="CW930">
            <v>0</v>
          </cell>
          <cell r="CX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</row>
        <row r="931">
          <cell r="C931" t="str">
            <v>HSS3x3x1/8</v>
          </cell>
          <cell r="D931" t="str">
            <v>F</v>
          </cell>
          <cell r="E931">
            <v>4.75</v>
          </cell>
          <cell r="F931">
            <v>1.3</v>
          </cell>
          <cell r="G931">
            <v>0</v>
          </cell>
          <cell r="H931">
            <v>3</v>
          </cell>
          <cell r="I931">
            <v>0</v>
          </cell>
          <cell r="J931">
            <v>0</v>
          </cell>
          <cell r="K931">
            <v>3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0.125</v>
          </cell>
          <cell r="Q931">
            <v>0.11600000000000001</v>
          </cell>
          <cell r="R931">
            <v>0</v>
          </cell>
          <cell r="S931">
            <v>0</v>
          </cell>
          <cell r="T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22.9</v>
          </cell>
          <cell r="AC931">
            <v>0</v>
          </cell>
          <cell r="AD931">
            <v>22.9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1.78</v>
          </cell>
          <cell r="AJ931">
            <v>1.4</v>
          </cell>
          <cell r="AK931">
            <v>1.19</v>
          </cell>
          <cell r="AL931">
            <v>1.17</v>
          </cell>
          <cell r="AM931">
            <v>1.78</v>
          </cell>
          <cell r="AN931">
            <v>1.4</v>
          </cell>
          <cell r="AO931">
            <v>1.19</v>
          </cell>
          <cell r="AP931">
            <v>1.17</v>
          </cell>
          <cell r="AQ931">
            <v>0</v>
          </cell>
          <cell r="AR931">
            <v>2.84</v>
          </cell>
          <cell r="AS931">
            <v>0</v>
          </cell>
          <cell r="AT931">
            <v>1.92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D931" t="str">
            <v>HSS76.2x76.2x3.2</v>
          </cell>
          <cell r="BE931" t="str">
            <v>HSS76.2x76.2x3.2</v>
          </cell>
          <cell r="BF931">
            <v>7.0699999999999994</v>
          </cell>
          <cell r="BG931">
            <v>8.3936852999999996</v>
          </cell>
          <cell r="BH931">
            <v>0</v>
          </cell>
          <cell r="BI931">
            <v>7.6229999999999993</v>
          </cell>
          <cell r="BJ931">
            <v>0</v>
          </cell>
          <cell r="BK931">
            <v>0</v>
          </cell>
          <cell r="BL931">
            <v>7.6229999999999993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0.31762499999999999</v>
          </cell>
          <cell r="BR931">
            <v>0.29475600000000002</v>
          </cell>
          <cell r="BS931">
            <v>0</v>
          </cell>
          <cell r="BT931">
            <v>0</v>
          </cell>
          <cell r="BU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22.9</v>
          </cell>
          <cell r="CD931">
            <v>0</v>
          </cell>
          <cell r="CE931">
            <v>22.9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74.205938573654578</v>
          </cell>
          <cell r="CK931">
            <v>22.968996989399997</v>
          </cell>
          <cell r="CL931">
            <v>19.523647440989997</v>
          </cell>
          <cell r="CM931">
            <v>2.9729699999999997</v>
          </cell>
          <cell r="CN931">
            <v>74.205938573654578</v>
          </cell>
          <cell r="CO931">
            <v>22.968996989399997</v>
          </cell>
          <cell r="CP931">
            <v>19.523647440989997</v>
          </cell>
          <cell r="CQ931">
            <v>2.9729699999999997</v>
          </cell>
          <cell r="CR931">
            <v>0</v>
          </cell>
          <cell r="CS931">
            <v>118.39599188156123</v>
          </cell>
          <cell r="CT931">
            <v>0</v>
          </cell>
          <cell r="CU931">
            <v>31.500338728319996</v>
          </cell>
          <cell r="CV931">
            <v>0</v>
          </cell>
          <cell r="CW931">
            <v>0</v>
          </cell>
          <cell r="CX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</row>
        <row r="932">
          <cell r="C932" t="str">
            <v>HSS3x3x3/16</v>
          </cell>
          <cell r="D932" t="str">
            <v>F</v>
          </cell>
          <cell r="E932">
            <v>6.85</v>
          </cell>
          <cell r="F932">
            <v>1.89</v>
          </cell>
          <cell r="G932">
            <v>0</v>
          </cell>
          <cell r="H932">
            <v>3</v>
          </cell>
          <cell r="I932">
            <v>0</v>
          </cell>
          <cell r="J932">
            <v>0</v>
          </cell>
          <cell r="K932">
            <v>3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0.1875</v>
          </cell>
          <cell r="Q932">
            <v>0.17399999999999999</v>
          </cell>
          <cell r="R932">
            <v>0</v>
          </cell>
          <cell r="S932">
            <v>0</v>
          </cell>
          <cell r="T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14.2</v>
          </cell>
          <cell r="AC932">
            <v>0</v>
          </cell>
          <cell r="AD932">
            <v>14.2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2.46</v>
          </cell>
          <cell r="AJ932">
            <v>1.97</v>
          </cell>
          <cell r="AK932">
            <v>1.64</v>
          </cell>
          <cell r="AL932">
            <v>1.1399999999999999</v>
          </cell>
          <cell r="AM932">
            <v>2.46</v>
          </cell>
          <cell r="AN932">
            <v>1.97</v>
          </cell>
          <cell r="AO932">
            <v>1.64</v>
          </cell>
          <cell r="AP932">
            <v>1.1399999999999999</v>
          </cell>
          <cell r="AQ932">
            <v>0</v>
          </cell>
          <cell r="AR932">
            <v>4.03</v>
          </cell>
          <cell r="AS932">
            <v>0</v>
          </cell>
          <cell r="AT932">
            <v>2.76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D932" t="str">
            <v>HSS76.2x76.2x4.8</v>
          </cell>
          <cell r="BE932" t="str">
            <v>HSS76.2x76.2x4.8</v>
          </cell>
          <cell r="BF932">
            <v>10.199999999999999</v>
          </cell>
          <cell r="BG932">
            <v>12.203127089999999</v>
          </cell>
          <cell r="BH932">
            <v>0</v>
          </cell>
          <cell r="BI932">
            <v>7.6229999999999993</v>
          </cell>
          <cell r="BJ932">
            <v>0</v>
          </cell>
          <cell r="BK932">
            <v>0</v>
          </cell>
          <cell r="BL932">
            <v>7.6229999999999993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0.47643749999999996</v>
          </cell>
          <cell r="BR932">
            <v>0.44213399999999997</v>
          </cell>
          <cell r="BS932">
            <v>0</v>
          </cell>
          <cell r="BT932">
            <v>0</v>
          </cell>
          <cell r="BU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14.2</v>
          </cell>
          <cell r="CD932">
            <v>0</v>
          </cell>
          <cell r="CE932">
            <v>14.2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102.55427465797206</v>
          </cell>
          <cell r="CK932">
            <v>32.320660049369998</v>
          </cell>
          <cell r="CL932">
            <v>26.906539330439998</v>
          </cell>
          <cell r="CM932">
            <v>2.8967399999999999</v>
          </cell>
          <cell r="CN932">
            <v>102.55427465797206</v>
          </cell>
          <cell r="CO932">
            <v>32.320660049369998</v>
          </cell>
          <cell r="CP932">
            <v>26.906539330439998</v>
          </cell>
          <cell r="CQ932">
            <v>2.8967399999999999</v>
          </cell>
          <cell r="CR932">
            <v>0</v>
          </cell>
          <cell r="CS932">
            <v>168.00558002911683</v>
          </cell>
          <cell r="CT932">
            <v>0</v>
          </cell>
          <cell r="CU932">
            <v>45.281736921959997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</row>
        <row r="933">
          <cell r="C933" t="str">
            <v>HSS3x3x3/8</v>
          </cell>
          <cell r="D933" t="str">
            <v>F</v>
          </cell>
          <cell r="E933">
            <v>12.1</v>
          </cell>
          <cell r="F933">
            <v>3.39</v>
          </cell>
          <cell r="G933">
            <v>0</v>
          </cell>
          <cell r="H933">
            <v>3</v>
          </cell>
          <cell r="I933">
            <v>0</v>
          </cell>
          <cell r="J933">
            <v>0</v>
          </cell>
          <cell r="K933">
            <v>3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0.375</v>
          </cell>
          <cell r="Q933">
            <v>0.34899999999999998</v>
          </cell>
          <cell r="R933">
            <v>0</v>
          </cell>
          <cell r="S933">
            <v>0</v>
          </cell>
          <cell r="T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5.6</v>
          </cell>
          <cell r="AC933">
            <v>0</v>
          </cell>
          <cell r="AD933">
            <v>5.6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3.78</v>
          </cell>
          <cell r="AJ933">
            <v>3.25</v>
          </cell>
          <cell r="AK933">
            <v>2.52</v>
          </cell>
          <cell r="AL933">
            <v>1.06</v>
          </cell>
          <cell r="AM933">
            <v>3.78</v>
          </cell>
          <cell r="AN933">
            <v>3.25</v>
          </cell>
          <cell r="AO933">
            <v>2.52</v>
          </cell>
          <cell r="AP933">
            <v>1.06</v>
          </cell>
          <cell r="AQ933">
            <v>0</v>
          </cell>
          <cell r="AR933">
            <v>6.64</v>
          </cell>
          <cell r="AS933">
            <v>0</v>
          </cell>
          <cell r="AT933">
            <v>4.74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D933" t="str">
            <v>HSS76.2x76.2x9.5</v>
          </cell>
          <cell r="BE933" t="str">
            <v>HSS76.2x76.2x9.5</v>
          </cell>
          <cell r="BF933">
            <v>18.100000000000001</v>
          </cell>
          <cell r="BG933">
            <v>21.88814859</v>
          </cell>
          <cell r="BH933">
            <v>0</v>
          </cell>
          <cell r="BI933">
            <v>7.6229999999999993</v>
          </cell>
          <cell r="BJ933">
            <v>0</v>
          </cell>
          <cell r="BK933">
            <v>0</v>
          </cell>
          <cell r="BL933">
            <v>7.6229999999999993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0.95287499999999992</v>
          </cell>
          <cell r="BR933">
            <v>0.88680899999999996</v>
          </cell>
          <cell r="BS933">
            <v>0</v>
          </cell>
          <cell r="BT933">
            <v>0</v>
          </cell>
          <cell r="BU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5.6</v>
          </cell>
          <cell r="CD933">
            <v>0</v>
          </cell>
          <cell r="CE933">
            <v>5.6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157.58339764517657</v>
          </cell>
          <cell r="CK933">
            <v>53.320885868249995</v>
          </cell>
          <cell r="CL933">
            <v>41.344194580919996</v>
          </cell>
          <cell r="CM933">
            <v>2.69346</v>
          </cell>
          <cell r="CN933">
            <v>157.58339764517657</v>
          </cell>
          <cell r="CO933">
            <v>53.320885868249995</v>
          </cell>
          <cell r="CP933">
            <v>41.344194580919996</v>
          </cell>
          <cell r="CQ933">
            <v>2.69346</v>
          </cell>
          <cell r="CR933">
            <v>0</v>
          </cell>
          <cell r="CS933">
            <v>276.81316411745303</v>
          </cell>
          <cell r="CT933">
            <v>0</v>
          </cell>
          <cell r="CU933">
            <v>77.766461235539992</v>
          </cell>
          <cell r="CV933">
            <v>0</v>
          </cell>
          <cell r="CW933">
            <v>0</v>
          </cell>
          <cell r="CX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</row>
        <row r="934">
          <cell r="C934" t="str">
            <v>HSS3x3x5/16</v>
          </cell>
          <cell r="D934" t="str">
            <v>F</v>
          </cell>
          <cell r="E934">
            <v>10.5</v>
          </cell>
          <cell r="F934">
            <v>2.94</v>
          </cell>
          <cell r="G934">
            <v>0</v>
          </cell>
          <cell r="H934">
            <v>3</v>
          </cell>
          <cell r="I934">
            <v>0</v>
          </cell>
          <cell r="J934">
            <v>0</v>
          </cell>
          <cell r="K934">
            <v>3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0.3125</v>
          </cell>
          <cell r="Q934">
            <v>0.29099999999999998</v>
          </cell>
          <cell r="R934">
            <v>0</v>
          </cell>
          <cell r="S934">
            <v>0</v>
          </cell>
          <cell r="T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7.31</v>
          </cell>
          <cell r="AC934">
            <v>0</v>
          </cell>
          <cell r="AD934">
            <v>7.31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3.45</v>
          </cell>
          <cell r="AJ934">
            <v>2.9</v>
          </cell>
          <cell r="AK934">
            <v>2.2999999999999998</v>
          </cell>
          <cell r="AL934">
            <v>1.08</v>
          </cell>
          <cell r="AM934">
            <v>3.45</v>
          </cell>
          <cell r="AN934">
            <v>2.9</v>
          </cell>
          <cell r="AO934">
            <v>2.2999999999999998</v>
          </cell>
          <cell r="AP934">
            <v>1.08</v>
          </cell>
          <cell r="AQ934">
            <v>0</v>
          </cell>
          <cell r="AR934">
            <v>5.94</v>
          </cell>
          <cell r="AS934">
            <v>0</v>
          </cell>
          <cell r="AT934">
            <v>4.18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D934" t="str">
            <v>HSS76.2x76.2x7.9</v>
          </cell>
          <cell r="BE934" t="str">
            <v>HSS76.2x76.2x7.9</v>
          </cell>
          <cell r="BF934">
            <v>15.7</v>
          </cell>
          <cell r="BG934">
            <v>18.982642139999999</v>
          </cell>
          <cell r="BH934">
            <v>0</v>
          </cell>
          <cell r="BI934">
            <v>7.6229999999999993</v>
          </cell>
          <cell r="BJ934">
            <v>0</v>
          </cell>
          <cell r="BK934">
            <v>0</v>
          </cell>
          <cell r="BL934">
            <v>7.6229999999999993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0.7940625</v>
          </cell>
          <cell r="BR934">
            <v>0.73943099999999995</v>
          </cell>
          <cell r="BS934">
            <v>0</v>
          </cell>
          <cell r="BT934">
            <v>0</v>
          </cell>
          <cell r="BU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7.31</v>
          </cell>
          <cell r="CD934">
            <v>0</v>
          </cell>
          <cell r="CE934">
            <v>7.31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143.82611689837546</v>
          </cell>
          <cell r="CK934">
            <v>47.578636620899992</v>
          </cell>
          <cell r="CL934">
            <v>37.734780768299991</v>
          </cell>
          <cell r="CM934">
            <v>2.7442800000000003</v>
          </cell>
          <cell r="CN934">
            <v>143.82611689837546</v>
          </cell>
          <cell r="CO934">
            <v>47.578636620899992</v>
          </cell>
          <cell r="CP934">
            <v>37.734780768299991</v>
          </cell>
          <cell r="CQ934">
            <v>2.7442800000000003</v>
          </cell>
          <cell r="CR934">
            <v>0</v>
          </cell>
          <cell r="CS934">
            <v>247.63105344242035</v>
          </cell>
          <cell r="CT934">
            <v>0</v>
          </cell>
          <cell r="CU934">
            <v>68.578862439779996</v>
          </cell>
          <cell r="CV934">
            <v>0</v>
          </cell>
          <cell r="CW934">
            <v>0</v>
          </cell>
          <cell r="CX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</row>
        <row r="935">
          <cell r="C935" t="str">
            <v>HSS4.000x0.125</v>
          </cell>
          <cell r="D935" t="str">
            <v>F</v>
          </cell>
          <cell r="E935">
            <v>5.18</v>
          </cell>
          <cell r="F935">
            <v>1.42</v>
          </cell>
          <cell r="G935">
            <v>0</v>
          </cell>
          <cell r="H935">
            <v>0</v>
          </cell>
          <cell r="I935">
            <v>4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0.125</v>
          </cell>
          <cell r="Q935">
            <v>0.11600000000000001</v>
          </cell>
          <cell r="R935">
            <v>0</v>
          </cell>
          <cell r="S935">
            <v>0</v>
          </cell>
          <cell r="T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34.5</v>
          </cell>
          <cell r="AF935">
            <v>0</v>
          </cell>
          <cell r="AG935">
            <v>0</v>
          </cell>
          <cell r="AH935">
            <v>0</v>
          </cell>
          <cell r="AI935">
            <v>2.67</v>
          </cell>
          <cell r="AJ935">
            <v>1.75</v>
          </cell>
          <cell r="AK935">
            <v>1.34</v>
          </cell>
          <cell r="AL935">
            <v>1.37</v>
          </cell>
          <cell r="AM935">
            <v>2.67</v>
          </cell>
          <cell r="AN935">
            <v>1.75</v>
          </cell>
          <cell r="AO935">
            <v>1.34</v>
          </cell>
          <cell r="AP935">
            <v>1.37</v>
          </cell>
          <cell r="AQ935">
            <v>0</v>
          </cell>
          <cell r="AR935">
            <v>5.34</v>
          </cell>
          <cell r="AS935">
            <v>0</v>
          </cell>
          <cell r="AT935">
            <v>2.67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D935" t="str">
            <v>HSS101.6x3.2</v>
          </cell>
          <cell r="BE935" t="str">
            <v>HSS101.6x3.2</v>
          </cell>
          <cell r="BF935">
            <v>7.71</v>
          </cell>
          <cell r="BG935">
            <v>9.1684870199999988</v>
          </cell>
          <cell r="BH935">
            <v>0</v>
          </cell>
          <cell r="BI935">
            <v>0</v>
          </cell>
          <cell r="BJ935">
            <v>10.164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0.31762499999999999</v>
          </cell>
          <cell r="BR935">
            <v>0.29475600000000002</v>
          </cell>
          <cell r="BS935">
            <v>0</v>
          </cell>
          <cell r="BT935">
            <v>0</v>
          </cell>
          <cell r="BU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34.5</v>
          </cell>
          <cell r="CG935">
            <v>0</v>
          </cell>
          <cell r="CH935">
            <v>0</v>
          </cell>
          <cell r="CI935">
            <v>0</v>
          </cell>
          <cell r="CJ935">
            <v>111.30890786048187</v>
          </cell>
          <cell r="CK935">
            <v>28.71124623675</v>
          </cell>
          <cell r="CL935">
            <v>21.984611404140001</v>
          </cell>
          <cell r="CM935">
            <v>3.4811700000000001</v>
          </cell>
          <cell r="CN935">
            <v>111.30890786048187</v>
          </cell>
          <cell r="CO935">
            <v>28.71124623675</v>
          </cell>
          <cell r="CP935">
            <v>21.984611404140001</v>
          </cell>
          <cell r="CQ935">
            <v>3.4811700000000001</v>
          </cell>
          <cell r="CR935">
            <v>0</v>
          </cell>
          <cell r="CS935">
            <v>222.61781572096373</v>
          </cell>
          <cell r="CT935">
            <v>0</v>
          </cell>
          <cell r="CU935">
            <v>43.805158544069997</v>
          </cell>
          <cell r="CV935">
            <v>0</v>
          </cell>
          <cell r="CW935">
            <v>0</v>
          </cell>
          <cell r="CX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</row>
        <row r="936">
          <cell r="C936" t="str">
            <v>HSS4.000x0.188</v>
          </cell>
          <cell r="D936" t="str">
            <v>F</v>
          </cell>
          <cell r="E936">
            <v>7.66</v>
          </cell>
          <cell r="F936">
            <v>2.09</v>
          </cell>
          <cell r="G936">
            <v>0</v>
          </cell>
          <cell r="H936">
            <v>0</v>
          </cell>
          <cell r="I936">
            <v>4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0.188</v>
          </cell>
          <cell r="Q936">
            <v>0.17399999999999999</v>
          </cell>
          <cell r="R936">
            <v>0</v>
          </cell>
          <cell r="S936">
            <v>0</v>
          </cell>
          <cell r="T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23</v>
          </cell>
          <cell r="AF936">
            <v>0</v>
          </cell>
          <cell r="AG936">
            <v>0</v>
          </cell>
          <cell r="AH936">
            <v>0</v>
          </cell>
          <cell r="AI936">
            <v>3.83</v>
          </cell>
          <cell r="AJ936">
            <v>2.5499999999999998</v>
          </cell>
          <cell r="AK936">
            <v>1.92</v>
          </cell>
          <cell r="AL936">
            <v>1.35</v>
          </cell>
          <cell r="AM936">
            <v>3.83</v>
          </cell>
          <cell r="AN936">
            <v>2.5499999999999998</v>
          </cell>
          <cell r="AO936">
            <v>1.92</v>
          </cell>
          <cell r="AP936">
            <v>1.35</v>
          </cell>
          <cell r="AQ936">
            <v>0</v>
          </cell>
          <cell r="AR936">
            <v>7.67</v>
          </cell>
          <cell r="AS936">
            <v>0</v>
          </cell>
          <cell r="AT936">
            <v>3.82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D936" t="str">
            <v>HSS101.6x4.8</v>
          </cell>
          <cell r="BE936" t="str">
            <v>HSS101.6x4.8</v>
          </cell>
          <cell r="BF936">
            <v>11.4</v>
          </cell>
          <cell r="BG936">
            <v>13.494463289999999</v>
          </cell>
          <cell r="BH936">
            <v>0</v>
          </cell>
          <cell r="BI936">
            <v>0</v>
          </cell>
          <cell r="BJ936">
            <v>10.164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0.47770799999999997</v>
          </cell>
          <cell r="BR936">
            <v>0.44213399999999997</v>
          </cell>
          <cell r="BS936">
            <v>0</v>
          </cell>
          <cell r="BT936">
            <v>0</v>
          </cell>
          <cell r="BU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23</v>
          </cell>
          <cell r="CG936">
            <v>0</v>
          </cell>
          <cell r="CH936">
            <v>0</v>
          </cell>
          <cell r="CI936">
            <v>0</v>
          </cell>
          <cell r="CJ936">
            <v>159.66783412196463</v>
          </cell>
          <cell r="CK936">
            <v>41.836387373549996</v>
          </cell>
          <cell r="CL936">
            <v>31.500338728319996</v>
          </cell>
          <cell r="CM936">
            <v>3.4303500000000002</v>
          </cell>
          <cell r="CN936">
            <v>159.66783412196463</v>
          </cell>
          <cell r="CO936">
            <v>41.836387373549996</v>
          </cell>
          <cell r="CP936">
            <v>31.500338728319996</v>
          </cell>
          <cell r="CQ936">
            <v>3.4303500000000002</v>
          </cell>
          <cell r="CR936">
            <v>0</v>
          </cell>
          <cell r="CS936">
            <v>319.75255553928685</v>
          </cell>
          <cell r="CT936">
            <v>0</v>
          </cell>
          <cell r="CU936">
            <v>62.672548928219996</v>
          </cell>
          <cell r="CV936">
            <v>0</v>
          </cell>
          <cell r="CW936">
            <v>0</v>
          </cell>
          <cell r="CX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</row>
        <row r="937">
          <cell r="C937" t="str">
            <v>HSS4.000x0.220</v>
          </cell>
          <cell r="D937" t="str">
            <v>F</v>
          </cell>
          <cell r="E937">
            <v>8.89</v>
          </cell>
          <cell r="F937">
            <v>2.44</v>
          </cell>
          <cell r="G937">
            <v>0</v>
          </cell>
          <cell r="H937">
            <v>0</v>
          </cell>
          <cell r="I937">
            <v>4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0.22</v>
          </cell>
          <cell r="Q937">
            <v>0.20499999999999999</v>
          </cell>
          <cell r="R937">
            <v>0</v>
          </cell>
          <cell r="S937">
            <v>0</v>
          </cell>
          <cell r="T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19.5</v>
          </cell>
          <cell r="AF937">
            <v>0</v>
          </cell>
          <cell r="AG937">
            <v>0</v>
          </cell>
          <cell r="AH937">
            <v>0</v>
          </cell>
          <cell r="AI937">
            <v>4.41</v>
          </cell>
          <cell r="AJ937">
            <v>2.96</v>
          </cell>
          <cell r="AK937">
            <v>2.21</v>
          </cell>
          <cell r="AL937">
            <v>1.34</v>
          </cell>
          <cell r="AM937">
            <v>4.41</v>
          </cell>
          <cell r="AN937">
            <v>2.96</v>
          </cell>
          <cell r="AO937">
            <v>2.21</v>
          </cell>
          <cell r="AP937">
            <v>1.34</v>
          </cell>
          <cell r="AQ937">
            <v>0</v>
          </cell>
          <cell r="AR937">
            <v>8.83</v>
          </cell>
          <cell r="AS937">
            <v>0</v>
          </cell>
          <cell r="AT937">
            <v>4.3899999999999997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D937" t="str">
            <v>HSS101.6x5.6</v>
          </cell>
          <cell r="BE937" t="str">
            <v>HSS101.6x5.6</v>
          </cell>
          <cell r="BF937">
            <v>13.299999999999999</v>
          </cell>
          <cell r="BG937">
            <v>15.75430164</v>
          </cell>
          <cell r="BH937">
            <v>0</v>
          </cell>
          <cell r="BI937">
            <v>0</v>
          </cell>
          <cell r="BJ937">
            <v>10.164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0.55901999999999996</v>
          </cell>
          <cell r="BR937">
            <v>0.52090499999999995</v>
          </cell>
          <cell r="BS937">
            <v>0</v>
          </cell>
          <cell r="BT937">
            <v>0</v>
          </cell>
          <cell r="BU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19.5</v>
          </cell>
          <cell r="CG937">
            <v>0</v>
          </cell>
          <cell r="CH937">
            <v>0</v>
          </cell>
          <cell r="CI937">
            <v>0</v>
          </cell>
          <cell r="CJ937">
            <v>183.847297252706</v>
          </cell>
          <cell r="CK937">
            <v>48.563022206159999</v>
          </cell>
          <cell r="CL937">
            <v>36.258202390409998</v>
          </cell>
          <cell r="CM937">
            <v>3.4049400000000003</v>
          </cell>
          <cell r="CN937">
            <v>183.847297252706</v>
          </cell>
          <cell r="CO937">
            <v>48.563022206159999</v>
          </cell>
          <cell r="CP937">
            <v>36.258202390409998</v>
          </cell>
          <cell r="CQ937">
            <v>3.4049400000000003</v>
          </cell>
          <cell r="CR937">
            <v>0</v>
          </cell>
          <cell r="CS937">
            <v>368.11148180076964</v>
          </cell>
          <cell r="CT937">
            <v>0</v>
          </cell>
          <cell r="CU937">
            <v>72.02421198818999</v>
          </cell>
          <cell r="CV937">
            <v>0</v>
          </cell>
          <cell r="CW937">
            <v>0</v>
          </cell>
          <cell r="CX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</row>
        <row r="938">
          <cell r="C938" t="str">
            <v>HSS4.000x0.226</v>
          </cell>
          <cell r="D938" t="str">
            <v>F</v>
          </cell>
          <cell r="E938">
            <v>9.1199999999999992</v>
          </cell>
          <cell r="F938">
            <v>2.5099999999999998</v>
          </cell>
          <cell r="G938">
            <v>0</v>
          </cell>
          <cell r="H938">
            <v>0</v>
          </cell>
          <cell r="I938">
            <v>4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0.22600000000000001</v>
          </cell>
          <cell r="Q938">
            <v>0.21099999999999999</v>
          </cell>
          <cell r="R938">
            <v>0</v>
          </cell>
          <cell r="S938">
            <v>0</v>
          </cell>
          <cell r="T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19</v>
          </cell>
          <cell r="AF938">
            <v>0</v>
          </cell>
          <cell r="AG938">
            <v>0</v>
          </cell>
          <cell r="AH938">
            <v>0</v>
          </cell>
          <cell r="AI938">
            <v>4.5199999999999996</v>
          </cell>
          <cell r="AJ938">
            <v>3.03</v>
          </cell>
          <cell r="AK938">
            <v>2.2599999999999998</v>
          </cell>
          <cell r="AL938">
            <v>1.34</v>
          </cell>
          <cell r="AM938">
            <v>4.5199999999999996</v>
          </cell>
          <cell r="AN938">
            <v>3.03</v>
          </cell>
          <cell r="AO938">
            <v>2.2599999999999998</v>
          </cell>
          <cell r="AP938">
            <v>1.34</v>
          </cell>
          <cell r="AQ938">
            <v>0</v>
          </cell>
          <cell r="AR938">
            <v>9.0399999999999991</v>
          </cell>
          <cell r="AS938">
            <v>0</v>
          </cell>
          <cell r="AT938">
            <v>4.5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D938" t="str">
            <v>HSS101.6x5.7</v>
          </cell>
          <cell r="BE938" t="str">
            <v>HSS101.6x5.7</v>
          </cell>
          <cell r="BF938">
            <v>13.6</v>
          </cell>
          <cell r="BG938">
            <v>16.206269309999996</v>
          </cell>
          <cell r="BH938">
            <v>0</v>
          </cell>
          <cell r="BI938">
            <v>0</v>
          </cell>
          <cell r="BJ938">
            <v>10.164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0.57426600000000005</v>
          </cell>
          <cell r="BR938">
            <v>0.53615099999999993</v>
          </cell>
          <cell r="BS938">
            <v>0</v>
          </cell>
          <cell r="BT938">
            <v>0</v>
          </cell>
          <cell r="BU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19</v>
          </cell>
          <cell r="CG938">
            <v>0</v>
          </cell>
          <cell r="CH938">
            <v>0</v>
          </cell>
          <cell r="CI938">
            <v>0</v>
          </cell>
          <cell r="CJ938">
            <v>188.43305750163969</v>
          </cell>
          <cell r="CK938">
            <v>49.711472055629997</v>
          </cell>
          <cell r="CL938">
            <v>37.078523711459994</v>
          </cell>
          <cell r="CM938">
            <v>3.4049400000000003</v>
          </cell>
          <cell r="CN938">
            <v>188.43305750163969</v>
          </cell>
          <cell r="CO938">
            <v>49.711472055629997</v>
          </cell>
          <cell r="CP938">
            <v>37.078523711459994</v>
          </cell>
          <cell r="CQ938">
            <v>3.4049400000000003</v>
          </cell>
          <cell r="CR938">
            <v>0</v>
          </cell>
          <cell r="CS938">
            <v>376.86611500327939</v>
          </cell>
          <cell r="CT938">
            <v>0</v>
          </cell>
          <cell r="CU938">
            <v>73.828918894499992</v>
          </cell>
          <cell r="CV938">
            <v>0</v>
          </cell>
          <cell r="CW938">
            <v>0</v>
          </cell>
          <cell r="CX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</row>
        <row r="939">
          <cell r="C939" t="str">
            <v>HSS4.000x0.237</v>
          </cell>
          <cell r="D939" t="str">
            <v>F</v>
          </cell>
          <cell r="E939">
            <v>9.5299999999999994</v>
          </cell>
          <cell r="F939">
            <v>2.62</v>
          </cell>
          <cell r="G939">
            <v>0</v>
          </cell>
          <cell r="H939">
            <v>0</v>
          </cell>
          <cell r="I939">
            <v>4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0.23699999999999999</v>
          </cell>
          <cell r="Q939">
            <v>0.221</v>
          </cell>
          <cell r="R939">
            <v>0</v>
          </cell>
          <cell r="S939">
            <v>0</v>
          </cell>
          <cell r="T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18.100000000000001</v>
          </cell>
          <cell r="AF939">
            <v>0</v>
          </cell>
          <cell r="AG939">
            <v>0</v>
          </cell>
          <cell r="AH939">
            <v>0</v>
          </cell>
          <cell r="AI939">
            <v>4.7</v>
          </cell>
          <cell r="AJ939">
            <v>3.16</v>
          </cell>
          <cell r="AK939">
            <v>2.35</v>
          </cell>
          <cell r="AL939">
            <v>1.34</v>
          </cell>
          <cell r="AM939">
            <v>4.7</v>
          </cell>
          <cell r="AN939">
            <v>3.16</v>
          </cell>
          <cell r="AO939">
            <v>2.35</v>
          </cell>
          <cell r="AP939">
            <v>1.34</v>
          </cell>
          <cell r="AQ939">
            <v>0</v>
          </cell>
          <cell r="AR939">
            <v>9.4</v>
          </cell>
          <cell r="AS939">
            <v>0</v>
          </cell>
          <cell r="AT939">
            <v>4.67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D939" t="str">
            <v>HSS101.6x6</v>
          </cell>
          <cell r="BE939" t="str">
            <v>HSS101.6x6</v>
          </cell>
          <cell r="BF939">
            <v>14.2</v>
          </cell>
          <cell r="BG939">
            <v>16.91650422</v>
          </cell>
          <cell r="BH939">
            <v>0</v>
          </cell>
          <cell r="BI939">
            <v>0</v>
          </cell>
          <cell r="BJ939">
            <v>10.164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0.602217</v>
          </cell>
          <cell r="BR939">
            <v>0.56156099999999998</v>
          </cell>
          <cell r="BS939">
            <v>0</v>
          </cell>
          <cell r="BT939">
            <v>0</v>
          </cell>
          <cell r="BU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18.100000000000001</v>
          </cell>
          <cell r="CG939">
            <v>0</v>
          </cell>
          <cell r="CH939">
            <v>0</v>
          </cell>
          <cell r="CI939">
            <v>0</v>
          </cell>
          <cell r="CJ939">
            <v>195.9370288180767</v>
          </cell>
          <cell r="CK939">
            <v>51.844307490360002</v>
          </cell>
          <cell r="CL939">
            <v>38.555102089350001</v>
          </cell>
          <cell r="CM939">
            <v>3.4049400000000003</v>
          </cell>
          <cell r="CN939">
            <v>195.9370288180767</v>
          </cell>
          <cell r="CO939">
            <v>51.844307490360002</v>
          </cell>
          <cell r="CP939">
            <v>38.555102089350001</v>
          </cell>
          <cell r="CQ939">
            <v>3.4049400000000003</v>
          </cell>
          <cell r="CR939">
            <v>0</v>
          </cell>
          <cell r="CS939">
            <v>391.8740576361534</v>
          </cell>
          <cell r="CT939">
            <v>0</v>
          </cell>
          <cell r="CU939">
            <v>76.618011386069995</v>
          </cell>
          <cell r="CV939">
            <v>0</v>
          </cell>
          <cell r="CW939">
            <v>0</v>
          </cell>
          <cell r="CX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</row>
        <row r="940">
          <cell r="C940" t="str">
            <v>HSS4.000x0.250</v>
          </cell>
          <cell r="D940" t="str">
            <v>F</v>
          </cell>
          <cell r="E940">
            <v>10</v>
          </cell>
          <cell r="F940">
            <v>2.76</v>
          </cell>
          <cell r="G940">
            <v>0</v>
          </cell>
          <cell r="H940">
            <v>0</v>
          </cell>
          <cell r="I940">
            <v>4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0.25</v>
          </cell>
          <cell r="Q940">
            <v>0.23300000000000001</v>
          </cell>
          <cell r="R940">
            <v>0</v>
          </cell>
          <cell r="S940">
            <v>0</v>
          </cell>
          <cell r="T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17.2</v>
          </cell>
          <cell r="AF940">
            <v>0</v>
          </cell>
          <cell r="AG940">
            <v>0</v>
          </cell>
          <cell r="AH940">
            <v>0</v>
          </cell>
          <cell r="AI940">
            <v>4.91</v>
          </cell>
          <cell r="AJ940">
            <v>3.31</v>
          </cell>
          <cell r="AK940">
            <v>2.4500000000000002</v>
          </cell>
          <cell r="AL940">
            <v>1.33</v>
          </cell>
          <cell r="AM940">
            <v>4.91</v>
          </cell>
          <cell r="AN940">
            <v>3.31</v>
          </cell>
          <cell r="AO940">
            <v>2.4500000000000002</v>
          </cell>
          <cell r="AP940">
            <v>1.33</v>
          </cell>
          <cell r="AQ940">
            <v>0</v>
          </cell>
          <cell r="AR940">
            <v>9.82</v>
          </cell>
          <cell r="AS940">
            <v>0</v>
          </cell>
          <cell r="AT940">
            <v>4.88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D940" t="str">
            <v>HSS101.6x6.4</v>
          </cell>
          <cell r="BE940" t="str">
            <v>HSS101.6x6.4</v>
          </cell>
          <cell r="BF940">
            <v>14.9</v>
          </cell>
          <cell r="BG940">
            <v>17.820439559999997</v>
          </cell>
          <cell r="BH940">
            <v>0</v>
          </cell>
          <cell r="BI940">
            <v>0</v>
          </cell>
          <cell r="BJ940">
            <v>10.164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0.63524999999999998</v>
          </cell>
          <cell r="BR940">
            <v>0.59205300000000005</v>
          </cell>
          <cell r="BS940">
            <v>0</v>
          </cell>
          <cell r="BT940">
            <v>0</v>
          </cell>
          <cell r="BU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17.2</v>
          </cell>
          <cell r="CG940">
            <v>0</v>
          </cell>
          <cell r="CH940">
            <v>0</v>
          </cell>
          <cell r="CI940">
            <v>0</v>
          </cell>
          <cell r="CJ940">
            <v>204.69166202058651</v>
          </cell>
          <cell r="CK940">
            <v>54.305271453509995</v>
          </cell>
          <cell r="CL940">
            <v>40.195744731449999</v>
          </cell>
          <cell r="CM940">
            <v>3.3795299999999999</v>
          </cell>
          <cell r="CN940">
            <v>204.69166202058651</v>
          </cell>
          <cell r="CO940">
            <v>54.305271453509995</v>
          </cell>
          <cell r="CP940">
            <v>40.195744731449999</v>
          </cell>
          <cell r="CQ940">
            <v>3.3795299999999999</v>
          </cell>
          <cell r="CR940">
            <v>0</v>
          </cell>
          <cell r="CS940">
            <v>409.38332404117301</v>
          </cell>
          <cell r="CT940">
            <v>0</v>
          </cell>
          <cell r="CU940">
            <v>80.063360934479988</v>
          </cell>
          <cell r="CV940">
            <v>0</v>
          </cell>
          <cell r="CW940">
            <v>0</v>
          </cell>
          <cell r="CX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</row>
        <row r="941">
          <cell r="C941" t="str">
            <v>HSS4.000x0.313</v>
          </cell>
          <cell r="D941" t="str">
            <v>F</v>
          </cell>
          <cell r="E941">
            <v>12.3</v>
          </cell>
          <cell r="F941">
            <v>3.39</v>
          </cell>
          <cell r="G941">
            <v>0</v>
          </cell>
          <cell r="H941">
            <v>0</v>
          </cell>
          <cell r="I941">
            <v>4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0.313</v>
          </cell>
          <cell r="Q941">
            <v>0.29099999999999998</v>
          </cell>
          <cell r="R941">
            <v>0</v>
          </cell>
          <cell r="S941">
            <v>0</v>
          </cell>
          <cell r="T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13.7</v>
          </cell>
          <cell r="AF941">
            <v>0</v>
          </cell>
          <cell r="AG941">
            <v>0</v>
          </cell>
          <cell r="AH941">
            <v>0</v>
          </cell>
          <cell r="AI941">
            <v>5.87</v>
          </cell>
          <cell r="AJ941">
            <v>4.01</v>
          </cell>
          <cell r="AK941">
            <v>2.93</v>
          </cell>
          <cell r="AL941">
            <v>1.32</v>
          </cell>
          <cell r="AM941">
            <v>5.87</v>
          </cell>
          <cell r="AN941">
            <v>4.01</v>
          </cell>
          <cell r="AO941">
            <v>2.93</v>
          </cell>
          <cell r="AP941">
            <v>1.32</v>
          </cell>
          <cell r="AQ941">
            <v>0</v>
          </cell>
          <cell r="AR941">
            <v>11.7</v>
          </cell>
          <cell r="AS941">
            <v>0</v>
          </cell>
          <cell r="AT941">
            <v>5.8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D941" t="str">
            <v>HSS101.6x8</v>
          </cell>
          <cell r="BE941" t="str">
            <v>HSS101.6x8</v>
          </cell>
          <cell r="BF941">
            <v>18.400000000000002</v>
          </cell>
          <cell r="BG941">
            <v>21.88814859</v>
          </cell>
          <cell r="BH941">
            <v>0</v>
          </cell>
          <cell r="BI941">
            <v>0</v>
          </cell>
          <cell r="BJ941">
            <v>10.164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0.79533299999999996</v>
          </cell>
          <cell r="BR941">
            <v>0.73943099999999995</v>
          </cell>
          <cell r="BS941">
            <v>0</v>
          </cell>
          <cell r="BT941">
            <v>0</v>
          </cell>
          <cell r="BU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13.7</v>
          </cell>
          <cell r="CG941">
            <v>0</v>
          </cell>
          <cell r="CH941">
            <v>0</v>
          </cell>
          <cell r="CI941">
            <v>0</v>
          </cell>
          <cell r="CJ941">
            <v>244.71284237491707</v>
          </cell>
          <cell r="CK941">
            <v>65.789769948209994</v>
          </cell>
          <cell r="CL941">
            <v>48.070829413529999</v>
          </cell>
          <cell r="CM941">
            <v>3.35412</v>
          </cell>
          <cell r="CN941">
            <v>244.71284237491707</v>
          </cell>
          <cell r="CO941">
            <v>65.789769948209994</v>
          </cell>
          <cell r="CP941">
            <v>48.070829413529999</v>
          </cell>
          <cell r="CQ941">
            <v>3.35412</v>
          </cell>
          <cell r="CR941">
            <v>0</v>
          </cell>
          <cell r="CS941">
            <v>487.75813556840365</v>
          </cell>
          <cell r="CT941">
            <v>0</v>
          </cell>
          <cell r="CU941">
            <v>95.157273241799984</v>
          </cell>
          <cell r="CV941">
            <v>0</v>
          </cell>
          <cell r="CW941">
            <v>0</v>
          </cell>
          <cell r="CX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</row>
        <row r="942">
          <cell r="C942" t="str">
            <v>HSS4.000x0.337</v>
          </cell>
          <cell r="D942" t="str">
            <v>F</v>
          </cell>
          <cell r="E942">
            <v>13.2</v>
          </cell>
          <cell r="F942">
            <v>3.65</v>
          </cell>
          <cell r="G942">
            <v>0</v>
          </cell>
          <cell r="H942">
            <v>0</v>
          </cell>
          <cell r="I942">
            <v>4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0.33700000000000002</v>
          </cell>
          <cell r="Q942">
            <v>0.315</v>
          </cell>
          <cell r="R942">
            <v>0</v>
          </cell>
          <cell r="S942">
            <v>0</v>
          </cell>
          <cell r="T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12.7</v>
          </cell>
          <cell r="AF942">
            <v>0</v>
          </cell>
          <cell r="AG942">
            <v>0</v>
          </cell>
          <cell r="AH942">
            <v>0</v>
          </cell>
          <cell r="AI942">
            <v>6.24</v>
          </cell>
          <cell r="AJ942">
            <v>4.29</v>
          </cell>
          <cell r="AK942">
            <v>3.12</v>
          </cell>
          <cell r="AL942">
            <v>1.31</v>
          </cell>
          <cell r="AM942">
            <v>6.24</v>
          </cell>
          <cell r="AN942">
            <v>4.29</v>
          </cell>
          <cell r="AO942">
            <v>3.12</v>
          </cell>
          <cell r="AP942">
            <v>1.31</v>
          </cell>
          <cell r="AQ942">
            <v>0</v>
          </cell>
          <cell r="AR942">
            <v>12.5</v>
          </cell>
          <cell r="AS942">
            <v>0</v>
          </cell>
          <cell r="AT942">
            <v>6.16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D942" t="str">
            <v>HSS101.6x8.6</v>
          </cell>
          <cell r="BE942" t="str">
            <v>HSS101.6x8.6</v>
          </cell>
          <cell r="BF942">
            <v>19.700000000000003</v>
          </cell>
          <cell r="BG942">
            <v>23.56688565</v>
          </cell>
          <cell r="BH942">
            <v>0</v>
          </cell>
          <cell r="BI942">
            <v>0</v>
          </cell>
          <cell r="BJ942">
            <v>10.164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0.85631699999999999</v>
          </cell>
          <cell r="BR942">
            <v>0.80041499999999999</v>
          </cell>
          <cell r="BS942">
            <v>0</v>
          </cell>
          <cell r="BT942">
            <v>0</v>
          </cell>
          <cell r="BU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12.7</v>
          </cell>
          <cell r="CG942">
            <v>0</v>
          </cell>
          <cell r="CH942">
            <v>0</v>
          </cell>
          <cell r="CI942">
            <v>0</v>
          </cell>
          <cell r="CJ942">
            <v>260.13767230314863</v>
          </cell>
          <cell r="CK942">
            <v>70.383569346089999</v>
          </cell>
          <cell r="CL942">
            <v>51.188050433519997</v>
          </cell>
          <cell r="CM942">
            <v>3.3287100000000001</v>
          </cell>
          <cell r="CN942">
            <v>260.13767230314863</v>
          </cell>
          <cell r="CO942">
            <v>70.383569346089999</v>
          </cell>
          <cell r="CP942">
            <v>51.188050433519997</v>
          </cell>
          <cell r="CQ942">
            <v>3.3287100000000001</v>
          </cell>
          <cell r="CR942">
            <v>0</v>
          </cell>
          <cell r="CS942">
            <v>521.10911919701243</v>
          </cell>
          <cell r="CT942">
            <v>0</v>
          </cell>
          <cell r="CU942">
            <v>101.06358675336</v>
          </cell>
          <cell r="CV942">
            <v>0</v>
          </cell>
          <cell r="CW942">
            <v>0</v>
          </cell>
          <cell r="CX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</row>
        <row r="943">
          <cell r="C943" t="str">
            <v>HSS4.500x0.125</v>
          </cell>
          <cell r="D943" t="str">
            <v>F</v>
          </cell>
          <cell r="E943">
            <v>5.85</v>
          </cell>
          <cell r="F943">
            <v>1.6</v>
          </cell>
          <cell r="G943">
            <v>0</v>
          </cell>
          <cell r="H943">
            <v>0</v>
          </cell>
          <cell r="I943">
            <v>4.5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0.125</v>
          </cell>
          <cell r="Q943">
            <v>0.11600000000000001</v>
          </cell>
          <cell r="R943">
            <v>0</v>
          </cell>
          <cell r="S943">
            <v>0</v>
          </cell>
          <cell r="T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38.799999999999997</v>
          </cell>
          <cell r="AF943">
            <v>0</v>
          </cell>
          <cell r="AG943">
            <v>0</v>
          </cell>
          <cell r="AH943">
            <v>0</v>
          </cell>
          <cell r="AI943">
            <v>3.84</v>
          </cell>
          <cell r="AJ943">
            <v>2.23</v>
          </cell>
          <cell r="AK943">
            <v>1.71</v>
          </cell>
          <cell r="AL943">
            <v>1.55</v>
          </cell>
          <cell r="AM943">
            <v>3.84</v>
          </cell>
          <cell r="AN943">
            <v>2.23</v>
          </cell>
          <cell r="AO943">
            <v>1.71</v>
          </cell>
          <cell r="AP943">
            <v>1.55</v>
          </cell>
          <cell r="AQ943">
            <v>0</v>
          </cell>
          <cell r="AR943">
            <v>7.68</v>
          </cell>
          <cell r="AS943">
            <v>0</v>
          </cell>
          <cell r="AT943">
            <v>3.41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D943" t="str">
            <v>HSS114.3x3.2</v>
          </cell>
          <cell r="BE943" t="str">
            <v>HSS114.3x3.2</v>
          </cell>
          <cell r="BF943">
            <v>8.7099999999999991</v>
          </cell>
          <cell r="BG943">
            <v>10.330689599999999</v>
          </cell>
          <cell r="BH943">
            <v>0</v>
          </cell>
          <cell r="BI943">
            <v>0</v>
          </cell>
          <cell r="BJ943">
            <v>11.4345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0.31762499999999999</v>
          </cell>
          <cell r="BR943">
            <v>0.29475600000000002</v>
          </cell>
          <cell r="BS943">
            <v>0</v>
          </cell>
          <cell r="BT943">
            <v>0</v>
          </cell>
          <cell r="BU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38.799999999999997</v>
          </cell>
          <cell r="CG943">
            <v>0</v>
          </cell>
          <cell r="CH943">
            <v>0</v>
          </cell>
          <cell r="CI943">
            <v>0</v>
          </cell>
          <cell r="CJ943">
            <v>160.08472141732224</v>
          </cell>
          <cell r="CK943">
            <v>36.586330918830001</v>
          </cell>
          <cell r="CL943">
            <v>28.054989179909999</v>
          </cell>
          <cell r="CM943">
            <v>3.9385500000000002</v>
          </cell>
          <cell r="CN943">
            <v>160.08472141732224</v>
          </cell>
          <cell r="CO943">
            <v>36.586330918830001</v>
          </cell>
          <cell r="CP943">
            <v>28.054989179909999</v>
          </cell>
          <cell r="CQ943">
            <v>3.9385500000000002</v>
          </cell>
          <cell r="CR943">
            <v>0</v>
          </cell>
          <cell r="CS943">
            <v>320.16944283464449</v>
          </cell>
          <cell r="CT943">
            <v>0</v>
          </cell>
          <cell r="CU943">
            <v>55.94591409561</v>
          </cell>
          <cell r="CV943">
            <v>0</v>
          </cell>
          <cell r="CW943">
            <v>0</v>
          </cell>
          <cell r="CX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</row>
        <row r="944">
          <cell r="C944" t="str">
            <v>HSS4.500x0.188</v>
          </cell>
          <cell r="D944" t="str">
            <v>F</v>
          </cell>
          <cell r="E944">
            <v>8.67</v>
          </cell>
          <cell r="F944">
            <v>2.36</v>
          </cell>
          <cell r="G944">
            <v>0</v>
          </cell>
          <cell r="H944">
            <v>0</v>
          </cell>
          <cell r="I944">
            <v>4.5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0.188</v>
          </cell>
          <cell r="Q944">
            <v>0.17399999999999999</v>
          </cell>
          <cell r="R944">
            <v>0</v>
          </cell>
          <cell r="S944">
            <v>0</v>
          </cell>
          <cell r="T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25.9</v>
          </cell>
          <cell r="AF944">
            <v>0</v>
          </cell>
          <cell r="AG944">
            <v>0</v>
          </cell>
          <cell r="AH944">
            <v>0</v>
          </cell>
          <cell r="AI944">
            <v>5.54</v>
          </cell>
          <cell r="AJ944">
            <v>3.26</v>
          </cell>
          <cell r="AK944">
            <v>2.46</v>
          </cell>
          <cell r="AL944">
            <v>1.53</v>
          </cell>
          <cell r="AM944">
            <v>5.54</v>
          </cell>
          <cell r="AN944">
            <v>3.26</v>
          </cell>
          <cell r="AO944">
            <v>2.46</v>
          </cell>
          <cell r="AP944">
            <v>1.53</v>
          </cell>
          <cell r="AQ944">
            <v>0</v>
          </cell>
          <cell r="AR944">
            <v>11.1</v>
          </cell>
          <cell r="AS944">
            <v>0</v>
          </cell>
          <cell r="AT944">
            <v>4.91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D944" t="str">
            <v>HSS114.3x4.8</v>
          </cell>
          <cell r="BE944" t="str">
            <v>HSS114.3x4.8</v>
          </cell>
          <cell r="BF944">
            <v>13</v>
          </cell>
          <cell r="BG944">
            <v>15.237767159999999</v>
          </cell>
          <cell r="BH944">
            <v>0</v>
          </cell>
          <cell r="BI944">
            <v>0</v>
          </cell>
          <cell r="BJ944">
            <v>11.4345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0.47770799999999997</v>
          </cell>
          <cell r="BR944">
            <v>0.44213399999999997</v>
          </cell>
          <cell r="BS944">
            <v>0</v>
          </cell>
          <cell r="BT944">
            <v>0</v>
          </cell>
          <cell r="BU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25.9</v>
          </cell>
          <cell r="CG944">
            <v>0</v>
          </cell>
          <cell r="CH944">
            <v>0</v>
          </cell>
          <cell r="CI944">
            <v>0</v>
          </cell>
          <cell r="CJ944">
            <v>230.95556162811593</v>
          </cell>
          <cell r="CK944">
            <v>53.484950132459993</v>
          </cell>
          <cell r="CL944">
            <v>40.359808995659996</v>
          </cell>
          <cell r="CM944">
            <v>3.8877299999999999</v>
          </cell>
          <cell r="CN944">
            <v>230.95556162811593</v>
          </cell>
          <cell r="CO944">
            <v>53.484950132459993</v>
          </cell>
          <cell r="CP944">
            <v>40.359808995659996</v>
          </cell>
          <cell r="CQ944">
            <v>3.8877299999999999</v>
          </cell>
          <cell r="CR944">
            <v>0</v>
          </cell>
          <cell r="CS944">
            <v>462.74489784694708</v>
          </cell>
          <cell r="CT944">
            <v>0</v>
          </cell>
          <cell r="CU944">
            <v>80.555553727109995</v>
          </cell>
          <cell r="CV944">
            <v>0</v>
          </cell>
          <cell r="CW944">
            <v>0</v>
          </cell>
          <cell r="CX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</row>
        <row r="945">
          <cell r="C945" t="str">
            <v>HSS4.500x0.237</v>
          </cell>
          <cell r="D945" t="str">
            <v>F</v>
          </cell>
          <cell r="E945">
            <v>10.8</v>
          </cell>
          <cell r="F945">
            <v>2.97</v>
          </cell>
          <cell r="G945">
            <v>0</v>
          </cell>
          <cell r="H945">
            <v>0</v>
          </cell>
          <cell r="I945">
            <v>4.5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0.23699999999999999</v>
          </cell>
          <cell r="Q945">
            <v>0.221</v>
          </cell>
          <cell r="R945">
            <v>0</v>
          </cell>
          <cell r="S945">
            <v>0</v>
          </cell>
          <cell r="T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20.399999999999999</v>
          </cell>
          <cell r="AF945">
            <v>0</v>
          </cell>
          <cell r="AG945">
            <v>0</v>
          </cell>
          <cell r="AH945">
            <v>0</v>
          </cell>
          <cell r="AI945">
            <v>6.82</v>
          </cell>
          <cell r="AJ945">
            <v>4.05</v>
          </cell>
          <cell r="AK945">
            <v>3.03</v>
          </cell>
          <cell r="AL945">
            <v>1.51</v>
          </cell>
          <cell r="AM945">
            <v>6.82</v>
          </cell>
          <cell r="AN945">
            <v>4.05</v>
          </cell>
          <cell r="AO945">
            <v>3.03</v>
          </cell>
          <cell r="AP945">
            <v>1.51</v>
          </cell>
          <cell r="AQ945">
            <v>0</v>
          </cell>
          <cell r="AR945">
            <v>13.6</v>
          </cell>
          <cell r="AS945">
            <v>0</v>
          </cell>
          <cell r="AT945">
            <v>6.03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D945" t="str">
            <v>HSS114.3x6</v>
          </cell>
          <cell r="BE945" t="str">
            <v>HSS114.3x6</v>
          </cell>
          <cell r="BF945">
            <v>16.100000000000001</v>
          </cell>
          <cell r="BG945">
            <v>19.176342569999999</v>
          </cell>
          <cell r="BH945">
            <v>0</v>
          </cell>
          <cell r="BI945">
            <v>0</v>
          </cell>
          <cell r="BJ945">
            <v>11.4345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0.602217</v>
          </cell>
          <cell r="BR945">
            <v>0.56156099999999998</v>
          </cell>
          <cell r="BS945">
            <v>0</v>
          </cell>
          <cell r="BT945">
            <v>0</v>
          </cell>
          <cell r="BU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20.399999999999999</v>
          </cell>
          <cell r="CG945">
            <v>0</v>
          </cell>
          <cell r="CH945">
            <v>0</v>
          </cell>
          <cell r="CI945">
            <v>0</v>
          </cell>
          <cell r="CJ945">
            <v>284.31713543389003</v>
          </cell>
          <cell r="CK945">
            <v>66.446027005049999</v>
          </cell>
          <cell r="CL945">
            <v>49.711472055629997</v>
          </cell>
          <cell r="CM945">
            <v>3.83691</v>
          </cell>
          <cell r="CN945">
            <v>284.31713543389003</v>
          </cell>
          <cell r="CO945">
            <v>66.446027005049999</v>
          </cell>
          <cell r="CP945">
            <v>49.711472055629997</v>
          </cell>
          <cell r="CQ945">
            <v>3.83691</v>
          </cell>
          <cell r="CR945">
            <v>0</v>
          </cell>
          <cell r="CS945">
            <v>566.96672168634962</v>
          </cell>
          <cell r="CT945">
            <v>0</v>
          </cell>
          <cell r="CU945">
            <v>98.930751318630001</v>
          </cell>
          <cell r="CV945">
            <v>0</v>
          </cell>
          <cell r="CW945">
            <v>0</v>
          </cell>
          <cell r="CX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</row>
        <row r="946">
          <cell r="C946" t="str">
            <v>HSS4.500x0.337</v>
          </cell>
          <cell r="D946" t="str">
            <v>F</v>
          </cell>
          <cell r="E946">
            <v>15</v>
          </cell>
          <cell r="F946">
            <v>4.1399999999999997</v>
          </cell>
          <cell r="G946">
            <v>0</v>
          </cell>
          <cell r="H946">
            <v>0</v>
          </cell>
          <cell r="I946">
            <v>4.5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0.33700000000000002</v>
          </cell>
          <cell r="Q946">
            <v>0.315</v>
          </cell>
          <cell r="R946">
            <v>0</v>
          </cell>
          <cell r="S946">
            <v>0</v>
          </cell>
          <cell r="T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14.3</v>
          </cell>
          <cell r="AF946">
            <v>0</v>
          </cell>
          <cell r="AG946">
            <v>0</v>
          </cell>
          <cell r="AH946">
            <v>0</v>
          </cell>
          <cell r="AI946">
            <v>9.1199999999999992</v>
          </cell>
          <cell r="AJ946">
            <v>5.53</v>
          </cell>
          <cell r="AK946">
            <v>4.05</v>
          </cell>
          <cell r="AL946">
            <v>1.48</v>
          </cell>
          <cell r="AM946">
            <v>9.1199999999999992</v>
          </cell>
          <cell r="AN946">
            <v>5.53</v>
          </cell>
          <cell r="AO946">
            <v>4.05</v>
          </cell>
          <cell r="AP946">
            <v>1.48</v>
          </cell>
          <cell r="AQ946">
            <v>0</v>
          </cell>
          <cell r="AR946">
            <v>18.2</v>
          </cell>
          <cell r="AS946">
            <v>0</v>
          </cell>
          <cell r="AT946">
            <v>8.0299999999999994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D946" t="str">
            <v>HSS114.3x8.6</v>
          </cell>
          <cell r="BE946" t="str">
            <v>HSS114.3x8.6</v>
          </cell>
          <cell r="BF946">
            <v>22.400000000000002</v>
          </cell>
          <cell r="BG946">
            <v>26.730659339999995</v>
          </cell>
          <cell r="BH946">
            <v>0</v>
          </cell>
          <cell r="BI946">
            <v>0</v>
          </cell>
          <cell r="BJ946">
            <v>11.4345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0.85631699999999999</v>
          </cell>
          <cell r="BR946">
            <v>0.80041499999999999</v>
          </cell>
          <cell r="BS946">
            <v>0</v>
          </cell>
          <cell r="BT946">
            <v>0</v>
          </cell>
          <cell r="BU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14.3</v>
          </cell>
          <cell r="CG946">
            <v>0</v>
          </cell>
          <cell r="CH946">
            <v>0</v>
          </cell>
          <cell r="CI946">
            <v>0</v>
          </cell>
          <cell r="CJ946">
            <v>380.20121336614028</v>
          </cell>
          <cell r="CK946">
            <v>90.727538108130005</v>
          </cell>
          <cell r="CL946">
            <v>66.446027005049999</v>
          </cell>
          <cell r="CM946">
            <v>3.7606799999999998</v>
          </cell>
          <cell r="CN946">
            <v>380.20121336614028</v>
          </cell>
          <cell r="CO946">
            <v>90.727538108130005</v>
          </cell>
          <cell r="CP946">
            <v>66.446027005049999</v>
          </cell>
          <cell r="CQ946">
            <v>3.7606799999999998</v>
          </cell>
          <cell r="CR946">
            <v>0</v>
          </cell>
          <cell r="CS946">
            <v>758.73487755085011</v>
          </cell>
          <cell r="CT946">
            <v>0</v>
          </cell>
          <cell r="CU946">
            <v>131.74360416062999</v>
          </cell>
          <cell r="CV946">
            <v>0</v>
          </cell>
          <cell r="CW946">
            <v>0</v>
          </cell>
          <cell r="CX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</row>
        <row r="947">
          <cell r="C947" t="str">
            <v>HSS4-1/2x4-1/2x1/2</v>
          </cell>
          <cell r="D947" t="str">
            <v>F</v>
          </cell>
          <cell r="E947">
            <v>24.9</v>
          </cell>
          <cell r="F947">
            <v>6.95</v>
          </cell>
          <cell r="G947">
            <v>0</v>
          </cell>
          <cell r="H947">
            <v>4.5</v>
          </cell>
          <cell r="I947">
            <v>0</v>
          </cell>
          <cell r="J947">
            <v>0</v>
          </cell>
          <cell r="K947">
            <v>4.5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0.5</v>
          </cell>
          <cell r="Q947">
            <v>0.46500000000000002</v>
          </cell>
          <cell r="R947">
            <v>0</v>
          </cell>
          <cell r="S947">
            <v>0</v>
          </cell>
          <cell r="T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6.68</v>
          </cell>
          <cell r="AC947">
            <v>0</v>
          </cell>
          <cell r="AD947">
            <v>6.68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18.100000000000001</v>
          </cell>
          <cell r="AJ947">
            <v>10.199999999999999</v>
          </cell>
          <cell r="AK947">
            <v>8.0299999999999994</v>
          </cell>
          <cell r="AL947">
            <v>1.61</v>
          </cell>
          <cell r="AM947">
            <v>18.100000000000001</v>
          </cell>
          <cell r="AN947">
            <v>10.199999999999999</v>
          </cell>
          <cell r="AO947">
            <v>8.0299999999999994</v>
          </cell>
          <cell r="AP947">
            <v>1.61</v>
          </cell>
          <cell r="AQ947">
            <v>0</v>
          </cell>
          <cell r="AR947">
            <v>31.3</v>
          </cell>
          <cell r="AS947">
            <v>0</v>
          </cell>
          <cell r="AT947">
            <v>14.8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D947" t="str">
            <v>HSS114.3x114.3x12.7</v>
          </cell>
          <cell r="BE947" t="str">
            <v>HSS114.3x114.3x12.7</v>
          </cell>
          <cell r="BF947">
            <v>37.1</v>
          </cell>
          <cell r="BG947">
            <v>44.873932949999997</v>
          </cell>
          <cell r="BH947">
            <v>0</v>
          </cell>
          <cell r="BI947">
            <v>11.4345</v>
          </cell>
          <cell r="BJ947">
            <v>0</v>
          </cell>
          <cell r="BK947">
            <v>0</v>
          </cell>
          <cell r="BL947">
            <v>11.4345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1.2705</v>
          </cell>
          <cell r="BR947">
            <v>1.181565</v>
          </cell>
          <cell r="BS947">
            <v>0</v>
          </cell>
          <cell r="BT947">
            <v>0</v>
          </cell>
          <cell r="BU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6.68</v>
          </cell>
          <cell r="CD947">
            <v>0</v>
          </cell>
          <cell r="CE947">
            <v>6.68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754.56600459727417</v>
          </cell>
          <cell r="CK947">
            <v>167.34554949419999</v>
          </cell>
          <cell r="CL947">
            <v>131.74360416062999</v>
          </cell>
          <cell r="CM947">
            <v>4.0910099999999998</v>
          </cell>
          <cell r="CN947">
            <v>754.56600459727417</v>
          </cell>
          <cell r="CO947">
            <v>167.34554949419999</v>
          </cell>
          <cell r="CP947">
            <v>131.74360416062999</v>
          </cell>
          <cell r="CQ947">
            <v>4.0910099999999998</v>
          </cell>
          <cell r="CR947">
            <v>0</v>
          </cell>
          <cell r="CS947">
            <v>1304.8572344693193</v>
          </cell>
          <cell r="CT947">
            <v>0</v>
          </cell>
          <cell r="CU947">
            <v>242.81511103080001</v>
          </cell>
          <cell r="CV947">
            <v>0</v>
          </cell>
          <cell r="CW947">
            <v>0</v>
          </cell>
          <cell r="CX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</row>
        <row r="948">
          <cell r="C948" t="str">
            <v>HSS4-1/2x4-1/2x1/4</v>
          </cell>
          <cell r="D948" t="str">
            <v>F</v>
          </cell>
          <cell r="E948">
            <v>13.9</v>
          </cell>
          <cell r="F948">
            <v>3.84</v>
          </cell>
          <cell r="G948">
            <v>0</v>
          </cell>
          <cell r="H948">
            <v>4.5</v>
          </cell>
          <cell r="I948">
            <v>0</v>
          </cell>
          <cell r="J948">
            <v>0</v>
          </cell>
          <cell r="K948">
            <v>4.5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0.25</v>
          </cell>
          <cell r="Q948">
            <v>0.23300000000000001</v>
          </cell>
          <cell r="R948">
            <v>0</v>
          </cell>
          <cell r="S948">
            <v>0</v>
          </cell>
          <cell r="T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16.3</v>
          </cell>
          <cell r="AC948">
            <v>0</v>
          </cell>
          <cell r="AD948">
            <v>16.3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11.4</v>
          </cell>
          <cell r="AJ948">
            <v>6.06</v>
          </cell>
          <cell r="AK948">
            <v>5.08</v>
          </cell>
          <cell r="AL948">
            <v>1.73</v>
          </cell>
          <cell r="AM948">
            <v>11.4</v>
          </cell>
          <cell r="AN948">
            <v>6.06</v>
          </cell>
          <cell r="AO948">
            <v>5.08</v>
          </cell>
          <cell r="AP948">
            <v>1.73</v>
          </cell>
          <cell r="AQ948">
            <v>0</v>
          </cell>
          <cell r="AR948">
            <v>18.5</v>
          </cell>
          <cell r="AS948">
            <v>0</v>
          </cell>
          <cell r="AT948">
            <v>8.44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D948" t="str">
            <v>HSS114.3x114.3x6.4</v>
          </cell>
          <cell r="BE948" t="str">
            <v>HSS114.3x114.3x6.4</v>
          </cell>
          <cell r="BF948">
            <v>20.700000000000003</v>
          </cell>
          <cell r="BG948">
            <v>24.793655039999997</v>
          </cell>
          <cell r="BH948">
            <v>0</v>
          </cell>
          <cell r="BI948">
            <v>11.4345</v>
          </cell>
          <cell r="BJ948">
            <v>0</v>
          </cell>
          <cell r="BK948">
            <v>0</v>
          </cell>
          <cell r="BL948">
            <v>11.4345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0.63524999999999998</v>
          </cell>
          <cell r="BR948">
            <v>0.59205300000000005</v>
          </cell>
          <cell r="BS948">
            <v>0</v>
          </cell>
          <cell r="BT948">
            <v>0</v>
          </cell>
          <cell r="BU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16.3</v>
          </cell>
          <cell r="CD948">
            <v>0</v>
          </cell>
          <cell r="CE948">
            <v>16.3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475.25151670767542</v>
          </cell>
          <cell r="CK948">
            <v>99.422944111259994</v>
          </cell>
          <cell r="CL948">
            <v>83.344646218679998</v>
          </cell>
          <cell r="CM948">
            <v>4.3959299999999999</v>
          </cell>
          <cell r="CN948">
            <v>475.25151670767542</v>
          </cell>
          <cell r="CO948">
            <v>99.422944111259994</v>
          </cell>
          <cell r="CP948">
            <v>83.344646218679998</v>
          </cell>
          <cell r="CQ948">
            <v>4.3959299999999999</v>
          </cell>
          <cell r="CR948">
            <v>0</v>
          </cell>
          <cell r="CS948">
            <v>771.24149641157851</v>
          </cell>
          <cell r="CT948">
            <v>0</v>
          </cell>
          <cell r="CU948">
            <v>138.47023899323997</v>
          </cell>
          <cell r="CV948">
            <v>0</v>
          </cell>
          <cell r="CW948">
            <v>0</v>
          </cell>
          <cell r="CX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</row>
        <row r="949">
          <cell r="C949" t="str">
            <v>HSS4-1/2x4-1/2x1/8</v>
          </cell>
          <cell r="D949" t="str">
            <v>F</v>
          </cell>
          <cell r="E949">
            <v>7.3</v>
          </cell>
          <cell r="F949">
            <v>2</v>
          </cell>
          <cell r="G949">
            <v>0</v>
          </cell>
          <cell r="H949">
            <v>4.5</v>
          </cell>
          <cell r="I949">
            <v>0</v>
          </cell>
          <cell r="J949">
            <v>0</v>
          </cell>
          <cell r="K949">
            <v>4.5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0.125</v>
          </cell>
          <cell r="Q949">
            <v>0.11600000000000001</v>
          </cell>
          <cell r="R949">
            <v>0</v>
          </cell>
          <cell r="S949">
            <v>0</v>
          </cell>
          <cell r="T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35.799999999999997</v>
          </cell>
          <cell r="AC949">
            <v>0</v>
          </cell>
          <cell r="AD949">
            <v>35.799999999999997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6.35</v>
          </cell>
          <cell r="AJ949">
            <v>3.27</v>
          </cell>
          <cell r="AK949">
            <v>2.82</v>
          </cell>
          <cell r="AL949">
            <v>1.78</v>
          </cell>
          <cell r="AM949">
            <v>6.35</v>
          </cell>
          <cell r="AN949">
            <v>3.27</v>
          </cell>
          <cell r="AO949">
            <v>2.82</v>
          </cell>
          <cell r="AP949">
            <v>1.78</v>
          </cell>
          <cell r="AQ949">
            <v>0</v>
          </cell>
          <cell r="AR949">
            <v>9.92</v>
          </cell>
          <cell r="AS949">
            <v>0</v>
          </cell>
          <cell r="AT949">
            <v>4.45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D949" t="str">
            <v>HSS114.3x114.3x3.2</v>
          </cell>
          <cell r="BE949" t="str">
            <v>HSS114.3x114.3x3.2</v>
          </cell>
          <cell r="BF949">
            <v>10.9</v>
          </cell>
          <cell r="BG949">
            <v>12.913361999999999</v>
          </cell>
          <cell r="BH949">
            <v>0</v>
          </cell>
          <cell r="BI949">
            <v>11.4345</v>
          </cell>
          <cell r="BJ949">
            <v>0</v>
          </cell>
          <cell r="BK949">
            <v>0</v>
          </cell>
          <cell r="BL949">
            <v>11.4345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0.31762499999999999</v>
          </cell>
          <cell r="BR949">
            <v>0.29475600000000002</v>
          </cell>
          <cell r="BS949">
            <v>0</v>
          </cell>
          <cell r="BT949">
            <v>0</v>
          </cell>
          <cell r="BU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35.799999999999997</v>
          </cell>
          <cell r="CD949">
            <v>0</v>
          </cell>
          <cell r="CE949">
            <v>35.799999999999997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264.72343255208233</v>
          </cell>
          <cell r="CK949">
            <v>53.649014396669997</v>
          </cell>
          <cell r="CL949">
            <v>46.266122507219997</v>
          </cell>
          <cell r="CM949">
            <v>4.5229799999999996</v>
          </cell>
          <cell r="CN949">
            <v>264.72343255208233</v>
          </cell>
          <cell r="CO949">
            <v>53.649014396669997</v>
          </cell>
          <cell r="CP949">
            <v>46.266122507219997</v>
          </cell>
          <cell r="CQ949">
            <v>4.5229799999999996</v>
          </cell>
          <cell r="CR949">
            <v>0</v>
          </cell>
          <cell r="CS949">
            <v>413.55219699474912</v>
          </cell>
          <cell r="CT949">
            <v>0</v>
          </cell>
          <cell r="CU949">
            <v>73.008597573450004</v>
          </cell>
          <cell r="CV949">
            <v>0</v>
          </cell>
          <cell r="CW949">
            <v>0</v>
          </cell>
          <cell r="CX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</row>
        <row r="950">
          <cell r="C950" t="str">
            <v>HSS4-1/2x4-1/2x3/16</v>
          </cell>
          <cell r="D950" t="str">
            <v>F</v>
          </cell>
          <cell r="E950">
            <v>10.7</v>
          </cell>
          <cell r="F950">
            <v>2.93</v>
          </cell>
          <cell r="G950">
            <v>0</v>
          </cell>
          <cell r="H950">
            <v>4.5</v>
          </cell>
          <cell r="I950">
            <v>0</v>
          </cell>
          <cell r="J950">
            <v>0</v>
          </cell>
          <cell r="K950">
            <v>4.5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0.1875</v>
          </cell>
          <cell r="Q950">
            <v>0.17399999999999999</v>
          </cell>
          <cell r="R950">
            <v>0</v>
          </cell>
          <cell r="S950">
            <v>0</v>
          </cell>
          <cell r="T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22.9</v>
          </cell>
          <cell r="AC950">
            <v>0</v>
          </cell>
          <cell r="AD950">
            <v>22.9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9.02</v>
          </cell>
          <cell r="AJ950">
            <v>4.71</v>
          </cell>
          <cell r="AK950">
            <v>4.01</v>
          </cell>
          <cell r="AL950">
            <v>1.75</v>
          </cell>
          <cell r="AM950">
            <v>9.02</v>
          </cell>
          <cell r="AN950">
            <v>4.71</v>
          </cell>
          <cell r="AO950">
            <v>4.01</v>
          </cell>
          <cell r="AP950">
            <v>1.75</v>
          </cell>
          <cell r="AQ950">
            <v>0</v>
          </cell>
          <cell r="AR950">
            <v>14.4</v>
          </cell>
          <cell r="AS950">
            <v>0</v>
          </cell>
          <cell r="AT950">
            <v>6.49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D950" t="str">
            <v>HSS114.3x114.3x4.8</v>
          </cell>
          <cell r="BE950" t="str">
            <v>HSS114.3x114.3x4.8</v>
          </cell>
          <cell r="BF950">
            <v>16</v>
          </cell>
          <cell r="BG950">
            <v>18.918075330000001</v>
          </cell>
          <cell r="BH950">
            <v>0</v>
          </cell>
          <cell r="BI950">
            <v>11.4345</v>
          </cell>
          <cell r="BJ950">
            <v>0</v>
          </cell>
          <cell r="BK950">
            <v>0</v>
          </cell>
          <cell r="BL950">
            <v>11.4345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0.47643749999999996</v>
          </cell>
          <cell r="BR950">
            <v>0.44213399999999997</v>
          </cell>
          <cell r="BS950">
            <v>0</v>
          </cell>
          <cell r="BT950">
            <v>0</v>
          </cell>
          <cell r="BU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22.9</v>
          </cell>
          <cell r="CD950">
            <v>0</v>
          </cell>
          <cell r="CE950">
            <v>22.9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376.03234041256417</v>
          </cell>
          <cell r="CK950">
            <v>77.27426844291</v>
          </cell>
          <cell r="CL950">
            <v>65.789769948209994</v>
          </cell>
          <cell r="CM950">
            <v>4.4467499999999998</v>
          </cell>
          <cell r="CN950">
            <v>376.03234041256417</v>
          </cell>
          <cell r="CO950">
            <v>77.27426844291</v>
          </cell>
          <cell r="CP950">
            <v>65.789769948209994</v>
          </cell>
          <cell r="CQ950">
            <v>4.4467499999999998</v>
          </cell>
          <cell r="CR950">
            <v>0</v>
          </cell>
          <cell r="CS950">
            <v>600.3177053149584</v>
          </cell>
          <cell r="CT950">
            <v>0</v>
          </cell>
          <cell r="CU950">
            <v>106.47770747228999</v>
          </cell>
          <cell r="CV950">
            <v>0</v>
          </cell>
          <cell r="CW950">
            <v>0</v>
          </cell>
          <cell r="CX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</row>
        <row r="951">
          <cell r="C951" t="str">
            <v>HSS4-1/2x4-1/2x3/8</v>
          </cell>
          <cell r="D951" t="str">
            <v>F</v>
          </cell>
          <cell r="E951">
            <v>19.7</v>
          </cell>
          <cell r="F951">
            <v>5.48</v>
          </cell>
          <cell r="G951">
            <v>0</v>
          </cell>
          <cell r="H951">
            <v>4.5</v>
          </cell>
          <cell r="I951">
            <v>0</v>
          </cell>
          <cell r="J951">
            <v>0</v>
          </cell>
          <cell r="K951">
            <v>4.5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0.375</v>
          </cell>
          <cell r="Q951">
            <v>0.34899999999999998</v>
          </cell>
          <cell r="R951">
            <v>0</v>
          </cell>
          <cell r="S951">
            <v>0</v>
          </cell>
          <cell r="T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9.89</v>
          </cell>
          <cell r="AC951">
            <v>0</v>
          </cell>
          <cell r="AD951">
            <v>9.89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15.3</v>
          </cell>
          <cell r="AJ951">
            <v>8.36</v>
          </cell>
          <cell r="AK951">
            <v>6.79</v>
          </cell>
          <cell r="AL951">
            <v>1.67</v>
          </cell>
          <cell r="AM951">
            <v>15.3</v>
          </cell>
          <cell r="AN951">
            <v>8.36</v>
          </cell>
          <cell r="AO951">
            <v>6.79</v>
          </cell>
          <cell r="AP951">
            <v>1.67</v>
          </cell>
          <cell r="AQ951">
            <v>0</v>
          </cell>
          <cell r="AR951">
            <v>25.7</v>
          </cell>
          <cell r="AS951">
            <v>0</v>
          </cell>
          <cell r="AT951">
            <v>11.9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D951" t="str">
            <v>HSS114.3x114.3x9.5</v>
          </cell>
          <cell r="BE951" t="str">
            <v>HSS114.3x114.3x9.5</v>
          </cell>
          <cell r="BF951">
            <v>29.400000000000002</v>
          </cell>
          <cell r="BG951">
            <v>35.382611879999999</v>
          </cell>
          <cell r="BH951">
            <v>0</v>
          </cell>
          <cell r="BI951">
            <v>11.4345</v>
          </cell>
          <cell r="BJ951">
            <v>0</v>
          </cell>
          <cell r="BK951">
            <v>0</v>
          </cell>
          <cell r="BL951">
            <v>11.4345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0.95287499999999992</v>
          </cell>
          <cell r="BR951">
            <v>0.88680899999999996</v>
          </cell>
          <cell r="BS951">
            <v>0</v>
          </cell>
          <cell r="BT951">
            <v>0</v>
          </cell>
          <cell r="BU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9.89</v>
          </cell>
          <cell r="CD951">
            <v>0</v>
          </cell>
          <cell r="CE951">
            <v>9.89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637.83756189714336</v>
          </cell>
          <cell r="CK951">
            <v>137.15772487955999</v>
          </cell>
          <cell r="CL951">
            <v>111.39963539858999</v>
          </cell>
          <cell r="CM951">
            <v>4.2434699999999994</v>
          </cell>
          <cell r="CN951">
            <v>637.83756189714336</v>
          </cell>
          <cell r="CO951">
            <v>137.15772487955999</v>
          </cell>
          <cell r="CP951">
            <v>111.39963539858999</v>
          </cell>
          <cell r="CQ951">
            <v>4.2434699999999994</v>
          </cell>
          <cell r="CR951">
            <v>0</v>
          </cell>
          <cell r="CS951">
            <v>1071.4003490690577</v>
          </cell>
          <cell r="CT951">
            <v>0</v>
          </cell>
          <cell r="CU951">
            <v>195.23647440989998</v>
          </cell>
          <cell r="CV951">
            <v>0</v>
          </cell>
          <cell r="CW951">
            <v>0</v>
          </cell>
          <cell r="CX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</row>
        <row r="952">
          <cell r="C952" t="str">
            <v>HSS4-1/2x4-1/2x5/16</v>
          </cell>
          <cell r="D952" t="str">
            <v>F</v>
          </cell>
          <cell r="E952">
            <v>16.899999999999999</v>
          </cell>
          <cell r="F952">
            <v>4.68</v>
          </cell>
          <cell r="G952">
            <v>0</v>
          </cell>
          <cell r="H952">
            <v>4.5</v>
          </cell>
          <cell r="I952">
            <v>0</v>
          </cell>
          <cell r="J952">
            <v>0</v>
          </cell>
          <cell r="K952">
            <v>4.5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0.3125</v>
          </cell>
          <cell r="Q952">
            <v>0.29099999999999998</v>
          </cell>
          <cell r="R952">
            <v>0</v>
          </cell>
          <cell r="S952">
            <v>0</v>
          </cell>
          <cell r="T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12.5</v>
          </cell>
          <cell r="AC952">
            <v>0</v>
          </cell>
          <cell r="AD952">
            <v>12.5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13.5</v>
          </cell>
          <cell r="AJ952">
            <v>7.27</v>
          </cell>
          <cell r="AK952">
            <v>6</v>
          </cell>
          <cell r="AL952">
            <v>1.7</v>
          </cell>
          <cell r="AM952">
            <v>13.5</v>
          </cell>
          <cell r="AN952">
            <v>7.27</v>
          </cell>
          <cell r="AO952">
            <v>6</v>
          </cell>
          <cell r="AP952">
            <v>1.7</v>
          </cell>
          <cell r="AQ952">
            <v>0</v>
          </cell>
          <cell r="AR952">
            <v>22.3</v>
          </cell>
          <cell r="AS952">
            <v>0</v>
          </cell>
          <cell r="AT952">
            <v>10.199999999999999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D952" t="str">
            <v>HSS114.3x114.3x7.9</v>
          </cell>
          <cell r="BE952" t="str">
            <v>HSS114.3x114.3x7.9</v>
          </cell>
          <cell r="BF952">
            <v>25.200000000000003</v>
          </cell>
          <cell r="BG952">
            <v>30.217267079999996</v>
          </cell>
          <cell r="BH952">
            <v>0</v>
          </cell>
          <cell r="BI952">
            <v>11.4345</v>
          </cell>
          <cell r="BJ952">
            <v>0</v>
          </cell>
          <cell r="BK952">
            <v>0</v>
          </cell>
          <cell r="BL952">
            <v>11.4345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0.7940625</v>
          </cell>
          <cell r="BR952">
            <v>0.73943099999999995</v>
          </cell>
          <cell r="BS952">
            <v>0</v>
          </cell>
          <cell r="BT952">
            <v>0</v>
          </cell>
          <cell r="BU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12.5</v>
          </cell>
          <cell r="CD952">
            <v>0</v>
          </cell>
          <cell r="CE952">
            <v>12.5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562.79784873277345</v>
          </cell>
          <cell r="CK952">
            <v>119.27472008066998</v>
          </cell>
          <cell r="CL952">
            <v>98.438558525999994</v>
          </cell>
          <cell r="CM952">
            <v>4.3197000000000001</v>
          </cell>
          <cell r="CN952">
            <v>562.79784873277345</v>
          </cell>
          <cell r="CO952">
            <v>119.27472008066998</v>
          </cell>
          <cell r="CP952">
            <v>98.438558525999994</v>
          </cell>
          <cell r="CQ952">
            <v>4.3197000000000001</v>
          </cell>
          <cell r="CR952">
            <v>0</v>
          </cell>
          <cell r="CS952">
            <v>929.65866864747034</v>
          </cell>
          <cell r="CT952">
            <v>0</v>
          </cell>
          <cell r="CU952">
            <v>167.34554949419999</v>
          </cell>
          <cell r="CV952">
            <v>0</v>
          </cell>
          <cell r="CW952">
            <v>0</v>
          </cell>
          <cell r="CX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</row>
        <row r="953">
          <cell r="C953" t="str">
            <v>HSS4x2-1/2x1/4</v>
          </cell>
          <cell r="D953" t="str">
            <v>F</v>
          </cell>
          <cell r="E953">
            <v>9.6300000000000008</v>
          </cell>
          <cell r="F953">
            <v>2.67</v>
          </cell>
          <cell r="G953">
            <v>0</v>
          </cell>
          <cell r="H953">
            <v>4</v>
          </cell>
          <cell r="I953">
            <v>0</v>
          </cell>
          <cell r="J953">
            <v>0</v>
          </cell>
          <cell r="K953">
            <v>2.5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0.25</v>
          </cell>
          <cell r="Q953">
            <v>0.23300000000000001</v>
          </cell>
          <cell r="R953">
            <v>0</v>
          </cell>
          <cell r="S953">
            <v>0</v>
          </cell>
          <cell r="T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7.73</v>
          </cell>
          <cell r="AC953">
            <v>0</v>
          </cell>
          <cell r="AD953">
            <v>14.2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5.32</v>
          </cell>
          <cell r="AJ953">
            <v>3.38</v>
          </cell>
          <cell r="AK953">
            <v>2.66</v>
          </cell>
          <cell r="AL953">
            <v>1.41</v>
          </cell>
          <cell r="AM953">
            <v>2.5299999999999998</v>
          </cell>
          <cell r="AN953">
            <v>2.4300000000000002</v>
          </cell>
          <cell r="AO953">
            <v>2.02</v>
          </cell>
          <cell r="AP953">
            <v>0.97299999999999998</v>
          </cell>
          <cell r="AQ953">
            <v>0</v>
          </cell>
          <cell r="AR953">
            <v>5.78</v>
          </cell>
          <cell r="AS953">
            <v>0</v>
          </cell>
          <cell r="AT953">
            <v>3.93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D953" t="str">
            <v>HSS101.6x63.5x6.4</v>
          </cell>
          <cell r="BE953" t="str">
            <v>HSS101.6x63.5x6.4</v>
          </cell>
          <cell r="BF953">
            <v>14.4</v>
          </cell>
          <cell r="BG953">
            <v>17.239338269999998</v>
          </cell>
          <cell r="BH953">
            <v>0</v>
          </cell>
          <cell r="BI953">
            <v>10.164</v>
          </cell>
          <cell r="BJ953">
            <v>0</v>
          </cell>
          <cell r="BK953">
            <v>0</v>
          </cell>
          <cell r="BL953">
            <v>6.3525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0.63524999999999998</v>
          </cell>
          <cell r="BR953">
            <v>0.59205300000000005</v>
          </cell>
          <cell r="BS953">
            <v>0</v>
          </cell>
          <cell r="BT953">
            <v>0</v>
          </cell>
          <cell r="BU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7.73</v>
          </cell>
          <cell r="CD953">
            <v>0</v>
          </cell>
          <cell r="CE953">
            <v>14.2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221.78404113024851</v>
          </cell>
          <cell r="CK953">
            <v>55.453721302979993</v>
          </cell>
          <cell r="CL953">
            <v>43.641094279859999</v>
          </cell>
          <cell r="CM953">
            <v>3.5828099999999998</v>
          </cell>
          <cell r="CN953">
            <v>105.47248572547532</v>
          </cell>
          <cell r="CO953">
            <v>39.867616203030003</v>
          </cell>
          <cell r="CP953">
            <v>33.14098137042</v>
          </cell>
          <cell r="CQ953">
            <v>2.4723929999999998</v>
          </cell>
          <cell r="CR953">
            <v>0</v>
          </cell>
          <cell r="CS953">
            <v>240.96085671669857</v>
          </cell>
          <cell r="CT953">
            <v>0</v>
          </cell>
          <cell r="CU953">
            <v>64.477255834529998</v>
          </cell>
          <cell r="CV953">
            <v>0</v>
          </cell>
          <cell r="CW953">
            <v>0</v>
          </cell>
          <cell r="CX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</row>
        <row r="954">
          <cell r="C954" t="str">
            <v>HSS4x2-1/2x3/16</v>
          </cell>
          <cell r="D954" t="str">
            <v>F</v>
          </cell>
          <cell r="E954">
            <v>7.49</v>
          </cell>
          <cell r="F954">
            <v>2.06</v>
          </cell>
          <cell r="G954">
            <v>0</v>
          </cell>
          <cell r="H954">
            <v>4</v>
          </cell>
          <cell r="I954">
            <v>0</v>
          </cell>
          <cell r="J954">
            <v>0</v>
          </cell>
          <cell r="K954">
            <v>2.5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0.1875</v>
          </cell>
          <cell r="Q954">
            <v>0.17399999999999999</v>
          </cell>
          <cell r="R954">
            <v>0</v>
          </cell>
          <cell r="S954">
            <v>0</v>
          </cell>
          <cell r="T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11.4</v>
          </cell>
          <cell r="AC954">
            <v>0</v>
          </cell>
          <cell r="AD954">
            <v>20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4.3</v>
          </cell>
          <cell r="AJ954">
            <v>2.67</v>
          </cell>
          <cell r="AK954">
            <v>2.15</v>
          </cell>
          <cell r="AL954">
            <v>1.44</v>
          </cell>
          <cell r="AM954">
            <v>2.06</v>
          </cell>
          <cell r="AN954">
            <v>1.93</v>
          </cell>
          <cell r="AO954">
            <v>1.65</v>
          </cell>
          <cell r="AP954">
            <v>0.999</v>
          </cell>
          <cell r="AQ954">
            <v>0</v>
          </cell>
          <cell r="AR954">
            <v>4.59</v>
          </cell>
          <cell r="AS954">
            <v>0</v>
          </cell>
          <cell r="AT954">
            <v>3.08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D954" t="str">
            <v>HSS101.6x63.5x4.8</v>
          </cell>
          <cell r="BE954" t="str">
            <v>HSS101.6x63.5x4.8</v>
          </cell>
          <cell r="BF954">
            <v>11.2</v>
          </cell>
          <cell r="BG954">
            <v>13.300762859999999</v>
          </cell>
          <cell r="BH954">
            <v>0</v>
          </cell>
          <cell r="BI954">
            <v>10.164</v>
          </cell>
          <cell r="BJ954">
            <v>0</v>
          </cell>
          <cell r="BK954">
            <v>0</v>
          </cell>
          <cell r="BL954">
            <v>6.3525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0.47643749999999996</v>
          </cell>
          <cell r="BR954">
            <v>0.44213399999999997</v>
          </cell>
          <cell r="BS954">
            <v>0</v>
          </cell>
          <cell r="BT954">
            <v>0</v>
          </cell>
          <cell r="BU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11.4</v>
          </cell>
          <cell r="CD954">
            <v>0</v>
          </cell>
          <cell r="CE954">
            <v>20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179.26153700377228</v>
          </cell>
          <cell r="CK954">
            <v>43.805158544069997</v>
          </cell>
          <cell r="CL954">
            <v>35.273816805149998</v>
          </cell>
          <cell r="CM954">
            <v>3.6590399999999996</v>
          </cell>
          <cell r="CN954">
            <v>85.878782843667665</v>
          </cell>
          <cell r="CO954">
            <v>31.664402992529997</v>
          </cell>
          <cell r="CP954">
            <v>27.070603594649995</v>
          </cell>
          <cell r="CQ954">
            <v>2.538459</v>
          </cell>
          <cell r="CR954">
            <v>0</v>
          </cell>
          <cell r="CS954">
            <v>191.35126856914297</v>
          </cell>
          <cell r="CT954">
            <v>0</v>
          </cell>
          <cell r="CU954">
            <v>50.53179337668</v>
          </cell>
          <cell r="CV954">
            <v>0</v>
          </cell>
          <cell r="CW954">
            <v>0</v>
          </cell>
          <cell r="CX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</row>
        <row r="955">
          <cell r="C955" t="str">
            <v>HSS4x2-1/2x5/16</v>
          </cell>
          <cell r="D955" t="str">
            <v>F</v>
          </cell>
          <cell r="E955">
            <v>11.6</v>
          </cell>
          <cell r="F955">
            <v>3.23</v>
          </cell>
          <cell r="G955">
            <v>0</v>
          </cell>
          <cell r="H955">
            <v>4</v>
          </cell>
          <cell r="I955">
            <v>0</v>
          </cell>
          <cell r="J955">
            <v>0</v>
          </cell>
          <cell r="K955">
            <v>2.5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0.3125</v>
          </cell>
          <cell r="Q955">
            <v>0.29099999999999998</v>
          </cell>
          <cell r="R955">
            <v>0</v>
          </cell>
          <cell r="S955">
            <v>0</v>
          </cell>
          <cell r="T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5.59</v>
          </cell>
          <cell r="AC955">
            <v>0</v>
          </cell>
          <cell r="AD955">
            <v>10.7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6.13</v>
          </cell>
          <cell r="AJ955">
            <v>3.97</v>
          </cell>
          <cell r="AK955">
            <v>3.07</v>
          </cell>
          <cell r="AL955">
            <v>1.38</v>
          </cell>
          <cell r="AM955">
            <v>2.89</v>
          </cell>
          <cell r="AN955">
            <v>2.85</v>
          </cell>
          <cell r="AO955">
            <v>2.3199999999999998</v>
          </cell>
          <cell r="AP955">
            <v>0.94699999999999995</v>
          </cell>
          <cell r="AQ955">
            <v>0</v>
          </cell>
          <cell r="AR955">
            <v>6.77</v>
          </cell>
          <cell r="AS955">
            <v>0</v>
          </cell>
          <cell r="AT955">
            <v>4.67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D955" t="str">
            <v>HSS101.6x63.5x7.9</v>
          </cell>
          <cell r="BE955" t="str">
            <v>HSS101.6x63.5x7.9</v>
          </cell>
          <cell r="BF955">
            <v>17.3</v>
          </cell>
          <cell r="BG955">
            <v>20.855079629999999</v>
          </cell>
          <cell r="BH955">
            <v>0</v>
          </cell>
          <cell r="BI955">
            <v>10.164</v>
          </cell>
          <cell r="BJ955">
            <v>0</v>
          </cell>
          <cell r="BK955">
            <v>0</v>
          </cell>
          <cell r="BL955">
            <v>6.3525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0.7940625</v>
          </cell>
          <cell r="BR955">
            <v>0.73943099999999995</v>
          </cell>
          <cell r="BS955">
            <v>0</v>
          </cell>
          <cell r="BT955">
            <v>0</v>
          </cell>
          <cell r="BU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5.59</v>
          </cell>
          <cell r="CD955">
            <v>0</v>
          </cell>
          <cell r="CE955">
            <v>10.7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255.55191205421491</v>
          </cell>
          <cell r="CK955">
            <v>65.133512891370003</v>
          </cell>
          <cell r="CL955">
            <v>50.367729112469995</v>
          </cell>
          <cell r="CM955">
            <v>3.5065799999999996</v>
          </cell>
          <cell r="CN955">
            <v>120.48042835834929</v>
          </cell>
          <cell r="CO955">
            <v>46.758315299849997</v>
          </cell>
          <cell r="CP955">
            <v>38.062909296719994</v>
          </cell>
          <cell r="CQ955">
            <v>2.4063269999999997</v>
          </cell>
          <cell r="CR955">
            <v>0</v>
          </cell>
          <cell r="CS955">
            <v>282.23269895710195</v>
          </cell>
          <cell r="CT955">
            <v>0</v>
          </cell>
          <cell r="CU955">
            <v>76.618011386069995</v>
          </cell>
          <cell r="CV955">
            <v>0</v>
          </cell>
          <cell r="CW955">
            <v>0</v>
          </cell>
          <cell r="CX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</row>
        <row r="956">
          <cell r="C956" t="str">
            <v>HSS4x2x1/4</v>
          </cell>
          <cell r="D956" t="str">
            <v>F</v>
          </cell>
          <cell r="E956">
            <v>8.7799999999999994</v>
          </cell>
          <cell r="F956">
            <v>2.44</v>
          </cell>
          <cell r="G956">
            <v>0</v>
          </cell>
          <cell r="H956">
            <v>4</v>
          </cell>
          <cell r="I956">
            <v>0</v>
          </cell>
          <cell r="J956">
            <v>0</v>
          </cell>
          <cell r="K956">
            <v>2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0.25</v>
          </cell>
          <cell r="Q956">
            <v>0.23300000000000001</v>
          </cell>
          <cell r="R956">
            <v>0</v>
          </cell>
          <cell r="S956">
            <v>0</v>
          </cell>
          <cell r="T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5.58</v>
          </cell>
          <cell r="AC956">
            <v>0</v>
          </cell>
          <cell r="AD956">
            <v>14.2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4.49</v>
          </cell>
          <cell r="AJ956">
            <v>2.94</v>
          </cell>
          <cell r="AK956">
            <v>2.25</v>
          </cell>
          <cell r="AL956">
            <v>1.36</v>
          </cell>
          <cell r="AM956">
            <v>1.48</v>
          </cell>
          <cell r="AN956">
            <v>1.79</v>
          </cell>
          <cell r="AO956">
            <v>1.48</v>
          </cell>
          <cell r="AP956">
            <v>0.77900000000000003</v>
          </cell>
          <cell r="AQ956">
            <v>0</v>
          </cell>
          <cell r="AR956">
            <v>3.82</v>
          </cell>
          <cell r="AS956">
            <v>0</v>
          </cell>
          <cell r="AT956">
            <v>3.05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D956" t="str">
            <v>HSS101.6x50.8x6.4</v>
          </cell>
          <cell r="BE956" t="str">
            <v>HSS101.6x50.8x6.4</v>
          </cell>
          <cell r="BF956">
            <v>13.1</v>
          </cell>
          <cell r="BG956">
            <v>15.75430164</v>
          </cell>
          <cell r="BH956">
            <v>0</v>
          </cell>
          <cell r="BI956">
            <v>10.164</v>
          </cell>
          <cell r="BJ956">
            <v>0</v>
          </cell>
          <cell r="BK956">
            <v>0</v>
          </cell>
          <cell r="BL956">
            <v>5.0819999999999999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0.63524999999999998</v>
          </cell>
          <cell r="BR956">
            <v>0.59205300000000005</v>
          </cell>
          <cell r="BS956">
            <v>0</v>
          </cell>
          <cell r="BT956">
            <v>0</v>
          </cell>
          <cell r="BU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5.58</v>
          </cell>
          <cell r="CD956">
            <v>0</v>
          </cell>
          <cell r="CE956">
            <v>14.2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187.18239561556689</v>
          </cell>
          <cell r="CK956">
            <v>48.234893677739997</v>
          </cell>
          <cell r="CL956">
            <v>36.914459447249996</v>
          </cell>
          <cell r="CM956">
            <v>3.4557600000000002</v>
          </cell>
          <cell r="CN956">
            <v>61.699319712926275</v>
          </cell>
          <cell r="CO956">
            <v>29.367503293589998</v>
          </cell>
          <cell r="CP956">
            <v>24.28151110308</v>
          </cell>
          <cell r="CQ956">
            <v>1.9794389999999999</v>
          </cell>
          <cell r="CR956">
            <v>0</v>
          </cell>
          <cell r="CS956">
            <v>159.25094682660702</v>
          </cell>
          <cell r="CT956">
            <v>0</v>
          </cell>
          <cell r="CU956">
            <v>50.039600584049992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</row>
        <row r="957">
          <cell r="C957" t="str">
            <v>HSS4x2x1/8</v>
          </cell>
          <cell r="D957" t="str">
            <v>F</v>
          </cell>
          <cell r="E957">
            <v>4.75</v>
          </cell>
          <cell r="F957">
            <v>1.3</v>
          </cell>
          <cell r="G957">
            <v>0</v>
          </cell>
          <cell r="H957">
            <v>4</v>
          </cell>
          <cell r="I957">
            <v>0</v>
          </cell>
          <cell r="J957">
            <v>0</v>
          </cell>
          <cell r="K957">
            <v>2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0.125</v>
          </cell>
          <cell r="Q957">
            <v>0.11600000000000001</v>
          </cell>
          <cell r="R957">
            <v>0</v>
          </cell>
          <cell r="S957">
            <v>0</v>
          </cell>
          <cell r="T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14.2</v>
          </cell>
          <cell r="AC957">
            <v>0</v>
          </cell>
          <cell r="AD957">
            <v>31.5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2.65</v>
          </cell>
          <cell r="AJ957">
            <v>1.66</v>
          </cell>
          <cell r="AK957">
            <v>1.32</v>
          </cell>
          <cell r="AL957">
            <v>1.43</v>
          </cell>
          <cell r="AM957">
            <v>0.89800000000000002</v>
          </cell>
          <cell r="AN957">
            <v>1.02</v>
          </cell>
          <cell r="AO957">
            <v>0.89800000000000002</v>
          </cell>
          <cell r="AP957">
            <v>0.83</v>
          </cell>
          <cell r="AQ957">
            <v>0</v>
          </cell>
          <cell r="AR957">
            <v>2.2000000000000002</v>
          </cell>
          <cell r="AS957">
            <v>0</v>
          </cell>
          <cell r="AT957">
            <v>1.69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D957" t="str">
            <v>HSS101.6x50.8x3.2</v>
          </cell>
          <cell r="BE957" t="str">
            <v>HSS101.6x50.8x3.2</v>
          </cell>
          <cell r="BF957">
            <v>7.0699999999999994</v>
          </cell>
          <cell r="BG957">
            <v>8.3936852999999996</v>
          </cell>
          <cell r="BH957">
            <v>0</v>
          </cell>
          <cell r="BI957">
            <v>10.164</v>
          </cell>
          <cell r="BJ957">
            <v>0</v>
          </cell>
          <cell r="BK957">
            <v>0</v>
          </cell>
          <cell r="BL957">
            <v>5.0819999999999999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0.31762499999999999</v>
          </cell>
          <cell r="BR957">
            <v>0.29475600000000002</v>
          </cell>
          <cell r="BS957">
            <v>0</v>
          </cell>
          <cell r="BT957">
            <v>0</v>
          </cell>
          <cell r="BU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14.2</v>
          </cell>
          <cell r="CD957">
            <v>0</v>
          </cell>
          <cell r="CE957">
            <v>31.5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110.47513326976664</v>
          </cell>
          <cell r="CK957">
            <v>27.234667858859996</v>
          </cell>
          <cell r="CL957">
            <v>21.656482875719998</v>
          </cell>
          <cell r="CM957">
            <v>3.6336299999999997</v>
          </cell>
          <cell r="CN957">
            <v>37.436479123113379</v>
          </cell>
          <cell r="CO957">
            <v>16.734554949419998</v>
          </cell>
          <cell r="CP957">
            <v>14.732970926058</v>
          </cell>
          <cell r="CQ957">
            <v>2.1090299999999997</v>
          </cell>
          <cell r="CR957">
            <v>0</v>
          </cell>
          <cell r="CS957">
            <v>91.715204978674208</v>
          </cell>
          <cell r="CT957">
            <v>0</v>
          </cell>
          <cell r="CU957">
            <v>27.726860651489996</v>
          </cell>
          <cell r="CV957">
            <v>0</v>
          </cell>
          <cell r="CW957">
            <v>0</v>
          </cell>
          <cell r="CX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</row>
        <row r="958">
          <cell r="C958" t="str">
            <v>HSS4x2x3/16</v>
          </cell>
          <cell r="D958" t="str">
            <v>F</v>
          </cell>
          <cell r="E958">
            <v>6.85</v>
          </cell>
          <cell r="F958">
            <v>1.89</v>
          </cell>
          <cell r="G958">
            <v>0</v>
          </cell>
          <cell r="H958">
            <v>4</v>
          </cell>
          <cell r="I958">
            <v>0</v>
          </cell>
          <cell r="J958">
            <v>0</v>
          </cell>
          <cell r="K958">
            <v>2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0.1875</v>
          </cell>
          <cell r="Q958">
            <v>0.17399999999999999</v>
          </cell>
          <cell r="R958">
            <v>0</v>
          </cell>
          <cell r="S958">
            <v>0</v>
          </cell>
          <cell r="T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8.49</v>
          </cell>
          <cell r="AC958">
            <v>0</v>
          </cell>
          <cell r="AD958">
            <v>20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3.66</v>
          </cell>
          <cell r="AJ958">
            <v>2.34</v>
          </cell>
          <cell r="AK958">
            <v>1.83</v>
          </cell>
          <cell r="AL958">
            <v>1.39</v>
          </cell>
          <cell r="AM958">
            <v>1.22</v>
          </cell>
          <cell r="AN958">
            <v>1.43</v>
          </cell>
          <cell r="AO958">
            <v>1.22</v>
          </cell>
          <cell r="AP958">
            <v>0.80400000000000005</v>
          </cell>
          <cell r="AQ958">
            <v>0</v>
          </cell>
          <cell r="AR958">
            <v>3.08</v>
          </cell>
          <cell r="AS958">
            <v>0</v>
          </cell>
          <cell r="AT958">
            <v>2.41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D958" t="str">
            <v>HSS101.6x50.8x4.8</v>
          </cell>
          <cell r="BE958" t="str">
            <v>HSS101.6x50.8x4.8</v>
          </cell>
          <cell r="BF958">
            <v>10.199999999999999</v>
          </cell>
          <cell r="BG958">
            <v>12.203127089999999</v>
          </cell>
          <cell r="BH958">
            <v>0</v>
          </cell>
          <cell r="BI958">
            <v>10.164</v>
          </cell>
          <cell r="BJ958">
            <v>0</v>
          </cell>
          <cell r="BK958">
            <v>0</v>
          </cell>
          <cell r="BL958">
            <v>5.0819999999999999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0.47643749999999996</v>
          </cell>
          <cell r="BR958">
            <v>0.44213399999999997</v>
          </cell>
          <cell r="BS958">
            <v>0</v>
          </cell>
          <cell r="BT958">
            <v>0</v>
          </cell>
          <cell r="BU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8.49</v>
          </cell>
          <cell r="CD958">
            <v>0</v>
          </cell>
          <cell r="CE958">
            <v>20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152.58075010088527</v>
          </cell>
          <cell r="CK958">
            <v>38.391037825139996</v>
          </cell>
          <cell r="CL958">
            <v>30.023760350429999</v>
          </cell>
          <cell r="CM958">
            <v>3.5319899999999995</v>
          </cell>
          <cell r="CN958">
            <v>50.860250033628418</v>
          </cell>
          <cell r="CO958">
            <v>23.461189782029997</v>
          </cell>
          <cell r="CP958">
            <v>20.015840233619997</v>
          </cell>
          <cell r="CQ958">
            <v>2.042964</v>
          </cell>
          <cell r="CR958">
            <v>0</v>
          </cell>
          <cell r="CS958">
            <v>128.40128697014387</v>
          </cell>
          <cell r="CT958">
            <v>0</v>
          </cell>
          <cell r="CU958">
            <v>39.539487674610001</v>
          </cell>
          <cell r="CV958">
            <v>0</v>
          </cell>
          <cell r="CW958">
            <v>0</v>
          </cell>
          <cell r="CX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</row>
        <row r="959">
          <cell r="C959" t="str">
            <v>HSS4x2x3/8</v>
          </cell>
          <cell r="D959" t="str">
            <v>F</v>
          </cell>
          <cell r="E959">
            <v>12.1</v>
          </cell>
          <cell r="F959">
            <v>3.39</v>
          </cell>
          <cell r="G959">
            <v>0</v>
          </cell>
          <cell r="H959">
            <v>4</v>
          </cell>
          <cell r="I959">
            <v>0</v>
          </cell>
          <cell r="J959">
            <v>0</v>
          </cell>
          <cell r="K959">
            <v>2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0.375</v>
          </cell>
          <cell r="Q959">
            <v>0.34899999999999998</v>
          </cell>
          <cell r="R959">
            <v>0</v>
          </cell>
          <cell r="S959">
            <v>0</v>
          </cell>
          <cell r="T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2.73</v>
          </cell>
          <cell r="AC959">
            <v>0</v>
          </cell>
          <cell r="AD959">
            <v>8.4600000000000009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5.6</v>
          </cell>
          <cell r="AJ959">
            <v>3.84</v>
          </cell>
          <cell r="AK959">
            <v>2.8</v>
          </cell>
          <cell r="AL959">
            <v>1.29</v>
          </cell>
          <cell r="AM959">
            <v>1.8</v>
          </cell>
          <cell r="AN959">
            <v>2.31</v>
          </cell>
          <cell r="AO959">
            <v>1.8</v>
          </cell>
          <cell r="AP959">
            <v>0.72899999999999998</v>
          </cell>
          <cell r="AQ959">
            <v>0</v>
          </cell>
          <cell r="AR959">
            <v>4.83</v>
          </cell>
          <cell r="AS959">
            <v>0</v>
          </cell>
          <cell r="AT959">
            <v>4.04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D959" t="str">
            <v>HSS101.6x50.8x9.5</v>
          </cell>
          <cell r="BE959" t="str">
            <v>HSS101.6x50.8x9.5</v>
          </cell>
          <cell r="BF959">
            <v>18.100000000000001</v>
          </cell>
          <cell r="BG959">
            <v>21.88814859</v>
          </cell>
          <cell r="BH959">
            <v>0</v>
          </cell>
          <cell r="BI959">
            <v>10.164</v>
          </cell>
          <cell r="BJ959">
            <v>0</v>
          </cell>
          <cell r="BK959">
            <v>0</v>
          </cell>
          <cell r="BL959">
            <v>5.0819999999999999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0.95287499999999992</v>
          </cell>
          <cell r="BR959">
            <v>0.88680899999999996</v>
          </cell>
          <cell r="BS959">
            <v>0</v>
          </cell>
          <cell r="BT959">
            <v>0</v>
          </cell>
          <cell r="BU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2.73</v>
          </cell>
          <cell r="CD959">
            <v>0</v>
          </cell>
          <cell r="CE959">
            <v>8.4600000000000009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233.45688540026157</v>
          </cell>
          <cell r="CK959">
            <v>63.000677456639991</v>
          </cell>
          <cell r="CL959">
            <v>45.937993978799994</v>
          </cell>
          <cell r="CM959">
            <v>3.2778900000000002</v>
          </cell>
          <cell r="CN959">
            <v>75.0397131643698</v>
          </cell>
          <cell r="CO959">
            <v>37.898845032509996</v>
          </cell>
          <cell r="CP959">
            <v>29.531567557799999</v>
          </cell>
          <cell r="CQ959">
            <v>1.8523889999999998</v>
          </cell>
          <cell r="CR959">
            <v>0</v>
          </cell>
          <cell r="CS959">
            <v>201.35656365772562</v>
          </cell>
          <cell r="CT959">
            <v>0</v>
          </cell>
          <cell r="CU959">
            <v>66.281962740840001</v>
          </cell>
          <cell r="CV959">
            <v>0</v>
          </cell>
          <cell r="CW959">
            <v>0</v>
          </cell>
          <cell r="CX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</row>
        <row r="960">
          <cell r="C960" t="str">
            <v>HSS4x2x5/16</v>
          </cell>
          <cell r="D960" t="str">
            <v>F</v>
          </cell>
          <cell r="E960">
            <v>10.5</v>
          </cell>
          <cell r="F960">
            <v>2.94</v>
          </cell>
          <cell r="G960">
            <v>0</v>
          </cell>
          <cell r="H960">
            <v>4</v>
          </cell>
          <cell r="I960">
            <v>0</v>
          </cell>
          <cell r="J960">
            <v>0</v>
          </cell>
          <cell r="K960">
            <v>2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0.3125</v>
          </cell>
          <cell r="Q960">
            <v>0.29099999999999998</v>
          </cell>
          <cell r="R960">
            <v>0</v>
          </cell>
          <cell r="S960">
            <v>0</v>
          </cell>
          <cell r="T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3.87</v>
          </cell>
          <cell r="AC960">
            <v>0</v>
          </cell>
          <cell r="AD960">
            <v>10.7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5.13</v>
          </cell>
          <cell r="AJ960">
            <v>3.43</v>
          </cell>
          <cell r="AK960">
            <v>2.56</v>
          </cell>
          <cell r="AL960">
            <v>1.32</v>
          </cell>
          <cell r="AM960">
            <v>1.67</v>
          </cell>
          <cell r="AN960">
            <v>2.08</v>
          </cell>
          <cell r="AO960">
            <v>1.67</v>
          </cell>
          <cell r="AP960">
            <v>0.754</v>
          </cell>
          <cell r="AQ960">
            <v>0</v>
          </cell>
          <cell r="AR960">
            <v>4.4000000000000004</v>
          </cell>
          <cell r="AS960">
            <v>0</v>
          </cell>
          <cell r="AT960">
            <v>3.59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D960" t="str">
            <v>HSS101.6x50.8x7.9</v>
          </cell>
          <cell r="BE960" t="str">
            <v>HSS101.6x50.8x7.9</v>
          </cell>
          <cell r="BF960">
            <v>15.7</v>
          </cell>
          <cell r="BG960">
            <v>18.982642139999999</v>
          </cell>
          <cell r="BH960">
            <v>0</v>
          </cell>
          <cell r="BI960">
            <v>10.164</v>
          </cell>
          <cell r="BJ960">
            <v>0</v>
          </cell>
          <cell r="BK960">
            <v>0</v>
          </cell>
          <cell r="BL960">
            <v>5.0819999999999999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0.7940625</v>
          </cell>
          <cell r="BR960">
            <v>0.73943099999999995</v>
          </cell>
          <cell r="BS960">
            <v>0</v>
          </cell>
          <cell r="BT960">
            <v>0</v>
          </cell>
          <cell r="BU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3.87</v>
          </cell>
          <cell r="CD960">
            <v>0</v>
          </cell>
          <cell r="CE960">
            <v>10.7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213.86318251845393</v>
          </cell>
          <cell r="CK960">
            <v>56.274042624030002</v>
          </cell>
          <cell r="CL960">
            <v>42.000451637760001</v>
          </cell>
          <cell r="CM960">
            <v>3.35412</v>
          </cell>
          <cell r="CN960">
            <v>69.620178324720868</v>
          </cell>
          <cell r="CO960">
            <v>34.125366955680001</v>
          </cell>
          <cell r="CP960">
            <v>27.398732123069998</v>
          </cell>
          <cell r="CQ960">
            <v>1.9159139999999999</v>
          </cell>
          <cell r="CR960">
            <v>0</v>
          </cell>
          <cell r="CS960">
            <v>183.43040995734842</v>
          </cell>
          <cell r="CT960">
            <v>0</v>
          </cell>
          <cell r="CU960">
            <v>58.899070851389993</v>
          </cell>
          <cell r="CV960">
            <v>0</v>
          </cell>
          <cell r="CW960">
            <v>0</v>
          </cell>
          <cell r="CX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</row>
        <row r="961">
          <cell r="C961" t="str">
            <v>HSS4x3x1/4</v>
          </cell>
          <cell r="D961" t="str">
            <v>F</v>
          </cell>
          <cell r="E961">
            <v>10.5</v>
          </cell>
          <cell r="F961">
            <v>2.91</v>
          </cell>
          <cell r="G961">
            <v>0</v>
          </cell>
          <cell r="H961">
            <v>4</v>
          </cell>
          <cell r="I961">
            <v>0</v>
          </cell>
          <cell r="J961">
            <v>0</v>
          </cell>
          <cell r="K961">
            <v>3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0.25</v>
          </cell>
          <cell r="Q961">
            <v>0.23300000000000001</v>
          </cell>
          <cell r="R961">
            <v>0</v>
          </cell>
          <cell r="S961">
            <v>0</v>
          </cell>
          <cell r="T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9.8800000000000008</v>
          </cell>
          <cell r="AC961">
            <v>0</v>
          </cell>
          <cell r="AD961">
            <v>14.2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6.15</v>
          </cell>
          <cell r="AJ961">
            <v>3.81</v>
          </cell>
          <cell r="AK961">
            <v>3.07</v>
          </cell>
          <cell r="AL961">
            <v>1.45</v>
          </cell>
          <cell r="AM961">
            <v>3.91</v>
          </cell>
          <cell r="AN961">
            <v>3.12</v>
          </cell>
          <cell r="AO961">
            <v>2.61</v>
          </cell>
          <cell r="AP961">
            <v>1.1599999999999999</v>
          </cell>
          <cell r="AQ961">
            <v>0</v>
          </cell>
          <cell r="AR961">
            <v>7.96</v>
          </cell>
          <cell r="AS961">
            <v>0</v>
          </cell>
          <cell r="AT961">
            <v>4.8099999999999996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D961" t="str">
            <v>HSS101.6x76.2x6.4</v>
          </cell>
          <cell r="BE961" t="str">
            <v>HSS101.6x76.2x6.4</v>
          </cell>
          <cell r="BF961">
            <v>15.7</v>
          </cell>
          <cell r="BG961">
            <v>18.78894171</v>
          </cell>
          <cell r="BH961">
            <v>0</v>
          </cell>
          <cell r="BI961">
            <v>10.164</v>
          </cell>
          <cell r="BJ961">
            <v>0</v>
          </cell>
          <cell r="BK961">
            <v>0</v>
          </cell>
          <cell r="BL961">
            <v>7.6229999999999993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0.63524999999999998</v>
          </cell>
          <cell r="BR961">
            <v>0.59205300000000005</v>
          </cell>
          <cell r="BS961">
            <v>0</v>
          </cell>
          <cell r="BT961">
            <v>0</v>
          </cell>
          <cell r="BU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9.8800000000000008</v>
          </cell>
          <cell r="CD961">
            <v>0</v>
          </cell>
          <cell r="CE961">
            <v>14.2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256.38568664493016</v>
          </cell>
          <cell r="CK961">
            <v>62.508484664009998</v>
          </cell>
          <cell r="CL961">
            <v>50.367729112469995</v>
          </cell>
          <cell r="CM961">
            <v>3.6844499999999996</v>
          </cell>
          <cell r="CN961">
            <v>163.00293248482552</v>
          </cell>
          <cell r="CO961">
            <v>51.188050433519997</v>
          </cell>
          <cell r="CP961">
            <v>42.820772958809997</v>
          </cell>
          <cell r="CQ961">
            <v>2.9475599999999997</v>
          </cell>
          <cell r="CR961">
            <v>0</v>
          </cell>
          <cell r="CS961">
            <v>331.84228710465754</v>
          </cell>
          <cell r="CT961">
            <v>0</v>
          </cell>
          <cell r="CU961">
            <v>78.91491108500999</v>
          </cell>
          <cell r="CV961">
            <v>0</v>
          </cell>
          <cell r="CW961">
            <v>0</v>
          </cell>
          <cell r="CX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</row>
        <row r="962">
          <cell r="C962" t="str">
            <v>HSS4x3x1/8</v>
          </cell>
          <cell r="D962" t="str">
            <v>F</v>
          </cell>
          <cell r="E962">
            <v>5.6</v>
          </cell>
          <cell r="F962">
            <v>1.54</v>
          </cell>
          <cell r="G962">
            <v>0</v>
          </cell>
          <cell r="H962">
            <v>4</v>
          </cell>
          <cell r="I962">
            <v>0</v>
          </cell>
          <cell r="J962">
            <v>0</v>
          </cell>
          <cell r="K962">
            <v>3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0.125</v>
          </cell>
          <cell r="Q962">
            <v>0.11600000000000001</v>
          </cell>
          <cell r="R962">
            <v>0</v>
          </cell>
          <cell r="S962">
            <v>0</v>
          </cell>
          <cell r="T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22.9</v>
          </cell>
          <cell r="AC962">
            <v>0</v>
          </cell>
          <cell r="AD962">
            <v>31.5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3.52</v>
          </cell>
          <cell r="AJ962">
            <v>2.11</v>
          </cell>
          <cell r="AK962">
            <v>1.76</v>
          </cell>
          <cell r="AL962">
            <v>1.52</v>
          </cell>
          <cell r="AM962">
            <v>2.27</v>
          </cell>
          <cell r="AN962">
            <v>1.73</v>
          </cell>
          <cell r="AO962">
            <v>1.51</v>
          </cell>
          <cell r="AP962">
            <v>1.21</v>
          </cell>
          <cell r="AQ962">
            <v>0</v>
          </cell>
          <cell r="AR962">
            <v>4.38</v>
          </cell>
          <cell r="AS962">
            <v>0</v>
          </cell>
          <cell r="AT962">
            <v>2.59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D962" t="str">
            <v>HSS101.6x76.2x3.2</v>
          </cell>
          <cell r="BE962" t="str">
            <v>HSS101.6x76.2x3.2</v>
          </cell>
          <cell r="BF962">
            <v>8.34</v>
          </cell>
          <cell r="BG962">
            <v>9.9432887399999998</v>
          </cell>
          <cell r="BH962">
            <v>0</v>
          </cell>
          <cell r="BI962">
            <v>10.164</v>
          </cell>
          <cell r="BJ962">
            <v>0</v>
          </cell>
          <cell r="BK962">
            <v>0</v>
          </cell>
          <cell r="BL962">
            <v>7.6229999999999993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0.31762499999999999</v>
          </cell>
          <cell r="BR962">
            <v>0.29475600000000002</v>
          </cell>
          <cell r="BS962">
            <v>0</v>
          </cell>
          <cell r="BT962">
            <v>0</v>
          </cell>
          <cell r="BU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22.9</v>
          </cell>
          <cell r="CD962">
            <v>0</v>
          </cell>
          <cell r="CE962">
            <v>31.5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146.74432796587871</v>
          </cell>
          <cell r="CK962">
            <v>34.617559748309993</v>
          </cell>
          <cell r="CL962">
            <v>28.875310500959998</v>
          </cell>
          <cell r="CM962">
            <v>3.86232</v>
          </cell>
          <cell r="CN962">
            <v>94.633416046177473</v>
          </cell>
          <cell r="CO962">
            <v>28.383117708329998</v>
          </cell>
          <cell r="CP962">
            <v>24.77370389571</v>
          </cell>
          <cell r="CQ962">
            <v>3.0746099999999998</v>
          </cell>
          <cell r="CR962">
            <v>0</v>
          </cell>
          <cell r="CS962">
            <v>182.59663536663317</v>
          </cell>
          <cell r="CT962">
            <v>0</v>
          </cell>
          <cell r="CU962">
            <v>42.492644430389994</v>
          </cell>
          <cell r="CV962">
            <v>0</v>
          </cell>
          <cell r="CW962">
            <v>0</v>
          </cell>
          <cell r="CX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</row>
        <row r="963">
          <cell r="C963" t="str">
            <v>HSS4x3x3/16</v>
          </cell>
          <cell r="D963" t="str">
            <v>F</v>
          </cell>
          <cell r="E963">
            <v>8.1300000000000008</v>
          </cell>
          <cell r="F963">
            <v>2.2400000000000002</v>
          </cell>
          <cell r="G963">
            <v>0</v>
          </cell>
          <cell r="H963">
            <v>4</v>
          </cell>
          <cell r="I963">
            <v>0</v>
          </cell>
          <cell r="J963">
            <v>0</v>
          </cell>
          <cell r="K963">
            <v>3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0.1875</v>
          </cell>
          <cell r="Q963">
            <v>0.17399999999999999</v>
          </cell>
          <cell r="R963">
            <v>0</v>
          </cell>
          <cell r="S963">
            <v>0</v>
          </cell>
          <cell r="T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14.2</v>
          </cell>
          <cell r="AC963">
            <v>0</v>
          </cell>
          <cell r="AD963">
            <v>20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4.93</v>
          </cell>
          <cell r="AJ963">
            <v>3</v>
          </cell>
          <cell r="AK963">
            <v>2.4700000000000002</v>
          </cell>
          <cell r="AL963">
            <v>1.49</v>
          </cell>
          <cell r="AM963">
            <v>3.16</v>
          </cell>
          <cell r="AN963">
            <v>2.46</v>
          </cell>
          <cell r="AO963">
            <v>2.1</v>
          </cell>
          <cell r="AP963">
            <v>1.19</v>
          </cell>
          <cell r="AQ963">
            <v>0</v>
          </cell>
          <cell r="AR963">
            <v>6.26</v>
          </cell>
          <cell r="AS963">
            <v>0</v>
          </cell>
          <cell r="AT963">
            <v>3.74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D963" t="str">
            <v>HSS101.6x76.2x4.8</v>
          </cell>
          <cell r="BE963" t="str">
            <v>HSS101.6x76.2x4.8</v>
          </cell>
          <cell r="BF963">
            <v>12.1</v>
          </cell>
          <cell r="BG963">
            <v>14.462965440000001</v>
          </cell>
          <cell r="BH963">
            <v>0</v>
          </cell>
          <cell r="BI963">
            <v>10.164</v>
          </cell>
          <cell r="BJ963">
            <v>0</v>
          </cell>
          <cell r="BK963">
            <v>0</v>
          </cell>
          <cell r="BL963">
            <v>7.6229999999999993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0.47643749999999996</v>
          </cell>
          <cell r="BR963">
            <v>0.44213399999999997</v>
          </cell>
          <cell r="BS963">
            <v>0</v>
          </cell>
          <cell r="BT963">
            <v>0</v>
          </cell>
          <cell r="BU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14.2</v>
          </cell>
          <cell r="CD963">
            <v>0</v>
          </cell>
          <cell r="CE963">
            <v>20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205.5254366113017</v>
          </cell>
          <cell r="CK963">
            <v>49.219279262999997</v>
          </cell>
          <cell r="CL963">
            <v>40.523873259870001</v>
          </cell>
          <cell r="CM963">
            <v>3.7860899999999997</v>
          </cell>
          <cell r="CN963">
            <v>131.73638533300476</v>
          </cell>
          <cell r="CO963">
            <v>40.359808995659996</v>
          </cell>
          <cell r="CP963">
            <v>34.453495484100003</v>
          </cell>
          <cell r="CQ963">
            <v>3.02379</v>
          </cell>
          <cell r="CR963">
            <v>0</v>
          </cell>
          <cell r="CS963">
            <v>260.97144689386386</v>
          </cell>
          <cell r="CT963">
            <v>0</v>
          </cell>
          <cell r="CU963">
            <v>61.360034814540001</v>
          </cell>
          <cell r="CV963">
            <v>0</v>
          </cell>
          <cell r="CW963">
            <v>0</v>
          </cell>
          <cell r="CX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</row>
        <row r="964">
          <cell r="C964" t="str">
            <v>HSS4x3x3/8</v>
          </cell>
          <cell r="D964" t="str">
            <v>F</v>
          </cell>
          <cell r="E964">
            <v>14.6</v>
          </cell>
          <cell r="F964">
            <v>4.09</v>
          </cell>
          <cell r="G964">
            <v>0</v>
          </cell>
          <cell r="H964">
            <v>4</v>
          </cell>
          <cell r="I964">
            <v>0</v>
          </cell>
          <cell r="J964">
            <v>0</v>
          </cell>
          <cell r="K964">
            <v>3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0.375</v>
          </cell>
          <cell r="Q964">
            <v>0.34899999999999998</v>
          </cell>
          <cell r="R964">
            <v>0</v>
          </cell>
          <cell r="S964">
            <v>0</v>
          </cell>
          <cell r="T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5.6</v>
          </cell>
          <cell r="AC964">
            <v>0</v>
          </cell>
          <cell r="AD964">
            <v>8.4600000000000009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7.93</v>
          </cell>
          <cell r="AJ964">
            <v>5.12</v>
          </cell>
          <cell r="AK964">
            <v>3.97</v>
          </cell>
          <cell r="AL964">
            <v>1.39</v>
          </cell>
          <cell r="AM964">
            <v>5.01</v>
          </cell>
          <cell r="AN964">
            <v>4.18</v>
          </cell>
          <cell r="AO964">
            <v>3.34</v>
          </cell>
          <cell r="AP964">
            <v>1.1100000000000001</v>
          </cell>
          <cell r="AQ964">
            <v>0</v>
          </cell>
          <cell r="AR964">
            <v>10.6</v>
          </cell>
          <cell r="AS964">
            <v>0</v>
          </cell>
          <cell r="AT964">
            <v>6.59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D964" t="str">
            <v>HSS101.6x76.2x9.5</v>
          </cell>
          <cell r="BE964" t="str">
            <v>HSS101.6x76.2x9.5</v>
          </cell>
          <cell r="BF964">
            <v>21.8</v>
          </cell>
          <cell r="BG964">
            <v>26.407825289999998</v>
          </cell>
          <cell r="BH964">
            <v>0</v>
          </cell>
          <cell r="BI964">
            <v>10.164</v>
          </cell>
          <cell r="BJ964">
            <v>0</v>
          </cell>
          <cell r="BK964">
            <v>0</v>
          </cell>
          <cell r="BL964">
            <v>7.6229999999999993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0.95287499999999992</v>
          </cell>
          <cell r="BR964">
            <v>0.88680899999999996</v>
          </cell>
          <cell r="BS964">
            <v>0</v>
          </cell>
          <cell r="BT964">
            <v>0</v>
          </cell>
          <cell r="BU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5.6</v>
          </cell>
          <cell r="CD964">
            <v>0</v>
          </cell>
          <cell r="CE964">
            <v>8.4600000000000009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330.59162521858468</v>
          </cell>
          <cell r="CK964">
            <v>84.000903275520002</v>
          </cell>
          <cell r="CL964">
            <v>65.133512891370003</v>
          </cell>
          <cell r="CM964">
            <v>3.5319899999999995</v>
          </cell>
          <cell r="CN964">
            <v>208.86053497416259</v>
          </cell>
          <cell r="CO964">
            <v>68.578862439779996</v>
          </cell>
          <cell r="CP964">
            <v>54.797464246139995</v>
          </cell>
          <cell r="CQ964">
            <v>2.8205100000000001</v>
          </cell>
          <cell r="CR964">
            <v>0</v>
          </cell>
          <cell r="CS964">
            <v>441.90053307906658</v>
          </cell>
          <cell r="CT964">
            <v>0</v>
          </cell>
          <cell r="CU964">
            <v>108.11835011439</v>
          </cell>
          <cell r="CV964">
            <v>0</v>
          </cell>
          <cell r="CW964">
            <v>0</v>
          </cell>
          <cell r="CX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</row>
        <row r="965">
          <cell r="C965" t="str">
            <v>HSS4x3x5/16</v>
          </cell>
          <cell r="D965" t="str">
            <v>F</v>
          </cell>
          <cell r="E965">
            <v>12.7</v>
          </cell>
          <cell r="F965">
            <v>3.52</v>
          </cell>
          <cell r="G965">
            <v>0</v>
          </cell>
          <cell r="H965">
            <v>4</v>
          </cell>
          <cell r="I965">
            <v>0</v>
          </cell>
          <cell r="J965">
            <v>0</v>
          </cell>
          <cell r="K965">
            <v>3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0.3125</v>
          </cell>
          <cell r="Q965">
            <v>0.29099999999999998</v>
          </cell>
          <cell r="R965">
            <v>0</v>
          </cell>
          <cell r="S965">
            <v>0</v>
          </cell>
          <cell r="T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7.31</v>
          </cell>
          <cell r="AC965">
            <v>0</v>
          </cell>
          <cell r="AD965">
            <v>10.7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7.14</v>
          </cell>
          <cell r="AJ965">
            <v>4.51</v>
          </cell>
          <cell r="AK965">
            <v>3.57</v>
          </cell>
          <cell r="AL965">
            <v>1.42</v>
          </cell>
          <cell r="AM965">
            <v>4.5199999999999996</v>
          </cell>
          <cell r="AN965">
            <v>3.69</v>
          </cell>
          <cell r="AO965">
            <v>3.02</v>
          </cell>
          <cell r="AP965">
            <v>1.1299999999999999</v>
          </cell>
          <cell r="AQ965">
            <v>0</v>
          </cell>
          <cell r="AR965">
            <v>9.41</v>
          </cell>
          <cell r="AS965">
            <v>0</v>
          </cell>
          <cell r="AT965">
            <v>5.75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D965" t="str">
            <v>HSS101.6x76.2x7.9</v>
          </cell>
          <cell r="BE965" t="str">
            <v>HSS101.6x76.2x7.9</v>
          </cell>
          <cell r="BF965">
            <v>19</v>
          </cell>
          <cell r="BG965">
            <v>22.727517119999998</v>
          </cell>
          <cell r="BH965">
            <v>0</v>
          </cell>
          <cell r="BI965">
            <v>10.164</v>
          </cell>
          <cell r="BJ965">
            <v>0</v>
          </cell>
          <cell r="BK965">
            <v>0</v>
          </cell>
          <cell r="BL965">
            <v>7.6229999999999993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0.7940625</v>
          </cell>
          <cell r="BR965">
            <v>0.73943099999999995</v>
          </cell>
          <cell r="BS965">
            <v>0</v>
          </cell>
          <cell r="BT965">
            <v>0</v>
          </cell>
          <cell r="BU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7.31</v>
          </cell>
          <cell r="CD965">
            <v>0</v>
          </cell>
          <cell r="CE965">
            <v>10.7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297.65752888533353</v>
          </cell>
          <cell r="CK965">
            <v>73.99298315870999</v>
          </cell>
          <cell r="CL965">
            <v>58.570942322969991</v>
          </cell>
          <cell r="CM965">
            <v>3.6082199999999998</v>
          </cell>
          <cell r="CN965">
            <v>188.43305750163969</v>
          </cell>
          <cell r="CO965">
            <v>60.539713493489998</v>
          </cell>
          <cell r="CP965">
            <v>49.54740779142</v>
          </cell>
          <cell r="CQ965">
            <v>2.8713299999999995</v>
          </cell>
          <cell r="CR965">
            <v>0</v>
          </cell>
          <cell r="CS965">
            <v>392.29094493151098</v>
          </cell>
          <cell r="CT965">
            <v>0</v>
          </cell>
          <cell r="CU965">
            <v>94.336951920749996</v>
          </cell>
          <cell r="CV965">
            <v>0</v>
          </cell>
          <cell r="CW965">
            <v>0</v>
          </cell>
          <cell r="CX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</row>
        <row r="966">
          <cell r="C966" t="str">
            <v>HSS4x4x1/2</v>
          </cell>
          <cell r="D966" t="str">
            <v>F</v>
          </cell>
          <cell r="E966">
            <v>21.5</v>
          </cell>
          <cell r="F966">
            <v>6.02</v>
          </cell>
          <cell r="G966">
            <v>0</v>
          </cell>
          <cell r="H966">
            <v>4</v>
          </cell>
          <cell r="I966">
            <v>0</v>
          </cell>
          <cell r="J966">
            <v>0</v>
          </cell>
          <cell r="K966">
            <v>4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0.5</v>
          </cell>
          <cell r="Q966">
            <v>0.46500000000000002</v>
          </cell>
          <cell r="R966">
            <v>0</v>
          </cell>
          <cell r="S966">
            <v>0</v>
          </cell>
          <cell r="T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5.6</v>
          </cell>
          <cell r="AC966">
            <v>0</v>
          </cell>
          <cell r="AD966">
            <v>5.6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11.9</v>
          </cell>
          <cell r="AJ966">
            <v>7.7</v>
          </cell>
          <cell r="AK966">
            <v>5.97</v>
          </cell>
          <cell r="AL966">
            <v>1.41</v>
          </cell>
          <cell r="AM966">
            <v>11.9</v>
          </cell>
          <cell r="AN966">
            <v>7.7</v>
          </cell>
          <cell r="AO966">
            <v>5.97</v>
          </cell>
          <cell r="AP966">
            <v>1.41</v>
          </cell>
          <cell r="AQ966">
            <v>0</v>
          </cell>
          <cell r="AR966">
            <v>21</v>
          </cell>
          <cell r="AS966">
            <v>0</v>
          </cell>
          <cell r="AT966">
            <v>11.2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D966" t="str">
            <v>HSS101.6x101.6x12.7</v>
          </cell>
          <cell r="BE966" t="str">
            <v>HSS101.6x101.6x12.7</v>
          </cell>
          <cell r="BF966">
            <v>32</v>
          </cell>
          <cell r="BG966">
            <v>38.869219619999996</v>
          </cell>
          <cell r="BH966">
            <v>0</v>
          </cell>
          <cell r="BI966">
            <v>10.164</v>
          </cell>
          <cell r="BJ966">
            <v>0</v>
          </cell>
          <cell r="BK966">
            <v>0</v>
          </cell>
          <cell r="BL966">
            <v>10.164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1.2705</v>
          </cell>
          <cell r="BR966">
            <v>1.181565</v>
          </cell>
          <cell r="BS966">
            <v>0</v>
          </cell>
          <cell r="BT966">
            <v>0</v>
          </cell>
          <cell r="BU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5.6</v>
          </cell>
          <cell r="CD966">
            <v>0</v>
          </cell>
          <cell r="CE966">
            <v>5.6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496.09588147555587</v>
          </cell>
          <cell r="CK966">
            <v>126.32948344169999</v>
          </cell>
          <cell r="CL966">
            <v>97.946365733369987</v>
          </cell>
          <cell r="CM966">
            <v>3.5828099999999998</v>
          </cell>
          <cell r="CN966">
            <v>496.09588147555587</v>
          </cell>
          <cell r="CO966">
            <v>126.32948344169999</v>
          </cell>
          <cell r="CP966">
            <v>97.946365733369987</v>
          </cell>
          <cell r="CQ966">
            <v>3.5828099999999998</v>
          </cell>
          <cell r="CR966">
            <v>0</v>
          </cell>
          <cell r="CS966">
            <v>875.46332025098093</v>
          </cell>
          <cell r="CT966">
            <v>0</v>
          </cell>
          <cell r="CU966">
            <v>183.75197591519998</v>
          </cell>
          <cell r="CV966">
            <v>0</v>
          </cell>
          <cell r="CW966">
            <v>0</v>
          </cell>
          <cell r="CX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</row>
        <row r="967">
          <cell r="C967" t="str">
            <v>HSS4x4x1/4</v>
          </cell>
          <cell r="D967" t="str">
            <v>F</v>
          </cell>
          <cell r="E967">
            <v>12.2</v>
          </cell>
          <cell r="F967">
            <v>3.37</v>
          </cell>
          <cell r="G967">
            <v>0</v>
          </cell>
          <cell r="H967">
            <v>4</v>
          </cell>
          <cell r="I967">
            <v>0</v>
          </cell>
          <cell r="J967">
            <v>0</v>
          </cell>
          <cell r="K967">
            <v>4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0.25</v>
          </cell>
          <cell r="Q967">
            <v>0.23300000000000001</v>
          </cell>
          <cell r="R967">
            <v>0</v>
          </cell>
          <cell r="S967">
            <v>0</v>
          </cell>
          <cell r="T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14.2</v>
          </cell>
          <cell r="AC967">
            <v>0</v>
          </cell>
          <cell r="AD967">
            <v>14.2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7.8</v>
          </cell>
          <cell r="AJ967">
            <v>4.6900000000000004</v>
          </cell>
          <cell r="AK967">
            <v>3.9</v>
          </cell>
          <cell r="AL967">
            <v>1.52</v>
          </cell>
          <cell r="AM967">
            <v>7.8</v>
          </cell>
          <cell r="AN967">
            <v>4.6900000000000004</v>
          </cell>
          <cell r="AO967">
            <v>3.9</v>
          </cell>
          <cell r="AP967">
            <v>1.52</v>
          </cell>
          <cell r="AQ967">
            <v>0</v>
          </cell>
          <cell r="AR967">
            <v>12.8</v>
          </cell>
          <cell r="AS967">
            <v>0</v>
          </cell>
          <cell r="AT967">
            <v>6.56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D967" t="str">
            <v>HSS101.6x101.6x6.4</v>
          </cell>
          <cell r="BE967" t="str">
            <v>HSS101.6x101.6x6.4</v>
          </cell>
          <cell r="BF967">
            <v>18.200000000000003</v>
          </cell>
          <cell r="BG967">
            <v>21.759014969999999</v>
          </cell>
          <cell r="BH967">
            <v>0</v>
          </cell>
          <cell r="BI967">
            <v>10.164</v>
          </cell>
          <cell r="BJ967">
            <v>0</v>
          </cell>
          <cell r="BK967">
            <v>0</v>
          </cell>
          <cell r="BL967">
            <v>10.164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0.63524999999999998</v>
          </cell>
          <cell r="BR967">
            <v>0.59205300000000005</v>
          </cell>
          <cell r="BS967">
            <v>0</v>
          </cell>
          <cell r="BT967">
            <v>0</v>
          </cell>
          <cell r="BU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14.2</v>
          </cell>
          <cell r="CD967">
            <v>0</v>
          </cell>
          <cell r="CE967">
            <v>14.2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325.17209037893576</v>
          </cell>
          <cell r="CK967">
            <v>76.946139914490004</v>
          </cell>
          <cell r="CL967">
            <v>63.985063041899991</v>
          </cell>
          <cell r="CM967">
            <v>3.86232</v>
          </cell>
          <cell r="CN967">
            <v>325.17209037893576</v>
          </cell>
          <cell r="CO967">
            <v>76.946139914490004</v>
          </cell>
          <cell r="CP967">
            <v>63.985063041899991</v>
          </cell>
          <cell r="CQ967">
            <v>3.86232</v>
          </cell>
          <cell r="CR967">
            <v>0</v>
          </cell>
          <cell r="CS967">
            <v>533.61573805774083</v>
          </cell>
          <cell r="CT967">
            <v>0</v>
          </cell>
          <cell r="CU967">
            <v>107.62615732175999</v>
          </cell>
          <cell r="CV967">
            <v>0</v>
          </cell>
          <cell r="CW967">
            <v>0</v>
          </cell>
          <cell r="CX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</row>
        <row r="968">
          <cell r="C968" t="str">
            <v>HSS4x4x1/8</v>
          </cell>
          <cell r="D968" t="str">
            <v>F</v>
          </cell>
          <cell r="E968">
            <v>6.45</v>
          </cell>
          <cell r="F968">
            <v>1.77</v>
          </cell>
          <cell r="G968">
            <v>0</v>
          </cell>
          <cell r="H968">
            <v>4</v>
          </cell>
          <cell r="I968">
            <v>0</v>
          </cell>
          <cell r="J968">
            <v>0</v>
          </cell>
          <cell r="K968">
            <v>4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0.125</v>
          </cell>
          <cell r="Q968">
            <v>0.11600000000000001</v>
          </cell>
          <cell r="R968">
            <v>0</v>
          </cell>
          <cell r="S968">
            <v>0</v>
          </cell>
          <cell r="T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31.5</v>
          </cell>
          <cell r="AC968">
            <v>0</v>
          </cell>
          <cell r="AD968">
            <v>31.5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4.4000000000000004</v>
          </cell>
          <cell r="AJ968">
            <v>2.56</v>
          </cell>
          <cell r="AK968">
            <v>2.2000000000000002</v>
          </cell>
          <cell r="AL968">
            <v>1.58</v>
          </cell>
          <cell r="AM968">
            <v>4.4000000000000004</v>
          </cell>
          <cell r="AN968">
            <v>2.56</v>
          </cell>
          <cell r="AO968">
            <v>2.2000000000000002</v>
          </cell>
          <cell r="AP968">
            <v>1.58</v>
          </cell>
          <cell r="AQ968">
            <v>0</v>
          </cell>
          <cell r="AR968">
            <v>6.91</v>
          </cell>
          <cell r="AS968">
            <v>0</v>
          </cell>
          <cell r="AT968">
            <v>3.49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D968" t="str">
            <v>HSS101.6x101.6x3.2</v>
          </cell>
          <cell r="BE968" t="str">
            <v>HSS101.6x101.6x3.2</v>
          </cell>
          <cell r="BF968">
            <v>9.6</v>
          </cell>
          <cell r="BG968">
            <v>11.42832537</v>
          </cell>
          <cell r="BH968">
            <v>0</v>
          </cell>
          <cell r="BI968">
            <v>10.164</v>
          </cell>
          <cell r="BJ968">
            <v>0</v>
          </cell>
          <cell r="BK968">
            <v>0</v>
          </cell>
          <cell r="BL968">
            <v>10.164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0.31762499999999999</v>
          </cell>
          <cell r="BR968">
            <v>0.29475600000000002</v>
          </cell>
          <cell r="BS968">
            <v>0</v>
          </cell>
          <cell r="BT968">
            <v>0</v>
          </cell>
          <cell r="BU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31.5</v>
          </cell>
          <cell r="CD968">
            <v>0</v>
          </cell>
          <cell r="CE968">
            <v>31.5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183.43040995734842</v>
          </cell>
          <cell r="CK968">
            <v>42.000451637760001</v>
          </cell>
          <cell r="CL968">
            <v>36.094138126200001</v>
          </cell>
          <cell r="CM968">
            <v>4.01478</v>
          </cell>
          <cell r="CN968">
            <v>183.43040995734842</v>
          </cell>
          <cell r="CO968">
            <v>42.000451637760001</v>
          </cell>
          <cell r="CP968">
            <v>36.094138126200001</v>
          </cell>
          <cell r="CQ968">
            <v>4.01478</v>
          </cell>
          <cell r="CR968">
            <v>0</v>
          </cell>
          <cell r="CS968">
            <v>288.0691210921085</v>
          </cell>
          <cell r="CT968">
            <v>0</v>
          </cell>
          <cell r="CU968">
            <v>57.258428209290003</v>
          </cell>
          <cell r="CV968">
            <v>0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</row>
        <row r="969">
          <cell r="C969" t="str">
            <v>HSS4x4x3/16</v>
          </cell>
          <cell r="D969" t="str">
            <v>F</v>
          </cell>
          <cell r="E969">
            <v>9.4</v>
          </cell>
          <cell r="F969">
            <v>2.58</v>
          </cell>
          <cell r="G969">
            <v>0</v>
          </cell>
          <cell r="H969">
            <v>4</v>
          </cell>
          <cell r="I969">
            <v>0</v>
          </cell>
          <cell r="J969">
            <v>0</v>
          </cell>
          <cell r="K969">
            <v>4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0.1875</v>
          </cell>
          <cell r="Q969">
            <v>0.17399999999999999</v>
          </cell>
          <cell r="R969">
            <v>0</v>
          </cell>
          <cell r="S969">
            <v>0</v>
          </cell>
          <cell r="T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20</v>
          </cell>
          <cell r="AC969">
            <v>0</v>
          </cell>
          <cell r="AD969">
            <v>20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6.21</v>
          </cell>
          <cell r="AJ969">
            <v>3.67</v>
          </cell>
          <cell r="AK969">
            <v>3.1</v>
          </cell>
          <cell r="AL969">
            <v>1.55</v>
          </cell>
          <cell r="AM969">
            <v>6.21</v>
          </cell>
          <cell r="AN969">
            <v>3.67</v>
          </cell>
          <cell r="AO969">
            <v>3.1</v>
          </cell>
          <cell r="AP969">
            <v>1.55</v>
          </cell>
          <cell r="AQ969">
            <v>0</v>
          </cell>
          <cell r="AR969">
            <v>9.9600000000000009</v>
          </cell>
          <cell r="AS969">
            <v>0</v>
          </cell>
          <cell r="AT969">
            <v>5.07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D969" t="str">
            <v>HSS101.6x101.6x4.8</v>
          </cell>
          <cell r="BE969" t="str">
            <v>HSS101.6x101.6x4.8</v>
          </cell>
          <cell r="BF969">
            <v>14</v>
          </cell>
          <cell r="BG969">
            <v>16.658236979999998</v>
          </cell>
          <cell r="BH969">
            <v>0</v>
          </cell>
          <cell r="BI969">
            <v>10.164</v>
          </cell>
          <cell r="BJ969">
            <v>0</v>
          </cell>
          <cell r="BK969">
            <v>0</v>
          </cell>
          <cell r="BL969">
            <v>10.164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0.47643749999999996</v>
          </cell>
          <cell r="BR969">
            <v>0.44213399999999997</v>
          </cell>
          <cell r="BS969">
            <v>0</v>
          </cell>
          <cell r="BT969">
            <v>0</v>
          </cell>
          <cell r="BU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20</v>
          </cell>
          <cell r="CD969">
            <v>0</v>
          </cell>
          <cell r="CE969">
            <v>20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258.88701041707583</v>
          </cell>
          <cell r="CK969">
            <v>60.211584965069996</v>
          </cell>
          <cell r="CL969">
            <v>50.859921905100002</v>
          </cell>
          <cell r="CM969">
            <v>3.9385500000000002</v>
          </cell>
          <cell r="CN969">
            <v>258.88701041707583</v>
          </cell>
          <cell r="CO969">
            <v>60.211584965069996</v>
          </cell>
          <cell r="CP969">
            <v>50.859921905100002</v>
          </cell>
          <cell r="CQ969">
            <v>3.9385500000000002</v>
          </cell>
          <cell r="CR969">
            <v>0</v>
          </cell>
          <cell r="CS969">
            <v>415.21974617617957</v>
          </cell>
          <cell r="CT969">
            <v>0</v>
          </cell>
          <cell r="CU969">
            <v>83.18058195447</v>
          </cell>
          <cell r="CV969">
            <v>0</v>
          </cell>
          <cell r="CW969">
            <v>0</v>
          </cell>
          <cell r="CX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</row>
        <row r="970">
          <cell r="C970" t="str">
            <v>HSS4x4x3/8</v>
          </cell>
          <cell r="D970" t="str">
            <v>F</v>
          </cell>
          <cell r="E970">
            <v>17.2</v>
          </cell>
          <cell r="F970">
            <v>4.78</v>
          </cell>
          <cell r="G970">
            <v>0</v>
          </cell>
          <cell r="H970">
            <v>4</v>
          </cell>
          <cell r="I970">
            <v>0</v>
          </cell>
          <cell r="J970">
            <v>0</v>
          </cell>
          <cell r="K970">
            <v>4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0.375</v>
          </cell>
          <cell r="Q970">
            <v>0.34899999999999998</v>
          </cell>
          <cell r="R970">
            <v>0</v>
          </cell>
          <cell r="S970">
            <v>0</v>
          </cell>
          <cell r="T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8.4600000000000009</v>
          </cell>
          <cell r="AC970">
            <v>0</v>
          </cell>
          <cell r="AD970">
            <v>8.4600000000000009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10.3</v>
          </cell>
          <cell r="AJ970">
            <v>6.39</v>
          </cell>
          <cell r="AK970">
            <v>5.13</v>
          </cell>
          <cell r="AL970">
            <v>1.47</v>
          </cell>
          <cell r="AM970">
            <v>10.3</v>
          </cell>
          <cell r="AN970">
            <v>6.39</v>
          </cell>
          <cell r="AO970">
            <v>5.13</v>
          </cell>
          <cell r="AP970">
            <v>1.47</v>
          </cell>
          <cell r="AQ970">
            <v>0</v>
          </cell>
          <cell r="AR970">
            <v>17.5</v>
          </cell>
          <cell r="AS970">
            <v>0</v>
          </cell>
          <cell r="AT970">
            <v>9.14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D970" t="str">
            <v>HSS101.6x101.6x9.5</v>
          </cell>
          <cell r="BE970" t="str">
            <v>HSS101.6x101.6x9.5</v>
          </cell>
          <cell r="BF970">
            <v>25.6</v>
          </cell>
          <cell r="BG970">
            <v>30.862935180000001</v>
          </cell>
          <cell r="BH970">
            <v>0</v>
          </cell>
          <cell r="BI970">
            <v>10.164</v>
          </cell>
          <cell r="BJ970">
            <v>0</v>
          </cell>
          <cell r="BK970">
            <v>0</v>
          </cell>
          <cell r="BL970">
            <v>10.164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0.95287499999999992</v>
          </cell>
          <cell r="BR970">
            <v>0.88680899999999996</v>
          </cell>
          <cell r="BS970">
            <v>0</v>
          </cell>
          <cell r="BT970">
            <v>0</v>
          </cell>
          <cell r="BU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8.4600000000000009</v>
          </cell>
          <cell r="CD970">
            <v>0</v>
          </cell>
          <cell r="CE970">
            <v>8.4600000000000009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429.3939142183383</v>
          </cell>
          <cell r="CK970">
            <v>104.83706483018999</v>
          </cell>
          <cell r="CL970">
            <v>84.16496753973</v>
          </cell>
          <cell r="CM970">
            <v>3.7352699999999999</v>
          </cell>
          <cell r="CN970">
            <v>429.3939142183383</v>
          </cell>
          <cell r="CO970">
            <v>104.83706483018999</v>
          </cell>
          <cell r="CP970">
            <v>84.16496753973</v>
          </cell>
          <cell r="CQ970">
            <v>3.7352699999999999</v>
          </cell>
          <cell r="CR970">
            <v>0</v>
          </cell>
          <cell r="CS970">
            <v>729.5527668758175</v>
          </cell>
          <cell r="CT970">
            <v>0</v>
          </cell>
          <cell r="CU970">
            <v>149.95473748794001</v>
          </cell>
          <cell r="CV970">
            <v>0</v>
          </cell>
          <cell r="CW970">
            <v>0</v>
          </cell>
          <cell r="CX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</row>
        <row r="971">
          <cell r="C971" t="str">
            <v>HSS4x4x5/16</v>
          </cell>
          <cell r="D971" t="str">
            <v>F</v>
          </cell>
          <cell r="E971">
            <v>14.8</v>
          </cell>
          <cell r="F971">
            <v>4.0999999999999996</v>
          </cell>
          <cell r="G971">
            <v>0</v>
          </cell>
          <cell r="H971">
            <v>4</v>
          </cell>
          <cell r="I971">
            <v>0</v>
          </cell>
          <cell r="J971">
            <v>0</v>
          </cell>
          <cell r="K971">
            <v>4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0.3125</v>
          </cell>
          <cell r="Q971">
            <v>0.29099999999999998</v>
          </cell>
          <cell r="R971">
            <v>0</v>
          </cell>
          <cell r="S971">
            <v>0</v>
          </cell>
          <cell r="T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10.7</v>
          </cell>
          <cell r="AC971">
            <v>0</v>
          </cell>
          <cell r="AD971">
            <v>10.7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9.14</v>
          </cell>
          <cell r="AJ971">
            <v>5.59</v>
          </cell>
          <cell r="AK971">
            <v>4.57</v>
          </cell>
          <cell r="AL971">
            <v>1.49</v>
          </cell>
          <cell r="AM971">
            <v>9.14</v>
          </cell>
          <cell r="AN971">
            <v>5.59</v>
          </cell>
          <cell r="AO971">
            <v>4.57</v>
          </cell>
          <cell r="AP971">
            <v>1.49</v>
          </cell>
          <cell r="AQ971">
            <v>0</v>
          </cell>
          <cell r="AR971">
            <v>15.3</v>
          </cell>
          <cell r="AS971">
            <v>0</v>
          </cell>
          <cell r="AT971">
            <v>7.91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D971" t="str">
            <v>HSS101.6x101.6x7.9</v>
          </cell>
          <cell r="BE971" t="str">
            <v>HSS101.6x101.6x7.9</v>
          </cell>
          <cell r="BF971">
            <v>22.1</v>
          </cell>
          <cell r="BG971">
            <v>26.472392099999997</v>
          </cell>
          <cell r="BH971">
            <v>0</v>
          </cell>
          <cell r="BI971">
            <v>10.164</v>
          </cell>
          <cell r="BJ971">
            <v>0</v>
          </cell>
          <cell r="BK971">
            <v>0</v>
          </cell>
          <cell r="BL971">
            <v>10.164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0.7940625</v>
          </cell>
          <cell r="BR971">
            <v>0.73943099999999995</v>
          </cell>
          <cell r="BS971">
            <v>0</v>
          </cell>
          <cell r="BT971">
            <v>0</v>
          </cell>
          <cell r="BU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10.7</v>
          </cell>
          <cell r="CD971">
            <v>0</v>
          </cell>
          <cell r="CE971">
            <v>10.7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381.03498795685556</v>
          </cell>
          <cell r="CK971">
            <v>91.711923693389991</v>
          </cell>
          <cell r="CL971">
            <v>74.977368743970004</v>
          </cell>
          <cell r="CM971">
            <v>3.7860899999999997</v>
          </cell>
          <cell r="CN971">
            <v>381.03498795685556</v>
          </cell>
          <cell r="CO971">
            <v>91.711923693389991</v>
          </cell>
          <cell r="CP971">
            <v>74.977368743970004</v>
          </cell>
          <cell r="CQ971">
            <v>3.7860899999999997</v>
          </cell>
          <cell r="CR971">
            <v>0</v>
          </cell>
          <cell r="CS971">
            <v>637.83756189714336</v>
          </cell>
          <cell r="CT971">
            <v>0</v>
          </cell>
          <cell r="CU971">
            <v>129.77483299010999</v>
          </cell>
          <cell r="CV971">
            <v>0</v>
          </cell>
          <cell r="CW971">
            <v>0</v>
          </cell>
          <cell r="CX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</row>
        <row r="972">
          <cell r="C972" t="str">
            <v>HSS5.000x0.125</v>
          </cell>
          <cell r="D972" t="str">
            <v>F</v>
          </cell>
          <cell r="E972">
            <v>6.51</v>
          </cell>
          <cell r="F972">
            <v>1.78</v>
          </cell>
          <cell r="G972">
            <v>0</v>
          </cell>
          <cell r="H972">
            <v>0</v>
          </cell>
          <cell r="I972">
            <v>5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0.125</v>
          </cell>
          <cell r="Q972">
            <v>0.11600000000000001</v>
          </cell>
          <cell r="R972">
            <v>0</v>
          </cell>
          <cell r="S972">
            <v>0</v>
          </cell>
          <cell r="T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43.1</v>
          </cell>
          <cell r="AF972">
            <v>0</v>
          </cell>
          <cell r="AG972">
            <v>0</v>
          </cell>
          <cell r="AH972">
            <v>0</v>
          </cell>
          <cell r="AI972">
            <v>5.31</v>
          </cell>
          <cell r="AJ972">
            <v>2.77</v>
          </cell>
          <cell r="AK972">
            <v>2.12</v>
          </cell>
          <cell r="AL972">
            <v>1.73</v>
          </cell>
          <cell r="AM972">
            <v>5.31</v>
          </cell>
          <cell r="AN972">
            <v>2.77</v>
          </cell>
          <cell r="AO972">
            <v>2.12</v>
          </cell>
          <cell r="AP972">
            <v>1.73</v>
          </cell>
          <cell r="AQ972">
            <v>0</v>
          </cell>
          <cell r="AR972">
            <v>10.6</v>
          </cell>
          <cell r="AS972">
            <v>0</v>
          </cell>
          <cell r="AT972">
            <v>4.24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D972" t="str">
            <v>HSS127x3.2</v>
          </cell>
          <cell r="BE972" t="str">
            <v>HSS127x3.2</v>
          </cell>
          <cell r="BF972">
            <v>9.69</v>
          </cell>
          <cell r="BG972">
            <v>11.49289218</v>
          </cell>
          <cell r="BH972">
            <v>0</v>
          </cell>
          <cell r="BI972">
            <v>0</v>
          </cell>
          <cell r="BJ972">
            <v>12.705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0.31762499999999999</v>
          </cell>
          <cell r="BR972">
            <v>0.29475600000000002</v>
          </cell>
          <cell r="BS972">
            <v>0</v>
          </cell>
          <cell r="BT972">
            <v>0</v>
          </cell>
          <cell r="BU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43.1</v>
          </cell>
          <cell r="CG972">
            <v>0</v>
          </cell>
          <cell r="CH972">
            <v>0</v>
          </cell>
          <cell r="CI972">
            <v>0</v>
          </cell>
          <cell r="CJ972">
            <v>221.3671538348909</v>
          </cell>
          <cell r="CK972">
            <v>45.445801186169994</v>
          </cell>
          <cell r="CL972">
            <v>34.781624012519998</v>
          </cell>
          <cell r="CM972">
            <v>4.3959299999999999</v>
          </cell>
          <cell r="CN972">
            <v>221.3671538348909</v>
          </cell>
          <cell r="CO972">
            <v>45.445801186169994</v>
          </cell>
          <cell r="CP972">
            <v>34.781624012519998</v>
          </cell>
          <cell r="CQ972">
            <v>4.3959299999999999</v>
          </cell>
          <cell r="CR972">
            <v>0</v>
          </cell>
          <cell r="CS972">
            <v>441.90053307906658</v>
          </cell>
          <cell r="CT972">
            <v>0</v>
          </cell>
          <cell r="CU972">
            <v>69.563248025039996</v>
          </cell>
          <cell r="CV972">
            <v>0</v>
          </cell>
          <cell r="CW972">
            <v>0</v>
          </cell>
          <cell r="CX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</row>
        <row r="973">
          <cell r="C973" t="str">
            <v>HSS5.000x0.188</v>
          </cell>
          <cell r="D973" t="str">
            <v>F</v>
          </cell>
          <cell r="E973">
            <v>9.67</v>
          </cell>
          <cell r="F973">
            <v>2.64</v>
          </cell>
          <cell r="G973">
            <v>0</v>
          </cell>
          <cell r="H973">
            <v>0</v>
          </cell>
          <cell r="I973">
            <v>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0.188</v>
          </cell>
          <cell r="Q973">
            <v>0.17399999999999999</v>
          </cell>
          <cell r="R973">
            <v>0</v>
          </cell>
          <cell r="S973">
            <v>0</v>
          </cell>
          <cell r="T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28.7</v>
          </cell>
          <cell r="AF973">
            <v>0</v>
          </cell>
          <cell r="AG973">
            <v>0</v>
          </cell>
          <cell r="AH973">
            <v>0</v>
          </cell>
          <cell r="AI973">
            <v>7.69</v>
          </cell>
          <cell r="AJ973">
            <v>4.05</v>
          </cell>
          <cell r="AK973">
            <v>3.08</v>
          </cell>
          <cell r="AL973">
            <v>1.71</v>
          </cell>
          <cell r="AM973">
            <v>7.69</v>
          </cell>
          <cell r="AN973">
            <v>4.05</v>
          </cell>
          <cell r="AO973">
            <v>3.08</v>
          </cell>
          <cell r="AP973">
            <v>1.71</v>
          </cell>
          <cell r="AQ973">
            <v>0</v>
          </cell>
          <cell r="AR973">
            <v>15.4</v>
          </cell>
          <cell r="AS973">
            <v>0</v>
          </cell>
          <cell r="AT973">
            <v>6.14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D973" t="str">
            <v>HSS127x4.8</v>
          </cell>
          <cell r="BE973" t="str">
            <v>HSS127x4.8</v>
          </cell>
          <cell r="BF973">
            <v>14.4</v>
          </cell>
          <cell r="BG973">
            <v>17.045637840000001</v>
          </cell>
          <cell r="BH973">
            <v>0</v>
          </cell>
          <cell r="BI973">
            <v>0</v>
          </cell>
          <cell r="BJ973">
            <v>12.705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0.47770799999999997</v>
          </cell>
          <cell r="BR973">
            <v>0.44213399999999997</v>
          </cell>
          <cell r="BS973">
            <v>0</v>
          </cell>
          <cell r="BT973">
            <v>0</v>
          </cell>
          <cell r="BU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28.7</v>
          </cell>
          <cell r="CG973">
            <v>0</v>
          </cell>
          <cell r="CH973">
            <v>0</v>
          </cell>
          <cell r="CI973">
            <v>0</v>
          </cell>
          <cell r="CJ973">
            <v>320.58633013000207</v>
          </cell>
          <cell r="CK973">
            <v>66.446027005049999</v>
          </cell>
          <cell r="CL973">
            <v>50.53179337668</v>
          </cell>
          <cell r="CM973">
            <v>4.34511</v>
          </cell>
          <cell r="CN973">
            <v>320.58633013000207</v>
          </cell>
          <cell r="CO973">
            <v>66.446027005049999</v>
          </cell>
          <cell r="CP973">
            <v>50.53179337668</v>
          </cell>
          <cell r="CQ973">
            <v>4.34511</v>
          </cell>
          <cell r="CR973">
            <v>0</v>
          </cell>
          <cell r="CS973">
            <v>642.00643485071942</v>
          </cell>
          <cell r="CT973">
            <v>0</v>
          </cell>
          <cell r="CU973">
            <v>100.73545822493999</v>
          </cell>
          <cell r="CV973">
            <v>0</v>
          </cell>
          <cell r="CW973">
            <v>0</v>
          </cell>
          <cell r="CX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</row>
        <row r="974">
          <cell r="C974" t="str">
            <v>HSS5.000x0.250</v>
          </cell>
          <cell r="D974" t="str">
            <v>F</v>
          </cell>
          <cell r="E974">
            <v>12.7</v>
          </cell>
          <cell r="F974">
            <v>3.49</v>
          </cell>
          <cell r="G974">
            <v>0</v>
          </cell>
          <cell r="H974">
            <v>0</v>
          </cell>
          <cell r="I974">
            <v>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0.25</v>
          </cell>
          <cell r="Q974">
            <v>0.23300000000000001</v>
          </cell>
          <cell r="R974">
            <v>0</v>
          </cell>
          <cell r="S974">
            <v>0</v>
          </cell>
          <cell r="T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21.5</v>
          </cell>
          <cell r="AF974">
            <v>0</v>
          </cell>
          <cell r="AG974">
            <v>0</v>
          </cell>
          <cell r="AH974">
            <v>0</v>
          </cell>
          <cell r="AI974">
            <v>9.94</v>
          </cell>
          <cell r="AJ974">
            <v>5.3</v>
          </cell>
          <cell r="AK974">
            <v>3.97</v>
          </cell>
          <cell r="AL974">
            <v>1.69</v>
          </cell>
          <cell r="AM974">
            <v>9.94</v>
          </cell>
          <cell r="AN974">
            <v>5.3</v>
          </cell>
          <cell r="AO974">
            <v>3.97</v>
          </cell>
          <cell r="AP974">
            <v>1.69</v>
          </cell>
          <cell r="AQ974">
            <v>0</v>
          </cell>
          <cell r="AR974">
            <v>19.899999999999999</v>
          </cell>
          <cell r="AS974">
            <v>0</v>
          </cell>
          <cell r="AT974">
            <v>7.92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D974" t="str">
            <v>HSS127x6.4</v>
          </cell>
          <cell r="BE974" t="str">
            <v>HSS127x6.4</v>
          </cell>
          <cell r="BF974">
            <v>19</v>
          </cell>
          <cell r="BG974">
            <v>22.533816690000002</v>
          </cell>
          <cell r="BH974">
            <v>0</v>
          </cell>
          <cell r="BI974">
            <v>0</v>
          </cell>
          <cell r="BJ974">
            <v>12.705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0.63524999999999998</v>
          </cell>
          <cell r="BR974">
            <v>0.59205300000000005</v>
          </cell>
          <cell r="BS974">
            <v>0</v>
          </cell>
          <cell r="BT974">
            <v>0</v>
          </cell>
          <cell r="BU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21.5</v>
          </cell>
          <cell r="CG974">
            <v>0</v>
          </cell>
          <cell r="CH974">
            <v>0</v>
          </cell>
          <cell r="CI974">
            <v>0</v>
          </cell>
          <cell r="CJ974">
            <v>414.38597158546429</v>
          </cell>
          <cell r="CK974">
            <v>86.954060031299989</v>
          </cell>
          <cell r="CL974">
            <v>65.133512891370003</v>
          </cell>
          <cell r="CM974">
            <v>4.2942900000000002</v>
          </cell>
          <cell r="CN974">
            <v>414.38597158546429</v>
          </cell>
          <cell r="CO974">
            <v>86.954060031299989</v>
          </cell>
          <cell r="CP974">
            <v>65.133512891370003</v>
          </cell>
          <cell r="CQ974">
            <v>4.2942900000000002</v>
          </cell>
          <cell r="CR974">
            <v>0</v>
          </cell>
          <cell r="CS974">
            <v>829.60571776164386</v>
          </cell>
          <cell r="CT974">
            <v>0</v>
          </cell>
          <cell r="CU974">
            <v>129.93889725431998</v>
          </cell>
          <cell r="CV974">
            <v>0</v>
          </cell>
          <cell r="CW974">
            <v>0</v>
          </cell>
          <cell r="CX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</row>
        <row r="975">
          <cell r="C975" t="str">
            <v>HSS5.000x0.258</v>
          </cell>
          <cell r="D975" t="str">
            <v>F</v>
          </cell>
          <cell r="E975">
            <v>13.1</v>
          </cell>
          <cell r="F975">
            <v>3.6</v>
          </cell>
          <cell r="G975">
            <v>0</v>
          </cell>
          <cell r="H975">
            <v>0</v>
          </cell>
          <cell r="I975">
            <v>5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0.25800000000000001</v>
          </cell>
          <cell r="Q975">
            <v>0.24099999999999999</v>
          </cell>
          <cell r="R975">
            <v>0</v>
          </cell>
          <cell r="S975">
            <v>0</v>
          </cell>
          <cell r="T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20.7</v>
          </cell>
          <cell r="AF975">
            <v>0</v>
          </cell>
          <cell r="AG975">
            <v>0</v>
          </cell>
          <cell r="AH975">
            <v>0</v>
          </cell>
          <cell r="AI975">
            <v>10.199999999999999</v>
          </cell>
          <cell r="AJ975">
            <v>5.46</v>
          </cell>
          <cell r="AK975">
            <v>4.09</v>
          </cell>
          <cell r="AL975">
            <v>1.68</v>
          </cell>
          <cell r="AM975">
            <v>10.199999999999999</v>
          </cell>
          <cell r="AN975">
            <v>5.46</v>
          </cell>
          <cell r="AO975">
            <v>4.09</v>
          </cell>
          <cell r="AP975">
            <v>1.68</v>
          </cell>
          <cell r="AQ975">
            <v>0</v>
          </cell>
          <cell r="AR975">
            <v>20.5</v>
          </cell>
          <cell r="AS975">
            <v>0</v>
          </cell>
          <cell r="AT975">
            <v>8.15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D975" t="str">
            <v>HSS127x6.6</v>
          </cell>
          <cell r="BE975" t="str">
            <v>HSS127x6.6</v>
          </cell>
          <cell r="BF975">
            <v>19.5</v>
          </cell>
          <cell r="BG975">
            <v>23.244051599999999</v>
          </cell>
          <cell r="BH975">
            <v>0</v>
          </cell>
          <cell r="BI975">
            <v>0</v>
          </cell>
          <cell r="BJ975">
            <v>12.705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0.65557799999999999</v>
          </cell>
          <cell r="BR975">
            <v>0.61238099999999995</v>
          </cell>
          <cell r="BS975">
            <v>0</v>
          </cell>
          <cell r="BT975">
            <v>0</v>
          </cell>
          <cell r="BU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20.7</v>
          </cell>
          <cell r="CG975">
            <v>0</v>
          </cell>
          <cell r="CH975">
            <v>0</v>
          </cell>
          <cell r="CI975">
            <v>0</v>
          </cell>
          <cell r="CJ975">
            <v>425.22504126476218</v>
          </cell>
          <cell r="CK975">
            <v>89.579088258659993</v>
          </cell>
          <cell r="CL975">
            <v>67.102284061889989</v>
          </cell>
          <cell r="CM975">
            <v>4.2688799999999993</v>
          </cell>
          <cell r="CN975">
            <v>425.22504126476218</v>
          </cell>
          <cell r="CO975">
            <v>89.579088258659993</v>
          </cell>
          <cell r="CP975">
            <v>67.102284061889989</v>
          </cell>
          <cell r="CQ975">
            <v>4.2688799999999993</v>
          </cell>
          <cell r="CR975">
            <v>0</v>
          </cell>
          <cell r="CS975">
            <v>854.61895548310042</v>
          </cell>
          <cell r="CT975">
            <v>0</v>
          </cell>
          <cell r="CU975">
            <v>133.71237533114999</v>
          </cell>
          <cell r="CV975">
            <v>0</v>
          </cell>
          <cell r="CW975">
            <v>0</v>
          </cell>
          <cell r="CX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</row>
        <row r="976">
          <cell r="C976" t="str">
            <v>HSS5.000x0.312</v>
          </cell>
          <cell r="D976" t="str">
            <v>F</v>
          </cell>
          <cell r="E976">
            <v>15.6</v>
          </cell>
          <cell r="F976">
            <v>4.3</v>
          </cell>
          <cell r="G976">
            <v>0</v>
          </cell>
          <cell r="H976">
            <v>0</v>
          </cell>
          <cell r="I976">
            <v>5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0.312</v>
          </cell>
          <cell r="Q976">
            <v>0.29099999999999998</v>
          </cell>
          <cell r="R976">
            <v>0</v>
          </cell>
          <cell r="S976">
            <v>0</v>
          </cell>
          <cell r="T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17.2</v>
          </cell>
          <cell r="AF976">
            <v>0</v>
          </cell>
          <cell r="AG976">
            <v>0</v>
          </cell>
          <cell r="AH976">
            <v>0</v>
          </cell>
          <cell r="AI976">
            <v>12</v>
          </cell>
          <cell r="AJ976">
            <v>6.46</v>
          </cell>
          <cell r="AK976">
            <v>4.79</v>
          </cell>
          <cell r="AL976">
            <v>1.67</v>
          </cell>
          <cell r="AM976">
            <v>12</v>
          </cell>
          <cell r="AN976">
            <v>6.46</v>
          </cell>
          <cell r="AO976">
            <v>4.79</v>
          </cell>
          <cell r="AP976">
            <v>1.67</v>
          </cell>
          <cell r="AQ976">
            <v>0</v>
          </cell>
          <cell r="AR976">
            <v>24</v>
          </cell>
          <cell r="AS976">
            <v>0</v>
          </cell>
          <cell r="AT976">
            <v>9.52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D976" t="str">
            <v>HSS127x7.9</v>
          </cell>
          <cell r="BE976" t="str">
            <v>HSS127x7.9</v>
          </cell>
          <cell r="BF976">
            <v>23.3</v>
          </cell>
          <cell r="BG976">
            <v>27.763728299999997</v>
          </cell>
          <cell r="BH976">
            <v>0</v>
          </cell>
          <cell r="BI976">
            <v>0</v>
          </cell>
          <cell r="BJ976">
            <v>12.705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0.79279199999999994</v>
          </cell>
          <cell r="BR976">
            <v>0.73943099999999995</v>
          </cell>
          <cell r="BS976">
            <v>0</v>
          </cell>
          <cell r="BT976">
            <v>0</v>
          </cell>
          <cell r="BU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17.2</v>
          </cell>
          <cell r="CG976">
            <v>0</v>
          </cell>
          <cell r="CH976">
            <v>0</v>
          </cell>
          <cell r="CI976">
            <v>0</v>
          </cell>
          <cell r="CJ976">
            <v>500.26475442913198</v>
          </cell>
          <cell r="CK976">
            <v>105.98551467966</v>
          </cell>
          <cell r="CL976">
            <v>78.586782556589995</v>
          </cell>
          <cell r="CM976">
            <v>4.2434699999999994</v>
          </cell>
          <cell r="CN976">
            <v>500.26475442913198</v>
          </cell>
          <cell r="CO976">
            <v>105.98551467966</v>
          </cell>
          <cell r="CP976">
            <v>78.586782556589995</v>
          </cell>
          <cell r="CQ976">
            <v>4.2434699999999994</v>
          </cell>
          <cell r="CR976">
            <v>0</v>
          </cell>
          <cell r="CS976">
            <v>1000.529508858264</v>
          </cell>
          <cell r="CT976">
            <v>0</v>
          </cell>
          <cell r="CU976">
            <v>156.18917952791998</v>
          </cell>
          <cell r="CV976">
            <v>0</v>
          </cell>
          <cell r="CW976">
            <v>0</v>
          </cell>
          <cell r="CX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</row>
        <row r="977">
          <cell r="C977" t="str">
            <v>HSS5.000x0.375</v>
          </cell>
          <cell r="D977" t="str">
            <v>F</v>
          </cell>
          <cell r="E977">
            <v>18.5</v>
          </cell>
          <cell r="F977">
            <v>5.0999999999999996</v>
          </cell>
          <cell r="G977">
            <v>0</v>
          </cell>
          <cell r="H977">
            <v>0</v>
          </cell>
          <cell r="I977">
            <v>5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0.375</v>
          </cell>
          <cell r="Q977">
            <v>0.34899999999999998</v>
          </cell>
          <cell r="R977">
            <v>0</v>
          </cell>
          <cell r="S977">
            <v>0</v>
          </cell>
          <cell r="T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14.3</v>
          </cell>
          <cell r="AF977">
            <v>0</v>
          </cell>
          <cell r="AG977">
            <v>0</v>
          </cell>
          <cell r="AH977">
            <v>0</v>
          </cell>
          <cell r="AI977">
            <v>13.9</v>
          </cell>
          <cell r="AJ977">
            <v>7.56</v>
          </cell>
          <cell r="AK977">
            <v>5.55</v>
          </cell>
          <cell r="AL977">
            <v>1.65</v>
          </cell>
          <cell r="AM977">
            <v>13.9</v>
          </cell>
          <cell r="AN977">
            <v>7.56</v>
          </cell>
          <cell r="AO977">
            <v>5.55</v>
          </cell>
          <cell r="AP977">
            <v>1.65</v>
          </cell>
          <cell r="AQ977">
            <v>0</v>
          </cell>
          <cell r="AR977">
            <v>27.7</v>
          </cell>
          <cell r="AS977">
            <v>0</v>
          </cell>
          <cell r="AT977">
            <v>11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D977" t="str">
            <v>HSS127x9.5</v>
          </cell>
          <cell r="BE977" t="str">
            <v>HSS127x9.5</v>
          </cell>
          <cell r="BF977">
            <v>27.6</v>
          </cell>
          <cell r="BG977">
            <v>32.929073099999997</v>
          </cell>
          <cell r="BH977">
            <v>0</v>
          </cell>
          <cell r="BI977">
            <v>0</v>
          </cell>
          <cell r="BJ977">
            <v>12.705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0.95287499999999992</v>
          </cell>
          <cell r="BR977">
            <v>0.88680899999999996</v>
          </cell>
          <cell r="BS977">
            <v>0</v>
          </cell>
          <cell r="BT977">
            <v>0</v>
          </cell>
          <cell r="BU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14.3</v>
          </cell>
          <cell r="CG977">
            <v>0</v>
          </cell>
          <cell r="CH977">
            <v>0</v>
          </cell>
          <cell r="CI977">
            <v>0</v>
          </cell>
          <cell r="CJ977">
            <v>579.4733405470779</v>
          </cell>
          <cell r="CK977">
            <v>124.03258374275998</v>
          </cell>
          <cell r="CL977">
            <v>91.055666636549986</v>
          </cell>
          <cell r="CM977">
            <v>4.1926499999999995</v>
          </cell>
          <cell r="CN977">
            <v>579.4733405470779</v>
          </cell>
          <cell r="CO977">
            <v>124.03258374275998</v>
          </cell>
          <cell r="CP977">
            <v>91.055666636549986</v>
          </cell>
          <cell r="CQ977">
            <v>4.1926499999999995</v>
          </cell>
          <cell r="CR977">
            <v>0</v>
          </cell>
          <cell r="CS977">
            <v>1154.7778081405797</v>
          </cell>
          <cell r="CT977">
            <v>0</v>
          </cell>
          <cell r="CU977">
            <v>180.470690631</v>
          </cell>
          <cell r="CV977">
            <v>0</v>
          </cell>
          <cell r="CW977">
            <v>0</v>
          </cell>
          <cell r="CX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</row>
        <row r="978">
          <cell r="C978" t="str">
            <v>HSS5.000x0.500</v>
          </cell>
          <cell r="D978" t="str">
            <v>F</v>
          </cell>
          <cell r="E978">
            <v>24.1</v>
          </cell>
          <cell r="F978">
            <v>6.62</v>
          </cell>
          <cell r="G978">
            <v>0</v>
          </cell>
          <cell r="H978">
            <v>0</v>
          </cell>
          <cell r="I978">
            <v>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0.5</v>
          </cell>
          <cell r="Q978">
            <v>0.46500000000000002</v>
          </cell>
          <cell r="R978">
            <v>0</v>
          </cell>
          <cell r="S978">
            <v>0</v>
          </cell>
          <cell r="T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10.8</v>
          </cell>
          <cell r="AF978">
            <v>0</v>
          </cell>
          <cell r="AG978">
            <v>0</v>
          </cell>
          <cell r="AH978">
            <v>0</v>
          </cell>
          <cell r="AI978">
            <v>17.2</v>
          </cell>
          <cell r="AJ978">
            <v>9.6</v>
          </cell>
          <cell r="AK978">
            <v>6.88</v>
          </cell>
          <cell r="AL978">
            <v>1.61</v>
          </cell>
          <cell r="AM978">
            <v>17.2</v>
          </cell>
          <cell r="AN978">
            <v>9.6</v>
          </cell>
          <cell r="AO978">
            <v>6.88</v>
          </cell>
          <cell r="AP978">
            <v>1.61</v>
          </cell>
          <cell r="AQ978">
            <v>0</v>
          </cell>
          <cell r="AR978">
            <v>34.4</v>
          </cell>
          <cell r="AS978">
            <v>0</v>
          </cell>
          <cell r="AT978">
            <v>13.5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D978" t="str">
            <v>HSS127x12.7</v>
          </cell>
          <cell r="BE978" t="str">
            <v>HSS127x12.7</v>
          </cell>
          <cell r="BF978">
            <v>35.9</v>
          </cell>
          <cell r="BG978">
            <v>42.743228219999999</v>
          </cell>
          <cell r="BH978">
            <v>0</v>
          </cell>
          <cell r="BI978">
            <v>0</v>
          </cell>
          <cell r="BJ978">
            <v>12.705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1.2705</v>
          </cell>
          <cell r="BR978">
            <v>1.181565</v>
          </cell>
          <cell r="BS978">
            <v>0</v>
          </cell>
          <cell r="BT978">
            <v>0</v>
          </cell>
          <cell r="BU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10.8</v>
          </cell>
          <cell r="CG978">
            <v>0</v>
          </cell>
          <cell r="CH978">
            <v>0</v>
          </cell>
          <cell r="CI978">
            <v>0</v>
          </cell>
          <cell r="CJ978">
            <v>717.0461480150891</v>
          </cell>
          <cell r="CK978">
            <v>157.50169364159999</v>
          </cell>
          <cell r="CL978">
            <v>112.87621377647999</v>
          </cell>
          <cell r="CM978">
            <v>4.0910099999999998</v>
          </cell>
          <cell r="CN978">
            <v>717.0461480150891</v>
          </cell>
          <cell r="CO978">
            <v>157.50169364159999</v>
          </cell>
          <cell r="CP978">
            <v>112.87621377647999</v>
          </cell>
          <cell r="CQ978">
            <v>4.0910099999999998</v>
          </cell>
          <cell r="CR978">
            <v>0</v>
          </cell>
          <cell r="CS978">
            <v>1434.0922960301782</v>
          </cell>
          <cell r="CT978">
            <v>0</v>
          </cell>
          <cell r="CU978">
            <v>221.48675668349998</v>
          </cell>
          <cell r="CV978">
            <v>0</v>
          </cell>
          <cell r="CW978">
            <v>0</v>
          </cell>
          <cell r="CX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</row>
        <row r="979">
          <cell r="C979" t="str">
            <v>HSS5.500x0.258</v>
          </cell>
          <cell r="D979" t="str">
            <v>F</v>
          </cell>
          <cell r="E979">
            <v>14.5</v>
          </cell>
          <cell r="F979">
            <v>3.98</v>
          </cell>
          <cell r="G979">
            <v>0</v>
          </cell>
          <cell r="H979">
            <v>0</v>
          </cell>
          <cell r="I979">
            <v>5.5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0.25800000000000001</v>
          </cell>
          <cell r="Q979">
            <v>0.24099999999999999</v>
          </cell>
          <cell r="R979">
            <v>0</v>
          </cell>
          <cell r="S979">
            <v>0</v>
          </cell>
          <cell r="T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22.8</v>
          </cell>
          <cell r="AF979">
            <v>0</v>
          </cell>
          <cell r="AG979">
            <v>0</v>
          </cell>
          <cell r="AH979">
            <v>0</v>
          </cell>
          <cell r="AI979">
            <v>13.8</v>
          </cell>
          <cell r="AJ979">
            <v>6.67</v>
          </cell>
          <cell r="AK979">
            <v>5.0199999999999996</v>
          </cell>
          <cell r="AL979">
            <v>1.86</v>
          </cell>
          <cell r="AM979">
            <v>13.8</v>
          </cell>
          <cell r="AN979">
            <v>6.67</v>
          </cell>
          <cell r="AO979">
            <v>5.0199999999999996</v>
          </cell>
          <cell r="AP979">
            <v>1.86</v>
          </cell>
          <cell r="AQ979">
            <v>0</v>
          </cell>
          <cell r="AR979">
            <v>27.6</v>
          </cell>
          <cell r="AS979">
            <v>0</v>
          </cell>
          <cell r="AT979">
            <v>10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D979" t="str">
            <v>HSS139.7x6.6</v>
          </cell>
          <cell r="BE979" t="str">
            <v>HSS139.7x6.6</v>
          </cell>
          <cell r="BF979">
            <v>21.6</v>
          </cell>
          <cell r="BG979">
            <v>25.697590379999998</v>
          </cell>
          <cell r="BH979">
            <v>0</v>
          </cell>
          <cell r="BI979">
            <v>0</v>
          </cell>
          <cell r="BJ979">
            <v>13.9755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0.65557799999999999</v>
          </cell>
          <cell r="BR979">
            <v>0.61238099999999995</v>
          </cell>
          <cell r="BS979">
            <v>0</v>
          </cell>
          <cell r="BT979">
            <v>0</v>
          </cell>
          <cell r="BU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22.8</v>
          </cell>
          <cell r="CG979">
            <v>0</v>
          </cell>
          <cell r="CH979">
            <v>0</v>
          </cell>
          <cell r="CI979">
            <v>0</v>
          </cell>
          <cell r="CJ979">
            <v>575.30446759350184</v>
          </cell>
          <cell r="CK979">
            <v>109.43086422806999</v>
          </cell>
          <cell r="CL979">
            <v>82.360260633419983</v>
          </cell>
          <cell r="CM979">
            <v>4.7262599999999999</v>
          </cell>
          <cell r="CN979">
            <v>575.30446759350184</v>
          </cell>
          <cell r="CO979">
            <v>109.43086422806999</v>
          </cell>
          <cell r="CP979">
            <v>82.360260633419983</v>
          </cell>
          <cell r="CQ979">
            <v>4.7262599999999999</v>
          </cell>
          <cell r="CR979">
            <v>0</v>
          </cell>
          <cell r="CS979">
            <v>1150.6089351870037</v>
          </cell>
          <cell r="CT979">
            <v>0</v>
          </cell>
          <cell r="CU979">
            <v>164.06426420999998</v>
          </cell>
          <cell r="CV979">
            <v>0</v>
          </cell>
          <cell r="CW979">
            <v>0</v>
          </cell>
          <cell r="CX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</row>
        <row r="980">
          <cell r="C980" t="str">
            <v>HSS5.500x0.375</v>
          </cell>
          <cell r="D980" t="str">
            <v>F</v>
          </cell>
          <cell r="E980">
            <v>20.5</v>
          </cell>
          <cell r="F980">
            <v>5.65</v>
          </cell>
          <cell r="G980">
            <v>0</v>
          </cell>
          <cell r="H980">
            <v>0</v>
          </cell>
          <cell r="I980">
            <v>5.5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0.375</v>
          </cell>
          <cell r="Q980">
            <v>0.34899999999999998</v>
          </cell>
          <cell r="R980">
            <v>0</v>
          </cell>
          <cell r="S980">
            <v>0</v>
          </cell>
          <cell r="T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15.8</v>
          </cell>
          <cell r="AF980">
            <v>0</v>
          </cell>
          <cell r="AG980">
            <v>0</v>
          </cell>
          <cell r="AH980">
            <v>0</v>
          </cell>
          <cell r="AI980">
            <v>18.8</v>
          </cell>
          <cell r="AJ980">
            <v>9.27</v>
          </cell>
          <cell r="AK980">
            <v>6.84</v>
          </cell>
          <cell r="AL980">
            <v>1.83</v>
          </cell>
          <cell r="AM980">
            <v>18.8</v>
          </cell>
          <cell r="AN980">
            <v>9.27</v>
          </cell>
          <cell r="AO980">
            <v>6.84</v>
          </cell>
          <cell r="AP980">
            <v>1.83</v>
          </cell>
          <cell r="AQ980">
            <v>0</v>
          </cell>
          <cell r="AR980">
            <v>37.6</v>
          </cell>
          <cell r="AS980">
            <v>0</v>
          </cell>
          <cell r="AT980">
            <v>13.6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D980" t="str">
            <v>HSS139.7x9.5</v>
          </cell>
          <cell r="BE980" t="str">
            <v>HSS139.7x9.5</v>
          </cell>
          <cell r="BF980">
            <v>30.6</v>
          </cell>
          <cell r="BG980">
            <v>36.480247650000003</v>
          </cell>
          <cell r="BH980">
            <v>0</v>
          </cell>
          <cell r="BI980">
            <v>0</v>
          </cell>
          <cell r="BJ980">
            <v>13.9755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0.95287499999999992</v>
          </cell>
          <cell r="BR980">
            <v>0.88680899999999996</v>
          </cell>
          <cell r="BS980">
            <v>0</v>
          </cell>
          <cell r="BT980">
            <v>0</v>
          </cell>
          <cell r="BU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15.8</v>
          </cell>
          <cell r="CG980">
            <v>0</v>
          </cell>
          <cell r="CH980">
            <v>0</v>
          </cell>
          <cell r="CI980">
            <v>0</v>
          </cell>
          <cell r="CJ980">
            <v>783.74811527230679</v>
          </cell>
          <cell r="CK980">
            <v>152.08757292266998</v>
          </cell>
          <cell r="CL980">
            <v>112.21995671964</v>
          </cell>
          <cell r="CM980">
            <v>4.6500300000000001</v>
          </cell>
          <cell r="CN980">
            <v>783.74811527230679</v>
          </cell>
          <cell r="CO980">
            <v>152.08757292266998</v>
          </cell>
          <cell r="CP980">
            <v>112.21995671964</v>
          </cell>
          <cell r="CQ980">
            <v>4.6500300000000001</v>
          </cell>
          <cell r="CR980">
            <v>0</v>
          </cell>
          <cell r="CS980">
            <v>1567.4962305446136</v>
          </cell>
          <cell r="CT980">
            <v>0</v>
          </cell>
          <cell r="CU980">
            <v>223.12739932559998</v>
          </cell>
          <cell r="CV980">
            <v>0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</row>
        <row r="981">
          <cell r="C981" t="str">
            <v>HSS5.500x0.500</v>
          </cell>
          <cell r="D981" t="str">
            <v>F</v>
          </cell>
          <cell r="E981">
            <v>26.7</v>
          </cell>
          <cell r="F981">
            <v>7.36</v>
          </cell>
          <cell r="G981">
            <v>0</v>
          </cell>
          <cell r="H981">
            <v>0</v>
          </cell>
          <cell r="I981">
            <v>5.5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0.5</v>
          </cell>
          <cell r="Q981">
            <v>0.46500000000000002</v>
          </cell>
          <cell r="R981">
            <v>0</v>
          </cell>
          <cell r="S981">
            <v>0</v>
          </cell>
          <cell r="T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11.8</v>
          </cell>
          <cell r="AF981">
            <v>0</v>
          </cell>
          <cell r="AG981">
            <v>0</v>
          </cell>
          <cell r="AH981">
            <v>0</v>
          </cell>
          <cell r="AI981">
            <v>23.5</v>
          </cell>
          <cell r="AJ981">
            <v>11.8</v>
          </cell>
          <cell r="AK981">
            <v>8.5500000000000007</v>
          </cell>
          <cell r="AL981">
            <v>1.79</v>
          </cell>
          <cell r="AM981">
            <v>23.5</v>
          </cell>
          <cell r="AN981">
            <v>11.8</v>
          </cell>
          <cell r="AO981">
            <v>8.5500000000000007</v>
          </cell>
          <cell r="AP981">
            <v>1.79</v>
          </cell>
          <cell r="AQ981">
            <v>0</v>
          </cell>
          <cell r="AR981">
            <v>47</v>
          </cell>
          <cell r="AS981">
            <v>0</v>
          </cell>
          <cell r="AT981">
            <v>16.8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D981" t="str">
            <v>HSS139.7x12.7</v>
          </cell>
          <cell r="BE981" t="str">
            <v>HSS139.7x12.7</v>
          </cell>
          <cell r="BF981">
            <v>39.800000000000004</v>
          </cell>
          <cell r="BG981">
            <v>47.521172159999999</v>
          </cell>
          <cell r="BH981">
            <v>0</v>
          </cell>
          <cell r="BI981">
            <v>0</v>
          </cell>
          <cell r="BJ981">
            <v>13.9755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1.2705</v>
          </cell>
          <cell r="BR981">
            <v>1.181565</v>
          </cell>
          <cell r="BS981">
            <v>0</v>
          </cell>
          <cell r="BT981">
            <v>0</v>
          </cell>
          <cell r="BU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11.8</v>
          </cell>
          <cell r="CG981">
            <v>0</v>
          </cell>
          <cell r="CH981">
            <v>0</v>
          </cell>
          <cell r="CI981">
            <v>0</v>
          </cell>
          <cell r="CJ981">
            <v>979.68514409038346</v>
          </cell>
          <cell r="CK981">
            <v>193.59583176780001</v>
          </cell>
          <cell r="CL981">
            <v>140.27494589955</v>
          </cell>
          <cell r="CM981">
            <v>4.5483900000000004</v>
          </cell>
          <cell r="CN981">
            <v>979.68514409038346</v>
          </cell>
          <cell r="CO981">
            <v>193.59583176780001</v>
          </cell>
          <cell r="CP981">
            <v>140.27494589955</v>
          </cell>
          <cell r="CQ981">
            <v>4.5483900000000004</v>
          </cell>
          <cell r="CR981">
            <v>0</v>
          </cell>
          <cell r="CS981">
            <v>1959.3702881807669</v>
          </cell>
          <cell r="CT981">
            <v>0</v>
          </cell>
          <cell r="CU981">
            <v>275.62796387280002</v>
          </cell>
          <cell r="CV981">
            <v>0</v>
          </cell>
          <cell r="CW981">
            <v>0</v>
          </cell>
          <cell r="CX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</row>
        <row r="982">
          <cell r="C982" t="str">
            <v>HSS5.563x0.134</v>
          </cell>
          <cell r="D982" t="str">
            <v>F</v>
          </cell>
          <cell r="E982">
            <v>7.78</v>
          </cell>
          <cell r="F982">
            <v>2.14</v>
          </cell>
          <cell r="G982">
            <v>0</v>
          </cell>
          <cell r="H982">
            <v>0</v>
          </cell>
          <cell r="I982">
            <v>5.5629999999999997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0.13400000000000001</v>
          </cell>
          <cell r="Q982">
            <v>0.125</v>
          </cell>
          <cell r="R982">
            <v>0</v>
          </cell>
          <cell r="S982">
            <v>0</v>
          </cell>
          <cell r="T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44.5</v>
          </cell>
          <cell r="AF982">
            <v>0</v>
          </cell>
          <cell r="AG982">
            <v>0</v>
          </cell>
          <cell r="AH982">
            <v>0</v>
          </cell>
          <cell r="AI982">
            <v>7.9</v>
          </cell>
          <cell r="AJ982">
            <v>3.7</v>
          </cell>
          <cell r="AK982">
            <v>2.84</v>
          </cell>
          <cell r="AL982">
            <v>1.92</v>
          </cell>
          <cell r="AM982">
            <v>7.9</v>
          </cell>
          <cell r="AN982">
            <v>3.7</v>
          </cell>
          <cell r="AO982">
            <v>2.84</v>
          </cell>
          <cell r="AP982">
            <v>1.92</v>
          </cell>
          <cell r="AQ982">
            <v>0</v>
          </cell>
          <cell r="AR982">
            <v>15.8</v>
          </cell>
          <cell r="AS982">
            <v>0</v>
          </cell>
          <cell r="AT982">
            <v>5.67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D982" t="str">
            <v>HSS141.3x3.4</v>
          </cell>
          <cell r="BE982" t="str">
            <v>HSS141.3x3.4</v>
          </cell>
          <cell r="BF982">
            <v>11.6</v>
          </cell>
          <cell r="BG982">
            <v>13.81729734</v>
          </cell>
          <cell r="BH982">
            <v>0</v>
          </cell>
          <cell r="BI982">
            <v>0</v>
          </cell>
          <cell r="BJ982">
            <v>14.135582999999999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0.34049400000000002</v>
          </cell>
          <cell r="BR982">
            <v>0.31762499999999999</v>
          </cell>
          <cell r="BS982">
            <v>0</v>
          </cell>
          <cell r="BT982">
            <v>0</v>
          </cell>
          <cell r="BU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44.5</v>
          </cell>
          <cell r="CG982">
            <v>0</v>
          </cell>
          <cell r="CH982">
            <v>0</v>
          </cell>
          <cell r="CI982">
            <v>0</v>
          </cell>
          <cell r="CJ982">
            <v>329.34096333251188</v>
          </cell>
          <cell r="CK982">
            <v>60.703777757700003</v>
          </cell>
          <cell r="CL982">
            <v>46.594251035639992</v>
          </cell>
          <cell r="CM982">
            <v>4.8787199999999995</v>
          </cell>
          <cell r="CN982">
            <v>329.34096333251188</v>
          </cell>
          <cell r="CO982">
            <v>60.703777757700003</v>
          </cell>
          <cell r="CP982">
            <v>46.594251035639992</v>
          </cell>
          <cell r="CQ982">
            <v>4.8787199999999995</v>
          </cell>
          <cell r="CR982">
            <v>0</v>
          </cell>
          <cell r="CS982">
            <v>658.68192666502375</v>
          </cell>
          <cell r="CT982">
            <v>0</v>
          </cell>
          <cell r="CU982">
            <v>93.024437807069987</v>
          </cell>
          <cell r="CV982">
            <v>0</v>
          </cell>
          <cell r="CW982">
            <v>0</v>
          </cell>
          <cell r="CX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</row>
        <row r="983">
          <cell r="C983" t="str">
            <v>HSS5.563x0.188</v>
          </cell>
          <cell r="D983" t="str">
            <v>F</v>
          </cell>
          <cell r="E983">
            <v>10.8</v>
          </cell>
          <cell r="F983">
            <v>2.95</v>
          </cell>
          <cell r="G983">
            <v>0</v>
          </cell>
          <cell r="H983">
            <v>0</v>
          </cell>
          <cell r="I983">
            <v>5.5629999999999997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0.188</v>
          </cell>
          <cell r="Q983">
            <v>0.17399999999999999</v>
          </cell>
          <cell r="R983">
            <v>0</v>
          </cell>
          <cell r="S983">
            <v>0</v>
          </cell>
          <cell r="T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32</v>
          </cell>
          <cell r="AF983">
            <v>0</v>
          </cell>
          <cell r="AG983">
            <v>0</v>
          </cell>
          <cell r="AH983">
            <v>0</v>
          </cell>
          <cell r="AI983">
            <v>10.7</v>
          </cell>
          <cell r="AJ983">
            <v>5.05</v>
          </cell>
          <cell r="AK983">
            <v>3.85</v>
          </cell>
          <cell r="AL983">
            <v>1.91</v>
          </cell>
          <cell r="AM983">
            <v>10.7</v>
          </cell>
          <cell r="AN983">
            <v>5.05</v>
          </cell>
          <cell r="AO983">
            <v>3.85</v>
          </cell>
          <cell r="AP983">
            <v>1.91</v>
          </cell>
          <cell r="AQ983">
            <v>0</v>
          </cell>
          <cell r="AR983">
            <v>21.4</v>
          </cell>
          <cell r="AS983">
            <v>0</v>
          </cell>
          <cell r="AT983">
            <v>7.68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D983" t="str">
            <v>HSS141.3x4.8</v>
          </cell>
          <cell r="BE983" t="str">
            <v>HSS141.3x4.8</v>
          </cell>
          <cell r="BF983">
            <v>16.100000000000001</v>
          </cell>
          <cell r="BG983">
            <v>19.047208950000002</v>
          </cell>
          <cell r="BH983">
            <v>0</v>
          </cell>
          <cell r="BI983">
            <v>0</v>
          </cell>
          <cell r="BJ983">
            <v>14.135582999999999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0.47770799999999997</v>
          </cell>
          <cell r="BR983">
            <v>0.44213399999999997</v>
          </cell>
          <cell r="BS983">
            <v>0</v>
          </cell>
          <cell r="BT983">
            <v>0</v>
          </cell>
          <cell r="BU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32</v>
          </cell>
          <cell r="CG983">
            <v>0</v>
          </cell>
          <cell r="CH983">
            <v>0</v>
          </cell>
          <cell r="CI983">
            <v>0</v>
          </cell>
          <cell r="CJ983">
            <v>446.06940603264263</v>
          </cell>
          <cell r="CK983">
            <v>82.852453426049991</v>
          </cell>
          <cell r="CL983">
            <v>63.164741720849996</v>
          </cell>
          <cell r="CM983">
            <v>4.8533099999999996</v>
          </cell>
          <cell r="CN983">
            <v>446.06940603264263</v>
          </cell>
          <cell r="CO983">
            <v>82.852453426049991</v>
          </cell>
          <cell r="CP983">
            <v>63.164741720849996</v>
          </cell>
          <cell r="CQ983">
            <v>4.8533099999999996</v>
          </cell>
          <cell r="CR983">
            <v>0</v>
          </cell>
          <cell r="CS983">
            <v>892.13881206528526</v>
          </cell>
          <cell r="CT983">
            <v>0</v>
          </cell>
          <cell r="CU983">
            <v>126.00135491327998</v>
          </cell>
          <cell r="CV983">
            <v>0</v>
          </cell>
          <cell r="CW983">
            <v>0</v>
          </cell>
          <cell r="CX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</row>
        <row r="984">
          <cell r="C984" t="str">
            <v>HSS5.563x0.258</v>
          </cell>
          <cell r="D984" t="str">
            <v>F</v>
          </cell>
          <cell r="E984">
            <v>14.6</v>
          </cell>
          <cell r="F984">
            <v>4.03</v>
          </cell>
          <cell r="G984">
            <v>0</v>
          </cell>
          <cell r="H984">
            <v>0</v>
          </cell>
          <cell r="I984">
            <v>5.5629999999999997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0.25800000000000001</v>
          </cell>
          <cell r="Q984">
            <v>0.24099999999999999</v>
          </cell>
          <cell r="R984">
            <v>0</v>
          </cell>
          <cell r="S984">
            <v>0</v>
          </cell>
          <cell r="T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23.1</v>
          </cell>
          <cell r="AF984">
            <v>0</v>
          </cell>
          <cell r="AG984">
            <v>0</v>
          </cell>
          <cell r="AH984">
            <v>0</v>
          </cell>
          <cell r="AI984">
            <v>14.3</v>
          </cell>
          <cell r="AJ984">
            <v>6.83</v>
          </cell>
          <cell r="AK984">
            <v>5.14</v>
          </cell>
          <cell r="AL984">
            <v>1.88</v>
          </cell>
          <cell r="AM984">
            <v>14.3</v>
          </cell>
          <cell r="AN984">
            <v>6.83</v>
          </cell>
          <cell r="AO984">
            <v>5.14</v>
          </cell>
          <cell r="AP984">
            <v>1.88</v>
          </cell>
          <cell r="AQ984">
            <v>0</v>
          </cell>
          <cell r="AR984">
            <v>28.6</v>
          </cell>
          <cell r="AS984">
            <v>0</v>
          </cell>
          <cell r="AT984">
            <v>10.199999999999999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D984" t="str">
            <v>HSS141.3x6.6</v>
          </cell>
          <cell r="BE984" t="str">
            <v>HSS141.3x6.6</v>
          </cell>
          <cell r="BF984">
            <v>21.8</v>
          </cell>
          <cell r="BG984">
            <v>26.020424430000002</v>
          </cell>
          <cell r="BH984">
            <v>0</v>
          </cell>
          <cell r="BI984">
            <v>0</v>
          </cell>
          <cell r="BJ984">
            <v>14.135582999999999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0.65557799999999999</v>
          </cell>
          <cell r="BR984">
            <v>0.61238099999999995</v>
          </cell>
          <cell r="BS984">
            <v>0</v>
          </cell>
          <cell r="BT984">
            <v>0</v>
          </cell>
          <cell r="BU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23.1</v>
          </cell>
          <cell r="CG984">
            <v>0</v>
          </cell>
          <cell r="CH984">
            <v>0</v>
          </cell>
          <cell r="CI984">
            <v>0</v>
          </cell>
          <cell r="CJ984">
            <v>596.14883236138235</v>
          </cell>
          <cell r="CK984">
            <v>112.05589245543</v>
          </cell>
          <cell r="CL984">
            <v>84.329031803939984</v>
          </cell>
          <cell r="CM984">
            <v>4.7770799999999998</v>
          </cell>
          <cell r="CN984">
            <v>596.14883236138235</v>
          </cell>
          <cell r="CO984">
            <v>112.05589245543</v>
          </cell>
          <cell r="CP984">
            <v>84.329031803939984</v>
          </cell>
          <cell r="CQ984">
            <v>4.7770799999999998</v>
          </cell>
          <cell r="CR984">
            <v>0</v>
          </cell>
          <cell r="CS984">
            <v>1192.2976647227647</v>
          </cell>
          <cell r="CT984">
            <v>0</v>
          </cell>
          <cell r="CU984">
            <v>167.34554949419999</v>
          </cell>
          <cell r="CV984">
            <v>0</v>
          </cell>
          <cell r="CW984">
            <v>0</v>
          </cell>
          <cell r="CX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</row>
        <row r="985">
          <cell r="C985" t="str">
            <v>HSS5.563x0.375</v>
          </cell>
          <cell r="D985" t="str">
            <v>F</v>
          </cell>
          <cell r="E985">
            <v>20.8</v>
          </cell>
          <cell r="F985">
            <v>5.72</v>
          </cell>
          <cell r="G985">
            <v>0</v>
          </cell>
          <cell r="H985">
            <v>0</v>
          </cell>
          <cell r="I985">
            <v>5.5629999999999997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0.375</v>
          </cell>
          <cell r="Q985">
            <v>0.34899999999999998</v>
          </cell>
          <cell r="R985">
            <v>0</v>
          </cell>
          <cell r="S985">
            <v>0</v>
          </cell>
          <cell r="T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15.9</v>
          </cell>
          <cell r="AF985">
            <v>0</v>
          </cell>
          <cell r="AG985">
            <v>0</v>
          </cell>
          <cell r="AH985">
            <v>0</v>
          </cell>
          <cell r="AI985">
            <v>19.5</v>
          </cell>
          <cell r="AJ985">
            <v>9.5</v>
          </cell>
          <cell r="AK985">
            <v>7.02</v>
          </cell>
          <cell r="AL985">
            <v>1.85</v>
          </cell>
          <cell r="AM985">
            <v>19.5</v>
          </cell>
          <cell r="AN985">
            <v>9.5</v>
          </cell>
          <cell r="AO985">
            <v>7.02</v>
          </cell>
          <cell r="AP985">
            <v>1.85</v>
          </cell>
          <cell r="AQ985">
            <v>0</v>
          </cell>
          <cell r="AR985">
            <v>39</v>
          </cell>
          <cell r="AS985">
            <v>0</v>
          </cell>
          <cell r="AT985">
            <v>13.9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D985" t="str">
            <v>HSS141.3x9.5</v>
          </cell>
          <cell r="BE985" t="str">
            <v>HSS141.3x9.5</v>
          </cell>
          <cell r="BF985">
            <v>31</v>
          </cell>
          <cell r="BG985">
            <v>36.932215319999997</v>
          </cell>
          <cell r="BH985">
            <v>0</v>
          </cell>
          <cell r="BI985">
            <v>0</v>
          </cell>
          <cell r="BJ985">
            <v>14.135582999999999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0.95287499999999992</v>
          </cell>
          <cell r="BR985">
            <v>0.88680899999999996</v>
          </cell>
          <cell r="BS985">
            <v>0</v>
          </cell>
          <cell r="BT985">
            <v>0</v>
          </cell>
          <cell r="BU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15.9</v>
          </cell>
          <cell r="CG985">
            <v>0</v>
          </cell>
          <cell r="CH985">
            <v>0</v>
          </cell>
          <cell r="CI985">
            <v>0</v>
          </cell>
          <cell r="CJ985">
            <v>812.93022594733952</v>
          </cell>
          <cell r="CK985">
            <v>155.86105099949998</v>
          </cell>
          <cell r="CL985">
            <v>115.17311347541998</v>
          </cell>
          <cell r="CM985">
            <v>4.70085</v>
          </cell>
          <cell r="CN985">
            <v>812.93022594733952</v>
          </cell>
          <cell r="CO985">
            <v>155.86105099949998</v>
          </cell>
          <cell r="CP985">
            <v>115.17311347541998</v>
          </cell>
          <cell r="CQ985">
            <v>4.70085</v>
          </cell>
          <cell r="CR985">
            <v>0</v>
          </cell>
          <cell r="CS985">
            <v>1625.860451894679</v>
          </cell>
          <cell r="CT985">
            <v>0</v>
          </cell>
          <cell r="CU985">
            <v>228.0493272519</v>
          </cell>
          <cell r="CV985">
            <v>0</v>
          </cell>
          <cell r="CW985">
            <v>0</v>
          </cell>
          <cell r="CX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</row>
        <row r="986">
          <cell r="C986" t="str">
            <v>HSS5-1/2x5-1/2x1/4</v>
          </cell>
          <cell r="D986" t="str">
            <v>F</v>
          </cell>
          <cell r="E986">
            <v>17.3</v>
          </cell>
          <cell r="F986">
            <v>4.7699999999999996</v>
          </cell>
          <cell r="G986">
            <v>0</v>
          </cell>
          <cell r="H986">
            <v>5.5</v>
          </cell>
          <cell r="I986">
            <v>0</v>
          </cell>
          <cell r="J986">
            <v>0</v>
          </cell>
          <cell r="K986">
            <v>5.5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0.25</v>
          </cell>
          <cell r="Q986">
            <v>0.23300000000000001</v>
          </cell>
          <cell r="R986">
            <v>0</v>
          </cell>
          <cell r="S986">
            <v>0</v>
          </cell>
          <cell r="T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20.6</v>
          </cell>
          <cell r="AC986">
            <v>0</v>
          </cell>
          <cell r="AD986">
            <v>20.6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21.7</v>
          </cell>
          <cell r="AJ986">
            <v>9.32</v>
          </cell>
          <cell r="AK986">
            <v>7.9</v>
          </cell>
          <cell r="AL986">
            <v>2.13</v>
          </cell>
          <cell r="AM986">
            <v>21.7</v>
          </cell>
          <cell r="AN986">
            <v>9.32</v>
          </cell>
          <cell r="AO986">
            <v>7.9</v>
          </cell>
          <cell r="AP986">
            <v>2.13</v>
          </cell>
          <cell r="AQ986">
            <v>0</v>
          </cell>
          <cell r="AR986">
            <v>34.799999999999997</v>
          </cell>
          <cell r="AS986">
            <v>0</v>
          </cell>
          <cell r="AT986">
            <v>12.9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D986" t="str">
            <v>HSS139.7x139.7x6.4</v>
          </cell>
          <cell r="BE986" t="str">
            <v>HSS139.7x139.7x6.4</v>
          </cell>
          <cell r="BF986">
            <v>25.8</v>
          </cell>
          <cell r="BG986">
            <v>30.798368369999995</v>
          </cell>
          <cell r="BH986">
            <v>0</v>
          </cell>
          <cell r="BI986">
            <v>13.9755</v>
          </cell>
          <cell r="BJ986">
            <v>0</v>
          </cell>
          <cell r="BK986">
            <v>0</v>
          </cell>
          <cell r="BL986">
            <v>13.9755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0.63524999999999998</v>
          </cell>
          <cell r="BR986">
            <v>0.59205300000000005</v>
          </cell>
          <cell r="BS986">
            <v>0</v>
          </cell>
          <cell r="BT986">
            <v>0</v>
          </cell>
          <cell r="BU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20.6</v>
          </cell>
          <cell r="CD986">
            <v>0</v>
          </cell>
          <cell r="CE986">
            <v>20.6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904.64543092601366</v>
          </cell>
          <cell r="CK986">
            <v>152.90789424371999</v>
          </cell>
          <cell r="CL986">
            <v>129.61076872589999</v>
          </cell>
          <cell r="CM986">
            <v>5.4123299999999999</v>
          </cell>
          <cell r="CN986">
            <v>904.64543092601366</v>
          </cell>
          <cell r="CO986">
            <v>152.90789424371999</v>
          </cell>
          <cell r="CP986">
            <v>129.61076872589999</v>
          </cell>
          <cell r="CQ986">
            <v>5.4123299999999999</v>
          </cell>
          <cell r="CR986">
            <v>0</v>
          </cell>
          <cell r="CS986">
            <v>1450.7677878444827</v>
          </cell>
          <cell r="CT986">
            <v>0</v>
          </cell>
          <cell r="CU986">
            <v>211.6429008309</v>
          </cell>
          <cell r="CV986">
            <v>0</v>
          </cell>
          <cell r="CW986">
            <v>0</v>
          </cell>
          <cell r="CX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</row>
        <row r="987">
          <cell r="C987" t="str">
            <v>HSS5-1/2x5-1/2x1/8</v>
          </cell>
          <cell r="D987" t="str">
            <v>F</v>
          </cell>
          <cell r="E987">
            <v>9</v>
          </cell>
          <cell r="F987">
            <v>2.46</v>
          </cell>
          <cell r="G987">
            <v>0</v>
          </cell>
          <cell r="H987">
            <v>5.5</v>
          </cell>
          <cell r="I987">
            <v>0</v>
          </cell>
          <cell r="J987">
            <v>0</v>
          </cell>
          <cell r="K987">
            <v>5.5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0.125</v>
          </cell>
          <cell r="Q987">
            <v>0.11600000000000001</v>
          </cell>
          <cell r="R987">
            <v>0</v>
          </cell>
          <cell r="S987">
            <v>0</v>
          </cell>
          <cell r="T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44.4</v>
          </cell>
          <cell r="AC987">
            <v>0</v>
          </cell>
          <cell r="AD987">
            <v>44.4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11.8</v>
          </cell>
          <cell r="AJ987">
            <v>4.95</v>
          </cell>
          <cell r="AK987">
            <v>4.3</v>
          </cell>
          <cell r="AL987">
            <v>2.19</v>
          </cell>
          <cell r="AM987">
            <v>11.8</v>
          </cell>
          <cell r="AN987">
            <v>4.95</v>
          </cell>
          <cell r="AO987">
            <v>4.3</v>
          </cell>
          <cell r="AP987">
            <v>2.19</v>
          </cell>
          <cell r="AQ987">
            <v>0</v>
          </cell>
          <cell r="AR987">
            <v>18.3</v>
          </cell>
          <cell r="AS987">
            <v>0</v>
          </cell>
          <cell r="AT987">
            <v>6.72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D987" t="str">
            <v>HSS139.7x139.7x3.2</v>
          </cell>
          <cell r="BE987" t="str">
            <v>HSS139.7x139.7x3.2</v>
          </cell>
          <cell r="BF987">
            <v>13.4</v>
          </cell>
          <cell r="BG987">
            <v>15.883435259999999</v>
          </cell>
          <cell r="BH987">
            <v>0</v>
          </cell>
          <cell r="BI987">
            <v>13.9755</v>
          </cell>
          <cell r="BJ987">
            <v>0</v>
          </cell>
          <cell r="BK987">
            <v>0</v>
          </cell>
          <cell r="BL987">
            <v>13.9755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0.31762499999999999</v>
          </cell>
          <cell r="BR987">
            <v>0.29475600000000002</v>
          </cell>
          <cell r="BS987">
            <v>0</v>
          </cell>
          <cell r="BT987">
            <v>0</v>
          </cell>
          <cell r="BU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44.4</v>
          </cell>
          <cell r="CD987">
            <v>0</v>
          </cell>
          <cell r="CE987">
            <v>44.4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491.92700852197981</v>
          </cell>
          <cell r="CK987">
            <v>81.21181078395</v>
          </cell>
          <cell r="CL987">
            <v>70.547633610299997</v>
          </cell>
          <cell r="CM987">
            <v>5.5647899999999995</v>
          </cell>
          <cell r="CN987">
            <v>491.92700852197981</v>
          </cell>
          <cell r="CO987">
            <v>81.21181078395</v>
          </cell>
          <cell r="CP987">
            <v>70.547633610299997</v>
          </cell>
          <cell r="CQ987">
            <v>5.5647899999999995</v>
          </cell>
          <cell r="CR987">
            <v>0</v>
          </cell>
          <cell r="CS987">
            <v>762.90375050442628</v>
          </cell>
          <cell r="CT987">
            <v>0</v>
          </cell>
          <cell r="CU987">
            <v>110.25118554912</v>
          </cell>
          <cell r="CV987">
            <v>0</v>
          </cell>
          <cell r="CW987">
            <v>0</v>
          </cell>
          <cell r="CX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</row>
        <row r="988">
          <cell r="C988" t="str">
            <v>HSS5-1/2x5-1/2x3/16</v>
          </cell>
          <cell r="D988" t="str">
            <v>F</v>
          </cell>
          <cell r="E988">
            <v>13.2</v>
          </cell>
          <cell r="F988">
            <v>3.63</v>
          </cell>
          <cell r="G988">
            <v>0</v>
          </cell>
          <cell r="H988">
            <v>5.5</v>
          </cell>
          <cell r="I988">
            <v>0</v>
          </cell>
          <cell r="J988">
            <v>0</v>
          </cell>
          <cell r="K988">
            <v>5.5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0.1875</v>
          </cell>
          <cell r="Q988">
            <v>0.17399999999999999</v>
          </cell>
          <cell r="R988">
            <v>0</v>
          </cell>
          <cell r="S988">
            <v>0</v>
          </cell>
          <cell r="T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28.6</v>
          </cell>
          <cell r="AC988">
            <v>0</v>
          </cell>
          <cell r="AD988">
            <v>28.6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17</v>
          </cell>
          <cell r="AJ988">
            <v>7.19</v>
          </cell>
          <cell r="AK988">
            <v>6.17</v>
          </cell>
          <cell r="AL988">
            <v>2.16</v>
          </cell>
          <cell r="AM988">
            <v>17</v>
          </cell>
          <cell r="AN988">
            <v>7.19</v>
          </cell>
          <cell r="AO988">
            <v>6.17</v>
          </cell>
          <cell r="AP988">
            <v>2.16</v>
          </cell>
          <cell r="AQ988">
            <v>0</v>
          </cell>
          <cell r="AR988">
            <v>26.7</v>
          </cell>
          <cell r="AS988">
            <v>0</v>
          </cell>
          <cell r="AT988">
            <v>9.85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D988" t="str">
            <v>HSS139.7x139.7x4.8</v>
          </cell>
          <cell r="BE988" t="str">
            <v>HSS139.7x139.7x4.8</v>
          </cell>
          <cell r="BF988">
            <v>19.700000000000003</v>
          </cell>
          <cell r="BG988">
            <v>23.437752029999999</v>
          </cell>
          <cell r="BH988">
            <v>0</v>
          </cell>
          <cell r="BI988">
            <v>13.9755</v>
          </cell>
          <cell r="BJ988">
            <v>0</v>
          </cell>
          <cell r="BK988">
            <v>0</v>
          </cell>
          <cell r="BL988">
            <v>13.9755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0.47643749999999996</v>
          </cell>
          <cell r="BR988">
            <v>0.44213399999999997</v>
          </cell>
          <cell r="BS988">
            <v>0</v>
          </cell>
          <cell r="BT988">
            <v>0</v>
          </cell>
          <cell r="BU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28.6</v>
          </cell>
          <cell r="CD988">
            <v>0</v>
          </cell>
          <cell r="CE988">
            <v>28.6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708.70840210793699</v>
          </cell>
          <cell r="CK988">
            <v>117.96220596699</v>
          </cell>
          <cell r="CL988">
            <v>101.22765101757</v>
          </cell>
          <cell r="CM988">
            <v>5.4885600000000005</v>
          </cell>
          <cell r="CN988">
            <v>708.70840210793699</v>
          </cell>
          <cell r="CO988">
            <v>117.96220596699</v>
          </cell>
          <cell r="CP988">
            <v>101.22765101757</v>
          </cell>
          <cell r="CQ988">
            <v>5.4885600000000005</v>
          </cell>
          <cell r="CR988">
            <v>0</v>
          </cell>
          <cell r="CS988">
            <v>1113.0890786048187</v>
          </cell>
          <cell r="CT988">
            <v>0</v>
          </cell>
          <cell r="CU988">
            <v>161.60330024684998</v>
          </cell>
          <cell r="CV988">
            <v>0</v>
          </cell>
          <cell r="CW988">
            <v>0</v>
          </cell>
          <cell r="CX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</row>
        <row r="989">
          <cell r="C989" t="str">
            <v>HSS5-1/2x5-1/2x3/8</v>
          </cell>
          <cell r="D989" t="str">
            <v>F</v>
          </cell>
          <cell r="E989">
            <v>24.9</v>
          </cell>
          <cell r="F989">
            <v>6.88</v>
          </cell>
          <cell r="G989">
            <v>0</v>
          </cell>
          <cell r="H989">
            <v>5.5</v>
          </cell>
          <cell r="I989">
            <v>0</v>
          </cell>
          <cell r="J989">
            <v>0</v>
          </cell>
          <cell r="K989">
            <v>5.5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0.375</v>
          </cell>
          <cell r="Q989">
            <v>0.34899999999999998</v>
          </cell>
          <cell r="R989">
            <v>0</v>
          </cell>
          <cell r="S989">
            <v>0</v>
          </cell>
          <cell r="T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12.8</v>
          </cell>
          <cell r="AC989">
            <v>0</v>
          </cell>
          <cell r="AD989">
            <v>12.8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29.7</v>
          </cell>
          <cell r="AJ989">
            <v>13.1</v>
          </cell>
          <cell r="AK989">
            <v>10.8</v>
          </cell>
          <cell r="AL989">
            <v>2.08</v>
          </cell>
          <cell r="AM989">
            <v>29.7</v>
          </cell>
          <cell r="AN989">
            <v>13.1</v>
          </cell>
          <cell r="AO989">
            <v>10.8</v>
          </cell>
          <cell r="AP989">
            <v>2.08</v>
          </cell>
          <cell r="AQ989">
            <v>0</v>
          </cell>
          <cell r="AR989">
            <v>49</v>
          </cell>
          <cell r="AS989">
            <v>0</v>
          </cell>
          <cell r="AT989">
            <v>18.399999999999999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D989" t="str">
            <v>HSS139.7x139.7x9.5</v>
          </cell>
          <cell r="BE989" t="str">
            <v>HSS139.7x139.7x9.5</v>
          </cell>
          <cell r="BF989">
            <v>37.1</v>
          </cell>
          <cell r="BG989">
            <v>44.421965279999995</v>
          </cell>
          <cell r="BH989">
            <v>0</v>
          </cell>
          <cell r="BI989">
            <v>13.9755</v>
          </cell>
          <cell r="BJ989">
            <v>0</v>
          </cell>
          <cell r="BK989">
            <v>0</v>
          </cell>
          <cell r="BL989">
            <v>13.9755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0.95287499999999992</v>
          </cell>
          <cell r="BR989">
            <v>0.88680899999999996</v>
          </cell>
          <cell r="BS989">
            <v>0</v>
          </cell>
          <cell r="BT989">
            <v>0</v>
          </cell>
          <cell r="BU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12.8</v>
          </cell>
          <cell r="CD989">
            <v>0</v>
          </cell>
          <cell r="CE989">
            <v>12.8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1238.1552672121015</v>
          </cell>
          <cell r="CK989">
            <v>214.92418611509999</v>
          </cell>
          <cell r="CL989">
            <v>177.18940534680002</v>
          </cell>
          <cell r="CM989">
            <v>5.2852800000000002</v>
          </cell>
          <cell r="CN989">
            <v>1238.1552672121015</v>
          </cell>
          <cell r="CO989">
            <v>214.92418611509999</v>
          </cell>
          <cell r="CP989">
            <v>177.18940534680002</v>
          </cell>
          <cell r="CQ989">
            <v>5.2852800000000002</v>
          </cell>
          <cell r="CR989">
            <v>0</v>
          </cell>
          <cell r="CS989">
            <v>2042.7477472522889</v>
          </cell>
          <cell r="CT989">
            <v>0</v>
          </cell>
          <cell r="CU989">
            <v>301.87824614639993</v>
          </cell>
          <cell r="CV989">
            <v>0</v>
          </cell>
          <cell r="CW989">
            <v>0</v>
          </cell>
          <cell r="CX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</row>
        <row r="990">
          <cell r="C990" t="str">
            <v>HSS5-1/2x5-1/2x5/16</v>
          </cell>
          <cell r="D990" t="str">
            <v>F</v>
          </cell>
          <cell r="E990">
            <v>21.2</v>
          </cell>
          <cell r="F990">
            <v>5.85</v>
          </cell>
          <cell r="G990">
            <v>0</v>
          </cell>
          <cell r="H990">
            <v>5.5</v>
          </cell>
          <cell r="I990">
            <v>0</v>
          </cell>
          <cell r="J990">
            <v>0</v>
          </cell>
          <cell r="K990">
            <v>5.5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0.3125</v>
          </cell>
          <cell r="Q990">
            <v>0.29099999999999998</v>
          </cell>
          <cell r="R990">
            <v>0</v>
          </cell>
          <cell r="S990">
            <v>0</v>
          </cell>
          <cell r="T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15.9</v>
          </cell>
          <cell r="AC990">
            <v>0</v>
          </cell>
          <cell r="AD990">
            <v>15.9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25.9</v>
          </cell>
          <cell r="AJ990">
            <v>11.3</v>
          </cell>
          <cell r="AK990">
            <v>9.43</v>
          </cell>
          <cell r="AL990">
            <v>2.11</v>
          </cell>
          <cell r="AM990">
            <v>25.9</v>
          </cell>
          <cell r="AN990">
            <v>11.3</v>
          </cell>
          <cell r="AO990">
            <v>9.43</v>
          </cell>
          <cell r="AP990">
            <v>2.11</v>
          </cell>
          <cell r="AQ990">
            <v>0</v>
          </cell>
          <cell r="AR990">
            <v>42.2</v>
          </cell>
          <cell r="AS990">
            <v>0</v>
          </cell>
          <cell r="AT990">
            <v>15.7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D990" t="str">
            <v>HSS139.7x139.7x7.9</v>
          </cell>
          <cell r="BE990" t="str">
            <v>HSS139.7x139.7x7.9</v>
          </cell>
          <cell r="BF990">
            <v>31.6</v>
          </cell>
          <cell r="BG990">
            <v>37.771583849999999</v>
          </cell>
          <cell r="BH990">
            <v>0</v>
          </cell>
          <cell r="BI990">
            <v>13.9755</v>
          </cell>
          <cell r="BJ990">
            <v>0</v>
          </cell>
          <cell r="BK990">
            <v>0</v>
          </cell>
          <cell r="BL990">
            <v>13.9755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0.7940625</v>
          </cell>
          <cell r="BR990">
            <v>0.73943099999999995</v>
          </cell>
          <cell r="BS990">
            <v>0</v>
          </cell>
          <cell r="BT990">
            <v>0</v>
          </cell>
          <cell r="BU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15.9</v>
          </cell>
          <cell r="CD990">
            <v>0</v>
          </cell>
          <cell r="CE990">
            <v>15.9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1079.7380949762098</v>
          </cell>
          <cell r="CK990">
            <v>185.39261855730001</v>
          </cell>
          <cell r="CL990">
            <v>154.71260115003</v>
          </cell>
          <cell r="CM990">
            <v>5.3615099999999991</v>
          </cell>
          <cell r="CN990">
            <v>1079.7380949762098</v>
          </cell>
          <cell r="CO990">
            <v>185.39261855730001</v>
          </cell>
          <cell r="CP990">
            <v>154.71260115003</v>
          </cell>
          <cell r="CQ990">
            <v>5.3615099999999991</v>
          </cell>
          <cell r="CR990">
            <v>0</v>
          </cell>
          <cell r="CS990">
            <v>1759.2643864091142</v>
          </cell>
          <cell r="CT990">
            <v>0</v>
          </cell>
          <cell r="CU990">
            <v>257.5808948097</v>
          </cell>
          <cell r="CV990">
            <v>0</v>
          </cell>
          <cell r="CW990">
            <v>0</v>
          </cell>
          <cell r="CX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</row>
        <row r="991">
          <cell r="C991" t="str">
            <v>HSS5x2-1/2x1/4</v>
          </cell>
          <cell r="D991" t="str">
            <v>F</v>
          </cell>
          <cell r="E991">
            <v>11.3</v>
          </cell>
          <cell r="F991">
            <v>3.14</v>
          </cell>
          <cell r="G991">
            <v>0</v>
          </cell>
          <cell r="H991">
            <v>5</v>
          </cell>
          <cell r="I991">
            <v>0</v>
          </cell>
          <cell r="J991">
            <v>0</v>
          </cell>
          <cell r="K991">
            <v>2.5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0.25</v>
          </cell>
          <cell r="Q991">
            <v>0.23300000000000001</v>
          </cell>
          <cell r="R991">
            <v>0</v>
          </cell>
          <cell r="S991">
            <v>0</v>
          </cell>
          <cell r="T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7.73</v>
          </cell>
          <cell r="AC991">
            <v>0</v>
          </cell>
          <cell r="AD991">
            <v>18.5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9.4</v>
          </cell>
          <cell r="AJ991">
            <v>4.83</v>
          </cell>
          <cell r="AK991">
            <v>3.76</v>
          </cell>
          <cell r="AL991">
            <v>1.73</v>
          </cell>
          <cell r="AM991">
            <v>3.13</v>
          </cell>
          <cell r="AN991">
            <v>2.95</v>
          </cell>
          <cell r="AO991">
            <v>2.5</v>
          </cell>
          <cell r="AP991">
            <v>0.999</v>
          </cell>
          <cell r="AQ991">
            <v>0</v>
          </cell>
          <cell r="AR991">
            <v>7.93</v>
          </cell>
          <cell r="AS991">
            <v>0</v>
          </cell>
          <cell r="AT991">
            <v>4.99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D991" t="str">
            <v>HSS127x63.5x6.4</v>
          </cell>
          <cell r="BE991" t="str">
            <v>HSS127x63.5x6.4</v>
          </cell>
          <cell r="BF991">
            <v>16.900000000000002</v>
          </cell>
          <cell r="BG991">
            <v>20.273978339999999</v>
          </cell>
          <cell r="BH991">
            <v>0</v>
          </cell>
          <cell r="BI991">
            <v>12.705</v>
          </cell>
          <cell r="BJ991">
            <v>0</v>
          </cell>
          <cell r="BK991">
            <v>0</v>
          </cell>
          <cell r="BL991">
            <v>6.3525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0.63524999999999998</v>
          </cell>
          <cell r="BR991">
            <v>0.59205300000000005</v>
          </cell>
          <cell r="BS991">
            <v>0</v>
          </cell>
          <cell r="BT991">
            <v>0</v>
          </cell>
          <cell r="BU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7.73</v>
          </cell>
          <cell r="CD991">
            <v>0</v>
          </cell>
          <cell r="CE991">
            <v>18.5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391.8740576361534</v>
          </cell>
          <cell r="CK991">
            <v>79.24303961343</v>
          </cell>
          <cell r="CL991">
            <v>61.688163342959996</v>
          </cell>
          <cell r="CM991">
            <v>4.3959299999999999</v>
          </cell>
          <cell r="CN991">
            <v>130.48572344693193</v>
          </cell>
          <cell r="CO991">
            <v>48.398957941950002</v>
          </cell>
          <cell r="CP991">
            <v>41.016066052499994</v>
          </cell>
          <cell r="CQ991">
            <v>2.538459</v>
          </cell>
          <cell r="CR991">
            <v>0</v>
          </cell>
          <cell r="CS991">
            <v>330.59162521858468</v>
          </cell>
          <cell r="CT991">
            <v>0</v>
          </cell>
          <cell r="CU991">
            <v>81.868067840790005</v>
          </cell>
          <cell r="CV991">
            <v>0</v>
          </cell>
          <cell r="CW991">
            <v>0</v>
          </cell>
          <cell r="CX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</row>
        <row r="992">
          <cell r="C992" t="str">
            <v>HSS5x2-1/2x1/8</v>
          </cell>
          <cell r="D992" t="str">
            <v>F</v>
          </cell>
          <cell r="E992">
            <v>6.02</v>
          </cell>
          <cell r="F992">
            <v>1.65</v>
          </cell>
          <cell r="G992">
            <v>0</v>
          </cell>
          <cell r="H992">
            <v>5</v>
          </cell>
          <cell r="I992">
            <v>0</v>
          </cell>
          <cell r="J992">
            <v>0</v>
          </cell>
          <cell r="K992">
            <v>2.5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0.125</v>
          </cell>
          <cell r="Q992">
            <v>0.11600000000000001</v>
          </cell>
          <cell r="R992">
            <v>0</v>
          </cell>
          <cell r="S992">
            <v>0</v>
          </cell>
          <cell r="T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18.600000000000001</v>
          </cell>
          <cell r="AC992">
            <v>0</v>
          </cell>
          <cell r="AD992">
            <v>40.1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5.34</v>
          </cell>
          <cell r="AJ992">
            <v>2.65</v>
          </cell>
          <cell r="AK992">
            <v>2.14</v>
          </cell>
          <cell r="AL992">
            <v>1.8</v>
          </cell>
          <cell r="AM992">
            <v>1.82</v>
          </cell>
          <cell r="AN992">
            <v>1.64</v>
          </cell>
          <cell r="AO992">
            <v>1.46</v>
          </cell>
          <cell r="AP992">
            <v>1.05</v>
          </cell>
          <cell r="AQ992">
            <v>0</v>
          </cell>
          <cell r="AR992">
            <v>4.4000000000000004</v>
          </cell>
          <cell r="AS992">
            <v>0</v>
          </cell>
          <cell r="AT992">
            <v>2.7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D992" t="str">
            <v>HSS127x63.5x3.2</v>
          </cell>
          <cell r="BE992" t="str">
            <v>HSS127x63.5x3.2</v>
          </cell>
          <cell r="BF992">
            <v>8.9599999999999991</v>
          </cell>
          <cell r="BG992">
            <v>10.653523649999999</v>
          </cell>
          <cell r="BH992">
            <v>0</v>
          </cell>
          <cell r="BI992">
            <v>12.705</v>
          </cell>
          <cell r="BJ992">
            <v>0</v>
          </cell>
          <cell r="BK992">
            <v>0</v>
          </cell>
          <cell r="BL992">
            <v>6.3525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0.31762499999999999</v>
          </cell>
          <cell r="BR992">
            <v>0.29475600000000002</v>
          </cell>
          <cell r="BS992">
            <v>0</v>
          </cell>
          <cell r="BT992">
            <v>0</v>
          </cell>
          <cell r="BU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18.600000000000001</v>
          </cell>
          <cell r="CD992">
            <v>0</v>
          </cell>
          <cell r="CE992">
            <v>40.1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222.61781572096373</v>
          </cell>
          <cell r="CK992">
            <v>43.477030015649994</v>
          </cell>
          <cell r="CL992">
            <v>35.109752540940001</v>
          </cell>
          <cell r="CM992">
            <v>4.5738000000000003</v>
          </cell>
          <cell r="CN992">
            <v>75.873487755085023</v>
          </cell>
          <cell r="CO992">
            <v>26.906539330439998</v>
          </cell>
          <cell r="CP992">
            <v>23.953382574659997</v>
          </cell>
          <cell r="CQ992">
            <v>2.66805</v>
          </cell>
          <cell r="CR992">
            <v>0</v>
          </cell>
          <cell r="CS992">
            <v>183.43040995734842</v>
          </cell>
          <cell r="CT992">
            <v>0</v>
          </cell>
          <cell r="CU992">
            <v>44.297351336700004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</row>
        <row r="993">
          <cell r="C993" t="str">
            <v>HSS5x2-1/2x3/16</v>
          </cell>
          <cell r="D993" t="str">
            <v>F</v>
          </cell>
          <cell r="E993">
            <v>8.77</v>
          </cell>
          <cell r="F993">
            <v>2.41</v>
          </cell>
          <cell r="G993">
            <v>0</v>
          </cell>
          <cell r="H993">
            <v>5</v>
          </cell>
          <cell r="I993">
            <v>0</v>
          </cell>
          <cell r="J993">
            <v>0</v>
          </cell>
          <cell r="K993">
            <v>2.5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0.1875</v>
          </cell>
          <cell r="Q993">
            <v>0.17399999999999999</v>
          </cell>
          <cell r="R993">
            <v>0</v>
          </cell>
          <cell r="S993">
            <v>0</v>
          </cell>
          <cell r="T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11.4</v>
          </cell>
          <cell r="AC993">
            <v>0</v>
          </cell>
          <cell r="AD993">
            <v>25.7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7.51</v>
          </cell>
          <cell r="AJ993">
            <v>3.79</v>
          </cell>
          <cell r="AK993">
            <v>3.01</v>
          </cell>
          <cell r="AL993">
            <v>1.77</v>
          </cell>
          <cell r="AM993">
            <v>2.5299999999999998</v>
          </cell>
          <cell r="AN993">
            <v>2.33</v>
          </cell>
          <cell r="AO993">
            <v>2.0299999999999998</v>
          </cell>
          <cell r="AP993">
            <v>1.02</v>
          </cell>
          <cell r="AQ993">
            <v>0</v>
          </cell>
          <cell r="AR993">
            <v>6.26</v>
          </cell>
          <cell r="AS993">
            <v>0</v>
          </cell>
          <cell r="AT993">
            <v>3.89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D993" t="str">
            <v>HSS127x63.5x4.8</v>
          </cell>
          <cell r="BE993" t="str">
            <v>HSS127x63.5x4.8</v>
          </cell>
          <cell r="BF993">
            <v>13.1</v>
          </cell>
          <cell r="BG993">
            <v>15.56060121</v>
          </cell>
          <cell r="BH993">
            <v>0</v>
          </cell>
          <cell r="BI993">
            <v>12.705</v>
          </cell>
          <cell r="BJ993">
            <v>0</v>
          </cell>
          <cell r="BK993">
            <v>0</v>
          </cell>
          <cell r="BL993">
            <v>6.3525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0.47643749999999996</v>
          </cell>
          <cell r="BR993">
            <v>0.44213399999999997</v>
          </cell>
          <cell r="BS993">
            <v>0</v>
          </cell>
          <cell r="BT993">
            <v>0</v>
          </cell>
          <cell r="BU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11.4</v>
          </cell>
          <cell r="CD993">
            <v>0</v>
          </cell>
          <cell r="CE993">
            <v>25.7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313.08235881356507</v>
          </cell>
          <cell r="CK993">
            <v>62.180356135589996</v>
          </cell>
          <cell r="CL993">
            <v>49.383343527209995</v>
          </cell>
          <cell r="CM993">
            <v>4.4975699999999996</v>
          </cell>
          <cell r="CN993">
            <v>105.47248572547532</v>
          </cell>
          <cell r="CO993">
            <v>38.226973560929999</v>
          </cell>
          <cell r="CP993">
            <v>33.305045634629998</v>
          </cell>
          <cell r="CQ993">
            <v>2.5918199999999998</v>
          </cell>
          <cell r="CR993">
            <v>0</v>
          </cell>
          <cell r="CS993">
            <v>260.97144689386386</v>
          </cell>
          <cell r="CT993">
            <v>0</v>
          </cell>
          <cell r="CU993">
            <v>63.820998777690001</v>
          </cell>
          <cell r="CV993">
            <v>0</v>
          </cell>
          <cell r="CW993">
            <v>0</v>
          </cell>
          <cell r="CX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</row>
        <row r="994">
          <cell r="C994" t="str">
            <v>HSS5x2x1/4</v>
          </cell>
          <cell r="D994" t="str">
            <v>F</v>
          </cell>
          <cell r="E994">
            <v>10.5</v>
          </cell>
          <cell r="F994">
            <v>2.91</v>
          </cell>
          <cell r="G994">
            <v>0</v>
          </cell>
          <cell r="H994">
            <v>5</v>
          </cell>
          <cell r="I994">
            <v>0</v>
          </cell>
          <cell r="J994">
            <v>0</v>
          </cell>
          <cell r="K994">
            <v>2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0.25</v>
          </cell>
          <cell r="Q994">
            <v>0.23300000000000001</v>
          </cell>
          <cell r="R994">
            <v>0</v>
          </cell>
          <cell r="S994">
            <v>0</v>
          </cell>
          <cell r="T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5.58</v>
          </cell>
          <cell r="AC994">
            <v>0</v>
          </cell>
          <cell r="AD994">
            <v>18.5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8.08</v>
          </cell>
          <cell r="AJ994">
            <v>4.2699999999999996</v>
          </cell>
          <cell r="AK994">
            <v>3.23</v>
          </cell>
          <cell r="AL994">
            <v>1.67</v>
          </cell>
          <cell r="AM994">
            <v>1.84</v>
          </cell>
          <cell r="AN994">
            <v>2.2000000000000002</v>
          </cell>
          <cell r="AO994">
            <v>1.84</v>
          </cell>
          <cell r="AP994">
            <v>0.79700000000000004</v>
          </cell>
          <cell r="AQ994">
            <v>0</v>
          </cell>
          <cell r="AR994">
            <v>5.17</v>
          </cell>
          <cell r="AS994">
            <v>0</v>
          </cell>
          <cell r="AT994">
            <v>3.88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D994" t="str">
            <v>HSS127x50.8x6.4</v>
          </cell>
          <cell r="BE994" t="str">
            <v>HSS127x50.8x6.4</v>
          </cell>
          <cell r="BF994">
            <v>15.7</v>
          </cell>
          <cell r="BG994">
            <v>18.78894171</v>
          </cell>
          <cell r="BH994">
            <v>0</v>
          </cell>
          <cell r="BI994">
            <v>12.705</v>
          </cell>
          <cell r="BJ994">
            <v>0</v>
          </cell>
          <cell r="BK994">
            <v>0</v>
          </cell>
          <cell r="BL994">
            <v>5.0819999999999999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0.63524999999999998</v>
          </cell>
          <cell r="BR994">
            <v>0.59205300000000005</v>
          </cell>
          <cell r="BS994">
            <v>0</v>
          </cell>
          <cell r="BT994">
            <v>0</v>
          </cell>
          <cell r="BU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5.58</v>
          </cell>
          <cell r="CD994">
            <v>0</v>
          </cell>
          <cell r="CE994">
            <v>18.5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336.84493464894888</v>
          </cell>
          <cell r="CK994">
            <v>70.055440817669989</v>
          </cell>
          <cell r="CL994">
            <v>52.99275733983</v>
          </cell>
          <cell r="CM994">
            <v>4.2434699999999994</v>
          </cell>
          <cell r="CN994">
            <v>76.707262345800245</v>
          </cell>
          <cell r="CO994">
            <v>36.094138126200001</v>
          </cell>
          <cell r="CP994">
            <v>30.18782461464</v>
          </cell>
          <cell r="CQ994">
            <v>2.0251770000000002</v>
          </cell>
          <cell r="CR994">
            <v>0</v>
          </cell>
          <cell r="CS994">
            <v>215.53073169988437</v>
          </cell>
          <cell r="CT994">
            <v>0</v>
          </cell>
          <cell r="CU994">
            <v>63.656934513479996</v>
          </cell>
          <cell r="CV994">
            <v>0</v>
          </cell>
          <cell r="CW994">
            <v>0</v>
          </cell>
          <cell r="CX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</row>
        <row r="995">
          <cell r="C995" t="str">
            <v>HSS5x2x1/8</v>
          </cell>
          <cell r="D995" t="str">
            <v>F</v>
          </cell>
          <cell r="E995">
            <v>5.6</v>
          </cell>
          <cell r="F995">
            <v>1.54</v>
          </cell>
          <cell r="G995">
            <v>0</v>
          </cell>
          <cell r="H995">
            <v>5</v>
          </cell>
          <cell r="I995">
            <v>0</v>
          </cell>
          <cell r="J995">
            <v>0</v>
          </cell>
          <cell r="K995">
            <v>2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0.125</v>
          </cell>
          <cell r="Q995">
            <v>0.11600000000000001</v>
          </cell>
          <cell r="R995">
            <v>0</v>
          </cell>
          <cell r="S995">
            <v>0</v>
          </cell>
          <cell r="T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14.2</v>
          </cell>
          <cell r="AC995">
            <v>0</v>
          </cell>
          <cell r="AD995">
            <v>40.1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4.6500000000000004</v>
          </cell>
          <cell r="AJ995">
            <v>2.37</v>
          </cell>
          <cell r="AK995">
            <v>1.86</v>
          </cell>
          <cell r="AL995">
            <v>1.74</v>
          </cell>
          <cell r="AM995">
            <v>1.1000000000000001</v>
          </cell>
          <cell r="AN995">
            <v>1.24</v>
          </cell>
          <cell r="AO995">
            <v>1.1000000000000001</v>
          </cell>
          <cell r="AP995">
            <v>0.84799999999999998</v>
          </cell>
          <cell r="AQ995">
            <v>0</v>
          </cell>
          <cell r="AR995">
            <v>2.95</v>
          </cell>
          <cell r="AS995">
            <v>0</v>
          </cell>
          <cell r="AT995">
            <v>2.13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D995" t="str">
            <v>HSS127x50.8x3.2</v>
          </cell>
          <cell r="BE995" t="str">
            <v>HSS127x50.8x3.2</v>
          </cell>
          <cell r="BF995">
            <v>8.34</v>
          </cell>
          <cell r="BG995">
            <v>9.9432887399999998</v>
          </cell>
          <cell r="BH995">
            <v>0</v>
          </cell>
          <cell r="BI995">
            <v>12.705</v>
          </cell>
          <cell r="BJ995">
            <v>0</v>
          </cell>
          <cell r="BK995">
            <v>0</v>
          </cell>
          <cell r="BL995">
            <v>5.0819999999999999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0.31762499999999999</v>
          </cell>
          <cell r="BR995">
            <v>0.29475600000000002</v>
          </cell>
          <cell r="BS995">
            <v>0</v>
          </cell>
          <cell r="BT995">
            <v>0</v>
          </cell>
          <cell r="BU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14.2</v>
          </cell>
          <cell r="CD995">
            <v>0</v>
          </cell>
          <cell r="CE995">
            <v>40.1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193.85259234128867</v>
          </cell>
          <cell r="CK995">
            <v>38.883230617769996</v>
          </cell>
          <cell r="CL995">
            <v>30.515953143059999</v>
          </cell>
          <cell r="CM995">
            <v>4.4213399999999998</v>
          </cell>
          <cell r="CN995">
            <v>45.857602489337104</v>
          </cell>
          <cell r="CO995">
            <v>20.343968762039999</v>
          </cell>
          <cell r="CP995">
            <v>18.0470690631</v>
          </cell>
          <cell r="CQ995">
            <v>2.1547679999999998</v>
          </cell>
          <cell r="CR995">
            <v>0</v>
          </cell>
          <cell r="CS995">
            <v>122.98175213049495</v>
          </cell>
          <cell r="CT995">
            <v>0</v>
          </cell>
          <cell r="CU995">
            <v>34.945688276729996</v>
          </cell>
          <cell r="CV995">
            <v>0</v>
          </cell>
          <cell r="CW995">
            <v>0</v>
          </cell>
          <cell r="CX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</row>
        <row r="996">
          <cell r="C996" t="str">
            <v>HSS5x2x3/16</v>
          </cell>
          <cell r="D996" t="str">
            <v>F</v>
          </cell>
          <cell r="E996">
            <v>8.1300000000000008</v>
          </cell>
          <cell r="F996">
            <v>2.2400000000000002</v>
          </cell>
          <cell r="G996">
            <v>0</v>
          </cell>
          <cell r="H996">
            <v>5</v>
          </cell>
          <cell r="I996">
            <v>0</v>
          </cell>
          <cell r="J996">
            <v>0</v>
          </cell>
          <cell r="K996">
            <v>2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0.1875</v>
          </cell>
          <cell r="Q996">
            <v>0.17399999999999999</v>
          </cell>
          <cell r="R996">
            <v>0</v>
          </cell>
          <cell r="S996">
            <v>0</v>
          </cell>
          <cell r="T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8.49</v>
          </cell>
          <cell r="AC996">
            <v>0</v>
          </cell>
          <cell r="AD996">
            <v>25.7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6.5</v>
          </cell>
          <cell r="AJ996">
            <v>3.37</v>
          </cell>
          <cell r="AK996">
            <v>2.6</v>
          </cell>
          <cell r="AL996">
            <v>1.7</v>
          </cell>
          <cell r="AM996">
            <v>1.51</v>
          </cell>
          <cell r="AN996">
            <v>1.75</v>
          </cell>
          <cell r="AO996">
            <v>1.51</v>
          </cell>
          <cell r="AP996">
            <v>0.82299999999999995</v>
          </cell>
          <cell r="AQ996">
            <v>0</v>
          </cell>
          <cell r="AR996">
            <v>4.1500000000000004</v>
          </cell>
          <cell r="AS996">
            <v>0</v>
          </cell>
          <cell r="AT996">
            <v>3.05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D996" t="str">
            <v>HSS127x50.8x4.8</v>
          </cell>
          <cell r="BE996" t="str">
            <v>HSS127x50.8x4.8</v>
          </cell>
          <cell r="BF996">
            <v>12.1</v>
          </cell>
          <cell r="BG996">
            <v>14.462965440000001</v>
          </cell>
          <cell r="BH996">
            <v>0</v>
          </cell>
          <cell r="BI996">
            <v>12.705</v>
          </cell>
          <cell r="BJ996">
            <v>0</v>
          </cell>
          <cell r="BK996">
            <v>0</v>
          </cell>
          <cell r="BL996">
            <v>5.0819999999999999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0.47643749999999996</v>
          </cell>
          <cell r="BR996">
            <v>0.44213399999999997</v>
          </cell>
          <cell r="BS996">
            <v>0</v>
          </cell>
          <cell r="BT996">
            <v>0</v>
          </cell>
          <cell r="BU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8.49</v>
          </cell>
          <cell r="CD996">
            <v>0</v>
          </cell>
          <cell r="CE996">
            <v>25.7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270.97674198244647</v>
          </cell>
          <cell r="CK996">
            <v>55.289657038769995</v>
          </cell>
          <cell r="CL996">
            <v>42.656708694599999</v>
          </cell>
          <cell r="CM996">
            <v>4.3197000000000001</v>
          </cell>
          <cell r="CN996">
            <v>62.949981598999109</v>
          </cell>
          <cell r="CO996">
            <v>28.71124623675</v>
          </cell>
          <cell r="CP996">
            <v>24.77370389571</v>
          </cell>
          <cell r="CQ996">
            <v>2.091243</v>
          </cell>
          <cell r="CR996">
            <v>0</v>
          </cell>
          <cell r="CS996">
            <v>173.00822757340816</v>
          </cell>
          <cell r="CT996">
            <v>0</v>
          </cell>
          <cell r="CU996">
            <v>50.039600584049992</v>
          </cell>
          <cell r="CV996">
            <v>0</v>
          </cell>
          <cell r="CW996">
            <v>0</v>
          </cell>
          <cell r="CX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</row>
        <row r="997">
          <cell r="C997" t="str">
            <v>HSS5x2x3/8</v>
          </cell>
          <cell r="D997" t="str">
            <v>F</v>
          </cell>
          <cell r="E997">
            <v>14.6</v>
          </cell>
          <cell r="F997">
            <v>4.09</v>
          </cell>
          <cell r="G997">
            <v>0</v>
          </cell>
          <cell r="H997">
            <v>5</v>
          </cell>
          <cell r="I997">
            <v>0</v>
          </cell>
          <cell r="J997">
            <v>0</v>
          </cell>
          <cell r="K997">
            <v>2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0.375</v>
          </cell>
          <cell r="Q997">
            <v>0.34899999999999998</v>
          </cell>
          <cell r="R997">
            <v>0</v>
          </cell>
          <cell r="S997">
            <v>0</v>
          </cell>
          <cell r="T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2.73</v>
          </cell>
          <cell r="AC997">
            <v>0</v>
          </cell>
          <cell r="AD997">
            <v>11.3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10.4</v>
          </cell>
          <cell r="AJ997">
            <v>5.71</v>
          </cell>
          <cell r="AK997">
            <v>4.1399999999999997</v>
          </cell>
          <cell r="AL997">
            <v>1.59</v>
          </cell>
          <cell r="AM997">
            <v>2.2799999999999998</v>
          </cell>
          <cell r="AN997">
            <v>2.88</v>
          </cell>
          <cell r="AO997">
            <v>2.2799999999999998</v>
          </cell>
          <cell r="AP997">
            <v>0.748</v>
          </cell>
          <cell r="AQ997">
            <v>0</v>
          </cell>
          <cell r="AR997">
            <v>6.61</v>
          </cell>
          <cell r="AS997">
            <v>0</v>
          </cell>
          <cell r="AT997">
            <v>5.2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D997" t="str">
            <v>HSS127x50.8x9.5</v>
          </cell>
          <cell r="BE997" t="str">
            <v>HSS127x50.8x9.5</v>
          </cell>
          <cell r="BF997">
            <v>21.8</v>
          </cell>
          <cell r="BG997">
            <v>26.407825289999998</v>
          </cell>
          <cell r="BH997">
            <v>0</v>
          </cell>
          <cell r="BI997">
            <v>12.705</v>
          </cell>
          <cell r="BJ997">
            <v>0</v>
          </cell>
          <cell r="BK997">
            <v>0</v>
          </cell>
          <cell r="BL997">
            <v>5.0819999999999999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0.95287499999999992</v>
          </cell>
          <cell r="BR997">
            <v>0.88680899999999996</v>
          </cell>
          <cell r="BS997">
            <v>0</v>
          </cell>
          <cell r="BT997">
            <v>0</v>
          </cell>
          <cell r="BU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2.73</v>
          </cell>
          <cell r="CD997">
            <v>0</v>
          </cell>
          <cell r="CE997">
            <v>11.3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433.56278717191441</v>
          </cell>
          <cell r="CK997">
            <v>93.680694863909991</v>
          </cell>
          <cell r="CL997">
            <v>67.922605382939992</v>
          </cell>
          <cell r="CM997">
            <v>4.0401899999999999</v>
          </cell>
          <cell r="CN997">
            <v>95.05030334153507</v>
          </cell>
          <cell r="CO997">
            <v>47.250508092479997</v>
          </cell>
          <cell r="CP997">
            <v>37.406652239879996</v>
          </cell>
          <cell r="CQ997">
            <v>1.900668</v>
          </cell>
          <cell r="CR997">
            <v>0</v>
          </cell>
          <cell r="CS997">
            <v>275.56250223138022</v>
          </cell>
          <cell r="CT997">
            <v>0</v>
          </cell>
          <cell r="CU997">
            <v>85.313417389199998</v>
          </cell>
          <cell r="CV997">
            <v>0</v>
          </cell>
          <cell r="CW997">
            <v>0</v>
          </cell>
          <cell r="CX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</row>
        <row r="998">
          <cell r="C998" t="str">
            <v>HSS5x2x5/16</v>
          </cell>
          <cell r="D998" t="str">
            <v>F</v>
          </cell>
          <cell r="E998">
            <v>12.7</v>
          </cell>
          <cell r="F998">
            <v>3.52</v>
          </cell>
          <cell r="G998">
            <v>0</v>
          </cell>
          <cell r="H998">
            <v>5</v>
          </cell>
          <cell r="I998">
            <v>0</v>
          </cell>
          <cell r="J998">
            <v>0</v>
          </cell>
          <cell r="K998">
            <v>2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0.3125</v>
          </cell>
          <cell r="Q998">
            <v>0.29099999999999998</v>
          </cell>
          <cell r="R998">
            <v>0</v>
          </cell>
          <cell r="S998">
            <v>0</v>
          </cell>
          <cell r="T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3.87</v>
          </cell>
          <cell r="AC998">
            <v>0</v>
          </cell>
          <cell r="AD998">
            <v>14.2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9.35</v>
          </cell>
          <cell r="AJ998">
            <v>5.05</v>
          </cell>
          <cell r="AK998">
            <v>3.74</v>
          </cell>
          <cell r="AL998">
            <v>1.63</v>
          </cell>
          <cell r="AM998">
            <v>2.1</v>
          </cell>
          <cell r="AN998">
            <v>2.57</v>
          </cell>
          <cell r="AO998">
            <v>2.1</v>
          </cell>
          <cell r="AP998">
            <v>0.77200000000000002</v>
          </cell>
          <cell r="AQ998">
            <v>0</v>
          </cell>
          <cell r="AR998">
            <v>5.99</v>
          </cell>
          <cell r="AS998">
            <v>0</v>
          </cell>
          <cell r="AT998">
            <v>4.59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D998" t="str">
            <v>HSS127x50.8x7.9</v>
          </cell>
          <cell r="BE998" t="str">
            <v>HSS127x50.8x7.9</v>
          </cell>
          <cell r="BF998">
            <v>19</v>
          </cell>
          <cell r="BG998">
            <v>22.727517119999998</v>
          </cell>
          <cell r="BH998">
            <v>0</v>
          </cell>
          <cell r="BI998">
            <v>12.705</v>
          </cell>
          <cell r="BJ998">
            <v>0</v>
          </cell>
          <cell r="BK998">
            <v>0</v>
          </cell>
          <cell r="BL998">
            <v>5.0819999999999999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0.7940625</v>
          </cell>
          <cell r="BR998">
            <v>0.73943099999999995</v>
          </cell>
          <cell r="BS998">
            <v>0</v>
          </cell>
          <cell r="BT998">
            <v>0</v>
          </cell>
          <cell r="BU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3.87</v>
          </cell>
          <cell r="CD998">
            <v>0</v>
          </cell>
          <cell r="CE998">
            <v>14.2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389.78962115936531</v>
          </cell>
          <cell r="CK998">
            <v>82.852453426049991</v>
          </cell>
          <cell r="CL998">
            <v>61.360034814540001</v>
          </cell>
          <cell r="CM998">
            <v>4.1418299999999997</v>
          </cell>
          <cell r="CN998">
            <v>87.546332025098096</v>
          </cell>
          <cell r="CO998">
            <v>42.164515901969992</v>
          </cell>
          <cell r="CP998">
            <v>34.453495484100003</v>
          </cell>
          <cell r="CQ998">
            <v>1.961652</v>
          </cell>
          <cell r="CR998">
            <v>0</v>
          </cell>
          <cell r="CS998">
            <v>249.71548991920838</v>
          </cell>
          <cell r="CT998">
            <v>0</v>
          </cell>
          <cell r="CU998">
            <v>75.305497272389999</v>
          </cell>
          <cell r="CV998">
            <v>0</v>
          </cell>
          <cell r="CW998">
            <v>0</v>
          </cell>
          <cell r="CX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</row>
        <row r="999">
          <cell r="C999" t="str">
            <v>HSS5x3x1/2</v>
          </cell>
          <cell r="D999" t="str">
            <v>F</v>
          </cell>
          <cell r="E999">
            <v>21.5</v>
          </cell>
          <cell r="F999">
            <v>6.02</v>
          </cell>
          <cell r="G999">
            <v>0</v>
          </cell>
          <cell r="H999">
            <v>5</v>
          </cell>
          <cell r="I999">
            <v>0</v>
          </cell>
          <cell r="J999">
            <v>0</v>
          </cell>
          <cell r="K999">
            <v>3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0.5</v>
          </cell>
          <cell r="Q999">
            <v>0.46500000000000002</v>
          </cell>
          <cell r="R999">
            <v>0</v>
          </cell>
          <cell r="S999">
            <v>0</v>
          </cell>
          <cell r="T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3.45</v>
          </cell>
          <cell r="AC999">
            <v>0</v>
          </cell>
          <cell r="AD999">
            <v>7.75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16.399999999999999</v>
          </cell>
          <cell r="AJ999">
            <v>8.83</v>
          </cell>
          <cell r="AK999">
            <v>6.57</v>
          </cell>
          <cell r="AL999">
            <v>1.65</v>
          </cell>
          <cell r="AM999">
            <v>7.18</v>
          </cell>
          <cell r="AN999">
            <v>6.1</v>
          </cell>
          <cell r="AO999">
            <v>4.78</v>
          </cell>
          <cell r="AP999">
            <v>1.0900000000000001</v>
          </cell>
          <cell r="AQ999">
            <v>0</v>
          </cell>
          <cell r="AR999">
            <v>17.600000000000001</v>
          </cell>
          <cell r="AS999">
            <v>0</v>
          </cell>
          <cell r="AT999">
            <v>10.3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D999" t="str">
            <v>HSS127x76.2x12.7</v>
          </cell>
          <cell r="BE999" t="str">
            <v>HSS127x76.2x12.7</v>
          </cell>
          <cell r="BF999">
            <v>32</v>
          </cell>
          <cell r="BG999">
            <v>38.869219619999996</v>
          </cell>
          <cell r="BH999">
            <v>0</v>
          </cell>
          <cell r="BI999">
            <v>12.705</v>
          </cell>
          <cell r="BJ999">
            <v>0</v>
          </cell>
          <cell r="BK999">
            <v>0</v>
          </cell>
          <cell r="BL999">
            <v>7.6229999999999993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1.2705</v>
          </cell>
          <cell r="BR999">
            <v>1.181565</v>
          </cell>
          <cell r="BS999">
            <v>0</v>
          </cell>
          <cell r="BT999">
            <v>0</v>
          </cell>
          <cell r="BU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3.45</v>
          </cell>
          <cell r="CD999">
            <v>0</v>
          </cell>
          <cell r="CE999">
            <v>7.75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683.69516438648031</v>
          </cell>
          <cell r="CK999">
            <v>144.86874529743</v>
          </cell>
          <cell r="CL999">
            <v>107.79022158597</v>
          </cell>
          <cell r="CM999">
            <v>4.1926499999999995</v>
          </cell>
          <cell r="CN999">
            <v>299.32507806676398</v>
          </cell>
          <cell r="CO999">
            <v>100.07920116809998</v>
          </cell>
          <cell r="CP999">
            <v>78.422718292379997</v>
          </cell>
          <cell r="CQ999">
            <v>2.7696900000000002</v>
          </cell>
          <cell r="CR999">
            <v>0</v>
          </cell>
          <cell r="CS999">
            <v>733.72163982939367</v>
          </cell>
          <cell r="CT999">
            <v>0</v>
          </cell>
          <cell r="CU999">
            <v>168.98619213629999</v>
          </cell>
          <cell r="CV999">
            <v>0</v>
          </cell>
          <cell r="CW999">
            <v>0</v>
          </cell>
          <cell r="CX999">
            <v>0</v>
          </cell>
          <cell r="CY999">
            <v>0</v>
          </cell>
          <cell r="CZ999">
            <v>0</v>
          </cell>
          <cell r="DA999">
            <v>0</v>
          </cell>
          <cell r="DB999">
            <v>0</v>
          </cell>
          <cell r="DC999">
            <v>0</v>
          </cell>
        </row>
        <row r="1000">
          <cell r="C1000" t="str">
            <v>HSS5x3x1/4</v>
          </cell>
          <cell r="D1000" t="str">
            <v>F</v>
          </cell>
          <cell r="E1000">
            <v>12.2</v>
          </cell>
          <cell r="F1000">
            <v>3.37</v>
          </cell>
          <cell r="G1000">
            <v>0</v>
          </cell>
          <cell r="H1000">
            <v>5</v>
          </cell>
          <cell r="I1000">
            <v>0</v>
          </cell>
          <cell r="J1000">
            <v>0</v>
          </cell>
          <cell r="K1000">
            <v>3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0.25</v>
          </cell>
          <cell r="Q1000">
            <v>0.23300000000000001</v>
          </cell>
          <cell r="R1000">
            <v>0</v>
          </cell>
          <cell r="S1000">
            <v>0</v>
          </cell>
          <cell r="T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9.8800000000000008</v>
          </cell>
          <cell r="AC1000">
            <v>0</v>
          </cell>
          <cell r="AD1000">
            <v>18.5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10.7</v>
          </cell>
          <cell r="AJ1000">
            <v>5.38</v>
          </cell>
          <cell r="AK1000">
            <v>4.29</v>
          </cell>
          <cell r="AL1000">
            <v>1.78</v>
          </cell>
          <cell r="AM1000">
            <v>4.8099999999999996</v>
          </cell>
          <cell r="AN1000">
            <v>3.77</v>
          </cell>
          <cell r="AO1000">
            <v>3.21</v>
          </cell>
          <cell r="AP1000">
            <v>1.19</v>
          </cell>
          <cell r="AQ1000">
            <v>0</v>
          </cell>
          <cell r="AR1000">
            <v>11</v>
          </cell>
          <cell r="AS1000">
            <v>0</v>
          </cell>
          <cell r="AT1000">
            <v>6.1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D1000" t="str">
            <v>HSS127x76.2x6.4</v>
          </cell>
          <cell r="BE1000" t="str">
            <v>HSS127x76.2x6.4</v>
          </cell>
          <cell r="BF1000">
            <v>18.200000000000003</v>
          </cell>
          <cell r="BG1000">
            <v>21.759014969999999</v>
          </cell>
          <cell r="BH1000">
            <v>0</v>
          </cell>
          <cell r="BI1000">
            <v>12.705</v>
          </cell>
          <cell r="BJ1000">
            <v>0</v>
          </cell>
          <cell r="BK1000">
            <v>0</v>
          </cell>
          <cell r="BL1000">
            <v>7.6229999999999993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0.63524999999999998</v>
          </cell>
          <cell r="BR1000">
            <v>0.59205300000000005</v>
          </cell>
          <cell r="BS1000">
            <v>0</v>
          </cell>
          <cell r="BT1000">
            <v>0</v>
          </cell>
          <cell r="BU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9.8800000000000008</v>
          </cell>
          <cell r="CD1000">
            <v>0</v>
          </cell>
          <cell r="CE1000">
            <v>18.5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446.06940603264263</v>
          </cell>
          <cell r="CK1000">
            <v>88.266574144979998</v>
          </cell>
          <cell r="CL1000">
            <v>70.383569346089999</v>
          </cell>
          <cell r="CM1000">
            <v>4.5229799999999996</v>
          </cell>
          <cell r="CN1000">
            <v>200.52278906701039</v>
          </cell>
          <cell r="CO1000">
            <v>61.852227607169993</v>
          </cell>
          <cell r="CP1000">
            <v>52.664628811409997</v>
          </cell>
          <cell r="CQ1000">
            <v>3.02379</v>
          </cell>
          <cell r="CR1000">
            <v>0</v>
          </cell>
          <cell r="CS1000">
            <v>458.57602489337097</v>
          </cell>
          <cell r="CT1000">
            <v>0</v>
          </cell>
          <cell r="CU1000">
            <v>100.07920116809998</v>
          </cell>
          <cell r="CV1000">
            <v>0</v>
          </cell>
          <cell r="CW1000">
            <v>0</v>
          </cell>
          <cell r="CX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</row>
        <row r="1001">
          <cell r="C1001" t="str">
            <v>HSS5x3x1/8</v>
          </cell>
          <cell r="D1001" t="str">
            <v>F</v>
          </cell>
          <cell r="E1001">
            <v>6.45</v>
          </cell>
          <cell r="F1001">
            <v>1.77</v>
          </cell>
          <cell r="G1001">
            <v>0</v>
          </cell>
          <cell r="H1001">
            <v>5</v>
          </cell>
          <cell r="I1001">
            <v>0</v>
          </cell>
          <cell r="J1001">
            <v>0</v>
          </cell>
          <cell r="K1001">
            <v>3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0.125</v>
          </cell>
          <cell r="Q1001">
            <v>0.11600000000000001</v>
          </cell>
          <cell r="R1001">
            <v>0</v>
          </cell>
          <cell r="S1001">
            <v>0</v>
          </cell>
          <cell r="T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22.9</v>
          </cell>
          <cell r="AC1001">
            <v>0</v>
          </cell>
          <cell r="AD1001">
            <v>40.1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6.03</v>
          </cell>
          <cell r="AJ1001">
            <v>2.93</v>
          </cell>
          <cell r="AK1001">
            <v>2.41</v>
          </cell>
          <cell r="AL1001">
            <v>1.85</v>
          </cell>
          <cell r="AM1001">
            <v>2.75</v>
          </cell>
          <cell r="AN1001">
            <v>2.0699999999999998</v>
          </cell>
          <cell r="AO1001">
            <v>1.83</v>
          </cell>
          <cell r="AP1001">
            <v>1.25</v>
          </cell>
          <cell r="AQ1001">
            <v>0</v>
          </cell>
          <cell r="AR1001">
            <v>6.02</v>
          </cell>
          <cell r="AS1001">
            <v>0</v>
          </cell>
          <cell r="AT1001">
            <v>3.26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D1001" t="str">
            <v>HSS127x76.2x3.2</v>
          </cell>
          <cell r="BE1001" t="str">
            <v>HSS127x76.2x3.2</v>
          </cell>
          <cell r="BF1001">
            <v>9.6</v>
          </cell>
          <cell r="BG1001">
            <v>11.42832537</v>
          </cell>
          <cell r="BH1001">
            <v>0</v>
          </cell>
          <cell r="BI1001">
            <v>12.705</v>
          </cell>
          <cell r="BJ1001">
            <v>0</v>
          </cell>
          <cell r="BK1001">
            <v>0</v>
          </cell>
          <cell r="BL1001">
            <v>7.6229999999999993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0.31762499999999999</v>
          </cell>
          <cell r="BR1001">
            <v>0.29475600000000002</v>
          </cell>
          <cell r="BS1001">
            <v>0</v>
          </cell>
          <cell r="BT1001">
            <v>0</v>
          </cell>
          <cell r="BU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22.9</v>
          </cell>
          <cell r="CD1001">
            <v>0</v>
          </cell>
          <cell r="CE1001">
            <v>40.1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251.38303910063883</v>
          </cell>
          <cell r="CK1001">
            <v>48.070829413529999</v>
          </cell>
          <cell r="CL1001">
            <v>39.539487674610001</v>
          </cell>
          <cell r="CM1001">
            <v>4.70085</v>
          </cell>
          <cell r="CN1001">
            <v>114.64400622334274</v>
          </cell>
          <cell r="CO1001">
            <v>33.961302691469996</v>
          </cell>
          <cell r="CP1001">
            <v>30.023760350429999</v>
          </cell>
          <cell r="CQ1001">
            <v>3.17625</v>
          </cell>
          <cell r="CR1001">
            <v>0</v>
          </cell>
          <cell r="CS1001">
            <v>250.96615180528119</v>
          </cell>
          <cell r="CT1001">
            <v>0</v>
          </cell>
          <cell r="CU1001">
            <v>53.484950132459993</v>
          </cell>
          <cell r="CV1001">
            <v>0</v>
          </cell>
          <cell r="CW1001">
            <v>0</v>
          </cell>
          <cell r="CX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</row>
        <row r="1002">
          <cell r="C1002" t="str">
            <v>HSS5x3x3/16</v>
          </cell>
          <cell r="D1002" t="str">
            <v>F</v>
          </cell>
          <cell r="E1002">
            <v>9.4</v>
          </cell>
          <cell r="F1002">
            <v>2.58</v>
          </cell>
          <cell r="G1002">
            <v>0</v>
          </cell>
          <cell r="H1002">
            <v>5</v>
          </cell>
          <cell r="I1002">
            <v>0</v>
          </cell>
          <cell r="J1002">
            <v>0</v>
          </cell>
          <cell r="K1002">
            <v>3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0.1875</v>
          </cell>
          <cell r="Q1002">
            <v>0.17399999999999999</v>
          </cell>
          <cell r="R1002">
            <v>0</v>
          </cell>
          <cell r="S1002">
            <v>0</v>
          </cell>
          <cell r="T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14.2</v>
          </cell>
          <cell r="AC1002">
            <v>0</v>
          </cell>
          <cell r="AD1002">
            <v>25.7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8.5299999999999994</v>
          </cell>
          <cell r="AJ1002">
            <v>4.21</v>
          </cell>
          <cell r="AK1002">
            <v>3.41</v>
          </cell>
          <cell r="AL1002">
            <v>1.82</v>
          </cell>
          <cell r="AM1002">
            <v>3.85</v>
          </cell>
          <cell r="AN1002">
            <v>2.96</v>
          </cell>
          <cell r="AO1002">
            <v>2.57</v>
          </cell>
          <cell r="AP1002">
            <v>1.22</v>
          </cell>
          <cell r="AQ1002">
            <v>0</v>
          </cell>
          <cell r="AR1002">
            <v>8.64</v>
          </cell>
          <cell r="AS1002">
            <v>0</v>
          </cell>
          <cell r="AT1002">
            <v>4.7300000000000004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D1002" t="str">
            <v>HSS127x76.2x4.8</v>
          </cell>
          <cell r="BE1002" t="str">
            <v>HSS127x76.2x4.8</v>
          </cell>
          <cell r="BF1002">
            <v>14</v>
          </cell>
          <cell r="BG1002">
            <v>16.658236979999998</v>
          </cell>
          <cell r="BH1002">
            <v>0</v>
          </cell>
          <cell r="BI1002">
            <v>12.705</v>
          </cell>
          <cell r="BJ1002">
            <v>0</v>
          </cell>
          <cell r="BK1002">
            <v>0</v>
          </cell>
          <cell r="BL1002">
            <v>7.6229999999999993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0.47643749999999996</v>
          </cell>
          <cell r="BR1002">
            <v>0.44213399999999997</v>
          </cell>
          <cell r="BS1002">
            <v>0</v>
          </cell>
          <cell r="BT1002">
            <v>0</v>
          </cell>
          <cell r="BU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14.2</v>
          </cell>
          <cell r="CD1002">
            <v>0</v>
          </cell>
          <cell r="CE1002">
            <v>25.7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355.6048629400413</v>
          </cell>
          <cell r="CK1002">
            <v>69.071055232409989</v>
          </cell>
          <cell r="CL1002">
            <v>55.94591409561</v>
          </cell>
          <cell r="CM1002">
            <v>4.6246200000000002</v>
          </cell>
          <cell r="CN1002">
            <v>160.50160871267985</v>
          </cell>
          <cell r="CO1002">
            <v>48.563022206159999</v>
          </cell>
          <cell r="CP1002">
            <v>42.164515901969992</v>
          </cell>
          <cell r="CQ1002">
            <v>3.1000199999999998</v>
          </cell>
          <cell r="CR1002">
            <v>0</v>
          </cell>
          <cell r="CS1002">
            <v>360.19062318897505</v>
          </cell>
          <cell r="CT1002">
            <v>0</v>
          </cell>
          <cell r="CU1002">
            <v>77.602396971330009</v>
          </cell>
          <cell r="CV1002">
            <v>0</v>
          </cell>
          <cell r="CW1002">
            <v>0</v>
          </cell>
          <cell r="CX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</row>
        <row r="1003">
          <cell r="C1003" t="str">
            <v>HSS5x3x3/8</v>
          </cell>
          <cell r="D1003" t="str">
            <v>F</v>
          </cell>
          <cell r="E1003">
            <v>17.2</v>
          </cell>
          <cell r="F1003">
            <v>4.78</v>
          </cell>
          <cell r="G1003">
            <v>0</v>
          </cell>
          <cell r="H1003">
            <v>5</v>
          </cell>
          <cell r="I1003">
            <v>0</v>
          </cell>
          <cell r="J1003">
            <v>0</v>
          </cell>
          <cell r="K1003">
            <v>3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0.375</v>
          </cell>
          <cell r="Q1003">
            <v>0.34899999999999998</v>
          </cell>
          <cell r="R1003">
            <v>0</v>
          </cell>
          <cell r="S1003">
            <v>0</v>
          </cell>
          <cell r="T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5.6</v>
          </cell>
          <cell r="AC1003">
            <v>0</v>
          </cell>
          <cell r="AD1003">
            <v>11.3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14.1</v>
          </cell>
          <cell r="AJ1003">
            <v>7.34</v>
          </cell>
          <cell r="AK1003">
            <v>5.65</v>
          </cell>
          <cell r="AL1003">
            <v>1.72</v>
          </cell>
          <cell r="AM1003">
            <v>6.25</v>
          </cell>
          <cell r="AN1003">
            <v>5.0999999999999996</v>
          </cell>
          <cell r="AO1003">
            <v>4.16</v>
          </cell>
          <cell r="AP1003">
            <v>1.1399999999999999</v>
          </cell>
          <cell r="AQ1003">
            <v>0</v>
          </cell>
          <cell r="AR1003">
            <v>14.9</v>
          </cell>
          <cell r="AS1003">
            <v>0</v>
          </cell>
          <cell r="AT1003">
            <v>8.44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D1003" t="str">
            <v>HSS127x76.2x9.5</v>
          </cell>
          <cell r="BE1003" t="str">
            <v>HSS127x76.2x9.5</v>
          </cell>
          <cell r="BF1003">
            <v>25.6</v>
          </cell>
          <cell r="BG1003">
            <v>30.862935180000001</v>
          </cell>
          <cell r="BH1003">
            <v>0</v>
          </cell>
          <cell r="BI1003">
            <v>12.705</v>
          </cell>
          <cell r="BJ1003">
            <v>0</v>
          </cell>
          <cell r="BK1003">
            <v>0</v>
          </cell>
          <cell r="BL1003">
            <v>7.6229999999999993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0.95287499999999992</v>
          </cell>
          <cell r="BR1003">
            <v>0.88680899999999996</v>
          </cell>
          <cell r="BS1003">
            <v>0</v>
          </cell>
          <cell r="BT1003">
            <v>0</v>
          </cell>
          <cell r="BU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5.6</v>
          </cell>
          <cell r="CD1003">
            <v>0</v>
          </cell>
          <cell r="CE1003">
            <v>11.3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587.81108645423012</v>
          </cell>
          <cell r="CK1003">
            <v>120.42316993013999</v>
          </cell>
          <cell r="CL1003">
            <v>92.696309278650006</v>
          </cell>
          <cell r="CM1003">
            <v>4.37052</v>
          </cell>
          <cell r="CN1003">
            <v>260.55455959850622</v>
          </cell>
          <cell r="CO1003">
            <v>83.672774747099993</v>
          </cell>
          <cell r="CP1003">
            <v>68.250733911360001</v>
          </cell>
          <cell r="CQ1003">
            <v>2.8967399999999999</v>
          </cell>
          <cell r="CR1003">
            <v>0</v>
          </cell>
          <cell r="CS1003">
            <v>621.16207008283891</v>
          </cell>
          <cell r="CT1003">
            <v>0</v>
          </cell>
          <cell r="CU1003">
            <v>138.47023899323997</v>
          </cell>
          <cell r="CV1003">
            <v>0</v>
          </cell>
          <cell r="CW1003">
            <v>0</v>
          </cell>
          <cell r="CX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</row>
        <row r="1004">
          <cell r="C1004" t="str">
            <v>HSS5x3x5/16</v>
          </cell>
          <cell r="D1004" t="str">
            <v>F</v>
          </cell>
          <cell r="E1004">
            <v>14.8</v>
          </cell>
          <cell r="F1004">
            <v>4.0999999999999996</v>
          </cell>
          <cell r="G1004">
            <v>0</v>
          </cell>
          <cell r="H1004">
            <v>5</v>
          </cell>
          <cell r="I1004">
            <v>0</v>
          </cell>
          <cell r="J1004">
            <v>0</v>
          </cell>
          <cell r="K1004">
            <v>3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0.3125</v>
          </cell>
          <cell r="Q1004">
            <v>0.29099999999999998</v>
          </cell>
          <cell r="R1004">
            <v>0</v>
          </cell>
          <cell r="S1004">
            <v>0</v>
          </cell>
          <cell r="T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7.31</v>
          </cell>
          <cell r="AC1004">
            <v>0</v>
          </cell>
          <cell r="AD1004">
            <v>14.2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12.6</v>
          </cell>
          <cell r="AJ1004">
            <v>6.42</v>
          </cell>
          <cell r="AK1004">
            <v>5.03</v>
          </cell>
          <cell r="AL1004">
            <v>1.75</v>
          </cell>
          <cell r="AM1004">
            <v>5.6</v>
          </cell>
          <cell r="AN1004">
            <v>4.4800000000000004</v>
          </cell>
          <cell r="AO1004">
            <v>3.73</v>
          </cell>
          <cell r="AP1004">
            <v>1.17</v>
          </cell>
          <cell r="AQ1004">
            <v>0</v>
          </cell>
          <cell r="AR1004">
            <v>13.1</v>
          </cell>
          <cell r="AS1004">
            <v>0</v>
          </cell>
          <cell r="AT1004">
            <v>7.33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D1004" t="str">
            <v>HSS127x76.2x7.9</v>
          </cell>
          <cell r="BE1004" t="str">
            <v>HSS127x76.2x7.9</v>
          </cell>
          <cell r="BF1004">
            <v>22.1</v>
          </cell>
          <cell r="BG1004">
            <v>26.472392099999997</v>
          </cell>
          <cell r="BH1004">
            <v>0</v>
          </cell>
          <cell r="BI1004">
            <v>12.705</v>
          </cell>
          <cell r="BJ1004">
            <v>0</v>
          </cell>
          <cell r="BK1004">
            <v>0</v>
          </cell>
          <cell r="BL1004">
            <v>7.6229999999999993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0.7940625</v>
          </cell>
          <cell r="BR1004">
            <v>0.73943099999999995</v>
          </cell>
          <cell r="BS1004">
            <v>0</v>
          </cell>
          <cell r="BT1004">
            <v>0</v>
          </cell>
          <cell r="BU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7.31</v>
          </cell>
          <cell r="CD1004">
            <v>0</v>
          </cell>
          <cell r="CE1004">
            <v>14.2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525.2779921505886</v>
          </cell>
          <cell r="CK1004">
            <v>105.32925762281999</v>
          </cell>
          <cell r="CL1004">
            <v>82.524324897629995</v>
          </cell>
          <cell r="CM1004">
            <v>4.4467499999999998</v>
          </cell>
          <cell r="CN1004">
            <v>233.45688540026157</v>
          </cell>
          <cell r="CO1004">
            <v>73.500790366079997</v>
          </cell>
          <cell r="CP1004">
            <v>61.195970550329996</v>
          </cell>
          <cell r="CQ1004">
            <v>2.9729699999999997</v>
          </cell>
          <cell r="CR1004">
            <v>0</v>
          </cell>
          <cell r="CS1004">
            <v>546.12235691846911</v>
          </cell>
          <cell r="CT1004">
            <v>0</v>
          </cell>
          <cell r="CU1004">
            <v>120.25910566592999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</row>
        <row r="1005">
          <cell r="C1005" t="str">
            <v>HSS5x4x1/2</v>
          </cell>
          <cell r="D1005" t="str">
            <v>F</v>
          </cell>
          <cell r="E1005">
            <v>24.9</v>
          </cell>
          <cell r="F1005">
            <v>6.95</v>
          </cell>
          <cell r="G1005">
            <v>0</v>
          </cell>
          <cell r="H1005">
            <v>5</v>
          </cell>
          <cell r="I1005">
            <v>0</v>
          </cell>
          <cell r="J1005">
            <v>0</v>
          </cell>
          <cell r="K1005">
            <v>4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0.5</v>
          </cell>
          <cell r="Q1005">
            <v>0.46500000000000002</v>
          </cell>
          <cell r="R1005">
            <v>0</v>
          </cell>
          <cell r="S1005">
            <v>0</v>
          </cell>
          <cell r="T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5.6</v>
          </cell>
          <cell r="AC1005">
            <v>0</v>
          </cell>
          <cell r="AD1005">
            <v>7.75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21.2</v>
          </cell>
          <cell r="AJ1005">
            <v>10.9</v>
          </cell>
          <cell r="AK1005">
            <v>8.49</v>
          </cell>
          <cell r="AL1005">
            <v>1.75</v>
          </cell>
          <cell r="AM1005">
            <v>14.9</v>
          </cell>
          <cell r="AN1005">
            <v>9.35</v>
          </cell>
          <cell r="AO1005">
            <v>7.43</v>
          </cell>
          <cell r="AP1005">
            <v>1.46</v>
          </cell>
          <cell r="AQ1005">
            <v>0</v>
          </cell>
          <cell r="AR1005">
            <v>30.3</v>
          </cell>
          <cell r="AS1005">
            <v>0</v>
          </cell>
          <cell r="AT1005">
            <v>14.5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D1005" t="str">
            <v>HSS127x101.6x12.7</v>
          </cell>
          <cell r="BE1005" t="str">
            <v>HSS127x101.6x12.7</v>
          </cell>
          <cell r="BF1005">
            <v>37.1</v>
          </cell>
          <cell r="BG1005">
            <v>44.873932949999997</v>
          </cell>
          <cell r="BH1005">
            <v>0</v>
          </cell>
          <cell r="BI1005">
            <v>12.705</v>
          </cell>
          <cell r="BJ1005">
            <v>0</v>
          </cell>
          <cell r="BK1005">
            <v>0</v>
          </cell>
          <cell r="BL1005">
            <v>10.164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1.2705</v>
          </cell>
          <cell r="BR1005">
            <v>1.181565</v>
          </cell>
          <cell r="BS1005">
            <v>0</v>
          </cell>
          <cell r="BT1005">
            <v>0</v>
          </cell>
          <cell r="BU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5.6</v>
          </cell>
          <cell r="CD1005">
            <v>0</v>
          </cell>
          <cell r="CE1005">
            <v>7.75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883.80106615813315</v>
          </cell>
          <cell r="CK1005">
            <v>178.83004798889999</v>
          </cell>
          <cell r="CL1005">
            <v>139.29056031428999</v>
          </cell>
          <cell r="CM1005">
            <v>4.4467499999999998</v>
          </cell>
          <cell r="CN1005">
            <v>621.16207008283891</v>
          </cell>
          <cell r="CO1005">
            <v>153.40008703634999</v>
          </cell>
          <cell r="CP1005">
            <v>121.89974830802998</v>
          </cell>
          <cell r="CQ1005">
            <v>3.7098599999999999</v>
          </cell>
          <cell r="CR1005">
            <v>0</v>
          </cell>
          <cell r="CS1005">
            <v>1263.1685049335583</v>
          </cell>
          <cell r="CT1005">
            <v>0</v>
          </cell>
          <cell r="CU1005">
            <v>237.8931831045</v>
          </cell>
          <cell r="CV1005">
            <v>0</v>
          </cell>
          <cell r="CW1005">
            <v>0</v>
          </cell>
          <cell r="CX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</row>
        <row r="1006">
          <cell r="C1006" t="str">
            <v>HSS5x4x1/4</v>
          </cell>
          <cell r="D1006" t="str">
            <v>F</v>
          </cell>
          <cell r="E1006">
            <v>13.9</v>
          </cell>
          <cell r="F1006">
            <v>3.84</v>
          </cell>
          <cell r="G1006">
            <v>0</v>
          </cell>
          <cell r="H1006">
            <v>5</v>
          </cell>
          <cell r="I1006">
            <v>0</v>
          </cell>
          <cell r="J1006">
            <v>0</v>
          </cell>
          <cell r="K1006">
            <v>4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0.25</v>
          </cell>
          <cell r="Q1006">
            <v>0.23300000000000001</v>
          </cell>
          <cell r="R1006">
            <v>0</v>
          </cell>
          <cell r="S1006">
            <v>0</v>
          </cell>
          <cell r="T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14.2</v>
          </cell>
          <cell r="AC1006">
            <v>0</v>
          </cell>
          <cell r="AD1006">
            <v>18.5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13.4</v>
          </cell>
          <cell r="AJ1006">
            <v>6.49</v>
          </cell>
          <cell r="AK1006">
            <v>5.35</v>
          </cell>
          <cell r="AL1006">
            <v>1.87</v>
          </cell>
          <cell r="AM1006">
            <v>9.4600000000000009</v>
          </cell>
          <cell r="AN1006">
            <v>5.57</v>
          </cell>
          <cell r="AO1006">
            <v>4.7300000000000004</v>
          </cell>
          <cell r="AP1006">
            <v>1.57</v>
          </cell>
          <cell r="AQ1006">
            <v>0</v>
          </cell>
          <cell r="AR1006">
            <v>18</v>
          </cell>
          <cell r="AS1006">
            <v>0</v>
          </cell>
          <cell r="AT1006">
            <v>8.32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D1006" t="str">
            <v>HSS127x101.6x6.4</v>
          </cell>
          <cell r="BE1006" t="str">
            <v>HSS127x101.6x6.4</v>
          </cell>
          <cell r="BF1006">
            <v>20.700000000000003</v>
          </cell>
          <cell r="BG1006">
            <v>24.793655039999997</v>
          </cell>
          <cell r="BH1006">
            <v>0</v>
          </cell>
          <cell r="BI1006">
            <v>12.705</v>
          </cell>
          <cell r="BJ1006">
            <v>0</v>
          </cell>
          <cell r="BK1006">
            <v>0</v>
          </cell>
          <cell r="BL1006">
            <v>10.164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0.63524999999999998</v>
          </cell>
          <cell r="BR1006">
            <v>0.59205300000000005</v>
          </cell>
          <cell r="BS1006">
            <v>0</v>
          </cell>
          <cell r="BT1006">
            <v>0</v>
          </cell>
          <cell r="BU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14.2</v>
          </cell>
          <cell r="CD1006">
            <v>0</v>
          </cell>
          <cell r="CE1006">
            <v>18.5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558.62897577919739</v>
          </cell>
          <cell r="CK1006">
            <v>106.47770747228999</v>
          </cell>
          <cell r="CL1006">
            <v>87.774381352349991</v>
          </cell>
          <cell r="CM1006">
            <v>4.7516699999999998</v>
          </cell>
          <cell r="CN1006">
            <v>394.37538140829906</v>
          </cell>
          <cell r="CO1006">
            <v>91.383795164969996</v>
          </cell>
          <cell r="CP1006">
            <v>77.602396971330009</v>
          </cell>
          <cell r="CQ1006">
            <v>3.9893700000000001</v>
          </cell>
          <cell r="CR1006">
            <v>0</v>
          </cell>
          <cell r="CS1006">
            <v>750.397131643698</v>
          </cell>
          <cell r="CT1006">
            <v>0</v>
          </cell>
          <cell r="CU1006">
            <v>136.50146782272</v>
          </cell>
          <cell r="CV1006">
            <v>0</v>
          </cell>
          <cell r="CW1006">
            <v>0</v>
          </cell>
          <cell r="CX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</row>
        <row r="1007">
          <cell r="C1007" t="str">
            <v>HSS5x4x3/16</v>
          </cell>
          <cell r="D1007" t="str">
            <v>F</v>
          </cell>
          <cell r="E1007">
            <v>10.7</v>
          </cell>
          <cell r="F1007">
            <v>2.93</v>
          </cell>
          <cell r="G1007">
            <v>0</v>
          </cell>
          <cell r="H1007">
            <v>5</v>
          </cell>
          <cell r="I1007">
            <v>0</v>
          </cell>
          <cell r="J1007">
            <v>0</v>
          </cell>
          <cell r="K1007">
            <v>4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0.1875</v>
          </cell>
          <cell r="Q1007">
            <v>0.17399999999999999</v>
          </cell>
          <cell r="R1007">
            <v>0</v>
          </cell>
          <cell r="S1007">
            <v>0</v>
          </cell>
          <cell r="T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20</v>
          </cell>
          <cell r="AC1007">
            <v>0</v>
          </cell>
          <cell r="AD1007">
            <v>25.7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10.6</v>
          </cell>
          <cell r="AJ1007">
            <v>5.05</v>
          </cell>
          <cell r="AK1007">
            <v>4.22</v>
          </cell>
          <cell r="AL1007">
            <v>1.9</v>
          </cell>
          <cell r="AM1007">
            <v>7.48</v>
          </cell>
          <cell r="AN1007">
            <v>4.34</v>
          </cell>
          <cell r="AO1007">
            <v>3.74</v>
          </cell>
          <cell r="AP1007">
            <v>1.6</v>
          </cell>
          <cell r="AQ1007">
            <v>0</v>
          </cell>
          <cell r="AR1007">
            <v>14</v>
          </cell>
          <cell r="AS1007">
            <v>0</v>
          </cell>
          <cell r="AT1007">
            <v>6.41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D1007" t="str">
            <v>HSS127x101.6x4.8</v>
          </cell>
          <cell r="BE1007" t="str">
            <v>HSS127x101.6x4.8</v>
          </cell>
          <cell r="BF1007">
            <v>16</v>
          </cell>
          <cell r="BG1007">
            <v>18.918075330000001</v>
          </cell>
          <cell r="BH1007">
            <v>0</v>
          </cell>
          <cell r="BI1007">
            <v>12.705</v>
          </cell>
          <cell r="BJ1007">
            <v>0</v>
          </cell>
          <cell r="BK1007">
            <v>0</v>
          </cell>
          <cell r="BL1007">
            <v>10.164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0.47643749999999996</v>
          </cell>
          <cell r="BR1007">
            <v>0.44213399999999997</v>
          </cell>
          <cell r="BS1007">
            <v>0</v>
          </cell>
          <cell r="BT1007">
            <v>0</v>
          </cell>
          <cell r="BU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20</v>
          </cell>
          <cell r="CD1007">
            <v>0</v>
          </cell>
          <cell r="CE1007">
            <v>25.7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441.90053307906658</v>
          </cell>
          <cell r="CK1007">
            <v>82.852453426049991</v>
          </cell>
          <cell r="CL1007">
            <v>69.235119496619987</v>
          </cell>
          <cell r="CM1007">
            <v>4.8278999999999996</v>
          </cell>
          <cell r="CN1007">
            <v>311.83169692749226</v>
          </cell>
          <cell r="CO1007">
            <v>71.203890667139987</v>
          </cell>
          <cell r="CP1007">
            <v>61.360034814540001</v>
          </cell>
          <cell r="CQ1007">
            <v>4.0655999999999999</v>
          </cell>
          <cell r="CR1007">
            <v>0</v>
          </cell>
          <cell r="CS1007">
            <v>583.64221350065395</v>
          </cell>
          <cell r="CT1007">
            <v>0</v>
          </cell>
          <cell r="CU1007">
            <v>105.16519335861</v>
          </cell>
          <cell r="CV1007">
            <v>0</v>
          </cell>
          <cell r="CW1007">
            <v>0</v>
          </cell>
          <cell r="CX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</row>
        <row r="1008">
          <cell r="C1008" t="str">
            <v>HSS5x4x3/8</v>
          </cell>
          <cell r="D1008" t="str">
            <v>F</v>
          </cell>
          <cell r="E1008">
            <v>19.7</v>
          </cell>
          <cell r="F1008">
            <v>5.48</v>
          </cell>
          <cell r="G1008">
            <v>0</v>
          </cell>
          <cell r="H1008">
            <v>5</v>
          </cell>
          <cell r="I1008">
            <v>0</v>
          </cell>
          <cell r="J1008">
            <v>0</v>
          </cell>
          <cell r="K1008">
            <v>4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0.375</v>
          </cell>
          <cell r="Q1008">
            <v>0.34899999999999998</v>
          </cell>
          <cell r="R1008">
            <v>0</v>
          </cell>
          <cell r="S1008">
            <v>0</v>
          </cell>
          <cell r="T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8.4600000000000009</v>
          </cell>
          <cell r="AC1008">
            <v>0</v>
          </cell>
          <cell r="AD1008">
            <v>11.3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17.899999999999999</v>
          </cell>
          <cell r="AJ1008">
            <v>8.9600000000000009</v>
          </cell>
          <cell r="AK1008">
            <v>7.17</v>
          </cell>
          <cell r="AL1008">
            <v>1.81</v>
          </cell>
          <cell r="AM1008">
            <v>12.6</v>
          </cell>
          <cell r="AN1008">
            <v>7.67</v>
          </cell>
          <cell r="AO1008">
            <v>6.3</v>
          </cell>
          <cell r="AP1008">
            <v>1.52</v>
          </cell>
          <cell r="AQ1008">
            <v>0</v>
          </cell>
          <cell r="AR1008">
            <v>24.9</v>
          </cell>
          <cell r="AS1008">
            <v>0</v>
          </cell>
          <cell r="AT1008">
            <v>11.7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D1008" t="str">
            <v>HSS127x101.6x9.5</v>
          </cell>
          <cell r="BE1008" t="str">
            <v>HSS127x101.6x9.5</v>
          </cell>
          <cell r="BF1008">
            <v>29.400000000000002</v>
          </cell>
          <cell r="BG1008">
            <v>35.382611879999999</v>
          </cell>
          <cell r="BH1008">
            <v>0</v>
          </cell>
          <cell r="BI1008">
            <v>12.705</v>
          </cell>
          <cell r="BJ1008">
            <v>0</v>
          </cell>
          <cell r="BK1008">
            <v>0</v>
          </cell>
          <cell r="BL1008">
            <v>10.164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0.95287499999999992</v>
          </cell>
          <cell r="BR1008">
            <v>0.88680899999999996</v>
          </cell>
          <cell r="BS1008">
            <v>0</v>
          </cell>
          <cell r="BT1008">
            <v>0</v>
          </cell>
          <cell r="BU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8.4600000000000009</v>
          </cell>
          <cell r="CD1008">
            <v>0</v>
          </cell>
          <cell r="CE1008">
            <v>11.3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746.22825869012183</v>
          </cell>
          <cell r="CK1008">
            <v>147.00158073215999</v>
          </cell>
          <cell r="CL1008">
            <v>117.63407743856999</v>
          </cell>
          <cell r="CM1008">
            <v>4.5992100000000002</v>
          </cell>
          <cell r="CN1008">
            <v>525.2779921505886</v>
          </cell>
          <cell r="CO1008">
            <v>125.83729064906998</v>
          </cell>
          <cell r="CP1008">
            <v>103.36048645229999</v>
          </cell>
          <cell r="CQ1008">
            <v>3.86232</v>
          </cell>
          <cell r="CR1008">
            <v>0</v>
          </cell>
          <cell r="CS1008">
            <v>1038.0493654404488</v>
          </cell>
          <cell r="CT1008">
            <v>0</v>
          </cell>
          <cell r="CU1008">
            <v>191.95518912569997</v>
          </cell>
          <cell r="CV1008">
            <v>0</v>
          </cell>
          <cell r="CW1008">
            <v>0</v>
          </cell>
          <cell r="CX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</row>
        <row r="1009">
          <cell r="C1009" t="str">
            <v>HSS5x4x5/16</v>
          </cell>
          <cell r="D1009" t="str">
            <v>F</v>
          </cell>
          <cell r="E1009">
            <v>16.899999999999999</v>
          </cell>
          <cell r="F1009">
            <v>4.68</v>
          </cell>
          <cell r="G1009">
            <v>0</v>
          </cell>
          <cell r="H1009">
            <v>5</v>
          </cell>
          <cell r="I1009">
            <v>0</v>
          </cell>
          <cell r="J1009">
            <v>0</v>
          </cell>
          <cell r="K1009">
            <v>4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0.3125</v>
          </cell>
          <cell r="Q1009">
            <v>0.29099999999999998</v>
          </cell>
          <cell r="R1009">
            <v>0</v>
          </cell>
          <cell r="S1009">
            <v>0</v>
          </cell>
          <cell r="T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10.7</v>
          </cell>
          <cell r="AC1009">
            <v>0</v>
          </cell>
          <cell r="AD1009">
            <v>14.2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15.8</v>
          </cell>
          <cell r="AJ1009">
            <v>7.79</v>
          </cell>
          <cell r="AK1009">
            <v>6.32</v>
          </cell>
          <cell r="AL1009">
            <v>1.84</v>
          </cell>
          <cell r="AM1009">
            <v>11.1</v>
          </cell>
          <cell r="AN1009">
            <v>6.67</v>
          </cell>
          <cell r="AO1009">
            <v>5.57</v>
          </cell>
          <cell r="AP1009">
            <v>1.54</v>
          </cell>
          <cell r="AQ1009">
            <v>0</v>
          </cell>
          <cell r="AR1009">
            <v>21.7</v>
          </cell>
          <cell r="AS1009">
            <v>0</v>
          </cell>
          <cell r="AT1009">
            <v>10.1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D1009" t="str">
            <v>HSS127x101.6x7.9</v>
          </cell>
          <cell r="BE1009" t="str">
            <v>HSS127x101.6x7.9</v>
          </cell>
          <cell r="BF1009">
            <v>25.200000000000003</v>
          </cell>
          <cell r="BG1009">
            <v>30.217267079999996</v>
          </cell>
          <cell r="BH1009">
            <v>0</v>
          </cell>
          <cell r="BI1009">
            <v>12.705</v>
          </cell>
          <cell r="BJ1009">
            <v>0</v>
          </cell>
          <cell r="BK1009">
            <v>0</v>
          </cell>
          <cell r="BL1009">
            <v>10.164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0.7940625</v>
          </cell>
          <cell r="BR1009">
            <v>0.73943099999999995</v>
          </cell>
          <cell r="BS1009">
            <v>0</v>
          </cell>
          <cell r="BT1009">
            <v>0</v>
          </cell>
          <cell r="BU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10.7</v>
          </cell>
          <cell r="CD1009">
            <v>0</v>
          </cell>
          <cell r="CE1009">
            <v>14.2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658.68192666502375</v>
          </cell>
          <cell r="CK1009">
            <v>127.80606181959</v>
          </cell>
          <cell r="CL1009">
            <v>103.68861498072</v>
          </cell>
          <cell r="CM1009">
            <v>4.67544</v>
          </cell>
          <cell r="CN1009">
            <v>462.74489784694708</v>
          </cell>
          <cell r="CO1009">
            <v>109.43086422806999</v>
          </cell>
          <cell r="CP1009">
            <v>91.383795164969996</v>
          </cell>
          <cell r="CQ1009">
            <v>3.9131399999999998</v>
          </cell>
          <cell r="CR1009">
            <v>0</v>
          </cell>
          <cell r="CS1009">
            <v>904.64543092601366</v>
          </cell>
          <cell r="CT1009">
            <v>0</v>
          </cell>
          <cell r="CU1009">
            <v>165.70490685209998</v>
          </cell>
          <cell r="CV1009">
            <v>0</v>
          </cell>
          <cell r="CW1009">
            <v>0</v>
          </cell>
          <cell r="CX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</row>
        <row r="1010">
          <cell r="C1010" t="str">
            <v>HSS5x5x1/2</v>
          </cell>
          <cell r="D1010" t="str">
            <v>F</v>
          </cell>
          <cell r="E1010">
            <v>28.3</v>
          </cell>
          <cell r="F1010">
            <v>7.88</v>
          </cell>
          <cell r="G1010">
            <v>0</v>
          </cell>
          <cell r="H1010">
            <v>5</v>
          </cell>
          <cell r="I1010">
            <v>0</v>
          </cell>
          <cell r="J1010">
            <v>0</v>
          </cell>
          <cell r="K1010">
            <v>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0.5</v>
          </cell>
          <cell r="Q1010">
            <v>0.46500000000000002</v>
          </cell>
          <cell r="R1010">
            <v>0</v>
          </cell>
          <cell r="S1010">
            <v>0</v>
          </cell>
          <cell r="T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7.75</v>
          </cell>
          <cell r="AC1010">
            <v>0</v>
          </cell>
          <cell r="AD1010">
            <v>7.75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26</v>
          </cell>
          <cell r="AJ1010">
            <v>13.1</v>
          </cell>
          <cell r="AK1010">
            <v>10.4</v>
          </cell>
          <cell r="AL1010">
            <v>1.82</v>
          </cell>
          <cell r="AM1010">
            <v>26</v>
          </cell>
          <cell r="AN1010">
            <v>13.1</v>
          </cell>
          <cell r="AO1010">
            <v>10.4</v>
          </cell>
          <cell r="AP1010">
            <v>1.82</v>
          </cell>
          <cell r="AQ1010">
            <v>0</v>
          </cell>
          <cell r="AR1010">
            <v>44.6</v>
          </cell>
          <cell r="AS1010">
            <v>0</v>
          </cell>
          <cell r="AT1010">
            <v>18.7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D1010" t="str">
            <v>HSS127x127x12.7</v>
          </cell>
          <cell r="BE1010" t="str">
            <v>HSS127x127x12.7</v>
          </cell>
          <cell r="BF1010">
            <v>42.2</v>
          </cell>
          <cell r="BG1010">
            <v>50.878646279999998</v>
          </cell>
          <cell r="BH1010">
            <v>0</v>
          </cell>
          <cell r="BI1010">
            <v>12.705</v>
          </cell>
          <cell r="BJ1010">
            <v>0</v>
          </cell>
          <cell r="BK1010">
            <v>0</v>
          </cell>
          <cell r="BL1010">
            <v>12.705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1.2705</v>
          </cell>
          <cell r="BR1010">
            <v>1.181565</v>
          </cell>
          <cell r="BS1010">
            <v>0</v>
          </cell>
          <cell r="BT1010">
            <v>0</v>
          </cell>
          <cell r="BU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7.75</v>
          </cell>
          <cell r="CD1010">
            <v>0</v>
          </cell>
          <cell r="CE1010">
            <v>7.75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1083.9069679297859</v>
          </cell>
          <cell r="CK1010">
            <v>214.92418611509999</v>
          </cell>
          <cell r="CL1010">
            <v>170.6268347784</v>
          </cell>
          <cell r="CM1010">
            <v>4.6246200000000002</v>
          </cell>
          <cell r="CN1010">
            <v>1083.9069679297859</v>
          </cell>
          <cell r="CO1010">
            <v>214.92418611509999</v>
          </cell>
          <cell r="CP1010">
            <v>170.6268347784</v>
          </cell>
          <cell r="CQ1010">
            <v>4.6246200000000002</v>
          </cell>
          <cell r="CR1010">
            <v>0</v>
          </cell>
          <cell r="CS1010">
            <v>1859.3173372949407</v>
          </cell>
          <cell r="CT1010">
            <v>0</v>
          </cell>
          <cell r="CU1010">
            <v>306.80017407269997</v>
          </cell>
          <cell r="CV1010">
            <v>0</v>
          </cell>
          <cell r="CW1010">
            <v>0</v>
          </cell>
          <cell r="CX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</row>
        <row r="1011">
          <cell r="C1011" t="str">
            <v>HSS5x5x1/4</v>
          </cell>
          <cell r="D1011" t="str">
            <v>F</v>
          </cell>
          <cell r="E1011">
            <v>15.6</v>
          </cell>
          <cell r="F1011">
            <v>4.3</v>
          </cell>
          <cell r="G1011">
            <v>0</v>
          </cell>
          <cell r="H1011">
            <v>5</v>
          </cell>
          <cell r="I1011">
            <v>0</v>
          </cell>
          <cell r="J1011">
            <v>0</v>
          </cell>
          <cell r="K1011">
            <v>5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0.25</v>
          </cell>
          <cell r="Q1011">
            <v>0.23300000000000001</v>
          </cell>
          <cell r="R1011">
            <v>0</v>
          </cell>
          <cell r="S1011">
            <v>0</v>
          </cell>
          <cell r="T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18.5</v>
          </cell>
          <cell r="AC1011">
            <v>0</v>
          </cell>
          <cell r="AD1011">
            <v>18.5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16</v>
          </cell>
          <cell r="AJ1011">
            <v>7.61</v>
          </cell>
          <cell r="AK1011">
            <v>6.41</v>
          </cell>
          <cell r="AL1011">
            <v>1.93</v>
          </cell>
          <cell r="AM1011">
            <v>16</v>
          </cell>
          <cell r="AN1011">
            <v>7.61</v>
          </cell>
          <cell r="AO1011">
            <v>6.41</v>
          </cell>
          <cell r="AP1011">
            <v>1.93</v>
          </cell>
          <cell r="AQ1011">
            <v>0</v>
          </cell>
          <cell r="AR1011">
            <v>25.8</v>
          </cell>
          <cell r="AS1011">
            <v>0</v>
          </cell>
          <cell r="AT1011">
            <v>10.5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D1011" t="str">
            <v>HSS127x127x6.4</v>
          </cell>
          <cell r="BE1011" t="str">
            <v>HSS127x127x6.4</v>
          </cell>
          <cell r="BF1011">
            <v>23.3</v>
          </cell>
          <cell r="BG1011">
            <v>27.763728299999997</v>
          </cell>
          <cell r="BH1011">
            <v>0</v>
          </cell>
          <cell r="BI1011">
            <v>12.705</v>
          </cell>
          <cell r="BJ1011">
            <v>0</v>
          </cell>
          <cell r="BK1011">
            <v>0</v>
          </cell>
          <cell r="BL1011">
            <v>12.705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0.63524999999999998</v>
          </cell>
          <cell r="BR1011">
            <v>0.59205300000000005</v>
          </cell>
          <cell r="BS1011">
            <v>0</v>
          </cell>
          <cell r="BT1011">
            <v>0</v>
          </cell>
          <cell r="BU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18.5</v>
          </cell>
          <cell r="CD1011">
            <v>0</v>
          </cell>
          <cell r="CE1011">
            <v>18.5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667.01967257217598</v>
          </cell>
          <cell r="CK1011">
            <v>124.85290506381</v>
          </cell>
          <cell r="CL1011">
            <v>105.16519335861</v>
          </cell>
          <cell r="CM1011">
            <v>4.9041299999999994</v>
          </cell>
          <cell r="CN1011">
            <v>667.01967257217598</v>
          </cell>
          <cell r="CO1011">
            <v>124.85290506381</v>
          </cell>
          <cell r="CP1011">
            <v>105.16519335861</v>
          </cell>
          <cell r="CQ1011">
            <v>4.9041299999999994</v>
          </cell>
          <cell r="CR1011">
            <v>0</v>
          </cell>
          <cell r="CS1011">
            <v>1075.5692220226338</v>
          </cell>
          <cell r="CT1011">
            <v>0</v>
          </cell>
          <cell r="CU1011">
            <v>172.2674774205</v>
          </cell>
          <cell r="CV1011">
            <v>0</v>
          </cell>
          <cell r="CW1011">
            <v>0</v>
          </cell>
          <cell r="CX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</row>
        <row r="1012">
          <cell r="C1012" t="str">
            <v>HSS5x5x1/8</v>
          </cell>
          <cell r="D1012" t="str">
            <v>F</v>
          </cell>
          <cell r="E1012">
            <v>8.15</v>
          </cell>
          <cell r="F1012">
            <v>2.23</v>
          </cell>
          <cell r="G1012">
            <v>0</v>
          </cell>
          <cell r="H1012">
            <v>5</v>
          </cell>
          <cell r="I1012">
            <v>0</v>
          </cell>
          <cell r="J1012">
            <v>0</v>
          </cell>
          <cell r="K1012">
            <v>5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0.125</v>
          </cell>
          <cell r="Q1012">
            <v>0.11600000000000001</v>
          </cell>
          <cell r="R1012">
            <v>0</v>
          </cell>
          <cell r="S1012">
            <v>0</v>
          </cell>
          <cell r="T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40.1</v>
          </cell>
          <cell r="AC1012">
            <v>0</v>
          </cell>
          <cell r="AD1012">
            <v>40.1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8.8000000000000007</v>
          </cell>
          <cell r="AJ1012">
            <v>4.07</v>
          </cell>
          <cell r="AK1012">
            <v>3.52</v>
          </cell>
          <cell r="AL1012">
            <v>1.99</v>
          </cell>
          <cell r="AM1012">
            <v>8.8000000000000007</v>
          </cell>
          <cell r="AN1012">
            <v>4.07</v>
          </cell>
          <cell r="AO1012">
            <v>3.52</v>
          </cell>
          <cell r="AP1012">
            <v>1.99</v>
          </cell>
          <cell r="AQ1012">
            <v>0</v>
          </cell>
          <cell r="AR1012">
            <v>13.7</v>
          </cell>
          <cell r="AS1012">
            <v>0</v>
          </cell>
          <cell r="AT1012">
            <v>5.53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D1012" t="str">
            <v>HSS127x127x3.2</v>
          </cell>
          <cell r="BE1012" t="str">
            <v>HSS127x127x3.2</v>
          </cell>
          <cell r="BF1012">
            <v>12.2</v>
          </cell>
          <cell r="BG1012">
            <v>14.398398629999999</v>
          </cell>
          <cell r="BH1012">
            <v>0</v>
          </cell>
          <cell r="BI1012">
            <v>12.705</v>
          </cell>
          <cell r="BJ1012">
            <v>0</v>
          </cell>
          <cell r="BK1012">
            <v>0</v>
          </cell>
          <cell r="BL1012">
            <v>12.705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0.31762499999999999</v>
          </cell>
          <cell r="BR1012">
            <v>0.29475600000000002</v>
          </cell>
          <cell r="BS1012">
            <v>0</v>
          </cell>
          <cell r="BT1012">
            <v>0</v>
          </cell>
          <cell r="BU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40.1</v>
          </cell>
          <cell r="CD1012">
            <v>0</v>
          </cell>
          <cell r="CE1012">
            <v>40.1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366.86081991469683</v>
          </cell>
          <cell r="CK1012">
            <v>66.774155533469994</v>
          </cell>
          <cell r="CL1012">
            <v>57.750621001919995</v>
          </cell>
          <cell r="CM1012">
            <v>5.0565899999999999</v>
          </cell>
          <cell r="CN1012">
            <v>366.86081991469683</v>
          </cell>
          <cell r="CO1012">
            <v>66.774155533469994</v>
          </cell>
          <cell r="CP1012">
            <v>57.750621001919995</v>
          </cell>
          <cell r="CQ1012">
            <v>5.0565899999999999</v>
          </cell>
          <cell r="CR1012">
            <v>0</v>
          </cell>
          <cell r="CS1012">
            <v>571.13559463992567</v>
          </cell>
          <cell r="CT1012">
            <v>0</v>
          </cell>
          <cell r="CU1012">
            <v>90.727538108130005</v>
          </cell>
          <cell r="CV1012">
            <v>0</v>
          </cell>
          <cell r="CW1012">
            <v>0</v>
          </cell>
          <cell r="CX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</row>
        <row r="1013">
          <cell r="C1013" t="str">
            <v>HSS5x5x3/16</v>
          </cell>
          <cell r="D1013" t="str">
            <v>F</v>
          </cell>
          <cell r="E1013">
            <v>12</v>
          </cell>
          <cell r="F1013">
            <v>3.28</v>
          </cell>
          <cell r="G1013">
            <v>0</v>
          </cell>
          <cell r="H1013">
            <v>5</v>
          </cell>
          <cell r="I1013">
            <v>0</v>
          </cell>
          <cell r="J1013">
            <v>0</v>
          </cell>
          <cell r="K1013">
            <v>5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0.1875</v>
          </cell>
          <cell r="Q1013">
            <v>0.17399999999999999</v>
          </cell>
          <cell r="R1013">
            <v>0</v>
          </cell>
          <cell r="S1013">
            <v>0</v>
          </cell>
          <cell r="T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25.7</v>
          </cell>
          <cell r="AC1013">
            <v>0</v>
          </cell>
          <cell r="AD1013">
            <v>25.7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12.6</v>
          </cell>
          <cell r="AJ1013">
            <v>5.89</v>
          </cell>
          <cell r="AK1013">
            <v>5.03</v>
          </cell>
          <cell r="AL1013">
            <v>1.96</v>
          </cell>
          <cell r="AM1013">
            <v>12.6</v>
          </cell>
          <cell r="AN1013">
            <v>5.89</v>
          </cell>
          <cell r="AO1013">
            <v>5.03</v>
          </cell>
          <cell r="AP1013">
            <v>1.96</v>
          </cell>
          <cell r="AQ1013">
            <v>0</v>
          </cell>
          <cell r="AR1013">
            <v>19.899999999999999</v>
          </cell>
          <cell r="AS1013">
            <v>0</v>
          </cell>
          <cell r="AT1013">
            <v>8.08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D1013" t="str">
            <v>HSS127x127x4.8</v>
          </cell>
          <cell r="BE1013" t="str">
            <v>HSS127x127x4.8</v>
          </cell>
          <cell r="BF1013">
            <v>17.900000000000002</v>
          </cell>
          <cell r="BG1013">
            <v>21.177913679999996</v>
          </cell>
          <cell r="BH1013">
            <v>0</v>
          </cell>
          <cell r="BI1013">
            <v>12.705</v>
          </cell>
          <cell r="BJ1013">
            <v>0</v>
          </cell>
          <cell r="BK1013">
            <v>0</v>
          </cell>
          <cell r="BL1013">
            <v>12.705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0.47643749999999996</v>
          </cell>
          <cell r="BR1013">
            <v>0.44213399999999997</v>
          </cell>
          <cell r="BS1013">
            <v>0</v>
          </cell>
          <cell r="BT1013">
            <v>0</v>
          </cell>
          <cell r="BU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25.7</v>
          </cell>
          <cell r="CD1013">
            <v>0</v>
          </cell>
          <cell r="CE1013">
            <v>25.7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525.2779921505886</v>
          </cell>
          <cell r="CK1013">
            <v>96.633851619689992</v>
          </cell>
          <cell r="CL1013">
            <v>82.524324897629995</v>
          </cell>
          <cell r="CM1013">
            <v>4.9803600000000001</v>
          </cell>
          <cell r="CN1013">
            <v>525.2779921505886</v>
          </cell>
          <cell r="CO1013">
            <v>96.633851619689992</v>
          </cell>
          <cell r="CP1013">
            <v>82.524324897629995</v>
          </cell>
          <cell r="CQ1013">
            <v>4.9803600000000001</v>
          </cell>
          <cell r="CR1013">
            <v>0</v>
          </cell>
          <cell r="CS1013">
            <v>829.60571776164386</v>
          </cell>
          <cell r="CT1013">
            <v>0</v>
          </cell>
          <cell r="CU1013">
            <v>132.56392548168</v>
          </cell>
          <cell r="CV1013">
            <v>0</v>
          </cell>
          <cell r="CW1013">
            <v>0</v>
          </cell>
          <cell r="CX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</row>
        <row r="1014">
          <cell r="C1014" t="str">
            <v>HSS5x5x3/8</v>
          </cell>
          <cell r="D1014" t="str">
            <v>F</v>
          </cell>
          <cell r="E1014">
            <v>22.3</v>
          </cell>
          <cell r="F1014">
            <v>6.18</v>
          </cell>
          <cell r="G1014">
            <v>0</v>
          </cell>
          <cell r="H1014">
            <v>5</v>
          </cell>
          <cell r="I1014">
            <v>0</v>
          </cell>
          <cell r="J1014">
            <v>0</v>
          </cell>
          <cell r="K1014">
            <v>5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0.375</v>
          </cell>
          <cell r="Q1014">
            <v>0.34899999999999998</v>
          </cell>
          <cell r="R1014">
            <v>0</v>
          </cell>
          <cell r="S1014">
            <v>0</v>
          </cell>
          <cell r="T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11.3</v>
          </cell>
          <cell r="AC1014">
            <v>0</v>
          </cell>
          <cell r="AD1014">
            <v>11.3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21.7</v>
          </cell>
          <cell r="AJ1014">
            <v>10.6</v>
          </cell>
          <cell r="AK1014">
            <v>8.68</v>
          </cell>
          <cell r="AL1014">
            <v>1.87</v>
          </cell>
          <cell r="AM1014">
            <v>21.7</v>
          </cell>
          <cell r="AN1014">
            <v>10.6</v>
          </cell>
          <cell r="AO1014">
            <v>8.68</v>
          </cell>
          <cell r="AP1014">
            <v>1.87</v>
          </cell>
          <cell r="AQ1014">
            <v>0</v>
          </cell>
          <cell r="AR1014">
            <v>36.1</v>
          </cell>
          <cell r="AS1014">
            <v>0</v>
          </cell>
          <cell r="AT1014">
            <v>14.9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D1014" t="str">
            <v>HSS127x127x9.5</v>
          </cell>
          <cell r="BE1014" t="str">
            <v>HSS127x127x9.5</v>
          </cell>
          <cell r="BF1014">
            <v>33.200000000000003</v>
          </cell>
          <cell r="BG1014">
            <v>39.902288579999997</v>
          </cell>
          <cell r="BH1014">
            <v>0</v>
          </cell>
          <cell r="BI1014">
            <v>12.705</v>
          </cell>
          <cell r="BJ1014">
            <v>0</v>
          </cell>
          <cell r="BK1014">
            <v>0</v>
          </cell>
          <cell r="BL1014">
            <v>12.705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0.95287499999999992</v>
          </cell>
          <cell r="BR1014">
            <v>0.88680899999999996</v>
          </cell>
          <cell r="BS1014">
            <v>0</v>
          </cell>
          <cell r="BT1014">
            <v>0</v>
          </cell>
          <cell r="BU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11.3</v>
          </cell>
          <cell r="CD1014">
            <v>0</v>
          </cell>
          <cell r="CE1014">
            <v>11.3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904.64543092601366</v>
          </cell>
          <cell r="CK1014">
            <v>173.90812006259998</v>
          </cell>
          <cell r="CL1014">
            <v>142.40778133427997</v>
          </cell>
          <cell r="CM1014">
            <v>4.7516699999999998</v>
          </cell>
          <cell r="CN1014">
            <v>904.64543092601366</v>
          </cell>
          <cell r="CO1014">
            <v>173.90812006259998</v>
          </cell>
          <cell r="CP1014">
            <v>142.40778133427997</v>
          </cell>
          <cell r="CQ1014">
            <v>4.7516699999999998</v>
          </cell>
          <cell r="CR1014">
            <v>0</v>
          </cell>
          <cell r="CS1014">
            <v>1504.9631362409721</v>
          </cell>
          <cell r="CT1014">
            <v>0</v>
          </cell>
          <cell r="CU1014">
            <v>244.45575367289999</v>
          </cell>
          <cell r="CV1014">
            <v>0</v>
          </cell>
          <cell r="CW1014">
            <v>0</v>
          </cell>
          <cell r="CX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</row>
        <row r="1015">
          <cell r="C1015" t="str">
            <v>HSS5x5x5/16</v>
          </cell>
          <cell r="D1015" t="str">
            <v>F</v>
          </cell>
          <cell r="E1015">
            <v>19</v>
          </cell>
          <cell r="F1015">
            <v>5.26</v>
          </cell>
          <cell r="G1015">
            <v>0</v>
          </cell>
          <cell r="H1015">
            <v>5</v>
          </cell>
          <cell r="I1015">
            <v>0</v>
          </cell>
          <cell r="J1015">
            <v>0</v>
          </cell>
          <cell r="K1015">
            <v>5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0.3125</v>
          </cell>
          <cell r="Q1015">
            <v>0.29099999999999998</v>
          </cell>
          <cell r="R1015">
            <v>0</v>
          </cell>
          <cell r="S1015">
            <v>0</v>
          </cell>
          <cell r="T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14.2</v>
          </cell>
          <cell r="AC1015">
            <v>0</v>
          </cell>
          <cell r="AD1015">
            <v>14.2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19</v>
          </cell>
          <cell r="AJ1015">
            <v>9.16</v>
          </cell>
          <cell r="AK1015">
            <v>7.62</v>
          </cell>
          <cell r="AL1015">
            <v>1.9</v>
          </cell>
          <cell r="AM1015">
            <v>19</v>
          </cell>
          <cell r="AN1015">
            <v>9.16</v>
          </cell>
          <cell r="AO1015">
            <v>7.62</v>
          </cell>
          <cell r="AP1015">
            <v>1.9</v>
          </cell>
          <cell r="AQ1015">
            <v>0</v>
          </cell>
          <cell r="AR1015">
            <v>31.2</v>
          </cell>
          <cell r="AS1015">
            <v>0</v>
          </cell>
          <cell r="AT1015">
            <v>12.8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D1015" t="str">
            <v>HSS127x127x7.9</v>
          </cell>
          <cell r="BE1015" t="str">
            <v>HSS127x127x7.9</v>
          </cell>
          <cell r="BF1015">
            <v>28.3</v>
          </cell>
          <cell r="BG1015">
            <v>33.962142059999998</v>
          </cell>
          <cell r="BH1015">
            <v>0</v>
          </cell>
          <cell r="BI1015">
            <v>12.705</v>
          </cell>
          <cell r="BJ1015">
            <v>0</v>
          </cell>
          <cell r="BK1015">
            <v>0</v>
          </cell>
          <cell r="BL1015">
            <v>12.705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0.7940625</v>
          </cell>
          <cell r="BR1015">
            <v>0.73943099999999995</v>
          </cell>
          <cell r="BS1015">
            <v>0</v>
          </cell>
          <cell r="BT1015">
            <v>0</v>
          </cell>
          <cell r="BU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14.2</v>
          </cell>
          <cell r="CD1015">
            <v>0</v>
          </cell>
          <cell r="CE1015">
            <v>14.2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792.08586117945902</v>
          </cell>
          <cell r="CK1015">
            <v>150.28286601636</v>
          </cell>
          <cell r="CL1015">
            <v>125.01696932802</v>
          </cell>
          <cell r="CM1015">
            <v>4.8278999999999996</v>
          </cell>
          <cell r="CN1015">
            <v>792.08586117945902</v>
          </cell>
          <cell r="CO1015">
            <v>150.28286601636</v>
          </cell>
          <cell r="CP1015">
            <v>125.01696932802</v>
          </cell>
          <cell r="CQ1015">
            <v>4.8278999999999996</v>
          </cell>
          <cell r="CR1015">
            <v>0</v>
          </cell>
          <cell r="CS1015">
            <v>1300.6883615157431</v>
          </cell>
          <cell r="CT1015">
            <v>0</v>
          </cell>
          <cell r="CU1015">
            <v>210.0022581888</v>
          </cell>
          <cell r="CV1015">
            <v>0</v>
          </cell>
          <cell r="CW1015">
            <v>0</v>
          </cell>
          <cell r="CX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</row>
        <row r="1016">
          <cell r="C1016" t="str">
            <v>HSS6.000x0.125</v>
          </cell>
          <cell r="D1016" t="str">
            <v>F</v>
          </cell>
          <cell r="E1016">
            <v>7.85</v>
          </cell>
          <cell r="F1016">
            <v>2.14</v>
          </cell>
          <cell r="G1016">
            <v>0</v>
          </cell>
          <cell r="H1016">
            <v>0</v>
          </cell>
          <cell r="I1016">
            <v>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0.125</v>
          </cell>
          <cell r="Q1016">
            <v>0.11600000000000001</v>
          </cell>
          <cell r="R1016">
            <v>0</v>
          </cell>
          <cell r="S1016">
            <v>0</v>
          </cell>
          <cell r="T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51.7</v>
          </cell>
          <cell r="AF1016">
            <v>0</v>
          </cell>
          <cell r="AG1016">
            <v>0</v>
          </cell>
          <cell r="AH1016">
            <v>0</v>
          </cell>
          <cell r="AI1016">
            <v>9.2799999999999994</v>
          </cell>
          <cell r="AJ1016">
            <v>4.0199999999999996</v>
          </cell>
          <cell r="AK1016">
            <v>3.09</v>
          </cell>
          <cell r="AL1016">
            <v>2.08</v>
          </cell>
          <cell r="AM1016">
            <v>9.2799999999999994</v>
          </cell>
          <cell r="AN1016">
            <v>4.0199999999999996</v>
          </cell>
          <cell r="AO1016">
            <v>3.09</v>
          </cell>
          <cell r="AP1016">
            <v>2.08</v>
          </cell>
          <cell r="AQ1016">
            <v>0</v>
          </cell>
          <cell r="AR1016">
            <v>18.600000000000001</v>
          </cell>
          <cell r="AS1016">
            <v>0</v>
          </cell>
          <cell r="AT1016">
            <v>6.18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D1016" t="str">
            <v>HSS152.4x3.2</v>
          </cell>
          <cell r="BE1016" t="str">
            <v>HSS152.4x3.2</v>
          </cell>
          <cell r="BF1016">
            <v>11.7</v>
          </cell>
          <cell r="BG1016">
            <v>13.81729734</v>
          </cell>
          <cell r="BH1016">
            <v>0</v>
          </cell>
          <cell r="BI1016">
            <v>0</v>
          </cell>
          <cell r="BJ1016">
            <v>15.245999999999999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0.31762499999999999</v>
          </cell>
          <cell r="BR1016">
            <v>0.29475600000000002</v>
          </cell>
          <cell r="BS1016">
            <v>0</v>
          </cell>
          <cell r="BT1016">
            <v>0</v>
          </cell>
          <cell r="BU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51.7</v>
          </cell>
          <cell r="CG1016">
            <v>0</v>
          </cell>
          <cell r="CH1016">
            <v>0</v>
          </cell>
          <cell r="CI1016">
            <v>0</v>
          </cell>
          <cell r="CJ1016">
            <v>386.87141009186206</v>
          </cell>
          <cell r="CK1016">
            <v>65.953834212419991</v>
          </cell>
          <cell r="CL1016">
            <v>50.695857640889997</v>
          </cell>
          <cell r="CM1016">
            <v>5.2852800000000002</v>
          </cell>
          <cell r="CN1016">
            <v>386.87141009186206</v>
          </cell>
          <cell r="CO1016">
            <v>65.953834212419991</v>
          </cell>
          <cell r="CP1016">
            <v>50.695857640889997</v>
          </cell>
          <cell r="CQ1016">
            <v>5.2852800000000002</v>
          </cell>
          <cell r="CR1016">
            <v>0</v>
          </cell>
          <cell r="CS1016">
            <v>775.41036936515468</v>
          </cell>
          <cell r="CT1016">
            <v>0</v>
          </cell>
          <cell r="CU1016">
            <v>101.39171528177999</v>
          </cell>
          <cell r="CV1016">
            <v>0</v>
          </cell>
          <cell r="CW1016">
            <v>0</v>
          </cell>
          <cell r="CX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</row>
        <row r="1017">
          <cell r="C1017" t="str">
            <v>HSS6.000x0.188</v>
          </cell>
          <cell r="D1017" t="str">
            <v>F</v>
          </cell>
          <cell r="E1017">
            <v>11.7</v>
          </cell>
          <cell r="F1017">
            <v>3.18</v>
          </cell>
          <cell r="G1017">
            <v>0</v>
          </cell>
          <cell r="H1017">
            <v>0</v>
          </cell>
          <cell r="I1017">
            <v>6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0.188</v>
          </cell>
          <cell r="Q1017">
            <v>0.17399999999999999</v>
          </cell>
          <cell r="R1017">
            <v>0</v>
          </cell>
          <cell r="S1017">
            <v>0</v>
          </cell>
          <cell r="T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34.5</v>
          </cell>
          <cell r="AF1017">
            <v>0</v>
          </cell>
          <cell r="AG1017">
            <v>0</v>
          </cell>
          <cell r="AH1017">
            <v>0</v>
          </cell>
          <cell r="AI1017">
            <v>13.5</v>
          </cell>
          <cell r="AJ1017">
            <v>5.91</v>
          </cell>
          <cell r="AK1017">
            <v>4.51</v>
          </cell>
          <cell r="AL1017">
            <v>2.06</v>
          </cell>
          <cell r="AM1017">
            <v>13.5</v>
          </cell>
          <cell r="AN1017">
            <v>5.91</v>
          </cell>
          <cell r="AO1017">
            <v>4.51</v>
          </cell>
          <cell r="AP1017">
            <v>2.06</v>
          </cell>
          <cell r="AQ1017">
            <v>0</v>
          </cell>
          <cell r="AR1017">
            <v>27</v>
          </cell>
          <cell r="AS1017">
            <v>0</v>
          </cell>
          <cell r="AT1017">
            <v>9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D1017" t="str">
            <v>HSS152.4x4.8</v>
          </cell>
          <cell r="BE1017" t="str">
            <v>HSS152.4x4.8</v>
          </cell>
          <cell r="BF1017">
            <v>17.5</v>
          </cell>
          <cell r="BG1017">
            <v>20.532245580000001</v>
          </cell>
          <cell r="BH1017">
            <v>0</v>
          </cell>
          <cell r="BI1017">
            <v>0</v>
          </cell>
          <cell r="BJ1017">
            <v>15.245999999999999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0.47770799999999997</v>
          </cell>
          <cell r="BR1017">
            <v>0.44213399999999997</v>
          </cell>
          <cell r="BS1017">
            <v>0</v>
          </cell>
          <cell r="BT1017">
            <v>0</v>
          </cell>
          <cell r="BU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34.5</v>
          </cell>
          <cell r="CG1017">
            <v>0</v>
          </cell>
          <cell r="CH1017">
            <v>0</v>
          </cell>
          <cell r="CI1017">
            <v>0</v>
          </cell>
          <cell r="CJ1017">
            <v>562.79784873277345</v>
          </cell>
          <cell r="CK1017">
            <v>96.961980148110001</v>
          </cell>
          <cell r="CL1017">
            <v>73.99298315870999</v>
          </cell>
          <cell r="CM1017">
            <v>5.2344600000000003</v>
          </cell>
          <cell r="CN1017">
            <v>562.79784873277345</v>
          </cell>
          <cell r="CO1017">
            <v>96.961980148110001</v>
          </cell>
          <cell r="CP1017">
            <v>73.99298315870999</v>
          </cell>
          <cell r="CQ1017">
            <v>5.2344600000000003</v>
          </cell>
          <cell r="CR1017">
            <v>0</v>
          </cell>
          <cell r="CS1017">
            <v>1125.5956974655469</v>
          </cell>
          <cell r="CT1017">
            <v>0</v>
          </cell>
          <cell r="CU1017">
            <v>147.65783778899998</v>
          </cell>
          <cell r="CV1017">
            <v>0</v>
          </cell>
          <cell r="CW1017">
            <v>0</v>
          </cell>
          <cell r="CX1017">
            <v>0</v>
          </cell>
          <cell r="CY1017">
            <v>0</v>
          </cell>
          <cell r="CZ1017">
            <v>0</v>
          </cell>
          <cell r="DA1017">
            <v>0</v>
          </cell>
          <cell r="DB1017">
            <v>0</v>
          </cell>
          <cell r="DC1017">
            <v>0</v>
          </cell>
        </row>
        <row r="1018">
          <cell r="C1018" t="str">
            <v>HSS6.000x0.250</v>
          </cell>
          <cell r="D1018" t="str">
            <v>F</v>
          </cell>
          <cell r="E1018">
            <v>15.4</v>
          </cell>
          <cell r="F1018">
            <v>4.22</v>
          </cell>
          <cell r="G1018">
            <v>0</v>
          </cell>
          <cell r="H1018">
            <v>0</v>
          </cell>
          <cell r="I1018">
            <v>6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0.25</v>
          </cell>
          <cell r="Q1018">
            <v>0.23300000000000001</v>
          </cell>
          <cell r="R1018">
            <v>0</v>
          </cell>
          <cell r="S1018">
            <v>0</v>
          </cell>
          <cell r="T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25.8</v>
          </cell>
          <cell r="AF1018">
            <v>0</v>
          </cell>
          <cell r="AG1018">
            <v>0</v>
          </cell>
          <cell r="AH1018">
            <v>0</v>
          </cell>
          <cell r="AI1018">
            <v>17.600000000000001</v>
          </cell>
          <cell r="AJ1018">
            <v>7.75</v>
          </cell>
          <cell r="AK1018">
            <v>5.86</v>
          </cell>
          <cell r="AL1018">
            <v>2.04</v>
          </cell>
          <cell r="AM1018">
            <v>17.600000000000001</v>
          </cell>
          <cell r="AN1018">
            <v>7.75</v>
          </cell>
          <cell r="AO1018">
            <v>5.86</v>
          </cell>
          <cell r="AP1018">
            <v>2.04</v>
          </cell>
          <cell r="AQ1018">
            <v>0</v>
          </cell>
          <cell r="AR1018">
            <v>35.200000000000003</v>
          </cell>
          <cell r="AS1018">
            <v>0</v>
          </cell>
          <cell r="AT1018">
            <v>11.7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D1018" t="str">
            <v>HSS152.4x6.4</v>
          </cell>
          <cell r="BE1018" t="str">
            <v>HSS152.4x6.4</v>
          </cell>
          <cell r="BF1018">
            <v>23</v>
          </cell>
          <cell r="BG1018">
            <v>27.247193819999996</v>
          </cell>
          <cell r="BH1018">
            <v>0</v>
          </cell>
          <cell r="BI1018">
            <v>0</v>
          </cell>
          <cell r="BJ1018">
            <v>15.245999999999999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0.63524999999999998</v>
          </cell>
          <cell r="BR1018">
            <v>0.59205300000000005</v>
          </cell>
          <cell r="BS1018">
            <v>0</v>
          </cell>
          <cell r="BT1018">
            <v>0</v>
          </cell>
          <cell r="BU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25.8</v>
          </cell>
          <cell r="CG1018">
            <v>0</v>
          </cell>
          <cell r="CH1018">
            <v>0</v>
          </cell>
          <cell r="CI1018">
            <v>0</v>
          </cell>
          <cell r="CJ1018">
            <v>733.72163982939367</v>
          </cell>
          <cell r="CK1018">
            <v>127.14980476274999</v>
          </cell>
          <cell r="CL1018">
            <v>96.141658827059999</v>
          </cell>
          <cell r="CM1018">
            <v>5.1836399999999996</v>
          </cell>
          <cell r="CN1018">
            <v>733.72163982939367</v>
          </cell>
          <cell r="CO1018">
            <v>127.14980476274999</v>
          </cell>
          <cell r="CP1018">
            <v>96.141658827059999</v>
          </cell>
          <cell r="CQ1018">
            <v>5.1836399999999996</v>
          </cell>
          <cell r="CR1018">
            <v>0</v>
          </cell>
          <cell r="CS1018">
            <v>1467.4432796587873</v>
          </cell>
          <cell r="CT1018">
            <v>0</v>
          </cell>
          <cell r="CU1018">
            <v>191.95518912569997</v>
          </cell>
          <cell r="CV1018">
            <v>0</v>
          </cell>
          <cell r="CW1018">
            <v>0</v>
          </cell>
          <cell r="CX1018">
            <v>0</v>
          </cell>
          <cell r="CY1018">
            <v>0</v>
          </cell>
          <cell r="CZ1018">
            <v>0</v>
          </cell>
          <cell r="DA1018">
            <v>0</v>
          </cell>
          <cell r="DB1018">
            <v>0</v>
          </cell>
          <cell r="DC1018">
            <v>0</v>
          </cell>
        </row>
        <row r="1019">
          <cell r="C1019" t="str">
            <v>HSS6.000x0.280</v>
          </cell>
          <cell r="D1019" t="str">
            <v>F</v>
          </cell>
          <cell r="E1019">
            <v>17.100000000000001</v>
          </cell>
          <cell r="F1019">
            <v>4.71</v>
          </cell>
          <cell r="G1019">
            <v>0</v>
          </cell>
          <cell r="H1019">
            <v>0</v>
          </cell>
          <cell r="I1019">
            <v>6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0.28000000000000003</v>
          </cell>
          <cell r="Q1019">
            <v>0.26100000000000001</v>
          </cell>
          <cell r="R1019">
            <v>0</v>
          </cell>
          <cell r="S1019">
            <v>0</v>
          </cell>
          <cell r="T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23</v>
          </cell>
          <cell r="AF1019">
            <v>0</v>
          </cell>
          <cell r="AG1019">
            <v>0</v>
          </cell>
          <cell r="AH1019">
            <v>0</v>
          </cell>
          <cell r="AI1019">
            <v>19.399999999999999</v>
          </cell>
          <cell r="AJ1019">
            <v>8.6</v>
          </cell>
          <cell r="AK1019">
            <v>6.47</v>
          </cell>
          <cell r="AL1019">
            <v>2.0299999999999998</v>
          </cell>
          <cell r="AM1019">
            <v>19.399999999999999</v>
          </cell>
          <cell r="AN1019">
            <v>8.6</v>
          </cell>
          <cell r="AO1019">
            <v>6.47</v>
          </cell>
          <cell r="AP1019">
            <v>2.0299999999999998</v>
          </cell>
          <cell r="AQ1019">
            <v>0</v>
          </cell>
          <cell r="AR1019">
            <v>38.799999999999997</v>
          </cell>
          <cell r="AS1019">
            <v>0</v>
          </cell>
          <cell r="AT1019">
            <v>12.9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D1019" t="str">
            <v>HSS152.4x7.1</v>
          </cell>
          <cell r="BE1019" t="str">
            <v>HSS152.4x7.1</v>
          </cell>
          <cell r="BF1019">
            <v>25.5</v>
          </cell>
          <cell r="BG1019">
            <v>30.410967509999999</v>
          </cell>
          <cell r="BH1019">
            <v>0</v>
          </cell>
          <cell r="BI1019">
            <v>0</v>
          </cell>
          <cell r="BJ1019">
            <v>15.245999999999999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0.71148</v>
          </cell>
          <cell r="BR1019">
            <v>0.66320100000000004</v>
          </cell>
          <cell r="BS1019">
            <v>0</v>
          </cell>
          <cell r="BT1019">
            <v>0</v>
          </cell>
          <cell r="BU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23</v>
          </cell>
          <cell r="CG1019">
            <v>0</v>
          </cell>
          <cell r="CH1019">
            <v>0</v>
          </cell>
          <cell r="CI1019">
            <v>0</v>
          </cell>
          <cell r="CJ1019">
            <v>808.76135299376335</v>
          </cell>
          <cell r="CK1019">
            <v>141.09526722059999</v>
          </cell>
          <cell r="CL1019">
            <v>106.14957894386998</v>
          </cell>
          <cell r="CM1019">
            <v>5.1582299999999996</v>
          </cell>
          <cell r="CN1019">
            <v>808.76135299376335</v>
          </cell>
          <cell r="CO1019">
            <v>141.09526722059999</v>
          </cell>
          <cell r="CP1019">
            <v>106.14957894386998</v>
          </cell>
          <cell r="CQ1019">
            <v>5.1582299999999996</v>
          </cell>
          <cell r="CR1019">
            <v>0</v>
          </cell>
          <cell r="CS1019">
            <v>1617.5227059875267</v>
          </cell>
          <cell r="CT1019">
            <v>0</v>
          </cell>
          <cell r="CU1019">
            <v>211.6429008309</v>
          </cell>
          <cell r="CV1019">
            <v>0</v>
          </cell>
          <cell r="CW1019">
            <v>0</v>
          </cell>
          <cell r="CX1019">
            <v>0</v>
          </cell>
          <cell r="CY1019">
            <v>0</v>
          </cell>
          <cell r="CZ1019">
            <v>0</v>
          </cell>
          <cell r="DA1019">
            <v>0</v>
          </cell>
          <cell r="DB1019">
            <v>0</v>
          </cell>
          <cell r="DC1019">
            <v>0</v>
          </cell>
        </row>
        <row r="1020">
          <cell r="C1020" t="str">
            <v>HSS6.000x0.312</v>
          </cell>
          <cell r="D1020" t="str">
            <v>F</v>
          </cell>
          <cell r="E1020">
            <v>19</v>
          </cell>
          <cell r="F1020">
            <v>5.22</v>
          </cell>
          <cell r="G1020">
            <v>0</v>
          </cell>
          <cell r="H1020">
            <v>0</v>
          </cell>
          <cell r="I1020">
            <v>6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0.312</v>
          </cell>
          <cell r="Q1020">
            <v>0.29099999999999998</v>
          </cell>
          <cell r="R1020">
            <v>0</v>
          </cell>
          <cell r="S1020">
            <v>0</v>
          </cell>
          <cell r="T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20.6</v>
          </cell>
          <cell r="AF1020">
            <v>0</v>
          </cell>
          <cell r="AG1020">
            <v>0</v>
          </cell>
          <cell r="AH1020">
            <v>0</v>
          </cell>
          <cell r="AI1020">
            <v>21.3</v>
          </cell>
          <cell r="AJ1020">
            <v>9.49</v>
          </cell>
          <cell r="AK1020">
            <v>7.11</v>
          </cell>
          <cell r="AL1020">
            <v>2.02</v>
          </cell>
          <cell r="AM1020">
            <v>21.3</v>
          </cell>
          <cell r="AN1020">
            <v>9.49</v>
          </cell>
          <cell r="AO1020">
            <v>7.11</v>
          </cell>
          <cell r="AP1020">
            <v>2.02</v>
          </cell>
          <cell r="AQ1020">
            <v>0</v>
          </cell>
          <cell r="AR1020">
            <v>42.6</v>
          </cell>
          <cell r="AS1020">
            <v>0</v>
          </cell>
          <cell r="AT1020">
            <v>14.1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D1020" t="str">
            <v>HSS152.4x7.9</v>
          </cell>
          <cell r="BE1020" t="str">
            <v>HSS152.4x7.9</v>
          </cell>
          <cell r="BF1020">
            <v>28.3</v>
          </cell>
          <cell r="BG1020">
            <v>33.703874819999996</v>
          </cell>
          <cell r="BH1020">
            <v>0</v>
          </cell>
          <cell r="BI1020">
            <v>0</v>
          </cell>
          <cell r="BJ1020">
            <v>15.245999999999999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0.79279199999999994</v>
          </cell>
          <cell r="BR1020">
            <v>0.73943099999999995</v>
          </cell>
          <cell r="BS1020">
            <v>0</v>
          </cell>
          <cell r="BT1020">
            <v>0</v>
          </cell>
          <cell r="BU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20.6</v>
          </cell>
          <cell r="CG1020">
            <v>0</v>
          </cell>
          <cell r="CH1020">
            <v>0</v>
          </cell>
          <cell r="CI1020">
            <v>0</v>
          </cell>
          <cell r="CJ1020">
            <v>887.96993911170932</v>
          </cell>
          <cell r="CK1020">
            <v>155.69698673528998</v>
          </cell>
          <cell r="CL1020">
            <v>116.64969185331</v>
          </cell>
          <cell r="CM1020">
            <v>5.1328199999999997</v>
          </cell>
          <cell r="CN1020">
            <v>887.96993911170932</v>
          </cell>
          <cell r="CO1020">
            <v>155.69698673528998</v>
          </cell>
          <cell r="CP1020">
            <v>116.64969185331</v>
          </cell>
          <cell r="CQ1020">
            <v>5.1328199999999997</v>
          </cell>
          <cell r="CR1020">
            <v>0</v>
          </cell>
          <cell r="CS1020">
            <v>1775.9398782234186</v>
          </cell>
          <cell r="CT1020">
            <v>0</v>
          </cell>
          <cell r="CU1020">
            <v>231.33061253609998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A1020">
            <v>0</v>
          </cell>
          <cell r="DB1020">
            <v>0</v>
          </cell>
          <cell r="DC1020">
            <v>0</v>
          </cell>
        </row>
        <row r="1021">
          <cell r="C1021" t="str">
            <v>HSS6.000x0.375</v>
          </cell>
          <cell r="D1021" t="str">
            <v>F</v>
          </cell>
          <cell r="E1021">
            <v>22.5</v>
          </cell>
          <cell r="F1021">
            <v>6.2</v>
          </cell>
          <cell r="G1021">
            <v>0</v>
          </cell>
          <cell r="H1021">
            <v>0</v>
          </cell>
          <cell r="I1021">
            <v>6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0.375</v>
          </cell>
          <cell r="Q1021">
            <v>0.34899999999999998</v>
          </cell>
          <cell r="R1021">
            <v>0</v>
          </cell>
          <cell r="S1021">
            <v>0</v>
          </cell>
          <cell r="T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17.2</v>
          </cell>
          <cell r="AF1021">
            <v>0</v>
          </cell>
          <cell r="AG1021">
            <v>0</v>
          </cell>
          <cell r="AH1021">
            <v>0</v>
          </cell>
          <cell r="AI1021">
            <v>24.8</v>
          </cell>
          <cell r="AJ1021">
            <v>11.2</v>
          </cell>
          <cell r="AK1021">
            <v>8.2799999999999994</v>
          </cell>
          <cell r="AL1021">
            <v>2</v>
          </cell>
          <cell r="AM1021">
            <v>24.8</v>
          </cell>
          <cell r="AN1021">
            <v>11.2</v>
          </cell>
          <cell r="AO1021">
            <v>8.2799999999999994</v>
          </cell>
          <cell r="AP1021">
            <v>2</v>
          </cell>
          <cell r="AQ1021">
            <v>0</v>
          </cell>
          <cell r="AR1021">
            <v>49.7</v>
          </cell>
          <cell r="AS1021">
            <v>0</v>
          </cell>
          <cell r="AT1021">
            <v>16.399999999999999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D1021" t="str">
            <v>HSS152.4x9.5</v>
          </cell>
          <cell r="BE1021" t="str">
            <v>HSS152.4x9.5</v>
          </cell>
          <cell r="BF1021">
            <v>33.5</v>
          </cell>
          <cell r="BG1021">
            <v>40.031422200000002</v>
          </cell>
          <cell r="BH1021">
            <v>0</v>
          </cell>
          <cell r="BI1021">
            <v>0</v>
          </cell>
          <cell r="BJ1021">
            <v>15.245999999999999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0.95287499999999992</v>
          </cell>
          <cell r="BR1021">
            <v>0.88680899999999996</v>
          </cell>
          <cell r="BS1021">
            <v>0</v>
          </cell>
          <cell r="BT1021">
            <v>0</v>
          </cell>
          <cell r="BU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17.2</v>
          </cell>
          <cell r="CG1021">
            <v>0</v>
          </cell>
          <cell r="CH1021">
            <v>0</v>
          </cell>
          <cell r="CI1021">
            <v>0</v>
          </cell>
          <cell r="CJ1021">
            <v>1033.8804924868728</v>
          </cell>
          <cell r="CK1021">
            <v>183.75197591519998</v>
          </cell>
          <cell r="CL1021">
            <v>135.84521076587998</v>
          </cell>
          <cell r="CM1021">
            <v>5.0819999999999999</v>
          </cell>
          <cell r="CN1021">
            <v>1033.8804924868728</v>
          </cell>
          <cell r="CO1021">
            <v>183.75197591519998</v>
          </cell>
          <cell r="CP1021">
            <v>135.84521076587998</v>
          </cell>
          <cell r="CQ1021">
            <v>5.0819999999999999</v>
          </cell>
          <cell r="CR1021">
            <v>0</v>
          </cell>
          <cell r="CS1021">
            <v>2071.9298579273218</v>
          </cell>
          <cell r="CT1021">
            <v>0</v>
          </cell>
          <cell r="CU1021">
            <v>269.06539330439995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A1021">
            <v>0</v>
          </cell>
          <cell r="DB1021">
            <v>0</v>
          </cell>
          <cell r="DC1021">
            <v>0</v>
          </cell>
        </row>
        <row r="1022">
          <cell r="C1022" t="str">
            <v>HSS6.000x0.500</v>
          </cell>
          <cell r="D1022" t="str">
            <v>F</v>
          </cell>
          <cell r="E1022">
            <v>29.4</v>
          </cell>
          <cell r="F1022">
            <v>8.09</v>
          </cell>
          <cell r="G1022">
            <v>0</v>
          </cell>
          <cell r="H1022">
            <v>0</v>
          </cell>
          <cell r="I1022">
            <v>6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0.5</v>
          </cell>
          <cell r="Q1022">
            <v>0.46500000000000002</v>
          </cell>
          <cell r="R1022">
            <v>0</v>
          </cell>
          <cell r="S1022">
            <v>0</v>
          </cell>
          <cell r="T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12.9</v>
          </cell>
          <cell r="AF1022">
            <v>0</v>
          </cell>
          <cell r="AG1022">
            <v>0</v>
          </cell>
          <cell r="AH1022">
            <v>0</v>
          </cell>
          <cell r="AI1022">
            <v>31.2</v>
          </cell>
          <cell r="AJ1022">
            <v>14.3</v>
          </cell>
          <cell r="AK1022">
            <v>10.4</v>
          </cell>
          <cell r="AL1022">
            <v>1.96</v>
          </cell>
          <cell r="AM1022">
            <v>31.2</v>
          </cell>
          <cell r="AN1022">
            <v>14.3</v>
          </cell>
          <cell r="AO1022">
            <v>10.4</v>
          </cell>
          <cell r="AP1022">
            <v>1.96</v>
          </cell>
          <cell r="AQ1022">
            <v>0</v>
          </cell>
          <cell r="AR1022">
            <v>62.4</v>
          </cell>
          <cell r="AS1022">
            <v>0</v>
          </cell>
          <cell r="AT1022">
            <v>20.5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D1022" t="str">
            <v>HSS152.4x12.7</v>
          </cell>
          <cell r="BE1022" t="str">
            <v>HSS152.4x12.7</v>
          </cell>
          <cell r="BF1022">
            <v>43.800000000000004</v>
          </cell>
          <cell r="BG1022">
            <v>52.234549289999997</v>
          </cell>
          <cell r="BH1022">
            <v>0</v>
          </cell>
          <cell r="BI1022">
            <v>0</v>
          </cell>
          <cell r="BJ1022">
            <v>15.245999999999999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1.2705</v>
          </cell>
          <cell r="BR1022">
            <v>1.181565</v>
          </cell>
          <cell r="BS1022">
            <v>0</v>
          </cell>
          <cell r="BT1022">
            <v>0</v>
          </cell>
          <cell r="BU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12.9</v>
          </cell>
          <cell r="CG1022">
            <v>0</v>
          </cell>
          <cell r="CH1022">
            <v>0</v>
          </cell>
          <cell r="CI1022">
            <v>0</v>
          </cell>
          <cell r="CJ1022">
            <v>1300.6883615157431</v>
          </cell>
          <cell r="CK1022">
            <v>234.61189782029999</v>
          </cell>
          <cell r="CL1022">
            <v>170.6268347784</v>
          </cell>
          <cell r="CM1022">
            <v>4.9803600000000001</v>
          </cell>
          <cell r="CN1022">
            <v>1300.6883615157431</v>
          </cell>
          <cell r="CO1022">
            <v>234.61189782029999</v>
          </cell>
          <cell r="CP1022">
            <v>170.6268347784</v>
          </cell>
          <cell r="CQ1022">
            <v>4.9803600000000001</v>
          </cell>
          <cell r="CR1022">
            <v>0</v>
          </cell>
          <cell r="CS1022">
            <v>2601.3767230314861</v>
          </cell>
          <cell r="CT1022">
            <v>0</v>
          </cell>
          <cell r="CU1022">
            <v>336.33174163050001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A1022">
            <v>0</v>
          </cell>
          <cell r="DB1022">
            <v>0</v>
          </cell>
          <cell r="DC1022">
            <v>0</v>
          </cell>
        </row>
        <row r="1023">
          <cell r="C1023" t="str">
            <v>HSS6.125x0.188</v>
          </cell>
          <cell r="D1023" t="str">
            <v>F</v>
          </cell>
          <cell r="E1023">
            <v>11.9</v>
          </cell>
          <cell r="F1023">
            <v>3.25</v>
          </cell>
          <cell r="G1023">
            <v>0</v>
          </cell>
          <cell r="H1023">
            <v>0</v>
          </cell>
          <cell r="I1023">
            <v>6.125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0.188</v>
          </cell>
          <cell r="Q1023">
            <v>0.17399999999999999</v>
          </cell>
          <cell r="R1023">
            <v>0</v>
          </cell>
          <cell r="S1023">
            <v>0</v>
          </cell>
          <cell r="T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35.200000000000003</v>
          </cell>
          <cell r="AF1023">
            <v>0</v>
          </cell>
          <cell r="AG1023">
            <v>0</v>
          </cell>
          <cell r="AH1023">
            <v>0</v>
          </cell>
          <cell r="AI1023">
            <v>14.4</v>
          </cell>
          <cell r="AJ1023">
            <v>6.16</v>
          </cell>
          <cell r="AK1023">
            <v>4.71</v>
          </cell>
          <cell r="AL1023">
            <v>2.1</v>
          </cell>
          <cell r="AM1023">
            <v>14.4</v>
          </cell>
          <cell r="AN1023">
            <v>6.16</v>
          </cell>
          <cell r="AO1023">
            <v>4.71</v>
          </cell>
          <cell r="AP1023">
            <v>2.1</v>
          </cell>
          <cell r="AQ1023">
            <v>0</v>
          </cell>
          <cell r="AR1023">
            <v>28.8</v>
          </cell>
          <cell r="AS1023">
            <v>0</v>
          </cell>
          <cell r="AT1023">
            <v>9.4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D1023" t="str">
            <v>HSS155.6x4.8</v>
          </cell>
          <cell r="BE1023" t="str">
            <v>HSS155.6x4.8</v>
          </cell>
          <cell r="BF1023">
            <v>17.8</v>
          </cell>
          <cell r="BG1023">
            <v>20.98421325</v>
          </cell>
          <cell r="BH1023">
            <v>0</v>
          </cell>
          <cell r="BI1023">
            <v>0</v>
          </cell>
          <cell r="BJ1023">
            <v>15.563625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0.47770799999999997</v>
          </cell>
          <cell r="BR1023">
            <v>0.44213399999999997</v>
          </cell>
          <cell r="BS1023">
            <v>0</v>
          </cell>
          <cell r="BT1023">
            <v>0</v>
          </cell>
          <cell r="BU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35.200000000000003</v>
          </cell>
          <cell r="CG1023">
            <v>0</v>
          </cell>
          <cell r="CH1023">
            <v>0</v>
          </cell>
          <cell r="CI1023">
            <v>0</v>
          </cell>
          <cell r="CJ1023">
            <v>600.3177053149584</v>
          </cell>
          <cell r="CK1023">
            <v>101.06358675336</v>
          </cell>
          <cell r="CL1023">
            <v>77.27426844291</v>
          </cell>
          <cell r="CM1023">
            <v>5.3361000000000001</v>
          </cell>
          <cell r="CN1023">
            <v>600.3177053149584</v>
          </cell>
          <cell r="CO1023">
            <v>101.06358675336</v>
          </cell>
          <cell r="CP1023">
            <v>77.27426844291</v>
          </cell>
          <cell r="CQ1023">
            <v>5.3361000000000001</v>
          </cell>
          <cell r="CR1023">
            <v>0</v>
          </cell>
          <cell r="CS1023">
            <v>1200.6354106299168</v>
          </cell>
          <cell r="CT1023">
            <v>0</v>
          </cell>
          <cell r="CU1023">
            <v>154.2204083574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A1023">
            <v>0</v>
          </cell>
          <cell r="DB1023">
            <v>0</v>
          </cell>
          <cell r="DC1023">
            <v>0</v>
          </cell>
        </row>
        <row r="1024">
          <cell r="C1024" t="str">
            <v>HSS6.125x0.250</v>
          </cell>
          <cell r="D1024" t="str">
            <v>F</v>
          </cell>
          <cell r="E1024">
            <v>15.7</v>
          </cell>
          <cell r="F1024">
            <v>4.3099999999999996</v>
          </cell>
          <cell r="G1024">
            <v>0</v>
          </cell>
          <cell r="H1024">
            <v>0</v>
          </cell>
          <cell r="I1024">
            <v>6.125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0.25</v>
          </cell>
          <cell r="Q1024">
            <v>0.23300000000000001</v>
          </cell>
          <cell r="R1024">
            <v>0</v>
          </cell>
          <cell r="S1024">
            <v>0</v>
          </cell>
          <cell r="T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26.3</v>
          </cell>
          <cell r="AF1024">
            <v>0</v>
          </cell>
          <cell r="AG1024">
            <v>0</v>
          </cell>
          <cell r="AH1024">
            <v>0</v>
          </cell>
          <cell r="AI1024">
            <v>18.7</v>
          </cell>
          <cell r="AJ1024">
            <v>8.09</v>
          </cell>
          <cell r="AK1024">
            <v>6.12</v>
          </cell>
          <cell r="AL1024">
            <v>2.08</v>
          </cell>
          <cell r="AM1024">
            <v>18.7</v>
          </cell>
          <cell r="AN1024">
            <v>8.09</v>
          </cell>
          <cell r="AO1024">
            <v>6.12</v>
          </cell>
          <cell r="AP1024">
            <v>2.08</v>
          </cell>
          <cell r="AQ1024">
            <v>0</v>
          </cell>
          <cell r="AR1024">
            <v>37.5</v>
          </cell>
          <cell r="AS1024">
            <v>0</v>
          </cell>
          <cell r="AT1024">
            <v>12.2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D1024" t="str">
            <v>HSS155.6x6.4</v>
          </cell>
          <cell r="BE1024" t="str">
            <v>HSS155.6x6.4</v>
          </cell>
          <cell r="BF1024">
            <v>23.400000000000002</v>
          </cell>
          <cell r="BG1024">
            <v>27.828295109999996</v>
          </cell>
          <cell r="BH1024">
            <v>0</v>
          </cell>
          <cell r="BI1024">
            <v>0</v>
          </cell>
          <cell r="BJ1024">
            <v>15.563625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0.63524999999999998</v>
          </cell>
          <cell r="BR1024">
            <v>0.59205300000000005</v>
          </cell>
          <cell r="BS1024">
            <v>0</v>
          </cell>
          <cell r="BT1024">
            <v>0</v>
          </cell>
          <cell r="BU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26.3</v>
          </cell>
          <cell r="CG1024">
            <v>0</v>
          </cell>
          <cell r="CH1024">
            <v>0</v>
          </cell>
          <cell r="CI1024">
            <v>0</v>
          </cell>
          <cell r="CJ1024">
            <v>779.57924231873062</v>
          </cell>
          <cell r="CK1024">
            <v>132.72798974589</v>
          </cell>
          <cell r="CL1024">
            <v>100.40732969651999</v>
          </cell>
          <cell r="CM1024">
            <v>5.2852800000000002</v>
          </cell>
          <cell r="CN1024">
            <v>779.57924231873062</v>
          </cell>
          <cell r="CO1024">
            <v>132.72798974589</v>
          </cell>
          <cell r="CP1024">
            <v>100.40732969651999</v>
          </cell>
          <cell r="CQ1024">
            <v>5.2852800000000002</v>
          </cell>
          <cell r="CR1024">
            <v>0</v>
          </cell>
          <cell r="CS1024">
            <v>1563.3273575910375</v>
          </cell>
          <cell r="CT1024">
            <v>0</v>
          </cell>
          <cell r="CU1024">
            <v>200.15840233619997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A1024">
            <v>0</v>
          </cell>
          <cell r="DB1024">
            <v>0</v>
          </cell>
          <cell r="DC1024">
            <v>0</v>
          </cell>
        </row>
        <row r="1025">
          <cell r="C1025" t="str">
            <v>HSS6.125x0.312</v>
          </cell>
          <cell r="D1025" t="str">
            <v>F</v>
          </cell>
          <cell r="E1025">
            <v>19.399999999999999</v>
          </cell>
          <cell r="F1025">
            <v>5.33</v>
          </cell>
          <cell r="G1025">
            <v>0</v>
          </cell>
          <cell r="H1025">
            <v>0</v>
          </cell>
          <cell r="I1025">
            <v>6.125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0.312</v>
          </cell>
          <cell r="Q1025">
            <v>0.29099999999999998</v>
          </cell>
          <cell r="R1025">
            <v>0</v>
          </cell>
          <cell r="S1025">
            <v>0</v>
          </cell>
          <cell r="T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21</v>
          </cell>
          <cell r="AF1025">
            <v>0</v>
          </cell>
          <cell r="AG1025">
            <v>0</v>
          </cell>
          <cell r="AH1025">
            <v>0</v>
          </cell>
          <cell r="AI1025">
            <v>22.7</v>
          </cell>
          <cell r="AJ1025">
            <v>9.91</v>
          </cell>
          <cell r="AK1025">
            <v>7.43</v>
          </cell>
          <cell r="AL1025">
            <v>2.0699999999999998</v>
          </cell>
          <cell r="AM1025">
            <v>22.7</v>
          </cell>
          <cell r="AN1025">
            <v>9.91</v>
          </cell>
          <cell r="AO1025">
            <v>7.43</v>
          </cell>
          <cell r="AP1025">
            <v>2.0699999999999998</v>
          </cell>
          <cell r="AQ1025">
            <v>0</v>
          </cell>
          <cell r="AR1025">
            <v>45.5</v>
          </cell>
          <cell r="AS1025">
            <v>0</v>
          </cell>
          <cell r="AT1025">
            <v>14.8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D1025" t="str">
            <v>HSS155.6x7.9</v>
          </cell>
          <cell r="BE1025" t="str">
            <v>HSS155.6x7.9</v>
          </cell>
          <cell r="BF1025">
            <v>28.900000000000002</v>
          </cell>
          <cell r="BG1025">
            <v>34.41410973</v>
          </cell>
          <cell r="BH1025">
            <v>0</v>
          </cell>
          <cell r="BI1025">
            <v>0</v>
          </cell>
          <cell r="BJ1025">
            <v>15.563625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0.79279199999999994</v>
          </cell>
          <cell r="BR1025">
            <v>0.73943099999999995</v>
          </cell>
          <cell r="BS1025">
            <v>0</v>
          </cell>
          <cell r="BT1025">
            <v>0</v>
          </cell>
          <cell r="BU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21</v>
          </cell>
          <cell r="CG1025">
            <v>0</v>
          </cell>
          <cell r="CH1025">
            <v>0</v>
          </cell>
          <cell r="CI1025">
            <v>0</v>
          </cell>
          <cell r="CJ1025">
            <v>946.33416046177467</v>
          </cell>
          <cell r="CK1025">
            <v>162.58768583211</v>
          </cell>
          <cell r="CL1025">
            <v>121.89974830802998</v>
          </cell>
          <cell r="CM1025">
            <v>5.2598699999999994</v>
          </cell>
          <cell r="CN1025">
            <v>946.33416046177467</v>
          </cell>
          <cell r="CO1025">
            <v>162.58768583211</v>
          </cell>
          <cell r="CP1025">
            <v>121.89974830802998</v>
          </cell>
          <cell r="CQ1025">
            <v>5.2598699999999994</v>
          </cell>
          <cell r="CR1025">
            <v>0</v>
          </cell>
          <cell r="CS1025">
            <v>1896.8371938771254</v>
          </cell>
          <cell r="CT1025">
            <v>0</v>
          </cell>
          <cell r="CU1025">
            <v>242.81511103080001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A1025">
            <v>0</v>
          </cell>
          <cell r="DB1025">
            <v>0</v>
          </cell>
          <cell r="DC1025">
            <v>0</v>
          </cell>
        </row>
        <row r="1026">
          <cell r="C1026" t="str">
            <v>HSS6.125x0.375</v>
          </cell>
          <cell r="D1026" t="str">
            <v>F</v>
          </cell>
          <cell r="E1026">
            <v>23.1</v>
          </cell>
          <cell r="F1026">
            <v>6.33</v>
          </cell>
          <cell r="G1026">
            <v>0</v>
          </cell>
          <cell r="H1026">
            <v>0</v>
          </cell>
          <cell r="I1026">
            <v>6.125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0.375</v>
          </cell>
          <cell r="Q1026">
            <v>0.34899999999999998</v>
          </cell>
          <cell r="R1026">
            <v>0</v>
          </cell>
          <cell r="S1026">
            <v>0</v>
          </cell>
          <cell r="T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17.600000000000001</v>
          </cell>
          <cell r="AF1026">
            <v>0</v>
          </cell>
          <cell r="AG1026">
            <v>0</v>
          </cell>
          <cell r="AH1026">
            <v>0</v>
          </cell>
          <cell r="AI1026">
            <v>26.5</v>
          </cell>
          <cell r="AJ1026">
            <v>11.7</v>
          </cell>
          <cell r="AK1026">
            <v>8.66</v>
          </cell>
          <cell r="AL1026">
            <v>2.0499999999999998</v>
          </cell>
          <cell r="AM1026">
            <v>26.5</v>
          </cell>
          <cell r="AN1026">
            <v>11.7</v>
          </cell>
          <cell r="AO1026">
            <v>8.66</v>
          </cell>
          <cell r="AP1026">
            <v>2.0499999999999998</v>
          </cell>
          <cell r="AQ1026">
            <v>0</v>
          </cell>
          <cell r="AR1026">
            <v>53</v>
          </cell>
          <cell r="AS1026">
            <v>0</v>
          </cell>
          <cell r="AT1026">
            <v>17.2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D1026" t="str">
            <v>HSS155.6x9.5</v>
          </cell>
          <cell r="BE1026" t="str">
            <v>HSS155.6x9.5</v>
          </cell>
          <cell r="BF1026">
            <v>34.4</v>
          </cell>
          <cell r="BG1026">
            <v>40.870790729999996</v>
          </cell>
          <cell r="BH1026">
            <v>0</v>
          </cell>
          <cell r="BI1026">
            <v>0</v>
          </cell>
          <cell r="BJ1026">
            <v>15.563625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0.95287499999999992</v>
          </cell>
          <cell r="BR1026">
            <v>0.88680899999999996</v>
          </cell>
          <cell r="BS1026">
            <v>0</v>
          </cell>
          <cell r="BT1026">
            <v>0</v>
          </cell>
          <cell r="BU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17.600000000000001</v>
          </cell>
          <cell r="CG1026">
            <v>0</v>
          </cell>
          <cell r="CH1026">
            <v>0</v>
          </cell>
          <cell r="CI1026">
            <v>0</v>
          </cell>
          <cell r="CJ1026">
            <v>1104.7513326976664</v>
          </cell>
          <cell r="CK1026">
            <v>191.95518912569997</v>
          </cell>
          <cell r="CL1026">
            <v>142.07965280586001</v>
          </cell>
          <cell r="CM1026">
            <v>5.2090499999999995</v>
          </cell>
          <cell r="CN1026">
            <v>1104.7513326976664</v>
          </cell>
          <cell r="CO1026">
            <v>191.95518912569997</v>
          </cell>
          <cell r="CP1026">
            <v>142.07965280586001</v>
          </cell>
          <cell r="CQ1026">
            <v>5.2090499999999995</v>
          </cell>
          <cell r="CR1026">
            <v>0</v>
          </cell>
          <cell r="CS1026">
            <v>2209.5026653953328</v>
          </cell>
          <cell r="CT1026">
            <v>0</v>
          </cell>
          <cell r="CU1026">
            <v>282.19053444119999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A1026">
            <v>0</v>
          </cell>
          <cell r="DB1026">
            <v>0</v>
          </cell>
          <cell r="DC1026">
            <v>0</v>
          </cell>
        </row>
        <row r="1027">
          <cell r="C1027" t="str">
            <v>HSS6.125x0.500</v>
          </cell>
          <cell r="D1027" t="str">
            <v>F</v>
          </cell>
          <cell r="E1027">
            <v>30.1</v>
          </cell>
          <cell r="F1027">
            <v>8.27</v>
          </cell>
          <cell r="G1027">
            <v>0</v>
          </cell>
          <cell r="H1027">
            <v>0</v>
          </cell>
          <cell r="I1027">
            <v>6.125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0.5</v>
          </cell>
          <cell r="Q1027">
            <v>0.46500000000000002</v>
          </cell>
          <cell r="R1027">
            <v>0</v>
          </cell>
          <cell r="S1027">
            <v>0</v>
          </cell>
          <cell r="T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13.2</v>
          </cell>
          <cell r="AF1027">
            <v>0</v>
          </cell>
          <cell r="AG1027">
            <v>0</v>
          </cell>
          <cell r="AH1027">
            <v>0</v>
          </cell>
          <cell r="AI1027">
            <v>33.299999999999997</v>
          </cell>
          <cell r="AJ1027">
            <v>14.9</v>
          </cell>
          <cell r="AK1027">
            <v>10.9</v>
          </cell>
          <cell r="AL1027">
            <v>2.0099999999999998</v>
          </cell>
          <cell r="AM1027">
            <v>33.299999999999997</v>
          </cell>
          <cell r="AN1027">
            <v>14.9</v>
          </cell>
          <cell r="AO1027">
            <v>10.9</v>
          </cell>
          <cell r="AP1027">
            <v>2.0099999999999998</v>
          </cell>
          <cell r="AQ1027">
            <v>0</v>
          </cell>
          <cell r="AR1027">
            <v>66.7</v>
          </cell>
          <cell r="AS1027">
            <v>0</v>
          </cell>
          <cell r="AT1027">
            <v>21.5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D1027" t="str">
            <v>HSS155.6x12.7</v>
          </cell>
          <cell r="BE1027" t="str">
            <v>HSS155.6x12.7</v>
          </cell>
          <cell r="BF1027">
            <v>44.800000000000004</v>
          </cell>
          <cell r="BG1027">
            <v>53.396751869999996</v>
          </cell>
          <cell r="BH1027">
            <v>0</v>
          </cell>
          <cell r="BI1027">
            <v>0</v>
          </cell>
          <cell r="BJ1027">
            <v>15.563625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1.2705</v>
          </cell>
          <cell r="BR1027">
            <v>1.181565</v>
          </cell>
          <cell r="BS1027">
            <v>0</v>
          </cell>
          <cell r="BT1027">
            <v>0</v>
          </cell>
          <cell r="BU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13.2</v>
          </cell>
          <cell r="CG1027">
            <v>0</v>
          </cell>
          <cell r="CH1027">
            <v>0</v>
          </cell>
          <cell r="CI1027">
            <v>0</v>
          </cell>
          <cell r="CJ1027">
            <v>1388.2346935408411</v>
          </cell>
          <cell r="CK1027">
            <v>244.45575367289999</v>
          </cell>
          <cell r="CL1027">
            <v>178.83004798889999</v>
          </cell>
          <cell r="CM1027">
            <v>5.1074099999999989</v>
          </cell>
          <cell r="CN1027">
            <v>1388.2346935408411</v>
          </cell>
          <cell r="CO1027">
            <v>244.45575367289999</v>
          </cell>
          <cell r="CP1027">
            <v>178.83004798889999</v>
          </cell>
          <cell r="CQ1027">
            <v>5.1074099999999989</v>
          </cell>
          <cell r="CR1027">
            <v>0</v>
          </cell>
          <cell r="CS1027">
            <v>2780.6382600352586</v>
          </cell>
          <cell r="CT1027">
            <v>0</v>
          </cell>
          <cell r="CU1027">
            <v>352.7381680515</v>
          </cell>
          <cell r="CV1027">
            <v>0</v>
          </cell>
          <cell r="CW1027">
            <v>0</v>
          </cell>
          <cell r="CX1027">
            <v>0</v>
          </cell>
          <cell r="CY1027">
            <v>0</v>
          </cell>
          <cell r="CZ1027">
            <v>0</v>
          </cell>
          <cell r="DA1027">
            <v>0</v>
          </cell>
          <cell r="DB1027">
            <v>0</v>
          </cell>
          <cell r="DC1027">
            <v>0</v>
          </cell>
        </row>
        <row r="1028">
          <cell r="C1028" t="str">
            <v>HSS6.625x0.125</v>
          </cell>
          <cell r="D1028" t="str">
            <v>F</v>
          </cell>
          <cell r="E1028">
            <v>8.69</v>
          </cell>
          <cell r="F1028">
            <v>2.37</v>
          </cell>
          <cell r="G1028">
            <v>0</v>
          </cell>
          <cell r="H1028">
            <v>0</v>
          </cell>
          <cell r="I1028">
            <v>6.625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0.125</v>
          </cell>
          <cell r="Q1028">
            <v>0.11600000000000001</v>
          </cell>
          <cell r="R1028">
            <v>0</v>
          </cell>
          <cell r="S1028">
            <v>0</v>
          </cell>
          <cell r="T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57.1</v>
          </cell>
          <cell r="AF1028">
            <v>0</v>
          </cell>
          <cell r="AG1028">
            <v>0</v>
          </cell>
          <cell r="AH1028">
            <v>0</v>
          </cell>
          <cell r="AI1028">
            <v>12.6</v>
          </cell>
          <cell r="AJ1028">
            <v>4.92</v>
          </cell>
          <cell r="AK1028">
            <v>3.79</v>
          </cell>
          <cell r="AL1028">
            <v>2.2999999999999998</v>
          </cell>
          <cell r="AM1028">
            <v>12.6</v>
          </cell>
          <cell r="AN1028">
            <v>4.92</v>
          </cell>
          <cell r="AO1028">
            <v>3.79</v>
          </cell>
          <cell r="AP1028">
            <v>2.2999999999999998</v>
          </cell>
          <cell r="AQ1028">
            <v>0</v>
          </cell>
          <cell r="AR1028">
            <v>25.1</v>
          </cell>
          <cell r="AS1028">
            <v>0</v>
          </cell>
          <cell r="AT1028">
            <v>7.58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D1028" t="str">
            <v>HSS168.3x3.2</v>
          </cell>
          <cell r="BE1028" t="str">
            <v>HSS168.3x3.2</v>
          </cell>
          <cell r="BF1028">
            <v>13</v>
          </cell>
          <cell r="BG1028">
            <v>15.302333969999999</v>
          </cell>
          <cell r="BH1028">
            <v>0</v>
          </cell>
          <cell r="BI1028">
            <v>0</v>
          </cell>
          <cell r="BJ1028">
            <v>16.834125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0.31762499999999999</v>
          </cell>
          <cell r="BR1028">
            <v>0.29475600000000002</v>
          </cell>
          <cell r="BS1028">
            <v>0</v>
          </cell>
          <cell r="BT1028">
            <v>0</v>
          </cell>
          <cell r="BU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57.1</v>
          </cell>
          <cell r="CG1028">
            <v>0</v>
          </cell>
          <cell r="CH1028">
            <v>0</v>
          </cell>
          <cell r="CI1028">
            <v>0</v>
          </cell>
          <cell r="CJ1028">
            <v>525.2779921505886</v>
          </cell>
          <cell r="CK1028">
            <v>80.719617991319993</v>
          </cell>
          <cell r="CL1028">
            <v>62.180356135589996</v>
          </cell>
          <cell r="CM1028">
            <v>5.8442999999999996</v>
          </cell>
          <cell r="CN1028">
            <v>525.2779921505886</v>
          </cell>
          <cell r="CO1028">
            <v>80.719617991319993</v>
          </cell>
          <cell r="CP1028">
            <v>62.180356135589996</v>
          </cell>
          <cell r="CQ1028">
            <v>5.8442999999999996</v>
          </cell>
          <cell r="CR1028">
            <v>0</v>
          </cell>
          <cell r="CS1028">
            <v>1046.3871113476011</v>
          </cell>
          <cell r="CT1028">
            <v>0</v>
          </cell>
          <cell r="CU1028">
            <v>124.36071227117999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A1028">
            <v>0</v>
          </cell>
          <cell r="DB1028">
            <v>0</v>
          </cell>
          <cell r="DC1028">
            <v>0</v>
          </cell>
        </row>
        <row r="1029">
          <cell r="C1029" t="str">
            <v>HSS6.625x0.188</v>
          </cell>
          <cell r="D1029" t="str">
            <v>F</v>
          </cell>
          <cell r="E1029">
            <v>12.9</v>
          </cell>
          <cell r="F1029">
            <v>3.53</v>
          </cell>
          <cell r="G1029">
            <v>0</v>
          </cell>
          <cell r="H1029">
            <v>0</v>
          </cell>
          <cell r="I1029">
            <v>6.625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0.188</v>
          </cell>
          <cell r="Q1029">
            <v>0.17399999999999999</v>
          </cell>
          <cell r="R1029">
            <v>0</v>
          </cell>
          <cell r="S1029">
            <v>0</v>
          </cell>
          <cell r="T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38.1</v>
          </cell>
          <cell r="AF1029">
            <v>0</v>
          </cell>
          <cell r="AG1029">
            <v>0</v>
          </cell>
          <cell r="AH1029">
            <v>0</v>
          </cell>
          <cell r="AI1029">
            <v>18.399999999999999</v>
          </cell>
          <cell r="AJ1029">
            <v>7.24</v>
          </cell>
          <cell r="AK1029">
            <v>5.54</v>
          </cell>
          <cell r="AL1029">
            <v>2.2799999999999998</v>
          </cell>
          <cell r="AM1029">
            <v>18.399999999999999</v>
          </cell>
          <cell r="AN1029">
            <v>7.24</v>
          </cell>
          <cell r="AO1029">
            <v>5.54</v>
          </cell>
          <cell r="AP1029">
            <v>2.2799999999999998</v>
          </cell>
          <cell r="AQ1029">
            <v>0</v>
          </cell>
          <cell r="AR1029">
            <v>36.700000000000003</v>
          </cell>
          <cell r="AS1029">
            <v>0</v>
          </cell>
          <cell r="AT1029">
            <v>11.1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D1029" t="str">
            <v>HSS168.3x4.8</v>
          </cell>
          <cell r="BE1029" t="str">
            <v>HSS168.3x4.8</v>
          </cell>
          <cell r="BF1029">
            <v>19.200000000000003</v>
          </cell>
          <cell r="BG1029">
            <v>22.792083929999997</v>
          </cell>
          <cell r="BH1029">
            <v>0</v>
          </cell>
          <cell r="BI1029">
            <v>0</v>
          </cell>
          <cell r="BJ1029">
            <v>16.834125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0.47770799999999997</v>
          </cell>
          <cell r="BR1029">
            <v>0.44213399999999997</v>
          </cell>
          <cell r="BS1029">
            <v>0</v>
          </cell>
          <cell r="BT1029">
            <v>0</v>
          </cell>
          <cell r="BU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38.1</v>
          </cell>
          <cell r="CG1029">
            <v>0</v>
          </cell>
          <cell r="CH1029">
            <v>0</v>
          </cell>
          <cell r="CI1029">
            <v>0</v>
          </cell>
          <cell r="CJ1029">
            <v>767.07262345800234</v>
          </cell>
          <cell r="CK1029">
            <v>118.78252728804</v>
          </cell>
          <cell r="CL1029">
            <v>90.891602372339989</v>
          </cell>
          <cell r="CM1029">
            <v>5.7934799999999997</v>
          </cell>
          <cell r="CN1029">
            <v>767.07262345800234</v>
          </cell>
          <cell r="CO1029">
            <v>118.78252728804</v>
          </cell>
          <cell r="CP1029">
            <v>90.891602372339989</v>
          </cell>
          <cell r="CQ1029">
            <v>5.7934799999999997</v>
          </cell>
          <cell r="CR1029">
            <v>0</v>
          </cell>
          <cell r="CS1029">
            <v>1529.9763739624289</v>
          </cell>
          <cell r="CT1029">
            <v>0</v>
          </cell>
          <cell r="CU1029">
            <v>182.11133327309997</v>
          </cell>
          <cell r="CV1029">
            <v>0</v>
          </cell>
          <cell r="CW1029">
            <v>0</v>
          </cell>
          <cell r="CX1029">
            <v>0</v>
          </cell>
          <cell r="CY1029">
            <v>0</v>
          </cell>
          <cell r="CZ1029">
            <v>0</v>
          </cell>
          <cell r="DA1029">
            <v>0</v>
          </cell>
          <cell r="DB1029">
            <v>0</v>
          </cell>
          <cell r="DC1029">
            <v>0</v>
          </cell>
        </row>
        <row r="1030">
          <cell r="C1030" t="str">
            <v>HSS6.625x0.250</v>
          </cell>
          <cell r="D1030" t="str">
            <v>F</v>
          </cell>
          <cell r="E1030">
            <v>17</v>
          </cell>
          <cell r="F1030">
            <v>4.68</v>
          </cell>
          <cell r="G1030">
            <v>0</v>
          </cell>
          <cell r="H1030">
            <v>0</v>
          </cell>
          <cell r="I1030">
            <v>6.625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0.25</v>
          </cell>
          <cell r="Q1030">
            <v>0.23300000000000001</v>
          </cell>
          <cell r="R1030">
            <v>0</v>
          </cell>
          <cell r="S1030">
            <v>0</v>
          </cell>
          <cell r="T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28.4</v>
          </cell>
          <cell r="AF1030">
            <v>0</v>
          </cell>
          <cell r="AG1030">
            <v>0</v>
          </cell>
          <cell r="AH1030">
            <v>0</v>
          </cell>
          <cell r="AI1030">
            <v>23.9</v>
          </cell>
          <cell r="AJ1030">
            <v>9.52</v>
          </cell>
          <cell r="AK1030">
            <v>7.22</v>
          </cell>
          <cell r="AL1030">
            <v>2.2599999999999998</v>
          </cell>
          <cell r="AM1030">
            <v>23.9</v>
          </cell>
          <cell r="AN1030">
            <v>9.52</v>
          </cell>
          <cell r="AO1030">
            <v>7.22</v>
          </cell>
          <cell r="AP1030">
            <v>2.2599999999999998</v>
          </cell>
          <cell r="AQ1030">
            <v>0</v>
          </cell>
          <cell r="AR1030">
            <v>47.9</v>
          </cell>
          <cell r="AS1030">
            <v>0</v>
          </cell>
          <cell r="AT1030">
            <v>14.4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D1030" t="str">
            <v>HSS168.3x6.4</v>
          </cell>
          <cell r="BE1030" t="str">
            <v>HSS168.3x6.4</v>
          </cell>
          <cell r="BF1030">
            <v>25.3</v>
          </cell>
          <cell r="BG1030">
            <v>30.217267079999996</v>
          </cell>
          <cell r="BH1030">
            <v>0</v>
          </cell>
          <cell r="BI1030">
            <v>0</v>
          </cell>
          <cell r="BJ1030">
            <v>16.834125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0.63524999999999998</v>
          </cell>
          <cell r="BR1030">
            <v>0.59205300000000005</v>
          </cell>
          <cell r="BS1030">
            <v>0</v>
          </cell>
          <cell r="BT1030">
            <v>0</v>
          </cell>
          <cell r="BU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28.4</v>
          </cell>
          <cell r="CG1030">
            <v>0</v>
          </cell>
          <cell r="CH1030">
            <v>0</v>
          </cell>
          <cell r="CI1030">
            <v>0</v>
          </cell>
          <cell r="CJ1030">
            <v>996.3606359046878</v>
          </cell>
          <cell r="CK1030">
            <v>156.18917952791998</v>
          </cell>
          <cell r="CL1030">
            <v>118.45439875961999</v>
          </cell>
          <cell r="CM1030">
            <v>5.742659999999999</v>
          </cell>
          <cell r="CN1030">
            <v>996.3606359046878</v>
          </cell>
          <cell r="CO1030">
            <v>156.18917952791998</v>
          </cell>
          <cell r="CP1030">
            <v>118.45439875961999</v>
          </cell>
          <cell r="CQ1030">
            <v>5.742659999999999</v>
          </cell>
          <cell r="CR1030">
            <v>0</v>
          </cell>
          <cell r="CS1030">
            <v>1996.8901447629519</v>
          </cell>
          <cell r="CT1030">
            <v>0</v>
          </cell>
          <cell r="CU1030">
            <v>236.25254046239999</v>
          </cell>
          <cell r="CV1030">
            <v>0</v>
          </cell>
          <cell r="CW1030">
            <v>0</v>
          </cell>
          <cell r="CX1030">
            <v>0</v>
          </cell>
          <cell r="CY1030">
            <v>0</v>
          </cell>
          <cell r="CZ1030">
            <v>0</v>
          </cell>
          <cell r="DA1030">
            <v>0</v>
          </cell>
          <cell r="DB1030">
            <v>0</v>
          </cell>
          <cell r="DC1030">
            <v>0</v>
          </cell>
        </row>
        <row r="1031">
          <cell r="C1031" t="str">
            <v>HSS6.625x0.280</v>
          </cell>
          <cell r="D1031" t="str">
            <v>F</v>
          </cell>
          <cell r="E1031">
            <v>19</v>
          </cell>
          <cell r="F1031">
            <v>5.22</v>
          </cell>
          <cell r="G1031">
            <v>0</v>
          </cell>
          <cell r="H1031">
            <v>0</v>
          </cell>
          <cell r="I1031">
            <v>6.625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0.28000000000000003</v>
          </cell>
          <cell r="Q1031">
            <v>0.26100000000000001</v>
          </cell>
          <cell r="R1031">
            <v>0</v>
          </cell>
          <cell r="S1031">
            <v>0</v>
          </cell>
          <cell r="T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25.4</v>
          </cell>
          <cell r="AF1031">
            <v>0</v>
          </cell>
          <cell r="AG1031">
            <v>0</v>
          </cell>
          <cell r="AH1031">
            <v>0</v>
          </cell>
          <cell r="AI1031">
            <v>26.5</v>
          </cell>
          <cell r="AJ1031">
            <v>10.6</v>
          </cell>
          <cell r="AK1031">
            <v>7.99</v>
          </cell>
          <cell r="AL1031">
            <v>2.25</v>
          </cell>
          <cell r="AM1031">
            <v>26.5</v>
          </cell>
          <cell r="AN1031">
            <v>10.6</v>
          </cell>
          <cell r="AO1031">
            <v>7.99</v>
          </cell>
          <cell r="AP1031">
            <v>2.25</v>
          </cell>
          <cell r="AQ1031">
            <v>0</v>
          </cell>
          <cell r="AR1031">
            <v>52.9</v>
          </cell>
          <cell r="AS1031">
            <v>0</v>
          </cell>
          <cell r="AT1031">
            <v>15.9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D1031" t="str">
            <v>HSS168.3x7.1</v>
          </cell>
          <cell r="BE1031" t="str">
            <v>HSS168.3x7.1</v>
          </cell>
          <cell r="BF1031">
            <v>28.3</v>
          </cell>
          <cell r="BG1031">
            <v>33.703874819999996</v>
          </cell>
          <cell r="BH1031">
            <v>0</v>
          </cell>
          <cell r="BI1031">
            <v>0</v>
          </cell>
          <cell r="BJ1031">
            <v>16.834125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0.71148</v>
          </cell>
          <cell r="BR1031">
            <v>0.66320100000000004</v>
          </cell>
          <cell r="BS1031">
            <v>0</v>
          </cell>
          <cell r="BT1031">
            <v>0</v>
          </cell>
          <cell r="BU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25.4</v>
          </cell>
          <cell r="CG1031">
            <v>0</v>
          </cell>
          <cell r="CH1031">
            <v>0</v>
          </cell>
          <cell r="CI1031">
            <v>0</v>
          </cell>
          <cell r="CJ1031">
            <v>1104.7513326976664</v>
          </cell>
          <cell r="CK1031">
            <v>173.90812006259998</v>
          </cell>
          <cell r="CL1031">
            <v>131.08734710378999</v>
          </cell>
          <cell r="CM1031">
            <v>5.7172499999999999</v>
          </cell>
          <cell r="CN1031">
            <v>1104.7513326976664</v>
          </cell>
          <cell r="CO1031">
            <v>173.90812006259998</v>
          </cell>
          <cell r="CP1031">
            <v>131.08734710378999</v>
          </cell>
          <cell r="CQ1031">
            <v>5.7172499999999999</v>
          </cell>
          <cell r="CR1031">
            <v>0</v>
          </cell>
          <cell r="CS1031">
            <v>2205.3337924417569</v>
          </cell>
          <cell r="CT1031">
            <v>0</v>
          </cell>
          <cell r="CU1031">
            <v>260.86218009390001</v>
          </cell>
          <cell r="CV1031">
            <v>0</v>
          </cell>
          <cell r="CW1031">
            <v>0</v>
          </cell>
          <cell r="CX1031">
            <v>0</v>
          </cell>
          <cell r="CY1031">
            <v>0</v>
          </cell>
          <cell r="CZ1031">
            <v>0</v>
          </cell>
          <cell r="DA1031">
            <v>0</v>
          </cell>
          <cell r="DB1031">
            <v>0</v>
          </cell>
          <cell r="DC1031">
            <v>0</v>
          </cell>
        </row>
        <row r="1032">
          <cell r="C1032" t="str">
            <v>HSS6.625x0.312</v>
          </cell>
          <cell r="D1032" t="str">
            <v>F</v>
          </cell>
          <cell r="E1032">
            <v>21.1</v>
          </cell>
          <cell r="F1032">
            <v>5.79</v>
          </cell>
          <cell r="G1032">
            <v>0</v>
          </cell>
          <cell r="H1032">
            <v>0</v>
          </cell>
          <cell r="I1032">
            <v>6.625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0.312</v>
          </cell>
          <cell r="Q1032">
            <v>0.29099999999999998</v>
          </cell>
          <cell r="R1032">
            <v>0</v>
          </cell>
          <cell r="S1032">
            <v>0</v>
          </cell>
          <cell r="T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22.8</v>
          </cell>
          <cell r="AF1032">
            <v>0</v>
          </cell>
          <cell r="AG1032">
            <v>0</v>
          </cell>
          <cell r="AH1032">
            <v>0</v>
          </cell>
          <cell r="AI1032">
            <v>29.1</v>
          </cell>
          <cell r="AJ1032">
            <v>11.7</v>
          </cell>
          <cell r="AK1032">
            <v>8.7899999999999991</v>
          </cell>
          <cell r="AL1032">
            <v>2.2400000000000002</v>
          </cell>
          <cell r="AM1032">
            <v>29.1</v>
          </cell>
          <cell r="AN1032">
            <v>11.7</v>
          </cell>
          <cell r="AO1032">
            <v>8.7899999999999991</v>
          </cell>
          <cell r="AP1032">
            <v>2.2400000000000002</v>
          </cell>
          <cell r="AQ1032">
            <v>0</v>
          </cell>
          <cell r="AR1032">
            <v>58.2</v>
          </cell>
          <cell r="AS1032">
            <v>0</v>
          </cell>
          <cell r="AT1032">
            <v>17.5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D1032" t="str">
            <v>HSS168.3x7.9</v>
          </cell>
          <cell r="BE1032" t="str">
            <v>HSS168.3x7.9</v>
          </cell>
          <cell r="BF1032">
            <v>31.5</v>
          </cell>
          <cell r="BG1032">
            <v>37.384182989999999</v>
          </cell>
          <cell r="BH1032">
            <v>0</v>
          </cell>
          <cell r="BI1032">
            <v>0</v>
          </cell>
          <cell r="BJ1032">
            <v>16.834125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0.79279199999999994</v>
          </cell>
          <cell r="BR1032">
            <v>0.73943099999999995</v>
          </cell>
          <cell r="BS1032">
            <v>0</v>
          </cell>
          <cell r="BT1032">
            <v>0</v>
          </cell>
          <cell r="BU1032">
            <v>0</v>
          </cell>
          <cell r="BW1032">
            <v>0</v>
          </cell>
          <cell r="BX1032">
            <v>0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22.8</v>
          </cell>
          <cell r="CG1032">
            <v>0</v>
          </cell>
          <cell r="CH1032">
            <v>0</v>
          </cell>
          <cell r="CI1032">
            <v>0</v>
          </cell>
          <cell r="CJ1032">
            <v>1213.1420294906452</v>
          </cell>
          <cell r="CK1032">
            <v>191.95518912569997</v>
          </cell>
          <cell r="CL1032">
            <v>144.21248824058998</v>
          </cell>
          <cell r="CM1032">
            <v>5.69184</v>
          </cell>
          <cell r="CN1032">
            <v>1213.1420294906452</v>
          </cell>
          <cell r="CO1032">
            <v>191.95518912569997</v>
          </cell>
          <cell r="CP1032">
            <v>144.21248824058998</v>
          </cell>
          <cell r="CQ1032">
            <v>5.69184</v>
          </cell>
          <cell r="CR1032">
            <v>0</v>
          </cell>
          <cell r="CS1032">
            <v>2426.2840589812904</v>
          </cell>
          <cell r="CT1032">
            <v>0</v>
          </cell>
          <cell r="CU1032">
            <v>287.11246236749997</v>
          </cell>
          <cell r="CV1032">
            <v>0</v>
          </cell>
          <cell r="CW1032">
            <v>0</v>
          </cell>
          <cell r="CX1032">
            <v>0</v>
          </cell>
          <cell r="CY1032">
            <v>0</v>
          </cell>
          <cell r="CZ1032">
            <v>0</v>
          </cell>
          <cell r="DA1032">
            <v>0</v>
          </cell>
          <cell r="DB1032">
            <v>0</v>
          </cell>
          <cell r="DC1032">
            <v>0</v>
          </cell>
        </row>
        <row r="1033">
          <cell r="C1033" t="str">
            <v>HSS6.625x0.375</v>
          </cell>
          <cell r="D1033" t="str">
            <v>F</v>
          </cell>
          <cell r="E1033">
            <v>25.1</v>
          </cell>
          <cell r="F1033">
            <v>6.88</v>
          </cell>
          <cell r="G1033">
            <v>0</v>
          </cell>
          <cell r="H1033">
            <v>0</v>
          </cell>
          <cell r="I1033">
            <v>6.625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0.375</v>
          </cell>
          <cell r="Q1033">
            <v>0.34899999999999998</v>
          </cell>
          <cell r="R1033">
            <v>0</v>
          </cell>
          <cell r="S1033">
            <v>0</v>
          </cell>
          <cell r="T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19</v>
          </cell>
          <cell r="AF1033">
            <v>0</v>
          </cell>
          <cell r="AG1033">
            <v>0</v>
          </cell>
          <cell r="AH1033">
            <v>0</v>
          </cell>
          <cell r="AI1033">
            <v>34</v>
          </cell>
          <cell r="AJ1033">
            <v>13.8</v>
          </cell>
          <cell r="AK1033">
            <v>10.3</v>
          </cell>
          <cell r="AL1033">
            <v>2.2200000000000002</v>
          </cell>
          <cell r="AM1033">
            <v>34</v>
          </cell>
          <cell r="AN1033">
            <v>13.8</v>
          </cell>
          <cell r="AO1033">
            <v>10.3</v>
          </cell>
          <cell r="AP1033">
            <v>2.2200000000000002</v>
          </cell>
          <cell r="AQ1033">
            <v>0</v>
          </cell>
          <cell r="AR1033">
            <v>68</v>
          </cell>
          <cell r="AS1033">
            <v>0</v>
          </cell>
          <cell r="AT1033">
            <v>20.399999999999999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D1033" t="str">
            <v>HSS168.3x9.5</v>
          </cell>
          <cell r="BE1033" t="str">
            <v>HSS168.3x9.5</v>
          </cell>
          <cell r="BF1033">
            <v>37.4</v>
          </cell>
          <cell r="BG1033">
            <v>44.421965279999995</v>
          </cell>
          <cell r="BH1033">
            <v>0</v>
          </cell>
          <cell r="BI1033">
            <v>0</v>
          </cell>
          <cell r="BJ1033">
            <v>16.834125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0.95287499999999992</v>
          </cell>
          <cell r="BR1033">
            <v>0.88680899999999996</v>
          </cell>
          <cell r="BS1033">
            <v>0</v>
          </cell>
          <cell r="BT1033">
            <v>0</v>
          </cell>
          <cell r="BU1033">
            <v>0</v>
          </cell>
          <cell r="BW1033">
            <v>0</v>
          </cell>
          <cell r="BX1033">
            <v>0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19</v>
          </cell>
          <cell r="CG1033">
            <v>0</v>
          </cell>
          <cell r="CH1033">
            <v>0</v>
          </cell>
          <cell r="CI1033">
            <v>0</v>
          </cell>
          <cell r="CJ1033">
            <v>1417.416804215874</v>
          </cell>
          <cell r="CK1033">
            <v>226.40868460979999</v>
          </cell>
          <cell r="CL1033">
            <v>168.98619213629999</v>
          </cell>
          <cell r="CM1033">
            <v>5.6410200000000001</v>
          </cell>
          <cell r="CN1033">
            <v>1417.416804215874</v>
          </cell>
          <cell r="CO1033">
            <v>226.40868460979999</v>
          </cell>
          <cell r="CP1033">
            <v>168.98619213629999</v>
          </cell>
          <cell r="CQ1033">
            <v>5.6410200000000001</v>
          </cell>
          <cell r="CR1033">
            <v>0</v>
          </cell>
          <cell r="CS1033">
            <v>2834.833608431748</v>
          </cell>
          <cell r="CT1033">
            <v>0</v>
          </cell>
          <cell r="CU1033">
            <v>334.69109898839997</v>
          </cell>
          <cell r="CV1033">
            <v>0</v>
          </cell>
          <cell r="CW1033">
            <v>0</v>
          </cell>
          <cell r="CX1033">
            <v>0</v>
          </cell>
          <cell r="CY1033">
            <v>0</v>
          </cell>
          <cell r="CZ1033">
            <v>0</v>
          </cell>
          <cell r="DA1033">
            <v>0</v>
          </cell>
          <cell r="DB1033">
            <v>0</v>
          </cell>
          <cell r="DC1033">
            <v>0</v>
          </cell>
        </row>
        <row r="1034">
          <cell r="C1034" t="str">
            <v>HSS6.625x0.432</v>
          </cell>
          <cell r="D1034" t="str">
            <v>F</v>
          </cell>
          <cell r="E1034">
            <v>28.6</v>
          </cell>
          <cell r="F1034">
            <v>7.88</v>
          </cell>
          <cell r="G1034">
            <v>0</v>
          </cell>
          <cell r="H1034">
            <v>0</v>
          </cell>
          <cell r="I1034">
            <v>6.625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0.432</v>
          </cell>
          <cell r="Q1034">
            <v>0.40300000000000002</v>
          </cell>
          <cell r="R1034">
            <v>0</v>
          </cell>
          <cell r="S1034">
            <v>0</v>
          </cell>
          <cell r="T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16.399999999999999</v>
          </cell>
          <cell r="AF1034">
            <v>0</v>
          </cell>
          <cell r="AG1034">
            <v>0</v>
          </cell>
          <cell r="AH1034">
            <v>0</v>
          </cell>
          <cell r="AI1034">
            <v>38.299999999999997</v>
          </cell>
          <cell r="AJ1034">
            <v>15.6</v>
          </cell>
          <cell r="AK1034">
            <v>11.6</v>
          </cell>
          <cell r="AL1034">
            <v>2.2000000000000002</v>
          </cell>
          <cell r="AM1034">
            <v>38.299999999999997</v>
          </cell>
          <cell r="AN1034">
            <v>15.6</v>
          </cell>
          <cell r="AO1034">
            <v>11.6</v>
          </cell>
          <cell r="AP1034">
            <v>2.2000000000000002</v>
          </cell>
          <cell r="AQ1034">
            <v>0</v>
          </cell>
          <cell r="AR1034">
            <v>76.599999999999994</v>
          </cell>
          <cell r="AS1034">
            <v>0</v>
          </cell>
          <cell r="AT1034">
            <v>22.9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D1034" t="str">
            <v>HSS168.3x11</v>
          </cell>
          <cell r="BE1034" t="str">
            <v>HSS168.3x11</v>
          </cell>
          <cell r="BF1034">
            <v>42.6</v>
          </cell>
          <cell r="BG1034">
            <v>50.878646279999998</v>
          </cell>
          <cell r="BH1034">
            <v>0</v>
          </cell>
          <cell r="BI1034">
            <v>0</v>
          </cell>
          <cell r="BJ1034">
            <v>16.834125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1.097712</v>
          </cell>
          <cell r="BR1034">
            <v>1.0240230000000001</v>
          </cell>
          <cell r="BS1034">
            <v>0</v>
          </cell>
          <cell r="BT1034">
            <v>0</v>
          </cell>
          <cell r="BU1034">
            <v>0</v>
          </cell>
          <cell r="BW1034">
            <v>0</v>
          </cell>
          <cell r="BX1034">
            <v>0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16.399999999999999</v>
          </cell>
          <cell r="CG1034">
            <v>0</v>
          </cell>
          <cell r="CH1034">
            <v>0</v>
          </cell>
          <cell r="CI1034">
            <v>0</v>
          </cell>
          <cell r="CJ1034">
            <v>1596.6783412196462</v>
          </cell>
          <cell r="CK1034">
            <v>255.94025216759997</v>
          </cell>
          <cell r="CL1034">
            <v>190.31454648359997</v>
          </cell>
          <cell r="CM1034">
            <v>5.5902000000000003</v>
          </cell>
          <cell r="CN1034">
            <v>1596.6783412196462</v>
          </cell>
          <cell r="CO1034">
            <v>255.94025216759997</v>
          </cell>
          <cell r="CP1034">
            <v>190.31454648359997</v>
          </cell>
          <cell r="CQ1034">
            <v>5.5902000000000003</v>
          </cell>
          <cell r="CR1034">
            <v>0</v>
          </cell>
          <cell r="CS1034">
            <v>3193.3566824392924</v>
          </cell>
          <cell r="CT1034">
            <v>0</v>
          </cell>
          <cell r="CU1034">
            <v>375.70716504089995</v>
          </cell>
          <cell r="CV1034">
            <v>0</v>
          </cell>
          <cell r="CW1034">
            <v>0</v>
          </cell>
          <cell r="CX1034">
            <v>0</v>
          </cell>
          <cell r="CY1034">
            <v>0</v>
          </cell>
          <cell r="CZ1034">
            <v>0</v>
          </cell>
          <cell r="DA1034">
            <v>0</v>
          </cell>
          <cell r="DB1034">
            <v>0</v>
          </cell>
          <cell r="DC1034">
            <v>0</v>
          </cell>
        </row>
        <row r="1035">
          <cell r="C1035" t="str">
            <v>HSS6.625x0.500</v>
          </cell>
          <cell r="D1035" t="str">
            <v>F</v>
          </cell>
          <cell r="E1035">
            <v>32.700000000000003</v>
          </cell>
          <cell r="F1035">
            <v>9</v>
          </cell>
          <cell r="G1035">
            <v>0</v>
          </cell>
          <cell r="H1035">
            <v>0</v>
          </cell>
          <cell r="I1035">
            <v>6.625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0.5</v>
          </cell>
          <cell r="Q1035">
            <v>0.46500000000000002</v>
          </cell>
          <cell r="R1035">
            <v>0</v>
          </cell>
          <cell r="S1035">
            <v>0</v>
          </cell>
          <cell r="T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14.2</v>
          </cell>
          <cell r="AF1035">
            <v>0</v>
          </cell>
          <cell r="AG1035">
            <v>0</v>
          </cell>
          <cell r="AH1035">
            <v>0</v>
          </cell>
          <cell r="AI1035">
            <v>42.9</v>
          </cell>
          <cell r="AJ1035">
            <v>17.7</v>
          </cell>
          <cell r="AK1035">
            <v>13</v>
          </cell>
          <cell r="AL1035">
            <v>2.1800000000000002</v>
          </cell>
          <cell r="AM1035">
            <v>42.9</v>
          </cell>
          <cell r="AN1035">
            <v>17.7</v>
          </cell>
          <cell r="AO1035">
            <v>13</v>
          </cell>
          <cell r="AP1035">
            <v>2.1800000000000002</v>
          </cell>
          <cell r="AQ1035">
            <v>0</v>
          </cell>
          <cell r="AR1035">
            <v>85.9</v>
          </cell>
          <cell r="AS1035">
            <v>0</v>
          </cell>
          <cell r="AT1035">
            <v>25.7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D1035" t="str">
            <v>HSS168.3x12.7</v>
          </cell>
          <cell r="BE1035" t="str">
            <v>HSS168.3x12.7</v>
          </cell>
          <cell r="BF1035">
            <v>48.7</v>
          </cell>
          <cell r="BG1035">
            <v>58.110129000000001</v>
          </cell>
          <cell r="BH1035">
            <v>0</v>
          </cell>
          <cell r="BI1035">
            <v>0</v>
          </cell>
          <cell r="BJ1035">
            <v>16.834125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1.2705</v>
          </cell>
          <cell r="BR1035">
            <v>1.181565</v>
          </cell>
          <cell r="BS1035">
            <v>0</v>
          </cell>
          <cell r="BT1035">
            <v>0</v>
          </cell>
          <cell r="BU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14.2</v>
          </cell>
          <cell r="CG1035">
            <v>0</v>
          </cell>
          <cell r="CH1035">
            <v>0</v>
          </cell>
          <cell r="CI1035">
            <v>0</v>
          </cell>
          <cell r="CJ1035">
            <v>1788.4464970841468</v>
          </cell>
          <cell r="CK1035">
            <v>290.39374765169998</v>
          </cell>
          <cell r="CL1035">
            <v>213.28354347299998</v>
          </cell>
          <cell r="CM1035">
            <v>5.5393800000000004</v>
          </cell>
          <cell r="CN1035">
            <v>1788.4464970841468</v>
          </cell>
          <cell r="CO1035">
            <v>290.39374765169998</v>
          </cell>
          <cell r="CP1035">
            <v>213.28354347299998</v>
          </cell>
          <cell r="CQ1035">
            <v>5.5393800000000004</v>
          </cell>
          <cell r="CR1035">
            <v>0</v>
          </cell>
          <cell r="CS1035">
            <v>3581.0618671218699</v>
          </cell>
          <cell r="CT1035">
            <v>0</v>
          </cell>
          <cell r="CU1035">
            <v>421.64515901969997</v>
          </cell>
          <cell r="CV1035">
            <v>0</v>
          </cell>
          <cell r="CW1035">
            <v>0</v>
          </cell>
          <cell r="CX1035">
            <v>0</v>
          </cell>
          <cell r="CY1035">
            <v>0</v>
          </cell>
          <cell r="CZ1035">
            <v>0</v>
          </cell>
          <cell r="DA1035">
            <v>0</v>
          </cell>
          <cell r="DB1035">
            <v>0</v>
          </cell>
          <cell r="DC1035">
            <v>0</v>
          </cell>
        </row>
        <row r="1036">
          <cell r="C1036" t="str">
            <v>HSS6.875x0.188</v>
          </cell>
          <cell r="D1036" t="str">
            <v>F</v>
          </cell>
          <cell r="E1036">
            <v>13.4</v>
          </cell>
          <cell r="F1036">
            <v>3.66</v>
          </cell>
          <cell r="G1036">
            <v>0</v>
          </cell>
          <cell r="H1036">
            <v>0</v>
          </cell>
          <cell r="I1036">
            <v>6.875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0.188</v>
          </cell>
          <cell r="Q1036">
            <v>0.17399999999999999</v>
          </cell>
          <cell r="R1036">
            <v>0</v>
          </cell>
          <cell r="S1036">
            <v>0</v>
          </cell>
          <cell r="T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39.5</v>
          </cell>
          <cell r="AF1036">
            <v>0</v>
          </cell>
          <cell r="AG1036">
            <v>0</v>
          </cell>
          <cell r="AH1036">
            <v>0</v>
          </cell>
          <cell r="AI1036">
            <v>20.6</v>
          </cell>
          <cell r="AJ1036">
            <v>7.81</v>
          </cell>
          <cell r="AK1036">
            <v>5.99</v>
          </cell>
          <cell r="AL1036">
            <v>2.37</v>
          </cell>
          <cell r="AM1036">
            <v>20.6</v>
          </cell>
          <cell r="AN1036">
            <v>7.81</v>
          </cell>
          <cell r="AO1036">
            <v>5.99</v>
          </cell>
          <cell r="AP1036">
            <v>2.37</v>
          </cell>
          <cell r="AQ1036">
            <v>0</v>
          </cell>
          <cell r="AR1036">
            <v>41.1</v>
          </cell>
          <cell r="AS1036">
            <v>0</v>
          </cell>
          <cell r="AT1036">
            <v>12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D1036" t="str">
            <v>HSS174.6x4.8</v>
          </cell>
          <cell r="BE1036" t="str">
            <v>HSS174.6x4.8</v>
          </cell>
          <cell r="BF1036">
            <v>20</v>
          </cell>
          <cell r="BG1036">
            <v>23.631452459999998</v>
          </cell>
          <cell r="BH1036">
            <v>0</v>
          </cell>
          <cell r="BI1036">
            <v>0</v>
          </cell>
          <cell r="BJ1036">
            <v>17.469374999999999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0.47770799999999997</v>
          </cell>
          <cell r="BR1036">
            <v>0.44213399999999997</v>
          </cell>
          <cell r="BS1036">
            <v>0</v>
          </cell>
          <cell r="BT1036">
            <v>0</v>
          </cell>
          <cell r="BU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39.5</v>
          </cell>
          <cell r="CG1036">
            <v>0</v>
          </cell>
          <cell r="CH1036">
            <v>0</v>
          </cell>
          <cell r="CI1036">
            <v>0</v>
          </cell>
          <cell r="CJ1036">
            <v>858.78782843667659</v>
          </cell>
          <cell r="CK1036">
            <v>128.13419034800998</v>
          </cell>
          <cell r="CL1036">
            <v>98.274494261789997</v>
          </cell>
          <cell r="CM1036">
            <v>6.02217</v>
          </cell>
          <cell r="CN1036">
            <v>858.78782843667659</v>
          </cell>
          <cell r="CO1036">
            <v>128.13419034800998</v>
          </cell>
          <cell r="CP1036">
            <v>98.274494261789997</v>
          </cell>
          <cell r="CQ1036">
            <v>6.02217</v>
          </cell>
          <cell r="CR1036">
            <v>0</v>
          </cell>
          <cell r="CS1036">
            <v>1713.4067839197771</v>
          </cell>
          <cell r="CT1036">
            <v>0</v>
          </cell>
          <cell r="CU1036">
            <v>196.87711705199999</v>
          </cell>
          <cell r="CV1036">
            <v>0</v>
          </cell>
          <cell r="CW1036">
            <v>0</v>
          </cell>
          <cell r="CX1036">
            <v>0</v>
          </cell>
          <cell r="CY1036">
            <v>0</v>
          </cell>
          <cell r="CZ1036">
            <v>0</v>
          </cell>
          <cell r="DA1036">
            <v>0</v>
          </cell>
          <cell r="DB1036">
            <v>0</v>
          </cell>
          <cell r="DC1036">
            <v>0</v>
          </cell>
        </row>
        <row r="1037">
          <cell r="C1037" t="str">
            <v>HSS6.875x0.250</v>
          </cell>
          <cell r="D1037" t="str">
            <v>F</v>
          </cell>
          <cell r="E1037">
            <v>17.7</v>
          </cell>
          <cell r="F1037">
            <v>4.8600000000000003</v>
          </cell>
          <cell r="G1037">
            <v>0</v>
          </cell>
          <cell r="H1037">
            <v>0</v>
          </cell>
          <cell r="I1037">
            <v>6.875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0.25</v>
          </cell>
          <cell r="Q1037">
            <v>0.23300000000000001</v>
          </cell>
          <cell r="R1037">
            <v>0</v>
          </cell>
          <cell r="S1037">
            <v>0</v>
          </cell>
          <cell r="T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29.5</v>
          </cell>
          <cell r="AF1037">
            <v>0</v>
          </cell>
          <cell r="AG1037">
            <v>0</v>
          </cell>
          <cell r="AH1037">
            <v>0</v>
          </cell>
          <cell r="AI1037">
            <v>26.8</v>
          </cell>
          <cell r="AJ1037">
            <v>10.3</v>
          </cell>
          <cell r="AK1037">
            <v>7.81</v>
          </cell>
          <cell r="AL1037">
            <v>2.35</v>
          </cell>
          <cell r="AM1037">
            <v>26.8</v>
          </cell>
          <cell r="AN1037">
            <v>10.3</v>
          </cell>
          <cell r="AO1037">
            <v>7.81</v>
          </cell>
          <cell r="AP1037">
            <v>2.35</v>
          </cell>
          <cell r="AQ1037">
            <v>0</v>
          </cell>
          <cell r="AR1037">
            <v>53.7</v>
          </cell>
          <cell r="AS1037">
            <v>0</v>
          </cell>
          <cell r="AT1037">
            <v>15.6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D1037" t="str">
            <v>HSS174.6x6.4</v>
          </cell>
          <cell r="BE1037" t="str">
            <v>HSS174.6x6.4</v>
          </cell>
          <cell r="BF1037">
            <v>26.400000000000002</v>
          </cell>
          <cell r="BG1037">
            <v>31.379469660000002</v>
          </cell>
          <cell r="BH1037">
            <v>0</v>
          </cell>
          <cell r="BI1037">
            <v>0</v>
          </cell>
          <cell r="BJ1037">
            <v>17.469374999999999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0.63524999999999998</v>
          </cell>
          <cell r="BR1037">
            <v>0.59205300000000005</v>
          </cell>
          <cell r="BS1037">
            <v>0</v>
          </cell>
          <cell r="BT1037">
            <v>0</v>
          </cell>
          <cell r="BU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29.5</v>
          </cell>
          <cell r="CG1037">
            <v>0</v>
          </cell>
          <cell r="CH1037">
            <v>0</v>
          </cell>
          <cell r="CI1037">
            <v>0</v>
          </cell>
          <cell r="CJ1037">
            <v>1117.2579515583948</v>
          </cell>
          <cell r="CK1037">
            <v>168.98619213629999</v>
          </cell>
          <cell r="CL1037">
            <v>128.13419034800998</v>
          </cell>
          <cell r="CM1037">
            <v>5.9713500000000002</v>
          </cell>
          <cell r="CN1037">
            <v>1117.2579515583948</v>
          </cell>
          <cell r="CO1037">
            <v>168.98619213629999</v>
          </cell>
          <cell r="CP1037">
            <v>128.13419034800998</v>
          </cell>
          <cell r="CQ1037">
            <v>5.9713500000000002</v>
          </cell>
          <cell r="CR1037">
            <v>0</v>
          </cell>
          <cell r="CS1037">
            <v>2238.6847760703658</v>
          </cell>
          <cell r="CT1037">
            <v>0</v>
          </cell>
          <cell r="CU1037">
            <v>255.94025216759997</v>
          </cell>
          <cell r="CV1037">
            <v>0</v>
          </cell>
          <cell r="CW1037">
            <v>0</v>
          </cell>
          <cell r="CX1037">
            <v>0</v>
          </cell>
          <cell r="CY1037">
            <v>0</v>
          </cell>
          <cell r="CZ1037">
            <v>0</v>
          </cell>
          <cell r="DA1037">
            <v>0</v>
          </cell>
          <cell r="DB1037">
            <v>0</v>
          </cell>
          <cell r="DC1037">
            <v>0</v>
          </cell>
        </row>
        <row r="1038">
          <cell r="C1038" t="str">
            <v>HSS6.875x0.312</v>
          </cell>
          <cell r="D1038" t="str">
            <v>F</v>
          </cell>
          <cell r="E1038">
            <v>21.9</v>
          </cell>
          <cell r="F1038">
            <v>6.02</v>
          </cell>
          <cell r="G1038">
            <v>0</v>
          </cell>
          <cell r="H1038">
            <v>0</v>
          </cell>
          <cell r="I1038">
            <v>6.875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0.312</v>
          </cell>
          <cell r="Q1038">
            <v>0.29099999999999998</v>
          </cell>
          <cell r="R1038">
            <v>0</v>
          </cell>
          <cell r="S1038">
            <v>0</v>
          </cell>
          <cell r="T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23.6</v>
          </cell>
          <cell r="AF1038">
            <v>0</v>
          </cell>
          <cell r="AG1038">
            <v>0</v>
          </cell>
          <cell r="AH1038">
            <v>0</v>
          </cell>
          <cell r="AI1038">
            <v>32.700000000000003</v>
          </cell>
          <cell r="AJ1038">
            <v>12.6</v>
          </cell>
          <cell r="AK1038">
            <v>9.51</v>
          </cell>
          <cell r="AL1038">
            <v>2.33</v>
          </cell>
          <cell r="AM1038">
            <v>32.700000000000003</v>
          </cell>
          <cell r="AN1038">
            <v>12.6</v>
          </cell>
          <cell r="AO1038">
            <v>9.51</v>
          </cell>
          <cell r="AP1038">
            <v>2.33</v>
          </cell>
          <cell r="AQ1038">
            <v>0</v>
          </cell>
          <cell r="AR1038">
            <v>65.400000000000006</v>
          </cell>
          <cell r="AS1038">
            <v>0</v>
          </cell>
          <cell r="AT1038">
            <v>18.899999999999999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D1038" t="str">
            <v>HSS174.6x7.9</v>
          </cell>
          <cell r="BE1038" t="str">
            <v>HSS174.6x7.9</v>
          </cell>
          <cell r="BF1038">
            <v>32.6</v>
          </cell>
          <cell r="BG1038">
            <v>38.869219619999996</v>
          </cell>
          <cell r="BH1038">
            <v>0</v>
          </cell>
          <cell r="BI1038">
            <v>0</v>
          </cell>
          <cell r="BJ1038">
            <v>17.469374999999999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0.79279199999999994</v>
          </cell>
          <cell r="BR1038">
            <v>0.73943099999999995</v>
          </cell>
          <cell r="BS1038">
            <v>0</v>
          </cell>
          <cell r="BT1038">
            <v>0</v>
          </cell>
          <cell r="BU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23.6</v>
          </cell>
          <cell r="CG1038">
            <v>0</v>
          </cell>
          <cell r="CH1038">
            <v>0</v>
          </cell>
          <cell r="CI1038">
            <v>0</v>
          </cell>
          <cell r="CJ1038">
            <v>1363.2214558193848</v>
          </cell>
          <cell r="CK1038">
            <v>206.72097290459999</v>
          </cell>
          <cell r="CL1038">
            <v>156.02511526370998</v>
          </cell>
          <cell r="CM1038">
            <v>5.9205300000000003</v>
          </cell>
          <cell r="CN1038">
            <v>1363.2214558193848</v>
          </cell>
          <cell r="CO1038">
            <v>206.72097290459999</v>
          </cell>
          <cell r="CP1038">
            <v>156.02511526370998</v>
          </cell>
          <cell r="CQ1038">
            <v>5.9205300000000003</v>
          </cell>
          <cell r="CR1038">
            <v>0</v>
          </cell>
          <cell r="CS1038">
            <v>2726.4429116387696</v>
          </cell>
          <cell r="CT1038">
            <v>0</v>
          </cell>
          <cell r="CU1038">
            <v>310.08145935689998</v>
          </cell>
          <cell r="CV1038">
            <v>0</v>
          </cell>
          <cell r="CW1038">
            <v>0</v>
          </cell>
          <cell r="CX1038">
            <v>0</v>
          </cell>
          <cell r="CY1038">
            <v>0</v>
          </cell>
          <cell r="CZ1038">
            <v>0</v>
          </cell>
          <cell r="DA1038">
            <v>0</v>
          </cell>
          <cell r="DB1038">
            <v>0</v>
          </cell>
          <cell r="DC1038">
            <v>0</v>
          </cell>
        </row>
        <row r="1039">
          <cell r="C1039" t="str">
            <v>HSS6.875x0.375</v>
          </cell>
          <cell r="D1039" t="str">
            <v>F</v>
          </cell>
          <cell r="E1039">
            <v>26.1</v>
          </cell>
          <cell r="F1039">
            <v>7.16</v>
          </cell>
          <cell r="G1039">
            <v>0</v>
          </cell>
          <cell r="H1039">
            <v>0</v>
          </cell>
          <cell r="I1039">
            <v>6.875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0.375</v>
          </cell>
          <cell r="Q1039">
            <v>0.34899999999999998</v>
          </cell>
          <cell r="R1039">
            <v>0</v>
          </cell>
          <cell r="S1039">
            <v>0</v>
          </cell>
          <cell r="T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19.7</v>
          </cell>
          <cell r="AF1039">
            <v>0</v>
          </cell>
          <cell r="AG1039">
            <v>0</v>
          </cell>
          <cell r="AH1039">
            <v>0</v>
          </cell>
          <cell r="AI1039">
            <v>38.200000000000003</v>
          </cell>
          <cell r="AJ1039">
            <v>14.9</v>
          </cell>
          <cell r="AK1039">
            <v>11.1</v>
          </cell>
          <cell r="AL1039">
            <v>2.31</v>
          </cell>
          <cell r="AM1039">
            <v>38.200000000000003</v>
          </cell>
          <cell r="AN1039">
            <v>14.9</v>
          </cell>
          <cell r="AO1039">
            <v>11.1</v>
          </cell>
          <cell r="AP1039">
            <v>2.31</v>
          </cell>
          <cell r="AQ1039">
            <v>0</v>
          </cell>
          <cell r="AR1039">
            <v>76.400000000000006</v>
          </cell>
          <cell r="AS1039">
            <v>0</v>
          </cell>
          <cell r="AT1039">
            <v>22.1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D1039" t="str">
            <v>HSS174.6x9.5</v>
          </cell>
          <cell r="BE1039" t="str">
            <v>HSS174.6x9.5</v>
          </cell>
          <cell r="BF1039">
            <v>38.9</v>
          </cell>
          <cell r="BG1039">
            <v>46.229835959999996</v>
          </cell>
          <cell r="BH1039">
            <v>0</v>
          </cell>
          <cell r="BI1039">
            <v>0</v>
          </cell>
          <cell r="BJ1039">
            <v>17.469374999999999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0.95287499999999992</v>
          </cell>
          <cell r="BR1039">
            <v>0.88680899999999996</v>
          </cell>
          <cell r="BS1039">
            <v>0</v>
          </cell>
          <cell r="BT1039">
            <v>0</v>
          </cell>
          <cell r="BU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19.7</v>
          </cell>
          <cell r="CG1039">
            <v>0</v>
          </cell>
          <cell r="CH1039">
            <v>0</v>
          </cell>
          <cell r="CI1039">
            <v>0</v>
          </cell>
          <cell r="CJ1039">
            <v>1592.5094682660704</v>
          </cell>
          <cell r="CK1039">
            <v>244.45575367289999</v>
          </cell>
          <cell r="CL1039">
            <v>182.11133327309997</v>
          </cell>
          <cell r="CM1039">
            <v>5.8697099999999995</v>
          </cell>
          <cell r="CN1039">
            <v>1592.5094682660704</v>
          </cell>
          <cell r="CO1039">
            <v>244.45575367289999</v>
          </cell>
          <cell r="CP1039">
            <v>182.11133327309997</v>
          </cell>
          <cell r="CQ1039">
            <v>5.8697099999999995</v>
          </cell>
          <cell r="CR1039">
            <v>0</v>
          </cell>
          <cell r="CS1039">
            <v>3185.0189365321407</v>
          </cell>
          <cell r="CT1039">
            <v>0</v>
          </cell>
          <cell r="CU1039">
            <v>362.58202390410003</v>
          </cell>
          <cell r="CV1039">
            <v>0</v>
          </cell>
          <cell r="CW1039">
            <v>0</v>
          </cell>
          <cell r="CX1039">
            <v>0</v>
          </cell>
          <cell r="CY1039">
            <v>0</v>
          </cell>
          <cell r="CZ1039">
            <v>0</v>
          </cell>
          <cell r="DA1039">
            <v>0</v>
          </cell>
          <cell r="DB1039">
            <v>0</v>
          </cell>
          <cell r="DC1039">
            <v>0</v>
          </cell>
        </row>
        <row r="1040">
          <cell r="C1040" t="str">
            <v>HSS6.875x0.500</v>
          </cell>
          <cell r="D1040" t="str">
            <v>F</v>
          </cell>
          <cell r="E1040">
            <v>34.1</v>
          </cell>
          <cell r="F1040">
            <v>9.36</v>
          </cell>
          <cell r="G1040">
            <v>0</v>
          </cell>
          <cell r="H1040">
            <v>0</v>
          </cell>
          <cell r="I1040">
            <v>6.875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0.5</v>
          </cell>
          <cell r="Q1040">
            <v>0.46500000000000002</v>
          </cell>
          <cell r="R1040">
            <v>0</v>
          </cell>
          <cell r="S1040">
            <v>0</v>
          </cell>
          <cell r="T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14.8</v>
          </cell>
          <cell r="AF1040">
            <v>0</v>
          </cell>
          <cell r="AG1040">
            <v>0</v>
          </cell>
          <cell r="AH1040">
            <v>0</v>
          </cell>
          <cell r="AI1040">
            <v>48.3</v>
          </cell>
          <cell r="AJ1040">
            <v>19.100000000000001</v>
          </cell>
          <cell r="AK1040">
            <v>14.1</v>
          </cell>
          <cell r="AL1040">
            <v>2.27</v>
          </cell>
          <cell r="AM1040">
            <v>48.3</v>
          </cell>
          <cell r="AN1040">
            <v>19.100000000000001</v>
          </cell>
          <cell r="AO1040">
            <v>14.1</v>
          </cell>
          <cell r="AP1040">
            <v>2.27</v>
          </cell>
          <cell r="AQ1040">
            <v>0</v>
          </cell>
          <cell r="AR1040">
            <v>96.7</v>
          </cell>
          <cell r="AS1040">
            <v>0</v>
          </cell>
          <cell r="AT1040">
            <v>27.9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D1040" t="str">
            <v>HSS174.6x12.7</v>
          </cell>
          <cell r="BE1040" t="str">
            <v>HSS174.6x12.7</v>
          </cell>
          <cell r="BF1040">
            <v>50.800000000000004</v>
          </cell>
          <cell r="BG1040">
            <v>60.434534159999991</v>
          </cell>
          <cell r="BH1040">
            <v>0</v>
          </cell>
          <cell r="BI1040">
            <v>0</v>
          </cell>
          <cell r="BJ1040">
            <v>17.469374999999999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1.2705</v>
          </cell>
          <cell r="BR1040">
            <v>1.181565</v>
          </cell>
          <cell r="BS1040">
            <v>0</v>
          </cell>
          <cell r="BT1040">
            <v>0</v>
          </cell>
          <cell r="BU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14.8</v>
          </cell>
          <cell r="CG1040">
            <v>0</v>
          </cell>
          <cell r="CH1040">
            <v>0</v>
          </cell>
          <cell r="CI1040">
            <v>0</v>
          </cell>
          <cell r="CJ1040">
            <v>2013.5656365772561</v>
          </cell>
          <cell r="CK1040">
            <v>313.36274464109999</v>
          </cell>
          <cell r="CL1040">
            <v>231.33061253609998</v>
          </cell>
          <cell r="CM1040">
            <v>5.7680699999999998</v>
          </cell>
          <cell r="CN1040">
            <v>2013.5656365772561</v>
          </cell>
          <cell r="CO1040">
            <v>313.36274464109999</v>
          </cell>
          <cell r="CP1040">
            <v>231.33061253609998</v>
          </cell>
          <cell r="CQ1040">
            <v>5.7680699999999998</v>
          </cell>
          <cell r="CR1040">
            <v>0</v>
          </cell>
          <cell r="CS1040">
            <v>4031.3001461080885</v>
          </cell>
          <cell r="CT1040">
            <v>0</v>
          </cell>
          <cell r="CU1040">
            <v>457.73929714589997</v>
          </cell>
          <cell r="CV1040">
            <v>0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A1040">
            <v>0</v>
          </cell>
          <cell r="DB1040">
            <v>0</v>
          </cell>
          <cell r="DC1040">
            <v>0</v>
          </cell>
        </row>
        <row r="1041">
          <cell r="C1041" t="str">
            <v>HSS6x2x1/4</v>
          </cell>
          <cell r="D1041" t="str">
            <v>F</v>
          </cell>
          <cell r="E1041">
            <v>12.2</v>
          </cell>
          <cell r="F1041">
            <v>3.37</v>
          </cell>
          <cell r="G1041">
            <v>0</v>
          </cell>
          <cell r="H1041">
            <v>6</v>
          </cell>
          <cell r="I1041">
            <v>0</v>
          </cell>
          <cell r="J1041">
            <v>0</v>
          </cell>
          <cell r="K1041">
            <v>2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0.25</v>
          </cell>
          <cell r="Q1041">
            <v>0.23300000000000001</v>
          </cell>
          <cell r="R1041">
            <v>0</v>
          </cell>
          <cell r="S1041">
            <v>0</v>
          </cell>
          <cell r="T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5.58</v>
          </cell>
          <cell r="AC1041">
            <v>0</v>
          </cell>
          <cell r="AD1041">
            <v>22.8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13.1</v>
          </cell>
          <cell r="AJ1041">
            <v>5.84</v>
          </cell>
          <cell r="AK1041">
            <v>4.37</v>
          </cell>
          <cell r="AL1041">
            <v>1.97</v>
          </cell>
          <cell r="AM1041">
            <v>2.21</v>
          </cell>
          <cell r="AN1041">
            <v>2.61</v>
          </cell>
          <cell r="AO1041">
            <v>2.21</v>
          </cell>
          <cell r="AP1041">
            <v>0.81</v>
          </cell>
          <cell r="AQ1041">
            <v>0</v>
          </cell>
          <cell r="AR1041">
            <v>6.55</v>
          </cell>
          <cell r="AS1041">
            <v>0</v>
          </cell>
          <cell r="AT1041">
            <v>4.7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D1041" t="str">
            <v>HSS152.4x50.8x6.4</v>
          </cell>
          <cell r="BE1041" t="str">
            <v>HSS152.4x50.8x6.4</v>
          </cell>
          <cell r="BF1041">
            <v>18.200000000000003</v>
          </cell>
          <cell r="BG1041">
            <v>21.759014969999999</v>
          </cell>
          <cell r="BH1041">
            <v>0</v>
          </cell>
          <cell r="BI1041">
            <v>15.245999999999999</v>
          </cell>
          <cell r="BJ1041">
            <v>0</v>
          </cell>
          <cell r="BK1041">
            <v>0</v>
          </cell>
          <cell r="BL1041">
            <v>5.0819999999999999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0.63524999999999998</v>
          </cell>
          <cell r="BR1041">
            <v>0.59205300000000005</v>
          </cell>
          <cell r="BS1041">
            <v>0</v>
          </cell>
          <cell r="BT1041">
            <v>0</v>
          </cell>
          <cell r="BU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5.58</v>
          </cell>
          <cell r="CD1041">
            <v>0</v>
          </cell>
          <cell r="CE1041">
            <v>22.8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546.12235691846911</v>
          </cell>
          <cell r="CK1041">
            <v>95.813530298639989</v>
          </cell>
          <cell r="CL1041">
            <v>71.696083459769994</v>
          </cell>
          <cell r="CM1041">
            <v>5.0057700000000001</v>
          </cell>
          <cell r="CN1041">
            <v>92.132092274031805</v>
          </cell>
          <cell r="CO1041">
            <v>42.820772958809997</v>
          </cell>
          <cell r="CP1041">
            <v>36.258202390409998</v>
          </cell>
          <cell r="CQ1041">
            <v>2.0582099999999999</v>
          </cell>
          <cell r="CR1041">
            <v>0</v>
          </cell>
          <cell r="CS1041">
            <v>273.06117845923455</v>
          </cell>
          <cell r="CT1041">
            <v>0</v>
          </cell>
          <cell r="CU1041">
            <v>77.110204178700002</v>
          </cell>
          <cell r="CV1041">
            <v>0</v>
          </cell>
          <cell r="CW1041">
            <v>0</v>
          </cell>
          <cell r="CX1041">
            <v>0</v>
          </cell>
          <cell r="CY1041">
            <v>0</v>
          </cell>
          <cell r="CZ1041">
            <v>0</v>
          </cell>
          <cell r="DA1041">
            <v>0</v>
          </cell>
          <cell r="DB1041">
            <v>0</v>
          </cell>
          <cell r="DC1041">
            <v>0</v>
          </cell>
        </row>
        <row r="1042">
          <cell r="C1042" t="str">
            <v>HSS6x2x1/8</v>
          </cell>
          <cell r="D1042" t="str">
            <v>F</v>
          </cell>
          <cell r="E1042">
            <v>6.45</v>
          </cell>
          <cell r="F1042">
            <v>1.77</v>
          </cell>
          <cell r="G1042">
            <v>0</v>
          </cell>
          <cell r="H1042">
            <v>6</v>
          </cell>
          <cell r="I1042">
            <v>0</v>
          </cell>
          <cell r="J1042">
            <v>0</v>
          </cell>
          <cell r="K1042">
            <v>2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0.125</v>
          </cell>
          <cell r="Q1042">
            <v>0.11600000000000001</v>
          </cell>
          <cell r="R1042">
            <v>0</v>
          </cell>
          <cell r="S1042">
            <v>0</v>
          </cell>
          <cell r="T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14.2</v>
          </cell>
          <cell r="AC1042">
            <v>0</v>
          </cell>
          <cell r="AD1042">
            <v>48.7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7.42</v>
          </cell>
          <cell r="AJ1042">
            <v>3.19</v>
          </cell>
          <cell r="AK1042">
            <v>2.4700000000000002</v>
          </cell>
          <cell r="AL1042">
            <v>2.0499999999999998</v>
          </cell>
          <cell r="AM1042">
            <v>1.31</v>
          </cell>
          <cell r="AN1042">
            <v>1.46</v>
          </cell>
          <cell r="AO1042">
            <v>1.31</v>
          </cell>
          <cell r="AP1042">
            <v>0.86099999999999999</v>
          </cell>
          <cell r="AQ1042">
            <v>0</v>
          </cell>
          <cell r="AR1042">
            <v>3.72</v>
          </cell>
          <cell r="AS1042">
            <v>0</v>
          </cell>
          <cell r="AT1042">
            <v>2.57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D1042" t="str">
            <v>HSS152.4x50.8x3.2</v>
          </cell>
          <cell r="BE1042" t="str">
            <v>HSS152.4x50.8x3.2</v>
          </cell>
          <cell r="BF1042">
            <v>9.6</v>
          </cell>
          <cell r="BG1042">
            <v>11.42832537</v>
          </cell>
          <cell r="BH1042">
            <v>0</v>
          </cell>
          <cell r="BI1042">
            <v>15.245999999999999</v>
          </cell>
          <cell r="BJ1042">
            <v>0</v>
          </cell>
          <cell r="BK1042">
            <v>0</v>
          </cell>
          <cell r="BL1042">
            <v>5.0819999999999999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0.31762499999999999</v>
          </cell>
          <cell r="BR1042">
            <v>0.29475600000000002</v>
          </cell>
          <cell r="BS1042">
            <v>0</v>
          </cell>
          <cell r="BT1042">
            <v>0</v>
          </cell>
          <cell r="BU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14.2</v>
          </cell>
          <cell r="CD1042">
            <v>0</v>
          </cell>
          <cell r="CE1042">
            <v>48.7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309.33037315534659</v>
          </cell>
          <cell r="CK1042">
            <v>52.336500282989995</v>
          </cell>
          <cell r="CL1042">
            <v>40.523873259870001</v>
          </cell>
          <cell r="CM1042">
            <v>5.2090499999999995</v>
          </cell>
          <cell r="CN1042">
            <v>54.612235691846912</v>
          </cell>
          <cell r="CO1042">
            <v>23.953382574659997</v>
          </cell>
          <cell r="CP1042">
            <v>21.492418611510001</v>
          </cell>
          <cell r="CQ1042">
            <v>2.1878009999999999</v>
          </cell>
          <cell r="CR1042">
            <v>0</v>
          </cell>
          <cell r="CS1042">
            <v>155.08207387303094</v>
          </cell>
          <cell r="CT1042">
            <v>0</v>
          </cell>
          <cell r="CU1042">
            <v>42.164515901969992</v>
          </cell>
          <cell r="CV1042">
            <v>0</v>
          </cell>
          <cell r="CW1042">
            <v>0</v>
          </cell>
          <cell r="CX1042">
            <v>0</v>
          </cell>
          <cell r="CY1042">
            <v>0</v>
          </cell>
          <cell r="CZ1042">
            <v>0</v>
          </cell>
          <cell r="DA1042">
            <v>0</v>
          </cell>
          <cell r="DB1042">
            <v>0</v>
          </cell>
          <cell r="DC1042">
            <v>0</v>
          </cell>
        </row>
        <row r="1043">
          <cell r="C1043" t="str">
            <v>HSS6x2x3/16</v>
          </cell>
          <cell r="D1043" t="str">
            <v>F</v>
          </cell>
          <cell r="E1043">
            <v>9.4</v>
          </cell>
          <cell r="F1043">
            <v>2.58</v>
          </cell>
          <cell r="G1043">
            <v>0</v>
          </cell>
          <cell r="H1043">
            <v>6</v>
          </cell>
          <cell r="I1043">
            <v>0</v>
          </cell>
          <cell r="J1043">
            <v>0</v>
          </cell>
          <cell r="K1043">
            <v>2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0.1875</v>
          </cell>
          <cell r="Q1043">
            <v>0.17399999999999999</v>
          </cell>
          <cell r="R1043">
            <v>0</v>
          </cell>
          <cell r="S1043">
            <v>0</v>
          </cell>
          <cell r="T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8.49</v>
          </cell>
          <cell r="AC1043">
            <v>0</v>
          </cell>
          <cell r="AD1043">
            <v>31.5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10.5</v>
          </cell>
          <cell r="AJ1043">
            <v>4.58</v>
          </cell>
          <cell r="AK1043">
            <v>3.49</v>
          </cell>
          <cell r="AL1043">
            <v>2.0099999999999998</v>
          </cell>
          <cell r="AM1043">
            <v>1.8</v>
          </cell>
          <cell r="AN1043">
            <v>2.0699999999999998</v>
          </cell>
          <cell r="AO1043">
            <v>1.8</v>
          </cell>
          <cell r="AP1043">
            <v>0.83599999999999997</v>
          </cell>
          <cell r="AQ1043">
            <v>0</v>
          </cell>
          <cell r="AR1043">
            <v>5.24</v>
          </cell>
          <cell r="AS1043">
            <v>0</v>
          </cell>
          <cell r="AT1043">
            <v>3.68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D1043" t="str">
            <v>HSS152.4x50.8x4.8</v>
          </cell>
          <cell r="BE1043" t="str">
            <v>HSS152.4x50.8x4.8</v>
          </cell>
          <cell r="BF1043">
            <v>14</v>
          </cell>
          <cell r="BG1043">
            <v>16.658236979999998</v>
          </cell>
          <cell r="BH1043">
            <v>0</v>
          </cell>
          <cell r="BI1043">
            <v>15.245999999999999</v>
          </cell>
          <cell r="BJ1043">
            <v>0</v>
          </cell>
          <cell r="BK1043">
            <v>0</v>
          </cell>
          <cell r="BL1043">
            <v>5.0819999999999999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0.47643749999999996</v>
          </cell>
          <cell r="BR1043">
            <v>0.44213399999999997</v>
          </cell>
          <cell r="BS1043">
            <v>0</v>
          </cell>
          <cell r="BT1043">
            <v>0</v>
          </cell>
          <cell r="BU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8.49</v>
          </cell>
          <cell r="CD1043">
            <v>0</v>
          </cell>
          <cell r="CE1043">
            <v>31.5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437.73166012549046</v>
          </cell>
          <cell r="CK1043">
            <v>75.141433008180002</v>
          </cell>
          <cell r="CL1043">
            <v>57.258428209290003</v>
          </cell>
          <cell r="CM1043">
            <v>5.1074099999999989</v>
          </cell>
          <cell r="CN1043">
            <v>75.0397131643698</v>
          </cell>
          <cell r="CO1043">
            <v>33.961302691469996</v>
          </cell>
          <cell r="CP1043">
            <v>29.531567557799999</v>
          </cell>
          <cell r="CQ1043">
            <v>2.1242760000000001</v>
          </cell>
          <cell r="CR1043">
            <v>0</v>
          </cell>
          <cell r="CS1043">
            <v>218.44894276738765</v>
          </cell>
          <cell r="CT1043">
            <v>0</v>
          </cell>
          <cell r="CU1043">
            <v>60.37564922928</v>
          </cell>
          <cell r="CV1043">
            <v>0</v>
          </cell>
          <cell r="CW1043">
            <v>0</v>
          </cell>
          <cell r="CX1043">
            <v>0</v>
          </cell>
          <cell r="CY1043">
            <v>0</v>
          </cell>
          <cell r="CZ1043">
            <v>0</v>
          </cell>
          <cell r="DA1043">
            <v>0</v>
          </cell>
          <cell r="DB1043">
            <v>0</v>
          </cell>
          <cell r="DC1043">
            <v>0</v>
          </cell>
        </row>
        <row r="1044">
          <cell r="C1044" t="str">
            <v>HSS6x2x3/8</v>
          </cell>
          <cell r="D1044" t="str">
            <v>F</v>
          </cell>
          <cell r="E1044">
            <v>17.2</v>
          </cell>
          <cell r="F1044">
            <v>4.78</v>
          </cell>
          <cell r="G1044">
            <v>0</v>
          </cell>
          <cell r="H1044">
            <v>6</v>
          </cell>
          <cell r="I1044">
            <v>0</v>
          </cell>
          <cell r="J1044">
            <v>0</v>
          </cell>
          <cell r="K1044">
            <v>2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0.375</v>
          </cell>
          <cell r="Q1044">
            <v>0.34899999999999998</v>
          </cell>
          <cell r="R1044">
            <v>0</v>
          </cell>
          <cell r="S1044">
            <v>0</v>
          </cell>
          <cell r="T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2.73</v>
          </cell>
          <cell r="AC1044">
            <v>0</v>
          </cell>
          <cell r="AD1044">
            <v>14.2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17.100000000000001</v>
          </cell>
          <cell r="AJ1044">
            <v>7.93</v>
          </cell>
          <cell r="AK1044">
            <v>5.71</v>
          </cell>
          <cell r="AL1044">
            <v>1.89</v>
          </cell>
          <cell r="AM1044">
            <v>2.77</v>
          </cell>
          <cell r="AN1044">
            <v>3.46</v>
          </cell>
          <cell r="AO1044">
            <v>2.77</v>
          </cell>
          <cell r="AP1044">
            <v>0.76</v>
          </cell>
          <cell r="AQ1044">
            <v>0</v>
          </cell>
          <cell r="AR1044">
            <v>8.42</v>
          </cell>
          <cell r="AS1044">
            <v>0</v>
          </cell>
          <cell r="AT1044">
            <v>6.35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D1044" t="str">
            <v>HSS152.4x50.8x9.5</v>
          </cell>
          <cell r="BE1044" t="str">
            <v>HSS152.4x50.8x9.5</v>
          </cell>
          <cell r="BF1044">
            <v>25.6</v>
          </cell>
          <cell r="BG1044">
            <v>30.862935180000001</v>
          </cell>
          <cell r="BH1044">
            <v>0</v>
          </cell>
          <cell r="BI1044">
            <v>15.245999999999999</v>
          </cell>
          <cell r="BJ1044">
            <v>0</v>
          </cell>
          <cell r="BK1044">
            <v>0</v>
          </cell>
          <cell r="BL1044">
            <v>5.0819999999999999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0.95287499999999992</v>
          </cell>
          <cell r="BR1044">
            <v>0.88680899999999996</v>
          </cell>
          <cell r="BS1044">
            <v>0</v>
          </cell>
          <cell r="BT1044">
            <v>0</v>
          </cell>
          <cell r="BU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2.73</v>
          </cell>
          <cell r="CD1044">
            <v>0</v>
          </cell>
          <cell r="CE1044">
            <v>14.2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712.87727506151316</v>
          </cell>
          <cell r="CK1044">
            <v>130.10296151852998</v>
          </cell>
          <cell r="CL1044">
            <v>93.680694863909991</v>
          </cell>
          <cell r="CM1044">
            <v>4.8024899999999997</v>
          </cell>
          <cell r="CN1044">
            <v>115.47778081405797</v>
          </cell>
          <cell r="CO1044">
            <v>56.766235416659995</v>
          </cell>
          <cell r="CP1044">
            <v>45.445801186169994</v>
          </cell>
          <cell r="CQ1044">
            <v>1.93116</v>
          </cell>
          <cell r="CR1044">
            <v>0</v>
          </cell>
          <cell r="CS1044">
            <v>351.01910269110761</v>
          </cell>
          <cell r="CT1044">
            <v>0</v>
          </cell>
          <cell r="CU1044">
            <v>104.18080777334998</v>
          </cell>
          <cell r="CV1044">
            <v>0</v>
          </cell>
          <cell r="CW1044">
            <v>0</v>
          </cell>
          <cell r="CX1044">
            <v>0</v>
          </cell>
          <cell r="CY1044">
            <v>0</v>
          </cell>
          <cell r="CZ1044">
            <v>0</v>
          </cell>
          <cell r="DA1044">
            <v>0</v>
          </cell>
          <cell r="DB1044">
            <v>0</v>
          </cell>
          <cell r="DC1044">
            <v>0</v>
          </cell>
        </row>
        <row r="1045">
          <cell r="C1045" t="str">
            <v>HSS6x2x5/16</v>
          </cell>
          <cell r="D1045" t="str">
            <v>F</v>
          </cell>
          <cell r="E1045">
            <v>14.8</v>
          </cell>
          <cell r="F1045">
            <v>4.0999999999999996</v>
          </cell>
          <cell r="G1045">
            <v>0</v>
          </cell>
          <cell r="H1045">
            <v>6</v>
          </cell>
          <cell r="I1045">
            <v>0</v>
          </cell>
          <cell r="J1045">
            <v>0</v>
          </cell>
          <cell r="K1045">
            <v>2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0.3125</v>
          </cell>
          <cell r="Q1045">
            <v>0.29099999999999998</v>
          </cell>
          <cell r="R1045">
            <v>0</v>
          </cell>
          <cell r="S1045">
            <v>0</v>
          </cell>
          <cell r="T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3.87</v>
          </cell>
          <cell r="AC1045">
            <v>0</v>
          </cell>
          <cell r="AD1045">
            <v>17.600000000000001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15.3</v>
          </cell>
          <cell r="AJ1045">
            <v>6.95</v>
          </cell>
          <cell r="AK1045">
            <v>5.1100000000000003</v>
          </cell>
          <cell r="AL1045">
            <v>1.93</v>
          </cell>
          <cell r="AM1045">
            <v>2.52</v>
          </cell>
          <cell r="AN1045">
            <v>3.07</v>
          </cell>
          <cell r="AO1045">
            <v>2.52</v>
          </cell>
          <cell r="AP1045">
            <v>0.78500000000000003</v>
          </cell>
          <cell r="AQ1045">
            <v>0</v>
          </cell>
          <cell r="AR1045">
            <v>7.6</v>
          </cell>
          <cell r="AS1045">
            <v>0</v>
          </cell>
          <cell r="AT1045">
            <v>5.58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D1045" t="str">
            <v>HSS152.4x50.8x7.9</v>
          </cell>
          <cell r="BE1045" t="str">
            <v>HSS152.4x50.8x7.9</v>
          </cell>
          <cell r="BF1045">
            <v>22.1</v>
          </cell>
          <cell r="BG1045">
            <v>26.472392099999997</v>
          </cell>
          <cell r="BH1045">
            <v>0</v>
          </cell>
          <cell r="BI1045">
            <v>15.245999999999999</v>
          </cell>
          <cell r="BJ1045">
            <v>0</v>
          </cell>
          <cell r="BK1045">
            <v>0</v>
          </cell>
          <cell r="BL1045">
            <v>5.0819999999999999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0.7940625</v>
          </cell>
          <cell r="BR1045">
            <v>0.73943099999999995</v>
          </cell>
          <cell r="BS1045">
            <v>0</v>
          </cell>
          <cell r="BT1045">
            <v>0</v>
          </cell>
          <cell r="BU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3.87</v>
          </cell>
          <cell r="CD1045">
            <v>0</v>
          </cell>
          <cell r="CE1045">
            <v>17.600000000000001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637.83756189714336</v>
          </cell>
          <cell r="CK1045">
            <v>114.02466362595</v>
          </cell>
          <cell r="CL1045">
            <v>83.836839011310005</v>
          </cell>
          <cell r="CM1045">
            <v>4.9041299999999994</v>
          </cell>
          <cell r="CN1045">
            <v>105.05559843011771</v>
          </cell>
          <cell r="CO1045">
            <v>50.367729112469995</v>
          </cell>
          <cell r="CP1045">
            <v>41.344194580919996</v>
          </cell>
          <cell r="CQ1045">
            <v>1.994685</v>
          </cell>
          <cell r="CR1045">
            <v>0</v>
          </cell>
          <cell r="CS1045">
            <v>316.8343444717836</v>
          </cell>
          <cell r="CT1045">
            <v>0</v>
          </cell>
          <cell r="CU1045">
            <v>91.547859429179994</v>
          </cell>
          <cell r="CV1045">
            <v>0</v>
          </cell>
          <cell r="CW1045">
            <v>0</v>
          </cell>
          <cell r="CX1045">
            <v>0</v>
          </cell>
          <cell r="CY1045">
            <v>0</v>
          </cell>
          <cell r="CZ1045">
            <v>0</v>
          </cell>
          <cell r="DA1045">
            <v>0</v>
          </cell>
          <cell r="DB1045">
            <v>0</v>
          </cell>
          <cell r="DC1045">
            <v>0</v>
          </cell>
        </row>
        <row r="1046">
          <cell r="C1046" t="str">
            <v>HSS6x3x1/2</v>
          </cell>
          <cell r="D1046" t="str">
            <v>F</v>
          </cell>
          <cell r="E1046">
            <v>24.9</v>
          </cell>
          <cell r="F1046">
            <v>6.95</v>
          </cell>
          <cell r="G1046">
            <v>0</v>
          </cell>
          <cell r="H1046">
            <v>6</v>
          </cell>
          <cell r="I1046">
            <v>0</v>
          </cell>
          <cell r="J1046">
            <v>0</v>
          </cell>
          <cell r="K1046">
            <v>3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0.5</v>
          </cell>
          <cell r="Q1046">
            <v>0.46500000000000002</v>
          </cell>
          <cell r="R1046">
            <v>0</v>
          </cell>
          <cell r="S1046">
            <v>0</v>
          </cell>
          <cell r="T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3.45</v>
          </cell>
          <cell r="AC1046">
            <v>0</v>
          </cell>
          <cell r="AD1046">
            <v>9.9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26.8</v>
          </cell>
          <cell r="AJ1046">
            <v>12.1</v>
          </cell>
          <cell r="AK1046">
            <v>8.9499999999999993</v>
          </cell>
          <cell r="AL1046">
            <v>1.97</v>
          </cell>
          <cell r="AM1046">
            <v>8.69</v>
          </cell>
          <cell r="AN1046">
            <v>7.28</v>
          </cell>
          <cell r="AO1046">
            <v>5.79</v>
          </cell>
          <cell r="AP1046">
            <v>1.1200000000000001</v>
          </cell>
          <cell r="AQ1046">
            <v>0</v>
          </cell>
          <cell r="AR1046">
            <v>23.1</v>
          </cell>
          <cell r="AS1046">
            <v>0</v>
          </cell>
          <cell r="AT1046">
            <v>12.7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D1046" t="str">
            <v>HSS152.4x76.2x12.7</v>
          </cell>
          <cell r="BE1046" t="str">
            <v>HSS152.4x76.2x12.7</v>
          </cell>
          <cell r="BF1046">
            <v>37.1</v>
          </cell>
          <cell r="BG1046">
            <v>44.873932949999997</v>
          </cell>
          <cell r="BH1046">
            <v>0</v>
          </cell>
          <cell r="BI1046">
            <v>15.245999999999999</v>
          </cell>
          <cell r="BJ1046">
            <v>0</v>
          </cell>
          <cell r="BK1046">
            <v>0</v>
          </cell>
          <cell r="BL1046">
            <v>7.6229999999999993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1.2705</v>
          </cell>
          <cell r="BR1046">
            <v>1.181565</v>
          </cell>
          <cell r="BS1046">
            <v>0</v>
          </cell>
          <cell r="BT1046">
            <v>0</v>
          </cell>
          <cell r="BU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3.45</v>
          </cell>
          <cell r="CD1046">
            <v>0</v>
          </cell>
          <cell r="CE1046">
            <v>9.9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1117.2579515583948</v>
          </cell>
          <cell r="CK1046">
            <v>198.51775969409999</v>
          </cell>
          <cell r="CL1046">
            <v>146.83751646794997</v>
          </cell>
          <cell r="CM1046">
            <v>5.0057700000000001</v>
          </cell>
          <cell r="CN1046">
            <v>362.27505966576308</v>
          </cell>
          <cell r="CO1046">
            <v>119.43878434487999</v>
          </cell>
          <cell r="CP1046">
            <v>94.993208977590001</v>
          </cell>
          <cell r="CQ1046">
            <v>2.84592</v>
          </cell>
          <cell r="CR1046">
            <v>0</v>
          </cell>
          <cell r="CS1046">
            <v>963.00965227607912</v>
          </cell>
          <cell r="CT1046">
            <v>0</v>
          </cell>
          <cell r="CU1046">
            <v>208.36161554669997</v>
          </cell>
          <cell r="CV1046">
            <v>0</v>
          </cell>
          <cell r="CW1046">
            <v>0</v>
          </cell>
          <cell r="CX1046">
            <v>0</v>
          </cell>
          <cell r="CY1046">
            <v>0</v>
          </cell>
          <cell r="CZ1046">
            <v>0</v>
          </cell>
          <cell r="DA1046">
            <v>0</v>
          </cell>
          <cell r="DB1046">
            <v>0</v>
          </cell>
          <cell r="DC1046">
            <v>0</v>
          </cell>
        </row>
        <row r="1047">
          <cell r="C1047" t="str">
            <v>HSS6x3x1/4</v>
          </cell>
          <cell r="D1047" t="str">
            <v>F</v>
          </cell>
          <cell r="E1047">
            <v>13.9</v>
          </cell>
          <cell r="F1047">
            <v>3.84</v>
          </cell>
          <cell r="G1047">
            <v>0</v>
          </cell>
          <cell r="H1047">
            <v>6</v>
          </cell>
          <cell r="I1047">
            <v>0</v>
          </cell>
          <cell r="J1047">
            <v>0</v>
          </cell>
          <cell r="K1047">
            <v>3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0.25</v>
          </cell>
          <cell r="Q1047">
            <v>0.23300000000000001</v>
          </cell>
          <cell r="R1047">
            <v>0</v>
          </cell>
          <cell r="S1047">
            <v>0</v>
          </cell>
          <cell r="T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9.8800000000000008</v>
          </cell>
          <cell r="AC1047">
            <v>0</v>
          </cell>
          <cell r="AD1047">
            <v>22.8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17</v>
          </cell>
          <cell r="AJ1047">
            <v>7.19</v>
          </cell>
          <cell r="AK1047">
            <v>5.66</v>
          </cell>
          <cell r="AL1047">
            <v>2.1</v>
          </cell>
          <cell r="AM1047">
            <v>5.7</v>
          </cell>
          <cell r="AN1047">
            <v>4.41</v>
          </cell>
          <cell r="AO1047">
            <v>3.8</v>
          </cell>
          <cell r="AP1047">
            <v>1.22</v>
          </cell>
          <cell r="AQ1047">
            <v>0</v>
          </cell>
          <cell r="AR1047">
            <v>14.2</v>
          </cell>
          <cell r="AS1047">
            <v>0</v>
          </cell>
          <cell r="AT1047">
            <v>7.39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D1047" t="str">
            <v>HSS152.4x76.2x6.4</v>
          </cell>
          <cell r="BE1047" t="str">
            <v>HSS152.4x76.2x6.4</v>
          </cell>
          <cell r="BF1047">
            <v>20.700000000000003</v>
          </cell>
          <cell r="BG1047">
            <v>24.793655039999997</v>
          </cell>
          <cell r="BH1047">
            <v>0</v>
          </cell>
          <cell r="BI1047">
            <v>15.245999999999999</v>
          </cell>
          <cell r="BJ1047">
            <v>0</v>
          </cell>
          <cell r="BK1047">
            <v>0</v>
          </cell>
          <cell r="BL1047">
            <v>7.6229999999999993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0.63524999999999998</v>
          </cell>
          <cell r="BR1047">
            <v>0.59205300000000005</v>
          </cell>
          <cell r="BS1047">
            <v>0</v>
          </cell>
          <cell r="BT1047">
            <v>0</v>
          </cell>
          <cell r="BU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9.8800000000000008</v>
          </cell>
          <cell r="CD1047">
            <v>0</v>
          </cell>
          <cell r="CE1047">
            <v>22.8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708.70840210793699</v>
          </cell>
          <cell r="CK1047">
            <v>117.96220596699</v>
          </cell>
          <cell r="CL1047">
            <v>92.860373542860003</v>
          </cell>
          <cell r="CM1047">
            <v>5.3361000000000001</v>
          </cell>
          <cell r="CN1047">
            <v>237.62575835383771</v>
          </cell>
          <cell r="CO1047">
            <v>72.352340516609999</v>
          </cell>
          <cell r="CP1047">
            <v>62.344420399799994</v>
          </cell>
          <cell r="CQ1047">
            <v>3.1000199999999998</v>
          </cell>
          <cell r="CR1047">
            <v>0</v>
          </cell>
          <cell r="CS1047">
            <v>591.97995940780618</v>
          </cell>
          <cell r="CT1047">
            <v>0</v>
          </cell>
          <cell r="CU1047">
            <v>121.24349125118999</v>
          </cell>
          <cell r="CV1047">
            <v>0</v>
          </cell>
          <cell r="CW1047">
            <v>0</v>
          </cell>
          <cell r="CX1047">
            <v>0</v>
          </cell>
          <cell r="CY1047">
            <v>0</v>
          </cell>
          <cell r="CZ1047">
            <v>0</v>
          </cell>
          <cell r="DA1047">
            <v>0</v>
          </cell>
          <cell r="DB1047">
            <v>0</v>
          </cell>
          <cell r="DC1047">
            <v>0</v>
          </cell>
        </row>
        <row r="1048">
          <cell r="C1048" t="str">
            <v>HSS6x3x1/8</v>
          </cell>
          <cell r="D1048" t="str">
            <v>F</v>
          </cell>
          <cell r="E1048">
            <v>7.3</v>
          </cell>
          <cell r="F1048">
            <v>2</v>
          </cell>
          <cell r="G1048">
            <v>0</v>
          </cell>
          <cell r="H1048">
            <v>6</v>
          </cell>
          <cell r="I1048">
            <v>0</v>
          </cell>
          <cell r="J1048">
            <v>0</v>
          </cell>
          <cell r="K1048">
            <v>3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0.125</v>
          </cell>
          <cell r="Q1048">
            <v>0.11600000000000001</v>
          </cell>
          <cell r="R1048">
            <v>0</v>
          </cell>
          <cell r="S1048">
            <v>0</v>
          </cell>
          <cell r="T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22.9</v>
          </cell>
          <cell r="AC1048">
            <v>0</v>
          </cell>
          <cell r="AD1048">
            <v>48.7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9.43</v>
          </cell>
          <cell r="AJ1048">
            <v>3.87</v>
          </cell>
          <cell r="AK1048">
            <v>3.14</v>
          </cell>
          <cell r="AL1048">
            <v>2.17</v>
          </cell>
          <cell r="AM1048">
            <v>3.23</v>
          </cell>
          <cell r="AN1048">
            <v>2.4</v>
          </cell>
          <cell r="AO1048">
            <v>2.15</v>
          </cell>
          <cell r="AP1048">
            <v>1.27</v>
          </cell>
          <cell r="AQ1048">
            <v>0</v>
          </cell>
          <cell r="AR1048">
            <v>7.73</v>
          </cell>
          <cell r="AS1048">
            <v>0</v>
          </cell>
          <cell r="AT1048">
            <v>3.93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D1048" t="str">
            <v>HSS152.4x76.2x3.2</v>
          </cell>
          <cell r="BE1048" t="str">
            <v>HSS152.4x76.2x3.2</v>
          </cell>
          <cell r="BF1048">
            <v>10.9</v>
          </cell>
          <cell r="BG1048">
            <v>12.913361999999999</v>
          </cell>
          <cell r="BH1048">
            <v>0</v>
          </cell>
          <cell r="BI1048">
            <v>15.245999999999999</v>
          </cell>
          <cell r="BJ1048">
            <v>0</v>
          </cell>
          <cell r="BK1048">
            <v>0</v>
          </cell>
          <cell r="BL1048">
            <v>7.6229999999999993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0.31762499999999999</v>
          </cell>
          <cell r="BR1048">
            <v>0.29475600000000002</v>
          </cell>
          <cell r="BS1048">
            <v>0</v>
          </cell>
          <cell r="BT1048">
            <v>0</v>
          </cell>
          <cell r="BU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22.9</v>
          </cell>
          <cell r="CD1048">
            <v>0</v>
          </cell>
          <cell r="CE1048">
            <v>48.7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393.1247195222262</v>
          </cell>
          <cell r="CK1048">
            <v>63.492870249269998</v>
          </cell>
          <cell r="CL1048">
            <v>51.51617896194</v>
          </cell>
          <cell r="CM1048">
            <v>5.5139699999999996</v>
          </cell>
          <cell r="CN1048">
            <v>134.65459640050801</v>
          </cell>
          <cell r="CO1048">
            <v>39.375423410399996</v>
          </cell>
          <cell r="CP1048">
            <v>35.273816805149998</v>
          </cell>
          <cell r="CQ1048">
            <v>3.2270699999999999</v>
          </cell>
          <cell r="CR1048">
            <v>0</v>
          </cell>
          <cell r="CS1048">
            <v>322.25387931143251</v>
          </cell>
          <cell r="CT1048">
            <v>0</v>
          </cell>
          <cell r="CU1048">
            <v>64.477255834529998</v>
          </cell>
          <cell r="CV1048">
            <v>0</v>
          </cell>
          <cell r="CW1048">
            <v>0</v>
          </cell>
          <cell r="CX1048">
            <v>0</v>
          </cell>
          <cell r="CY1048">
            <v>0</v>
          </cell>
          <cell r="CZ1048">
            <v>0</v>
          </cell>
          <cell r="DA1048">
            <v>0</v>
          </cell>
          <cell r="DB1048">
            <v>0</v>
          </cell>
          <cell r="DC1048">
            <v>0</v>
          </cell>
        </row>
        <row r="1049">
          <cell r="C1049" t="str">
            <v>HSS6x3x3/16</v>
          </cell>
          <cell r="D1049" t="str">
            <v>F</v>
          </cell>
          <cell r="E1049">
            <v>10.7</v>
          </cell>
          <cell r="F1049">
            <v>2.93</v>
          </cell>
          <cell r="G1049">
            <v>0</v>
          </cell>
          <cell r="H1049">
            <v>6</v>
          </cell>
          <cell r="I1049">
            <v>0</v>
          </cell>
          <cell r="J1049">
            <v>0</v>
          </cell>
          <cell r="K1049">
            <v>3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0.1875</v>
          </cell>
          <cell r="Q1049">
            <v>0.17399999999999999</v>
          </cell>
          <cell r="R1049">
            <v>0</v>
          </cell>
          <cell r="S1049">
            <v>0</v>
          </cell>
          <cell r="T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14.2</v>
          </cell>
          <cell r="AC1049">
            <v>0</v>
          </cell>
          <cell r="AD1049">
            <v>31.5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13.4</v>
          </cell>
          <cell r="AJ1049">
            <v>5.59</v>
          </cell>
          <cell r="AK1049">
            <v>4.47</v>
          </cell>
          <cell r="AL1049">
            <v>2.14</v>
          </cell>
          <cell r="AM1049">
            <v>4.55</v>
          </cell>
          <cell r="AN1049">
            <v>3.45</v>
          </cell>
          <cell r="AO1049">
            <v>3.03</v>
          </cell>
          <cell r="AP1049">
            <v>1.25</v>
          </cell>
          <cell r="AQ1049">
            <v>0</v>
          </cell>
          <cell r="AR1049">
            <v>11.1</v>
          </cell>
          <cell r="AS1049">
            <v>0</v>
          </cell>
          <cell r="AT1049">
            <v>5.71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D1049" t="str">
            <v>HSS152.4x76.2x4.8</v>
          </cell>
          <cell r="BE1049" t="str">
            <v>HSS152.4x76.2x4.8</v>
          </cell>
          <cell r="BF1049">
            <v>16</v>
          </cell>
          <cell r="BG1049">
            <v>18.918075330000001</v>
          </cell>
          <cell r="BH1049">
            <v>0</v>
          </cell>
          <cell r="BI1049">
            <v>15.245999999999999</v>
          </cell>
          <cell r="BJ1049">
            <v>0</v>
          </cell>
          <cell r="BK1049">
            <v>0</v>
          </cell>
          <cell r="BL1049">
            <v>7.6229999999999993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0.47643749999999996</v>
          </cell>
          <cell r="BR1049">
            <v>0.44213399999999997</v>
          </cell>
          <cell r="BS1049">
            <v>0</v>
          </cell>
          <cell r="BT1049">
            <v>0</v>
          </cell>
          <cell r="BU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14.2</v>
          </cell>
          <cell r="CD1049">
            <v>0</v>
          </cell>
          <cell r="CE1049">
            <v>31.5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558.62897577919739</v>
          </cell>
          <cell r="CK1049">
            <v>91.711923693389991</v>
          </cell>
          <cell r="CL1049">
            <v>73.336726101869985</v>
          </cell>
          <cell r="CM1049">
            <v>5.4377399999999998</v>
          </cell>
          <cell r="CN1049">
            <v>189.68371938771253</v>
          </cell>
          <cell r="CO1049">
            <v>56.602171152449998</v>
          </cell>
          <cell r="CP1049">
            <v>49.711472055629997</v>
          </cell>
          <cell r="CQ1049">
            <v>3.17625</v>
          </cell>
          <cell r="CR1049">
            <v>0</v>
          </cell>
          <cell r="CS1049">
            <v>462.74489784694708</v>
          </cell>
          <cell r="CT1049">
            <v>0</v>
          </cell>
          <cell r="CU1049">
            <v>93.680694863909991</v>
          </cell>
          <cell r="CV1049">
            <v>0</v>
          </cell>
          <cell r="CW1049">
            <v>0</v>
          </cell>
          <cell r="CX1049">
            <v>0</v>
          </cell>
          <cell r="CY1049">
            <v>0</v>
          </cell>
          <cell r="CZ1049">
            <v>0</v>
          </cell>
          <cell r="DA1049">
            <v>0</v>
          </cell>
          <cell r="DB1049">
            <v>0</v>
          </cell>
          <cell r="DC1049">
            <v>0</v>
          </cell>
        </row>
        <row r="1050">
          <cell r="C1050" t="str">
            <v>HSS6x3x3/8</v>
          </cell>
          <cell r="D1050" t="str">
            <v>F</v>
          </cell>
          <cell r="E1050">
            <v>19.7</v>
          </cell>
          <cell r="F1050">
            <v>5.48</v>
          </cell>
          <cell r="G1050">
            <v>0</v>
          </cell>
          <cell r="H1050">
            <v>6</v>
          </cell>
          <cell r="I1050">
            <v>0</v>
          </cell>
          <cell r="J1050">
            <v>0</v>
          </cell>
          <cell r="K1050">
            <v>3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0.375</v>
          </cell>
          <cell r="Q1050">
            <v>0.34899999999999998</v>
          </cell>
          <cell r="R1050">
            <v>0</v>
          </cell>
          <cell r="S1050">
            <v>0</v>
          </cell>
          <cell r="T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5.6</v>
          </cell>
          <cell r="AC1050">
            <v>0</v>
          </cell>
          <cell r="AD1050">
            <v>14.2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22.7</v>
          </cell>
          <cell r="AJ1050">
            <v>9.9</v>
          </cell>
          <cell r="AK1050">
            <v>7.57</v>
          </cell>
          <cell r="AL1050">
            <v>2.04</v>
          </cell>
          <cell r="AM1050">
            <v>7.48</v>
          </cell>
          <cell r="AN1050">
            <v>6.03</v>
          </cell>
          <cell r="AO1050">
            <v>4.99</v>
          </cell>
          <cell r="AP1050">
            <v>1.17</v>
          </cell>
          <cell r="AQ1050">
            <v>0</v>
          </cell>
          <cell r="AR1050">
            <v>19.3</v>
          </cell>
          <cell r="AS1050">
            <v>0</v>
          </cell>
          <cell r="AT1050">
            <v>10.3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D1050" t="str">
            <v>HSS152.4x76.2x9.5</v>
          </cell>
          <cell r="BE1050" t="str">
            <v>HSS152.4x76.2x9.5</v>
          </cell>
          <cell r="BF1050">
            <v>29.400000000000002</v>
          </cell>
          <cell r="BG1050">
            <v>35.382611879999999</v>
          </cell>
          <cell r="BH1050">
            <v>0</v>
          </cell>
          <cell r="BI1050">
            <v>15.245999999999999</v>
          </cell>
          <cell r="BJ1050">
            <v>0</v>
          </cell>
          <cell r="BK1050">
            <v>0</v>
          </cell>
          <cell r="BL1050">
            <v>7.6229999999999993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0.95287499999999992</v>
          </cell>
          <cell r="BR1050">
            <v>0.88680899999999996</v>
          </cell>
          <cell r="BS1050">
            <v>0</v>
          </cell>
          <cell r="BT1050">
            <v>0</v>
          </cell>
          <cell r="BU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5.6</v>
          </cell>
          <cell r="CD1050">
            <v>0</v>
          </cell>
          <cell r="CE1050">
            <v>14.2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946.33416046177467</v>
          </cell>
          <cell r="CK1050">
            <v>162.4236215679</v>
          </cell>
          <cell r="CL1050">
            <v>124.19664800696999</v>
          </cell>
          <cell r="CM1050">
            <v>5.1836399999999996</v>
          </cell>
          <cell r="CN1050">
            <v>311.83169692749226</v>
          </cell>
          <cell r="CO1050">
            <v>98.930751318630001</v>
          </cell>
          <cell r="CP1050">
            <v>81.868067840790005</v>
          </cell>
          <cell r="CQ1050">
            <v>2.9729699999999997</v>
          </cell>
          <cell r="CR1050">
            <v>0</v>
          </cell>
          <cell r="CS1050">
            <v>804.5924800401873</v>
          </cell>
          <cell r="CT1050">
            <v>0</v>
          </cell>
          <cell r="CU1050">
            <v>168.98619213629999</v>
          </cell>
          <cell r="CV1050">
            <v>0</v>
          </cell>
          <cell r="CW1050">
            <v>0</v>
          </cell>
          <cell r="CX1050">
            <v>0</v>
          </cell>
          <cell r="CY1050">
            <v>0</v>
          </cell>
          <cell r="CZ1050">
            <v>0</v>
          </cell>
          <cell r="DA1050">
            <v>0</v>
          </cell>
          <cell r="DB1050">
            <v>0</v>
          </cell>
          <cell r="DC1050">
            <v>0</v>
          </cell>
        </row>
        <row r="1051">
          <cell r="C1051" t="str">
            <v>HSS6x3x5/16</v>
          </cell>
          <cell r="D1051" t="str">
            <v>F</v>
          </cell>
          <cell r="E1051">
            <v>16.899999999999999</v>
          </cell>
          <cell r="F1051">
            <v>4.68</v>
          </cell>
          <cell r="G1051">
            <v>0</v>
          </cell>
          <cell r="H1051">
            <v>6</v>
          </cell>
          <cell r="I1051">
            <v>0</v>
          </cell>
          <cell r="J1051">
            <v>0</v>
          </cell>
          <cell r="K1051">
            <v>3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0.3125</v>
          </cell>
          <cell r="Q1051">
            <v>0.29099999999999998</v>
          </cell>
          <cell r="R1051">
            <v>0</v>
          </cell>
          <cell r="S1051">
            <v>0</v>
          </cell>
          <cell r="T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7.31</v>
          </cell>
          <cell r="AC1051">
            <v>0</v>
          </cell>
          <cell r="AD1051">
            <v>17.600000000000001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20.100000000000001</v>
          </cell>
          <cell r="AJ1051">
            <v>8.61</v>
          </cell>
          <cell r="AK1051">
            <v>6.69</v>
          </cell>
          <cell r="AL1051">
            <v>2.0699999999999998</v>
          </cell>
          <cell r="AM1051">
            <v>6.67</v>
          </cell>
          <cell r="AN1051">
            <v>5.27</v>
          </cell>
          <cell r="AO1051">
            <v>4.45</v>
          </cell>
          <cell r="AP1051">
            <v>1.19</v>
          </cell>
          <cell r="AQ1051">
            <v>0</v>
          </cell>
          <cell r="AR1051">
            <v>16.899999999999999</v>
          </cell>
          <cell r="AS1051">
            <v>0</v>
          </cell>
          <cell r="AT1051">
            <v>8.91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D1051" t="str">
            <v>HSS152.4x76.2x7.9</v>
          </cell>
          <cell r="BE1051" t="str">
            <v>HSS152.4x76.2x7.9</v>
          </cell>
          <cell r="BF1051">
            <v>25.200000000000003</v>
          </cell>
          <cell r="BG1051">
            <v>30.217267079999996</v>
          </cell>
          <cell r="BH1051">
            <v>0</v>
          </cell>
          <cell r="BI1051">
            <v>15.245999999999999</v>
          </cell>
          <cell r="BJ1051">
            <v>0</v>
          </cell>
          <cell r="BK1051">
            <v>0</v>
          </cell>
          <cell r="BL1051">
            <v>7.6229999999999993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0.7940625</v>
          </cell>
          <cell r="BR1051">
            <v>0.73943099999999995</v>
          </cell>
          <cell r="BS1051">
            <v>0</v>
          </cell>
          <cell r="BT1051">
            <v>0</v>
          </cell>
          <cell r="BU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7.31</v>
          </cell>
          <cell r="CD1051">
            <v>0</v>
          </cell>
          <cell r="CE1051">
            <v>17.600000000000001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837.94346366879608</v>
          </cell>
          <cell r="CK1051">
            <v>141.25933148480999</v>
          </cell>
          <cell r="CL1051">
            <v>109.75899275649</v>
          </cell>
          <cell r="CM1051">
            <v>5.2598699999999994</v>
          </cell>
          <cell r="CN1051">
            <v>278.06382600352583</v>
          </cell>
          <cell r="CO1051">
            <v>86.461867238669981</v>
          </cell>
          <cell r="CP1051">
            <v>73.008597573450004</v>
          </cell>
          <cell r="CQ1051">
            <v>3.02379</v>
          </cell>
          <cell r="CR1051">
            <v>0</v>
          </cell>
          <cell r="CS1051">
            <v>704.53952915436082</v>
          </cell>
          <cell r="CT1051">
            <v>0</v>
          </cell>
          <cell r="CU1051">
            <v>146.18125941111001</v>
          </cell>
          <cell r="CV1051">
            <v>0</v>
          </cell>
          <cell r="CW1051">
            <v>0</v>
          </cell>
          <cell r="CX1051">
            <v>0</v>
          </cell>
          <cell r="CY1051">
            <v>0</v>
          </cell>
          <cell r="CZ1051">
            <v>0</v>
          </cell>
          <cell r="DA1051">
            <v>0</v>
          </cell>
          <cell r="DB1051">
            <v>0</v>
          </cell>
          <cell r="DC1051">
            <v>0</v>
          </cell>
        </row>
        <row r="1052">
          <cell r="C1052" t="str">
            <v>HSS6x4x1/2</v>
          </cell>
          <cell r="D1052" t="str">
            <v>F</v>
          </cell>
          <cell r="E1052">
            <v>28.3</v>
          </cell>
          <cell r="F1052">
            <v>7.88</v>
          </cell>
          <cell r="G1052">
            <v>0</v>
          </cell>
          <cell r="H1052">
            <v>6</v>
          </cell>
          <cell r="I1052">
            <v>0</v>
          </cell>
          <cell r="J1052">
            <v>0</v>
          </cell>
          <cell r="K1052">
            <v>4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0.5</v>
          </cell>
          <cell r="Q1052">
            <v>0.46500000000000002</v>
          </cell>
          <cell r="R1052">
            <v>0</v>
          </cell>
          <cell r="S1052">
            <v>0</v>
          </cell>
          <cell r="T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5.6</v>
          </cell>
          <cell r="AC1052">
            <v>0</v>
          </cell>
          <cell r="AD1052">
            <v>9.9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34</v>
          </cell>
          <cell r="AJ1052">
            <v>14.6</v>
          </cell>
          <cell r="AK1052">
            <v>11.3</v>
          </cell>
          <cell r="AL1052">
            <v>2.08</v>
          </cell>
          <cell r="AM1052">
            <v>17.8</v>
          </cell>
          <cell r="AN1052">
            <v>11</v>
          </cell>
          <cell r="AO1052">
            <v>8.89</v>
          </cell>
          <cell r="AP1052">
            <v>1.5</v>
          </cell>
          <cell r="AQ1052">
            <v>0</v>
          </cell>
          <cell r="AR1052">
            <v>40.299999999999997</v>
          </cell>
          <cell r="AS1052">
            <v>0</v>
          </cell>
          <cell r="AT1052">
            <v>17.8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D1052" t="str">
            <v>HSS152.4x101.6x12.7</v>
          </cell>
          <cell r="BE1052" t="str">
            <v>HSS152.4x101.6x12.7</v>
          </cell>
          <cell r="BF1052">
            <v>42.2</v>
          </cell>
          <cell r="BG1052">
            <v>50.878646279999998</v>
          </cell>
          <cell r="BH1052">
            <v>0</v>
          </cell>
          <cell r="BI1052">
            <v>15.245999999999999</v>
          </cell>
          <cell r="BJ1052">
            <v>0</v>
          </cell>
          <cell r="BK1052">
            <v>0</v>
          </cell>
          <cell r="BL1052">
            <v>10.164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1.2705</v>
          </cell>
          <cell r="BR1052">
            <v>1.181565</v>
          </cell>
          <cell r="BS1052">
            <v>0</v>
          </cell>
          <cell r="BT1052">
            <v>0</v>
          </cell>
          <cell r="BU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5.6</v>
          </cell>
          <cell r="CD1052">
            <v>0</v>
          </cell>
          <cell r="CE1052">
            <v>9.9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1417.416804215874</v>
          </cell>
          <cell r="CK1052">
            <v>239.53382574659997</v>
          </cell>
          <cell r="CL1052">
            <v>185.39261855730001</v>
          </cell>
          <cell r="CM1052">
            <v>5.2852800000000002</v>
          </cell>
          <cell r="CN1052">
            <v>742.05938573654578</v>
          </cell>
          <cell r="CO1052">
            <v>180.470690631</v>
          </cell>
          <cell r="CP1052">
            <v>145.85313088269001</v>
          </cell>
          <cell r="CQ1052">
            <v>3.8114999999999997</v>
          </cell>
          <cell r="CR1052">
            <v>0</v>
          </cell>
          <cell r="CS1052">
            <v>1680.0558002911682</v>
          </cell>
          <cell r="CT1052">
            <v>0</v>
          </cell>
          <cell r="CU1052">
            <v>292.03439029380002</v>
          </cell>
          <cell r="CV1052">
            <v>0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A1052">
            <v>0</v>
          </cell>
          <cell r="DB1052">
            <v>0</v>
          </cell>
          <cell r="DC1052">
            <v>0</v>
          </cell>
        </row>
        <row r="1053">
          <cell r="C1053" t="str">
            <v>HSS6x4x1/4</v>
          </cell>
          <cell r="D1053" t="str">
            <v>F</v>
          </cell>
          <cell r="E1053">
            <v>15.6</v>
          </cell>
          <cell r="F1053">
            <v>4.3</v>
          </cell>
          <cell r="G1053">
            <v>0</v>
          </cell>
          <cell r="H1053">
            <v>6</v>
          </cell>
          <cell r="I1053">
            <v>0</v>
          </cell>
          <cell r="J1053">
            <v>0</v>
          </cell>
          <cell r="K1053">
            <v>4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0.25</v>
          </cell>
          <cell r="Q1053">
            <v>0.23300000000000001</v>
          </cell>
          <cell r="R1053">
            <v>0</v>
          </cell>
          <cell r="S1053">
            <v>0</v>
          </cell>
          <cell r="T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14.2</v>
          </cell>
          <cell r="AC1053">
            <v>0</v>
          </cell>
          <cell r="AD1053">
            <v>22.8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20.9</v>
          </cell>
          <cell r="AJ1053">
            <v>8.5299999999999994</v>
          </cell>
          <cell r="AK1053">
            <v>6.96</v>
          </cell>
          <cell r="AL1053">
            <v>2.2000000000000002</v>
          </cell>
          <cell r="AM1053">
            <v>11.1</v>
          </cell>
          <cell r="AN1053">
            <v>6.45</v>
          </cell>
          <cell r="AO1053">
            <v>5.56</v>
          </cell>
          <cell r="AP1053">
            <v>1.61</v>
          </cell>
          <cell r="AQ1053">
            <v>0</v>
          </cell>
          <cell r="AR1053">
            <v>23.6</v>
          </cell>
          <cell r="AS1053">
            <v>0</v>
          </cell>
          <cell r="AT1053">
            <v>10.1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D1053" t="str">
            <v>HSS152.4x101.6x6.4</v>
          </cell>
          <cell r="BE1053" t="str">
            <v>HSS152.4x101.6x6.4</v>
          </cell>
          <cell r="BF1053">
            <v>23.3</v>
          </cell>
          <cell r="BG1053">
            <v>27.763728299999997</v>
          </cell>
          <cell r="BH1053">
            <v>0</v>
          </cell>
          <cell r="BI1053">
            <v>15.245999999999999</v>
          </cell>
          <cell r="BJ1053">
            <v>0</v>
          </cell>
          <cell r="BK1053">
            <v>0</v>
          </cell>
          <cell r="BL1053">
            <v>10.164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0.63524999999999998</v>
          </cell>
          <cell r="BR1053">
            <v>0.59205300000000005</v>
          </cell>
          <cell r="BS1053">
            <v>0</v>
          </cell>
          <cell r="BT1053">
            <v>0</v>
          </cell>
          <cell r="BU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14.2</v>
          </cell>
          <cell r="CD1053">
            <v>0</v>
          </cell>
          <cell r="CE1053">
            <v>22.8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871.29444729740476</v>
          </cell>
          <cell r="CK1053">
            <v>139.94681737112998</v>
          </cell>
          <cell r="CL1053">
            <v>114.18872789016</v>
          </cell>
          <cell r="CM1053">
            <v>5.5902000000000003</v>
          </cell>
          <cell r="CN1053">
            <v>462.74489784694708</v>
          </cell>
          <cell r="CO1053">
            <v>105.82145041545</v>
          </cell>
          <cell r="CP1053">
            <v>91.219730900759984</v>
          </cell>
          <cell r="CQ1053">
            <v>4.0910099999999998</v>
          </cell>
          <cell r="CR1053">
            <v>0</v>
          </cell>
          <cell r="CS1053">
            <v>983.85401704395963</v>
          </cell>
          <cell r="CT1053">
            <v>0</v>
          </cell>
          <cell r="CU1053">
            <v>165.70490685209998</v>
          </cell>
          <cell r="CV1053">
            <v>0</v>
          </cell>
          <cell r="CW1053">
            <v>0</v>
          </cell>
          <cell r="CX1053">
            <v>0</v>
          </cell>
          <cell r="CY1053">
            <v>0</v>
          </cell>
          <cell r="CZ1053">
            <v>0</v>
          </cell>
          <cell r="DA1053">
            <v>0</v>
          </cell>
          <cell r="DB1053">
            <v>0</v>
          </cell>
          <cell r="DC1053">
            <v>0</v>
          </cell>
        </row>
        <row r="1054">
          <cell r="C1054" t="str">
            <v>HSS6x4x1/8</v>
          </cell>
          <cell r="D1054" t="str">
            <v>F</v>
          </cell>
          <cell r="E1054">
            <v>8.15</v>
          </cell>
          <cell r="F1054">
            <v>2.23</v>
          </cell>
          <cell r="G1054">
            <v>0</v>
          </cell>
          <cell r="H1054">
            <v>6</v>
          </cell>
          <cell r="I1054">
            <v>0</v>
          </cell>
          <cell r="J1054">
            <v>0</v>
          </cell>
          <cell r="K1054">
            <v>4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0.125</v>
          </cell>
          <cell r="Q1054">
            <v>0.11600000000000001</v>
          </cell>
          <cell r="R1054">
            <v>0</v>
          </cell>
          <cell r="S1054">
            <v>0</v>
          </cell>
          <cell r="T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31.5</v>
          </cell>
          <cell r="AC1054">
            <v>0</v>
          </cell>
          <cell r="AD1054">
            <v>48.7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11.4</v>
          </cell>
          <cell r="AJ1054">
            <v>4.5599999999999996</v>
          </cell>
          <cell r="AK1054">
            <v>3.81</v>
          </cell>
          <cell r="AL1054">
            <v>2.2599999999999998</v>
          </cell>
          <cell r="AM1054">
            <v>6.15</v>
          </cell>
          <cell r="AN1054">
            <v>3.46</v>
          </cell>
          <cell r="AO1054">
            <v>3.08</v>
          </cell>
          <cell r="AP1054">
            <v>1.66</v>
          </cell>
          <cell r="AQ1054">
            <v>0</v>
          </cell>
          <cell r="AR1054">
            <v>12.6</v>
          </cell>
          <cell r="AS1054">
            <v>0</v>
          </cell>
          <cell r="AT1054">
            <v>5.3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D1054" t="str">
            <v>HSS152.4x101.6x3.2</v>
          </cell>
          <cell r="BE1054" t="str">
            <v>HSS152.4x101.6x3.2</v>
          </cell>
          <cell r="BF1054">
            <v>12.2</v>
          </cell>
          <cell r="BG1054">
            <v>14.398398629999999</v>
          </cell>
          <cell r="BH1054">
            <v>0</v>
          </cell>
          <cell r="BI1054">
            <v>15.245999999999999</v>
          </cell>
          <cell r="BJ1054">
            <v>0</v>
          </cell>
          <cell r="BK1054">
            <v>0</v>
          </cell>
          <cell r="BL1054">
            <v>10.164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0.31762499999999999</v>
          </cell>
          <cell r="BR1054">
            <v>0.29475600000000002</v>
          </cell>
          <cell r="BS1054">
            <v>0</v>
          </cell>
          <cell r="BT1054">
            <v>0</v>
          </cell>
          <cell r="BU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31.5</v>
          </cell>
          <cell r="CD1054">
            <v>0</v>
          </cell>
          <cell r="CE1054">
            <v>48.7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475.25151670767542</v>
          </cell>
          <cell r="CK1054">
            <v>74.813304479759992</v>
          </cell>
          <cell r="CL1054">
            <v>62.508484664009998</v>
          </cell>
          <cell r="CM1054">
            <v>5.742659999999999</v>
          </cell>
          <cell r="CN1054">
            <v>256.38568664493016</v>
          </cell>
          <cell r="CO1054">
            <v>56.766235416659995</v>
          </cell>
          <cell r="CP1054">
            <v>50.53179337668</v>
          </cell>
          <cell r="CQ1054">
            <v>4.2180599999999995</v>
          </cell>
          <cell r="CR1054">
            <v>0</v>
          </cell>
          <cell r="CS1054">
            <v>525.2779921505886</v>
          </cell>
          <cell r="CT1054">
            <v>0</v>
          </cell>
          <cell r="CU1054">
            <v>86.954060031299989</v>
          </cell>
          <cell r="CV1054">
            <v>0</v>
          </cell>
          <cell r="CW1054">
            <v>0</v>
          </cell>
          <cell r="CX1054">
            <v>0</v>
          </cell>
          <cell r="CY1054">
            <v>0</v>
          </cell>
          <cell r="CZ1054">
            <v>0</v>
          </cell>
          <cell r="DA1054">
            <v>0</v>
          </cell>
          <cell r="DB1054">
            <v>0</v>
          </cell>
          <cell r="DC1054">
            <v>0</v>
          </cell>
        </row>
        <row r="1055">
          <cell r="C1055" t="str">
            <v>HSS6x4x3/16</v>
          </cell>
          <cell r="D1055" t="str">
            <v>F</v>
          </cell>
          <cell r="E1055">
            <v>12</v>
          </cell>
          <cell r="F1055">
            <v>3.28</v>
          </cell>
          <cell r="G1055">
            <v>0</v>
          </cell>
          <cell r="H1055">
            <v>6</v>
          </cell>
          <cell r="I1055">
            <v>0</v>
          </cell>
          <cell r="J1055">
            <v>0</v>
          </cell>
          <cell r="K1055">
            <v>4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0.1875</v>
          </cell>
          <cell r="Q1055">
            <v>0.17399999999999999</v>
          </cell>
          <cell r="R1055">
            <v>0</v>
          </cell>
          <cell r="S1055">
            <v>0</v>
          </cell>
          <cell r="T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20</v>
          </cell>
          <cell r="AC1055">
            <v>0</v>
          </cell>
          <cell r="AD1055">
            <v>31.5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16.399999999999999</v>
          </cell>
          <cell r="AJ1055">
            <v>6.6</v>
          </cell>
          <cell r="AK1055">
            <v>5.46</v>
          </cell>
          <cell r="AL1055">
            <v>2.23</v>
          </cell>
          <cell r="AM1055">
            <v>8.76</v>
          </cell>
          <cell r="AN1055">
            <v>5</v>
          </cell>
          <cell r="AO1055">
            <v>4.38</v>
          </cell>
          <cell r="AP1055">
            <v>1.63</v>
          </cell>
          <cell r="AQ1055">
            <v>0</v>
          </cell>
          <cell r="AR1055">
            <v>18.2</v>
          </cell>
          <cell r="AS1055">
            <v>0</v>
          </cell>
          <cell r="AT1055">
            <v>7.74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D1055" t="str">
            <v>HSS152.4x101.6x4.8</v>
          </cell>
          <cell r="BE1055" t="str">
            <v>HSS152.4x101.6x4.8</v>
          </cell>
          <cell r="BF1055">
            <v>17.900000000000002</v>
          </cell>
          <cell r="BG1055">
            <v>21.177913679999996</v>
          </cell>
          <cell r="BH1055">
            <v>0</v>
          </cell>
          <cell r="BI1055">
            <v>15.245999999999999</v>
          </cell>
          <cell r="BJ1055">
            <v>0</v>
          </cell>
          <cell r="BK1055">
            <v>0</v>
          </cell>
          <cell r="BL1055">
            <v>10.164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0.47643749999999996</v>
          </cell>
          <cell r="BR1055">
            <v>0.44213399999999997</v>
          </cell>
          <cell r="BS1055">
            <v>0</v>
          </cell>
          <cell r="BT1055">
            <v>0</v>
          </cell>
          <cell r="BU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20</v>
          </cell>
          <cell r="CD1055">
            <v>0</v>
          </cell>
          <cell r="CE1055">
            <v>31.5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683.69516438648031</v>
          </cell>
          <cell r="CK1055">
            <v>108.28241437859998</v>
          </cell>
          <cell r="CL1055">
            <v>89.579088258659993</v>
          </cell>
          <cell r="CM1055">
            <v>5.6664300000000001</v>
          </cell>
          <cell r="CN1055">
            <v>365.19327073326633</v>
          </cell>
          <cell r="CO1055">
            <v>82.032132104999988</v>
          </cell>
          <cell r="CP1055">
            <v>71.860147723979992</v>
          </cell>
          <cell r="CQ1055">
            <v>4.1418299999999997</v>
          </cell>
          <cell r="CR1055">
            <v>0</v>
          </cell>
          <cell r="CS1055">
            <v>758.73487755085011</v>
          </cell>
          <cell r="CT1055">
            <v>0</v>
          </cell>
          <cell r="CU1055">
            <v>126.98574049854</v>
          </cell>
          <cell r="CV1055">
            <v>0</v>
          </cell>
          <cell r="CW1055">
            <v>0</v>
          </cell>
          <cell r="CX1055">
            <v>0</v>
          </cell>
          <cell r="CY1055">
            <v>0</v>
          </cell>
          <cell r="CZ1055">
            <v>0</v>
          </cell>
          <cell r="DA1055">
            <v>0</v>
          </cell>
          <cell r="DB1055">
            <v>0</v>
          </cell>
          <cell r="DC1055">
            <v>0</v>
          </cell>
        </row>
        <row r="1056">
          <cell r="C1056" t="str">
            <v>HSS6x4x3/8</v>
          </cell>
          <cell r="D1056" t="str">
            <v>F</v>
          </cell>
          <cell r="E1056">
            <v>22.3</v>
          </cell>
          <cell r="F1056">
            <v>6.18</v>
          </cell>
          <cell r="G1056">
            <v>0</v>
          </cell>
          <cell r="H1056">
            <v>6</v>
          </cell>
          <cell r="I1056">
            <v>0</v>
          </cell>
          <cell r="J1056">
            <v>0</v>
          </cell>
          <cell r="K1056">
            <v>4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0.375</v>
          </cell>
          <cell r="Q1056">
            <v>0.34899999999999998</v>
          </cell>
          <cell r="R1056">
            <v>0</v>
          </cell>
          <cell r="S1056">
            <v>0</v>
          </cell>
          <cell r="T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8.4600000000000009</v>
          </cell>
          <cell r="AC1056">
            <v>0</v>
          </cell>
          <cell r="AD1056">
            <v>14.2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28.3</v>
          </cell>
          <cell r="AJ1056">
            <v>11.9</v>
          </cell>
          <cell r="AK1056">
            <v>9.43</v>
          </cell>
          <cell r="AL1056">
            <v>2.14</v>
          </cell>
          <cell r="AM1056">
            <v>14.9</v>
          </cell>
          <cell r="AN1056">
            <v>8.94</v>
          </cell>
          <cell r="AO1056">
            <v>7.47</v>
          </cell>
          <cell r="AP1056">
            <v>1.55</v>
          </cell>
          <cell r="AQ1056">
            <v>0</v>
          </cell>
          <cell r="AR1056">
            <v>32.799999999999997</v>
          </cell>
          <cell r="AS1056">
            <v>0</v>
          </cell>
          <cell r="AT1056">
            <v>14.2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D1056" t="str">
            <v>HSS152.4x101.6x9.5</v>
          </cell>
          <cell r="BE1056" t="str">
            <v>HSS152.4x101.6x9.5</v>
          </cell>
          <cell r="BF1056">
            <v>33.200000000000003</v>
          </cell>
          <cell r="BG1056">
            <v>39.902288579999997</v>
          </cell>
          <cell r="BH1056">
            <v>0</v>
          </cell>
          <cell r="BI1056">
            <v>15.245999999999999</v>
          </cell>
          <cell r="BJ1056">
            <v>0</v>
          </cell>
          <cell r="BK1056">
            <v>0</v>
          </cell>
          <cell r="BL1056">
            <v>10.164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0.95287499999999992</v>
          </cell>
          <cell r="BR1056">
            <v>0.88680899999999996</v>
          </cell>
          <cell r="BS1056">
            <v>0</v>
          </cell>
          <cell r="BT1056">
            <v>0</v>
          </cell>
          <cell r="BU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8.4600000000000009</v>
          </cell>
          <cell r="CD1056">
            <v>0</v>
          </cell>
          <cell r="CE1056">
            <v>14.2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1179.7910458620363</v>
          </cell>
          <cell r="CK1056">
            <v>195.23647440989998</v>
          </cell>
          <cell r="CL1056">
            <v>154.71260115003</v>
          </cell>
          <cell r="CM1056">
            <v>5.4377399999999998</v>
          </cell>
          <cell r="CN1056">
            <v>621.16207008283891</v>
          </cell>
          <cell r="CO1056">
            <v>146.67345220373997</v>
          </cell>
          <cell r="CP1056">
            <v>122.55600536486999</v>
          </cell>
          <cell r="CQ1056">
            <v>3.9385500000000002</v>
          </cell>
          <cell r="CR1056">
            <v>0</v>
          </cell>
          <cell r="CS1056">
            <v>1367.3903287729606</v>
          </cell>
          <cell r="CT1056">
            <v>0</v>
          </cell>
          <cell r="CU1056">
            <v>232.97125517819998</v>
          </cell>
          <cell r="CV1056">
            <v>0</v>
          </cell>
          <cell r="CW1056">
            <v>0</v>
          </cell>
          <cell r="CX1056">
            <v>0</v>
          </cell>
          <cell r="CY1056">
            <v>0</v>
          </cell>
          <cell r="CZ1056">
            <v>0</v>
          </cell>
          <cell r="DA1056">
            <v>0</v>
          </cell>
          <cell r="DB1056">
            <v>0</v>
          </cell>
          <cell r="DC1056">
            <v>0</v>
          </cell>
        </row>
        <row r="1057">
          <cell r="C1057" t="str">
            <v>HSS6x4x5/16</v>
          </cell>
          <cell r="D1057" t="str">
            <v>F</v>
          </cell>
          <cell r="E1057">
            <v>19</v>
          </cell>
          <cell r="F1057">
            <v>5.26</v>
          </cell>
          <cell r="G1057">
            <v>0</v>
          </cell>
          <cell r="H1057">
            <v>6</v>
          </cell>
          <cell r="I1057">
            <v>0</v>
          </cell>
          <cell r="J1057">
            <v>0</v>
          </cell>
          <cell r="K1057">
            <v>4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0.3125</v>
          </cell>
          <cell r="Q1057">
            <v>0.29099999999999998</v>
          </cell>
          <cell r="R1057">
            <v>0</v>
          </cell>
          <cell r="S1057">
            <v>0</v>
          </cell>
          <cell r="T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10.7</v>
          </cell>
          <cell r="AC1057">
            <v>0</v>
          </cell>
          <cell r="AD1057">
            <v>17.600000000000001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24.8</v>
          </cell>
          <cell r="AJ1057">
            <v>10.3</v>
          </cell>
          <cell r="AK1057">
            <v>8.27</v>
          </cell>
          <cell r="AL1057">
            <v>2.17</v>
          </cell>
          <cell r="AM1057">
            <v>13.2</v>
          </cell>
          <cell r="AN1057">
            <v>7.75</v>
          </cell>
          <cell r="AO1057">
            <v>6.58</v>
          </cell>
          <cell r="AP1057">
            <v>1.58</v>
          </cell>
          <cell r="AQ1057">
            <v>0</v>
          </cell>
          <cell r="AR1057">
            <v>28.4</v>
          </cell>
          <cell r="AS1057">
            <v>0</v>
          </cell>
          <cell r="AT1057">
            <v>12.2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D1057" t="str">
            <v>HSS152.4x101.6x7.9</v>
          </cell>
          <cell r="BE1057" t="str">
            <v>HSS152.4x101.6x7.9</v>
          </cell>
          <cell r="BF1057">
            <v>28.3</v>
          </cell>
          <cell r="BG1057">
            <v>33.962142059999998</v>
          </cell>
          <cell r="BH1057">
            <v>0</v>
          </cell>
          <cell r="BI1057">
            <v>15.245999999999999</v>
          </cell>
          <cell r="BJ1057">
            <v>0</v>
          </cell>
          <cell r="BK1057">
            <v>0</v>
          </cell>
          <cell r="BL1057">
            <v>10.164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0.7940625</v>
          </cell>
          <cell r="BR1057">
            <v>0.73943099999999995</v>
          </cell>
          <cell r="BS1057">
            <v>0</v>
          </cell>
          <cell r="BT1057">
            <v>0</v>
          </cell>
          <cell r="BU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10.7</v>
          </cell>
          <cell r="CD1057">
            <v>0</v>
          </cell>
          <cell r="CE1057">
            <v>17.600000000000001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1033.8804924868728</v>
          </cell>
          <cell r="CK1057">
            <v>168.98619213629999</v>
          </cell>
          <cell r="CL1057">
            <v>135.68114650166999</v>
          </cell>
          <cell r="CM1057">
            <v>5.5139699999999996</v>
          </cell>
          <cell r="CN1057">
            <v>550.29122987204516</v>
          </cell>
          <cell r="CO1057">
            <v>127.14980476274999</v>
          </cell>
          <cell r="CP1057">
            <v>107.95428585018</v>
          </cell>
          <cell r="CQ1057">
            <v>4.01478</v>
          </cell>
          <cell r="CR1057">
            <v>0</v>
          </cell>
          <cell r="CS1057">
            <v>1183.9599188156124</v>
          </cell>
          <cell r="CT1057">
            <v>0</v>
          </cell>
          <cell r="CU1057">
            <v>200.15840233619997</v>
          </cell>
          <cell r="CV1057">
            <v>0</v>
          </cell>
          <cell r="CW1057">
            <v>0</v>
          </cell>
          <cell r="CX1057">
            <v>0</v>
          </cell>
          <cell r="CY1057">
            <v>0</v>
          </cell>
          <cell r="CZ1057">
            <v>0</v>
          </cell>
          <cell r="DA1057">
            <v>0</v>
          </cell>
          <cell r="DB1057">
            <v>0</v>
          </cell>
          <cell r="DC1057">
            <v>0</v>
          </cell>
        </row>
        <row r="1058">
          <cell r="C1058" t="str">
            <v>HSS6x5x1/4</v>
          </cell>
          <cell r="D1058" t="str">
            <v>F</v>
          </cell>
          <cell r="E1058">
            <v>17.3</v>
          </cell>
          <cell r="F1058">
            <v>4.7699999999999996</v>
          </cell>
          <cell r="G1058">
            <v>0</v>
          </cell>
          <cell r="H1058">
            <v>6</v>
          </cell>
          <cell r="I1058">
            <v>0</v>
          </cell>
          <cell r="J1058">
            <v>0</v>
          </cell>
          <cell r="K1058">
            <v>5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0.25</v>
          </cell>
          <cell r="Q1058">
            <v>0.23300000000000001</v>
          </cell>
          <cell r="R1058">
            <v>0</v>
          </cell>
          <cell r="S1058">
            <v>0</v>
          </cell>
          <cell r="T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18.5</v>
          </cell>
          <cell r="AC1058">
            <v>0</v>
          </cell>
          <cell r="AD1058">
            <v>22.8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24.7</v>
          </cell>
          <cell r="AJ1058">
            <v>9.8699999999999992</v>
          </cell>
          <cell r="AK1058">
            <v>8.25</v>
          </cell>
          <cell r="AL1058">
            <v>2.2799999999999998</v>
          </cell>
          <cell r="AM1058">
            <v>18.7</v>
          </cell>
          <cell r="AN1058">
            <v>8.7200000000000006</v>
          </cell>
          <cell r="AO1058">
            <v>7.47</v>
          </cell>
          <cell r="AP1058">
            <v>1.98</v>
          </cell>
          <cell r="AQ1058">
            <v>0</v>
          </cell>
          <cell r="AR1058">
            <v>34.200000000000003</v>
          </cell>
          <cell r="AS1058">
            <v>0</v>
          </cell>
          <cell r="AT1058">
            <v>12.8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D1058" t="str">
            <v>HSS152.4x127x6.4</v>
          </cell>
          <cell r="BE1058" t="str">
            <v>HSS152.4x127x6.4</v>
          </cell>
          <cell r="BF1058">
            <v>25.8</v>
          </cell>
          <cell r="BG1058">
            <v>30.798368369999995</v>
          </cell>
          <cell r="BH1058">
            <v>0</v>
          </cell>
          <cell r="BI1058">
            <v>15.245999999999999</v>
          </cell>
          <cell r="BJ1058">
            <v>0</v>
          </cell>
          <cell r="BK1058">
            <v>0</v>
          </cell>
          <cell r="BL1058">
            <v>12.705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0.63524999999999998</v>
          </cell>
          <cell r="BR1058">
            <v>0.59205300000000005</v>
          </cell>
          <cell r="BS1058">
            <v>0</v>
          </cell>
          <cell r="BT1058">
            <v>0</v>
          </cell>
          <cell r="BU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18.5</v>
          </cell>
          <cell r="CD1058">
            <v>0</v>
          </cell>
          <cell r="CE1058">
            <v>22.8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1029.7116195332967</v>
          </cell>
          <cell r="CK1058">
            <v>161.93142877526998</v>
          </cell>
          <cell r="CL1058">
            <v>135.35301797324999</v>
          </cell>
          <cell r="CM1058">
            <v>5.7934799999999997</v>
          </cell>
          <cell r="CN1058">
            <v>779.57924231873062</v>
          </cell>
          <cell r="CO1058">
            <v>143.06403839111999</v>
          </cell>
          <cell r="CP1058">
            <v>122.55600536486999</v>
          </cell>
          <cell r="CQ1058">
            <v>5.03118</v>
          </cell>
          <cell r="CR1058">
            <v>0</v>
          </cell>
          <cell r="CS1058">
            <v>1425.7545501230263</v>
          </cell>
          <cell r="CT1058">
            <v>0</v>
          </cell>
          <cell r="CU1058">
            <v>210.0022581888</v>
          </cell>
          <cell r="CV1058">
            <v>0</v>
          </cell>
          <cell r="CW1058">
            <v>0</v>
          </cell>
          <cell r="CX1058">
            <v>0</v>
          </cell>
          <cell r="CY1058">
            <v>0</v>
          </cell>
          <cell r="CZ1058">
            <v>0</v>
          </cell>
          <cell r="DA1058">
            <v>0</v>
          </cell>
          <cell r="DB1058">
            <v>0</v>
          </cell>
          <cell r="DC1058">
            <v>0</v>
          </cell>
        </row>
        <row r="1059">
          <cell r="C1059" t="str">
            <v>HSS6x5x3/16</v>
          </cell>
          <cell r="D1059" t="str">
            <v>F</v>
          </cell>
          <cell r="E1059">
            <v>13.2</v>
          </cell>
          <cell r="F1059">
            <v>3.63</v>
          </cell>
          <cell r="G1059">
            <v>0</v>
          </cell>
          <cell r="H1059">
            <v>6</v>
          </cell>
          <cell r="I1059">
            <v>0</v>
          </cell>
          <cell r="J1059">
            <v>0</v>
          </cell>
          <cell r="K1059">
            <v>5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0.1875</v>
          </cell>
          <cell r="Q1059">
            <v>0.17399999999999999</v>
          </cell>
          <cell r="R1059">
            <v>0</v>
          </cell>
          <cell r="S1059">
            <v>0</v>
          </cell>
          <cell r="T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25.7</v>
          </cell>
          <cell r="AC1059">
            <v>0</v>
          </cell>
          <cell r="AD1059">
            <v>31.5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19.3</v>
          </cell>
          <cell r="AJ1059">
            <v>7.62</v>
          </cell>
          <cell r="AK1059">
            <v>6.44</v>
          </cell>
          <cell r="AL1059">
            <v>2.31</v>
          </cell>
          <cell r="AM1059">
            <v>14.6</v>
          </cell>
          <cell r="AN1059">
            <v>6.73</v>
          </cell>
          <cell r="AO1059">
            <v>5.84</v>
          </cell>
          <cell r="AP1059">
            <v>2.0099999999999998</v>
          </cell>
          <cell r="AQ1059">
            <v>0</v>
          </cell>
          <cell r="AR1059">
            <v>26.3</v>
          </cell>
          <cell r="AS1059">
            <v>0</v>
          </cell>
          <cell r="AT1059">
            <v>9.76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D1059" t="str">
            <v>HSS152.4x127x4.8</v>
          </cell>
          <cell r="BE1059" t="str">
            <v>HSS152.4x127x4.8</v>
          </cell>
          <cell r="BF1059">
            <v>19.700000000000003</v>
          </cell>
          <cell r="BG1059">
            <v>23.437752029999999</v>
          </cell>
          <cell r="BH1059">
            <v>0</v>
          </cell>
          <cell r="BI1059">
            <v>15.245999999999999</v>
          </cell>
          <cell r="BJ1059">
            <v>0</v>
          </cell>
          <cell r="BK1059">
            <v>0</v>
          </cell>
          <cell r="BL1059">
            <v>12.705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0.47643749999999996</v>
          </cell>
          <cell r="BR1059">
            <v>0.44213399999999997</v>
          </cell>
          <cell r="BS1059">
            <v>0</v>
          </cell>
          <cell r="BT1059">
            <v>0</v>
          </cell>
          <cell r="BU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25.7</v>
          </cell>
          <cell r="CD1059">
            <v>0</v>
          </cell>
          <cell r="CE1059">
            <v>31.5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804.5924800401873</v>
          </cell>
          <cell r="CK1059">
            <v>125.01696932802</v>
          </cell>
          <cell r="CL1059">
            <v>105.65738615124</v>
          </cell>
          <cell r="CM1059">
            <v>5.8697099999999995</v>
          </cell>
          <cell r="CN1059">
            <v>608.65545122211051</v>
          </cell>
          <cell r="CO1059">
            <v>110.41524981333001</v>
          </cell>
          <cell r="CP1059">
            <v>95.813530298639989</v>
          </cell>
          <cell r="CQ1059">
            <v>5.1074099999999989</v>
          </cell>
          <cell r="CR1059">
            <v>0</v>
          </cell>
          <cell r="CS1059">
            <v>1096.4135867905143</v>
          </cell>
          <cell r="CT1059">
            <v>0</v>
          </cell>
          <cell r="CU1059">
            <v>160.12672186895998</v>
          </cell>
          <cell r="CV1059">
            <v>0</v>
          </cell>
          <cell r="CW1059">
            <v>0</v>
          </cell>
          <cell r="CX1059">
            <v>0</v>
          </cell>
          <cell r="CY1059">
            <v>0</v>
          </cell>
          <cell r="CZ1059">
            <v>0</v>
          </cell>
          <cell r="DA1059">
            <v>0</v>
          </cell>
          <cell r="DB1059">
            <v>0</v>
          </cell>
          <cell r="DC1059">
            <v>0</v>
          </cell>
        </row>
        <row r="1060">
          <cell r="C1060" t="str">
            <v>HSS6x5x3/8</v>
          </cell>
          <cell r="D1060" t="str">
            <v>F</v>
          </cell>
          <cell r="E1060">
            <v>24.9</v>
          </cell>
          <cell r="F1060">
            <v>6.88</v>
          </cell>
          <cell r="G1060">
            <v>0</v>
          </cell>
          <cell r="H1060">
            <v>6</v>
          </cell>
          <cell r="I1060">
            <v>0</v>
          </cell>
          <cell r="J1060">
            <v>0</v>
          </cell>
          <cell r="K1060">
            <v>5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0.375</v>
          </cell>
          <cell r="Q1060">
            <v>0.34899999999999998</v>
          </cell>
          <cell r="R1060">
            <v>0</v>
          </cell>
          <cell r="S1060">
            <v>0</v>
          </cell>
          <cell r="T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11.3</v>
          </cell>
          <cell r="AC1060">
            <v>0</v>
          </cell>
          <cell r="AD1060">
            <v>14.2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33.9</v>
          </cell>
          <cell r="AJ1060">
            <v>13.8</v>
          </cell>
          <cell r="AK1060">
            <v>11.3</v>
          </cell>
          <cell r="AL1060">
            <v>2.2200000000000002</v>
          </cell>
          <cell r="AM1060">
            <v>25.5</v>
          </cell>
          <cell r="AN1060">
            <v>12.2</v>
          </cell>
          <cell r="AO1060">
            <v>10.199999999999999</v>
          </cell>
          <cell r="AP1060">
            <v>1.92</v>
          </cell>
          <cell r="AQ1060">
            <v>0</v>
          </cell>
          <cell r="AR1060">
            <v>48.1</v>
          </cell>
          <cell r="AS1060">
            <v>0</v>
          </cell>
          <cell r="AT1060">
            <v>18.2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D1060" t="str">
            <v>HSS152.4x127x9.5</v>
          </cell>
          <cell r="BE1060" t="str">
            <v>HSS152.4x127x9.5</v>
          </cell>
          <cell r="BF1060">
            <v>37.1</v>
          </cell>
          <cell r="BG1060">
            <v>44.421965279999995</v>
          </cell>
          <cell r="BH1060">
            <v>0</v>
          </cell>
          <cell r="BI1060">
            <v>15.245999999999999</v>
          </cell>
          <cell r="BJ1060">
            <v>0</v>
          </cell>
          <cell r="BK1060">
            <v>0</v>
          </cell>
          <cell r="BL1060">
            <v>12.705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0.95287499999999992</v>
          </cell>
          <cell r="BR1060">
            <v>0.88680899999999996</v>
          </cell>
          <cell r="BS1060">
            <v>0</v>
          </cell>
          <cell r="BT1060">
            <v>0</v>
          </cell>
          <cell r="BU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11.3</v>
          </cell>
          <cell r="CD1060">
            <v>0</v>
          </cell>
          <cell r="CE1060">
            <v>14.2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1413.2479312622977</v>
          </cell>
          <cell r="CK1060">
            <v>226.40868460979999</v>
          </cell>
          <cell r="CL1060">
            <v>185.39261855730001</v>
          </cell>
          <cell r="CM1060">
            <v>5.6410200000000001</v>
          </cell>
          <cell r="CN1060">
            <v>1063.0626031619054</v>
          </cell>
          <cell r="CO1060">
            <v>200.15840233619997</v>
          </cell>
          <cell r="CP1060">
            <v>167.34554949419999</v>
          </cell>
          <cell r="CQ1060">
            <v>4.8787199999999995</v>
          </cell>
          <cell r="CR1060">
            <v>0</v>
          </cell>
          <cell r="CS1060">
            <v>2005.227890670104</v>
          </cell>
          <cell r="CT1060">
            <v>0</v>
          </cell>
          <cell r="CU1060">
            <v>298.59696086219998</v>
          </cell>
          <cell r="CV1060">
            <v>0</v>
          </cell>
          <cell r="CW1060">
            <v>0</v>
          </cell>
          <cell r="CX1060">
            <v>0</v>
          </cell>
          <cell r="CY1060">
            <v>0</v>
          </cell>
          <cell r="CZ1060">
            <v>0</v>
          </cell>
          <cell r="DA1060">
            <v>0</v>
          </cell>
          <cell r="DB1060">
            <v>0</v>
          </cell>
          <cell r="DC1060">
            <v>0</v>
          </cell>
        </row>
        <row r="1061">
          <cell r="C1061" t="str">
            <v>HSS6x5x5/16</v>
          </cell>
          <cell r="D1061" t="str">
            <v>F</v>
          </cell>
          <cell r="E1061">
            <v>21.2</v>
          </cell>
          <cell r="F1061">
            <v>5.85</v>
          </cell>
          <cell r="G1061">
            <v>0</v>
          </cell>
          <cell r="H1061">
            <v>6</v>
          </cell>
          <cell r="I1061">
            <v>0</v>
          </cell>
          <cell r="J1061">
            <v>0</v>
          </cell>
          <cell r="K1061">
            <v>5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0.3125</v>
          </cell>
          <cell r="Q1061">
            <v>0.29099999999999998</v>
          </cell>
          <cell r="R1061">
            <v>0</v>
          </cell>
          <cell r="S1061">
            <v>0</v>
          </cell>
          <cell r="T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14.2</v>
          </cell>
          <cell r="AC1061">
            <v>0</v>
          </cell>
          <cell r="AD1061">
            <v>17.600000000000001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29.6</v>
          </cell>
          <cell r="AJ1061">
            <v>11.9</v>
          </cell>
          <cell r="AK1061">
            <v>9.85</v>
          </cell>
          <cell r="AL1061">
            <v>2.25</v>
          </cell>
          <cell r="AM1061">
            <v>22.3</v>
          </cell>
          <cell r="AN1061">
            <v>10.5</v>
          </cell>
          <cell r="AO1061">
            <v>8.91</v>
          </cell>
          <cell r="AP1061">
            <v>1.95</v>
          </cell>
          <cell r="AQ1061">
            <v>0</v>
          </cell>
          <cell r="AR1061">
            <v>41.4</v>
          </cell>
          <cell r="AS1061">
            <v>0</v>
          </cell>
          <cell r="AT1061">
            <v>15.6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D1061" t="str">
            <v>HSS152.4x127x7.9</v>
          </cell>
          <cell r="BE1061" t="str">
            <v>HSS152.4x127x7.9</v>
          </cell>
          <cell r="BF1061">
            <v>31.6</v>
          </cell>
          <cell r="BG1061">
            <v>37.771583849999999</v>
          </cell>
          <cell r="BH1061">
            <v>0</v>
          </cell>
          <cell r="BI1061">
            <v>15.245999999999999</v>
          </cell>
          <cell r="BJ1061">
            <v>0</v>
          </cell>
          <cell r="BK1061">
            <v>0</v>
          </cell>
          <cell r="BL1061">
            <v>12.705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0.7940625</v>
          </cell>
          <cell r="BR1061">
            <v>0.73943099999999995</v>
          </cell>
          <cell r="BS1061">
            <v>0</v>
          </cell>
          <cell r="BT1061">
            <v>0</v>
          </cell>
          <cell r="BU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14.2</v>
          </cell>
          <cell r="CD1061">
            <v>0</v>
          </cell>
          <cell r="CE1061">
            <v>17.600000000000001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1233.9863942585257</v>
          </cell>
          <cell r="CK1061">
            <v>195.23647440989998</v>
          </cell>
          <cell r="CL1061">
            <v>161.60330024684998</v>
          </cell>
          <cell r="CM1061">
            <v>5.7172499999999999</v>
          </cell>
          <cell r="CN1061">
            <v>929.65866864747034</v>
          </cell>
          <cell r="CO1061">
            <v>172.2674774205</v>
          </cell>
          <cell r="CP1061">
            <v>146.18125941111001</v>
          </cell>
          <cell r="CQ1061">
            <v>4.9549499999999993</v>
          </cell>
          <cell r="CR1061">
            <v>0</v>
          </cell>
          <cell r="CS1061">
            <v>1725.9134027805053</v>
          </cell>
          <cell r="CT1061">
            <v>0</v>
          </cell>
          <cell r="CU1061">
            <v>255.94025216759997</v>
          </cell>
          <cell r="CV1061">
            <v>0</v>
          </cell>
          <cell r="CW1061">
            <v>0</v>
          </cell>
          <cell r="CX1061">
            <v>0</v>
          </cell>
          <cell r="CY1061">
            <v>0</v>
          </cell>
          <cell r="CZ1061">
            <v>0</v>
          </cell>
          <cell r="DA1061">
            <v>0</v>
          </cell>
          <cell r="DB1061">
            <v>0</v>
          </cell>
          <cell r="DC1061">
            <v>0</v>
          </cell>
        </row>
        <row r="1062">
          <cell r="C1062" t="str">
            <v>HSS6x6x1/2</v>
          </cell>
          <cell r="D1062" t="str">
            <v>F</v>
          </cell>
          <cell r="E1062">
            <v>35.1</v>
          </cell>
          <cell r="F1062">
            <v>9.74</v>
          </cell>
          <cell r="G1062">
            <v>0</v>
          </cell>
          <cell r="H1062">
            <v>6</v>
          </cell>
          <cell r="I1062">
            <v>0</v>
          </cell>
          <cell r="J1062">
            <v>0</v>
          </cell>
          <cell r="K1062">
            <v>6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0.5</v>
          </cell>
          <cell r="Q1062">
            <v>0.46500000000000002</v>
          </cell>
          <cell r="R1062">
            <v>0</v>
          </cell>
          <cell r="S1062">
            <v>0</v>
          </cell>
          <cell r="T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9.9</v>
          </cell>
          <cell r="AC1062">
            <v>0</v>
          </cell>
          <cell r="AD1062">
            <v>9.9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48.3</v>
          </cell>
          <cell r="AJ1062">
            <v>19.8</v>
          </cell>
          <cell r="AK1062">
            <v>16.100000000000001</v>
          </cell>
          <cell r="AL1062">
            <v>2.23</v>
          </cell>
          <cell r="AM1062">
            <v>48.3</v>
          </cell>
          <cell r="AN1062">
            <v>19.8</v>
          </cell>
          <cell r="AO1062">
            <v>16.100000000000001</v>
          </cell>
          <cell r="AP1062">
            <v>2.23</v>
          </cell>
          <cell r="AQ1062">
            <v>0</v>
          </cell>
          <cell r="AR1062">
            <v>81.099999999999994</v>
          </cell>
          <cell r="AS1062">
            <v>0</v>
          </cell>
          <cell r="AT1062">
            <v>28.1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D1062" t="str">
            <v>HSS152.4x152.4x12.7</v>
          </cell>
          <cell r="BE1062" t="str">
            <v>HSS152.4x152.4x12.7</v>
          </cell>
          <cell r="BF1062">
            <v>52.300000000000004</v>
          </cell>
          <cell r="BG1062">
            <v>62.888072940000001</v>
          </cell>
          <cell r="BH1062">
            <v>0</v>
          </cell>
          <cell r="BI1062">
            <v>15.245999999999999</v>
          </cell>
          <cell r="BJ1062">
            <v>0</v>
          </cell>
          <cell r="BK1062">
            <v>0</v>
          </cell>
          <cell r="BL1062">
            <v>15.245999999999999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1.2705</v>
          </cell>
          <cell r="BR1062">
            <v>1.181565</v>
          </cell>
          <cell r="BS1062">
            <v>0</v>
          </cell>
          <cell r="BT1062">
            <v>0</v>
          </cell>
          <cell r="BU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9.9</v>
          </cell>
          <cell r="CD1062">
            <v>0</v>
          </cell>
          <cell r="CE1062">
            <v>9.9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2013.5656365772561</v>
          </cell>
          <cell r="CK1062">
            <v>324.8472431358</v>
          </cell>
          <cell r="CL1062">
            <v>264.14346537810002</v>
          </cell>
          <cell r="CM1062">
            <v>5.6664300000000001</v>
          </cell>
          <cell r="CN1062">
            <v>2013.5656365772561</v>
          </cell>
          <cell r="CO1062">
            <v>324.8472431358</v>
          </cell>
          <cell r="CP1062">
            <v>264.14346537810002</v>
          </cell>
          <cell r="CQ1062">
            <v>5.6664300000000001</v>
          </cell>
          <cell r="CR1062">
            <v>0</v>
          </cell>
          <cell r="CS1062">
            <v>3380.955965350217</v>
          </cell>
          <cell r="CT1062">
            <v>0</v>
          </cell>
          <cell r="CU1062">
            <v>461.02058243009998</v>
          </cell>
          <cell r="CV1062">
            <v>0</v>
          </cell>
          <cell r="CW1062">
            <v>0</v>
          </cell>
          <cell r="CX1062">
            <v>0</v>
          </cell>
          <cell r="CY1062">
            <v>0</v>
          </cell>
          <cell r="CZ1062">
            <v>0</v>
          </cell>
          <cell r="DA1062">
            <v>0</v>
          </cell>
          <cell r="DB1062">
            <v>0</v>
          </cell>
          <cell r="DC1062">
            <v>0</v>
          </cell>
        </row>
        <row r="1063">
          <cell r="C1063" t="str">
            <v>HSS6x6x1/4</v>
          </cell>
          <cell r="D1063" t="str">
            <v>F</v>
          </cell>
          <cell r="E1063">
            <v>19</v>
          </cell>
          <cell r="F1063">
            <v>5.24</v>
          </cell>
          <cell r="G1063">
            <v>0</v>
          </cell>
          <cell r="H1063">
            <v>6</v>
          </cell>
          <cell r="I1063">
            <v>0</v>
          </cell>
          <cell r="J1063">
            <v>0</v>
          </cell>
          <cell r="K1063">
            <v>6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0.25</v>
          </cell>
          <cell r="Q1063">
            <v>0.23300000000000001</v>
          </cell>
          <cell r="R1063">
            <v>0</v>
          </cell>
          <cell r="S1063">
            <v>0</v>
          </cell>
          <cell r="T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22.8</v>
          </cell>
          <cell r="AC1063">
            <v>0</v>
          </cell>
          <cell r="AD1063">
            <v>22.8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28.6</v>
          </cell>
          <cell r="AJ1063">
            <v>11.2</v>
          </cell>
          <cell r="AK1063">
            <v>9.5399999999999991</v>
          </cell>
          <cell r="AL1063">
            <v>2.34</v>
          </cell>
          <cell r="AM1063">
            <v>28.6</v>
          </cell>
          <cell r="AN1063">
            <v>11.2</v>
          </cell>
          <cell r="AO1063">
            <v>9.5399999999999991</v>
          </cell>
          <cell r="AP1063">
            <v>2.34</v>
          </cell>
          <cell r="AQ1063">
            <v>0</v>
          </cell>
          <cell r="AR1063">
            <v>45.6</v>
          </cell>
          <cell r="AS1063">
            <v>0</v>
          </cell>
          <cell r="AT1063">
            <v>15.4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D1063" t="str">
            <v>HSS152.4x152.4x6.4</v>
          </cell>
          <cell r="BE1063" t="str">
            <v>HSS152.4x152.4x6.4</v>
          </cell>
          <cell r="BF1063">
            <v>28.3</v>
          </cell>
          <cell r="BG1063">
            <v>33.83300844</v>
          </cell>
          <cell r="BH1063">
            <v>0</v>
          </cell>
          <cell r="BI1063">
            <v>15.245999999999999</v>
          </cell>
          <cell r="BJ1063">
            <v>0</v>
          </cell>
          <cell r="BK1063">
            <v>0</v>
          </cell>
          <cell r="BL1063">
            <v>15.245999999999999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0.63524999999999998</v>
          </cell>
          <cell r="BR1063">
            <v>0.59205300000000005</v>
          </cell>
          <cell r="BS1063">
            <v>0</v>
          </cell>
          <cell r="BT1063">
            <v>0</v>
          </cell>
          <cell r="BU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22.8</v>
          </cell>
          <cell r="CD1063">
            <v>0</v>
          </cell>
          <cell r="CE1063">
            <v>22.8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1192.2976647227647</v>
          </cell>
          <cell r="CK1063">
            <v>183.75197591519998</v>
          </cell>
          <cell r="CL1063">
            <v>156.51730805633997</v>
          </cell>
          <cell r="CM1063">
            <v>5.9459399999999993</v>
          </cell>
          <cell r="CN1063">
            <v>1192.2976647227647</v>
          </cell>
          <cell r="CO1063">
            <v>183.75197591519998</v>
          </cell>
          <cell r="CP1063">
            <v>156.51730805633997</v>
          </cell>
          <cell r="CQ1063">
            <v>5.9459399999999993</v>
          </cell>
          <cell r="CR1063">
            <v>0</v>
          </cell>
          <cell r="CS1063">
            <v>1901.0060668307017</v>
          </cell>
          <cell r="CT1063">
            <v>0</v>
          </cell>
          <cell r="CU1063">
            <v>252.65896688339998</v>
          </cell>
          <cell r="CV1063">
            <v>0</v>
          </cell>
          <cell r="CW1063">
            <v>0</v>
          </cell>
          <cell r="CX1063">
            <v>0</v>
          </cell>
          <cell r="CY1063">
            <v>0</v>
          </cell>
          <cell r="CZ1063">
            <v>0</v>
          </cell>
          <cell r="DA1063">
            <v>0</v>
          </cell>
          <cell r="DB1063">
            <v>0</v>
          </cell>
          <cell r="DC1063">
            <v>0</v>
          </cell>
        </row>
        <row r="1064">
          <cell r="C1064" t="str">
            <v>HSS6x6x1/8</v>
          </cell>
          <cell r="D1064" t="str">
            <v>F</v>
          </cell>
          <cell r="E1064">
            <v>9.85</v>
          </cell>
          <cell r="F1064">
            <v>2.7</v>
          </cell>
          <cell r="G1064">
            <v>0</v>
          </cell>
          <cell r="H1064">
            <v>6</v>
          </cell>
          <cell r="I1064">
            <v>0</v>
          </cell>
          <cell r="J1064">
            <v>0</v>
          </cell>
          <cell r="K1064">
            <v>6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0.125</v>
          </cell>
          <cell r="Q1064">
            <v>0.11600000000000001</v>
          </cell>
          <cell r="R1064">
            <v>0</v>
          </cell>
          <cell r="S1064">
            <v>0</v>
          </cell>
          <cell r="T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48.7</v>
          </cell>
          <cell r="AC1064">
            <v>0</v>
          </cell>
          <cell r="AD1064">
            <v>48.7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15.5</v>
          </cell>
          <cell r="AJ1064">
            <v>5.92</v>
          </cell>
          <cell r="AK1064">
            <v>5.15</v>
          </cell>
          <cell r="AL1064">
            <v>2.39</v>
          </cell>
          <cell r="AM1064">
            <v>15.5</v>
          </cell>
          <cell r="AN1064">
            <v>5.92</v>
          </cell>
          <cell r="AO1064">
            <v>5.15</v>
          </cell>
          <cell r="AP1064">
            <v>2.39</v>
          </cell>
          <cell r="AQ1064">
            <v>0</v>
          </cell>
          <cell r="AR1064">
            <v>23.9</v>
          </cell>
          <cell r="AS1064">
            <v>0</v>
          </cell>
          <cell r="AT1064">
            <v>8.0299999999999994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D1064" t="str">
            <v>HSS152.4x152.4x3.2</v>
          </cell>
          <cell r="BE1064" t="str">
            <v>HSS152.4x152.4x3.2</v>
          </cell>
          <cell r="BF1064">
            <v>14.7</v>
          </cell>
          <cell r="BG1064">
            <v>17.433038700000001</v>
          </cell>
          <cell r="BH1064">
            <v>0</v>
          </cell>
          <cell r="BI1064">
            <v>15.245999999999999</v>
          </cell>
          <cell r="BJ1064">
            <v>0</v>
          </cell>
          <cell r="BK1064">
            <v>0</v>
          </cell>
          <cell r="BL1064">
            <v>15.245999999999999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0.31762499999999999</v>
          </cell>
          <cell r="BR1064">
            <v>0.29475600000000002</v>
          </cell>
          <cell r="BS1064">
            <v>0</v>
          </cell>
          <cell r="BT1064">
            <v>0</v>
          </cell>
          <cell r="BU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48.7</v>
          </cell>
          <cell r="CD1064">
            <v>0</v>
          </cell>
          <cell r="CE1064">
            <v>48.7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646.17530780429547</v>
          </cell>
          <cell r="CK1064">
            <v>97.126044412319999</v>
          </cell>
          <cell r="CL1064">
            <v>84.493096068149995</v>
          </cell>
          <cell r="CM1064">
            <v>6.0729899999999999</v>
          </cell>
          <cell r="CN1064">
            <v>646.17530780429547</v>
          </cell>
          <cell r="CO1064">
            <v>97.126044412319999</v>
          </cell>
          <cell r="CP1064">
            <v>84.493096068149995</v>
          </cell>
          <cell r="CQ1064">
            <v>6.0729899999999999</v>
          </cell>
          <cell r="CR1064">
            <v>0</v>
          </cell>
          <cell r="CS1064">
            <v>996.3606359046878</v>
          </cell>
          <cell r="CT1064">
            <v>0</v>
          </cell>
          <cell r="CU1064">
            <v>131.74360416062999</v>
          </cell>
          <cell r="CV1064">
            <v>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A1064">
            <v>0</v>
          </cell>
          <cell r="DB1064">
            <v>0</v>
          </cell>
          <cell r="DC1064">
            <v>0</v>
          </cell>
        </row>
        <row r="1065">
          <cell r="C1065" t="str">
            <v>HSS6x6x3/16</v>
          </cell>
          <cell r="D1065" t="str">
            <v>F</v>
          </cell>
          <cell r="E1065">
            <v>14.5</v>
          </cell>
          <cell r="F1065">
            <v>3.98</v>
          </cell>
          <cell r="G1065">
            <v>0</v>
          </cell>
          <cell r="H1065">
            <v>6</v>
          </cell>
          <cell r="I1065">
            <v>0</v>
          </cell>
          <cell r="J1065">
            <v>0</v>
          </cell>
          <cell r="K1065">
            <v>6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0.1875</v>
          </cell>
          <cell r="Q1065">
            <v>0.17399999999999999</v>
          </cell>
          <cell r="R1065">
            <v>0</v>
          </cell>
          <cell r="S1065">
            <v>0</v>
          </cell>
          <cell r="T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31.5</v>
          </cell>
          <cell r="AC1065">
            <v>0</v>
          </cell>
          <cell r="AD1065">
            <v>31.5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22.3</v>
          </cell>
          <cell r="AJ1065">
            <v>8.6300000000000008</v>
          </cell>
          <cell r="AK1065">
            <v>7.42</v>
          </cell>
          <cell r="AL1065">
            <v>2.37</v>
          </cell>
          <cell r="AM1065">
            <v>22.3</v>
          </cell>
          <cell r="AN1065">
            <v>8.6300000000000008</v>
          </cell>
          <cell r="AO1065">
            <v>7.42</v>
          </cell>
          <cell r="AP1065">
            <v>2.37</v>
          </cell>
          <cell r="AQ1065">
            <v>0</v>
          </cell>
          <cell r="AR1065">
            <v>35</v>
          </cell>
          <cell r="AS1065">
            <v>0</v>
          </cell>
          <cell r="AT1065">
            <v>11.8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D1065" t="str">
            <v>HSS152.4x152.4x4.8</v>
          </cell>
          <cell r="BE1065" t="str">
            <v>HSS152.4x152.4x4.8</v>
          </cell>
          <cell r="BF1065">
            <v>21.6</v>
          </cell>
          <cell r="BG1065">
            <v>25.697590379999998</v>
          </cell>
          <cell r="BH1065">
            <v>0</v>
          </cell>
          <cell r="BI1065">
            <v>15.245999999999999</v>
          </cell>
          <cell r="BJ1065">
            <v>0</v>
          </cell>
          <cell r="BK1065">
            <v>0</v>
          </cell>
          <cell r="BL1065">
            <v>15.245999999999999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0.47643749999999996</v>
          </cell>
          <cell r="BR1065">
            <v>0.44213399999999997</v>
          </cell>
          <cell r="BS1065">
            <v>0</v>
          </cell>
          <cell r="BT1065">
            <v>0</v>
          </cell>
          <cell r="BU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31.5</v>
          </cell>
          <cell r="CD1065">
            <v>0</v>
          </cell>
          <cell r="CE1065">
            <v>31.5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929.65866864747034</v>
          </cell>
          <cell r="CK1065">
            <v>141.58746001323001</v>
          </cell>
          <cell r="CL1065">
            <v>121.73568404381999</v>
          </cell>
          <cell r="CM1065">
            <v>6.02217</v>
          </cell>
          <cell r="CN1065">
            <v>929.65866864747034</v>
          </cell>
          <cell r="CO1065">
            <v>141.58746001323001</v>
          </cell>
          <cell r="CP1065">
            <v>121.73568404381999</v>
          </cell>
          <cell r="CQ1065">
            <v>6.02217</v>
          </cell>
          <cell r="CR1065">
            <v>0</v>
          </cell>
          <cell r="CS1065">
            <v>1459.105533751635</v>
          </cell>
          <cell r="CT1065">
            <v>0</v>
          </cell>
          <cell r="CU1065">
            <v>193.59583176780001</v>
          </cell>
          <cell r="CV1065">
            <v>0</v>
          </cell>
          <cell r="CW1065">
            <v>0</v>
          </cell>
          <cell r="CX1065">
            <v>0</v>
          </cell>
          <cell r="CY1065">
            <v>0</v>
          </cell>
          <cell r="CZ1065">
            <v>0</v>
          </cell>
          <cell r="DA1065">
            <v>0</v>
          </cell>
          <cell r="DB1065">
            <v>0</v>
          </cell>
          <cell r="DC1065">
            <v>0</v>
          </cell>
        </row>
        <row r="1066">
          <cell r="C1066" t="str">
            <v>HSS6x6x3/8</v>
          </cell>
          <cell r="D1066" t="str">
            <v>F</v>
          </cell>
          <cell r="E1066">
            <v>27.4</v>
          </cell>
          <cell r="F1066">
            <v>7.58</v>
          </cell>
          <cell r="G1066">
            <v>0</v>
          </cell>
          <cell r="H1066">
            <v>6</v>
          </cell>
          <cell r="I1066">
            <v>0</v>
          </cell>
          <cell r="J1066">
            <v>0</v>
          </cell>
          <cell r="K1066">
            <v>6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0.375</v>
          </cell>
          <cell r="Q1066">
            <v>0.34899999999999998</v>
          </cell>
          <cell r="R1066">
            <v>0</v>
          </cell>
          <cell r="S1066">
            <v>0</v>
          </cell>
          <cell r="T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14.2</v>
          </cell>
          <cell r="AC1066">
            <v>0</v>
          </cell>
          <cell r="AD1066">
            <v>14.2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39.5</v>
          </cell>
          <cell r="AJ1066">
            <v>15.8</v>
          </cell>
          <cell r="AK1066">
            <v>13.2</v>
          </cell>
          <cell r="AL1066">
            <v>2.2799999999999998</v>
          </cell>
          <cell r="AM1066">
            <v>39.5</v>
          </cell>
          <cell r="AN1066">
            <v>15.8</v>
          </cell>
          <cell r="AO1066">
            <v>13.2</v>
          </cell>
          <cell r="AP1066">
            <v>2.2799999999999998</v>
          </cell>
          <cell r="AQ1066">
            <v>0</v>
          </cell>
          <cell r="AR1066">
            <v>64.599999999999994</v>
          </cell>
          <cell r="AS1066">
            <v>0</v>
          </cell>
          <cell r="AT1066">
            <v>22.1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D1066" t="str">
            <v>HSS152.4x152.4x9.5</v>
          </cell>
          <cell r="BE1066" t="str">
            <v>HSS152.4x152.4x9.5</v>
          </cell>
          <cell r="BF1066">
            <v>40.800000000000004</v>
          </cell>
          <cell r="BG1066">
            <v>48.94164198</v>
          </cell>
          <cell r="BH1066">
            <v>0</v>
          </cell>
          <cell r="BI1066">
            <v>15.245999999999999</v>
          </cell>
          <cell r="BJ1066">
            <v>0</v>
          </cell>
          <cell r="BK1066">
            <v>0</v>
          </cell>
          <cell r="BL1066">
            <v>15.245999999999999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0.95287499999999992</v>
          </cell>
          <cell r="BR1066">
            <v>0.88680899999999996</v>
          </cell>
          <cell r="BS1066">
            <v>0</v>
          </cell>
          <cell r="BT1066">
            <v>0</v>
          </cell>
          <cell r="BU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14.2</v>
          </cell>
          <cell r="CD1066">
            <v>0</v>
          </cell>
          <cell r="CE1066">
            <v>14.2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1646.7048166625596</v>
          </cell>
          <cell r="CK1066">
            <v>259.22153745179997</v>
          </cell>
          <cell r="CL1066">
            <v>216.56482875719996</v>
          </cell>
          <cell r="CM1066">
            <v>5.7934799999999997</v>
          </cell>
          <cell r="CN1066">
            <v>1646.7048166625596</v>
          </cell>
          <cell r="CO1066">
            <v>259.22153745179997</v>
          </cell>
          <cell r="CP1066">
            <v>216.56482875719996</v>
          </cell>
          <cell r="CQ1066">
            <v>5.7934799999999997</v>
          </cell>
          <cell r="CR1066">
            <v>0</v>
          </cell>
          <cell r="CS1066">
            <v>2693.0919280101602</v>
          </cell>
          <cell r="CT1066">
            <v>0</v>
          </cell>
          <cell r="CU1066">
            <v>362.58202390410003</v>
          </cell>
          <cell r="CV1066">
            <v>0</v>
          </cell>
          <cell r="CW1066">
            <v>0</v>
          </cell>
          <cell r="CX1066">
            <v>0</v>
          </cell>
          <cell r="CY1066">
            <v>0</v>
          </cell>
          <cell r="CZ1066">
            <v>0</v>
          </cell>
          <cell r="DA1066">
            <v>0</v>
          </cell>
          <cell r="DB1066">
            <v>0</v>
          </cell>
          <cell r="DC1066">
            <v>0</v>
          </cell>
        </row>
        <row r="1067">
          <cell r="C1067" t="str">
            <v>HSS6x6x5/16</v>
          </cell>
          <cell r="D1067" t="str">
            <v>F</v>
          </cell>
          <cell r="E1067">
            <v>23.3</v>
          </cell>
          <cell r="F1067">
            <v>6.43</v>
          </cell>
          <cell r="G1067">
            <v>0</v>
          </cell>
          <cell r="H1067">
            <v>6</v>
          </cell>
          <cell r="I1067">
            <v>0</v>
          </cell>
          <cell r="J1067">
            <v>0</v>
          </cell>
          <cell r="K1067">
            <v>6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0.3125</v>
          </cell>
          <cell r="Q1067">
            <v>0.29099999999999998</v>
          </cell>
          <cell r="R1067">
            <v>0</v>
          </cell>
          <cell r="S1067">
            <v>0</v>
          </cell>
          <cell r="T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17.600000000000001</v>
          </cell>
          <cell r="AC1067">
            <v>0</v>
          </cell>
          <cell r="AD1067">
            <v>17.600000000000001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34.299999999999997</v>
          </cell>
          <cell r="AJ1067">
            <v>13.6</v>
          </cell>
          <cell r="AK1067">
            <v>11.4</v>
          </cell>
          <cell r="AL1067">
            <v>2.31</v>
          </cell>
          <cell r="AM1067">
            <v>34.299999999999997</v>
          </cell>
          <cell r="AN1067">
            <v>13.6</v>
          </cell>
          <cell r="AO1067">
            <v>11.4</v>
          </cell>
          <cell r="AP1067">
            <v>2.31</v>
          </cell>
          <cell r="AQ1067">
            <v>0</v>
          </cell>
          <cell r="AR1067">
            <v>55.4</v>
          </cell>
          <cell r="AS1067">
            <v>0</v>
          </cell>
          <cell r="AT1067">
            <v>18.899999999999999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D1067" t="str">
            <v>HSS152.4x152.4x7.9</v>
          </cell>
          <cell r="BE1067" t="str">
            <v>HSS152.4x152.4x7.9</v>
          </cell>
          <cell r="BF1067">
            <v>34.700000000000003</v>
          </cell>
          <cell r="BG1067">
            <v>41.516458829999998</v>
          </cell>
          <cell r="BH1067">
            <v>0</v>
          </cell>
          <cell r="BI1067">
            <v>15.245999999999999</v>
          </cell>
          <cell r="BJ1067">
            <v>0</v>
          </cell>
          <cell r="BK1067">
            <v>0</v>
          </cell>
          <cell r="BL1067">
            <v>15.245999999999999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0.7940625</v>
          </cell>
          <cell r="BR1067">
            <v>0.73943099999999995</v>
          </cell>
          <cell r="BS1067">
            <v>0</v>
          </cell>
          <cell r="BT1067">
            <v>0</v>
          </cell>
          <cell r="BU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17.600000000000001</v>
          </cell>
          <cell r="CD1067">
            <v>0</v>
          </cell>
          <cell r="CE1067">
            <v>17.600000000000001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1429.9234230766021</v>
          </cell>
          <cell r="CK1067">
            <v>223.12739932559998</v>
          </cell>
          <cell r="CL1067">
            <v>187.03326119939999</v>
          </cell>
          <cell r="CM1067">
            <v>5.8697099999999995</v>
          </cell>
          <cell r="CN1067">
            <v>1429.9234230766021</v>
          </cell>
          <cell r="CO1067">
            <v>223.12739932559998</v>
          </cell>
          <cell r="CP1067">
            <v>187.03326119939999</v>
          </cell>
          <cell r="CQ1067">
            <v>5.8697099999999995</v>
          </cell>
          <cell r="CR1067">
            <v>0</v>
          </cell>
          <cell r="CS1067">
            <v>2309.5556162811595</v>
          </cell>
          <cell r="CT1067">
            <v>0</v>
          </cell>
          <cell r="CU1067">
            <v>310.08145935689998</v>
          </cell>
          <cell r="CV1067">
            <v>0</v>
          </cell>
          <cell r="CW1067">
            <v>0</v>
          </cell>
          <cell r="CX1067">
            <v>0</v>
          </cell>
          <cell r="CY1067">
            <v>0</v>
          </cell>
          <cell r="CZ1067">
            <v>0</v>
          </cell>
          <cell r="DA1067">
            <v>0</v>
          </cell>
          <cell r="DB1067">
            <v>0</v>
          </cell>
          <cell r="DC1067">
            <v>0</v>
          </cell>
        </row>
        <row r="1068">
          <cell r="C1068" t="str">
            <v>HSS6x6x5/8</v>
          </cell>
          <cell r="D1068" t="str">
            <v>F</v>
          </cell>
          <cell r="E1068">
            <v>42.1</v>
          </cell>
          <cell r="F1068">
            <v>11.7</v>
          </cell>
          <cell r="G1068">
            <v>0</v>
          </cell>
          <cell r="H1068">
            <v>6</v>
          </cell>
          <cell r="I1068">
            <v>0</v>
          </cell>
          <cell r="J1068">
            <v>0</v>
          </cell>
          <cell r="K1068">
            <v>6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0.625</v>
          </cell>
          <cell r="Q1068">
            <v>0.58099999999999996</v>
          </cell>
          <cell r="R1068">
            <v>0</v>
          </cell>
          <cell r="S1068">
            <v>0</v>
          </cell>
          <cell r="T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7.33</v>
          </cell>
          <cell r="AC1068">
            <v>0</v>
          </cell>
          <cell r="AD1068">
            <v>7.33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55.2</v>
          </cell>
          <cell r="AJ1068">
            <v>23.2</v>
          </cell>
          <cell r="AK1068">
            <v>18.399999999999999</v>
          </cell>
          <cell r="AL1068">
            <v>2.17</v>
          </cell>
          <cell r="AM1068">
            <v>55.2</v>
          </cell>
          <cell r="AN1068">
            <v>23.2</v>
          </cell>
          <cell r="AO1068">
            <v>18.399999999999999</v>
          </cell>
          <cell r="AP1068">
            <v>2.17</v>
          </cell>
          <cell r="AQ1068">
            <v>0</v>
          </cell>
          <cell r="AR1068">
            <v>94.9</v>
          </cell>
          <cell r="AS1068">
            <v>0</v>
          </cell>
          <cell r="AT1068">
            <v>33.4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D1068" t="str">
            <v>HSS152.4x152.4x15.9</v>
          </cell>
          <cell r="BE1068" t="str">
            <v>HSS152.4x152.4x15.9</v>
          </cell>
          <cell r="BF1068">
            <v>62.7</v>
          </cell>
          <cell r="BG1068">
            <v>75.543167699999998</v>
          </cell>
          <cell r="BH1068">
            <v>0</v>
          </cell>
          <cell r="BI1068">
            <v>15.245999999999999</v>
          </cell>
          <cell r="BJ1068">
            <v>0</v>
          </cell>
          <cell r="BK1068">
            <v>0</v>
          </cell>
          <cell r="BL1068">
            <v>15.245999999999999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1.588125</v>
          </cell>
          <cell r="BR1068">
            <v>1.4763209999999998</v>
          </cell>
          <cell r="BS1068">
            <v>0</v>
          </cell>
          <cell r="BT1068">
            <v>0</v>
          </cell>
          <cell r="BU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7.33</v>
          </cell>
          <cell r="CD1068">
            <v>0</v>
          </cell>
          <cell r="CE1068">
            <v>7.33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2301.2178703740074</v>
          </cell>
          <cell r="CK1068">
            <v>380.62909296719994</v>
          </cell>
          <cell r="CL1068">
            <v>301.87824614639993</v>
          </cell>
          <cell r="CM1068">
            <v>5.5139699999999996</v>
          </cell>
          <cell r="CN1068">
            <v>2301.2178703740074</v>
          </cell>
          <cell r="CO1068">
            <v>380.62909296719994</v>
          </cell>
          <cell r="CP1068">
            <v>301.87824614639993</v>
          </cell>
          <cell r="CQ1068">
            <v>5.5139699999999996</v>
          </cell>
          <cell r="CR1068">
            <v>0</v>
          </cell>
          <cell r="CS1068">
            <v>3956.260432943719</v>
          </cell>
          <cell r="CT1068">
            <v>0</v>
          </cell>
          <cell r="CU1068">
            <v>547.97464246139998</v>
          </cell>
          <cell r="CV1068">
            <v>0</v>
          </cell>
          <cell r="CW1068">
            <v>0</v>
          </cell>
          <cell r="CX1068">
            <v>0</v>
          </cell>
          <cell r="CY1068">
            <v>0</v>
          </cell>
          <cell r="CZ1068">
            <v>0</v>
          </cell>
          <cell r="DA1068">
            <v>0</v>
          </cell>
          <cell r="DB1068">
            <v>0</v>
          </cell>
          <cell r="DC1068">
            <v>0</v>
          </cell>
        </row>
        <row r="1069">
          <cell r="C1069" t="str">
            <v>HSS7.000x0.125</v>
          </cell>
          <cell r="D1069" t="str">
            <v>F</v>
          </cell>
          <cell r="E1069">
            <v>9.19</v>
          </cell>
          <cell r="F1069">
            <v>2.5099999999999998</v>
          </cell>
          <cell r="G1069">
            <v>0</v>
          </cell>
          <cell r="H1069">
            <v>0</v>
          </cell>
          <cell r="I1069">
            <v>7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0.125</v>
          </cell>
          <cell r="Q1069">
            <v>0.11600000000000001</v>
          </cell>
          <cell r="R1069">
            <v>0</v>
          </cell>
          <cell r="S1069">
            <v>0</v>
          </cell>
          <cell r="T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60.3</v>
          </cell>
          <cell r="AF1069">
            <v>0</v>
          </cell>
          <cell r="AG1069">
            <v>0</v>
          </cell>
          <cell r="AH1069">
            <v>0</v>
          </cell>
          <cell r="AI1069">
            <v>14.9</v>
          </cell>
          <cell r="AJ1069">
            <v>5.5</v>
          </cell>
          <cell r="AK1069">
            <v>4.25</v>
          </cell>
          <cell r="AL1069">
            <v>2.4300000000000002</v>
          </cell>
          <cell r="AM1069">
            <v>14.9</v>
          </cell>
          <cell r="AN1069">
            <v>5.5</v>
          </cell>
          <cell r="AO1069">
            <v>4.25</v>
          </cell>
          <cell r="AP1069">
            <v>2.4300000000000002</v>
          </cell>
          <cell r="AQ1069">
            <v>0</v>
          </cell>
          <cell r="AR1069">
            <v>29.7</v>
          </cell>
          <cell r="AS1069">
            <v>0</v>
          </cell>
          <cell r="AT1069">
            <v>8.49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D1069" t="str">
            <v>HSS177.8x3.2</v>
          </cell>
          <cell r="BE1069" t="str">
            <v>HSS177.8x3.2</v>
          </cell>
          <cell r="BF1069">
            <v>13.7</v>
          </cell>
          <cell r="BG1069">
            <v>16.206269309999996</v>
          </cell>
          <cell r="BH1069">
            <v>0</v>
          </cell>
          <cell r="BI1069">
            <v>0</v>
          </cell>
          <cell r="BJ1069">
            <v>17.786999999999999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0.31762499999999999</v>
          </cell>
          <cell r="BR1069">
            <v>0.29475600000000002</v>
          </cell>
          <cell r="BS1069">
            <v>0</v>
          </cell>
          <cell r="BT1069">
            <v>0</v>
          </cell>
          <cell r="BU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60.3</v>
          </cell>
          <cell r="CG1069">
            <v>0</v>
          </cell>
          <cell r="CH1069">
            <v>0</v>
          </cell>
          <cell r="CI1069">
            <v>0</v>
          </cell>
          <cell r="CJ1069">
            <v>621.16207008283891</v>
          </cell>
          <cell r="CK1069">
            <v>90.235345315499998</v>
          </cell>
          <cell r="CL1069">
            <v>69.727312289249994</v>
          </cell>
          <cell r="CM1069">
            <v>6.1746300000000005</v>
          </cell>
          <cell r="CN1069">
            <v>621.16207008283891</v>
          </cell>
          <cell r="CO1069">
            <v>90.235345315499998</v>
          </cell>
          <cell r="CP1069">
            <v>69.727312289249994</v>
          </cell>
          <cell r="CQ1069">
            <v>6.1746300000000005</v>
          </cell>
          <cell r="CR1069">
            <v>0</v>
          </cell>
          <cell r="CS1069">
            <v>1238.1552672121015</v>
          </cell>
          <cell r="CT1069">
            <v>0</v>
          </cell>
          <cell r="CU1069">
            <v>139.29056031428999</v>
          </cell>
          <cell r="CV1069">
            <v>0</v>
          </cell>
          <cell r="CW1069">
            <v>0</v>
          </cell>
          <cell r="CX1069">
            <v>0</v>
          </cell>
          <cell r="CY1069">
            <v>0</v>
          </cell>
          <cell r="CZ1069">
            <v>0</v>
          </cell>
          <cell r="DA1069">
            <v>0</v>
          </cell>
          <cell r="DB1069">
            <v>0</v>
          </cell>
          <cell r="DC1069">
            <v>0</v>
          </cell>
        </row>
        <row r="1070">
          <cell r="C1070" t="str">
            <v>HSS7.000x0.188</v>
          </cell>
          <cell r="D1070" t="str">
            <v>F</v>
          </cell>
          <cell r="E1070">
            <v>13.7</v>
          </cell>
          <cell r="F1070">
            <v>3.73</v>
          </cell>
          <cell r="G1070">
            <v>0</v>
          </cell>
          <cell r="H1070">
            <v>0</v>
          </cell>
          <cell r="I1070">
            <v>7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0.188</v>
          </cell>
          <cell r="Q1070">
            <v>0.17399999999999999</v>
          </cell>
          <cell r="R1070">
            <v>0</v>
          </cell>
          <cell r="S1070">
            <v>0</v>
          </cell>
          <cell r="T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40.200000000000003</v>
          </cell>
          <cell r="AF1070">
            <v>0</v>
          </cell>
          <cell r="AG1070">
            <v>0</v>
          </cell>
          <cell r="AH1070">
            <v>0</v>
          </cell>
          <cell r="AI1070">
            <v>21.7</v>
          </cell>
          <cell r="AJ1070">
            <v>8.11</v>
          </cell>
          <cell r="AK1070">
            <v>6.21</v>
          </cell>
          <cell r="AL1070">
            <v>2.41</v>
          </cell>
          <cell r="AM1070">
            <v>21.7</v>
          </cell>
          <cell r="AN1070">
            <v>8.11</v>
          </cell>
          <cell r="AO1070">
            <v>6.21</v>
          </cell>
          <cell r="AP1070">
            <v>2.41</v>
          </cell>
          <cell r="AQ1070">
            <v>0</v>
          </cell>
          <cell r="AR1070">
            <v>43.5</v>
          </cell>
          <cell r="AS1070">
            <v>0</v>
          </cell>
          <cell r="AT1070">
            <v>12.4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D1070" t="str">
            <v>HSS177.8x4.8</v>
          </cell>
          <cell r="BE1070" t="str">
            <v>HSS177.8x4.8</v>
          </cell>
          <cell r="BF1070">
            <v>20.400000000000002</v>
          </cell>
          <cell r="BG1070">
            <v>24.08342013</v>
          </cell>
          <cell r="BH1070">
            <v>0</v>
          </cell>
          <cell r="BI1070">
            <v>0</v>
          </cell>
          <cell r="BJ1070">
            <v>17.786999999999999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0.47770799999999997</v>
          </cell>
          <cell r="BR1070">
            <v>0.44213399999999997</v>
          </cell>
          <cell r="BS1070">
            <v>0</v>
          </cell>
          <cell r="BT1070">
            <v>0</v>
          </cell>
          <cell r="BU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40.200000000000003</v>
          </cell>
          <cell r="CG1070">
            <v>0</v>
          </cell>
          <cell r="CH1070">
            <v>0</v>
          </cell>
          <cell r="CI1070">
            <v>0</v>
          </cell>
          <cell r="CJ1070">
            <v>904.64543092601366</v>
          </cell>
          <cell r="CK1070">
            <v>133.05611827430999</v>
          </cell>
          <cell r="CL1070">
            <v>101.88390807440999</v>
          </cell>
          <cell r="CM1070">
            <v>6.1238099999999998</v>
          </cell>
          <cell r="CN1070">
            <v>904.64543092601366</v>
          </cell>
          <cell r="CO1070">
            <v>133.05611827430999</v>
          </cell>
          <cell r="CP1070">
            <v>101.88390807440999</v>
          </cell>
          <cell r="CQ1070">
            <v>6.1238099999999998</v>
          </cell>
          <cell r="CR1070">
            <v>0</v>
          </cell>
          <cell r="CS1070">
            <v>1813.4597348056034</v>
          </cell>
          <cell r="CT1070">
            <v>0</v>
          </cell>
          <cell r="CU1070">
            <v>203.43968762040001</v>
          </cell>
          <cell r="CV1070">
            <v>0</v>
          </cell>
          <cell r="CW1070">
            <v>0</v>
          </cell>
          <cell r="CX1070">
            <v>0</v>
          </cell>
          <cell r="CY1070">
            <v>0</v>
          </cell>
          <cell r="CZ1070">
            <v>0</v>
          </cell>
          <cell r="DA1070">
            <v>0</v>
          </cell>
          <cell r="DB1070">
            <v>0</v>
          </cell>
          <cell r="DC1070">
            <v>0</v>
          </cell>
        </row>
        <row r="1071">
          <cell r="C1071" t="str">
            <v>HSS7.000x0.250</v>
          </cell>
          <cell r="D1071" t="str">
            <v>F</v>
          </cell>
          <cell r="E1071">
            <v>18</v>
          </cell>
          <cell r="F1071">
            <v>4.95</v>
          </cell>
          <cell r="G1071">
            <v>0</v>
          </cell>
          <cell r="H1071">
            <v>0</v>
          </cell>
          <cell r="I1071">
            <v>7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0.25</v>
          </cell>
          <cell r="Q1071">
            <v>0.23300000000000001</v>
          </cell>
          <cell r="R1071">
            <v>0</v>
          </cell>
          <cell r="S1071">
            <v>0</v>
          </cell>
          <cell r="T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30</v>
          </cell>
          <cell r="AF1071">
            <v>0</v>
          </cell>
          <cell r="AG1071">
            <v>0</v>
          </cell>
          <cell r="AH1071">
            <v>0</v>
          </cell>
          <cell r="AI1071">
            <v>28.4</v>
          </cell>
          <cell r="AJ1071">
            <v>10.7</v>
          </cell>
          <cell r="AK1071">
            <v>8.11</v>
          </cell>
          <cell r="AL1071">
            <v>2.39</v>
          </cell>
          <cell r="AM1071">
            <v>28.4</v>
          </cell>
          <cell r="AN1071">
            <v>10.7</v>
          </cell>
          <cell r="AO1071">
            <v>8.11</v>
          </cell>
          <cell r="AP1071">
            <v>2.39</v>
          </cell>
          <cell r="AQ1071">
            <v>0</v>
          </cell>
          <cell r="AR1071">
            <v>56.8</v>
          </cell>
          <cell r="AS1071">
            <v>0</v>
          </cell>
          <cell r="AT1071">
            <v>16.2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D1071" t="str">
            <v>HSS177.8x6.4</v>
          </cell>
          <cell r="BE1071" t="str">
            <v>HSS177.8x6.4</v>
          </cell>
          <cell r="BF1071">
            <v>26.8</v>
          </cell>
          <cell r="BG1071">
            <v>31.960570950000001</v>
          </cell>
          <cell r="BH1071">
            <v>0</v>
          </cell>
          <cell r="BI1071">
            <v>0</v>
          </cell>
          <cell r="BJ1071">
            <v>17.786999999999999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0.63524999999999998</v>
          </cell>
          <cell r="BR1071">
            <v>0.59205300000000005</v>
          </cell>
          <cell r="BS1071">
            <v>0</v>
          </cell>
          <cell r="BT1071">
            <v>0</v>
          </cell>
          <cell r="BU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30</v>
          </cell>
          <cell r="CG1071">
            <v>0</v>
          </cell>
          <cell r="CH1071">
            <v>0</v>
          </cell>
          <cell r="CI1071">
            <v>0</v>
          </cell>
          <cell r="CJ1071">
            <v>1183.9599188156124</v>
          </cell>
          <cell r="CK1071">
            <v>175.54876270469998</v>
          </cell>
          <cell r="CL1071">
            <v>133.05611827430999</v>
          </cell>
          <cell r="CM1071">
            <v>6.0729899999999999</v>
          </cell>
          <cell r="CN1071">
            <v>1183.9599188156124</v>
          </cell>
          <cell r="CO1071">
            <v>175.54876270469998</v>
          </cell>
          <cell r="CP1071">
            <v>133.05611827430999</v>
          </cell>
          <cell r="CQ1071">
            <v>6.0729899999999999</v>
          </cell>
          <cell r="CR1071">
            <v>0</v>
          </cell>
          <cell r="CS1071">
            <v>2367.9198376312247</v>
          </cell>
          <cell r="CT1071">
            <v>0</v>
          </cell>
          <cell r="CU1071">
            <v>265.78410802019999</v>
          </cell>
          <cell r="CV1071">
            <v>0</v>
          </cell>
          <cell r="CW1071">
            <v>0</v>
          </cell>
          <cell r="CX1071">
            <v>0</v>
          </cell>
          <cell r="CY1071">
            <v>0</v>
          </cell>
          <cell r="CZ1071">
            <v>0</v>
          </cell>
          <cell r="DA1071">
            <v>0</v>
          </cell>
          <cell r="DB1071">
            <v>0</v>
          </cell>
          <cell r="DC1071">
            <v>0</v>
          </cell>
        </row>
        <row r="1072">
          <cell r="C1072" t="str">
            <v>HSS7.000x0.312</v>
          </cell>
          <cell r="D1072" t="str">
            <v>F</v>
          </cell>
          <cell r="E1072">
            <v>22.3</v>
          </cell>
          <cell r="F1072">
            <v>6.13</v>
          </cell>
          <cell r="G1072">
            <v>0</v>
          </cell>
          <cell r="H1072">
            <v>0</v>
          </cell>
          <cell r="I1072">
            <v>7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0.312</v>
          </cell>
          <cell r="Q1072">
            <v>0.29099999999999998</v>
          </cell>
          <cell r="R1072">
            <v>0</v>
          </cell>
          <cell r="S1072">
            <v>0</v>
          </cell>
          <cell r="T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24.1</v>
          </cell>
          <cell r="AF1072">
            <v>0</v>
          </cell>
          <cell r="AG1072">
            <v>0</v>
          </cell>
          <cell r="AH1072">
            <v>0</v>
          </cell>
          <cell r="AI1072">
            <v>34.6</v>
          </cell>
          <cell r="AJ1072">
            <v>13.1</v>
          </cell>
          <cell r="AK1072">
            <v>9.8800000000000008</v>
          </cell>
          <cell r="AL1072">
            <v>2.37</v>
          </cell>
          <cell r="AM1072">
            <v>34.6</v>
          </cell>
          <cell r="AN1072">
            <v>13.1</v>
          </cell>
          <cell r="AO1072">
            <v>9.8800000000000008</v>
          </cell>
          <cell r="AP1072">
            <v>2.37</v>
          </cell>
          <cell r="AQ1072">
            <v>0</v>
          </cell>
          <cell r="AR1072">
            <v>69.099999999999994</v>
          </cell>
          <cell r="AS1072">
            <v>0</v>
          </cell>
          <cell r="AT1072">
            <v>19.7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D1072" t="str">
            <v>HSS177.8x7.9</v>
          </cell>
          <cell r="BE1072" t="str">
            <v>HSS177.8x7.9</v>
          </cell>
          <cell r="BF1072">
            <v>33.200000000000003</v>
          </cell>
          <cell r="BG1072">
            <v>39.57945453</v>
          </cell>
          <cell r="BH1072">
            <v>0</v>
          </cell>
          <cell r="BI1072">
            <v>0</v>
          </cell>
          <cell r="BJ1072">
            <v>17.786999999999999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0.79279199999999994</v>
          </cell>
          <cell r="BR1072">
            <v>0.73943099999999995</v>
          </cell>
          <cell r="BS1072">
            <v>0</v>
          </cell>
          <cell r="BT1072">
            <v>0</v>
          </cell>
          <cell r="BU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24.1</v>
          </cell>
          <cell r="CG1072">
            <v>0</v>
          </cell>
          <cell r="CH1072">
            <v>0</v>
          </cell>
          <cell r="CI1072">
            <v>0</v>
          </cell>
          <cell r="CJ1072">
            <v>1442.4300419373305</v>
          </cell>
          <cell r="CK1072">
            <v>214.92418611509999</v>
          </cell>
          <cell r="CL1072">
            <v>162.09549303948</v>
          </cell>
          <cell r="CM1072">
            <v>6.02217</v>
          </cell>
          <cell r="CN1072">
            <v>1442.4300419373305</v>
          </cell>
          <cell r="CO1072">
            <v>214.92418611509999</v>
          </cell>
          <cell r="CP1072">
            <v>162.09549303948</v>
          </cell>
          <cell r="CQ1072">
            <v>6.02217</v>
          </cell>
          <cell r="CR1072">
            <v>0</v>
          </cell>
          <cell r="CS1072">
            <v>2880.6912109210848</v>
          </cell>
          <cell r="CT1072">
            <v>0</v>
          </cell>
          <cell r="CU1072">
            <v>323.20660049369997</v>
          </cell>
          <cell r="CV1072">
            <v>0</v>
          </cell>
          <cell r="CW1072">
            <v>0</v>
          </cell>
          <cell r="CX1072">
            <v>0</v>
          </cell>
          <cell r="CY1072">
            <v>0</v>
          </cell>
          <cell r="CZ1072">
            <v>0</v>
          </cell>
          <cell r="DA1072">
            <v>0</v>
          </cell>
          <cell r="DB1072">
            <v>0</v>
          </cell>
          <cell r="DC1072">
            <v>0</v>
          </cell>
        </row>
        <row r="1073">
          <cell r="C1073" t="str">
            <v>HSS7.000x0.375</v>
          </cell>
          <cell r="D1073" t="str">
            <v>F</v>
          </cell>
          <cell r="E1073">
            <v>26.6</v>
          </cell>
          <cell r="F1073">
            <v>7.29</v>
          </cell>
          <cell r="G1073">
            <v>0</v>
          </cell>
          <cell r="H1073">
            <v>0</v>
          </cell>
          <cell r="I1073">
            <v>7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0.375</v>
          </cell>
          <cell r="Q1073">
            <v>0.34899999999999998</v>
          </cell>
          <cell r="R1073">
            <v>0</v>
          </cell>
          <cell r="S1073">
            <v>0</v>
          </cell>
          <cell r="T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20.100000000000001</v>
          </cell>
          <cell r="AF1073">
            <v>0</v>
          </cell>
          <cell r="AG1073">
            <v>0</v>
          </cell>
          <cell r="AH1073">
            <v>0</v>
          </cell>
          <cell r="AI1073">
            <v>40.4</v>
          </cell>
          <cell r="AJ1073">
            <v>15.5</v>
          </cell>
          <cell r="AK1073">
            <v>11.6</v>
          </cell>
          <cell r="AL1073">
            <v>2.35</v>
          </cell>
          <cell r="AM1073">
            <v>40.4</v>
          </cell>
          <cell r="AN1073">
            <v>15.5</v>
          </cell>
          <cell r="AO1073">
            <v>11.6</v>
          </cell>
          <cell r="AP1073">
            <v>2.35</v>
          </cell>
          <cell r="AQ1073">
            <v>0</v>
          </cell>
          <cell r="AR1073">
            <v>80.900000000000006</v>
          </cell>
          <cell r="AS1073">
            <v>0</v>
          </cell>
          <cell r="AT1073">
            <v>23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D1073" t="str">
            <v>HSS177.8x9.5</v>
          </cell>
          <cell r="BE1073" t="str">
            <v>HSS177.8x9.5</v>
          </cell>
          <cell r="BF1073">
            <v>39.6</v>
          </cell>
          <cell r="BG1073">
            <v>47.069204489999997</v>
          </cell>
          <cell r="BH1073">
            <v>0</v>
          </cell>
          <cell r="BI1073">
            <v>0</v>
          </cell>
          <cell r="BJ1073">
            <v>17.786999999999999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0.95287499999999992</v>
          </cell>
          <cell r="BR1073">
            <v>0.88680899999999996</v>
          </cell>
          <cell r="BS1073">
            <v>0</v>
          </cell>
          <cell r="BT1073">
            <v>0</v>
          </cell>
          <cell r="BU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20.100000000000001</v>
          </cell>
          <cell r="CG1073">
            <v>0</v>
          </cell>
          <cell r="CH1073">
            <v>0</v>
          </cell>
          <cell r="CI1073">
            <v>0</v>
          </cell>
          <cell r="CJ1073">
            <v>1684.2246732447443</v>
          </cell>
          <cell r="CK1073">
            <v>254.29960952549999</v>
          </cell>
          <cell r="CL1073">
            <v>190.31454648359997</v>
          </cell>
          <cell r="CM1073">
            <v>5.9713500000000002</v>
          </cell>
          <cell r="CN1073">
            <v>1684.2246732447443</v>
          </cell>
          <cell r="CO1073">
            <v>254.29960952549999</v>
          </cell>
          <cell r="CP1073">
            <v>190.31454648359997</v>
          </cell>
          <cell r="CQ1073">
            <v>5.9713500000000002</v>
          </cell>
          <cell r="CR1073">
            <v>0</v>
          </cell>
          <cell r="CS1073">
            <v>3372.6182194430648</v>
          </cell>
          <cell r="CT1073">
            <v>0</v>
          </cell>
          <cell r="CU1073">
            <v>377.34780768299998</v>
          </cell>
          <cell r="CV1073">
            <v>0</v>
          </cell>
          <cell r="CW1073">
            <v>0</v>
          </cell>
          <cell r="CX1073">
            <v>0</v>
          </cell>
          <cell r="CY1073">
            <v>0</v>
          </cell>
          <cell r="CZ1073">
            <v>0</v>
          </cell>
          <cell r="DA1073">
            <v>0</v>
          </cell>
          <cell r="DB1073">
            <v>0</v>
          </cell>
          <cell r="DC1073">
            <v>0</v>
          </cell>
        </row>
        <row r="1074">
          <cell r="C1074" t="str">
            <v>HSS7.000x0.500</v>
          </cell>
          <cell r="D1074" t="str">
            <v>F</v>
          </cell>
          <cell r="E1074">
            <v>34.700000000000003</v>
          </cell>
          <cell r="F1074">
            <v>9.5500000000000007</v>
          </cell>
          <cell r="G1074">
            <v>0</v>
          </cell>
          <cell r="H1074">
            <v>0</v>
          </cell>
          <cell r="I1074">
            <v>7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0.5</v>
          </cell>
          <cell r="Q1074">
            <v>0.46500000000000002</v>
          </cell>
          <cell r="R1074">
            <v>0</v>
          </cell>
          <cell r="S1074">
            <v>0</v>
          </cell>
          <cell r="T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15.1</v>
          </cell>
          <cell r="AF1074">
            <v>0</v>
          </cell>
          <cell r="AG1074">
            <v>0</v>
          </cell>
          <cell r="AH1074">
            <v>0</v>
          </cell>
          <cell r="AI1074">
            <v>51.2</v>
          </cell>
          <cell r="AJ1074">
            <v>19.899999999999999</v>
          </cell>
          <cell r="AK1074">
            <v>14.6</v>
          </cell>
          <cell r="AL1074">
            <v>2.3199999999999998</v>
          </cell>
          <cell r="AM1074">
            <v>51.2</v>
          </cell>
          <cell r="AN1074">
            <v>19.899999999999999</v>
          </cell>
          <cell r="AO1074">
            <v>14.6</v>
          </cell>
          <cell r="AP1074">
            <v>2.3199999999999998</v>
          </cell>
          <cell r="AQ1074">
            <v>0</v>
          </cell>
          <cell r="AR1074">
            <v>102</v>
          </cell>
          <cell r="AS1074">
            <v>0</v>
          </cell>
          <cell r="AT1074">
            <v>29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D1074" t="str">
            <v>HSS177.8x12.7</v>
          </cell>
          <cell r="BE1074" t="str">
            <v>HSS177.8x12.7</v>
          </cell>
          <cell r="BF1074">
            <v>51.7</v>
          </cell>
          <cell r="BG1074">
            <v>61.66130355</v>
          </cell>
          <cell r="BH1074">
            <v>0</v>
          </cell>
          <cell r="BI1074">
            <v>0</v>
          </cell>
          <cell r="BJ1074">
            <v>17.786999999999999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1.2705</v>
          </cell>
          <cell r="BR1074">
            <v>1.181565</v>
          </cell>
          <cell r="BS1074">
            <v>0</v>
          </cell>
          <cell r="BT1074">
            <v>0</v>
          </cell>
          <cell r="BU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15.1</v>
          </cell>
          <cell r="CG1074">
            <v>0</v>
          </cell>
          <cell r="CH1074">
            <v>0</v>
          </cell>
          <cell r="CI1074">
            <v>0</v>
          </cell>
          <cell r="CJ1074">
            <v>2134.4629522309633</v>
          </cell>
          <cell r="CK1074">
            <v>326.48788577789998</v>
          </cell>
          <cell r="CL1074">
            <v>239.53382574659997</v>
          </cell>
          <cell r="CM1074">
            <v>5.8951199999999995</v>
          </cell>
          <cell r="CN1074">
            <v>2134.4629522309633</v>
          </cell>
          <cell r="CO1074">
            <v>326.48788577789998</v>
          </cell>
          <cell r="CP1074">
            <v>239.53382574659997</v>
          </cell>
          <cell r="CQ1074">
            <v>5.8951199999999995</v>
          </cell>
          <cell r="CR1074">
            <v>0</v>
          </cell>
          <cell r="CS1074">
            <v>4252.2504126476215</v>
          </cell>
          <cell r="CT1074">
            <v>0</v>
          </cell>
          <cell r="CU1074">
            <v>475.78636620899999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A1074">
            <v>0</v>
          </cell>
          <cell r="DB1074">
            <v>0</v>
          </cell>
          <cell r="DC1074">
            <v>0</v>
          </cell>
        </row>
        <row r="1075">
          <cell r="C1075" t="str">
            <v>HSS7.500x0.188</v>
          </cell>
          <cell r="D1075" t="str">
            <v>F</v>
          </cell>
          <cell r="E1075">
            <v>14.7</v>
          </cell>
          <cell r="F1075">
            <v>4</v>
          </cell>
          <cell r="G1075">
            <v>0</v>
          </cell>
          <cell r="H1075">
            <v>0</v>
          </cell>
          <cell r="I1075">
            <v>7.5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0.188</v>
          </cell>
          <cell r="Q1075">
            <v>0.17399999999999999</v>
          </cell>
          <cell r="R1075">
            <v>0</v>
          </cell>
          <cell r="S1075">
            <v>0</v>
          </cell>
          <cell r="T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43.1</v>
          </cell>
          <cell r="AF1075">
            <v>0</v>
          </cell>
          <cell r="AG1075">
            <v>0</v>
          </cell>
          <cell r="AH1075">
            <v>0</v>
          </cell>
          <cell r="AI1075">
            <v>26.9</v>
          </cell>
          <cell r="AJ1075">
            <v>9.34</v>
          </cell>
          <cell r="AK1075">
            <v>7.17</v>
          </cell>
          <cell r="AL1075">
            <v>2.59</v>
          </cell>
          <cell r="AM1075">
            <v>26.9</v>
          </cell>
          <cell r="AN1075">
            <v>9.34</v>
          </cell>
          <cell r="AO1075">
            <v>7.17</v>
          </cell>
          <cell r="AP1075">
            <v>2.59</v>
          </cell>
          <cell r="AQ1075">
            <v>0</v>
          </cell>
          <cell r="AR1075">
            <v>53.8</v>
          </cell>
          <cell r="AS1075">
            <v>0</v>
          </cell>
          <cell r="AT1075">
            <v>14.3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D1075" t="str">
            <v>HSS190.5x4.8</v>
          </cell>
          <cell r="BE1075" t="str">
            <v>HSS190.5x4.8</v>
          </cell>
          <cell r="BF1075">
            <v>21.900000000000002</v>
          </cell>
          <cell r="BG1075">
            <v>25.826723999999999</v>
          </cell>
          <cell r="BH1075">
            <v>0</v>
          </cell>
          <cell r="BI1075">
            <v>0</v>
          </cell>
          <cell r="BJ1075">
            <v>19.057500000000001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0.47770799999999997</v>
          </cell>
          <cell r="BR1075">
            <v>0.44213399999999997</v>
          </cell>
          <cell r="BS1075">
            <v>0</v>
          </cell>
          <cell r="BT1075">
            <v>0</v>
          </cell>
          <cell r="BU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43.1</v>
          </cell>
          <cell r="CG1075">
            <v>0</v>
          </cell>
          <cell r="CH1075">
            <v>0</v>
          </cell>
          <cell r="CI1075">
            <v>0</v>
          </cell>
          <cell r="CJ1075">
            <v>1121.4268245119708</v>
          </cell>
          <cell r="CK1075">
            <v>153.23602277213999</v>
          </cell>
          <cell r="CL1075">
            <v>117.63407743856999</v>
          </cell>
          <cell r="CM1075">
            <v>6.5811899999999994</v>
          </cell>
          <cell r="CN1075">
            <v>1121.4268245119708</v>
          </cell>
          <cell r="CO1075">
            <v>153.23602277213999</v>
          </cell>
          <cell r="CP1075">
            <v>117.63407743856999</v>
          </cell>
          <cell r="CQ1075">
            <v>6.5811899999999994</v>
          </cell>
          <cell r="CR1075">
            <v>0</v>
          </cell>
          <cell r="CS1075">
            <v>2242.8536490239417</v>
          </cell>
          <cell r="CT1075">
            <v>0</v>
          </cell>
          <cell r="CU1075">
            <v>234.61189782029999</v>
          </cell>
          <cell r="CV1075">
            <v>0</v>
          </cell>
          <cell r="CW1075">
            <v>0</v>
          </cell>
          <cell r="CX1075">
            <v>0</v>
          </cell>
          <cell r="CY1075">
            <v>0</v>
          </cell>
          <cell r="CZ1075">
            <v>0</v>
          </cell>
          <cell r="DA1075">
            <v>0</v>
          </cell>
          <cell r="DB1075">
            <v>0</v>
          </cell>
          <cell r="DC1075">
            <v>0</v>
          </cell>
        </row>
        <row r="1076">
          <cell r="C1076" t="str">
            <v>HSS7.500x0.250</v>
          </cell>
          <cell r="D1076" t="str">
            <v>F</v>
          </cell>
          <cell r="E1076">
            <v>19.399999999999999</v>
          </cell>
          <cell r="F1076">
            <v>5.32</v>
          </cell>
          <cell r="G1076">
            <v>0</v>
          </cell>
          <cell r="H1076">
            <v>0</v>
          </cell>
          <cell r="I1076">
            <v>7.5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0.25</v>
          </cell>
          <cell r="Q1076">
            <v>0.23300000000000001</v>
          </cell>
          <cell r="R1076">
            <v>0</v>
          </cell>
          <cell r="S1076">
            <v>0</v>
          </cell>
          <cell r="T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32.200000000000003</v>
          </cell>
          <cell r="AF1076">
            <v>0</v>
          </cell>
          <cell r="AG1076">
            <v>0</v>
          </cell>
          <cell r="AH1076">
            <v>0</v>
          </cell>
          <cell r="AI1076">
            <v>35.200000000000003</v>
          </cell>
          <cell r="AJ1076">
            <v>12.3</v>
          </cell>
          <cell r="AK1076">
            <v>9.3699999999999992</v>
          </cell>
          <cell r="AL1076">
            <v>2.57</v>
          </cell>
          <cell r="AM1076">
            <v>35.200000000000003</v>
          </cell>
          <cell r="AN1076">
            <v>12.3</v>
          </cell>
          <cell r="AO1076">
            <v>9.3699999999999992</v>
          </cell>
          <cell r="AP1076">
            <v>2.57</v>
          </cell>
          <cell r="AQ1076">
            <v>0</v>
          </cell>
          <cell r="AR1076">
            <v>70.3</v>
          </cell>
          <cell r="AS1076">
            <v>0</v>
          </cell>
          <cell r="AT1076">
            <v>18.7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D1076" t="str">
            <v>HSS190.5x6.4</v>
          </cell>
          <cell r="BE1076" t="str">
            <v>HSS190.5x6.4</v>
          </cell>
          <cell r="BF1076">
            <v>28.900000000000002</v>
          </cell>
          <cell r="BG1076">
            <v>34.349542919999998</v>
          </cell>
          <cell r="BH1076">
            <v>0</v>
          </cell>
          <cell r="BI1076">
            <v>0</v>
          </cell>
          <cell r="BJ1076">
            <v>19.057500000000001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0.63524999999999998</v>
          </cell>
          <cell r="BR1076">
            <v>0.59205300000000005</v>
          </cell>
          <cell r="BS1076">
            <v>0</v>
          </cell>
          <cell r="BT1076">
            <v>0</v>
          </cell>
          <cell r="BU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32.200000000000003</v>
          </cell>
          <cell r="CG1076">
            <v>0</v>
          </cell>
          <cell r="CH1076">
            <v>0</v>
          </cell>
          <cell r="CI1076">
            <v>0</v>
          </cell>
          <cell r="CJ1076">
            <v>1467.4432796587873</v>
          </cell>
          <cell r="CK1076">
            <v>201.7990449783</v>
          </cell>
          <cell r="CL1076">
            <v>153.72821556476998</v>
          </cell>
          <cell r="CM1076">
            <v>6.5303699999999996</v>
          </cell>
          <cell r="CN1076">
            <v>1467.4432796587873</v>
          </cell>
          <cell r="CO1076">
            <v>201.7990449783</v>
          </cell>
          <cell r="CP1076">
            <v>153.72821556476998</v>
          </cell>
          <cell r="CQ1076">
            <v>6.5303699999999996</v>
          </cell>
          <cell r="CR1076">
            <v>0</v>
          </cell>
          <cell r="CS1076">
            <v>2930.7176863639979</v>
          </cell>
          <cell r="CT1076">
            <v>0</v>
          </cell>
          <cell r="CU1076">
            <v>306.80017407269997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A1076">
            <v>0</v>
          </cell>
          <cell r="DB1076">
            <v>0</v>
          </cell>
          <cell r="DC1076">
            <v>0</v>
          </cell>
        </row>
        <row r="1077">
          <cell r="C1077" t="str">
            <v>HSS7.500x0.312</v>
          </cell>
          <cell r="D1077" t="str">
            <v>F</v>
          </cell>
          <cell r="E1077">
            <v>24</v>
          </cell>
          <cell r="F1077">
            <v>6.59</v>
          </cell>
          <cell r="G1077">
            <v>0</v>
          </cell>
          <cell r="H1077">
            <v>0</v>
          </cell>
          <cell r="I1077">
            <v>7.5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0.312</v>
          </cell>
          <cell r="Q1077">
            <v>0.29099999999999998</v>
          </cell>
          <cell r="R1077">
            <v>0</v>
          </cell>
          <cell r="S1077">
            <v>0</v>
          </cell>
          <cell r="T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25.8</v>
          </cell>
          <cell r="AF1077">
            <v>0</v>
          </cell>
          <cell r="AG1077">
            <v>0</v>
          </cell>
          <cell r="AH1077">
            <v>0</v>
          </cell>
          <cell r="AI1077">
            <v>42.9</v>
          </cell>
          <cell r="AJ1077">
            <v>15.1</v>
          </cell>
          <cell r="AK1077">
            <v>11.4</v>
          </cell>
          <cell r="AL1077">
            <v>2.5499999999999998</v>
          </cell>
          <cell r="AM1077">
            <v>42.9</v>
          </cell>
          <cell r="AN1077">
            <v>15.1</v>
          </cell>
          <cell r="AO1077">
            <v>11.4</v>
          </cell>
          <cell r="AP1077">
            <v>2.5499999999999998</v>
          </cell>
          <cell r="AQ1077">
            <v>0</v>
          </cell>
          <cell r="AR1077">
            <v>85.8</v>
          </cell>
          <cell r="AS1077">
            <v>0</v>
          </cell>
          <cell r="AT1077">
            <v>22.8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D1077" t="str">
            <v>HSS190.5x7.9</v>
          </cell>
          <cell r="BE1077" t="str">
            <v>HSS190.5x7.9</v>
          </cell>
          <cell r="BF1077">
            <v>35.800000000000004</v>
          </cell>
          <cell r="BG1077">
            <v>42.549527789999999</v>
          </cell>
          <cell r="BH1077">
            <v>0</v>
          </cell>
          <cell r="BI1077">
            <v>0</v>
          </cell>
          <cell r="BJ1077">
            <v>19.057500000000001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0.79279199999999994</v>
          </cell>
          <cell r="BR1077">
            <v>0.73943099999999995</v>
          </cell>
          <cell r="BS1077">
            <v>0</v>
          </cell>
          <cell r="BT1077">
            <v>0</v>
          </cell>
          <cell r="BU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25.8</v>
          </cell>
          <cell r="CG1077">
            <v>0</v>
          </cell>
          <cell r="CH1077">
            <v>0</v>
          </cell>
          <cell r="CI1077">
            <v>0</v>
          </cell>
          <cell r="CJ1077">
            <v>1788.4464970841468</v>
          </cell>
          <cell r="CK1077">
            <v>247.73703895709997</v>
          </cell>
          <cell r="CL1077">
            <v>187.03326119939999</v>
          </cell>
          <cell r="CM1077">
            <v>6.4795499999999997</v>
          </cell>
          <cell r="CN1077">
            <v>1788.4464970841468</v>
          </cell>
          <cell r="CO1077">
            <v>247.73703895709997</v>
          </cell>
          <cell r="CP1077">
            <v>187.03326119939999</v>
          </cell>
          <cell r="CQ1077">
            <v>6.4795499999999997</v>
          </cell>
          <cell r="CR1077">
            <v>0</v>
          </cell>
          <cell r="CS1077">
            <v>3576.8929941682936</v>
          </cell>
          <cell r="CT1077">
            <v>0</v>
          </cell>
          <cell r="CU1077">
            <v>374.06652239879998</v>
          </cell>
          <cell r="CV1077">
            <v>0</v>
          </cell>
          <cell r="CW1077">
            <v>0</v>
          </cell>
          <cell r="CX1077">
            <v>0</v>
          </cell>
          <cell r="CY1077">
            <v>0</v>
          </cell>
          <cell r="CZ1077">
            <v>0</v>
          </cell>
          <cell r="DA1077">
            <v>0</v>
          </cell>
          <cell r="DB1077">
            <v>0</v>
          </cell>
          <cell r="DC1077">
            <v>0</v>
          </cell>
        </row>
        <row r="1078">
          <cell r="C1078" t="str">
            <v>HSS7.500x0.375</v>
          </cell>
          <cell r="D1078" t="str">
            <v>F</v>
          </cell>
          <cell r="E1078">
            <v>28.6</v>
          </cell>
          <cell r="F1078">
            <v>7.84</v>
          </cell>
          <cell r="G1078">
            <v>0</v>
          </cell>
          <cell r="H1078">
            <v>0</v>
          </cell>
          <cell r="I1078">
            <v>7.5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0.375</v>
          </cell>
          <cell r="Q1078">
            <v>0.34899999999999998</v>
          </cell>
          <cell r="R1078">
            <v>0</v>
          </cell>
          <cell r="S1078">
            <v>0</v>
          </cell>
          <cell r="T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21.5</v>
          </cell>
          <cell r="AF1078">
            <v>0</v>
          </cell>
          <cell r="AG1078">
            <v>0</v>
          </cell>
          <cell r="AH1078">
            <v>0</v>
          </cell>
          <cell r="AI1078">
            <v>50.2</v>
          </cell>
          <cell r="AJ1078">
            <v>17.899999999999999</v>
          </cell>
          <cell r="AK1078">
            <v>13.4</v>
          </cell>
          <cell r="AL1078">
            <v>2.5299999999999998</v>
          </cell>
          <cell r="AM1078">
            <v>50.2</v>
          </cell>
          <cell r="AN1078">
            <v>17.899999999999999</v>
          </cell>
          <cell r="AO1078">
            <v>13.4</v>
          </cell>
          <cell r="AP1078">
            <v>2.5299999999999998</v>
          </cell>
          <cell r="AQ1078">
            <v>0</v>
          </cell>
          <cell r="AR1078">
            <v>100</v>
          </cell>
          <cell r="AS1078">
            <v>0</v>
          </cell>
          <cell r="AT1078">
            <v>26.7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D1078" t="str">
            <v>HSS190.5x9.5</v>
          </cell>
          <cell r="BE1078" t="str">
            <v>HSS190.5x9.5</v>
          </cell>
          <cell r="BF1078">
            <v>42.6</v>
          </cell>
          <cell r="BG1078">
            <v>50.620379039999996</v>
          </cell>
          <cell r="BH1078">
            <v>0</v>
          </cell>
          <cell r="BI1078">
            <v>0</v>
          </cell>
          <cell r="BJ1078">
            <v>19.057500000000001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0.95287499999999992</v>
          </cell>
          <cell r="BR1078">
            <v>0.88680899999999996</v>
          </cell>
          <cell r="BS1078">
            <v>0</v>
          </cell>
          <cell r="BT1078">
            <v>0</v>
          </cell>
          <cell r="BU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21.5</v>
          </cell>
          <cell r="CG1078">
            <v>0</v>
          </cell>
          <cell r="CH1078">
            <v>0</v>
          </cell>
          <cell r="CI1078">
            <v>0</v>
          </cell>
          <cell r="CJ1078">
            <v>2092.7742226952023</v>
          </cell>
          <cell r="CK1078">
            <v>293.67503293589994</v>
          </cell>
          <cell r="CL1078">
            <v>219.8461140414</v>
          </cell>
          <cell r="CM1078">
            <v>6.4287299999999989</v>
          </cell>
          <cell r="CN1078">
            <v>2092.7742226952023</v>
          </cell>
          <cell r="CO1078">
            <v>293.67503293589994</v>
          </cell>
          <cell r="CP1078">
            <v>219.8461140414</v>
          </cell>
          <cell r="CQ1078">
            <v>6.4287299999999989</v>
          </cell>
          <cell r="CR1078">
            <v>0</v>
          </cell>
          <cell r="CS1078">
            <v>4168.8729535760995</v>
          </cell>
          <cell r="CT1078">
            <v>0</v>
          </cell>
          <cell r="CU1078">
            <v>438.05158544069997</v>
          </cell>
          <cell r="CV1078">
            <v>0</v>
          </cell>
          <cell r="CW1078">
            <v>0</v>
          </cell>
          <cell r="CX1078">
            <v>0</v>
          </cell>
          <cell r="CY1078">
            <v>0</v>
          </cell>
          <cell r="CZ1078">
            <v>0</v>
          </cell>
          <cell r="DA1078">
            <v>0</v>
          </cell>
          <cell r="DB1078">
            <v>0</v>
          </cell>
          <cell r="DC1078">
            <v>0</v>
          </cell>
        </row>
        <row r="1079">
          <cell r="C1079" t="str">
            <v>HSS7.500x0.500</v>
          </cell>
          <cell r="D1079" t="str">
            <v>F</v>
          </cell>
          <cell r="E1079">
            <v>37.4</v>
          </cell>
          <cell r="F1079">
            <v>10.3</v>
          </cell>
          <cell r="G1079">
            <v>0</v>
          </cell>
          <cell r="H1079">
            <v>0</v>
          </cell>
          <cell r="I1079">
            <v>7.5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0.5</v>
          </cell>
          <cell r="Q1079">
            <v>0.46500000000000002</v>
          </cell>
          <cell r="R1079">
            <v>0</v>
          </cell>
          <cell r="S1079">
            <v>0</v>
          </cell>
          <cell r="T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16.100000000000001</v>
          </cell>
          <cell r="AF1079">
            <v>0</v>
          </cell>
          <cell r="AG1079">
            <v>0</v>
          </cell>
          <cell r="AH1079">
            <v>0</v>
          </cell>
          <cell r="AI1079">
            <v>63.9</v>
          </cell>
          <cell r="AJ1079">
            <v>23</v>
          </cell>
          <cell r="AK1079">
            <v>17</v>
          </cell>
          <cell r="AL1079">
            <v>2.4900000000000002</v>
          </cell>
          <cell r="AM1079">
            <v>63.9</v>
          </cell>
          <cell r="AN1079">
            <v>23</v>
          </cell>
          <cell r="AO1079">
            <v>17</v>
          </cell>
          <cell r="AP1079">
            <v>2.4900000000000002</v>
          </cell>
          <cell r="AQ1079">
            <v>0</v>
          </cell>
          <cell r="AR1079">
            <v>128</v>
          </cell>
          <cell r="AS1079">
            <v>0</v>
          </cell>
          <cell r="AT1079">
            <v>33.799999999999997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D1079" t="str">
            <v>HSS190.5x12.7</v>
          </cell>
          <cell r="BE1079" t="str">
            <v>HSS190.5x12.7</v>
          </cell>
          <cell r="BF1079">
            <v>55.7</v>
          </cell>
          <cell r="BG1079">
            <v>66.503814300000002</v>
          </cell>
          <cell r="BH1079">
            <v>0</v>
          </cell>
          <cell r="BI1079">
            <v>0</v>
          </cell>
          <cell r="BJ1079">
            <v>19.057500000000001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1.2705</v>
          </cell>
          <cell r="BR1079">
            <v>1.181565</v>
          </cell>
          <cell r="BS1079">
            <v>0</v>
          </cell>
          <cell r="BT1079">
            <v>0</v>
          </cell>
          <cell r="BU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16.100000000000001</v>
          </cell>
          <cell r="CG1079">
            <v>0</v>
          </cell>
          <cell r="CH1079">
            <v>0</v>
          </cell>
          <cell r="CI1079">
            <v>0</v>
          </cell>
          <cell r="CJ1079">
            <v>2663.9098173351276</v>
          </cell>
          <cell r="CK1079">
            <v>377.34780768299998</v>
          </cell>
          <cell r="CL1079">
            <v>278.90924915699998</v>
          </cell>
          <cell r="CM1079">
            <v>6.3270900000000001</v>
          </cell>
          <cell r="CN1079">
            <v>2663.9098173351276</v>
          </cell>
          <cell r="CO1079">
            <v>377.34780768299998</v>
          </cell>
          <cell r="CP1079">
            <v>278.90924915699998</v>
          </cell>
          <cell r="CQ1079">
            <v>6.3270900000000001</v>
          </cell>
          <cell r="CR1079">
            <v>0</v>
          </cell>
          <cell r="CS1079">
            <v>5336.1573805774078</v>
          </cell>
          <cell r="CT1079">
            <v>0</v>
          </cell>
          <cell r="CU1079">
            <v>554.53721302979989</v>
          </cell>
          <cell r="CV1079">
            <v>0</v>
          </cell>
          <cell r="CW1079">
            <v>0</v>
          </cell>
          <cell r="CX1079">
            <v>0</v>
          </cell>
          <cell r="CY1079">
            <v>0</v>
          </cell>
          <cell r="CZ1079">
            <v>0</v>
          </cell>
          <cell r="DA1079">
            <v>0</v>
          </cell>
          <cell r="DB1079">
            <v>0</v>
          </cell>
          <cell r="DC1079">
            <v>0</v>
          </cell>
        </row>
        <row r="1080">
          <cell r="C1080" t="str">
            <v>HSS7.625x0.125</v>
          </cell>
          <cell r="D1080" t="str">
            <v>F</v>
          </cell>
          <cell r="E1080">
            <v>10</v>
          </cell>
          <cell r="F1080">
            <v>2.74</v>
          </cell>
          <cell r="G1080">
            <v>0</v>
          </cell>
          <cell r="H1080">
            <v>0</v>
          </cell>
          <cell r="I1080">
            <v>7.625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0.125</v>
          </cell>
          <cell r="Q1080">
            <v>0.11600000000000001</v>
          </cell>
          <cell r="R1080">
            <v>0</v>
          </cell>
          <cell r="S1080">
            <v>0</v>
          </cell>
          <cell r="T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65.7</v>
          </cell>
          <cell r="AF1080">
            <v>0</v>
          </cell>
          <cell r="AG1080">
            <v>0</v>
          </cell>
          <cell r="AH1080">
            <v>0</v>
          </cell>
          <cell r="AI1080">
            <v>19.3</v>
          </cell>
          <cell r="AJ1080">
            <v>6.54</v>
          </cell>
          <cell r="AK1080">
            <v>5.0599999999999996</v>
          </cell>
          <cell r="AL1080">
            <v>2.66</v>
          </cell>
          <cell r="AM1080">
            <v>19.3</v>
          </cell>
          <cell r="AN1080">
            <v>6.54</v>
          </cell>
          <cell r="AO1080">
            <v>5.0599999999999996</v>
          </cell>
          <cell r="AP1080">
            <v>2.66</v>
          </cell>
          <cell r="AQ1080">
            <v>0</v>
          </cell>
          <cell r="AR1080">
            <v>38.6</v>
          </cell>
          <cell r="AS1080">
            <v>0</v>
          </cell>
          <cell r="AT1080">
            <v>10.1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D1080" t="str">
            <v>HSS193.7x3.2</v>
          </cell>
          <cell r="BE1080" t="str">
            <v>HSS193.7x3.2</v>
          </cell>
          <cell r="BF1080">
            <v>14.9</v>
          </cell>
          <cell r="BG1080">
            <v>17.691305939999999</v>
          </cell>
          <cell r="BH1080">
            <v>0</v>
          </cell>
          <cell r="BI1080">
            <v>0</v>
          </cell>
          <cell r="BJ1080">
            <v>19.375125000000001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0.31762499999999999</v>
          </cell>
          <cell r="BR1080">
            <v>0.29475600000000002</v>
          </cell>
          <cell r="BS1080">
            <v>0</v>
          </cell>
          <cell r="BT1080">
            <v>0</v>
          </cell>
          <cell r="BU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65.7</v>
          </cell>
          <cell r="CG1080">
            <v>0</v>
          </cell>
          <cell r="CH1080">
            <v>0</v>
          </cell>
          <cell r="CI1080">
            <v>0</v>
          </cell>
          <cell r="CJ1080">
            <v>804.5924800401873</v>
          </cell>
          <cell r="CK1080">
            <v>107.29802879333999</v>
          </cell>
          <cell r="CL1080">
            <v>83.016517690259988</v>
          </cell>
          <cell r="CM1080">
            <v>6.7590599999999998</v>
          </cell>
          <cell r="CN1080">
            <v>804.5924800401873</v>
          </cell>
          <cell r="CO1080">
            <v>107.29802879333999</v>
          </cell>
          <cell r="CP1080">
            <v>83.016517690259988</v>
          </cell>
          <cell r="CQ1080">
            <v>6.7590599999999998</v>
          </cell>
          <cell r="CR1080">
            <v>0</v>
          </cell>
          <cell r="CS1080">
            <v>1609.1849600803746</v>
          </cell>
          <cell r="CT1080">
            <v>0</v>
          </cell>
          <cell r="CU1080">
            <v>165.70490685209998</v>
          </cell>
          <cell r="CV1080">
            <v>0</v>
          </cell>
          <cell r="CW1080">
            <v>0</v>
          </cell>
          <cell r="CX1080">
            <v>0</v>
          </cell>
          <cell r="CY1080">
            <v>0</v>
          </cell>
          <cell r="CZ1080">
            <v>0</v>
          </cell>
          <cell r="DA1080">
            <v>0</v>
          </cell>
          <cell r="DB1080">
            <v>0</v>
          </cell>
          <cell r="DC1080">
            <v>0</v>
          </cell>
        </row>
        <row r="1081">
          <cell r="C1081" t="str">
            <v>HSS7x3x1/2</v>
          </cell>
          <cell r="D1081" t="str">
            <v>F</v>
          </cell>
          <cell r="E1081">
            <v>28.3</v>
          </cell>
          <cell r="F1081">
            <v>7.88</v>
          </cell>
          <cell r="G1081">
            <v>0</v>
          </cell>
          <cell r="H1081">
            <v>7</v>
          </cell>
          <cell r="I1081">
            <v>0</v>
          </cell>
          <cell r="J1081">
            <v>0</v>
          </cell>
          <cell r="K1081">
            <v>3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0.5</v>
          </cell>
          <cell r="Q1081">
            <v>0.46500000000000002</v>
          </cell>
          <cell r="R1081">
            <v>0</v>
          </cell>
          <cell r="S1081">
            <v>0</v>
          </cell>
          <cell r="T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3.45</v>
          </cell>
          <cell r="AC1081">
            <v>0</v>
          </cell>
          <cell r="AD1081">
            <v>12.1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40.700000000000003</v>
          </cell>
          <cell r="AJ1081">
            <v>15.8</v>
          </cell>
          <cell r="AK1081">
            <v>11.6</v>
          </cell>
          <cell r="AL1081">
            <v>2.27</v>
          </cell>
          <cell r="AM1081">
            <v>10.199999999999999</v>
          </cell>
          <cell r="AN1081">
            <v>8.4600000000000009</v>
          </cell>
          <cell r="AO1081">
            <v>6.8</v>
          </cell>
          <cell r="AP1081">
            <v>1.1399999999999999</v>
          </cell>
          <cell r="AQ1081">
            <v>0</v>
          </cell>
          <cell r="AR1081">
            <v>28.6</v>
          </cell>
          <cell r="AS1081">
            <v>0</v>
          </cell>
          <cell r="AT1081">
            <v>15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D1081" t="str">
            <v>HSS177.8x76.2x12.7</v>
          </cell>
          <cell r="BE1081" t="str">
            <v>HSS177.8x76.2x12.7</v>
          </cell>
          <cell r="BF1081">
            <v>42.2</v>
          </cell>
          <cell r="BG1081">
            <v>50.878646279999998</v>
          </cell>
          <cell r="BH1081">
            <v>0</v>
          </cell>
          <cell r="BI1081">
            <v>17.786999999999999</v>
          </cell>
          <cell r="BJ1081">
            <v>0</v>
          </cell>
          <cell r="BK1081">
            <v>0</v>
          </cell>
          <cell r="BL1081">
            <v>7.6229999999999993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1.2705</v>
          </cell>
          <cell r="BR1081">
            <v>1.181565</v>
          </cell>
          <cell r="BS1081">
            <v>0</v>
          </cell>
          <cell r="BT1081">
            <v>0</v>
          </cell>
          <cell r="BU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3.45</v>
          </cell>
          <cell r="CD1081">
            <v>0</v>
          </cell>
          <cell r="CE1081">
            <v>12.1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1696.7312921054727</v>
          </cell>
          <cell r="CK1081">
            <v>259.22153745179997</v>
          </cell>
          <cell r="CL1081">
            <v>190.31454648359997</v>
          </cell>
          <cell r="CM1081">
            <v>5.7680699999999998</v>
          </cell>
          <cell r="CN1081">
            <v>425.22504126476218</v>
          </cell>
          <cell r="CO1081">
            <v>138.79836752166</v>
          </cell>
          <cell r="CP1081">
            <v>111.56369966279999</v>
          </cell>
          <cell r="CQ1081">
            <v>2.8967399999999999</v>
          </cell>
          <cell r="CR1081">
            <v>0</v>
          </cell>
          <cell r="CS1081">
            <v>1192.2976647227647</v>
          </cell>
          <cell r="CT1081">
            <v>0</v>
          </cell>
          <cell r="CU1081">
            <v>246.09639631499999</v>
          </cell>
          <cell r="CV1081">
            <v>0</v>
          </cell>
          <cell r="CW1081">
            <v>0</v>
          </cell>
          <cell r="CX1081">
            <v>0</v>
          </cell>
          <cell r="CY1081">
            <v>0</v>
          </cell>
          <cell r="CZ1081">
            <v>0</v>
          </cell>
          <cell r="DA1081">
            <v>0</v>
          </cell>
          <cell r="DB1081">
            <v>0</v>
          </cell>
          <cell r="DC1081">
            <v>0</v>
          </cell>
        </row>
        <row r="1082">
          <cell r="C1082" t="str">
            <v>HSS7x3x1/4</v>
          </cell>
          <cell r="D1082" t="str">
            <v>F</v>
          </cell>
          <cell r="E1082">
            <v>15.6</v>
          </cell>
          <cell r="F1082">
            <v>4.3</v>
          </cell>
          <cell r="G1082">
            <v>0</v>
          </cell>
          <cell r="H1082">
            <v>7</v>
          </cell>
          <cell r="I1082">
            <v>0</v>
          </cell>
          <cell r="J1082">
            <v>0</v>
          </cell>
          <cell r="K1082">
            <v>3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0.25</v>
          </cell>
          <cell r="Q1082">
            <v>0.23300000000000001</v>
          </cell>
          <cell r="R1082">
            <v>0</v>
          </cell>
          <cell r="S1082">
            <v>0</v>
          </cell>
          <cell r="T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9.8800000000000008</v>
          </cell>
          <cell r="AC1082">
            <v>0</v>
          </cell>
          <cell r="AD1082">
            <v>27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25.2</v>
          </cell>
          <cell r="AJ1082">
            <v>9.2200000000000006</v>
          </cell>
          <cell r="AK1082">
            <v>7.19</v>
          </cell>
          <cell r="AL1082">
            <v>2.42</v>
          </cell>
          <cell r="AM1082">
            <v>6.6</v>
          </cell>
          <cell r="AN1082">
            <v>5.0599999999999996</v>
          </cell>
          <cell r="AO1082">
            <v>4.4000000000000004</v>
          </cell>
          <cell r="AP1082">
            <v>1.24</v>
          </cell>
          <cell r="AQ1082">
            <v>0</v>
          </cell>
          <cell r="AR1082">
            <v>17.5</v>
          </cell>
          <cell r="AS1082">
            <v>0</v>
          </cell>
          <cell r="AT1082">
            <v>8.68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D1082" t="str">
            <v>HSS177.8x76.2x6.4</v>
          </cell>
          <cell r="BE1082" t="str">
            <v>HSS177.8x76.2x6.4</v>
          </cell>
          <cell r="BF1082">
            <v>23.3</v>
          </cell>
          <cell r="BG1082">
            <v>27.763728299999997</v>
          </cell>
          <cell r="BH1082">
            <v>0</v>
          </cell>
          <cell r="BI1082">
            <v>17.786999999999999</v>
          </cell>
          <cell r="BJ1082">
            <v>0</v>
          </cell>
          <cell r="BK1082">
            <v>0</v>
          </cell>
          <cell r="BL1082">
            <v>7.6229999999999993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0.63524999999999998</v>
          </cell>
          <cell r="BR1082">
            <v>0.59205300000000005</v>
          </cell>
          <cell r="BS1082">
            <v>0</v>
          </cell>
          <cell r="BT1082">
            <v>0</v>
          </cell>
          <cell r="BU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9.8800000000000008</v>
          </cell>
          <cell r="CD1082">
            <v>0</v>
          </cell>
          <cell r="CE1082">
            <v>27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1050.5559843011772</v>
          </cell>
          <cell r="CK1082">
            <v>151.26725160161999</v>
          </cell>
          <cell r="CL1082">
            <v>117.96220596699</v>
          </cell>
          <cell r="CM1082">
            <v>6.1492199999999997</v>
          </cell>
          <cell r="CN1082">
            <v>275.14561493602258</v>
          </cell>
          <cell r="CO1082">
            <v>83.016517690259988</v>
          </cell>
          <cell r="CP1082">
            <v>72.188276252400001</v>
          </cell>
          <cell r="CQ1082">
            <v>3.1508400000000001</v>
          </cell>
          <cell r="CR1082">
            <v>0</v>
          </cell>
          <cell r="CS1082">
            <v>729.5527668758175</v>
          </cell>
          <cell r="CT1082">
            <v>0</v>
          </cell>
          <cell r="CU1082">
            <v>142.40778133427997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0</v>
          </cell>
          <cell r="DA1082">
            <v>0</v>
          </cell>
          <cell r="DB1082">
            <v>0</v>
          </cell>
          <cell r="DC1082">
            <v>0</v>
          </cell>
        </row>
        <row r="1083">
          <cell r="C1083" t="str">
            <v>HSS7x3x1/8</v>
          </cell>
          <cell r="D1083" t="str">
            <v>F</v>
          </cell>
          <cell r="E1083">
            <v>8.15</v>
          </cell>
          <cell r="F1083">
            <v>2.23</v>
          </cell>
          <cell r="G1083">
            <v>0</v>
          </cell>
          <cell r="H1083">
            <v>7</v>
          </cell>
          <cell r="I1083">
            <v>0</v>
          </cell>
          <cell r="J1083">
            <v>0</v>
          </cell>
          <cell r="K1083">
            <v>3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0.125</v>
          </cell>
          <cell r="Q1083">
            <v>0.11600000000000001</v>
          </cell>
          <cell r="R1083">
            <v>0</v>
          </cell>
          <cell r="S1083">
            <v>0</v>
          </cell>
          <cell r="T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22.9</v>
          </cell>
          <cell r="AC1083">
            <v>0</v>
          </cell>
          <cell r="AD1083">
            <v>57.3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13.8</v>
          </cell>
          <cell r="AJ1083">
            <v>4.93</v>
          </cell>
          <cell r="AK1083">
            <v>3.95</v>
          </cell>
          <cell r="AL1083">
            <v>2.4900000000000002</v>
          </cell>
          <cell r="AM1083">
            <v>3.71</v>
          </cell>
          <cell r="AN1083">
            <v>2.73</v>
          </cell>
          <cell r="AO1083">
            <v>2.48</v>
          </cell>
          <cell r="AP1083">
            <v>1.29</v>
          </cell>
          <cell r="AQ1083">
            <v>0</v>
          </cell>
          <cell r="AR1083">
            <v>9.48</v>
          </cell>
          <cell r="AS1083">
            <v>0</v>
          </cell>
          <cell r="AT1083">
            <v>4.5999999999999996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D1083" t="str">
            <v>HSS177.8x76.2x3.2</v>
          </cell>
          <cell r="BE1083" t="str">
            <v>HSS177.8x76.2x3.2</v>
          </cell>
          <cell r="BF1083">
            <v>12.2</v>
          </cell>
          <cell r="BG1083">
            <v>14.398398629999999</v>
          </cell>
          <cell r="BH1083">
            <v>0</v>
          </cell>
          <cell r="BI1083">
            <v>17.786999999999999</v>
          </cell>
          <cell r="BJ1083">
            <v>0</v>
          </cell>
          <cell r="BK1083">
            <v>0</v>
          </cell>
          <cell r="BL1083">
            <v>7.6229999999999993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0.31762499999999999</v>
          </cell>
          <cell r="BR1083">
            <v>0.29475600000000002</v>
          </cell>
          <cell r="BS1083">
            <v>0</v>
          </cell>
          <cell r="BT1083">
            <v>0</v>
          </cell>
          <cell r="BU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22.9</v>
          </cell>
          <cell r="CD1083">
            <v>0</v>
          </cell>
          <cell r="CE1083">
            <v>57.3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575.30446759350184</v>
          </cell>
          <cell r="CK1083">
            <v>80.88368225552999</v>
          </cell>
          <cell r="CL1083">
            <v>64.805384362949994</v>
          </cell>
          <cell r="CM1083">
            <v>6.3270900000000001</v>
          </cell>
          <cell r="CN1083">
            <v>154.6651865776733</v>
          </cell>
          <cell r="CO1083">
            <v>44.789544129329997</v>
          </cell>
          <cell r="CP1083">
            <v>40.687937524079999</v>
          </cell>
          <cell r="CQ1083">
            <v>3.2778900000000002</v>
          </cell>
          <cell r="CR1083">
            <v>0</v>
          </cell>
          <cell r="CS1083">
            <v>395.20915599901429</v>
          </cell>
          <cell r="CT1083">
            <v>0</v>
          </cell>
          <cell r="CU1083">
            <v>75.469561536599983</v>
          </cell>
          <cell r="CV1083">
            <v>0</v>
          </cell>
          <cell r="CW1083">
            <v>0</v>
          </cell>
          <cell r="CX1083">
            <v>0</v>
          </cell>
          <cell r="CY1083">
            <v>0</v>
          </cell>
          <cell r="CZ1083">
            <v>0</v>
          </cell>
          <cell r="DA1083">
            <v>0</v>
          </cell>
          <cell r="DB1083">
            <v>0</v>
          </cell>
          <cell r="DC1083">
            <v>0</v>
          </cell>
        </row>
        <row r="1084">
          <cell r="C1084" t="str">
            <v>HSS7x3x3/16</v>
          </cell>
          <cell r="D1084" t="str">
            <v>F</v>
          </cell>
          <cell r="E1084">
            <v>12</v>
          </cell>
          <cell r="F1084">
            <v>3.28</v>
          </cell>
          <cell r="G1084">
            <v>0</v>
          </cell>
          <cell r="H1084">
            <v>7</v>
          </cell>
          <cell r="I1084">
            <v>0</v>
          </cell>
          <cell r="J1084">
            <v>0</v>
          </cell>
          <cell r="K1084">
            <v>3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0.1875</v>
          </cell>
          <cell r="Q1084">
            <v>0.17399999999999999</v>
          </cell>
          <cell r="R1084">
            <v>0</v>
          </cell>
          <cell r="S1084">
            <v>0</v>
          </cell>
          <cell r="T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14.2</v>
          </cell>
          <cell r="AC1084">
            <v>0</v>
          </cell>
          <cell r="AD1084">
            <v>37.200000000000003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19.8</v>
          </cell>
          <cell r="AJ1084">
            <v>7.14</v>
          </cell>
          <cell r="AK1084">
            <v>5.65</v>
          </cell>
          <cell r="AL1084">
            <v>2.4500000000000002</v>
          </cell>
          <cell r="AM1084">
            <v>5.24</v>
          </cell>
          <cell r="AN1084">
            <v>3.94</v>
          </cell>
          <cell r="AO1084">
            <v>3.5</v>
          </cell>
          <cell r="AP1084">
            <v>1.26</v>
          </cell>
          <cell r="AQ1084">
            <v>0</v>
          </cell>
          <cell r="AR1084">
            <v>13.7</v>
          </cell>
          <cell r="AS1084">
            <v>0</v>
          </cell>
          <cell r="AT1084">
            <v>6.69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D1084" t="str">
            <v>HSS177.8x76.2x4.8</v>
          </cell>
          <cell r="BE1084" t="str">
            <v>HSS177.8x76.2x4.8</v>
          </cell>
          <cell r="BF1084">
            <v>17.900000000000002</v>
          </cell>
          <cell r="BG1084">
            <v>21.177913679999996</v>
          </cell>
          <cell r="BH1084">
            <v>0</v>
          </cell>
          <cell r="BI1084">
            <v>17.786999999999999</v>
          </cell>
          <cell r="BJ1084">
            <v>0</v>
          </cell>
          <cell r="BK1084">
            <v>0</v>
          </cell>
          <cell r="BL1084">
            <v>7.6229999999999993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0.47643749999999996</v>
          </cell>
          <cell r="BR1084">
            <v>0.44213399999999997</v>
          </cell>
          <cell r="BS1084">
            <v>0</v>
          </cell>
          <cell r="BT1084">
            <v>0</v>
          </cell>
          <cell r="BU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14.2</v>
          </cell>
          <cell r="CD1084">
            <v>0</v>
          </cell>
          <cell r="CE1084">
            <v>37.200000000000003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825.4368448080678</v>
          </cell>
          <cell r="CK1084">
            <v>117.14188464593998</v>
          </cell>
          <cell r="CL1084">
            <v>92.696309278650006</v>
          </cell>
          <cell r="CM1084">
            <v>6.2254500000000004</v>
          </cell>
          <cell r="CN1084">
            <v>218.44894276738765</v>
          </cell>
          <cell r="CO1084">
            <v>64.641320098739996</v>
          </cell>
          <cell r="CP1084">
            <v>57.4224924735</v>
          </cell>
          <cell r="CQ1084">
            <v>3.20166</v>
          </cell>
          <cell r="CR1084">
            <v>0</v>
          </cell>
          <cell r="CS1084">
            <v>571.13559463992567</v>
          </cell>
          <cell r="CT1084">
            <v>0</v>
          </cell>
          <cell r="CU1084">
            <v>109.75899275649</v>
          </cell>
          <cell r="CV1084">
            <v>0</v>
          </cell>
          <cell r="CW1084">
            <v>0</v>
          </cell>
          <cell r="CX1084">
            <v>0</v>
          </cell>
          <cell r="CY1084">
            <v>0</v>
          </cell>
          <cell r="CZ1084">
            <v>0</v>
          </cell>
          <cell r="DA1084">
            <v>0</v>
          </cell>
          <cell r="DB1084">
            <v>0</v>
          </cell>
          <cell r="DC1084">
            <v>0</v>
          </cell>
        </row>
        <row r="1085">
          <cell r="C1085" t="str">
            <v>HSS7x3x3/8</v>
          </cell>
          <cell r="D1085" t="str">
            <v>F</v>
          </cell>
          <cell r="E1085">
            <v>22.3</v>
          </cell>
          <cell r="F1085">
            <v>6.18</v>
          </cell>
          <cell r="G1085">
            <v>0</v>
          </cell>
          <cell r="H1085">
            <v>7</v>
          </cell>
          <cell r="I1085">
            <v>0</v>
          </cell>
          <cell r="J1085">
            <v>0</v>
          </cell>
          <cell r="K1085">
            <v>3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0.375</v>
          </cell>
          <cell r="Q1085">
            <v>0.34899999999999998</v>
          </cell>
          <cell r="R1085">
            <v>0</v>
          </cell>
          <cell r="S1085">
            <v>0</v>
          </cell>
          <cell r="T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5.6</v>
          </cell>
          <cell r="AC1085">
            <v>0</v>
          </cell>
          <cell r="AD1085">
            <v>17.100000000000001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34.1</v>
          </cell>
          <cell r="AJ1085">
            <v>12.8</v>
          </cell>
          <cell r="AK1085">
            <v>9.73</v>
          </cell>
          <cell r="AL1085">
            <v>2.35</v>
          </cell>
          <cell r="AM1085">
            <v>8.7100000000000009</v>
          </cell>
          <cell r="AN1085">
            <v>6.95</v>
          </cell>
          <cell r="AO1085">
            <v>5.81</v>
          </cell>
          <cell r="AP1085">
            <v>1.19</v>
          </cell>
          <cell r="AQ1085">
            <v>0</v>
          </cell>
          <cell r="AR1085">
            <v>23.9</v>
          </cell>
          <cell r="AS1085">
            <v>0</v>
          </cell>
          <cell r="AT1085">
            <v>12.1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D1085" t="str">
            <v>HSS177.8x76.2x9.5</v>
          </cell>
          <cell r="BE1085" t="str">
            <v>HSS177.8x76.2x9.5</v>
          </cell>
          <cell r="BF1085">
            <v>33.200000000000003</v>
          </cell>
          <cell r="BG1085">
            <v>39.902288579999997</v>
          </cell>
          <cell r="BH1085">
            <v>0</v>
          </cell>
          <cell r="BI1085">
            <v>17.786999999999999</v>
          </cell>
          <cell r="BJ1085">
            <v>0</v>
          </cell>
          <cell r="BK1085">
            <v>0</v>
          </cell>
          <cell r="BL1085">
            <v>7.6229999999999993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0.95287499999999992</v>
          </cell>
          <cell r="BR1085">
            <v>0.88680899999999996</v>
          </cell>
          <cell r="BS1085">
            <v>0</v>
          </cell>
          <cell r="BT1085">
            <v>0</v>
          </cell>
          <cell r="BU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5.6</v>
          </cell>
          <cell r="CD1085">
            <v>0</v>
          </cell>
          <cell r="CE1085">
            <v>17.100000000000001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1421.58567716945</v>
          </cell>
          <cell r="CK1085">
            <v>210.0022581888</v>
          </cell>
          <cell r="CL1085">
            <v>159.63452907633001</v>
          </cell>
          <cell r="CM1085">
            <v>5.9713500000000002</v>
          </cell>
          <cell r="CN1085">
            <v>363.10883425647836</v>
          </cell>
          <cell r="CO1085">
            <v>114.02466362595</v>
          </cell>
          <cell r="CP1085">
            <v>95.321337506009982</v>
          </cell>
          <cell r="CQ1085">
            <v>3.02379</v>
          </cell>
          <cell r="CR1085">
            <v>0</v>
          </cell>
          <cell r="CS1085">
            <v>996.3606359046878</v>
          </cell>
          <cell r="CT1085">
            <v>0</v>
          </cell>
          <cell r="CU1085">
            <v>198.51775969409999</v>
          </cell>
          <cell r="CV1085">
            <v>0</v>
          </cell>
          <cell r="CW1085">
            <v>0</v>
          </cell>
          <cell r="CX1085">
            <v>0</v>
          </cell>
          <cell r="CY1085">
            <v>0</v>
          </cell>
          <cell r="CZ1085">
            <v>0</v>
          </cell>
          <cell r="DA1085">
            <v>0</v>
          </cell>
          <cell r="DB1085">
            <v>0</v>
          </cell>
          <cell r="DC1085">
            <v>0</v>
          </cell>
        </row>
        <row r="1086">
          <cell r="C1086" t="str">
            <v>HSS7x3x5/16</v>
          </cell>
          <cell r="D1086" t="str">
            <v>F</v>
          </cell>
          <cell r="E1086">
            <v>19</v>
          </cell>
          <cell r="F1086">
            <v>5.26</v>
          </cell>
          <cell r="G1086">
            <v>0</v>
          </cell>
          <cell r="H1086">
            <v>7</v>
          </cell>
          <cell r="I1086">
            <v>0</v>
          </cell>
          <cell r="J1086">
            <v>0</v>
          </cell>
          <cell r="K1086">
            <v>3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0.3125</v>
          </cell>
          <cell r="Q1086">
            <v>0.29099999999999998</v>
          </cell>
          <cell r="R1086">
            <v>0</v>
          </cell>
          <cell r="S1086">
            <v>0</v>
          </cell>
          <cell r="T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7.31</v>
          </cell>
          <cell r="AC1086">
            <v>0</v>
          </cell>
          <cell r="AD1086">
            <v>21.1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29.9</v>
          </cell>
          <cell r="AJ1086">
            <v>11.1</v>
          </cell>
          <cell r="AK1086">
            <v>8.5399999999999991</v>
          </cell>
          <cell r="AL1086">
            <v>2.38</v>
          </cell>
          <cell r="AM1086">
            <v>7.74</v>
          </cell>
          <cell r="AN1086">
            <v>6.05</v>
          </cell>
          <cell r="AO1086">
            <v>5.16</v>
          </cell>
          <cell r="AP1086">
            <v>1.21</v>
          </cell>
          <cell r="AQ1086">
            <v>0</v>
          </cell>
          <cell r="AR1086">
            <v>20.9</v>
          </cell>
          <cell r="AS1086">
            <v>0</v>
          </cell>
          <cell r="AT1086">
            <v>10.5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D1086" t="str">
            <v>HSS177.8x76.2x7.9</v>
          </cell>
          <cell r="BE1086" t="str">
            <v>HSS177.8x76.2x7.9</v>
          </cell>
          <cell r="BF1086">
            <v>28.3</v>
          </cell>
          <cell r="BG1086">
            <v>33.962142059999998</v>
          </cell>
          <cell r="BH1086">
            <v>0</v>
          </cell>
          <cell r="BI1086">
            <v>17.786999999999999</v>
          </cell>
          <cell r="BJ1086">
            <v>0</v>
          </cell>
          <cell r="BK1086">
            <v>0</v>
          </cell>
          <cell r="BL1086">
            <v>7.6229999999999993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0.7940625</v>
          </cell>
          <cell r="BR1086">
            <v>0.73943099999999995</v>
          </cell>
          <cell r="BS1086">
            <v>0</v>
          </cell>
          <cell r="BT1086">
            <v>0</v>
          </cell>
          <cell r="BU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7.31</v>
          </cell>
          <cell r="CD1086">
            <v>0</v>
          </cell>
          <cell r="CE1086">
            <v>21.1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1246.4930131192539</v>
          </cell>
          <cell r="CK1086">
            <v>182.11133327309997</v>
          </cell>
          <cell r="CL1086">
            <v>140.11088163533998</v>
          </cell>
          <cell r="CM1086">
            <v>6.04758</v>
          </cell>
          <cell r="CN1086">
            <v>322.67076660679015</v>
          </cell>
          <cell r="CO1086">
            <v>99.258879847049997</v>
          </cell>
          <cell r="CP1086">
            <v>84.657160332359993</v>
          </cell>
          <cell r="CQ1086">
            <v>3.0746099999999998</v>
          </cell>
          <cell r="CR1086">
            <v>0</v>
          </cell>
          <cell r="CS1086">
            <v>871.29444729740476</v>
          </cell>
          <cell r="CT1086">
            <v>0</v>
          </cell>
          <cell r="CU1086">
            <v>172.2674774205</v>
          </cell>
          <cell r="CV1086">
            <v>0</v>
          </cell>
          <cell r="CW1086">
            <v>0</v>
          </cell>
          <cell r="CX1086">
            <v>0</v>
          </cell>
          <cell r="CY1086">
            <v>0</v>
          </cell>
          <cell r="CZ1086">
            <v>0</v>
          </cell>
          <cell r="DA1086">
            <v>0</v>
          </cell>
          <cell r="DB1086">
            <v>0</v>
          </cell>
          <cell r="DC1086">
            <v>0</v>
          </cell>
        </row>
        <row r="1087">
          <cell r="C1087" t="str">
            <v>HSS7x4x1/2</v>
          </cell>
          <cell r="D1087" t="str">
            <v>F</v>
          </cell>
          <cell r="E1087">
            <v>31.7</v>
          </cell>
          <cell r="F1087">
            <v>8.81</v>
          </cell>
          <cell r="G1087">
            <v>0</v>
          </cell>
          <cell r="H1087">
            <v>7</v>
          </cell>
          <cell r="I1087">
            <v>0</v>
          </cell>
          <cell r="J1087">
            <v>0</v>
          </cell>
          <cell r="K1087">
            <v>4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0.5</v>
          </cell>
          <cell r="Q1087">
            <v>0.46500000000000002</v>
          </cell>
          <cell r="R1087">
            <v>0</v>
          </cell>
          <cell r="S1087">
            <v>0</v>
          </cell>
          <cell r="T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5.6</v>
          </cell>
          <cell r="AC1087">
            <v>0</v>
          </cell>
          <cell r="AD1087">
            <v>12.1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50.7</v>
          </cell>
          <cell r="AJ1087">
            <v>18.8</v>
          </cell>
          <cell r="AK1087">
            <v>14.5</v>
          </cell>
          <cell r="AL1087">
            <v>2.4</v>
          </cell>
          <cell r="AM1087">
            <v>20.7</v>
          </cell>
          <cell r="AN1087">
            <v>12.6</v>
          </cell>
          <cell r="AO1087">
            <v>10.4</v>
          </cell>
          <cell r="AP1087">
            <v>1.53</v>
          </cell>
          <cell r="AQ1087">
            <v>0</v>
          </cell>
          <cell r="AR1087">
            <v>50.5</v>
          </cell>
          <cell r="AS1087">
            <v>0</v>
          </cell>
          <cell r="AT1087">
            <v>21.1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D1087" t="str">
            <v>HSS177.8x101.6x12.7</v>
          </cell>
          <cell r="BE1087" t="str">
            <v>HSS177.8x101.6x12.7</v>
          </cell>
          <cell r="BF1087">
            <v>47.2</v>
          </cell>
          <cell r="BG1087">
            <v>56.883359609999999</v>
          </cell>
          <cell r="BH1087">
            <v>0</v>
          </cell>
          <cell r="BI1087">
            <v>17.786999999999999</v>
          </cell>
          <cell r="BJ1087">
            <v>0</v>
          </cell>
          <cell r="BK1087">
            <v>0</v>
          </cell>
          <cell r="BL1087">
            <v>10.164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1.2705</v>
          </cell>
          <cell r="BR1087">
            <v>1.181565</v>
          </cell>
          <cell r="BS1087">
            <v>0</v>
          </cell>
          <cell r="BT1087">
            <v>0</v>
          </cell>
          <cell r="BU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5.6</v>
          </cell>
          <cell r="CD1087">
            <v>0</v>
          </cell>
          <cell r="CE1087">
            <v>12.1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2113.6185874630828</v>
          </cell>
          <cell r="CK1087">
            <v>308.44081671480001</v>
          </cell>
          <cell r="CL1087">
            <v>237.8931831045</v>
          </cell>
          <cell r="CM1087">
            <v>6.0983999999999998</v>
          </cell>
          <cell r="CN1087">
            <v>862.95670139025265</v>
          </cell>
          <cell r="CO1087">
            <v>206.72097290459999</v>
          </cell>
          <cell r="CP1087">
            <v>170.6268347784</v>
          </cell>
          <cell r="CQ1087">
            <v>3.8877299999999999</v>
          </cell>
          <cell r="CR1087">
            <v>0</v>
          </cell>
          <cell r="CS1087">
            <v>2105.2808415559302</v>
          </cell>
          <cell r="CT1087">
            <v>0</v>
          </cell>
          <cell r="CU1087">
            <v>346.17559748309998</v>
          </cell>
          <cell r="CV1087">
            <v>0</v>
          </cell>
          <cell r="CW1087">
            <v>0</v>
          </cell>
          <cell r="CX1087">
            <v>0</v>
          </cell>
          <cell r="CY1087">
            <v>0</v>
          </cell>
          <cell r="CZ1087">
            <v>0</v>
          </cell>
          <cell r="DA1087">
            <v>0</v>
          </cell>
          <cell r="DB1087">
            <v>0</v>
          </cell>
          <cell r="DC1087">
            <v>0</v>
          </cell>
        </row>
        <row r="1088">
          <cell r="C1088" t="str">
            <v>HSS7x4x1/4</v>
          </cell>
          <cell r="D1088" t="str">
            <v>F</v>
          </cell>
          <cell r="E1088">
            <v>17.3</v>
          </cell>
          <cell r="F1088">
            <v>4.7699999999999996</v>
          </cell>
          <cell r="G1088">
            <v>0</v>
          </cell>
          <cell r="H1088">
            <v>7</v>
          </cell>
          <cell r="I1088">
            <v>0</v>
          </cell>
          <cell r="J1088">
            <v>0</v>
          </cell>
          <cell r="K1088">
            <v>4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0.25</v>
          </cell>
          <cell r="Q1088">
            <v>0.23300000000000001</v>
          </cell>
          <cell r="R1088">
            <v>0</v>
          </cell>
          <cell r="S1088">
            <v>0</v>
          </cell>
          <cell r="T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14.2</v>
          </cell>
          <cell r="AC1088">
            <v>0</v>
          </cell>
          <cell r="AD1088">
            <v>27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30.5</v>
          </cell>
          <cell r="AJ1088">
            <v>10.8</v>
          </cell>
          <cell r="AK1088">
            <v>8.7200000000000006</v>
          </cell>
          <cell r="AL1088">
            <v>2.5299999999999998</v>
          </cell>
          <cell r="AM1088">
            <v>12.8</v>
          </cell>
          <cell r="AN1088">
            <v>7.33</v>
          </cell>
          <cell r="AO1088">
            <v>6.38</v>
          </cell>
          <cell r="AP1088">
            <v>1.64</v>
          </cell>
          <cell r="AQ1088">
            <v>0</v>
          </cell>
          <cell r="AR1088">
            <v>29.3</v>
          </cell>
          <cell r="AS1088">
            <v>0</v>
          </cell>
          <cell r="AT1088">
            <v>11.8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D1088" t="str">
            <v>HSS177.8x101.6x6.4</v>
          </cell>
          <cell r="BE1088" t="str">
            <v>HSS177.8x101.6x6.4</v>
          </cell>
          <cell r="BF1088">
            <v>25.8</v>
          </cell>
          <cell r="BG1088">
            <v>30.798368369999995</v>
          </cell>
          <cell r="BH1088">
            <v>0</v>
          </cell>
          <cell r="BI1088">
            <v>17.786999999999999</v>
          </cell>
          <cell r="BJ1088">
            <v>0</v>
          </cell>
          <cell r="BK1088">
            <v>0</v>
          </cell>
          <cell r="BL1088">
            <v>10.164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0.63524999999999998</v>
          </cell>
          <cell r="BR1088">
            <v>0.59205300000000005</v>
          </cell>
          <cell r="BS1088">
            <v>0</v>
          </cell>
          <cell r="BT1088">
            <v>0</v>
          </cell>
          <cell r="BU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14.2</v>
          </cell>
          <cell r="CD1088">
            <v>0</v>
          </cell>
          <cell r="CE1088">
            <v>27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1271.5062508407104</v>
          </cell>
          <cell r="CK1088">
            <v>177.18940534680002</v>
          </cell>
          <cell r="CL1088">
            <v>143.06403839111999</v>
          </cell>
          <cell r="CM1088">
            <v>6.4287299999999989</v>
          </cell>
          <cell r="CN1088">
            <v>533.61573805774083</v>
          </cell>
          <cell r="CO1088">
            <v>120.25910566592999</v>
          </cell>
          <cell r="CP1088">
            <v>104.67300056597999</v>
          </cell>
          <cell r="CQ1088">
            <v>4.1672399999999996</v>
          </cell>
          <cell r="CR1088">
            <v>0</v>
          </cell>
          <cell r="CS1088">
            <v>1221.4797753977973</v>
          </cell>
          <cell r="CT1088">
            <v>0</v>
          </cell>
          <cell r="CU1088">
            <v>193.59583176780001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A1088">
            <v>0</v>
          </cell>
          <cell r="DB1088">
            <v>0</v>
          </cell>
          <cell r="DC1088">
            <v>0</v>
          </cell>
        </row>
        <row r="1089">
          <cell r="C1089" t="str">
            <v>HSS7x4x1/8</v>
          </cell>
          <cell r="D1089" t="str">
            <v>F</v>
          </cell>
          <cell r="E1089">
            <v>9</v>
          </cell>
          <cell r="F1089">
            <v>2.46</v>
          </cell>
          <cell r="G1089">
            <v>0</v>
          </cell>
          <cell r="H1089">
            <v>7</v>
          </cell>
          <cell r="I1089">
            <v>0</v>
          </cell>
          <cell r="J1089">
            <v>0</v>
          </cell>
          <cell r="K1089">
            <v>4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0.125</v>
          </cell>
          <cell r="Q1089">
            <v>0.11600000000000001</v>
          </cell>
          <cell r="R1089">
            <v>0</v>
          </cell>
          <cell r="S1089">
            <v>0</v>
          </cell>
          <cell r="T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31.5</v>
          </cell>
          <cell r="AC1089">
            <v>0</v>
          </cell>
          <cell r="AD1089">
            <v>57.3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16.600000000000001</v>
          </cell>
          <cell r="AJ1089">
            <v>5.73</v>
          </cell>
          <cell r="AK1089">
            <v>4.7300000000000004</v>
          </cell>
          <cell r="AL1089">
            <v>2.59</v>
          </cell>
          <cell r="AM1089">
            <v>7.03</v>
          </cell>
          <cell r="AN1089">
            <v>3.91</v>
          </cell>
          <cell r="AO1089">
            <v>3.51</v>
          </cell>
          <cell r="AP1089">
            <v>1.69</v>
          </cell>
          <cell r="AQ1089">
            <v>0</v>
          </cell>
          <cell r="AR1089">
            <v>15.6</v>
          </cell>
          <cell r="AS1089">
            <v>0</v>
          </cell>
          <cell r="AT1089">
            <v>6.2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D1089" t="str">
            <v>HSS177.8x101.6x3.2</v>
          </cell>
          <cell r="BE1089" t="str">
            <v>HSS177.8x101.6x3.2</v>
          </cell>
          <cell r="BF1089">
            <v>13.4</v>
          </cell>
          <cell r="BG1089">
            <v>15.883435259999999</v>
          </cell>
          <cell r="BH1089">
            <v>0</v>
          </cell>
          <cell r="BI1089">
            <v>17.786999999999999</v>
          </cell>
          <cell r="BJ1089">
            <v>0</v>
          </cell>
          <cell r="BK1089">
            <v>0</v>
          </cell>
          <cell r="BL1089">
            <v>10.164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0.31762499999999999</v>
          </cell>
          <cell r="BR1089">
            <v>0.29475600000000002</v>
          </cell>
          <cell r="BS1089">
            <v>0</v>
          </cell>
          <cell r="BT1089">
            <v>0</v>
          </cell>
          <cell r="BU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31.5</v>
          </cell>
          <cell r="CD1089">
            <v>0</v>
          </cell>
          <cell r="CE1089">
            <v>57.3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692.03291029363265</v>
          </cell>
          <cell r="CK1089">
            <v>94.008823392330001</v>
          </cell>
          <cell r="CL1089">
            <v>77.602396971330009</v>
          </cell>
          <cell r="CM1089">
            <v>6.5811899999999994</v>
          </cell>
          <cell r="CN1089">
            <v>293.07176863639984</v>
          </cell>
          <cell r="CO1089">
            <v>64.149127306110003</v>
          </cell>
          <cell r="CP1089">
            <v>57.586556737709991</v>
          </cell>
          <cell r="CQ1089">
            <v>4.2942900000000002</v>
          </cell>
          <cell r="CR1089">
            <v>0</v>
          </cell>
          <cell r="CS1089">
            <v>650.34418075787153</v>
          </cell>
          <cell r="CT1089">
            <v>0</v>
          </cell>
          <cell r="CU1089">
            <v>101.7198438102</v>
          </cell>
          <cell r="CV1089">
            <v>0</v>
          </cell>
          <cell r="CW1089">
            <v>0</v>
          </cell>
          <cell r="CX1089">
            <v>0</v>
          </cell>
          <cell r="CY1089">
            <v>0</v>
          </cell>
          <cell r="CZ1089">
            <v>0</v>
          </cell>
          <cell r="DA1089">
            <v>0</v>
          </cell>
          <cell r="DB1089">
            <v>0</v>
          </cell>
          <cell r="DC1089">
            <v>0</v>
          </cell>
        </row>
        <row r="1090">
          <cell r="C1090" t="str">
            <v>HSS7x4x3/16</v>
          </cell>
          <cell r="D1090" t="str">
            <v>F</v>
          </cell>
          <cell r="E1090">
            <v>13.2</v>
          </cell>
          <cell r="F1090">
            <v>3.63</v>
          </cell>
          <cell r="G1090">
            <v>0</v>
          </cell>
          <cell r="H1090">
            <v>7</v>
          </cell>
          <cell r="I1090">
            <v>0</v>
          </cell>
          <cell r="J1090">
            <v>0</v>
          </cell>
          <cell r="K1090">
            <v>4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0.1875</v>
          </cell>
          <cell r="Q1090">
            <v>0.17399999999999999</v>
          </cell>
          <cell r="R1090">
            <v>0</v>
          </cell>
          <cell r="S1090">
            <v>0</v>
          </cell>
          <cell r="T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20</v>
          </cell>
          <cell r="AC1090">
            <v>0</v>
          </cell>
          <cell r="AD1090">
            <v>37.200000000000003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23.8</v>
          </cell>
          <cell r="AJ1090">
            <v>8.33</v>
          </cell>
          <cell r="AK1090">
            <v>6.81</v>
          </cell>
          <cell r="AL1090">
            <v>2.56</v>
          </cell>
          <cell r="AM1090">
            <v>10</v>
          </cell>
          <cell r="AN1090">
            <v>5.67</v>
          </cell>
          <cell r="AO1090">
            <v>5.0199999999999996</v>
          </cell>
          <cell r="AP1090">
            <v>1.66</v>
          </cell>
          <cell r="AQ1090">
            <v>0</v>
          </cell>
          <cell r="AR1090">
            <v>22.7</v>
          </cell>
          <cell r="AS1090">
            <v>0</v>
          </cell>
          <cell r="AT1090">
            <v>9.07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D1090" t="str">
            <v>HSS177.8x101.6x4.8</v>
          </cell>
          <cell r="BE1090" t="str">
            <v>HSS177.8x101.6x4.8</v>
          </cell>
          <cell r="BF1090">
            <v>19.700000000000003</v>
          </cell>
          <cell r="BG1090">
            <v>23.437752029999999</v>
          </cell>
          <cell r="BH1090">
            <v>0</v>
          </cell>
          <cell r="BI1090">
            <v>17.786999999999999</v>
          </cell>
          <cell r="BJ1090">
            <v>0</v>
          </cell>
          <cell r="BK1090">
            <v>0</v>
          </cell>
          <cell r="BL1090">
            <v>10.164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0.47643749999999996</v>
          </cell>
          <cell r="BR1090">
            <v>0.44213399999999997</v>
          </cell>
          <cell r="BS1090">
            <v>0</v>
          </cell>
          <cell r="BT1090">
            <v>0</v>
          </cell>
          <cell r="BU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20</v>
          </cell>
          <cell r="CD1090">
            <v>0</v>
          </cell>
          <cell r="CE1090">
            <v>37.200000000000003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992.19176295111174</v>
          </cell>
          <cell r="CK1090">
            <v>136.66553208693</v>
          </cell>
          <cell r="CL1090">
            <v>111.72776392700999</v>
          </cell>
          <cell r="CM1090">
            <v>6.5049599999999996</v>
          </cell>
          <cell r="CN1090">
            <v>416.88729535761001</v>
          </cell>
          <cell r="CO1090">
            <v>93.024437807069987</v>
          </cell>
          <cell r="CP1090">
            <v>82.360260633419983</v>
          </cell>
          <cell r="CQ1090">
            <v>4.2180599999999995</v>
          </cell>
          <cell r="CR1090">
            <v>0</v>
          </cell>
          <cell r="CS1090">
            <v>946.33416046177467</v>
          </cell>
          <cell r="CT1090">
            <v>0</v>
          </cell>
          <cell r="CU1090">
            <v>148.80628763847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</row>
        <row r="1091">
          <cell r="C1091" t="str">
            <v>HSS7x4x3/8</v>
          </cell>
          <cell r="D1091" t="str">
            <v>F</v>
          </cell>
          <cell r="E1091">
            <v>24.9</v>
          </cell>
          <cell r="F1091">
            <v>6.88</v>
          </cell>
          <cell r="G1091">
            <v>0</v>
          </cell>
          <cell r="H1091">
            <v>7</v>
          </cell>
          <cell r="I1091">
            <v>0</v>
          </cell>
          <cell r="J1091">
            <v>0</v>
          </cell>
          <cell r="K1091">
            <v>4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0.375</v>
          </cell>
          <cell r="Q1091">
            <v>0.34899999999999998</v>
          </cell>
          <cell r="R1091">
            <v>0</v>
          </cell>
          <cell r="S1091">
            <v>0</v>
          </cell>
          <cell r="T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8.4600000000000009</v>
          </cell>
          <cell r="AC1091">
            <v>0</v>
          </cell>
          <cell r="AD1091">
            <v>17.100000000000001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41.8</v>
          </cell>
          <cell r="AJ1091">
            <v>15.1</v>
          </cell>
          <cell r="AK1091">
            <v>11.9</v>
          </cell>
          <cell r="AL1091">
            <v>2.46</v>
          </cell>
          <cell r="AM1091">
            <v>17.3</v>
          </cell>
          <cell r="AN1091">
            <v>10.199999999999999</v>
          </cell>
          <cell r="AO1091">
            <v>8.6300000000000008</v>
          </cell>
          <cell r="AP1091">
            <v>1.58</v>
          </cell>
          <cell r="AQ1091">
            <v>0</v>
          </cell>
          <cell r="AR1091">
            <v>41</v>
          </cell>
          <cell r="AS1091">
            <v>0</v>
          </cell>
          <cell r="AT1091">
            <v>16.8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D1091" t="str">
            <v>HSS177.8x101.6x9.5</v>
          </cell>
          <cell r="BE1091" t="str">
            <v>HSS177.8x101.6x9.5</v>
          </cell>
          <cell r="BF1091">
            <v>37.1</v>
          </cell>
          <cell r="BG1091">
            <v>44.421965279999995</v>
          </cell>
          <cell r="BH1091">
            <v>0</v>
          </cell>
          <cell r="BI1091">
            <v>17.786999999999999</v>
          </cell>
          <cell r="BJ1091">
            <v>0</v>
          </cell>
          <cell r="BK1091">
            <v>0</v>
          </cell>
          <cell r="BL1091">
            <v>10.164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0.95287499999999992</v>
          </cell>
          <cell r="BR1091">
            <v>0.88680899999999996</v>
          </cell>
          <cell r="BS1091">
            <v>0</v>
          </cell>
          <cell r="BT1091">
            <v>0</v>
          </cell>
          <cell r="BU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8.4600000000000009</v>
          </cell>
          <cell r="CD1091">
            <v>0</v>
          </cell>
          <cell r="CE1091">
            <v>17.100000000000001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1742.5888945948095</v>
          </cell>
          <cell r="CK1091">
            <v>247.73703895709997</v>
          </cell>
          <cell r="CL1091">
            <v>195.23647440989998</v>
          </cell>
          <cell r="CM1091">
            <v>6.2508599999999994</v>
          </cell>
          <cell r="CN1091">
            <v>721.21502096866527</v>
          </cell>
          <cell r="CO1091">
            <v>167.34554949419999</v>
          </cell>
          <cell r="CP1091">
            <v>141.58746001323001</v>
          </cell>
          <cell r="CQ1091">
            <v>4.01478</v>
          </cell>
          <cell r="CR1091">
            <v>0</v>
          </cell>
          <cell r="CS1091">
            <v>1709.2379109662008</v>
          </cell>
          <cell r="CT1091">
            <v>0</v>
          </cell>
          <cell r="CU1091">
            <v>275.62796387280002</v>
          </cell>
          <cell r="CV1091">
            <v>0</v>
          </cell>
          <cell r="CW1091">
            <v>0</v>
          </cell>
          <cell r="CX1091">
            <v>0</v>
          </cell>
          <cell r="CY1091">
            <v>0</v>
          </cell>
          <cell r="CZ1091">
            <v>0</v>
          </cell>
          <cell r="DA1091">
            <v>0</v>
          </cell>
          <cell r="DB1091">
            <v>0</v>
          </cell>
          <cell r="DC1091">
            <v>0</v>
          </cell>
        </row>
        <row r="1092">
          <cell r="C1092" t="str">
            <v>HSS7x4x5/16</v>
          </cell>
          <cell r="D1092" t="str">
            <v>F</v>
          </cell>
          <cell r="E1092">
            <v>21.2</v>
          </cell>
          <cell r="F1092">
            <v>5.85</v>
          </cell>
          <cell r="G1092">
            <v>0</v>
          </cell>
          <cell r="H1092">
            <v>7</v>
          </cell>
          <cell r="I1092">
            <v>0</v>
          </cell>
          <cell r="J1092">
            <v>0</v>
          </cell>
          <cell r="K1092">
            <v>4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0.3125</v>
          </cell>
          <cell r="Q1092">
            <v>0.29099999999999998</v>
          </cell>
          <cell r="R1092">
            <v>0</v>
          </cell>
          <cell r="S1092">
            <v>0</v>
          </cell>
          <cell r="T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10.7</v>
          </cell>
          <cell r="AC1092">
            <v>0</v>
          </cell>
          <cell r="AD1092">
            <v>21.1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36.5</v>
          </cell>
          <cell r="AJ1092">
            <v>13.1</v>
          </cell>
          <cell r="AK1092">
            <v>10.4</v>
          </cell>
          <cell r="AL1092">
            <v>2.5</v>
          </cell>
          <cell r="AM1092">
            <v>15.2</v>
          </cell>
          <cell r="AN1092">
            <v>8.83</v>
          </cell>
          <cell r="AO1092">
            <v>7.58</v>
          </cell>
          <cell r="AP1092">
            <v>1.61</v>
          </cell>
          <cell r="AQ1092">
            <v>0</v>
          </cell>
          <cell r="AR1092">
            <v>35.4</v>
          </cell>
          <cell r="AS1092">
            <v>0</v>
          </cell>
          <cell r="AT1092">
            <v>14.4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D1092" t="str">
            <v>HSS177.8x101.6x7.9</v>
          </cell>
          <cell r="BE1092" t="str">
            <v>HSS177.8x101.6x7.9</v>
          </cell>
          <cell r="BF1092">
            <v>31.6</v>
          </cell>
          <cell r="BG1092">
            <v>37.771583849999999</v>
          </cell>
          <cell r="BH1092">
            <v>0</v>
          </cell>
          <cell r="BI1092">
            <v>17.786999999999999</v>
          </cell>
          <cell r="BJ1092">
            <v>0</v>
          </cell>
          <cell r="BK1092">
            <v>0</v>
          </cell>
          <cell r="BL1092">
            <v>10.164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0.7940625</v>
          </cell>
          <cell r="BR1092">
            <v>0.73943099999999995</v>
          </cell>
          <cell r="BS1092">
            <v>0</v>
          </cell>
          <cell r="BT1092">
            <v>0</v>
          </cell>
          <cell r="BU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10.7</v>
          </cell>
          <cell r="CD1092">
            <v>0</v>
          </cell>
          <cell r="CE1092">
            <v>21.1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1521.6386280552765</v>
          </cell>
          <cell r="CK1092">
            <v>214.92418611509999</v>
          </cell>
          <cell r="CL1092">
            <v>170.6268347784</v>
          </cell>
          <cell r="CM1092">
            <v>6.3525</v>
          </cell>
          <cell r="CN1092">
            <v>633.66868894356719</v>
          </cell>
          <cell r="CO1092">
            <v>144.86874529743</v>
          </cell>
          <cell r="CP1092">
            <v>124.36071227117999</v>
          </cell>
          <cell r="CQ1092">
            <v>4.0910099999999998</v>
          </cell>
          <cell r="CR1092">
            <v>0</v>
          </cell>
          <cell r="CS1092">
            <v>1475.7810255659392</v>
          </cell>
          <cell r="CT1092">
            <v>0</v>
          </cell>
          <cell r="CU1092">
            <v>236.25254046239999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</row>
        <row r="1093">
          <cell r="C1093" t="str">
            <v>HSS7x5x1/2</v>
          </cell>
          <cell r="D1093" t="str">
            <v>F</v>
          </cell>
          <cell r="E1093">
            <v>35.1</v>
          </cell>
          <cell r="F1093">
            <v>9.74</v>
          </cell>
          <cell r="G1093">
            <v>0</v>
          </cell>
          <cell r="H1093">
            <v>7</v>
          </cell>
          <cell r="I1093">
            <v>0</v>
          </cell>
          <cell r="J1093">
            <v>0</v>
          </cell>
          <cell r="K1093">
            <v>5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0.5</v>
          </cell>
          <cell r="Q1093">
            <v>0.46500000000000002</v>
          </cell>
          <cell r="R1093">
            <v>0</v>
          </cell>
          <cell r="S1093">
            <v>0</v>
          </cell>
          <cell r="T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7.75</v>
          </cell>
          <cell r="AC1093">
            <v>0</v>
          </cell>
          <cell r="AD1093">
            <v>12.1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60.6</v>
          </cell>
          <cell r="AJ1093">
            <v>21.9</v>
          </cell>
          <cell r="AK1093">
            <v>17.3</v>
          </cell>
          <cell r="AL1093">
            <v>2.5</v>
          </cell>
          <cell r="AM1093">
            <v>35.6</v>
          </cell>
          <cell r="AN1093">
            <v>17.3</v>
          </cell>
          <cell r="AO1093">
            <v>14.2</v>
          </cell>
          <cell r="AP1093">
            <v>1.91</v>
          </cell>
          <cell r="AQ1093">
            <v>0</v>
          </cell>
          <cell r="AR1093">
            <v>75.8</v>
          </cell>
          <cell r="AS1093">
            <v>0</v>
          </cell>
          <cell r="AT1093">
            <v>27.2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D1093" t="str">
            <v>HSS177.8x127x12.7</v>
          </cell>
          <cell r="BE1093" t="str">
            <v>HSS177.8x127x12.7</v>
          </cell>
          <cell r="BF1093">
            <v>52.300000000000004</v>
          </cell>
          <cell r="BG1093">
            <v>62.888072940000001</v>
          </cell>
          <cell r="BH1093">
            <v>0</v>
          </cell>
          <cell r="BI1093">
            <v>17.786999999999999</v>
          </cell>
          <cell r="BJ1093">
            <v>0</v>
          </cell>
          <cell r="BK1093">
            <v>0</v>
          </cell>
          <cell r="BL1093">
            <v>12.705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1.2705</v>
          </cell>
          <cell r="BR1093">
            <v>1.181565</v>
          </cell>
          <cell r="BS1093">
            <v>0</v>
          </cell>
          <cell r="BT1093">
            <v>0</v>
          </cell>
          <cell r="BU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7.75</v>
          </cell>
          <cell r="CD1093">
            <v>0</v>
          </cell>
          <cell r="CE1093">
            <v>12.1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2526.3370098671166</v>
          </cell>
          <cell r="CK1093">
            <v>359.30073861989996</v>
          </cell>
          <cell r="CL1093">
            <v>283.83117708330002</v>
          </cell>
          <cell r="CM1093">
            <v>6.3525</v>
          </cell>
          <cell r="CN1093">
            <v>1484.1187714730916</v>
          </cell>
          <cell r="CO1093">
            <v>283.83117708330002</v>
          </cell>
          <cell r="CP1093">
            <v>232.97125517819998</v>
          </cell>
          <cell r="CQ1093">
            <v>4.8533099999999996</v>
          </cell>
          <cell r="CR1093">
            <v>0</v>
          </cell>
          <cell r="CS1093">
            <v>3160.0056988106835</v>
          </cell>
          <cell r="CT1093">
            <v>0</v>
          </cell>
          <cell r="CU1093">
            <v>446.25479865119996</v>
          </cell>
          <cell r="CV1093">
            <v>0</v>
          </cell>
          <cell r="CW1093">
            <v>0</v>
          </cell>
          <cell r="CX1093">
            <v>0</v>
          </cell>
          <cell r="CY1093">
            <v>0</v>
          </cell>
          <cell r="CZ1093">
            <v>0</v>
          </cell>
          <cell r="DA1093">
            <v>0</v>
          </cell>
          <cell r="DB1093">
            <v>0</v>
          </cell>
          <cell r="DC1093">
            <v>0</v>
          </cell>
        </row>
        <row r="1094">
          <cell r="C1094" t="str">
            <v>HSS7x5x1/4</v>
          </cell>
          <cell r="D1094" t="str">
            <v>F</v>
          </cell>
          <cell r="E1094">
            <v>19</v>
          </cell>
          <cell r="F1094">
            <v>5.24</v>
          </cell>
          <cell r="G1094">
            <v>0</v>
          </cell>
          <cell r="H1094">
            <v>7</v>
          </cell>
          <cell r="I1094">
            <v>0</v>
          </cell>
          <cell r="J1094">
            <v>0</v>
          </cell>
          <cell r="K1094">
            <v>5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0.25</v>
          </cell>
          <cell r="Q1094">
            <v>0.23300000000000001</v>
          </cell>
          <cell r="R1094">
            <v>0</v>
          </cell>
          <cell r="S1094">
            <v>0</v>
          </cell>
          <cell r="T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18.5</v>
          </cell>
          <cell r="AC1094">
            <v>0</v>
          </cell>
          <cell r="AD1094">
            <v>27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35.9</v>
          </cell>
          <cell r="AJ1094">
            <v>12.4</v>
          </cell>
          <cell r="AK1094">
            <v>10.199999999999999</v>
          </cell>
          <cell r="AL1094">
            <v>2.62</v>
          </cell>
          <cell r="AM1094">
            <v>21.3</v>
          </cell>
          <cell r="AN1094">
            <v>9.83</v>
          </cell>
          <cell r="AO1094">
            <v>8.5299999999999994</v>
          </cell>
          <cell r="AP1094">
            <v>2.02</v>
          </cell>
          <cell r="AQ1094">
            <v>0</v>
          </cell>
          <cell r="AR1094">
            <v>42.9</v>
          </cell>
          <cell r="AS1094">
            <v>0</v>
          </cell>
          <cell r="AT1094">
            <v>15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D1094" t="str">
            <v>HSS177.8x127x6.4</v>
          </cell>
          <cell r="BE1094" t="str">
            <v>HSS177.8x127x6.4</v>
          </cell>
          <cell r="BF1094">
            <v>28.3</v>
          </cell>
          <cell r="BG1094">
            <v>33.83300844</v>
          </cell>
          <cell r="BH1094">
            <v>0</v>
          </cell>
          <cell r="BI1094">
            <v>17.786999999999999</v>
          </cell>
          <cell r="BJ1094">
            <v>0</v>
          </cell>
          <cell r="BK1094">
            <v>0</v>
          </cell>
          <cell r="BL1094">
            <v>12.705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0.63524999999999998</v>
          </cell>
          <cell r="BR1094">
            <v>0.59205300000000005</v>
          </cell>
          <cell r="BS1094">
            <v>0</v>
          </cell>
          <cell r="BT1094">
            <v>0</v>
          </cell>
          <cell r="BU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18.5</v>
          </cell>
          <cell r="CD1094">
            <v>0</v>
          </cell>
          <cell r="CE1094">
            <v>27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1496.6253903338197</v>
          </cell>
          <cell r="CK1094">
            <v>203.43968762040001</v>
          </cell>
          <cell r="CL1094">
            <v>167.34554949419999</v>
          </cell>
          <cell r="CM1094">
            <v>6.6574200000000001</v>
          </cell>
          <cell r="CN1094">
            <v>887.96993911170932</v>
          </cell>
          <cell r="CO1094">
            <v>161.27517171842999</v>
          </cell>
          <cell r="CP1094">
            <v>139.94681737112998</v>
          </cell>
          <cell r="CQ1094">
            <v>5.1328199999999997</v>
          </cell>
          <cell r="CR1094">
            <v>0</v>
          </cell>
          <cell r="CS1094">
            <v>1788.4464970841468</v>
          </cell>
          <cell r="CT1094">
            <v>0</v>
          </cell>
          <cell r="CU1094">
            <v>246.09639631499999</v>
          </cell>
          <cell r="CV1094">
            <v>0</v>
          </cell>
          <cell r="CW1094">
            <v>0</v>
          </cell>
          <cell r="CX1094">
            <v>0</v>
          </cell>
          <cell r="CY1094">
            <v>0</v>
          </cell>
          <cell r="CZ1094">
            <v>0</v>
          </cell>
          <cell r="DA1094">
            <v>0</v>
          </cell>
          <cell r="DB1094">
            <v>0</v>
          </cell>
          <cell r="DC1094">
            <v>0</v>
          </cell>
        </row>
        <row r="1095">
          <cell r="C1095" t="str">
            <v>HSS7x5x1/8</v>
          </cell>
          <cell r="D1095" t="str">
            <v>F</v>
          </cell>
          <cell r="E1095">
            <v>9.85</v>
          </cell>
          <cell r="F1095">
            <v>2.7</v>
          </cell>
          <cell r="G1095">
            <v>0</v>
          </cell>
          <cell r="H1095">
            <v>7</v>
          </cell>
          <cell r="I1095">
            <v>0</v>
          </cell>
          <cell r="J1095">
            <v>0</v>
          </cell>
          <cell r="K1095">
            <v>5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0.125</v>
          </cell>
          <cell r="Q1095">
            <v>0.11600000000000001</v>
          </cell>
          <cell r="R1095">
            <v>0</v>
          </cell>
          <cell r="S1095">
            <v>0</v>
          </cell>
          <cell r="T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40.1</v>
          </cell>
          <cell r="AC1095">
            <v>0</v>
          </cell>
          <cell r="AD1095">
            <v>57.3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19.3</v>
          </cell>
          <cell r="AJ1095">
            <v>6.53</v>
          </cell>
          <cell r="AK1095">
            <v>5.52</v>
          </cell>
          <cell r="AL1095">
            <v>2.68</v>
          </cell>
          <cell r="AM1095">
            <v>11.6</v>
          </cell>
          <cell r="AN1095">
            <v>5.2</v>
          </cell>
          <cell r="AO1095">
            <v>4.63</v>
          </cell>
          <cell r="AP1095">
            <v>2.0699999999999998</v>
          </cell>
          <cell r="AQ1095">
            <v>0</v>
          </cell>
          <cell r="AR1095">
            <v>22.5</v>
          </cell>
          <cell r="AS1095">
            <v>0</v>
          </cell>
          <cell r="AT1095">
            <v>7.79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D1095" t="str">
            <v>HSS177.8x127x3.2</v>
          </cell>
          <cell r="BE1095" t="str">
            <v>HSS177.8x127x3.2</v>
          </cell>
          <cell r="BF1095">
            <v>14.7</v>
          </cell>
          <cell r="BG1095">
            <v>17.433038700000001</v>
          </cell>
          <cell r="BH1095">
            <v>0</v>
          </cell>
          <cell r="BI1095">
            <v>17.786999999999999</v>
          </cell>
          <cell r="BJ1095">
            <v>0</v>
          </cell>
          <cell r="BK1095">
            <v>0</v>
          </cell>
          <cell r="BL1095">
            <v>12.705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0.31762499999999999</v>
          </cell>
          <cell r="BR1095">
            <v>0.29475600000000002</v>
          </cell>
          <cell r="BS1095">
            <v>0</v>
          </cell>
          <cell r="BT1095">
            <v>0</v>
          </cell>
          <cell r="BU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40.1</v>
          </cell>
          <cell r="CD1095">
            <v>0</v>
          </cell>
          <cell r="CE1095">
            <v>57.3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804.5924800401873</v>
          </cell>
          <cell r="CK1095">
            <v>107.13396452913</v>
          </cell>
          <cell r="CL1095">
            <v>90.563473843919994</v>
          </cell>
          <cell r="CM1095">
            <v>6.8098800000000006</v>
          </cell>
          <cell r="CN1095">
            <v>483.58926261482759</v>
          </cell>
          <cell r="CO1095">
            <v>85.313417389199998</v>
          </cell>
          <cell r="CP1095">
            <v>75.96175432922999</v>
          </cell>
          <cell r="CQ1095">
            <v>5.2598699999999994</v>
          </cell>
          <cell r="CR1095">
            <v>0</v>
          </cell>
          <cell r="CS1095">
            <v>937.99641455462245</v>
          </cell>
          <cell r="CT1095">
            <v>0</v>
          </cell>
          <cell r="CU1095">
            <v>127.80606181959</v>
          </cell>
          <cell r="CV1095">
            <v>0</v>
          </cell>
          <cell r="CW1095">
            <v>0</v>
          </cell>
          <cell r="CX1095">
            <v>0</v>
          </cell>
          <cell r="CY1095">
            <v>0</v>
          </cell>
          <cell r="CZ1095">
            <v>0</v>
          </cell>
          <cell r="DA1095">
            <v>0</v>
          </cell>
          <cell r="DB1095">
            <v>0</v>
          </cell>
          <cell r="DC1095">
            <v>0</v>
          </cell>
        </row>
        <row r="1096">
          <cell r="C1096" t="str">
            <v>HSS7x5x3/16</v>
          </cell>
          <cell r="D1096" t="str">
            <v>F</v>
          </cell>
          <cell r="E1096">
            <v>14.5</v>
          </cell>
          <cell r="F1096">
            <v>3.98</v>
          </cell>
          <cell r="G1096">
            <v>0</v>
          </cell>
          <cell r="H1096">
            <v>7</v>
          </cell>
          <cell r="I1096">
            <v>0</v>
          </cell>
          <cell r="J1096">
            <v>0</v>
          </cell>
          <cell r="K1096">
            <v>5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0.1875</v>
          </cell>
          <cell r="Q1096">
            <v>0.17399999999999999</v>
          </cell>
          <cell r="R1096">
            <v>0</v>
          </cell>
          <cell r="S1096">
            <v>0</v>
          </cell>
          <cell r="T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25.7</v>
          </cell>
          <cell r="AC1096">
            <v>0</v>
          </cell>
          <cell r="AD1096">
            <v>37.200000000000003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27.9</v>
          </cell>
          <cell r="AJ1096">
            <v>9.52</v>
          </cell>
          <cell r="AK1096">
            <v>7.96</v>
          </cell>
          <cell r="AL1096">
            <v>2.65</v>
          </cell>
          <cell r="AM1096">
            <v>16.600000000000001</v>
          </cell>
          <cell r="AN1096">
            <v>7.57</v>
          </cell>
          <cell r="AO1096">
            <v>6.65</v>
          </cell>
          <cell r="AP1096">
            <v>2.0499999999999998</v>
          </cell>
          <cell r="AQ1096">
            <v>0</v>
          </cell>
          <cell r="AR1096">
            <v>32.9</v>
          </cell>
          <cell r="AS1096">
            <v>0</v>
          </cell>
          <cell r="AT1096">
            <v>11.4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D1096" t="str">
            <v>HSS177.8x127x4.8</v>
          </cell>
          <cell r="BE1096" t="str">
            <v>HSS177.8x127x4.8</v>
          </cell>
          <cell r="BF1096">
            <v>21.6</v>
          </cell>
          <cell r="BG1096">
            <v>25.697590379999998</v>
          </cell>
          <cell r="BH1096">
            <v>0</v>
          </cell>
          <cell r="BI1096">
            <v>17.786999999999999</v>
          </cell>
          <cell r="BJ1096">
            <v>0</v>
          </cell>
          <cell r="BK1096">
            <v>0</v>
          </cell>
          <cell r="BL1096">
            <v>12.705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0.47643749999999996</v>
          </cell>
          <cell r="BR1096">
            <v>0.44213399999999997</v>
          </cell>
          <cell r="BS1096">
            <v>0</v>
          </cell>
          <cell r="BT1096">
            <v>0</v>
          </cell>
          <cell r="BU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25.7</v>
          </cell>
          <cell r="CD1096">
            <v>0</v>
          </cell>
          <cell r="CE1096">
            <v>37.200000000000003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1163.1155540477318</v>
          </cell>
          <cell r="CK1096">
            <v>156.18917952791998</v>
          </cell>
          <cell r="CL1096">
            <v>130.59515431116</v>
          </cell>
          <cell r="CM1096">
            <v>6.7336499999999999</v>
          </cell>
          <cell r="CN1096">
            <v>692.03291029363265</v>
          </cell>
          <cell r="CO1096">
            <v>124.19664800696999</v>
          </cell>
          <cell r="CP1096">
            <v>109.10273569965</v>
          </cell>
          <cell r="CQ1096">
            <v>5.2090499999999995</v>
          </cell>
          <cell r="CR1096">
            <v>0</v>
          </cell>
          <cell r="CS1096">
            <v>1371.5592017265367</v>
          </cell>
          <cell r="CT1096">
            <v>0</v>
          </cell>
          <cell r="CU1096">
            <v>187.03326119939999</v>
          </cell>
          <cell r="CV1096">
            <v>0</v>
          </cell>
          <cell r="CW1096">
            <v>0</v>
          </cell>
          <cell r="CX1096">
            <v>0</v>
          </cell>
          <cell r="CY1096">
            <v>0</v>
          </cell>
          <cell r="CZ1096">
            <v>0</v>
          </cell>
          <cell r="DA1096">
            <v>0</v>
          </cell>
          <cell r="DB1096">
            <v>0</v>
          </cell>
          <cell r="DC1096">
            <v>0</v>
          </cell>
        </row>
        <row r="1097">
          <cell r="C1097" t="str">
            <v>HSS7x5x3/8</v>
          </cell>
          <cell r="D1097" t="str">
            <v>F</v>
          </cell>
          <cell r="E1097">
            <v>27.4</v>
          </cell>
          <cell r="F1097">
            <v>7.58</v>
          </cell>
          <cell r="G1097">
            <v>0</v>
          </cell>
          <cell r="H1097">
            <v>7</v>
          </cell>
          <cell r="I1097">
            <v>0</v>
          </cell>
          <cell r="J1097">
            <v>0</v>
          </cell>
          <cell r="K1097">
            <v>5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0.375</v>
          </cell>
          <cell r="Q1097">
            <v>0.34899999999999998</v>
          </cell>
          <cell r="R1097">
            <v>0</v>
          </cell>
          <cell r="S1097">
            <v>0</v>
          </cell>
          <cell r="T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11.3</v>
          </cell>
          <cell r="AC1097">
            <v>0</v>
          </cell>
          <cell r="AD1097">
            <v>17.100000000000001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49.5</v>
          </cell>
          <cell r="AJ1097">
            <v>17.5</v>
          </cell>
          <cell r="AK1097">
            <v>14.1</v>
          </cell>
          <cell r="AL1097">
            <v>2.56</v>
          </cell>
          <cell r="AM1097">
            <v>29.3</v>
          </cell>
          <cell r="AN1097">
            <v>13.8</v>
          </cell>
          <cell r="AO1097">
            <v>11.7</v>
          </cell>
          <cell r="AP1097">
            <v>1.97</v>
          </cell>
          <cell r="AQ1097">
            <v>0</v>
          </cell>
          <cell r="AR1097">
            <v>60.6</v>
          </cell>
          <cell r="AS1097">
            <v>0</v>
          </cell>
          <cell r="AT1097">
            <v>21.4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D1097" t="str">
            <v>HSS177.8x127x9.5</v>
          </cell>
          <cell r="BE1097" t="str">
            <v>HSS177.8x127x9.5</v>
          </cell>
          <cell r="BF1097">
            <v>40.800000000000004</v>
          </cell>
          <cell r="BG1097">
            <v>48.94164198</v>
          </cell>
          <cell r="BH1097">
            <v>0</v>
          </cell>
          <cell r="BI1097">
            <v>17.786999999999999</v>
          </cell>
          <cell r="BJ1097">
            <v>0</v>
          </cell>
          <cell r="BK1097">
            <v>0</v>
          </cell>
          <cell r="BL1097">
            <v>12.705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0.95287499999999992</v>
          </cell>
          <cell r="BR1097">
            <v>0.88680899999999996</v>
          </cell>
          <cell r="BS1097">
            <v>0</v>
          </cell>
          <cell r="BT1097">
            <v>0</v>
          </cell>
          <cell r="BU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11.3</v>
          </cell>
          <cell r="CD1097">
            <v>0</v>
          </cell>
          <cell r="CE1097">
            <v>17.100000000000001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2063.5921120201692</v>
          </cell>
          <cell r="CK1097">
            <v>287.11246236749997</v>
          </cell>
          <cell r="CL1097">
            <v>231.33061253609998</v>
          </cell>
          <cell r="CM1097">
            <v>6.5049599999999996</v>
          </cell>
          <cell r="CN1097">
            <v>1221.4797753977973</v>
          </cell>
          <cell r="CO1097">
            <v>226.40868460979999</v>
          </cell>
          <cell r="CP1097">
            <v>191.95518912569997</v>
          </cell>
          <cell r="CQ1097">
            <v>5.0057700000000001</v>
          </cell>
          <cell r="CR1097">
            <v>0</v>
          </cell>
          <cell r="CS1097">
            <v>2526.3370098671166</v>
          </cell>
          <cell r="CT1097">
            <v>0</v>
          </cell>
          <cell r="CU1097">
            <v>351.09752540939996</v>
          </cell>
          <cell r="CV1097">
            <v>0</v>
          </cell>
          <cell r="CW1097">
            <v>0</v>
          </cell>
          <cell r="CX1097">
            <v>0</v>
          </cell>
          <cell r="CY1097">
            <v>0</v>
          </cell>
          <cell r="CZ1097">
            <v>0</v>
          </cell>
          <cell r="DA1097">
            <v>0</v>
          </cell>
          <cell r="DB1097">
            <v>0</v>
          </cell>
          <cell r="DC1097">
            <v>0</v>
          </cell>
        </row>
        <row r="1098">
          <cell r="C1098" t="str">
            <v>HSS7x5x5/16</v>
          </cell>
          <cell r="D1098" t="str">
            <v>F</v>
          </cell>
          <cell r="E1098">
            <v>23.3</v>
          </cell>
          <cell r="F1098">
            <v>6.43</v>
          </cell>
          <cell r="G1098">
            <v>0</v>
          </cell>
          <cell r="H1098">
            <v>7</v>
          </cell>
          <cell r="I1098">
            <v>0</v>
          </cell>
          <cell r="J1098">
            <v>0</v>
          </cell>
          <cell r="K1098">
            <v>5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0.3125</v>
          </cell>
          <cell r="Q1098">
            <v>0.29099999999999998</v>
          </cell>
          <cell r="R1098">
            <v>0</v>
          </cell>
          <cell r="S1098">
            <v>0</v>
          </cell>
          <cell r="T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14.2</v>
          </cell>
          <cell r="AC1098">
            <v>0</v>
          </cell>
          <cell r="AD1098">
            <v>21.1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43</v>
          </cell>
          <cell r="AJ1098">
            <v>15</v>
          </cell>
          <cell r="AK1098">
            <v>12.3</v>
          </cell>
          <cell r="AL1098">
            <v>2.59</v>
          </cell>
          <cell r="AM1098">
            <v>25.5</v>
          </cell>
          <cell r="AN1098">
            <v>11.9</v>
          </cell>
          <cell r="AO1098">
            <v>10.199999999999999</v>
          </cell>
          <cell r="AP1098">
            <v>1.99</v>
          </cell>
          <cell r="AQ1098">
            <v>0</v>
          </cell>
          <cell r="AR1098">
            <v>52.1</v>
          </cell>
          <cell r="AS1098">
            <v>0</v>
          </cell>
          <cell r="AT1098">
            <v>18.3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D1098" t="str">
            <v>HSS177.8x127x7.9</v>
          </cell>
          <cell r="BE1098" t="str">
            <v>HSS177.8x127x7.9</v>
          </cell>
          <cell r="BF1098">
            <v>34.700000000000003</v>
          </cell>
          <cell r="BG1098">
            <v>41.516458829999998</v>
          </cell>
          <cell r="BH1098">
            <v>0</v>
          </cell>
          <cell r="BI1098">
            <v>17.786999999999999</v>
          </cell>
          <cell r="BJ1098">
            <v>0</v>
          </cell>
          <cell r="BK1098">
            <v>0</v>
          </cell>
          <cell r="BL1098">
            <v>12.705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0.7940625</v>
          </cell>
          <cell r="BR1098">
            <v>0.73943099999999995</v>
          </cell>
          <cell r="BS1098">
            <v>0</v>
          </cell>
          <cell r="BT1098">
            <v>0</v>
          </cell>
          <cell r="BU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14.2</v>
          </cell>
          <cell r="CD1098">
            <v>0</v>
          </cell>
          <cell r="CE1098">
            <v>21.1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1792.6153700377229</v>
          </cell>
          <cell r="CK1098">
            <v>246.09639631499999</v>
          </cell>
          <cell r="CL1098">
            <v>201.7990449783</v>
          </cell>
          <cell r="CM1098">
            <v>6.5811899999999994</v>
          </cell>
          <cell r="CN1098">
            <v>1063.0626031619054</v>
          </cell>
          <cell r="CO1098">
            <v>195.23647440989998</v>
          </cell>
          <cell r="CP1098">
            <v>167.34554949419999</v>
          </cell>
          <cell r="CQ1098">
            <v>5.0565899999999999</v>
          </cell>
          <cell r="CR1098">
            <v>0</v>
          </cell>
          <cell r="CS1098">
            <v>2171.982808813148</v>
          </cell>
          <cell r="CT1098">
            <v>0</v>
          </cell>
          <cell r="CU1098">
            <v>300.23760350430001</v>
          </cell>
          <cell r="CV1098">
            <v>0</v>
          </cell>
          <cell r="CW1098">
            <v>0</v>
          </cell>
          <cell r="CX1098">
            <v>0</v>
          </cell>
          <cell r="CY1098">
            <v>0</v>
          </cell>
          <cell r="CZ1098">
            <v>0</v>
          </cell>
          <cell r="DA1098">
            <v>0</v>
          </cell>
          <cell r="DB1098">
            <v>0</v>
          </cell>
          <cell r="DC1098">
            <v>0</v>
          </cell>
        </row>
        <row r="1099">
          <cell r="C1099" t="str">
            <v>HSS7x5x5/8</v>
          </cell>
          <cell r="D1099" t="str">
            <v>F</v>
          </cell>
          <cell r="E1099">
            <v>42.1</v>
          </cell>
          <cell r="F1099">
            <v>11.7</v>
          </cell>
          <cell r="G1099">
            <v>0</v>
          </cell>
          <cell r="H1099">
            <v>7</v>
          </cell>
          <cell r="I1099">
            <v>0</v>
          </cell>
          <cell r="J1099">
            <v>0</v>
          </cell>
          <cell r="K1099">
            <v>5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0.625</v>
          </cell>
          <cell r="Q1099">
            <v>0.58099999999999996</v>
          </cell>
          <cell r="R1099">
            <v>0</v>
          </cell>
          <cell r="S1099">
            <v>0</v>
          </cell>
          <cell r="T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5.61</v>
          </cell>
          <cell r="AC1099">
            <v>0</v>
          </cell>
          <cell r="AD1099">
            <v>9.0500000000000007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69.400000000000006</v>
          </cell>
          <cell r="AJ1099">
            <v>25.6</v>
          </cell>
          <cell r="AK1099">
            <v>19.8</v>
          </cell>
          <cell r="AL1099">
            <v>2.4300000000000002</v>
          </cell>
          <cell r="AM1099">
            <v>40.6</v>
          </cell>
          <cell r="AN1099">
            <v>20.2</v>
          </cell>
          <cell r="AO1099">
            <v>16.2</v>
          </cell>
          <cell r="AP1099">
            <v>1.86</v>
          </cell>
          <cell r="AQ1099">
            <v>0</v>
          </cell>
          <cell r="AR1099">
            <v>88.5</v>
          </cell>
          <cell r="AS1099">
            <v>0</v>
          </cell>
          <cell r="AT1099">
            <v>32.200000000000003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D1099" t="str">
            <v>HSS177.8x127x15.9</v>
          </cell>
          <cell r="BE1099" t="str">
            <v>HSS177.8x127x15.9</v>
          </cell>
          <cell r="BF1099">
            <v>62.7</v>
          </cell>
          <cell r="BG1099">
            <v>75.543167699999998</v>
          </cell>
          <cell r="BH1099">
            <v>0</v>
          </cell>
          <cell r="BI1099">
            <v>17.786999999999999</v>
          </cell>
          <cell r="BJ1099">
            <v>0</v>
          </cell>
          <cell r="BK1099">
            <v>0</v>
          </cell>
          <cell r="BL1099">
            <v>12.705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1.588125</v>
          </cell>
          <cell r="BR1099">
            <v>1.4763209999999998</v>
          </cell>
          <cell r="BS1099">
            <v>0</v>
          </cell>
          <cell r="BT1099">
            <v>0</v>
          </cell>
          <cell r="BU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5.61</v>
          </cell>
          <cell r="CD1099">
            <v>0</v>
          </cell>
          <cell r="CE1099">
            <v>9.0500000000000007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2893.1978297818137</v>
          </cell>
          <cell r="CK1099">
            <v>420.0045163776</v>
          </cell>
          <cell r="CL1099">
            <v>324.8472431358</v>
          </cell>
          <cell r="CM1099">
            <v>6.1746300000000005</v>
          </cell>
          <cell r="CN1099">
            <v>1692.5624191518966</v>
          </cell>
          <cell r="CO1099">
            <v>331.40981370419996</v>
          </cell>
          <cell r="CP1099">
            <v>265.78410802019999</v>
          </cell>
          <cell r="CQ1099">
            <v>4.7262599999999999</v>
          </cell>
          <cell r="CR1099">
            <v>0</v>
          </cell>
          <cell r="CS1099">
            <v>3689.4525639148483</v>
          </cell>
          <cell r="CT1099">
            <v>0</v>
          </cell>
          <cell r="CU1099">
            <v>528.28693075620004</v>
          </cell>
          <cell r="CV1099">
            <v>0</v>
          </cell>
          <cell r="CW1099">
            <v>0</v>
          </cell>
          <cell r="CX1099">
            <v>0</v>
          </cell>
          <cell r="CY1099">
            <v>0</v>
          </cell>
          <cell r="CZ1099">
            <v>0</v>
          </cell>
          <cell r="DA1099">
            <v>0</v>
          </cell>
          <cell r="DB1099">
            <v>0</v>
          </cell>
          <cell r="DC1099">
            <v>0</v>
          </cell>
        </row>
        <row r="1100">
          <cell r="C1100" t="str">
            <v>HSS7x7x1/2</v>
          </cell>
          <cell r="D1100" t="str">
            <v>F</v>
          </cell>
          <cell r="E1100">
            <v>41.9</v>
          </cell>
          <cell r="F1100">
            <v>11.6</v>
          </cell>
          <cell r="G1100">
            <v>0</v>
          </cell>
          <cell r="H1100">
            <v>7</v>
          </cell>
          <cell r="I1100">
            <v>0</v>
          </cell>
          <cell r="J1100">
            <v>0</v>
          </cell>
          <cell r="K1100">
            <v>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0.5</v>
          </cell>
          <cell r="Q1100">
            <v>0.46500000000000002</v>
          </cell>
          <cell r="R1100">
            <v>0</v>
          </cell>
          <cell r="S1100">
            <v>0</v>
          </cell>
          <cell r="T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12.1</v>
          </cell>
          <cell r="AC1100">
            <v>0</v>
          </cell>
          <cell r="AD1100">
            <v>12.1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80.5</v>
          </cell>
          <cell r="AJ1100">
            <v>27.9</v>
          </cell>
          <cell r="AK1100">
            <v>23</v>
          </cell>
          <cell r="AL1100">
            <v>2.63</v>
          </cell>
          <cell r="AM1100">
            <v>80.5</v>
          </cell>
          <cell r="AN1100">
            <v>27.9</v>
          </cell>
          <cell r="AO1100">
            <v>23</v>
          </cell>
          <cell r="AP1100">
            <v>2.63</v>
          </cell>
          <cell r="AQ1100">
            <v>0</v>
          </cell>
          <cell r="AR1100">
            <v>133</v>
          </cell>
          <cell r="AS1100">
            <v>0</v>
          </cell>
          <cell r="AT1100">
            <v>39.299999999999997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D1100" t="str">
            <v>HSS177.8x177.8x12.7</v>
          </cell>
          <cell r="BE1100" t="str">
            <v>HSS177.8x177.8x12.7</v>
          </cell>
          <cell r="BF1100">
            <v>62.4</v>
          </cell>
          <cell r="BG1100">
            <v>74.897499599999989</v>
          </cell>
          <cell r="BH1100">
            <v>0</v>
          </cell>
          <cell r="BI1100">
            <v>17.786999999999999</v>
          </cell>
          <cell r="BJ1100">
            <v>0</v>
          </cell>
          <cell r="BK1100">
            <v>0</v>
          </cell>
          <cell r="BL1100">
            <v>17.786999999999999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1.2705</v>
          </cell>
          <cell r="BR1100">
            <v>1.181565</v>
          </cell>
          <cell r="BS1100">
            <v>0</v>
          </cell>
          <cell r="BT1100">
            <v>0</v>
          </cell>
          <cell r="BU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12.1</v>
          </cell>
          <cell r="CD1100">
            <v>0</v>
          </cell>
          <cell r="CE1100">
            <v>12.1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3355.9427276287602</v>
          </cell>
          <cell r="CK1100">
            <v>457.73929714589997</v>
          </cell>
          <cell r="CL1100">
            <v>377.34780768299998</v>
          </cell>
          <cell r="CM1100">
            <v>6.6828299999999992</v>
          </cell>
          <cell r="CN1100">
            <v>3355.9427276287602</v>
          </cell>
          <cell r="CO1100">
            <v>457.73929714589997</v>
          </cell>
          <cell r="CP1100">
            <v>377.34780768299998</v>
          </cell>
          <cell r="CQ1100">
            <v>6.6828299999999992</v>
          </cell>
          <cell r="CR1100">
            <v>0</v>
          </cell>
          <cell r="CS1100">
            <v>5544.6010282562129</v>
          </cell>
          <cell r="CT1100">
            <v>0</v>
          </cell>
          <cell r="CU1100">
            <v>644.7725583452999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</row>
        <row r="1101">
          <cell r="C1101" t="str">
            <v>HSS7x7x1/4</v>
          </cell>
          <cell r="D1101" t="str">
            <v>F</v>
          </cell>
          <cell r="E1101">
            <v>22.4</v>
          </cell>
          <cell r="F1101">
            <v>6.17</v>
          </cell>
          <cell r="G1101">
            <v>0</v>
          </cell>
          <cell r="H1101">
            <v>7</v>
          </cell>
          <cell r="I1101">
            <v>0</v>
          </cell>
          <cell r="J1101">
            <v>0</v>
          </cell>
          <cell r="K1101">
            <v>7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0.25</v>
          </cell>
          <cell r="Q1101">
            <v>0.23300000000000001</v>
          </cell>
          <cell r="R1101">
            <v>0</v>
          </cell>
          <cell r="S1101">
            <v>0</v>
          </cell>
          <cell r="T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27</v>
          </cell>
          <cell r="AC1101">
            <v>0</v>
          </cell>
          <cell r="AD1101">
            <v>27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46.5</v>
          </cell>
          <cell r="AJ1101">
            <v>15.5</v>
          </cell>
          <cell r="AK1101">
            <v>13.3</v>
          </cell>
          <cell r="AL1101">
            <v>2.75</v>
          </cell>
          <cell r="AM1101">
            <v>46.5</v>
          </cell>
          <cell r="AN1101">
            <v>15.5</v>
          </cell>
          <cell r="AO1101">
            <v>13.3</v>
          </cell>
          <cell r="AP1101">
            <v>2.75</v>
          </cell>
          <cell r="AQ1101">
            <v>0</v>
          </cell>
          <cell r="AR1101">
            <v>73.5</v>
          </cell>
          <cell r="AS1101">
            <v>0</v>
          </cell>
          <cell r="AT1101">
            <v>21.3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D1101" t="str">
            <v>HSS177.8x177.8x6.4</v>
          </cell>
          <cell r="BE1101" t="str">
            <v>HSS177.8x177.8x6.4</v>
          </cell>
          <cell r="BF1101">
            <v>33.4</v>
          </cell>
          <cell r="BG1101">
            <v>39.837721769999995</v>
          </cell>
          <cell r="BH1101">
            <v>0</v>
          </cell>
          <cell r="BI1101">
            <v>17.786999999999999</v>
          </cell>
          <cell r="BJ1101">
            <v>0</v>
          </cell>
          <cell r="BK1101">
            <v>0</v>
          </cell>
          <cell r="BL1101">
            <v>17.786999999999999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0.63524999999999998</v>
          </cell>
          <cell r="BR1101">
            <v>0.59205300000000005</v>
          </cell>
          <cell r="BS1101">
            <v>0</v>
          </cell>
          <cell r="BT1101">
            <v>0</v>
          </cell>
          <cell r="BU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27</v>
          </cell>
          <cell r="CD1101">
            <v>0</v>
          </cell>
          <cell r="CE1101">
            <v>27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1938.5259234128864</v>
          </cell>
          <cell r="CK1101">
            <v>254.29960952549999</v>
          </cell>
          <cell r="CL1101">
            <v>218.2054713993</v>
          </cell>
          <cell r="CM1101">
            <v>6.9877500000000001</v>
          </cell>
          <cell r="CN1101">
            <v>1938.5259234128864</v>
          </cell>
          <cell r="CO1101">
            <v>254.29960952549999</v>
          </cell>
          <cell r="CP1101">
            <v>218.2054713993</v>
          </cell>
          <cell r="CQ1101">
            <v>6.9877500000000001</v>
          </cell>
          <cell r="CR1101">
            <v>0</v>
          </cell>
          <cell r="CS1101">
            <v>3064.1216208784335</v>
          </cell>
          <cell r="CT1101">
            <v>0</v>
          </cell>
          <cell r="CU1101">
            <v>349.45688276729999</v>
          </cell>
          <cell r="CV1101">
            <v>0</v>
          </cell>
          <cell r="CW1101">
            <v>0</v>
          </cell>
          <cell r="CX1101">
            <v>0</v>
          </cell>
          <cell r="CY1101">
            <v>0</v>
          </cell>
          <cell r="CZ1101">
            <v>0</v>
          </cell>
          <cell r="DA1101">
            <v>0</v>
          </cell>
          <cell r="DB1101">
            <v>0</v>
          </cell>
          <cell r="DC1101">
            <v>0</v>
          </cell>
        </row>
        <row r="1102">
          <cell r="C1102" t="str">
            <v>HSS7x7x3/16</v>
          </cell>
          <cell r="D1102" t="str">
            <v>F</v>
          </cell>
          <cell r="E1102">
            <v>17.100000000000001</v>
          </cell>
          <cell r="F1102">
            <v>4.67</v>
          </cell>
          <cell r="G1102">
            <v>0</v>
          </cell>
          <cell r="H1102">
            <v>7</v>
          </cell>
          <cell r="I1102">
            <v>0</v>
          </cell>
          <cell r="J1102">
            <v>0</v>
          </cell>
          <cell r="K1102">
            <v>7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0.1875</v>
          </cell>
          <cell r="Q1102">
            <v>0.17399999999999999</v>
          </cell>
          <cell r="R1102">
            <v>0</v>
          </cell>
          <cell r="S1102">
            <v>0</v>
          </cell>
          <cell r="T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37.200000000000003</v>
          </cell>
          <cell r="AC1102">
            <v>0</v>
          </cell>
          <cell r="AD1102">
            <v>37.200000000000003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36</v>
          </cell>
          <cell r="AJ1102">
            <v>11.9</v>
          </cell>
          <cell r="AK1102">
            <v>10.3</v>
          </cell>
          <cell r="AL1102">
            <v>2.77</v>
          </cell>
          <cell r="AM1102">
            <v>36</v>
          </cell>
          <cell r="AN1102">
            <v>11.9</v>
          </cell>
          <cell r="AO1102">
            <v>10.3</v>
          </cell>
          <cell r="AP1102">
            <v>2.77</v>
          </cell>
          <cell r="AQ1102">
            <v>0</v>
          </cell>
          <cell r="AR1102">
            <v>56.1</v>
          </cell>
          <cell r="AS1102">
            <v>0</v>
          </cell>
          <cell r="AT1102">
            <v>16.2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D1102" t="str">
            <v>HSS177.8x177.8x4.8</v>
          </cell>
          <cell r="BE1102" t="str">
            <v>HSS177.8x177.8x4.8</v>
          </cell>
          <cell r="BF1102">
            <v>25.5</v>
          </cell>
          <cell r="BG1102">
            <v>30.152700269999997</v>
          </cell>
          <cell r="BH1102">
            <v>0</v>
          </cell>
          <cell r="BI1102">
            <v>17.786999999999999</v>
          </cell>
          <cell r="BJ1102">
            <v>0</v>
          </cell>
          <cell r="BK1102">
            <v>0</v>
          </cell>
          <cell r="BL1102">
            <v>17.786999999999999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0.47643749999999996</v>
          </cell>
          <cell r="BR1102">
            <v>0.44213399999999997</v>
          </cell>
          <cell r="BS1102">
            <v>0</v>
          </cell>
          <cell r="BT1102">
            <v>0</v>
          </cell>
          <cell r="BU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37.200000000000003</v>
          </cell>
          <cell r="CD1102">
            <v>0</v>
          </cell>
          <cell r="CE1102">
            <v>37.200000000000003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1500.794263287396</v>
          </cell>
          <cell r="CK1102">
            <v>195.23647440989998</v>
          </cell>
          <cell r="CL1102">
            <v>168.98619213629999</v>
          </cell>
          <cell r="CM1102">
            <v>7.03857</v>
          </cell>
          <cell r="CN1102">
            <v>1500.794263287396</v>
          </cell>
          <cell r="CO1102">
            <v>195.23647440989998</v>
          </cell>
          <cell r="CP1102">
            <v>168.98619213629999</v>
          </cell>
          <cell r="CQ1102">
            <v>7.03857</v>
          </cell>
          <cell r="CR1102">
            <v>0</v>
          </cell>
          <cell r="CS1102">
            <v>2338.7377269561921</v>
          </cell>
          <cell r="CT1102">
            <v>0</v>
          </cell>
          <cell r="CU1102">
            <v>265.78410802019999</v>
          </cell>
          <cell r="CV1102">
            <v>0</v>
          </cell>
          <cell r="CW1102">
            <v>0</v>
          </cell>
          <cell r="CX1102">
            <v>0</v>
          </cell>
          <cell r="CY1102">
            <v>0</v>
          </cell>
          <cell r="CZ1102">
            <v>0</v>
          </cell>
          <cell r="DA1102">
            <v>0</v>
          </cell>
          <cell r="DB1102">
            <v>0</v>
          </cell>
          <cell r="DC1102">
            <v>0</v>
          </cell>
        </row>
        <row r="1103">
          <cell r="C1103" t="str">
            <v>HSS7x7x3/8</v>
          </cell>
          <cell r="D1103" t="str">
            <v>F</v>
          </cell>
          <cell r="E1103">
            <v>32.5</v>
          </cell>
          <cell r="F1103">
            <v>8.9700000000000006</v>
          </cell>
          <cell r="G1103">
            <v>0</v>
          </cell>
          <cell r="H1103">
            <v>7</v>
          </cell>
          <cell r="I1103">
            <v>0</v>
          </cell>
          <cell r="J1103">
            <v>0</v>
          </cell>
          <cell r="K1103">
            <v>7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0.375</v>
          </cell>
          <cell r="Q1103">
            <v>0.34899999999999998</v>
          </cell>
          <cell r="R1103">
            <v>0</v>
          </cell>
          <cell r="S1103">
            <v>0</v>
          </cell>
          <cell r="T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17.100000000000001</v>
          </cell>
          <cell r="AC1103">
            <v>0</v>
          </cell>
          <cell r="AD1103">
            <v>17.100000000000001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65</v>
          </cell>
          <cell r="AJ1103">
            <v>22.1</v>
          </cell>
          <cell r="AK1103">
            <v>18.600000000000001</v>
          </cell>
          <cell r="AL1103">
            <v>2.69</v>
          </cell>
          <cell r="AM1103">
            <v>65</v>
          </cell>
          <cell r="AN1103">
            <v>22.1</v>
          </cell>
          <cell r="AO1103">
            <v>18.600000000000001</v>
          </cell>
          <cell r="AP1103">
            <v>2.69</v>
          </cell>
          <cell r="AQ1103">
            <v>0</v>
          </cell>
          <cell r="AR1103">
            <v>105</v>
          </cell>
          <cell r="AS1103">
            <v>0</v>
          </cell>
          <cell r="AT1103">
            <v>30.7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D1103" t="str">
            <v>HSS177.8x177.8x9.5</v>
          </cell>
          <cell r="BE1103" t="str">
            <v>HSS177.8x177.8x9.5</v>
          </cell>
          <cell r="BF1103">
            <v>48.4</v>
          </cell>
          <cell r="BG1103">
            <v>57.916428570000001</v>
          </cell>
          <cell r="BH1103">
            <v>0</v>
          </cell>
          <cell r="BI1103">
            <v>17.786999999999999</v>
          </cell>
          <cell r="BJ1103">
            <v>0</v>
          </cell>
          <cell r="BK1103">
            <v>0</v>
          </cell>
          <cell r="BL1103">
            <v>17.786999999999999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0.95287499999999992</v>
          </cell>
          <cell r="BR1103">
            <v>0.88680899999999996</v>
          </cell>
          <cell r="BS1103">
            <v>0</v>
          </cell>
          <cell r="BT1103">
            <v>0</v>
          </cell>
          <cell r="BU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17.100000000000001</v>
          </cell>
          <cell r="CD1103">
            <v>0</v>
          </cell>
          <cell r="CE1103">
            <v>17.100000000000001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2709.7674198244649</v>
          </cell>
          <cell r="CK1103">
            <v>362.58202390410003</v>
          </cell>
          <cell r="CL1103">
            <v>305.1595314306</v>
          </cell>
          <cell r="CM1103">
            <v>6.8352899999999996</v>
          </cell>
          <cell r="CN1103">
            <v>2709.7674198244649</v>
          </cell>
          <cell r="CO1103">
            <v>362.58202390410003</v>
          </cell>
          <cell r="CP1103">
            <v>305.1595314306</v>
          </cell>
          <cell r="CQ1103">
            <v>6.8352899999999996</v>
          </cell>
          <cell r="CR1103">
            <v>0</v>
          </cell>
          <cell r="CS1103">
            <v>4377.3166012549045</v>
          </cell>
          <cell r="CT1103">
            <v>0</v>
          </cell>
          <cell r="CU1103">
            <v>503.67729112469993</v>
          </cell>
          <cell r="CV1103">
            <v>0</v>
          </cell>
          <cell r="CW1103">
            <v>0</v>
          </cell>
          <cell r="CX1103">
            <v>0</v>
          </cell>
          <cell r="CY1103">
            <v>0</v>
          </cell>
          <cell r="CZ1103">
            <v>0</v>
          </cell>
          <cell r="DA1103">
            <v>0</v>
          </cell>
          <cell r="DB1103">
            <v>0</v>
          </cell>
          <cell r="DC1103">
            <v>0</v>
          </cell>
        </row>
        <row r="1104">
          <cell r="C1104" t="str">
            <v>HSS7x7x5/16</v>
          </cell>
          <cell r="D1104" t="str">
            <v>F</v>
          </cell>
          <cell r="E1104">
            <v>27.5</v>
          </cell>
          <cell r="F1104">
            <v>7.59</v>
          </cell>
          <cell r="G1104">
            <v>0</v>
          </cell>
          <cell r="H1104">
            <v>7</v>
          </cell>
          <cell r="I1104">
            <v>0</v>
          </cell>
          <cell r="J1104">
            <v>0</v>
          </cell>
          <cell r="K1104">
            <v>7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0.3125</v>
          </cell>
          <cell r="Q1104">
            <v>0.29099999999999998</v>
          </cell>
          <cell r="R1104">
            <v>0</v>
          </cell>
          <cell r="S1104">
            <v>0</v>
          </cell>
          <cell r="T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21.1</v>
          </cell>
          <cell r="AC1104">
            <v>0</v>
          </cell>
          <cell r="AD1104">
            <v>21.1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56.1</v>
          </cell>
          <cell r="AJ1104">
            <v>18.899999999999999</v>
          </cell>
          <cell r="AK1104">
            <v>16</v>
          </cell>
          <cell r="AL1104">
            <v>2.72</v>
          </cell>
          <cell r="AM1104">
            <v>56.1</v>
          </cell>
          <cell r="AN1104">
            <v>18.899999999999999</v>
          </cell>
          <cell r="AO1104">
            <v>16</v>
          </cell>
          <cell r="AP1104">
            <v>2.72</v>
          </cell>
          <cell r="AQ1104">
            <v>0</v>
          </cell>
          <cell r="AR1104">
            <v>89.7</v>
          </cell>
          <cell r="AS1104">
            <v>0</v>
          </cell>
          <cell r="AT1104">
            <v>26.1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D1104" t="str">
            <v>HSS177.8x177.8x7.9</v>
          </cell>
          <cell r="BE1104" t="str">
            <v>HSS177.8x177.8x7.9</v>
          </cell>
          <cell r="BF1104">
            <v>41</v>
          </cell>
          <cell r="BG1104">
            <v>49.006208789999995</v>
          </cell>
          <cell r="BH1104">
            <v>0</v>
          </cell>
          <cell r="BI1104">
            <v>17.786999999999999</v>
          </cell>
          <cell r="BJ1104">
            <v>0</v>
          </cell>
          <cell r="BK1104">
            <v>0</v>
          </cell>
          <cell r="BL1104">
            <v>17.786999999999999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0.7940625</v>
          </cell>
          <cell r="BR1104">
            <v>0.73943099999999995</v>
          </cell>
          <cell r="BS1104">
            <v>0</v>
          </cell>
          <cell r="BT1104">
            <v>0</v>
          </cell>
          <cell r="BU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21.1</v>
          </cell>
          <cell r="CD1104">
            <v>0</v>
          </cell>
          <cell r="CE1104">
            <v>21.1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2338.7377269561921</v>
          </cell>
          <cell r="CK1104">
            <v>310.08145935689998</v>
          </cell>
          <cell r="CL1104">
            <v>262.50282273599998</v>
          </cell>
          <cell r="CM1104">
            <v>6.9115200000000003</v>
          </cell>
          <cell r="CN1104">
            <v>2338.7377269561921</v>
          </cell>
          <cell r="CO1104">
            <v>310.08145935689998</v>
          </cell>
          <cell r="CP1104">
            <v>262.50282273599998</v>
          </cell>
          <cell r="CQ1104">
            <v>6.9115200000000003</v>
          </cell>
          <cell r="CR1104">
            <v>0</v>
          </cell>
          <cell r="CS1104">
            <v>3739.4790393577618</v>
          </cell>
          <cell r="CT1104">
            <v>0</v>
          </cell>
          <cell r="CU1104">
            <v>428.20772958809999</v>
          </cell>
          <cell r="CV1104">
            <v>0</v>
          </cell>
          <cell r="CW1104">
            <v>0</v>
          </cell>
          <cell r="CX1104">
            <v>0</v>
          </cell>
          <cell r="CY1104">
            <v>0</v>
          </cell>
          <cell r="CZ1104">
            <v>0</v>
          </cell>
          <cell r="DA1104">
            <v>0</v>
          </cell>
          <cell r="DB1104">
            <v>0</v>
          </cell>
          <cell r="DC1104">
            <v>0</v>
          </cell>
        </row>
        <row r="1105">
          <cell r="C1105" t="str">
            <v>HSS7x7x5/8</v>
          </cell>
          <cell r="D1105" t="str">
            <v>F</v>
          </cell>
          <cell r="E1105">
            <v>50.6</v>
          </cell>
          <cell r="F1105">
            <v>14</v>
          </cell>
          <cell r="G1105">
            <v>0</v>
          </cell>
          <cell r="H1105">
            <v>7</v>
          </cell>
          <cell r="I1105">
            <v>0</v>
          </cell>
          <cell r="J1105">
            <v>0</v>
          </cell>
          <cell r="K1105">
            <v>7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0.625</v>
          </cell>
          <cell r="Q1105">
            <v>0.58099999999999996</v>
          </cell>
          <cell r="R1105">
            <v>0</v>
          </cell>
          <cell r="S1105">
            <v>0</v>
          </cell>
          <cell r="T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9.0500000000000007</v>
          </cell>
          <cell r="AC1105">
            <v>0</v>
          </cell>
          <cell r="AD1105">
            <v>9.0500000000000007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93.4</v>
          </cell>
          <cell r="AJ1105">
            <v>33.1</v>
          </cell>
          <cell r="AK1105">
            <v>26.7</v>
          </cell>
          <cell r="AL1105">
            <v>2.58</v>
          </cell>
          <cell r="AM1105">
            <v>93.4</v>
          </cell>
          <cell r="AN1105">
            <v>33.1</v>
          </cell>
          <cell r="AO1105">
            <v>26.7</v>
          </cell>
          <cell r="AP1105">
            <v>2.58</v>
          </cell>
          <cell r="AQ1105">
            <v>0</v>
          </cell>
          <cell r="AR1105">
            <v>158</v>
          </cell>
          <cell r="AS1105">
            <v>0</v>
          </cell>
          <cell r="AT1105">
            <v>47.1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D1105" t="str">
            <v>HSS177.8x177.8x15.9</v>
          </cell>
          <cell r="BE1105" t="str">
            <v>HSS177.8x177.8x15.9</v>
          </cell>
          <cell r="BF1105">
            <v>75.399999999999991</v>
          </cell>
          <cell r="BG1105">
            <v>90.393533999999988</v>
          </cell>
          <cell r="BH1105">
            <v>0</v>
          </cell>
          <cell r="BI1105">
            <v>17.786999999999999</v>
          </cell>
          <cell r="BJ1105">
            <v>0</v>
          </cell>
          <cell r="BK1105">
            <v>0</v>
          </cell>
          <cell r="BL1105">
            <v>17.786999999999999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1.588125</v>
          </cell>
          <cell r="BR1105">
            <v>1.4763209999999998</v>
          </cell>
          <cell r="BS1105">
            <v>0</v>
          </cell>
          <cell r="BT1105">
            <v>0</v>
          </cell>
          <cell r="BU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9.0500000000000007</v>
          </cell>
          <cell r="CD1105">
            <v>0</v>
          </cell>
          <cell r="CE1105">
            <v>9.0500000000000007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3893.7273386400775</v>
          </cell>
          <cell r="CK1105">
            <v>543.05271453509999</v>
          </cell>
          <cell r="CL1105">
            <v>438.05158544069997</v>
          </cell>
          <cell r="CM1105">
            <v>6.5557800000000004</v>
          </cell>
          <cell r="CN1105">
            <v>3893.7273386400775</v>
          </cell>
          <cell r="CO1105">
            <v>543.05271453509999</v>
          </cell>
          <cell r="CP1105">
            <v>438.05158544069997</v>
          </cell>
          <cell r="CQ1105">
            <v>6.5557800000000004</v>
          </cell>
          <cell r="CR1105">
            <v>0</v>
          </cell>
          <cell r="CS1105">
            <v>6586.8192666502382</v>
          </cell>
          <cell r="CT1105">
            <v>0</v>
          </cell>
          <cell r="CU1105">
            <v>772.7426844291</v>
          </cell>
          <cell r="CV1105">
            <v>0</v>
          </cell>
          <cell r="CW1105">
            <v>0</v>
          </cell>
          <cell r="CX1105">
            <v>0</v>
          </cell>
          <cell r="CY1105">
            <v>0</v>
          </cell>
          <cell r="CZ1105">
            <v>0</v>
          </cell>
          <cell r="DA1105">
            <v>0</v>
          </cell>
          <cell r="DB1105">
            <v>0</v>
          </cell>
          <cell r="DC1105">
            <v>0</v>
          </cell>
        </row>
        <row r="1106">
          <cell r="C1106" t="str">
            <v>HSS8.625x0.188</v>
          </cell>
          <cell r="D1106" t="str">
            <v>F</v>
          </cell>
          <cell r="E1106">
            <v>17</v>
          </cell>
          <cell r="F1106">
            <v>4.62</v>
          </cell>
          <cell r="G1106">
            <v>0</v>
          </cell>
          <cell r="H1106">
            <v>0</v>
          </cell>
          <cell r="I1106">
            <v>8.625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0.188</v>
          </cell>
          <cell r="Q1106">
            <v>0.17399999999999999</v>
          </cell>
          <cell r="R1106">
            <v>0</v>
          </cell>
          <cell r="S1106">
            <v>0</v>
          </cell>
          <cell r="T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49.6</v>
          </cell>
          <cell r="AF1106">
            <v>0</v>
          </cell>
          <cell r="AG1106">
            <v>0</v>
          </cell>
          <cell r="AH1106">
            <v>0</v>
          </cell>
          <cell r="AI1106">
            <v>41.3</v>
          </cell>
          <cell r="AJ1106">
            <v>12.4</v>
          </cell>
          <cell r="AK1106">
            <v>9.57</v>
          </cell>
          <cell r="AL1106">
            <v>2.99</v>
          </cell>
          <cell r="AM1106">
            <v>41.3</v>
          </cell>
          <cell r="AN1106">
            <v>12.4</v>
          </cell>
          <cell r="AO1106">
            <v>9.57</v>
          </cell>
          <cell r="AP1106">
            <v>2.99</v>
          </cell>
          <cell r="AQ1106">
            <v>0</v>
          </cell>
          <cell r="AR1106">
            <v>82.5</v>
          </cell>
          <cell r="AS1106">
            <v>0</v>
          </cell>
          <cell r="AT1106">
            <v>19.100000000000001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D1106" t="str">
            <v>HSS219.1x4.8</v>
          </cell>
          <cell r="BE1106" t="str">
            <v>HSS219.1x4.8</v>
          </cell>
          <cell r="BF1106">
            <v>25.3</v>
          </cell>
          <cell r="BG1106">
            <v>29.82986622</v>
          </cell>
          <cell r="BH1106">
            <v>0</v>
          </cell>
          <cell r="BI1106">
            <v>0</v>
          </cell>
          <cell r="BJ1106">
            <v>21.916125000000001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0.47770799999999997</v>
          </cell>
          <cell r="BR1106">
            <v>0.44213399999999997</v>
          </cell>
          <cell r="BS1106">
            <v>0</v>
          </cell>
          <cell r="BT1106">
            <v>0</v>
          </cell>
          <cell r="BU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49.6</v>
          </cell>
          <cell r="CG1106">
            <v>0</v>
          </cell>
          <cell r="CH1106">
            <v>0</v>
          </cell>
          <cell r="CI1106">
            <v>0</v>
          </cell>
          <cell r="CJ1106">
            <v>1721.744529826929</v>
          </cell>
          <cell r="CK1106">
            <v>203.43968762040001</v>
          </cell>
          <cell r="CL1106">
            <v>157.00950084896999</v>
          </cell>
          <cell r="CM1106">
            <v>7.5975900000000003</v>
          </cell>
          <cell r="CN1106">
            <v>1721.744529826929</v>
          </cell>
          <cell r="CO1106">
            <v>203.43968762040001</v>
          </cell>
          <cell r="CP1106">
            <v>157.00950084896999</v>
          </cell>
          <cell r="CQ1106">
            <v>7.5975900000000003</v>
          </cell>
          <cell r="CR1106">
            <v>0</v>
          </cell>
          <cell r="CS1106">
            <v>3439.3201867002822</v>
          </cell>
          <cell r="CT1106">
            <v>0</v>
          </cell>
          <cell r="CU1106">
            <v>313.36274464109999</v>
          </cell>
          <cell r="CV1106">
            <v>0</v>
          </cell>
          <cell r="CW1106">
            <v>0</v>
          </cell>
          <cell r="CX1106">
            <v>0</v>
          </cell>
          <cell r="CY1106">
            <v>0</v>
          </cell>
          <cell r="CZ1106">
            <v>0</v>
          </cell>
          <cell r="DA1106">
            <v>0</v>
          </cell>
          <cell r="DB1106">
            <v>0</v>
          </cell>
          <cell r="DC1106">
            <v>0</v>
          </cell>
        </row>
        <row r="1107">
          <cell r="C1107" t="str">
            <v>HSS8.625x0.250</v>
          </cell>
          <cell r="D1107" t="str">
            <v>F</v>
          </cell>
          <cell r="E1107">
            <v>22.4</v>
          </cell>
          <cell r="F1107">
            <v>6.14</v>
          </cell>
          <cell r="G1107">
            <v>0</v>
          </cell>
          <cell r="H1107">
            <v>0</v>
          </cell>
          <cell r="I1107">
            <v>8.625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0.25</v>
          </cell>
          <cell r="Q1107">
            <v>0.23300000000000001</v>
          </cell>
          <cell r="R1107">
            <v>0</v>
          </cell>
          <cell r="S1107">
            <v>0</v>
          </cell>
          <cell r="T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37</v>
          </cell>
          <cell r="AF1107">
            <v>0</v>
          </cell>
          <cell r="AG1107">
            <v>0</v>
          </cell>
          <cell r="AH1107">
            <v>0</v>
          </cell>
          <cell r="AI1107">
            <v>54.1</v>
          </cell>
          <cell r="AJ1107">
            <v>16.399999999999999</v>
          </cell>
          <cell r="AK1107">
            <v>12.5</v>
          </cell>
          <cell r="AL1107">
            <v>2.97</v>
          </cell>
          <cell r="AM1107">
            <v>54.1</v>
          </cell>
          <cell r="AN1107">
            <v>16.399999999999999</v>
          </cell>
          <cell r="AO1107">
            <v>12.5</v>
          </cell>
          <cell r="AP1107">
            <v>2.97</v>
          </cell>
          <cell r="AQ1107">
            <v>0</v>
          </cell>
          <cell r="AR1107">
            <v>108</v>
          </cell>
          <cell r="AS1107">
            <v>0</v>
          </cell>
          <cell r="AT1107">
            <v>25.1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D1107" t="str">
            <v>HSS219.1x6.4</v>
          </cell>
          <cell r="BE1107" t="str">
            <v>HSS219.1x6.4</v>
          </cell>
          <cell r="BF1107">
            <v>33.4</v>
          </cell>
          <cell r="BG1107">
            <v>39.644021339999995</v>
          </cell>
          <cell r="BH1107">
            <v>0</v>
          </cell>
          <cell r="BI1107">
            <v>0</v>
          </cell>
          <cell r="BJ1107">
            <v>21.916125000000001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0.63524999999999998</v>
          </cell>
          <cell r="BR1107">
            <v>0.59205300000000005</v>
          </cell>
          <cell r="BS1107">
            <v>0</v>
          </cell>
          <cell r="BT1107">
            <v>0</v>
          </cell>
          <cell r="BU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37</v>
          </cell>
          <cell r="CG1107">
            <v>0</v>
          </cell>
          <cell r="CH1107">
            <v>0</v>
          </cell>
          <cell r="CI1107">
            <v>0</v>
          </cell>
          <cell r="CJ1107">
            <v>2255.3602678846701</v>
          </cell>
          <cell r="CK1107">
            <v>269.06539330439995</v>
          </cell>
          <cell r="CL1107">
            <v>205.08033026249998</v>
          </cell>
          <cell r="CM1107">
            <v>7.5467700000000004</v>
          </cell>
          <cell r="CN1107">
            <v>2255.3602678846701</v>
          </cell>
          <cell r="CO1107">
            <v>269.06539330439995</v>
          </cell>
          <cell r="CP1107">
            <v>205.08033026249998</v>
          </cell>
          <cell r="CQ1107">
            <v>7.5467700000000004</v>
          </cell>
          <cell r="CR1107">
            <v>0</v>
          </cell>
          <cell r="CS1107">
            <v>4502.3827898621876</v>
          </cell>
          <cell r="CT1107">
            <v>0</v>
          </cell>
          <cell r="CU1107">
            <v>411.8013031671</v>
          </cell>
          <cell r="CV1107">
            <v>0</v>
          </cell>
          <cell r="CW1107">
            <v>0</v>
          </cell>
          <cell r="CX1107">
            <v>0</v>
          </cell>
          <cell r="CY1107">
            <v>0</v>
          </cell>
          <cell r="CZ1107">
            <v>0</v>
          </cell>
          <cell r="DA1107">
            <v>0</v>
          </cell>
          <cell r="DB1107">
            <v>0</v>
          </cell>
          <cell r="DC1107">
            <v>0</v>
          </cell>
        </row>
        <row r="1108">
          <cell r="C1108" t="str">
            <v>HSS8.625x0.322</v>
          </cell>
          <cell r="D1108" t="str">
            <v>F</v>
          </cell>
          <cell r="E1108">
            <v>28.6</v>
          </cell>
          <cell r="F1108">
            <v>7.85</v>
          </cell>
          <cell r="G1108">
            <v>0</v>
          </cell>
          <cell r="H1108">
            <v>0</v>
          </cell>
          <cell r="I1108">
            <v>8.625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0.32200000000000001</v>
          </cell>
          <cell r="Q1108">
            <v>0.3</v>
          </cell>
          <cell r="R1108">
            <v>0</v>
          </cell>
          <cell r="S1108">
            <v>0</v>
          </cell>
          <cell r="T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28.8</v>
          </cell>
          <cell r="AF1108">
            <v>0</v>
          </cell>
          <cell r="AG1108">
            <v>0</v>
          </cell>
          <cell r="AH1108">
            <v>0</v>
          </cell>
          <cell r="AI1108">
            <v>68.099999999999994</v>
          </cell>
          <cell r="AJ1108">
            <v>20.8</v>
          </cell>
          <cell r="AK1108">
            <v>15.8</v>
          </cell>
          <cell r="AL1108">
            <v>2.95</v>
          </cell>
          <cell r="AM1108">
            <v>68.099999999999994</v>
          </cell>
          <cell r="AN1108">
            <v>20.8</v>
          </cell>
          <cell r="AO1108">
            <v>15.8</v>
          </cell>
          <cell r="AP1108">
            <v>2.95</v>
          </cell>
          <cell r="AQ1108">
            <v>0</v>
          </cell>
          <cell r="AR1108">
            <v>136</v>
          </cell>
          <cell r="AS1108">
            <v>0</v>
          </cell>
          <cell r="AT1108">
            <v>31.5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D1108" t="str">
            <v>HSS219.1x8.2</v>
          </cell>
          <cell r="BE1108" t="str">
            <v>HSS219.1x8.2</v>
          </cell>
          <cell r="BF1108">
            <v>42.6</v>
          </cell>
          <cell r="BG1108">
            <v>50.684945849999998</v>
          </cell>
          <cell r="BH1108">
            <v>0</v>
          </cell>
          <cell r="BI1108">
            <v>0</v>
          </cell>
          <cell r="BJ1108">
            <v>21.916125000000001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0.81820199999999998</v>
          </cell>
          <cell r="BR1108">
            <v>0.76229999999999998</v>
          </cell>
          <cell r="BS1108">
            <v>0</v>
          </cell>
          <cell r="BT1108">
            <v>0</v>
          </cell>
          <cell r="BU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28.8</v>
          </cell>
          <cell r="CG1108">
            <v>0</v>
          </cell>
          <cell r="CH1108">
            <v>0</v>
          </cell>
          <cell r="CI1108">
            <v>0</v>
          </cell>
          <cell r="CJ1108">
            <v>2839.0024813853238</v>
          </cell>
          <cell r="CK1108">
            <v>341.25366955679999</v>
          </cell>
          <cell r="CL1108">
            <v>259.22153745179997</v>
          </cell>
          <cell r="CM1108">
            <v>7.4959500000000006</v>
          </cell>
          <cell r="CN1108">
            <v>2839.0024813853238</v>
          </cell>
          <cell r="CO1108">
            <v>341.25366955679999</v>
          </cell>
          <cell r="CP1108">
            <v>259.22153745179997</v>
          </cell>
          <cell r="CQ1108">
            <v>7.4959500000000006</v>
          </cell>
          <cell r="CR1108">
            <v>0</v>
          </cell>
          <cell r="CS1108">
            <v>5669.6672168634959</v>
          </cell>
          <cell r="CT1108">
            <v>0</v>
          </cell>
          <cell r="CU1108">
            <v>516.80243226149992</v>
          </cell>
          <cell r="CV1108">
            <v>0</v>
          </cell>
          <cell r="CW1108">
            <v>0</v>
          </cell>
          <cell r="CX1108">
            <v>0</v>
          </cell>
          <cell r="CY1108">
            <v>0</v>
          </cell>
          <cell r="CZ1108">
            <v>0</v>
          </cell>
          <cell r="DA1108">
            <v>0</v>
          </cell>
          <cell r="DB1108">
            <v>0</v>
          </cell>
          <cell r="DC1108">
            <v>0</v>
          </cell>
        </row>
        <row r="1109">
          <cell r="C1109" t="str">
            <v>HSS8.625x0.375</v>
          </cell>
          <cell r="D1109" t="str">
            <v>F</v>
          </cell>
          <cell r="E1109">
            <v>33.1</v>
          </cell>
          <cell r="F1109">
            <v>9.07</v>
          </cell>
          <cell r="G1109">
            <v>0</v>
          </cell>
          <cell r="H1109">
            <v>0</v>
          </cell>
          <cell r="I1109">
            <v>8.625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0.375</v>
          </cell>
          <cell r="Q1109">
            <v>0.34899999999999998</v>
          </cell>
          <cell r="R1109">
            <v>0</v>
          </cell>
          <cell r="S1109">
            <v>0</v>
          </cell>
          <cell r="T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24.7</v>
          </cell>
          <cell r="AF1109">
            <v>0</v>
          </cell>
          <cell r="AG1109">
            <v>0</v>
          </cell>
          <cell r="AH1109">
            <v>0</v>
          </cell>
          <cell r="AI1109">
            <v>77.8</v>
          </cell>
          <cell r="AJ1109">
            <v>23.9</v>
          </cell>
          <cell r="AK1109">
            <v>18</v>
          </cell>
          <cell r="AL1109">
            <v>2.93</v>
          </cell>
          <cell r="AM1109">
            <v>77.8</v>
          </cell>
          <cell r="AN1109">
            <v>23.9</v>
          </cell>
          <cell r="AO1109">
            <v>18</v>
          </cell>
          <cell r="AP1109">
            <v>2.93</v>
          </cell>
          <cell r="AQ1109">
            <v>0</v>
          </cell>
          <cell r="AR1109">
            <v>156</v>
          </cell>
          <cell r="AS1109">
            <v>0</v>
          </cell>
          <cell r="AT1109">
            <v>36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D1109" t="str">
            <v>HSS219.1x9.5</v>
          </cell>
          <cell r="BE1109" t="str">
            <v>HSS219.1x9.5</v>
          </cell>
          <cell r="BF1109">
            <v>49.300000000000004</v>
          </cell>
          <cell r="BG1109">
            <v>58.562096669999995</v>
          </cell>
          <cell r="BH1109">
            <v>0</v>
          </cell>
          <cell r="BI1109">
            <v>0</v>
          </cell>
          <cell r="BJ1109">
            <v>21.916125000000001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0.95287499999999992</v>
          </cell>
          <cell r="BR1109">
            <v>0.88680899999999996</v>
          </cell>
          <cell r="BS1109">
            <v>0</v>
          </cell>
          <cell r="BT1109">
            <v>0</v>
          </cell>
          <cell r="BU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24.7</v>
          </cell>
          <cell r="CG1109">
            <v>0</v>
          </cell>
          <cell r="CH1109">
            <v>0</v>
          </cell>
          <cell r="CI1109">
            <v>0</v>
          </cell>
          <cell r="CJ1109">
            <v>3243.3831578822055</v>
          </cell>
          <cell r="CK1109">
            <v>392.11359146189994</v>
          </cell>
          <cell r="CL1109">
            <v>295.31567557799997</v>
          </cell>
          <cell r="CM1109">
            <v>7.4451299999999998</v>
          </cell>
          <cell r="CN1109">
            <v>3243.3831578822055</v>
          </cell>
          <cell r="CO1109">
            <v>392.11359146189994</v>
          </cell>
          <cell r="CP1109">
            <v>295.31567557799997</v>
          </cell>
          <cell r="CQ1109">
            <v>7.4451299999999998</v>
          </cell>
          <cell r="CR1109">
            <v>0</v>
          </cell>
          <cell r="CS1109">
            <v>6503.4418075787162</v>
          </cell>
          <cell r="CT1109">
            <v>0</v>
          </cell>
          <cell r="CU1109">
            <v>590.63135115599994</v>
          </cell>
          <cell r="CV1109">
            <v>0</v>
          </cell>
          <cell r="CW1109">
            <v>0</v>
          </cell>
          <cell r="CX1109">
            <v>0</v>
          </cell>
          <cell r="CY1109">
            <v>0</v>
          </cell>
          <cell r="CZ1109">
            <v>0</v>
          </cell>
          <cell r="DA1109">
            <v>0</v>
          </cell>
          <cell r="DB1109">
            <v>0</v>
          </cell>
          <cell r="DC1109">
            <v>0</v>
          </cell>
        </row>
        <row r="1110">
          <cell r="C1110" t="str">
            <v>HSS8.625x0.500</v>
          </cell>
          <cell r="D1110" t="str">
            <v>F</v>
          </cell>
          <cell r="E1110">
            <v>43.4</v>
          </cell>
          <cell r="F1110">
            <v>11.9</v>
          </cell>
          <cell r="G1110">
            <v>0</v>
          </cell>
          <cell r="H1110">
            <v>0</v>
          </cell>
          <cell r="I1110">
            <v>8.625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0.5</v>
          </cell>
          <cell r="Q1110">
            <v>0.46500000000000002</v>
          </cell>
          <cell r="R1110">
            <v>0</v>
          </cell>
          <cell r="S1110">
            <v>0</v>
          </cell>
          <cell r="T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18.5</v>
          </cell>
          <cell r="AF1110">
            <v>0</v>
          </cell>
          <cell r="AG1110">
            <v>0</v>
          </cell>
          <cell r="AH1110">
            <v>0</v>
          </cell>
          <cell r="AI1110">
            <v>99.5</v>
          </cell>
          <cell r="AJ1110">
            <v>31</v>
          </cell>
          <cell r="AK1110">
            <v>23.1</v>
          </cell>
          <cell r="AL1110">
            <v>2.89</v>
          </cell>
          <cell r="AM1110">
            <v>99.5</v>
          </cell>
          <cell r="AN1110">
            <v>31</v>
          </cell>
          <cell r="AO1110">
            <v>23.1</v>
          </cell>
          <cell r="AP1110">
            <v>2.89</v>
          </cell>
          <cell r="AQ1110">
            <v>0</v>
          </cell>
          <cell r="AR1110">
            <v>199</v>
          </cell>
          <cell r="AS1110">
            <v>0</v>
          </cell>
          <cell r="AT1110">
            <v>45.9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D1110" t="str">
            <v>HSS219.1x12.7</v>
          </cell>
          <cell r="BE1110" t="str">
            <v>HSS219.1x12.7</v>
          </cell>
          <cell r="BF1110">
            <v>64.599999999999994</v>
          </cell>
          <cell r="BG1110">
            <v>76.834503900000001</v>
          </cell>
          <cell r="BH1110">
            <v>0</v>
          </cell>
          <cell r="BI1110">
            <v>0</v>
          </cell>
          <cell r="BJ1110">
            <v>21.916125000000001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1.2705</v>
          </cell>
          <cell r="BR1110">
            <v>1.181565</v>
          </cell>
          <cell r="BS1110">
            <v>0</v>
          </cell>
          <cell r="BT1110">
            <v>0</v>
          </cell>
          <cell r="BU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18.5</v>
          </cell>
          <cell r="CG1110">
            <v>0</v>
          </cell>
          <cell r="CH1110">
            <v>0</v>
          </cell>
          <cell r="CI1110">
            <v>0</v>
          </cell>
          <cell r="CJ1110">
            <v>4148.028588808219</v>
          </cell>
          <cell r="CK1110">
            <v>508.59921905099998</v>
          </cell>
          <cell r="CL1110">
            <v>378.98845032510002</v>
          </cell>
          <cell r="CM1110">
            <v>7.3434900000000001</v>
          </cell>
          <cell r="CN1110">
            <v>4148.028588808219</v>
          </cell>
          <cell r="CO1110">
            <v>508.59921905099998</v>
          </cell>
          <cell r="CP1110">
            <v>378.98845032510002</v>
          </cell>
          <cell r="CQ1110">
            <v>7.3434900000000001</v>
          </cell>
          <cell r="CR1110">
            <v>0</v>
          </cell>
          <cell r="CS1110">
            <v>8296.0571776164379</v>
          </cell>
          <cell r="CT1110">
            <v>0</v>
          </cell>
          <cell r="CU1110">
            <v>753.05497272389994</v>
          </cell>
          <cell r="CV1110">
            <v>0</v>
          </cell>
          <cell r="CW1110">
            <v>0</v>
          </cell>
          <cell r="CX1110">
            <v>0</v>
          </cell>
          <cell r="CY1110">
            <v>0</v>
          </cell>
          <cell r="CZ1110">
            <v>0</v>
          </cell>
          <cell r="DA1110">
            <v>0</v>
          </cell>
          <cell r="DB1110">
            <v>0</v>
          </cell>
          <cell r="DC1110">
            <v>0</v>
          </cell>
        </row>
        <row r="1111">
          <cell r="C1111" t="str">
            <v>HSS8.750x0.188</v>
          </cell>
          <cell r="D1111" t="str">
            <v>F</v>
          </cell>
          <cell r="E1111">
            <v>17.2</v>
          </cell>
          <cell r="F1111">
            <v>4.6900000000000004</v>
          </cell>
          <cell r="G1111">
            <v>0</v>
          </cell>
          <cell r="H1111">
            <v>0</v>
          </cell>
          <cell r="I1111">
            <v>8.75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0.188</v>
          </cell>
          <cell r="Q1111">
            <v>0.17399999999999999</v>
          </cell>
          <cell r="R1111">
            <v>0</v>
          </cell>
          <cell r="S1111">
            <v>0</v>
          </cell>
          <cell r="T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50.3</v>
          </cell>
          <cell r="AF1111">
            <v>0</v>
          </cell>
          <cell r="AG1111">
            <v>0</v>
          </cell>
          <cell r="AH1111">
            <v>0</v>
          </cell>
          <cell r="AI1111">
            <v>43.1</v>
          </cell>
          <cell r="AJ1111">
            <v>12.8</v>
          </cell>
          <cell r="AK1111">
            <v>9.86</v>
          </cell>
          <cell r="AL1111">
            <v>3.03</v>
          </cell>
          <cell r="AM1111">
            <v>43.1</v>
          </cell>
          <cell r="AN1111">
            <v>12.8</v>
          </cell>
          <cell r="AO1111">
            <v>9.86</v>
          </cell>
          <cell r="AP1111">
            <v>3.03</v>
          </cell>
          <cell r="AQ1111">
            <v>0</v>
          </cell>
          <cell r="AR1111">
            <v>86.2</v>
          </cell>
          <cell r="AS1111">
            <v>0</v>
          </cell>
          <cell r="AT1111">
            <v>19.7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D1111" t="str">
            <v>HSS222.3x4.8</v>
          </cell>
          <cell r="BE1111" t="str">
            <v>HSS222.3x4.8</v>
          </cell>
          <cell r="BF1111">
            <v>25.6</v>
          </cell>
          <cell r="BG1111">
            <v>30.281833890000001</v>
          </cell>
          <cell r="BH1111">
            <v>0</v>
          </cell>
          <cell r="BI1111">
            <v>0</v>
          </cell>
          <cell r="BJ1111">
            <v>22.233750000000001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0.47770799999999997</v>
          </cell>
          <cell r="BR1111">
            <v>0.44213399999999997</v>
          </cell>
          <cell r="BS1111">
            <v>0</v>
          </cell>
          <cell r="BT1111">
            <v>0</v>
          </cell>
          <cell r="BU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50.3</v>
          </cell>
          <cell r="CG1111">
            <v>0</v>
          </cell>
          <cell r="CH1111">
            <v>0</v>
          </cell>
          <cell r="CI1111">
            <v>0</v>
          </cell>
          <cell r="CJ1111">
            <v>1796.7842429912992</v>
          </cell>
          <cell r="CK1111">
            <v>210.0022581888</v>
          </cell>
          <cell r="CL1111">
            <v>161.76736451105998</v>
          </cell>
          <cell r="CM1111">
            <v>7.6992299999999991</v>
          </cell>
          <cell r="CN1111">
            <v>1796.7842429912992</v>
          </cell>
          <cell r="CO1111">
            <v>210.0022581888</v>
          </cell>
          <cell r="CP1111">
            <v>161.76736451105998</v>
          </cell>
          <cell r="CQ1111">
            <v>7.6992299999999991</v>
          </cell>
          <cell r="CR1111">
            <v>0</v>
          </cell>
          <cell r="CS1111">
            <v>3593.5684859825983</v>
          </cell>
          <cell r="CT1111">
            <v>0</v>
          </cell>
          <cell r="CU1111">
            <v>323.20660049369997</v>
          </cell>
          <cell r="CV1111">
            <v>0</v>
          </cell>
          <cell r="CW1111">
            <v>0</v>
          </cell>
          <cell r="CX1111">
            <v>0</v>
          </cell>
          <cell r="CY1111">
            <v>0</v>
          </cell>
          <cell r="CZ1111">
            <v>0</v>
          </cell>
          <cell r="DA1111">
            <v>0</v>
          </cell>
          <cell r="DB1111">
            <v>0</v>
          </cell>
          <cell r="DC1111">
            <v>0</v>
          </cell>
        </row>
        <row r="1112">
          <cell r="C1112" t="str">
            <v>HSS8.750x0.250</v>
          </cell>
          <cell r="D1112" t="str">
            <v>F</v>
          </cell>
          <cell r="E1112">
            <v>22.7</v>
          </cell>
          <cell r="F1112">
            <v>6.23</v>
          </cell>
          <cell r="G1112">
            <v>0</v>
          </cell>
          <cell r="H1112">
            <v>0</v>
          </cell>
          <cell r="I1112">
            <v>8.75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0.25</v>
          </cell>
          <cell r="Q1112">
            <v>0.23300000000000001</v>
          </cell>
          <cell r="R1112">
            <v>0</v>
          </cell>
          <cell r="S1112">
            <v>0</v>
          </cell>
          <cell r="T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37.6</v>
          </cell>
          <cell r="AF1112">
            <v>0</v>
          </cell>
          <cell r="AG1112">
            <v>0</v>
          </cell>
          <cell r="AH1112">
            <v>0</v>
          </cell>
          <cell r="AI1112">
            <v>56.6</v>
          </cell>
          <cell r="AJ1112">
            <v>16.899999999999999</v>
          </cell>
          <cell r="AK1112">
            <v>12.9</v>
          </cell>
          <cell r="AL1112">
            <v>3.01</v>
          </cell>
          <cell r="AM1112">
            <v>56.6</v>
          </cell>
          <cell r="AN1112">
            <v>16.899999999999999</v>
          </cell>
          <cell r="AO1112">
            <v>12.9</v>
          </cell>
          <cell r="AP1112">
            <v>3.01</v>
          </cell>
          <cell r="AQ1112">
            <v>0</v>
          </cell>
          <cell r="AR1112">
            <v>113</v>
          </cell>
          <cell r="AS1112">
            <v>0</v>
          </cell>
          <cell r="AT1112">
            <v>25.8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D1112" t="str">
            <v>HSS222.3x6.4</v>
          </cell>
          <cell r="BE1112" t="str">
            <v>HSS222.3x6.4</v>
          </cell>
          <cell r="BF1112">
            <v>33.800000000000004</v>
          </cell>
          <cell r="BG1112">
            <v>40.225122630000001</v>
          </cell>
          <cell r="BH1112">
            <v>0</v>
          </cell>
          <cell r="BI1112">
            <v>0</v>
          </cell>
          <cell r="BJ1112">
            <v>22.233750000000001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0.63524999999999998</v>
          </cell>
          <cell r="BR1112">
            <v>0.59205300000000005</v>
          </cell>
          <cell r="BS1112">
            <v>0</v>
          </cell>
          <cell r="BT1112">
            <v>0</v>
          </cell>
          <cell r="BU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37.6</v>
          </cell>
          <cell r="CG1112">
            <v>0</v>
          </cell>
          <cell r="CH1112">
            <v>0</v>
          </cell>
          <cell r="CI1112">
            <v>0</v>
          </cell>
          <cell r="CJ1112">
            <v>2359.5820917240726</v>
          </cell>
          <cell r="CK1112">
            <v>277.26860651489994</v>
          </cell>
          <cell r="CL1112">
            <v>211.6429008309</v>
          </cell>
          <cell r="CM1112">
            <v>7.6484099999999993</v>
          </cell>
          <cell r="CN1112">
            <v>2359.5820917240726</v>
          </cell>
          <cell r="CO1112">
            <v>277.26860651489994</v>
          </cell>
          <cell r="CP1112">
            <v>211.6429008309</v>
          </cell>
          <cell r="CQ1112">
            <v>7.6484099999999993</v>
          </cell>
          <cell r="CR1112">
            <v>0</v>
          </cell>
          <cell r="CS1112">
            <v>4710.8264375409926</v>
          </cell>
          <cell r="CT1112">
            <v>0</v>
          </cell>
          <cell r="CU1112">
            <v>423.28580166180001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A1112">
            <v>0</v>
          </cell>
          <cell r="DB1112">
            <v>0</v>
          </cell>
          <cell r="DC1112">
            <v>0</v>
          </cell>
        </row>
        <row r="1113">
          <cell r="C1113" t="str">
            <v>HSS8.750x0.312</v>
          </cell>
          <cell r="D1113" t="str">
            <v>F</v>
          </cell>
          <cell r="E1113">
            <v>28.1</v>
          </cell>
          <cell r="F1113">
            <v>7.73</v>
          </cell>
          <cell r="G1113">
            <v>0</v>
          </cell>
          <cell r="H1113">
            <v>0</v>
          </cell>
          <cell r="I1113">
            <v>8.75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0.312</v>
          </cell>
          <cell r="Q1113">
            <v>0.29099999999999998</v>
          </cell>
          <cell r="R1113">
            <v>0</v>
          </cell>
          <cell r="S1113">
            <v>0</v>
          </cell>
          <cell r="T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30.1</v>
          </cell>
          <cell r="AF1113">
            <v>0</v>
          </cell>
          <cell r="AG1113">
            <v>0</v>
          </cell>
          <cell r="AH1113">
            <v>0</v>
          </cell>
          <cell r="AI1113">
            <v>69.3</v>
          </cell>
          <cell r="AJ1113">
            <v>20.8</v>
          </cell>
          <cell r="AK1113">
            <v>15.8</v>
          </cell>
          <cell r="AL1113">
            <v>2.99</v>
          </cell>
          <cell r="AM1113">
            <v>69.3</v>
          </cell>
          <cell r="AN1113">
            <v>20.8</v>
          </cell>
          <cell r="AO1113">
            <v>15.8</v>
          </cell>
          <cell r="AP1113">
            <v>2.99</v>
          </cell>
          <cell r="AQ1113">
            <v>0</v>
          </cell>
          <cell r="AR1113">
            <v>139</v>
          </cell>
          <cell r="AS1113">
            <v>0</v>
          </cell>
          <cell r="AT1113">
            <v>31.6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D1113" t="str">
            <v>HSS222.3x7.9</v>
          </cell>
          <cell r="BE1113" t="str">
            <v>HSS222.3x7.9</v>
          </cell>
          <cell r="BF1113">
            <v>41.9</v>
          </cell>
          <cell r="BG1113">
            <v>49.910144129999999</v>
          </cell>
          <cell r="BH1113">
            <v>0</v>
          </cell>
          <cell r="BI1113">
            <v>0</v>
          </cell>
          <cell r="BJ1113">
            <v>22.233750000000001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0.79279199999999994</v>
          </cell>
          <cell r="BR1113">
            <v>0.73943099999999995</v>
          </cell>
          <cell r="BS1113">
            <v>0</v>
          </cell>
          <cell r="BT1113">
            <v>0</v>
          </cell>
          <cell r="BU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30.1</v>
          </cell>
          <cell r="CG1113">
            <v>0</v>
          </cell>
          <cell r="CH1113">
            <v>0</v>
          </cell>
          <cell r="CI1113">
            <v>0</v>
          </cell>
          <cell r="CJ1113">
            <v>2889.0289568282369</v>
          </cell>
          <cell r="CK1113">
            <v>341.25366955679999</v>
          </cell>
          <cell r="CL1113">
            <v>259.22153745179997</v>
          </cell>
          <cell r="CM1113">
            <v>7.5975900000000003</v>
          </cell>
          <cell r="CN1113">
            <v>2889.0289568282369</v>
          </cell>
          <cell r="CO1113">
            <v>341.25366955679999</v>
          </cell>
          <cell r="CP1113">
            <v>259.22153745179997</v>
          </cell>
          <cell r="CQ1113">
            <v>7.5975900000000003</v>
          </cell>
          <cell r="CR1113">
            <v>0</v>
          </cell>
          <cell r="CS1113">
            <v>5794.733405470779</v>
          </cell>
          <cell r="CT1113">
            <v>0</v>
          </cell>
          <cell r="CU1113">
            <v>518.44307490359995</v>
          </cell>
          <cell r="CV1113">
            <v>0</v>
          </cell>
          <cell r="CW1113">
            <v>0</v>
          </cell>
          <cell r="CX1113">
            <v>0</v>
          </cell>
          <cell r="CY1113">
            <v>0</v>
          </cell>
          <cell r="CZ1113">
            <v>0</v>
          </cell>
          <cell r="DA1113">
            <v>0</v>
          </cell>
          <cell r="DB1113">
            <v>0</v>
          </cell>
          <cell r="DC1113">
            <v>0</v>
          </cell>
        </row>
        <row r="1114">
          <cell r="C1114" t="str">
            <v>HSS8.750x0.375</v>
          </cell>
          <cell r="D1114" t="str">
            <v>F</v>
          </cell>
          <cell r="E1114">
            <v>33.6</v>
          </cell>
          <cell r="F1114">
            <v>9.2100000000000009</v>
          </cell>
          <cell r="G1114">
            <v>0</v>
          </cell>
          <cell r="H1114">
            <v>0</v>
          </cell>
          <cell r="I1114">
            <v>8.75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0.375</v>
          </cell>
          <cell r="Q1114">
            <v>0.34899999999999998</v>
          </cell>
          <cell r="R1114">
            <v>0</v>
          </cell>
          <cell r="S1114">
            <v>0</v>
          </cell>
          <cell r="T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25.1</v>
          </cell>
          <cell r="AF1114">
            <v>0</v>
          </cell>
          <cell r="AG1114">
            <v>0</v>
          </cell>
          <cell r="AH1114">
            <v>0</v>
          </cell>
          <cell r="AI1114">
            <v>81.400000000000006</v>
          </cell>
          <cell r="AJ1114">
            <v>24.6</v>
          </cell>
          <cell r="AK1114">
            <v>18.600000000000001</v>
          </cell>
          <cell r="AL1114">
            <v>2.97</v>
          </cell>
          <cell r="AM1114">
            <v>81.400000000000006</v>
          </cell>
          <cell r="AN1114">
            <v>24.6</v>
          </cell>
          <cell r="AO1114">
            <v>18.600000000000001</v>
          </cell>
          <cell r="AP1114">
            <v>2.97</v>
          </cell>
          <cell r="AQ1114">
            <v>0</v>
          </cell>
          <cell r="AR1114">
            <v>163</v>
          </cell>
          <cell r="AS1114">
            <v>0</v>
          </cell>
          <cell r="AT1114">
            <v>37.1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D1114" t="str">
            <v>HSS222.3x9.5</v>
          </cell>
          <cell r="BE1114" t="str">
            <v>HSS222.3x9.5</v>
          </cell>
          <cell r="BF1114">
            <v>50.1</v>
          </cell>
          <cell r="BG1114">
            <v>59.466032009999999</v>
          </cell>
          <cell r="BH1114">
            <v>0</v>
          </cell>
          <cell r="BI1114">
            <v>0</v>
          </cell>
          <cell r="BJ1114">
            <v>22.233750000000001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0.95287499999999992</v>
          </cell>
          <cell r="BR1114">
            <v>0.88680899999999996</v>
          </cell>
          <cell r="BS1114">
            <v>0</v>
          </cell>
          <cell r="BT1114">
            <v>0</v>
          </cell>
          <cell r="BU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25.1</v>
          </cell>
          <cell r="CG1114">
            <v>0</v>
          </cell>
          <cell r="CH1114">
            <v>0</v>
          </cell>
          <cell r="CI1114">
            <v>0</v>
          </cell>
          <cell r="CJ1114">
            <v>3393.4625842109454</v>
          </cell>
          <cell r="CK1114">
            <v>403.59808995660001</v>
          </cell>
          <cell r="CL1114">
            <v>305.1595314306</v>
          </cell>
          <cell r="CM1114">
            <v>7.5467700000000004</v>
          </cell>
          <cell r="CN1114">
            <v>3393.4625842109454</v>
          </cell>
          <cell r="CO1114">
            <v>403.59808995660001</v>
          </cell>
          <cell r="CP1114">
            <v>305.1595314306</v>
          </cell>
          <cell r="CQ1114">
            <v>7.5467700000000004</v>
          </cell>
          <cell r="CR1114">
            <v>0</v>
          </cell>
          <cell r="CS1114">
            <v>6795.2629143290424</v>
          </cell>
          <cell r="CT1114">
            <v>0</v>
          </cell>
          <cell r="CU1114">
            <v>608.67842021909996</v>
          </cell>
          <cell r="CV1114">
            <v>0</v>
          </cell>
          <cell r="CW1114">
            <v>0</v>
          </cell>
          <cell r="CX1114">
            <v>0</v>
          </cell>
          <cell r="CY1114">
            <v>0</v>
          </cell>
          <cell r="CZ1114">
            <v>0</v>
          </cell>
          <cell r="DA1114">
            <v>0</v>
          </cell>
          <cell r="DB1114">
            <v>0</v>
          </cell>
          <cell r="DC1114">
            <v>0</v>
          </cell>
        </row>
        <row r="1115">
          <cell r="C1115" t="str">
            <v>HSS8.750x0.500</v>
          </cell>
          <cell r="D1115" t="str">
            <v>F</v>
          </cell>
          <cell r="E1115">
            <v>44.1</v>
          </cell>
          <cell r="F1115">
            <v>12.1</v>
          </cell>
          <cell r="G1115">
            <v>0</v>
          </cell>
          <cell r="H1115">
            <v>0</v>
          </cell>
          <cell r="I1115">
            <v>8.75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0.5</v>
          </cell>
          <cell r="Q1115">
            <v>0.46500000000000002</v>
          </cell>
          <cell r="R1115">
            <v>0</v>
          </cell>
          <cell r="S1115">
            <v>0</v>
          </cell>
          <cell r="T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18.8</v>
          </cell>
          <cell r="AF1115">
            <v>0</v>
          </cell>
          <cell r="AG1115">
            <v>0</v>
          </cell>
          <cell r="AH1115">
            <v>0</v>
          </cell>
          <cell r="AI1115">
            <v>104</v>
          </cell>
          <cell r="AJ1115">
            <v>32</v>
          </cell>
          <cell r="AK1115">
            <v>23.8</v>
          </cell>
          <cell r="AL1115">
            <v>2.93</v>
          </cell>
          <cell r="AM1115">
            <v>104</v>
          </cell>
          <cell r="AN1115">
            <v>32</v>
          </cell>
          <cell r="AO1115">
            <v>23.8</v>
          </cell>
          <cell r="AP1115">
            <v>2.93</v>
          </cell>
          <cell r="AQ1115">
            <v>0</v>
          </cell>
          <cell r="AR1115">
            <v>208</v>
          </cell>
          <cell r="AS1115">
            <v>0</v>
          </cell>
          <cell r="AT1115">
            <v>47.4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D1115" t="str">
            <v>HSS222.3x12.7</v>
          </cell>
          <cell r="BE1115" t="str">
            <v>HSS222.3x12.7</v>
          </cell>
          <cell r="BF1115">
            <v>65.699999999999989</v>
          </cell>
          <cell r="BG1115">
            <v>78.125840099999991</v>
          </cell>
          <cell r="BH1115">
            <v>0</v>
          </cell>
          <cell r="BI1115">
            <v>0</v>
          </cell>
          <cell r="BJ1115">
            <v>22.233750000000001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1.2705</v>
          </cell>
          <cell r="BR1115">
            <v>1.181565</v>
          </cell>
          <cell r="BS1115">
            <v>0</v>
          </cell>
          <cell r="BT1115">
            <v>0</v>
          </cell>
          <cell r="BU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18.8</v>
          </cell>
          <cell r="CG1115">
            <v>0</v>
          </cell>
          <cell r="CH1115">
            <v>0</v>
          </cell>
          <cell r="CI1115">
            <v>0</v>
          </cell>
          <cell r="CJ1115">
            <v>4335.6278717191435</v>
          </cell>
          <cell r="CK1115">
            <v>525.00564547199997</v>
          </cell>
          <cell r="CL1115">
            <v>390.47294881979997</v>
          </cell>
          <cell r="CM1115">
            <v>7.4451299999999998</v>
          </cell>
          <cell r="CN1115">
            <v>4335.6278717191435</v>
          </cell>
          <cell r="CO1115">
            <v>525.00564547199997</v>
          </cell>
          <cell r="CP1115">
            <v>390.47294881979997</v>
          </cell>
          <cell r="CQ1115">
            <v>7.4451299999999998</v>
          </cell>
          <cell r="CR1115">
            <v>0</v>
          </cell>
          <cell r="CS1115">
            <v>8671.255743438287</v>
          </cell>
          <cell r="CT1115">
            <v>0</v>
          </cell>
          <cell r="CU1115">
            <v>777.66461235539998</v>
          </cell>
          <cell r="CV1115">
            <v>0</v>
          </cell>
          <cell r="CW1115">
            <v>0</v>
          </cell>
          <cell r="CX1115">
            <v>0</v>
          </cell>
          <cell r="CY1115">
            <v>0</v>
          </cell>
          <cell r="CZ1115">
            <v>0</v>
          </cell>
          <cell r="DA1115">
            <v>0</v>
          </cell>
          <cell r="DB1115">
            <v>0</v>
          </cell>
          <cell r="DC1115">
            <v>0</v>
          </cell>
        </row>
        <row r="1116">
          <cell r="C1116" t="str">
            <v>HSS8x2x1/4</v>
          </cell>
          <cell r="D1116" t="str">
            <v>F</v>
          </cell>
          <cell r="E1116">
            <v>15.6</v>
          </cell>
          <cell r="F1116">
            <v>4.3</v>
          </cell>
          <cell r="G1116">
            <v>0</v>
          </cell>
          <cell r="H1116">
            <v>8</v>
          </cell>
          <cell r="I1116">
            <v>0</v>
          </cell>
          <cell r="J1116">
            <v>0</v>
          </cell>
          <cell r="K1116">
            <v>2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0.25</v>
          </cell>
          <cell r="Q1116">
            <v>0.23300000000000001</v>
          </cell>
          <cell r="R1116">
            <v>0</v>
          </cell>
          <cell r="S1116">
            <v>0</v>
          </cell>
          <cell r="T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5.58</v>
          </cell>
          <cell r="AC1116">
            <v>0</v>
          </cell>
          <cell r="AD1116">
            <v>31.3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28.5</v>
          </cell>
          <cell r="AJ1116">
            <v>9.68</v>
          </cell>
          <cell r="AK1116">
            <v>7.12</v>
          </cell>
          <cell r="AL1116">
            <v>2.57</v>
          </cell>
          <cell r="AM1116">
            <v>2.94</v>
          </cell>
          <cell r="AN1116">
            <v>3.43</v>
          </cell>
          <cell r="AO1116">
            <v>2.94</v>
          </cell>
          <cell r="AP1116">
            <v>0.82699999999999996</v>
          </cell>
          <cell r="AQ1116">
            <v>0</v>
          </cell>
          <cell r="AR1116">
            <v>9.36</v>
          </cell>
          <cell r="AS1116">
            <v>0</v>
          </cell>
          <cell r="AT1116">
            <v>6.35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D1116" t="str">
            <v>HSS203.2x50.8x6.4</v>
          </cell>
          <cell r="BE1116" t="str">
            <v>HSS203.2x50.8x6.4</v>
          </cell>
          <cell r="BF1116">
            <v>23.3</v>
          </cell>
          <cell r="BG1116">
            <v>27.763728299999997</v>
          </cell>
          <cell r="BH1116">
            <v>0</v>
          </cell>
          <cell r="BI1116">
            <v>20.327999999999999</v>
          </cell>
          <cell r="BJ1116">
            <v>0</v>
          </cell>
          <cell r="BK1116">
            <v>0</v>
          </cell>
          <cell r="BL1116">
            <v>5.0819999999999999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0.63524999999999998</v>
          </cell>
          <cell r="BR1116">
            <v>0.59205300000000005</v>
          </cell>
          <cell r="BS1116">
            <v>0</v>
          </cell>
          <cell r="BT1116">
            <v>0</v>
          </cell>
          <cell r="BU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5.58</v>
          </cell>
          <cell r="CD1116">
            <v>0</v>
          </cell>
          <cell r="CE1116">
            <v>31.3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J1116">
            <v>1188.1287917691884</v>
          </cell>
          <cell r="CK1116">
            <v>158.81420775527999</v>
          </cell>
          <cell r="CL1116">
            <v>116.81375611752</v>
          </cell>
          <cell r="CM1116">
            <v>6.5303699999999996</v>
          </cell>
          <cell r="CN1116">
            <v>122.56486483513733</v>
          </cell>
          <cell r="CO1116">
            <v>56.274042624030002</v>
          </cell>
          <cell r="CP1116">
            <v>48.234893677739997</v>
          </cell>
          <cell r="CQ1116">
            <v>2.101407</v>
          </cell>
          <cell r="CR1116">
            <v>0</v>
          </cell>
          <cell r="CS1116">
            <v>390.20650845472295</v>
          </cell>
          <cell r="CT1116">
            <v>0</v>
          </cell>
          <cell r="CU1116">
            <v>104.18080777334998</v>
          </cell>
          <cell r="CV1116">
            <v>0</v>
          </cell>
          <cell r="CW1116">
            <v>0</v>
          </cell>
          <cell r="CX1116">
            <v>0</v>
          </cell>
          <cell r="CY1116">
            <v>0</v>
          </cell>
          <cell r="CZ1116">
            <v>0</v>
          </cell>
          <cell r="DA1116">
            <v>0</v>
          </cell>
          <cell r="DB1116">
            <v>0</v>
          </cell>
          <cell r="DC1116">
            <v>0</v>
          </cell>
        </row>
        <row r="1117">
          <cell r="C1117" t="str">
            <v>HSS8x2x1/8</v>
          </cell>
          <cell r="D1117" t="str">
            <v>F</v>
          </cell>
          <cell r="E1117">
            <v>8.15</v>
          </cell>
          <cell r="F1117">
            <v>2.23</v>
          </cell>
          <cell r="G1117">
            <v>0</v>
          </cell>
          <cell r="H1117">
            <v>8</v>
          </cell>
          <cell r="I1117">
            <v>0</v>
          </cell>
          <cell r="J1117">
            <v>0</v>
          </cell>
          <cell r="K1117">
            <v>2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0.125</v>
          </cell>
          <cell r="Q1117">
            <v>0.11600000000000001</v>
          </cell>
          <cell r="R1117">
            <v>0</v>
          </cell>
          <cell r="S1117">
            <v>0</v>
          </cell>
          <cell r="T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14.2</v>
          </cell>
          <cell r="AC1117">
            <v>0</v>
          </cell>
          <cell r="AD1117">
            <v>66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15.7</v>
          </cell>
          <cell r="AJ1117">
            <v>5.19</v>
          </cell>
          <cell r="AK1117">
            <v>3.93</v>
          </cell>
          <cell r="AL1117">
            <v>2.65</v>
          </cell>
          <cell r="AM1117">
            <v>1.72</v>
          </cell>
          <cell r="AN1117">
            <v>1.9</v>
          </cell>
          <cell r="AO1117">
            <v>1.72</v>
          </cell>
          <cell r="AP1117">
            <v>0.879</v>
          </cell>
          <cell r="AQ1117">
            <v>0</v>
          </cell>
          <cell r="AR1117">
            <v>5.3</v>
          </cell>
          <cell r="AS1117">
            <v>0</v>
          </cell>
          <cell r="AT1117">
            <v>3.44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D1117" t="str">
            <v>HSS203.2x50.8x3.2</v>
          </cell>
          <cell r="BE1117" t="str">
            <v>HSS203.2x50.8x3.2</v>
          </cell>
          <cell r="BF1117">
            <v>12.2</v>
          </cell>
          <cell r="BG1117">
            <v>14.398398629999999</v>
          </cell>
          <cell r="BH1117">
            <v>0</v>
          </cell>
          <cell r="BI1117">
            <v>20.327999999999999</v>
          </cell>
          <cell r="BJ1117">
            <v>0</v>
          </cell>
          <cell r="BK1117">
            <v>0</v>
          </cell>
          <cell r="BL1117">
            <v>5.0819999999999999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0.31762499999999999</v>
          </cell>
          <cell r="BR1117">
            <v>0.29475600000000002</v>
          </cell>
          <cell r="BS1117">
            <v>0</v>
          </cell>
          <cell r="BT1117">
            <v>0</v>
          </cell>
          <cell r="BU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14.2</v>
          </cell>
          <cell r="CD1117">
            <v>0</v>
          </cell>
          <cell r="CE1117">
            <v>66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J1117">
            <v>654.5130537114477</v>
          </cell>
          <cell r="CK1117">
            <v>85.14935312499</v>
          </cell>
          <cell r="CL1117">
            <v>64.477255834529998</v>
          </cell>
          <cell r="CM1117">
            <v>6.7336499999999999</v>
          </cell>
          <cell r="CN1117">
            <v>71.70461480150891</v>
          </cell>
          <cell r="CO1117">
            <v>31.172210199899997</v>
          </cell>
          <cell r="CP1117">
            <v>28.219053444119996</v>
          </cell>
          <cell r="CQ1117">
            <v>2.2335389999999999</v>
          </cell>
          <cell r="CR1117">
            <v>0</v>
          </cell>
          <cell r="CS1117">
            <v>220.95026653953329</v>
          </cell>
          <cell r="CT1117">
            <v>0</v>
          </cell>
          <cell r="CU1117">
            <v>56.438106888239993</v>
          </cell>
          <cell r="CV1117">
            <v>0</v>
          </cell>
          <cell r="CW1117">
            <v>0</v>
          </cell>
          <cell r="CX1117">
            <v>0</v>
          </cell>
          <cell r="CY1117">
            <v>0</v>
          </cell>
          <cell r="CZ1117">
            <v>0</v>
          </cell>
          <cell r="DA1117">
            <v>0</v>
          </cell>
          <cell r="DB1117">
            <v>0</v>
          </cell>
          <cell r="DC1117">
            <v>0</v>
          </cell>
        </row>
        <row r="1118">
          <cell r="C1118" t="str">
            <v>HSS8x2x3/16</v>
          </cell>
          <cell r="D1118" t="str">
            <v>F</v>
          </cell>
          <cell r="E1118">
            <v>12</v>
          </cell>
          <cell r="F1118">
            <v>3.28</v>
          </cell>
          <cell r="G1118">
            <v>0</v>
          </cell>
          <cell r="H1118">
            <v>8</v>
          </cell>
          <cell r="I1118">
            <v>0</v>
          </cell>
          <cell r="J1118">
            <v>0</v>
          </cell>
          <cell r="K1118">
            <v>2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0.1875</v>
          </cell>
          <cell r="Q1118">
            <v>0.17399999999999999</v>
          </cell>
          <cell r="R1118">
            <v>0</v>
          </cell>
          <cell r="S1118">
            <v>0</v>
          </cell>
          <cell r="T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8.49</v>
          </cell>
          <cell r="AC1118">
            <v>0</v>
          </cell>
          <cell r="AD1118">
            <v>43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22.4</v>
          </cell>
          <cell r="AJ1118">
            <v>7.51</v>
          </cell>
          <cell r="AK1118">
            <v>5.61</v>
          </cell>
          <cell r="AL1118">
            <v>2.61</v>
          </cell>
          <cell r="AM1118">
            <v>2.39</v>
          </cell>
          <cell r="AN1118">
            <v>2.7</v>
          </cell>
          <cell r="AO1118">
            <v>2.39</v>
          </cell>
          <cell r="AP1118">
            <v>0.85299999999999998</v>
          </cell>
          <cell r="AQ1118">
            <v>0</v>
          </cell>
          <cell r="AR1118">
            <v>7.48</v>
          </cell>
          <cell r="AS1118">
            <v>0</v>
          </cell>
          <cell r="AT1118">
            <v>4.95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D1118" t="str">
            <v>HSS203.2x50.8x4.8</v>
          </cell>
          <cell r="BE1118" t="str">
            <v>HSS203.2x50.8x4.8</v>
          </cell>
          <cell r="BF1118">
            <v>17.900000000000002</v>
          </cell>
          <cell r="BG1118">
            <v>21.177913679999996</v>
          </cell>
          <cell r="BH1118">
            <v>0</v>
          </cell>
          <cell r="BI1118">
            <v>20.327999999999999</v>
          </cell>
          <cell r="BJ1118">
            <v>0</v>
          </cell>
          <cell r="BK1118">
            <v>0</v>
          </cell>
          <cell r="BL1118">
            <v>5.0819999999999999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0.47643749999999996</v>
          </cell>
          <cell r="BR1118">
            <v>0.44213399999999997</v>
          </cell>
          <cell r="BS1118">
            <v>0</v>
          </cell>
          <cell r="BT1118">
            <v>0</v>
          </cell>
          <cell r="BU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8.49</v>
          </cell>
          <cell r="CD1118">
            <v>0</v>
          </cell>
          <cell r="CE1118">
            <v>43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J1118">
            <v>933.82754160104628</v>
          </cell>
          <cell r="CK1118">
            <v>123.21226242170999</v>
          </cell>
          <cell r="CL1118">
            <v>92.040052221810001</v>
          </cell>
          <cell r="CM1118">
            <v>6.6320099999999993</v>
          </cell>
          <cell r="CN1118">
            <v>99.636063590468794</v>
          </cell>
          <cell r="CO1118">
            <v>44.297351336700004</v>
          </cell>
          <cell r="CP1118">
            <v>39.211359146189999</v>
          </cell>
          <cell r="CQ1118">
            <v>2.1674729999999998</v>
          </cell>
          <cell r="CR1118">
            <v>0</v>
          </cell>
          <cell r="CS1118">
            <v>311.83169692749226</v>
          </cell>
          <cell r="CT1118">
            <v>0</v>
          </cell>
          <cell r="CU1118">
            <v>81.21181078395</v>
          </cell>
          <cell r="CV1118">
            <v>0</v>
          </cell>
          <cell r="CW1118">
            <v>0</v>
          </cell>
          <cell r="CX1118">
            <v>0</v>
          </cell>
          <cell r="CY1118">
            <v>0</v>
          </cell>
          <cell r="CZ1118">
            <v>0</v>
          </cell>
          <cell r="DA1118">
            <v>0</v>
          </cell>
          <cell r="DB1118">
            <v>0</v>
          </cell>
          <cell r="DC1118">
            <v>0</v>
          </cell>
        </row>
        <row r="1119">
          <cell r="C1119" t="str">
            <v>HSS8x2x3/8</v>
          </cell>
          <cell r="D1119" t="str">
            <v>F</v>
          </cell>
          <cell r="E1119">
            <v>22.3</v>
          </cell>
          <cell r="F1119">
            <v>6.18</v>
          </cell>
          <cell r="G1119">
            <v>0</v>
          </cell>
          <cell r="H1119">
            <v>8</v>
          </cell>
          <cell r="I1119">
            <v>0</v>
          </cell>
          <cell r="J1119">
            <v>0</v>
          </cell>
          <cell r="K1119">
            <v>2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0.375</v>
          </cell>
          <cell r="Q1119">
            <v>0.34899999999999998</v>
          </cell>
          <cell r="R1119">
            <v>0</v>
          </cell>
          <cell r="S1119">
            <v>0</v>
          </cell>
          <cell r="T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2.73</v>
          </cell>
          <cell r="AC1119">
            <v>0</v>
          </cell>
          <cell r="AD1119">
            <v>19.899999999999999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38.200000000000003</v>
          </cell>
          <cell r="AJ1119">
            <v>13.4</v>
          </cell>
          <cell r="AK1119">
            <v>9.56</v>
          </cell>
          <cell r="AL1119">
            <v>2.4900000000000002</v>
          </cell>
          <cell r="AM1119">
            <v>3.73</v>
          </cell>
          <cell r="AN1119">
            <v>4.6100000000000003</v>
          </cell>
          <cell r="AO1119">
            <v>3.73</v>
          </cell>
          <cell r="AP1119">
            <v>0.77700000000000002</v>
          </cell>
          <cell r="AQ1119">
            <v>0</v>
          </cell>
          <cell r="AR1119">
            <v>12.1</v>
          </cell>
          <cell r="AS1119">
            <v>0</v>
          </cell>
          <cell r="AT1119">
            <v>8.65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D1119" t="str">
            <v>HSS203.2x50.8x9.5</v>
          </cell>
          <cell r="BE1119" t="str">
            <v>HSS203.2x50.8x9.5</v>
          </cell>
          <cell r="BF1119">
            <v>33.200000000000003</v>
          </cell>
          <cell r="BG1119">
            <v>39.902288579999997</v>
          </cell>
          <cell r="BH1119">
            <v>0</v>
          </cell>
          <cell r="BI1119">
            <v>20.327999999999999</v>
          </cell>
          <cell r="BJ1119">
            <v>0</v>
          </cell>
          <cell r="BK1119">
            <v>0</v>
          </cell>
          <cell r="BL1119">
            <v>5.0819999999999999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0.95287499999999992</v>
          </cell>
          <cell r="BR1119">
            <v>0.88680899999999996</v>
          </cell>
          <cell r="BS1119">
            <v>0</v>
          </cell>
          <cell r="BT1119">
            <v>0</v>
          </cell>
          <cell r="BU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2.73</v>
          </cell>
          <cell r="CD1119">
            <v>0</v>
          </cell>
          <cell r="CE1119">
            <v>19.899999999999999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J1119">
            <v>1592.5094682660704</v>
          </cell>
          <cell r="CK1119">
            <v>219.8461140414</v>
          </cell>
          <cell r="CL1119">
            <v>156.84543658475999</v>
          </cell>
          <cell r="CM1119">
            <v>6.3270900000000001</v>
          </cell>
          <cell r="CN1119">
            <v>155.49896116838852</v>
          </cell>
          <cell r="CO1119">
            <v>75.633625800809995</v>
          </cell>
          <cell r="CP1119">
            <v>61.195970550329996</v>
          </cell>
          <cell r="CQ1119">
            <v>1.9743569999999999</v>
          </cell>
          <cell r="CR1119">
            <v>0</v>
          </cell>
          <cell r="CS1119">
            <v>504.4336273827081</v>
          </cell>
          <cell r="CT1119">
            <v>0</v>
          </cell>
          <cell r="CU1119">
            <v>141.91558854165001</v>
          </cell>
          <cell r="CV1119">
            <v>0</v>
          </cell>
          <cell r="CW1119">
            <v>0</v>
          </cell>
          <cell r="CX1119">
            <v>0</v>
          </cell>
          <cell r="CY1119">
            <v>0</v>
          </cell>
          <cell r="CZ1119">
            <v>0</v>
          </cell>
          <cell r="DA1119">
            <v>0</v>
          </cell>
          <cell r="DB1119">
            <v>0</v>
          </cell>
          <cell r="DC1119">
            <v>0</v>
          </cell>
        </row>
        <row r="1120">
          <cell r="C1120" t="str">
            <v>HSS8x2x5/16</v>
          </cell>
          <cell r="D1120" t="str">
            <v>F</v>
          </cell>
          <cell r="E1120">
            <v>19</v>
          </cell>
          <cell r="F1120">
            <v>5.26</v>
          </cell>
          <cell r="G1120">
            <v>0</v>
          </cell>
          <cell r="H1120">
            <v>8</v>
          </cell>
          <cell r="I1120">
            <v>0</v>
          </cell>
          <cell r="J1120">
            <v>0</v>
          </cell>
          <cell r="K1120">
            <v>2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0.3125</v>
          </cell>
          <cell r="Q1120">
            <v>0.29099999999999998</v>
          </cell>
          <cell r="R1120">
            <v>0</v>
          </cell>
          <cell r="S1120">
            <v>0</v>
          </cell>
          <cell r="T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3.87</v>
          </cell>
          <cell r="AC1120">
            <v>0</v>
          </cell>
          <cell r="AD1120">
            <v>24.5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33.700000000000003</v>
          </cell>
          <cell r="AJ1120">
            <v>11.6</v>
          </cell>
          <cell r="AK1120">
            <v>8.43</v>
          </cell>
          <cell r="AL1120">
            <v>2.5299999999999998</v>
          </cell>
          <cell r="AM1120">
            <v>3.38</v>
          </cell>
          <cell r="AN1120">
            <v>4.0599999999999996</v>
          </cell>
          <cell r="AO1120">
            <v>3.38</v>
          </cell>
          <cell r="AP1120">
            <v>0.80200000000000005</v>
          </cell>
          <cell r="AQ1120">
            <v>0</v>
          </cell>
          <cell r="AR1120">
            <v>10.9</v>
          </cell>
          <cell r="AS1120">
            <v>0</v>
          </cell>
          <cell r="AT1120">
            <v>7.57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D1120" t="str">
            <v>HSS203.2x50.8x7.9</v>
          </cell>
          <cell r="BE1120" t="str">
            <v>HSS203.2x50.8x7.9</v>
          </cell>
          <cell r="BF1120">
            <v>28.3</v>
          </cell>
          <cell r="BG1120">
            <v>33.962142059999998</v>
          </cell>
          <cell r="BH1120">
            <v>0</v>
          </cell>
          <cell r="BI1120">
            <v>20.327999999999999</v>
          </cell>
          <cell r="BJ1120">
            <v>0</v>
          </cell>
          <cell r="BK1120">
            <v>0</v>
          </cell>
          <cell r="BL1120">
            <v>5.0819999999999999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0.7940625</v>
          </cell>
          <cell r="BR1120">
            <v>0.73943099999999995</v>
          </cell>
          <cell r="BS1120">
            <v>0</v>
          </cell>
          <cell r="BT1120">
            <v>0</v>
          </cell>
          <cell r="BU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3.87</v>
          </cell>
          <cell r="CD1120">
            <v>0</v>
          </cell>
          <cell r="CE1120">
            <v>24.5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1404.9101853551458</v>
          </cell>
          <cell r="CK1120">
            <v>190.31454648359997</v>
          </cell>
          <cell r="CL1120">
            <v>138.30617472902998</v>
          </cell>
          <cell r="CM1120">
            <v>6.4287299999999989</v>
          </cell>
          <cell r="CN1120">
            <v>140.90790583087218</v>
          </cell>
          <cell r="CO1120">
            <v>66.610091269259996</v>
          </cell>
          <cell r="CP1120">
            <v>55.453721302979993</v>
          </cell>
          <cell r="CQ1120">
            <v>2.0378820000000002</v>
          </cell>
          <cell r="CR1120">
            <v>0</v>
          </cell>
          <cell r="CS1120">
            <v>454.40715193979491</v>
          </cell>
          <cell r="CT1120">
            <v>0</v>
          </cell>
          <cell r="CU1120">
            <v>124.19664800696999</v>
          </cell>
          <cell r="CV1120">
            <v>0</v>
          </cell>
          <cell r="CW1120">
            <v>0</v>
          </cell>
          <cell r="CX1120">
            <v>0</v>
          </cell>
          <cell r="CY1120">
            <v>0</v>
          </cell>
          <cell r="CZ1120">
            <v>0</v>
          </cell>
          <cell r="DA1120">
            <v>0</v>
          </cell>
          <cell r="DB1120">
            <v>0</v>
          </cell>
          <cell r="DC1120">
            <v>0</v>
          </cell>
        </row>
        <row r="1121">
          <cell r="C1121" t="str">
            <v>HSS8x3x1/2</v>
          </cell>
          <cell r="D1121" t="str">
            <v>F</v>
          </cell>
          <cell r="E1121">
            <v>31.7</v>
          </cell>
          <cell r="F1121">
            <v>8.81</v>
          </cell>
          <cell r="G1121">
            <v>0</v>
          </cell>
          <cell r="H1121">
            <v>8</v>
          </cell>
          <cell r="I1121">
            <v>0</v>
          </cell>
          <cell r="J1121">
            <v>0</v>
          </cell>
          <cell r="K1121">
            <v>3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0.5</v>
          </cell>
          <cell r="Q1121">
            <v>0.46500000000000002</v>
          </cell>
          <cell r="R1121">
            <v>0</v>
          </cell>
          <cell r="S1121">
            <v>0</v>
          </cell>
          <cell r="T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3.45</v>
          </cell>
          <cell r="AC1121">
            <v>0</v>
          </cell>
          <cell r="AD1121">
            <v>14.2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58.6</v>
          </cell>
          <cell r="AJ1121">
            <v>20</v>
          </cell>
          <cell r="AK1121">
            <v>14.6</v>
          </cell>
          <cell r="AL1121">
            <v>2.58</v>
          </cell>
          <cell r="AM1121">
            <v>11.7</v>
          </cell>
          <cell r="AN1121">
            <v>9.64</v>
          </cell>
          <cell r="AO1121">
            <v>7.81</v>
          </cell>
          <cell r="AP1121">
            <v>1.1499999999999999</v>
          </cell>
          <cell r="AQ1121">
            <v>0</v>
          </cell>
          <cell r="AR1121">
            <v>34.299999999999997</v>
          </cell>
          <cell r="AS1121">
            <v>0</v>
          </cell>
          <cell r="AT1121">
            <v>17.399999999999999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D1121" t="str">
            <v>HSS203.2x76.2x12.7</v>
          </cell>
          <cell r="BE1121" t="str">
            <v>HSS203.2x76.2x12.7</v>
          </cell>
          <cell r="BF1121">
            <v>47.2</v>
          </cell>
          <cell r="BG1121">
            <v>56.883359609999999</v>
          </cell>
          <cell r="BH1121">
            <v>0</v>
          </cell>
          <cell r="BI1121">
            <v>20.327999999999999</v>
          </cell>
          <cell r="BJ1121">
            <v>0</v>
          </cell>
          <cell r="BK1121">
            <v>0</v>
          </cell>
          <cell r="BL1121">
            <v>7.6229999999999993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1.2705</v>
          </cell>
          <cell r="BR1121">
            <v>1.181565</v>
          </cell>
          <cell r="BS1121">
            <v>0</v>
          </cell>
          <cell r="BT1121">
            <v>0</v>
          </cell>
          <cell r="BU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3.45</v>
          </cell>
          <cell r="CD1121">
            <v>0</v>
          </cell>
          <cell r="CE1121">
            <v>14.2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2442.9595507955946</v>
          </cell>
          <cell r="CK1121">
            <v>328.12852841999995</v>
          </cell>
          <cell r="CL1121">
            <v>239.53382574659997</v>
          </cell>
          <cell r="CM1121">
            <v>6.5557800000000004</v>
          </cell>
          <cell r="CN1121">
            <v>487.75813556840365</v>
          </cell>
          <cell r="CO1121">
            <v>158.15795069844</v>
          </cell>
          <cell r="CP1121">
            <v>128.13419034800998</v>
          </cell>
          <cell r="CQ1121">
            <v>2.9221499999999998</v>
          </cell>
          <cell r="CR1121">
            <v>0</v>
          </cell>
          <cell r="CS1121">
            <v>1429.9234230766021</v>
          </cell>
          <cell r="CT1121">
            <v>0</v>
          </cell>
          <cell r="CU1121">
            <v>285.47181972539994</v>
          </cell>
          <cell r="CV1121">
            <v>0</v>
          </cell>
          <cell r="CW1121">
            <v>0</v>
          </cell>
          <cell r="CX1121">
            <v>0</v>
          </cell>
          <cell r="CY1121">
            <v>0</v>
          </cell>
          <cell r="CZ1121">
            <v>0</v>
          </cell>
          <cell r="DA1121">
            <v>0</v>
          </cell>
          <cell r="DB1121">
            <v>0</v>
          </cell>
          <cell r="DC1121">
            <v>0</v>
          </cell>
        </row>
        <row r="1122">
          <cell r="C1122" t="str">
            <v>HSS8x3x1/4</v>
          </cell>
          <cell r="D1122" t="str">
            <v>F</v>
          </cell>
          <cell r="E1122">
            <v>17.3</v>
          </cell>
          <cell r="F1122">
            <v>4.7699999999999996</v>
          </cell>
          <cell r="G1122">
            <v>0</v>
          </cell>
          <cell r="H1122">
            <v>8</v>
          </cell>
          <cell r="I1122">
            <v>0</v>
          </cell>
          <cell r="J1122">
            <v>0</v>
          </cell>
          <cell r="K1122">
            <v>3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0.25</v>
          </cell>
          <cell r="Q1122">
            <v>0.23300000000000001</v>
          </cell>
          <cell r="R1122">
            <v>0</v>
          </cell>
          <cell r="S1122">
            <v>0</v>
          </cell>
          <cell r="T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9.8800000000000008</v>
          </cell>
          <cell r="AC1122">
            <v>0</v>
          </cell>
          <cell r="AD1122">
            <v>31.3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35.5</v>
          </cell>
          <cell r="AJ1122">
            <v>11.5</v>
          </cell>
          <cell r="AK1122">
            <v>8.8800000000000008</v>
          </cell>
          <cell r="AL1122">
            <v>2.73</v>
          </cell>
          <cell r="AM1122">
            <v>7.49</v>
          </cell>
          <cell r="AN1122">
            <v>5.7</v>
          </cell>
          <cell r="AO1122">
            <v>4.99</v>
          </cell>
          <cell r="AP1122">
            <v>1.25</v>
          </cell>
          <cell r="AQ1122">
            <v>0</v>
          </cell>
          <cell r="AR1122">
            <v>20.8</v>
          </cell>
          <cell r="AS1122">
            <v>0</v>
          </cell>
          <cell r="AT1122">
            <v>9.9700000000000006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D1122" t="str">
            <v>HSS203.2x76.2x6.4</v>
          </cell>
          <cell r="BE1122" t="str">
            <v>HSS203.2x76.2x6.4</v>
          </cell>
          <cell r="BF1122">
            <v>25.8</v>
          </cell>
          <cell r="BG1122">
            <v>30.798368369999995</v>
          </cell>
          <cell r="BH1122">
            <v>0</v>
          </cell>
          <cell r="BI1122">
            <v>20.327999999999999</v>
          </cell>
          <cell r="BJ1122">
            <v>0</v>
          </cell>
          <cell r="BK1122">
            <v>0</v>
          </cell>
          <cell r="BL1122">
            <v>7.6229999999999993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0.63524999999999998</v>
          </cell>
          <cell r="BR1122">
            <v>0.59205300000000005</v>
          </cell>
          <cell r="BS1122">
            <v>0</v>
          </cell>
          <cell r="BT1122">
            <v>0</v>
          </cell>
          <cell r="BU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9.8800000000000008</v>
          </cell>
          <cell r="CD1122">
            <v>0</v>
          </cell>
          <cell r="CE1122">
            <v>31.3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1479.9498985195155</v>
          </cell>
          <cell r="CK1122">
            <v>188.67390384149999</v>
          </cell>
          <cell r="CL1122">
            <v>145.68906661848001</v>
          </cell>
          <cell r="CM1122">
            <v>6.9369299999999994</v>
          </cell>
          <cell r="CN1122">
            <v>312.2485842228499</v>
          </cell>
          <cell r="CO1122">
            <v>93.516630599699994</v>
          </cell>
          <cell r="CP1122">
            <v>81.868067840790005</v>
          </cell>
          <cell r="CQ1122">
            <v>3.17625</v>
          </cell>
          <cell r="CR1122">
            <v>0</v>
          </cell>
          <cell r="CS1122">
            <v>867.12557434382882</v>
          </cell>
          <cell r="CT1122">
            <v>0</v>
          </cell>
          <cell r="CU1122">
            <v>163.57207141737001</v>
          </cell>
          <cell r="CV1122">
            <v>0</v>
          </cell>
          <cell r="CW1122">
            <v>0</v>
          </cell>
          <cell r="CX1122">
            <v>0</v>
          </cell>
          <cell r="CY1122">
            <v>0</v>
          </cell>
          <cell r="CZ1122">
            <v>0</v>
          </cell>
          <cell r="DA1122">
            <v>0</v>
          </cell>
          <cell r="DB1122">
            <v>0</v>
          </cell>
          <cell r="DC1122">
            <v>0</v>
          </cell>
        </row>
        <row r="1123">
          <cell r="C1123" t="str">
            <v>HSS8x3x1/8</v>
          </cell>
          <cell r="D1123" t="str">
            <v>F</v>
          </cell>
          <cell r="E1123">
            <v>9</v>
          </cell>
          <cell r="F1123">
            <v>2.46</v>
          </cell>
          <cell r="G1123">
            <v>0</v>
          </cell>
          <cell r="H1123">
            <v>8</v>
          </cell>
          <cell r="I1123">
            <v>0</v>
          </cell>
          <cell r="J1123">
            <v>0</v>
          </cell>
          <cell r="K1123">
            <v>3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0.125</v>
          </cell>
          <cell r="Q1123">
            <v>0.11600000000000001</v>
          </cell>
          <cell r="R1123">
            <v>0</v>
          </cell>
          <cell r="S1123">
            <v>0</v>
          </cell>
          <cell r="T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22.9</v>
          </cell>
          <cell r="AC1123">
            <v>0</v>
          </cell>
          <cell r="AD1123">
            <v>66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19.3</v>
          </cell>
          <cell r="AJ1123">
            <v>6.11</v>
          </cell>
          <cell r="AK1123">
            <v>4.83</v>
          </cell>
          <cell r="AL1123">
            <v>2.8</v>
          </cell>
          <cell r="AM1123">
            <v>4.2</v>
          </cell>
          <cell r="AN1123">
            <v>3.07</v>
          </cell>
          <cell r="AO1123">
            <v>2.8</v>
          </cell>
          <cell r="AP1123">
            <v>1.31</v>
          </cell>
          <cell r="AQ1123">
            <v>0</v>
          </cell>
          <cell r="AR1123">
            <v>11.3</v>
          </cell>
          <cell r="AS1123">
            <v>0</v>
          </cell>
          <cell r="AT1123">
            <v>5.27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D1123" t="str">
            <v>HSS203.2x76.2x3.2</v>
          </cell>
          <cell r="BE1123" t="str">
            <v>HSS203.2x76.2x3.2</v>
          </cell>
          <cell r="BF1123">
            <v>13.4</v>
          </cell>
          <cell r="BG1123">
            <v>15.883435259999999</v>
          </cell>
          <cell r="BH1123">
            <v>0</v>
          </cell>
          <cell r="BI1123">
            <v>20.327999999999999</v>
          </cell>
          <cell r="BJ1123">
            <v>0</v>
          </cell>
          <cell r="BK1123">
            <v>0</v>
          </cell>
          <cell r="BL1123">
            <v>7.6229999999999993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0.31762499999999999</v>
          </cell>
          <cell r="BR1123">
            <v>0.29475600000000002</v>
          </cell>
          <cell r="BS1123">
            <v>0</v>
          </cell>
          <cell r="BT1123">
            <v>0</v>
          </cell>
          <cell r="BU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22.9</v>
          </cell>
          <cell r="CD1123">
            <v>0</v>
          </cell>
          <cell r="CE1123">
            <v>66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804.5924800401873</v>
          </cell>
          <cell r="CK1123">
            <v>100.24326543231</v>
          </cell>
          <cell r="CL1123">
            <v>79.24303961343</v>
          </cell>
          <cell r="CM1123">
            <v>7.1147999999999989</v>
          </cell>
          <cell r="CN1123">
            <v>175.09266405019619</v>
          </cell>
          <cell r="CO1123">
            <v>50.367729112469995</v>
          </cell>
          <cell r="CP1123">
            <v>45.937993978799994</v>
          </cell>
          <cell r="CQ1123">
            <v>3.3287100000000001</v>
          </cell>
          <cell r="CR1123">
            <v>0</v>
          </cell>
          <cell r="CS1123">
            <v>471.08264375409931</v>
          </cell>
          <cell r="CT1123">
            <v>0</v>
          </cell>
          <cell r="CU1123">
            <v>86.461867238669981</v>
          </cell>
          <cell r="CV1123">
            <v>0</v>
          </cell>
          <cell r="CW1123">
            <v>0</v>
          </cell>
          <cell r="CX1123">
            <v>0</v>
          </cell>
          <cell r="CY1123">
            <v>0</v>
          </cell>
          <cell r="CZ1123">
            <v>0</v>
          </cell>
          <cell r="DA1123">
            <v>0</v>
          </cell>
          <cell r="DB1123">
            <v>0</v>
          </cell>
          <cell r="DC1123">
            <v>0</v>
          </cell>
        </row>
        <row r="1124">
          <cell r="C1124" t="str">
            <v>HSS8x3x3/16</v>
          </cell>
          <cell r="D1124" t="str">
            <v>F</v>
          </cell>
          <cell r="E1124">
            <v>13.2</v>
          </cell>
          <cell r="F1124">
            <v>3.63</v>
          </cell>
          <cell r="G1124">
            <v>0</v>
          </cell>
          <cell r="H1124">
            <v>8</v>
          </cell>
          <cell r="I1124">
            <v>0</v>
          </cell>
          <cell r="J1124">
            <v>0</v>
          </cell>
          <cell r="K1124">
            <v>3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0.1875</v>
          </cell>
          <cell r="Q1124">
            <v>0.17399999999999999</v>
          </cell>
          <cell r="R1124">
            <v>0</v>
          </cell>
          <cell r="S1124">
            <v>0</v>
          </cell>
          <cell r="T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14.2</v>
          </cell>
          <cell r="AC1124">
            <v>0</v>
          </cell>
          <cell r="AD1124">
            <v>43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27.8</v>
          </cell>
          <cell r="AJ1124">
            <v>8.8699999999999992</v>
          </cell>
          <cell r="AK1124">
            <v>6.94</v>
          </cell>
          <cell r="AL1124">
            <v>2.77</v>
          </cell>
          <cell r="AM1124">
            <v>5.94</v>
          </cell>
          <cell r="AN1124">
            <v>4.43</v>
          </cell>
          <cell r="AO1124">
            <v>3.96</v>
          </cell>
          <cell r="AP1124">
            <v>1.28</v>
          </cell>
          <cell r="AQ1124">
            <v>0</v>
          </cell>
          <cell r="AR1124">
            <v>16.2</v>
          </cell>
          <cell r="AS1124">
            <v>0</v>
          </cell>
          <cell r="AT1124">
            <v>7.68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D1124" t="str">
            <v>HSS203.2x76.2x4.8</v>
          </cell>
          <cell r="BE1124" t="str">
            <v>HSS203.2x76.2x4.8</v>
          </cell>
          <cell r="BF1124">
            <v>19.700000000000003</v>
          </cell>
          <cell r="BG1124">
            <v>23.437752029999999</v>
          </cell>
          <cell r="BH1124">
            <v>0</v>
          </cell>
          <cell r="BI1124">
            <v>20.327999999999999</v>
          </cell>
          <cell r="BJ1124">
            <v>0</v>
          </cell>
          <cell r="BK1124">
            <v>0</v>
          </cell>
          <cell r="BL1124">
            <v>7.6229999999999993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0.47643749999999996</v>
          </cell>
          <cell r="BR1124">
            <v>0.44213399999999997</v>
          </cell>
          <cell r="BS1124">
            <v>0</v>
          </cell>
          <cell r="BT1124">
            <v>0</v>
          </cell>
          <cell r="BU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14.2</v>
          </cell>
          <cell r="CD1124">
            <v>0</v>
          </cell>
          <cell r="CE1124">
            <v>43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1158.9466810941558</v>
          </cell>
          <cell r="CK1124">
            <v>145.52500235426999</v>
          </cell>
          <cell r="CL1124">
            <v>113.86059936174</v>
          </cell>
          <cell r="CM1124">
            <v>7.03857</v>
          </cell>
          <cell r="CN1124">
            <v>247.63105344242035</v>
          </cell>
          <cell r="CO1124">
            <v>72.680469045029994</v>
          </cell>
          <cell r="CP1124">
            <v>64.969448627159991</v>
          </cell>
          <cell r="CQ1124">
            <v>3.2524799999999998</v>
          </cell>
          <cell r="CR1124">
            <v>0</v>
          </cell>
          <cell r="CS1124">
            <v>675.3574184793282</v>
          </cell>
          <cell r="CT1124">
            <v>0</v>
          </cell>
          <cell r="CU1124">
            <v>126.00135491327998</v>
          </cell>
          <cell r="CV1124">
            <v>0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A1124">
            <v>0</v>
          </cell>
          <cell r="DB1124">
            <v>0</v>
          </cell>
          <cell r="DC1124">
            <v>0</v>
          </cell>
        </row>
        <row r="1125">
          <cell r="C1125" t="str">
            <v>HSS8x3x3/8</v>
          </cell>
          <cell r="D1125" t="str">
            <v>F</v>
          </cell>
          <cell r="E1125">
            <v>24.9</v>
          </cell>
          <cell r="F1125">
            <v>6.88</v>
          </cell>
          <cell r="G1125">
            <v>0</v>
          </cell>
          <cell r="H1125">
            <v>8</v>
          </cell>
          <cell r="I1125">
            <v>0</v>
          </cell>
          <cell r="J1125">
            <v>0</v>
          </cell>
          <cell r="K1125">
            <v>3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0.375</v>
          </cell>
          <cell r="Q1125">
            <v>0.34899999999999998</v>
          </cell>
          <cell r="R1125">
            <v>0</v>
          </cell>
          <cell r="S1125">
            <v>0</v>
          </cell>
          <cell r="T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5.6</v>
          </cell>
          <cell r="AC1125">
            <v>0</v>
          </cell>
          <cell r="AD1125">
            <v>19.899999999999999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48.5</v>
          </cell>
          <cell r="AJ1125">
            <v>16.100000000000001</v>
          </cell>
          <cell r="AK1125">
            <v>12.1</v>
          </cell>
          <cell r="AL1125">
            <v>2.65</v>
          </cell>
          <cell r="AM1125">
            <v>9.9499999999999993</v>
          </cell>
          <cell r="AN1125">
            <v>7.88</v>
          </cell>
          <cell r="AO1125">
            <v>6.63</v>
          </cell>
          <cell r="AP1125">
            <v>1.2</v>
          </cell>
          <cell r="AQ1125">
            <v>0</v>
          </cell>
          <cell r="AR1125">
            <v>28.5</v>
          </cell>
          <cell r="AS1125">
            <v>0</v>
          </cell>
          <cell r="AT1125">
            <v>14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D1125" t="str">
            <v>HSS203.2x76.2x9.5</v>
          </cell>
          <cell r="BE1125" t="str">
            <v>HSS203.2x76.2x9.5</v>
          </cell>
          <cell r="BF1125">
            <v>37.1</v>
          </cell>
          <cell r="BG1125">
            <v>44.421965279999995</v>
          </cell>
          <cell r="BH1125">
            <v>0</v>
          </cell>
          <cell r="BI1125">
            <v>20.327999999999999</v>
          </cell>
          <cell r="BJ1125">
            <v>0</v>
          </cell>
          <cell r="BK1125">
            <v>0</v>
          </cell>
          <cell r="BL1125">
            <v>7.6229999999999993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0.95287499999999992</v>
          </cell>
          <cell r="BR1125">
            <v>0.88680899999999996</v>
          </cell>
          <cell r="BS1125">
            <v>0</v>
          </cell>
          <cell r="BT1125">
            <v>0</v>
          </cell>
          <cell r="BU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5.6</v>
          </cell>
          <cell r="CD1125">
            <v>0</v>
          </cell>
          <cell r="CE1125">
            <v>19.899999999999999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2021.9033824844084</v>
          </cell>
          <cell r="CK1125">
            <v>264.14346537810002</v>
          </cell>
          <cell r="CL1125">
            <v>198.51775969409999</v>
          </cell>
          <cell r="CM1125">
            <v>6.7336499999999999</v>
          </cell>
          <cell r="CN1125">
            <v>414.80285888082193</v>
          </cell>
          <cell r="CO1125">
            <v>129.28264019747999</v>
          </cell>
          <cell r="CP1125">
            <v>108.77460717122999</v>
          </cell>
          <cell r="CQ1125">
            <v>3.0491999999999999</v>
          </cell>
          <cell r="CR1125">
            <v>0</v>
          </cell>
          <cell r="CS1125">
            <v>1188.1287917691884</v>
          </cell>
          <cell r="CT1125">
            <v>0</v>
          </cell>
          <cell r="CU1125">
            <v>229.689969894</v>
          </cell>
          <cell r="CV1125">
            <v>0</v>
          </cell>
          <cell r="CW1125">
            <v>0</v>
          </cell>
          <cell r="CX1125">
            <v>0</v>
          </cell>
          <cell r="CY1125">
            <v>0</v>
          </cell>
          <cell r="CZ1125">
            <v>0</v>
          </cell>
          <cell r="DA1125">
            <v>0</v>
          </cell>
          <cell r="DB1125">
            <v>0</v>
          </cell>
          <cell r="DC1125">
            <v>0</v>
          </cell>
        </row>
        <row r="1126">
          <cell r="C1126" t="str">
            <v>HSS8x3x5/16</v>
          </cell>
          <cell r="D1126" t="str">
            <v>F</v>
          </cell>
          <cell r="E1126">
            <v>21.2</v>
          </cell>
          <cell r="F1126">
            <v>5.85</v>
          </cell>
          <cell r="G1126">
            <v>0</v>
          </cell>
          <cell r="H1126">
            <v>8</v>
          </cell>
          <cell r="I1126">
            <v>0</v>
          </cell>
          <cell r="J1126">
            <v>0</v>
          </cell>
          <cell r="K1126">
            <v>3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0.3125</v>
          </cell>
          <cell r="Q1126">
            <v>0.29099999999999998</v>
          </cell>
          <cell r="R1126">
            <v>0</v>
          </cell>
          <cell r="S1126">
            <v>0</v>
          </cell>
          <cell r="T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7.31</v>
          </cell>
          <cell r="AC1126">
            <v>0</v>
          </cell>
          <cell r="AD1126">
            <v>24.5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42.4</v>
          </cell>
          <cell r="AJ1126">
            <v>13.9</v>
          </cell>
          <cell r="AK1126">
            <v>10.6</v>
          </cell>
          <cell r="AL1126">
            <v>2.69</v>
          </cell>
          <cell r="AM1126">
            <v>8.81</v>
          </cell>
          <cell r="AN1126">
            <v>6.84</v>
          </cell>
          <cell r="AO1126">
            <v>5.87</v>
          </cell>
          <cell r="AP1126">
            <v>1.23</v>
          </cell>
          <cell r="AQ1126">
            <v>0</v>
          </cell>
          <cell r="AR1126">
            <v>24.9</v>
          </cell>
          <cell r="AS1126">
            <v>0</v>
          </cell>
          <cell r="AT1126">
            <v>12.1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D1126" t="str">
            <v>HSS203.2x76.2x7.9</v>
          </cell>
          <cell r="BE1126" t="str">
            <v>HSS203.2x76.2x7.9</v>
          </cell>
          <cell r="BF1126">
            <v>31.6</v>
          </cell>
          <cell r="BG1126">
            <v>37.771583849999999</v>
          </cell>
          <cell r="BH1126">
            <v>0</v>
          </cell>
          <cell r="BI1126">
            <v>20.327999999999999</v>
          </cell>
          <cell r="BJ1126">
            <v>0</v>
          </cell>
          <cell r="BK1126">
            <v>0</v>
          </cell>
          <cell r="BL1126">
            <v>7.6229999999999993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0.7940625</v>
          </cell>
          <cell r="BR1126">
            <v>0.73943099999999995</v>
          </cell>
          <cell r="BS1126">
            <v>0</v>
          </cell>
          <cell r="BT1126">
            <v>0</v>
          </cell>
          <cell r="BU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7.31</v>
          </cell>
          <cell r="CD1126">
            <v>0</v>
          </cell>
          <cell r="CE1126">
            <v>24.5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1767.6021323162663</v>
          </cell>
          <cell r="CK1126">
            <v>228.0493272519</v>
          </cell>
          <cell r="CL1126">
            <v>173.90812006259998</v>
          </cell>
          <cell r="CM1126">
            <v>6.8352899999999996</v>
          </cell>
          <cell r="CN1126">
            <v>367.27770721005442</v>
          </cell>
          <cell r="CO1126">
            <v>112.21995671964</v>
          </cell>
          <cell r="CP1126">
            <v>96.305723091269996</v>
          </cell>
          <cell r="CQ1126">
            <v>3.1254299999999997</v>
          </cell>
          <cell r="CR1126">
            <v>0</v>
          </cell>
          <cell r="CS1126">
            <v>1038.0493654404488</v>
          </cell>
          <cell r="CT1126">
            <v>0</v>
          </cell>
          <cell r="CU1126">
            <v>198.51775969409999</v>
          </cell>
          <cell r="CV1126">
            <v>0</v>
          </cell>
          <cell r="CW1126">
            <v>0</v>
          </cell>
          <cell r="CX1126">
            <v>0</v>
          </cell>
          <cell r="CY1126">
            <v>0</v>
          </cell>
          <cell r="CZ1126">
            <v>0</v>
          </cell>
          <cell r="DA1126">
            <v>0</v>
          </cell>
          <cell r="DB1126">
            <v>0</v>
          </cell>
          <cell r="DC1126">
            <v>0</v>
          </cell>
        </row>
        <row r="1127">
          <cell r="C1127" t="str">
            <v>HSS8x4x1/2</v>
          </cell>
          <cell r="D1127" t="str">
            <v>F</v>
          </cell>
          <cell r="E1127">
            <v>35.1</v>
          </cell>
          <cell r="F1127">
            <v>9.74</v>
          </cell>
          <cell r="G1127">
            <v>0</v>
          </cell>
          <cell r="H1127">
            <v>8</v>
          </cell>
          <cell r="I1127">
            <v>0</v>
          </cell>
          <cell r="J1127">
            <v>0</v>
          </cell>
          <cell r="K1127">
            <v>4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0.5</v>
          </cell>
          <cell r="Q1127">
            <v>0.46500000000000002</v>
          </cell>
          <cell r="R1127">
            <v>0</v>
          </cell>
          <cell r="S1127">
            <v>0</v>
          </cell>
          <cell r="T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5.6</v>
          </cell>
          <cell r="AC1127">
            <v>0</v>
          </cell>
          <cell r="AD1127">
            <v>14.2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71.8</v>
          </cell>
          <cell r="AJ1127">
            <v>23.5</v>
          </cell>
          <cell r="AK1127">
            <v>17.899999999999999</v>
          </cell>
          <cell r="AL1127">
            <v>2.71</v>
          </cell>
          <cell r="AM1127">
            <v>23.6</v>
          </cell>
          <cell r="AN1127">
            <v>14.3</v>
          </cell>
          <cell r="AO1127">
            <v>11.8</v>
          </cell>
          <cell r="AP1127">
            <v>1.56</v>
          </cell>
          <cell r="AQ1127">
            <v>0</v>
          </cell>
          <cell r="AR1127">
            <v>61.1</v>
          </cell>
          <cell r="AS1127">
            <v>0</v>
          </cell>
          <cell r="AT1127">
            <v>24.4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D1127" t="str">
            <v>HSS203.2x101.6x12.7</v>
          </cell>
          <cell r="BE1127" t="str">
            <v>HSS203.2x101.6x12.7</v>
          </cell>
          <cell r="BF1127">
            <v>52.300000000000004</v>
          </cell>
          <cell r="BG1127">
            <v>62.888072940000001</v>
          </cell>
          <cell r="BH1127">
            <v>0</v>
          </cell>
          <cell r="BI1127">
            <v>20.327999999999999</v>
          </cell>
          <cell r="BJ1127">
            <v>0</v>
          </cell>
          <cell r="BK1127">
            <v>0</v>
          </cell>
          <cell r="BL1127">
            <v>10.164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1.2705</v>
          </cell>
          <cell r="BR1127">
            <v>1.181565</v>
          </cell>
          <cell r="BS1127">
            <v>0</v>
          </cell>
          <cell r="BT1127">
            <v>0</v>
          </cell>
          <cell r="BU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5.6</v>
          </cell>
          <cell r="CD1127">
            <v>0</v>
          </cell>
          <cell r="CE1127">
            <v>14.2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2993.2507806676394</v>
          </cell>
          <cell r="CK1127">
            <v>385.55102089349998</v>
          </cell>
          <cell r="CL1127">
            <v>293.67503293589994</v>
          </cell>
          <cell r="CM1127">
            <v>6.8861099999999995</v>
          </cell>
          <cell r="CN1127">
            <v>983.85401704395963</v>
          </cell>
          <cell r="CO1127">
            <v>234.61189782029999</v>
          </cell>
          <cell r="CP1127">
            <v>193.59583176780001</v>
          </cell>
          <cell r="CQ1127">
            <v>3.9639600000000002</v>
          </cell>
          <cell r="CR1127">
            <v>0</v>
          </cell>
          <cell r="CS1127">
            <v>2547.1813746349972</v>
          </cell>
          <cell r="CT1127">
            <v>0</v>
          </cell>
          <cell r="CU1127">
            <v>400.31680467239994</v>
          </cell>
          <cell r="CV1127">
            <v>0</v>
          </cell>
          <cell r="CW1127">
            <v>0</v>
          </cell>
          <cell r="CX1127">
            <v>0</v>
          </cell>
          <cell r="CY1127">
            <v>0</v>
          </cell>
          <cell r="CZ1127">
            <v>0</v>
          </cell>
          <cell r="DA1127">
            <v>0</v>
          </cell>
          <cell r="DB1127">
            <v>0</v>
          </cell>
          <cell r="DC1127">
            <v>0</v>
          </cell>
        </row>
        <row r="1128">
          <cell r="C1128" t="str">
            <v>HSS8x4x1/4</v>
          </cell>
          <cell r="D1128" t="str">
            <v>F</v>
          </cell>
          <cell r="E1128">
            <v>19</v>
          </cell>
          <cell r="F1128">
            <v>5.24</v>
          </cell>
          <cell r="G1128">
            <v>0</v>
          </cell>
          <cell r="H1128">
            <v>8</v>
          </cell>
          <cell r="I1128">
            <v>0</v>
          </cell>
          <cell r="J1128">
            <v>0</v>
          </cell>
          <cell r="K1128">
            <v>4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0.25</v>
          </cell>
          <cell r="Q1128">
            <v>0.23300000000000001</v>
          </cell>
          <cell r="R1128">
            <v>0</v>
          </cell>
          <cell r="S1128">
            <v>0</v>
          </cell>
          <cell r="T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14.2</v>
          </cell>
          <cell r="AC1128">
            <v>0</v>
          </cell>
          <cell r="AD1128">
            <v>31.3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42.5</v>
          </cell>
          <cell r="AJ1128">
            <v>13.3</v>
          </cell>
          <cell r="AK1128">
            <v>10.6</v>
          </cell>
          <cell r="AL1128">
            <v>2.85</v>
          </cell>
          <cell r="AM1128">
            <v>14.4</v>
          </cell>
          <cell r="AN1128">
            <v>8.1999999999999993</v>
          </cell>
          <cell r="AO1128">
            <v>7.21</v>
          </cell>
          <cell r="AP1128">
            <v>1.66</v>
          </cell>
          <cell r="AQ1128">
            <v>0</v>
          </cell>
          <cell r="AR1128">
            <v>35.299999999999997</v>
          </cell>
          <cell r="AS1128">
            <v>0</v>
          </cell>
          <cell r="AT1128">
            <v>13.6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D1128" t="str">
            <v>HSS203.2x101.6x6.4</v>
          </cell>
          <cell r="BE1128" t="str">
            <v>HSS203.2x101.6x6.4</v>
          </cell>
          <cell r="BF1128">
            <v>28.3</v>
          </cell>
          <cell r="BG1128">
            <v>33.83300844</v>
          </cell>
          <cell r="BH1128">
            <v>0</v>
          </cell>
          <cell r="BI1128">
            <v>20.327999999999999</v>
          </cell>
          <cell r="BJ1128">
            <v>0</v>
          </cell>
          <cell r="BK1128">
            <v>0</v>
          </cell>
          <cell r="BL1128">
            <v>10.164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0.63524999999999998</v>
          </cell>
          <cell r="BR1128">
            <v>0.59205300000000005</v>
          </cell>
          <cell r="BS1128">
            <v>0</v>
          </cell>
          <cell r="BT1128">
            <v>0</v>
          </cell>
          <cell r="BU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14.2</v>
          </cell>
          <cell r="CD1128">
            <v>0</v>
          </cell>
          <cell r="CE1128">
            <v>31.3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1771.7710052698424</v>
          </cell>
          <cell r="CK1128">
            <v>218.2054713993</v>
          </cell>
          <cell r="CL1128">
            <v>173.90812006259998</v>
          </cell>
          <cell r="CM1128">
            <v>7.2418500000000003</v>
          </cell>
          <cell r="CN1128">
            <v>600.3177053149584</v>
          </cell>
          <cell r="CO1128">
            <v>134.53269665219997</v>
          </cell>
          <cell r="CP1128">
            <v>118.29033449540999</v>
          </cell>
          <cell r="CQ1128">
            <v>4.2180599999999995</v>
          </cell>
          <cell r="CR1128">
            <v>0</v>
          </cell>
          <cell r="CS1128">
            <v>1471.6121526123632</v>
          </cell>
          <cell r="CT1128">
            <v>0</v>
          </cell>
          <cell r="CU1128">
            <v>223.12739932559998</v>
          </cell>
          <cell r="CV1128">
            <v>0</v>
          </cell>
          <cell r="CW1128">
            <v>0</v>
          </cell>
          <cell r="CX1128">
            <v>0</v>
          </cell>
          <cell r="CY1128">
            <v>0</v>
          </cell>
          <cell r="CZ1128">
            <v>0</v>
          </cell>
          <cell r="DA1128">
            <v>0</v>
          </cell>
          <cell r="DB1128">
            <v>0</v>
          </cell>
          <cell r="DC1128">
            <v>0</v>
          </cell>
        </row>
        <row r="1129">
          <cell r="C1129" t="str">
            <v>HSS8x4x1/8</v>
          </cell>
          <cell r="D1129" t="str">
            <v>F</v>
          </cell>
          <cell r="E1129">
            <v>9.85</v>
          </cell>
          <cell r="F1129">
            <v>2.7</v>
          </cell>
          <cell r="G1129">
            <v>0</v>
          </cell>
          <cell r="H1129">
            <v>8</v>
          </cell>
          <cell r="I1129">
            <v>0</v>
          </cell>
          <cell r="J1129">
            <v>0</v>
          </cell>
          <cell r="K1129">
            <v>4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0.125</v>
          </cell>
          <cell r="Q1129">
            <v>0.11600000000000001</v>
          </cell>
          <cell r="R1129">
            <v>0</v>
          </cell>
          <cell r="S1129">
            <v>0</v>
          </cell>
          <cell r="T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31.5</v>
          </cell>
          <cell r="AC1129">
            <v>0</v>
          </cell>
          <cell r="AD1129">
            <v>66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22.9</v>
          </cell>
          <cell r="AJ1129">
            <v>7.02</v>
          </cell>
          <cell r="AK1129">
            <v>5.73</v>
          </cell>
          <cell r="AL1129">
            <v>2.92</v>
          </cell>
          <cell r="AM1129">
            <v>7.9</v>
          </cell>
          <cell r="AN1129">
            <v>4.3600000000000003</v>
          </cell>
          <cell r="AO1129">
            <v>3.95</v>
          </cell>
          <cell r="AP1129">
            <v>1.71</v>
          </cell>
          <cell r="AQ1129">
            <v>0</v>
          </cell>
          <cell r="AR1129">
            <v>18.7</v>
          </cell>
          <cell r="AS1129">
            <v>0</v>
          </cell>
          <cell r="AT1129">
            <v>7.1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D1129" t="str">
            <v>HSS203.2x101.6x3.2</v>
          </cell>
          <cell r="BE1129" t="str">
            <v>HSS203.2x101.6x3.2</v>
          </cell>
          <cell r="BF1129">
            <v>14.7</v>
          </cell>
          <cell r="BG1129">
            <v>17.433038700000001</v>
          </cell>
          <cell r="BH1129">
            <v>0</v>
          </cell>
          <cell r="BI1129">
            <v>20.327999999999999</v>
          </cell>
          <cell r="BJ1129">
            <v>0</v>
          </cell>
          <cell r="BK1129">
            <v>0</v>
          </cell>
          <cell r="BL1129">
            <v>10.164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0.31762499999999999</v>
          </cell>
          <cell r="BR1129">
            <v>0.29475600000000002</v>
          </cell>
          <cell r="BS1129">
            <v>0</v>
          </cell>
          <cell r="BT1129">
            <v>0</v>
          </cell>
          <cell r="BU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31.5</v>
          </cell>
          <cell r="CD1129">
            <v>0</v>
          </cell>
          <cell r="CE1129">
            <v>66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954.67190636892678</v>
          </cell>
          <cell r="CK1129">
            <v>115.17311347541998</v>
          </cell>
          <cell r="CL1129">
            <v>94.008823392330001</v>
          </cell>
          <cell r="CM1129">
            <v>7.4197199999999999</v>
          </cell>
          <cell r="CN1129">
            <v>329.34096333251188</v>
          </cell>
          <cell r="CO1129">
            <v>71.532019195559997</v>
          </cell>
          <cell r="CP1129">
            <v>64.805384362949994</v>
          </cell>
          <cell r="CQ1129">
            <v>4.34511</v>
          </cell>
          <cell r="CR1129">
            <v>0</v>
          </cell>
          <cell r="CS1129">
            <v>779.57924231873062</v>
          </cell>
          <cell r="CT1129">
            <v>0</v>
          </cell>
          <cell r="CU1129">
            <v>116.48562758909999</v>
          </cell>
          <cell r="CV1129">
            <v>0</v>
          </cell>
          <cell r="CW1129">
            <v>0</v>
          </cell>
          <cell r="CX1129">
            <v>0</v>
          </cell>
          <cell r="CY1129">
            <v>0</v>
          </cell>
          <cell r="CZ1129">
            <v>0</v>
          </cell>
          <cell r="DA1129">
            <v>0</v>
          </cell>
          <cell r="DB1129">
            <v>0</v>
          </cell>
          <cell r="DC1129">
            <v>0</v>
          </cell>
        </row>
        <row r="1130">
          <cell r="C1130" t="str">
            <v>HSS8x4x3/16</v>
          </cell>
          <cell r="D1130" t="str">
            <v>F</v>
          </cell>
          <cell r="E1130">
            <v>14.5</v>
          </cell>
          <cell r="F1130">
            <v>3.98</v>
          </cell>
          <cell r="G1130">
            <v>0</v>
          </cell>
          <cell r="H1130">
            <v>8</v>
          </cell>
          <cell r="I1130">
            <v>0</v>
          </cell>
          <cell r="J1130">
            <v>0</v>
          </cell>
          <cell r="K1130">
            <v>4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0.1875</v>
          </cell>
          <cell r="Q1130">
            <v>0.17399999999999999</v>
          </cell>
          <cell r="R1130">
            <v>0</v>
          </cell>
          <cell r="S1130">
            <v>0</v>
          </cell>
          <cell r="T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20</v>
          </cell>
          <cell r="AC1130">
            <v>0</v>
          </cell>
          <cell r="AD1130">
            <v>43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33.1</v>
          </cell>
          <cell r="AJ1130">
            <v>10.199999999999999</v>
          </cell>
          <cell r="AK1130">
            <v>8.27</v>
          </cell>
          <cell r="AL1130">
            <v>2.88</v>
          </cell>
          <cell r="AM1130">
            <v>11.3</v>
          </cell>
          <cell r="AN1130">
            <v>6.33</v>
          </cell>
          <cell r="AO1130">
            <v>5.65</v>
          </cell>
          <cell r="AP1130">
            <v>1.69</v>
          </cell>
          <cell r="AQ1130">
            <v>0</v>
          </cell>
          <cell r="AR1130">
            <v>27.2</v>
          </cell>
          <cell r="AS1130">
            <v>0</v>
          </cell>
          <cell r="AT1130">
            <v>10.4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D1130" t="str">
            <v>HSS203.2x101.6x4.8</v>
          </cell>
          <cell r="BE1130" t="str">
            <v>HSS203.2x101.6x4.8</v>
          </cell>
          <cell r="BF1130">
            <v>21.6</v>
          </cell>
          <cell r="BG1130">
            <v>25.697590379999998</v>
          </cell>
          <cell r="BH1130">
            <v>0</v>
          </cell>
          <cell r="BI1130">
            <v>20.327999999999999</v>
          </cell>
          <cell r="BJ1130">
            <v>0</v>
          </cell>
          <cell r="BK1130">
            <v>0</v>
          </cell>
          <cell r="BL1130">
            <v>10.164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0.47643749999999996</v>
          </cell>
          <cell r="BR1130">
            <v>0.44213399999999997</v>
          </cell>
          <cell r="BS1130">
            <v>0</v>
          </cell>
          <cell r="BT1130">
            <v>0</v>
          </cell>
          <cell r="BU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20</v>
          </cell>
          <cell r="CD1130">
            <v>0</v>
          </cell>
          <cell r="CE1130">
            <v>43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1379.896947633689</v>
          </cell>
          <cell r="CK1130">
            <v>167.34554949419999</v>
          </cell>
          <cell r="CL1130">
            <v>135.68114650166999</v>
          </cell>
          <cell r="CM1130">
            <v>7.3180799999999993</v>
          </cell>
          <cell r="CN1130">
            <v>471.08264375409931</v>
          </cell>
          <cell r="CO1130">
            <v>103.85267924493</v>
          </cell>
          <cell r="CP1130">
            <v>92.696309278650006</v>
          </cell>
          <cell r="CQ1130">
            <v>4.2942900000000002</v>
          </cell>
          <cell r="CR1130">
            <v>0</v>
          </cell>
          <cell r="CS1130">
            <v>1133.9334433726992</v>
          </cell>
          <cell r="CT1130">
            <v>0</v>
          </cell>
          <cell r="CU1130">
            <v>170.6268347784</v>
          </cell>
          <cell r="CV1130">
            <v>0</v>
          </cell>
          <cell r="CW1130">
            <v>0</v>
          </cell>
          <cell r="CX1130">
            <v>0</v>
          </cell>
          <cell r="CY1130">
            <v>0</v>
          </cell>
          <cell r="CZ1130">
            <v>0</v>
          </cell>
          <cell r="DA1130">
            <v>0</v>
          </cell>
          <cell r="DB1130">
            <v>0</v>
          </cell>
          <cell r="DC1130">
            <v>0</v>
          </cell>
        </row>
        <row r="1131">
          <cell r="C1131" t="str">
            <v>HSS8x4x3/8</v>
          </cell>
          <cell r="D1131" t="str">
            <v>F</v>
          </cell>
          <cell r="E1131">
            <v>27.4</v>
          </cell>
          <cell r="F1131">
            <v>7.58</v>
          </cell>
          <cell r="G1131">
            <v>0</v>
          </cell>
          <cell r="H1131">
            <v>8</v>
          </cell>
          <cell r="I1131">
            <v>0</v>
          </cell>
          <cell r="J1131">
            <v>0</v>
          </cell>
          <cell r="K1131">
            <v>4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0.375</v>
          </cell>
          <cell r="Q1131">
            <v>0.34899999999999998</v>
          </cell>
          <cell r="R1131">
            <v>0</v>
          </cell>
          <cell r="S1131">
            <v>0</v>
          </cell>
          <cell r="T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8.4600000000000009</v>
          </cell>
          <cell r="AC1131">
            <v>0</v>
          </cell>
          <cell r="AD1131">
            <v>19.899999999999999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58.7</v>
          </cell>
          <cell r="AJ1131">
            <v>18.8</v>
          </cell>
          <cell r="AK1131">
            <v>14.7</v>
          </cell>
          <cell r="AL1131">
            <v>2.78</v>
          </cell>
          <cell r="AM1131">
            <v>19.600000000000001</v>
          </cell>
          <cell r="AN1131">
            <v>11.5</v>
          </cell>
          <cell r="AO1131">
            <v>9.8000000000000007</v>
          </cell>
          <cell r="AP1131">
            <v>1.61</v>
          </cell>
          <cell r="AQ1131">
            <v>0</v>
          </cell>
          <cell r="AR1131">
            <v>49.3</v>
          </cell>
          <cell r="AS1131">
            <v>0</v>
          </cell>
          <cell r="AT1131">
            <v>19.3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D1131" t="str">
            <v>HSS203.2x101.6x9.5</v>
          </cell>
          <cell r="BE1131" t="str">
            <v>HSS203.2x101.6x9.5</v>
          </cell>
          <cell r="BF1131">
            <v>40.800000000000004</v>
          </cell>
          <cell r="BG1131">
            <v>48.94164198</v>
          </cell>
          <cell r="BH1131">
            <v>0</v>
          </cell>
          <cell r="BI1131">
            <v>20.327999999999999</v>
          </cell>
          <cell r="BJ1131">
            <v>0</v>
          </cell>
          <cell r="BK1131">
            <v>0</v>
          </cell>
          <cell r="BL1131">
            <v>10.164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0.95287499999999992</v>
          </cell>
          <cell r="BR1131">
            <v>0.88680899999999996</v>
          </cell>
          <cell r="BS1131">
            <v>0</v>
          </cell>
          <cell r="BT1131">
            <v>0</v>
          </cell>
          <cell r="BU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8.4600000000000009</v>
          </cell>
          <cell r="CD1131">
            <v>0</v>
          </cell>
          <cell r="CE1131">
            <v>19.899999999999999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2447.1284237491709</v>
          </cell>
          <cell r="CK1131">
            <v>308.44081671480001</v>
          </cell>
          <cell r="CL1131">
            <v>241.17446838869998</v>
          </cell>
          <cell r="CM1131">
            <v>7.063979999999999</v>
          </cell>
          <cell r="CN1131">
            <v>817.09909890091558</v>
          </cell>
          <cell r="CO1131">
            <v>188.67390384149999</v>
          </cell>
          <cell r="CP1131">
            <v>160.78297892579999</v>
          </cell>
          <cell r="CQ1131">
            <v>4.0910099999999998</v>
          </cell>
          <cell r="CR1131">
            <v>0</v>
          </cell>
          <cell r="CS1131">
            <v>2055.2543661130171</v>
          </cell>
          <cell r="CT1131">
            <v>0</v>
          </cell>
          <cell r="CU1131">
            <v>316.6440299253</v>
          </cell>
          <cell r="CV1131">
            <v>0</v>
          </cell>
          <cell r="CW1131">
            <v>0</v>
          </cell>
          <cell r="CX1131">
            <v>0</v>
          </cell>
          <cell r="CY1131">
            <v>0</v>
          </cell>
          <cell r="CZ1131">
            <v>0</v>
          </cell>
          <cell r="DA1131">
            <v>0</v>
          </cell>
          <cell r="DB1131">
            <v>0</v>
          </cell>
          <cell r="DC1131">
            <v>0</v>
          </cell>
        </row>
        <row r="1132">
          <cell r="C1132" t="str">
            <v>HSS8x4x5/16</v>
          </cell>
          <cell r="D1132" t="str">
            <v>F</v>
          </cell>
          <cell r="E1132">
            <v>23.3</v>
          </cell>
          <cell r="F1132">
            <v>6.43</v>
          </cell>
          <cell r="G1132">
            <v>0</v>
          </cell>
          <cell r="H1132">
            <v>8</v>
          </cell>
          <cell r="I1132">
            <v>0</v>
          </cell>
          <cell r="J1132">
            <v>0</v>
          </cell>
          <cell r="K1132">
            <v>4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0.3125</v>
          </cell>
          <cell r="Q1132">
            <v>0.29099999999999998</v>
          </cell>
          <cell r="R1132">
            <v>0</v>
          </cell>
          <cell r="S1132">
            <v>0</v>
          </cell>
          <cell r="T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10.7</v>
          </cell>
          <cell r="AC1132">
            <v>0</v>
          </cell>
          <cell r="AD1132">
            <v>24.5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51</v>
          </cell>
          <cell r="AJ1132">
            <v>16.100000000000001</v>
          </cell>
          <cell r="AK1132">
            <v>12.8</v>
          </cell>
          <cell r="AL1132">
            <v>2.82</v>
          </cell>
          <cell r="AM1132">
            <v>17.2</v>
          </cell>
          <cell r="AN1132">
            <v>9.91</v>
          </cell>
          <cell r="AO1132">
            <v>8.58</v>
          </cell>
          <cell r="AP1132">
            <v>1.63</v>
          </cell>
          <cell r="AQ1132">
            <v>0</v>
          </cell>
          <cell r="AR1132">
            <v>42.6</v>
          </cell>
          <cell r="AS1132">
            <v>0</v>
          </cell>
          <cell r="AT1132">
            <v>16.5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D1132" t="str">
            <v>HSS203.2x101.6x7.9</v>
          </cell>
          <cell r="BE1132" t="str">
            <v>HSS203.2x101.6x7.9</v>
          </cell>
          <cell r="BF1132">
            <v>34.700000000000003</v>
          </cell>
          <cell r="BG1132">
            <v>41.516458829999998</v>
          </cell>
          <cell r="BH1132">
            <v>0</v>
          </cell>
          <cell r="BI1132">
            <v>20.327999999999999</v>
          </cell>
          <cell r="BJ1132">
            <v>0</v>
          </cell>
          <cell r="BK1132">
            <v>0</v>
          </cell>
          <cell r="BL1132">
            <v>10.164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0.7940625</v>
          </cell>
          <cell r="BR1132">
            <v>0.73943099999999995</v>
          </cell>
          <cell r="BS1132">
            <v>0</v>
          </cell>
          <cell r="BT1132">
            <v>0</v>
          </cell>
          <cell r="BU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10.7</v>
          </cell>
          <cell r="CD1132">
            <v>0</v>
          </cell>
          <cell r="CE1132">
            <v>24.5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2126.1252063238107</v>
          </cell>
          <cell r="CK1132">
            <v>264.14346537810002</v>
          </cell>
          <cell r="CL1132">
            <v>210.0022581888</v>
          </cell>
          <cell r="CM1132">
            <v>7.1656199999999997</v>
          </cell>
          <cell r="CN1132">
            <v>717.0461480150891</v>
          </cell>
          <cell r="CO1132">
            <v>162.58768583211</v>
          </cell>
          <cell r="CP1132">
            <v>140.76713869218</v>
          </cell>
          <cell r="CQ1132">
            <v>4.1418299999999997</v>
          </cell>
          <cell r="CR1132">
            <v>0</v>
          </cell>
          <cell r="CS1132">
            <v>1775.9398782234186</v>
          </cell>
          <cell r="CT1132">
            <v>0</v>
          </cell>
          <cell r="CU1132">
            <v>270.70603594649998</v>
          </cell>
          <cell r="CV1132">
            <v>0</v>
          </cell>
          <cell r="CW1132">
            <v>0</v>
          </cell>
          <cell r="CX1132">
            <v>0</v>
          </cell>
          <cell r="CY1132">
            <v>0</v>
          </cell>
          <cell r="CZ1132">
            <v>0</v>
          </cell>
          <cell r="DA1132">
            <v>0</v>
          </cell>
          <cell r="DB1132">
            <v>0</v>
          </cell>
          <cell r="DC1132">
            <v>0</v>
          </cell>
        </row>
        <row r="1133">
          <cell r="C1133" t="str">
            <v>HSS8x4x5/8</v>
          </cell>
          <cell r="D1133" t="str">
            <v>F</v>
          </cell>
          <cell r="E1133">
            <v>42.1</v>
          </cell>
          <cell r="F1133">
            <v>11.7</v>
          </cell>
          <cell r="G1133">
            <v>0</v>
          </cell>
          <cell r="H1133">
            <v>8</v>
          </cell>
          <cell r="I1133">
            <v>0</v>
          </cell>
          <cell r="J1133">
            <v>0</v>
          </cell>
          <cell r="K1133">
            <v>4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0.625</v>
          </cell>
          <cell r="Q1133">
            <v>0.58099999999999996</v>
          </cell>
          <cell r="R1133">
            <v>0</v>
          </cell>
          <cell r="S1133">
            <v>0</v>
          </cell>
          <cell r="T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3.88</v>
          </cell>
          <cell r="AC1133">
            <v>0</v>
          </cell>
          <cell r="AD1133">
            <v>10.8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82</v>
          </cell>
          <cell r="AJ1133">
            <v>27.4</v>
          </cell>
          <cell r="AK1133">
            <v>20.5</v>
          </cell>
          <cell r="AL1133">
            <v>2.64</v>
          </cell>
          <cell r="AM1133">
            <v>26.6</v>
          </cell>
          <cell r="AN1133">
            <v>16.600000000000001</v>
          </cell>
          <cell r="AO1133">
            <v>13.3</v>
          </cell>
          <cell r="AP1133">
            <v>1.51</v>
          </cell>
          <cell r="AQ1133">
            <v>0</v>
          </cell>
          <cell r="AR1133">
            <v>70.3</v>
          </cell>
          <cell r="AS1133">
            <v>0</v>
          </cell>
          <cell r="AT1133">
            <v>28.7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D1133" t="str">
            <v>HSS203.2x101.6x15.9</v>
          </cell>
          <cell r="BE1133" t="str">
            <v>HSS203.2x101.6x15.9</v>
          </cell>
          <cell r="BF1133">
            <v>62.7</v>
          </cell>
          <cell r="BG1133">
            <v>75.543167699999998</v>
          </cell>
          <cell r="BH1133">
            <v>0</v>
          </cell>
          <cell r="BI1133">
            <v>20.327999999999999</v>
          </cell>
          <cell r="BJ1133">
            <v>0</v>
          </cell>
          <cell r="BK1133">
            <v>0</v>
          </cell>
          <cell r="BL1133">
            <v>10.164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1.588125</v>
          </cell>
          <cell r="BR1133">
            <v>1.4763209999999998</v>
          </cell>
          <cell r="BS1133">
            <v>0</v>
          </cell>
          <cell r="BT1133">
            <v>0</v>
          </cell>
          <cell r="BU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3.88</v>
          </cell>
          <cell r="CD1133">
            <v>0</v>
          </cell>
          <cell r="CE1133">
            <v>10.8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3418.4758219324017</v>
          </cell>
          <cell r="CK1133">
            <v>449.53608393539997</v>
          </cell>
          <cell r="CL1133">
            <v>336.33174163050001</v>
          </cell>
          <cell r="CM1133">
            <v>6.70824</v>
          </cell>
          <cell r="CN1133">
            <v>1108.9202056512427</v>
          </cell>
          <cell r="CO1133">
            <v>272.34667858860001</v>
          </cell>
          <cell r="CP1133">
            <v>218.2054713993</v>
          </cell>
          <cell r="CQ1133">
            <v>3.83691</v>
          </cell>
          <cell r="CR1133">
            <v>0</v>
          </cell>
          <cell r="CS1133">
            <v>2930.7176863639979</v>
          </cell>
          <cell r="CT1133">
            <v>0</v>
          </cell>
          <cell r="CU1133">
            <v>470.86443828269995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</row>
        <row r="1134">
          <cell r="C1134" t="str">
            <v>HSS8x6x1/2</v>
          </cell>
          <cell r="D1134" t="str">
            <v>F</v>
          </cell>
          <cell r="E1134">
            <v>41.9</v>
          </cell>
          <cell r="F1134">
            <v>11.6</v>
          </cell>
          <cell r="G1134">
            <v>0</v>
          </cell>
          <cell r="H1134">
            <v>8</v>
          </cell>
          <cell r="I1134">
            <v>0</v>
          </cell>
          <cell r="J1134">
            <v>0</v>
          </cell>
          <cell r="K1134">
            <v>6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0.5</v>
          </cell>
          <cell r="Q1134">
            <v>0.46500000000000002</v>
          </cell>
          <cell r="R1134">
            <v>0</v>
          </cell>
          <cell r="S1134">
            <v>0</v>
          </cell>
          <cell r="T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9.9</v>
          </cell>
          <cell r="AC1134">
            <v>0</v>
          </cell>
          <cell r="AD1134">
            <v>14.2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98.2</v>
          </cell>
          <cell r="AJ1134">
            <v>30.5</v>
          </cell>
          <cell r="AK1134">
            <v>24.6</v>
          </cell>
          <cell r="AL1134">
            <v>2.91</v>
          </cell>
          <cell r="AM1134">
            <v>62.5</v>
          </cell>
          <cell r="AN1134">
            <v>24.9</v>
          </cell>
          <cell r="AO1134">
            <v>20.8</v>
          </cell>
          <cell r="AP1134">
            <v>2.3199999999999998</v>
          </cell>
          <cell r="AQ1134">
            <v>0</v>
          </cell>
          <cell r="AR1134">
            <v>127</v>
          </cell>
          <cell r="AS1134">
            <v>0</v>
          </cell>
          <cell r="AT1134">
            <v>38.4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D1134" t="str">
            <v>HSS203.2x152.4x12.7</v>
          </cell>
          <cell r="BE1134" t="str">
            <v>HSS203.2x152.4x12.7</v>
          </cell>
          <cell r="BF1134">
            <v>62.4</v>
          </cell>
          <cell r="BG1134">
            <v>74.897499599999989</v>
          </cell>
          <cell r="BH1134">
            <v>0</v>
          </cell>
          <cell r="BI1134">
            <v>20.327999999999999</v>
          </cell>
          <cell r="BJ1134">
            <v>0</v>
          </cell>
          <cell r="BK1134">
            <v>0</v>
          </cell>
          <cell r="BL1134">
            <v>15.245999999999999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1.2705</v>
          </cell>
          <cell r="BR1134">
            <v>1.181565</v>
          </cell>
          <cell r="BS1134">
            <v>0</v>
          </cell>
          <cell r="BT1134">
            <v>0</v>
          </cell>
          <cell r="BU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9.9</v>
          </cell>
          <cell r="CD1134">
            <v>0</v>
          </cell>
          <cell r="CE1134">
            <v>14.2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4093.83324041173</v>
          </cell>
          <cell r="CK1134">
            <v>500.39600584049998</v>
          </cell>
          <cell r="CL1134">
            <v>403.59808995660001</v>
          </cell>
          <cell r="CM1134">
            <v>7.3943099999999999</v>
          </cell>
          <cell r="CN1134">
            <v>2605.5455959850624</v>
          </cell>
          <cell r="CO1134">
            <v>408.52001788289994</v>
          </cell>
          <cell r="CP1134">
            <v>341.25366955679999</v>
          </cell>
          <cell r="CQ1134">
            <v>5.8951199999999995</v>
          </cell>
          <cell r="CR1134">
            <v>0</v>
          </cell>
          <cell r="CS1134">
            <v>5294.4686510416468</v>
          </cell>
          <cell r="CT1134">
            <v>0</v>
          </cell>
          <cell r="CU1134">
            <v>630.00677456639994</v>
          </cell>
          <cell r="CV1134">
            <v>0</v>
          </cell>
          <cell r="CW1134">
            <v>0</v>
          </cell>
          <cell r="CX1134">
            <v>0</v>
          </cell>
          <cell r="CY1134">
            <v>0</v>
          </cell>
          <cell r="CZ1134">
            <v>0</v>
          </cell>
          <cell r="DA1134">
            <v>0</v>
          </cell>
          <cell r="DB1134">
            <v>0</v>
          </cell>
          <cell r="DC1134">
            <v>0</v>
          </cell>
        </row>
        <row r="1135">
          <cell r="C1135" t="str">
            <v>HSS8x6x1/4</v>
          </cell>
          <cell r="D1135" t="str">
            <v>F</v>
          </cell>
          <cell r="E1135">
            <v>22.4</v>
          </cell>
          <cell r="F1135">
            <v>6.17</v>
          </cell>
          <cell r="G1135">
            <v>0</v>
          </cell>
          <cell r="H1135">
            <v>8</v>
          </cell>
          <cell r="I1135">
            <v>0</v>
          </cell>
          <cell r="J1135">
            <v>0</v>
          </cell>
          <cell r="K1135">
            <v>6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0.25</v>
          </cell>
          <cell r="Q1135">
            <v>0.23300000000000001</v>
          </cell>
          <cell r="R1135">
            <v>0</v>
          </cell>
          <cell r="S1135">
            <v>0</v>
          </cell>
          <cell r="T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22.8</v>
          </cell>
          <cell r="AC1135">
            <v>0</v>
          </cell>
          <cell r="AD1135">
            <v>31.3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56.6</v>
          </cell>
          <cell r="AJ1135">
            <v>16.899999999999999</v>
          </cell>
          <cell r="AK1135">
            <v>14.2</v>
          </cell>
          <cell r="AL1135">
            <v>3.03</v>
          </cell>
          <cell r="AM1135">
            <v>36.4</v>
          </cell>
          <cell r="AN1135">
            <v>13.9</v>
          </cell>
          <cell r="AO1135">
            <v>12.1</v>
          </cell>
          <cell r="AP1135">
            <v>2.4300000000000002</v>
          </cell>
          <cell r="AQ1135">
            <v>0</v>
          </cell>
          <cell r="AR1135">
            <v>70.3</v>
          </cell>
          <cell r="AS1135">
            <v>0</v>
          </cell>
          <cell r="AT1135">
            <v>20.8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D1135" t="str">
            <v>HSS203.2x152.4x6.4</v>
          </cell>
          <cell r="BE1135" t="str">
            <v>HSS203.2x152.4x6.4</v>
          </cell>
          <cell r="BF1135">
            <v>33.4</v>
          </cell>
          <cell r="BG1135">
            <v>39.837721769999995</v>
          </cell>
          <cell r="BH1135">
            <v>0</v>
          </cell>
          <cell r="BI1135">
            <v>20.327999999999999</v>
          </cell>
          <cell r="BJ1135">
            <v>0</v>
          </cell>
          <cell r="BK1135">
            <v>0</v>
          </cell>
          <cell r="BL1135">
            <v>15.245999999999999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0.63524999999999998</v>
          </cell>
          <cell r="BR1135">
            <v>0.59205300000000005</v>
          </cell>
          <cell r="BS1135">
            <v>0</v>
          </cell>
          <cell r="BT1135">
            <v>0</v>
          </cell>
          <cell r="BU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22.8</v>
          </cell>
          <cell r="CD1135">
            <v>0</v>
          </cell>
          <cell r="CE1135">
            <v>31.3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2359.5820917240726</v>
          </cell>
          <cell r="CK1135">
            <v>277.26860651489994</v>
          </cell>
          <cell r="CL1135">
            <v>232.97125517819998</v>
          </cell>
          <cell r="CM1135">
            <v>7.6992299999999991</v>
          </cell>
          <cell r="CN1135">
            <v>1517.4697551017002</v>
          </cell>
          <cell r="CO1135">
            <v>228.0493272519</v>
          </cell>
          <cell r="CP1135">
            <v>198.51775969409999</v>
          </cell>
          <cell r="CQ1135">
            <v>6.1746300000000005</v>
          </cell>
          <cell r="CR1135">
            <v>0</v>
          </cell>
          <cell r="CS1135">
            <v>2930.7176863639979</v>
          </cell>
          <cell r="CT1135">
            <v>0</v>
          </cell>
          <cell r="CU1135">
            <v>341.25366955679999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</row>
        <row r="1136">
          <cell r="C1136" t="str">
            <v>HSS8x6x3/16</v>
          </cell>
          <cell r="D1136" t="str">
            <v>F</v>
          </cell>
          <cell r="E1136">
            <v>17.100000000000001</v>
          </cell>
          <cell r="F1136">
            <v>4.67</v>
          </cell>
          <cell r="G1136">
            <v>0</v>
          </cell>
          <cell r="H1136">
            <v>8</v>
          </cell>
          <cell r="I1136">
            <v>0</v>
          </cell>
          <cell r="J1136">
            <v>0</v>
          </cell>
          <cell r="K1136">
            <v>6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0.1875</v>
          </cell>
          <cell r="Q1136">
            <v>0.17399999999999999</v>
          </cell>
          <cell r="R1136">
            <v>0</v>
          </cell>
          <cell r="S1136">
            <v>0</v>
          </cell>
          <cell r="T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31.5</v>
          </cell>
          <cell r="AC1136">
            <v>0</v>
          </cell>
          <cell r="AD1136">
            <v>43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43.7</v>
          </cell>
          <cell r="AJ1136">
            <v>13</v>
          </cell>
          <cell r="AK1136">
            <v>10.9</v>
          </cell>
          <cell r="AL1136">
            <v>3.06</v>
          </cell>
          <cell r="AM1136">
            <v>28.2</v>
          </cell>
          <cell r="AN1136">
            <v>10.7</v>
          </cell>
          <cell r="AO1136">
            <v>9.39</v>
          </cell>
          <cell r="AP1136">
            <v>2.46</v>
          </cell>
          <cell r="AQ1136">
            <v>0</v>
          </cell>
          <cell r="AR1136">
            <v>53.7</v>
          </cell>
          <cell r="AS1136">
            <v>0</v>
          </cell>
          <cell r="AT1136">
            <v>15.8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D1136" t="str">
            <v>HSS203.2x152.4x4.8</v>
          </cell>
          <cell r="BE1136" t="str">
            <v>HSS203.2x152.4x4.8</v>
          </cell>
          <cell r="BF1136">
            <v>25.5</v>
          </cell>
          <cell r="BG1136">
            <v>30.152700269999997</v>
          </cell>
          <cell r="BH1136">
            <v>0</v>
          </cell>
          <cell r="BI1136">
            <v>20.327999999999999</v>
          </cell>
          <cell r="BJ1136">
            <v>0</v>
          </cell>
          <cell r="BK1136">
            <v>0</v>
          </cell>
          <cell r="BL1136">
            <v>15.245999999999999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0.47643749999999996</v>
          </cell>
          <cell r="BR1136">
            <v>0.44213399999999997</v>
          </cell>
          <cell r="BS1136">
            <v>0</v>
          </cell>
          <cell r="BT1136">
            <v>0</v>
          </cell>
          <cell r="BU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31.5</v>
          </cell>
          <cell r="CD1136">
            <v>0</v>
          </cell>
          <cell r="CE1136">
            <v>43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1821.7974807127557</v>
          </cell>
          <cell r="CK1136">
            <v>213.28354347299998</v>
          </cell>
          <cell r="CL1136">
            <v>178.83004798889999</v>
          </cell>
          <cell r="CM1136">
            <v>7.7754599999999998</v>
          </cell>
          <cell r="CN1136">
            <v>1175.6221729084602</v>
          </cell>
          <cell r="CO1136">
            <v>175.54876270469998</v>
          </cell>
          <cell r="CP1136">
            <v>154.05634409319001</v>
          </cell>
          <cell r="CQ1136">
            <v>6.2508599999999994</v>
          </cell>
          <cell r="CR1136">
            <v>0</v>
          </cell>
          <cell r="CS1136">
            <v>2238.6847760703658</v>
          </cell>
          <cell r="CT1136">
            <v>0</v>
          </cell>
          <cell r="CU1136">
            <v>259.22153745179997</v>
          </cell>
          <cell r="CV1136">
            <v>0</v>
          </cell>
          <cell r="CW1136">
            <v>0</v>
          </cell>
          <cell r="CX1136">
            <v>0</v>
          </cell>
          <cell r="CY1136">
            <v>0</v>
          </cell>
          <cell r="CZ1136">
            <v>0</v>
          </cell>
          <cell r="DA1136">
            <v>0</v>
          </cell>
          <cell r="DB1136">
            <v>0</v>
          </cell>
          <cell r="DC1136">
            <v>0</v>
          </cell>
        </row>
        <row r="1137">
          <cell r="C1137" t="str">
            <v>HSS8x6x3/8</v>
          </cell>
          <cell r="D1137" t="str">
            <v>F</v>
          </cell>
          <cell r="E1137">
            <v>32.5</v>
          </cell>
          <cell r="F1137">
            <v>8.9700000000000006</v>
          </cell>
          <cell r="G1137">
            <v>0</v>
          </cell>
          <cell r="H1137">
            <v>8</v>
          </cell>
          <cell r="I1137">
            <v>0</v>
          </cell>
          <cell r="J1137">
            <v>0</v>
          </cell>
          <cell r="K1137">
            <v>6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0.375</v>
          </cell>
          <cell r="Q1137">
            <v>0.34899999999999998</v>
          </cell>
          <cell r="R1137">
            <v>0</v>
          </cell>
          <cell r="S1137">
            <v>0</v>
          </cell>
          <cell r="T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14.2</v>
          </cell>
          <cell r="AC1137">
            <v>0</v>
          </cell>
          <cell r="AD1137">
            <v>19.899999999999999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79.099999999999994</v>
          </cell>
          <cell r="AJ1137">
            <v>24.1</v>
          </cell>
          <cell r="AK1137">
            <v>19.8</v>
          </cell>
          <cell r="AL1137">
            <v>2.97</v>
          </cell>
          <cell r="AM1137">
            <v>50.6</v>
          </cell>
          <cell r="AN1137">
            <v>19.8</v>
          </cell>
          <cell r="AO1137">
            <v>16.899999999999999</v>
          </cell>
          <cell r="AP1137">
            <v>2.38</v>
          </cell>
          <cell r="AQ1137">
            <v>0</v>
          </cell>
          <cell r="AR1137">
            <v>100</v>
          </cell>
          <cell r="AS1137">
            <v>0</v>
          </cell>
          <cell r="AT1137">
            <v>30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D1137" t="str">
            <v>HSS203.2x152.4x9.5</v>
          </cell>
          <cell r="BE1137" t="str">
            <v>HSS203.2x152.4x9.5</v>
          </cell>
          <cell r="BF1137">
            <v>48.4</v>
          </cell>
          <cell r="BG1137">
            <v>57.916428570000001</v>
          </cell>
          <cell r="BH1137">
            <v>0</v>
          </cell>
          <cell r="BI1137">
            <v>20.327999999999999</v>
          </cell>
          <cell r="BJ1137">
            <v>0</v>
          </cell>
          <cell r="BK1137">
            <v>0</v>
          </cell>
          <cell r="BL1137">
            <v>15.245999999999999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0.95287499999999992</v>
          </cell>
          <cell r="BR1137">
            <v>0.88680899999999996</v>
          </cell>
          <cell r="BS1137">
            <v>0</v>
          </cell>
          <cell r="BT1137">
            <v>0</v>
          </cell>
          <cell r="BU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14.2</v>
          </cell>
          <cell r="CD1137">
            <v>0</v>
          </cell>
          <cell r="CE1137">
            <v>19.899999999999999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3297.5785062786949</v>
          </cell>
          <cell r="CK1137">
            <v>395.39487674610001</v>
          </cell>
          <cell r="CL1137">
            <v>324.8472431358</v>
          </cell>
          <cell r="CM1137">
            <v>7.5467700000000004</v>
          </cell>
          <cell r="CN1137">
            <v>2109.4497145095065</v>
          </cell>
          <cell r="CO1137">
            <v>324.8472431358</v>
          </cell>
          <cell r="CP1137">
            <v>277.26860651489994</v>
          </cell>
          <cell r="CQ1137">
            <v>6.04758</v>
          </cell>
          <cell r="CR1137">
            <v>0</v>
          </cell>
          <cell r="CS1137">
            <v>4168.8729535760995</v>
          </cell>
          <cell r="CT1137">
            <v>0</v>
          </cell>
          <cell r="CU1137">
            <v>492.19279262999999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</row>
        <row r="1138">
          <cell r="C1138" t="str">
            <v>HSS8x6x5/16</v>
          </cell>
          <cell r="D1138" t="str">
            <v>F</v>
          </cell>
          <cell r="E1138">
            <v>27.5</v>
          </cell>
          <cell r="F1138">
            <v>7.59</v>
          </cell>
          <cell r="G1138">
            <v>0</v>
          </cell>
          <cell r="H1138">
            <v>8</v>
          </cell>
          <cell r="I1138">
            <v>0</v>
          </cell>
          <cell r="J1138">
            <v>0</v>
          </cell>
          <cell r="K1138">
            <v>6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0.3125</v>
          </cell>
          <cell r="Q1138">
            <v>0.29099999999999998</v>
          </cell>
          <cell r="R1138">
            <v>0</v>
          </cell>
          <cell r="S1138">
            <v>0</v>
          </cell>
          <cell r="T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17.600000000000001</v>
          </cell>
          <cell r="AC1138">
            <v>0</v>
          </cell>
          <cell r="AD1138">
            <v>24.5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68.3</v>
          </cell>
          <cell r="AJ1138">
            <v>20.6</v>
          </cell>
          <cell r="AK1138">
            <v>17.100000000000001</v>
          </cell>
          <cell r="AL1138">
            <v>3</v>
          </cell>
          <cell r="AM1138">
            <v>43.8</v>
          </cell>
          <cell r="AN1138">
            <v>16.899999999999999</v>
          </cell>
          <cell r="AO1138">
            <v>14.6</v>
          </cell>
          <cell r="AP1138">
            <v>2.4</v>
          </cell>
          <cell r="AQ1138">
            <v>0</v>
          </cell>
          <cell r="AR1138">
            <v>85.8</v>
          </cell>
          <cell r="AS1138">
            <v>0</v>
          </cell>
          <cell r="AT1138">
            <v>25.5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D1138" t="str">
            <v>HSS203.2x152.4x7.9</v>
          </cell>
          <cell r="BE1138" t="str">
            <v>HSS203.2x152.4x7.9</v>
          </cell>
          <cell r="BF1138">
            <v>41</v>
          </cell>
          <cell r="BG1138">
            <v>49.006208789999995</v>
          </cell>
          <cell r="BH1138">
            <v>0</v>
          </cell>
          <cell r="BI1138">
            <v>20.327999999999999</v>
          </cell>
          <cell r="BJ1138">
            <v>0</v>
          </cell>
          <cell r="BK1138">
            <v>0</v>
          </cell>
          <cell r="BL1138">
            <v>15.245999999999999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0.7940625</v>
          </cell>
          <cell r="BR1138">
            <v>0.73943099999999995</v>
          </cell>
          <cell r="BS1138">
            <v>0</v>
          </cell>
          <cell r="BT1138">
            <v>0</v>
          </cell>
          <cell r="BU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17.600000000000001</v>
          </cell>
          <cell r="CD1138">
            <v>0</v>
          </cell>
          <cell r="CE1138">
            <v>24.5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2847.3402272924759</v>
          </cell>
          <cell r="CK1138">
            <v>337.97238427259998</v>
          </cell>
          <cell r="CL1138">
            <v>280.54989179910001</v>
          </cell>
          <cell r="CM1138">
            <v>7.6229999999999993</v>
          </cell>
          <cell r="CN1138">
            <v>1825.9663536663315</v>
          </cell>
          <cell r="CO1138">
            <v>277.26860651489994</v>
          </cell>
          <cell r="CP1138">
            <v>239.53382574659997</v>
          </cell>
          <cell r="CQ1138">
            <v>6.0983999999999998</v>
          </cell>
          <cell r="CR1138">
            <v>0</v>
          </cell>
          <cell r="CS1138">
            <v>3576.8929941682936</v>
          </cell>
          <cell r="CT1138">
            <v>0</v>
          </cell>
          <cell r="CU1138">
            <v>418.36387373549996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</row>
        <row r="1139">
          <cell r="C1139" t="str">
            <v>HSS8x6x5/8</v>
          </cell>
          <cell r="D1139" t="str">
            <v>F</v>
          </cell>
          <cell r="E1139">
            <v>50.6</v>
          </cell>
          <cell r="F1139">
            <v>14</v>
          </cell>
          <cell r="G1139">
            <v>0</v>
          </cell>
          <cell r="H1139">
            <v>8</v>
          </cell>
          <cell r="I1139">
            <v>0</v>
          </cell>
          <cell r="J1139">
            <v>0</v>
          </cell>
          <cell r="K1139">
            <v>6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0.625</v>
          </cell>
          <cell r="Q1139">
            <v>0.58099999999999996</v>
          </cell>
          <cell r="R1139">
            <v>0</v>
          </cell>
          <cell r="S1139">
            <v>0</v>
          </cell>
          <cell r="T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7.33</v>
          </cell>
          <cell r="AC1139">
            <v>0</v>
          </cell>
          <cell r="AD1139">
            <v>10.8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114</v>
          </cell>
          <cell r="AJ1139">
            <v>36.1</v>
          </cell>
          <cell r="AK1139">
            <v>28.5</v>
          </cell>
          <cell r="AL1139">
            <v>2.85</v>
          </cell>
          <cell r="AM1139">
            <v>72.3</v>
          </cell>
          <cell r="AN1139">
            <v>29.5</v>
          </cell>
          <cell r="AO1139">
            <v>24.1</v>
          </cell>
          <cell r="AP1139">
            <v>2.27</v>
          </cell>
          <cell r="AQ1139">
            <v>0</v>
          </cell>
          <cell r="AR1139">
            <v>150</v>
          </cell>
          <cell r="AS1139">
            <v>0</v>
          </cell>
          <cell r="AT1139">
            <v>46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D1139" t="str">
            <v>HSS203.2x152.4x15.9</v>
          </cell>
          <cell r="BE1139" t="str">
            <v>HSS203.2x152.4x15.9</v>
          </cell>
          <cell r="BF1139">
            <v>75.399999999999991</v>
          </cell>
          <cell r="BG1139">
            <v>90.393533999999988</v>
          </cell>
          <cell r="BH1139">
            <v>0</v>
          </cell>
          <cell r="BI1139">
            <v>20.327999999999999</v>
          </cell>
          <cell r="BJ1139">
            <v>0</v>
          </cell>
          <cell r="BK1139">
            <v>0</v>
          </cell>
          <cell r="BL1139">
            <v>15.245999999999999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1.588125</v>
          </cell>
          <cell r="BR1139">
            <v>1.4763209999999998</v>
          </cell>
          <cell r="BS1139">
            <v>0</v>
          </cell>
          <cell r="BT1139">
            <v>0</v>
          </cell>
          <cell r="BU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7.33</v>
          </cell>
          <cell r="CD1139">
            <v>0</v>
          </cell>
          <cell r="CE1139">
            <v>10.8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4752.5151670767536</v>
          </cell>
          <cell r="CK1139">
            <v>592.27199379809997</v>
          </cell>
          <cell r="CL1139">
            <v>467.5831529985</v>
          </cell>
          <cell r="CM1139">
            <v>7.2418500000000003</v>
          </cell>
          <cell r="CN1139">
            <v>3014.09514543552</v>
          </cell>
          <cell r="CO1139">
            <v>483.98957941949999</v>
          </cell>
          <cell r="CP1139">
            <v>395.39487674610001</v>
          </cell>
          <cell r="CQ1139">
            <v>5.7680699999999998</v>
          </cell>
          <cell r="CR1139">
            <v>0</v>
          </cell>
          <cell r="CS1139">
            <v>6253.3094303641501</v>
          </cell>
          <cell r="CT1139">
            <v>0</v>
          </cell>
          <cell r="CU1139">
            <v>754.69561536599997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</row>
        <row r="1140">
          <cell r="C1140" t="str">
            <v>HSS8x8x1/2</v>
          </cell>
          <cell r="D1140" t="str">
            <v>F</v>
          </cell>
          <cell r="E1140">
            <v>48.7</v>
          </cell>
          <cell r="F1140">
            <v>13.5</v>
          </cell>
          <cell r="G1140">
            <v>0</v>
          </cell>
          <cell r="H1140">
            <v>8</v>
          </cell>
          <cell r="I1140">
            <v>0</v>
          </cell>
          <cell r="J1140">
            <v>0</v>
          </cell>
          <cell r="K1140">
            <v>8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0.5</v>
          </cell>
          <cell r="Q1140">
            <v>0.46500000000000002</v>
          </cell>
          <cell r="R1140">
            <v>0</v>
          </cell>
          <cell r="S1140">
            <v>0</v>
          </cell>
          <cell r="T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14.2</v>
          </cell>
          <cell r="AC1140">
            <v>0</v>
          </cell>
          <cell r="AD1140">
            <v>14.2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125</v>
          </cell>
          <cell r="AJ1140">
            <v>37.5</v>
          </cell>
          <cell r="AK1140">
            <v>31.2</v>
          </cell>
          <cell r="AL1140">
            <v>3.04</v>
          </cell>
          <cell r="AM1140">
            <v>125</v>
          </cell>
          <cell r="AN1140">
            <v>37.5</v>
          </cell>
          <cell r="AO1140">
            <v>31.2</v>
          </cell>
          <cell r="AP1140">
            <v>3.04</v>
          </cell>
          <cell r="AQ1140">
            <v>0</v>
          </cell>
          <cell r="AR1140">
            <v>204</v>
          </cell>
          <cell r="AS1140">
            <v>0</v>
          </cell>
          <cell r="AT1140">
            <v>52.4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D1140" t="str">
            <v>HSS203.2x203.2x12.7</v>
          </cell>
          <cell r="BE1140" t="str">
            <v>HSS203.2x203.2x12.7</v>
          </cell>
          <cell r="BF1140">
            <v>72.5</v>
          </cell>
          <cell r="BG1140">
            <v>87.165193500000001</v>
          </cell>
          <cell r="BH1140">
            <v>0</v>
          </cell>
          <cell r="BI1140">
            <v>20.327999999999999</v>
          </cell>
          <cell r="BJ1140">
            <v>0</v>
          </cell>
          <cell r="BK1140">
            <v>0</v>
          </cell>
          <cell r="BL1140">
            <v>20.327999999999999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1.2705</v>
          </cell>
          <cell r="BR1140">
            <v>1.181565</v>
          </cell>
          <cell r="BS1140">
            <v>0</v>
          </cell>
          <cell r="BT1140">
            <v>0</v>
          </cell>
          <cell r="BU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14.2</v>
          </cell>
          <cell r="CD1140">
            <v>0</v>
          </cell>
          <cell r="CE1140">
            <v>14.2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5211.0911919701248</v>
          </cell>
          <cell r="CK1140">
            <v>615.24099078749998</v>
          </cell>
          <cell r="CL1140">
            <v>511.88050433519993</v>
          </cell>
          <cell r="CM1140">
            <v>7.72464</v>
          </cell>
          <cell r="CN1140">
            <v>5211.0911919701248</v>
          </cell>
          <cell r="CO1140">
            <v>615.24099078749998</v>
          </cell>
          <cell r="CP1140">
            <v>511.88050433519993</v>
          </cell>
          <cell r="CQ1140">
            <v>7.72464</v>
          </cell>
          <cell r="CR1140">
            <v>0</v>
          </cell>
          <cell r="CS1140">
            <v>8504.500825295243</v>
          </cell>
          <cell r="CT1140">
            <v>0</v>
          </cell>
          <cell r="CU1140">
            <v>859.69674446039994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</row>
        <row r="1141">
          <cell r="C1141" t="str">
            <v>HSS8x8x1/4</v>
          </cell>
          <cell r="D1141" t="str">
            <v>F</v>
          </cell>
          <cell r="E1141">
            <v>25.8</v>
          </cell>
          <cell r="F1141">
            <v>7.1</v>
          </cell>
          <cell r="G1141">
            <v>0</v>
          </cell>
          <cell r="H1141">
            <v>8</v>
          </cell>
          <cell r="I1141">
            <v>0</v>
          </cell>
          <cell r="J1141">
            <v>0</v>
          </cell>
          <cell r="K1141">
            <v>8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0.25</v>
          </cell>
          <cell r="Q1141">
            <v>0.23300000000000001</v>
          </cell>
          <cell r="R1141">
            <v>0</v>
          </cell>
          <cell r="S1141">
            <v>0</v>
          </cell>
          <cell r="T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31.3</v>
          </cell>
          <cell r="AC1141">
            <v>0</v>
          </cell>
          <cell r="AD1141">
            <v>31.3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70.7</v>
          </cell>
          <cell r="AJ1141">
            <v>20.5</v>
          </cell>
          <cell r="AK1141">
            <v>17.7</v>
          </cell>
          <cell r="AL1141">
            <v>3.15</v>
          </cell>
          <cell r="AM1141">
            <v>70.7</v>
          </cell>
          <cell r="AN1141">
            <v>20.5</v>
          </cell>
          <cell r="AO1141">
            <v>17.7</v>
          </cell>
          <cell r="AP1141">
            <v>3.15</v>
          </cell>
          <cell r="AQ1141">
            <v>0</v>
          </cell>
          <cell r="AR1141">
            <v>111</v>
          </cell>
          <cell r="AS1141">
            <v>0</v>
          </cell>
          <cell r="AT1141">
            <v>28.1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D1141" t="str">
            <v>HSS203.2x203.2x6.4</v>
          </cell>
          <cell r="BE1141" t="str">
            <v>HSS203.2x203.2x6.4</v>
          </cell>
          <cell r="BF1141">
            <v>38.4</v>
          </cell>
          <cell r="BG1141">
            <v>45.842435099999996</v>
          </cell>
          <cell r="BH1141">
            <v>0</v>
          </cell>
          <cell r="BI1141">
            <v>20.327999999999999</v>
          </cell>
          <cell r="BJ1141">
            <v>0</v>
          </cell>
          <cell r="BK1141">
            <v>0</v>
          </cell>
          <cell r="BL1141">
            <v>20.327999999999999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0.63524999999999998</v>
          </cell>
          <cell r="BR1141">
            <v>0.59205300000000005</v>
          </cell>
          <cell r="BS1141">
            <v>0</v>
          </cell>
          <cell r="BT1141">
            <v>0</v>
          </cell>
          <cell r="BU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31.3</v>
          </cell>
          <cell r="CD1141">
            <v>0</v>
          </cell>
          <cell r="CE1141">
            <v>31.3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2947.3931781783026</v>
          </cell>
          <cell r="CK1141">
            <v>336.33174163050001</v>
          </cell>
          <cell r="CL1141">
            <v>290.39374765169998</v>
          </cell>
          <cell r="CM1141">
            <v>8.0041499999999992</v>
          </cell>
          <cell r="CN1141">
            <v>2947.3931781783026</v>
          </cell>
          <cell r="CO1141">
            <v>336.33174163050001</v>
          </cell>
          <cell r="CP1141">
            <v>290.39374765169998</v>
          </cell>
          <cell r="CQ1141">
            <v>8.0041499999999992</v>
          </cell>
          <cell r="CR1141">
            <v>0</v>
          </cell>
          <cell r="CS1141">
            <v>4627.4489784694706</v>
          </cell>
          <cell r="CT1141">
            <v>0</v>
          </cell>
          <cell r="CU1141">
            <v>461.02058243009998</v>
          </cell>
          <cell r="CV1141">
            <v>0</v>
          </cell>
          <cell r="CW1141">
            <v>0</v>
          </cell>
          <cell r="CX1141">
            <v>0</v>
          </cell>
          <cell r="CY1141">
            <v>0</v>
          </cell>
          <cell r="CZ1141">
            <v>0</v>
          </cell>
          <cell r="DA1141">
            <v>0</v>
          </cell>
          <cell r="DB1141">
            <v>0</v>
          </cell>
          <cell r="DC1141">
            <v>0</v>
          </cell>
        </row>
        <row r="1142">
          <cell r="C1142" t="str">
            <v>HSS8x8x3/16</v>
          </cell>
          <cell r="D1142" t="str">
            <v>F</v>
          </cell>
          <cell r="E1142">
            <v>19.600000000000001</v>
          </cell>
          <cell r="F1142">
            <v>5.37</v>
          </cell>
          <cell r="G1142">
            <v>0</v>
          </cell>
          <cell r="H1142">
            <v>8</v>
          </cell>
          <cell r="I1142">
            <v>0</v>
          </cell>
          <cell r="J1142">
            <v>0</v>
          </cell>
          <cell r="K1142">
            <v>8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0.1875</v>
          </cell>
          <cell r="Q1142">
            <v>0.17399999999999999</v>
          </cell>
          <cell r="R1142">
            <v>0</v>
          </cell>
          <cell r="S1142">
            <v>0</v>
          </cell>
          <cell r="T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43</v>
          </cell>
          <cell r="AC1142">
            <v>0</v>
          </cell>
          <cell r="AD1142">
            <v>43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54.4</v>
          </cell>
          <cell r="AJ1142">
            <v>15.7</v>
          </cell>
          <cell r="AK1142">
            <v>13.6</v>
          </cell>
          <cell r="AL1142">
            <v>3.18</v>
          </cell>
          <cell r="AM1142">
            <v>54.4</v>
          </cell>
          <cell r="AN1142">
            <v>15.7</v>
          </cell>
          <cell r="AO1142">
            <v>13.6</v>
          </cell>
          <cell r="AP1142">
            <v>3.18</v>
          </cell>
          <cell r="AQ1142">
            <v>0</v>
          </cell>
          <cell r="AR1142">
            <v>84.5</v>
          </cell>
          <cell r="AS1142">
            <v>0</v>
          </cell>
          <cell r="AT1142">
            <v>21.3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D1142" t="str">
            <v>HSS203.2x203.2x4.8</v>
          </cell>
          <cell r="BE1142" t="str">
            <v>HSS203.2x203.2x4.8</v>
          </cell>
          <cell r="BF1142">
            <v>29.200000000000003</v>
          </cell>
          <cell r="BG1142">
            <v>34.672376970000002</v>
          </cell>
          <cell r="BH1142">
            <v>0</v>
          </cell>
          <cell r="BI1142">
            <v>20.327999999999999</v>
          </cell>
          <cell r="BJ1142">
            <v>0</v>
          </cell>
          <cell r="BK1142">
            <v>0</v>
          </cell>
          <cell r="BL1142">
            <v>20.327999999999999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0.47643749999999996</v>
          </cell>
          <cell r="BR1142">
            <v>0.44213399999999997</v>
          </cell>
          <cell r="BS1142">
            <v>0</v>
          </cell>
          <cell r="BT1142">
            <v>0</v>
          </cell>
          <cell r="BU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43</v>
          </cell>
          <cell r="CD1142">
            <v>0</v>
          </cell>
          <cell r="CE1142">
            <v>43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2267.8668867453985</v>
          </cell>
          <cell r="CK1142">
            <v>257.5808948097</v>
          </cell>
          <cell r="CL1142">
            <v>223.12739932559998</v>
          </cell>
          <cell r="CM1142">
            <v>8.0803799999999999</v>
          </cell>
          <cell r="CN1142">
            <v>2267.8668867453985</v>
          </cell>
          <cell r="CO1142">
            <v>257.5808948097</v>
          </cell>
          <cell r="CP1142">
            <v>223.12739932559998</v>
          </cell>
          <cell r="CQ1142">
            <v>8.0803799999999999</v>
          </cell>
          <cell r="CR1142">
            <v>0</v>
          </cell>
          <cell r="CS1142">
            <v>3522.6976457718042</v>
          </cell>
          <cell r="CT1142">
            <v>0</v>
          </cell>
          <cell r="CU1142">
            <v>349.45688276729999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</row>
        <row r="1143">
          <cell r="C1143" t="str">
            <v>HSS8x8x3/8</v>
          </cell>
          <cell r="D1143" t="str">
            <v>F</v>
          </cell>
          <cell r="E1143">
            <v>37.6</v>
          </cell>
          <cell r="F1143">
            <v>10.4</v>
          </cell>
          <cell r="G1143">
            <v>0</v>
          </cell>
          <cell r="H1143">
            <v>8</v>
          </cell>
          <cell r="I1143">
            <v>0</v>
          </cell>
          <cell r="J1143">
            <v>0</v>
          </cell>
          <cell r="K1143">
            <v>8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0.375</v>
          </cell>
          <cell r="Q1143">
            <v>0.34899999999999998</v>
          </cell>
          <cell r="R1143">
            <v>0</v>
          </cell>
          <cell r="S1143">
            <v>0</v>
          </cell>
          <cell r="T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19.899999999999999</v>
          </cell>
          <cell r="AC1143">
            <v>0</v>
          </cell>
          <cell r="AD1143">
            <v>19.899999999999999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99.6</v>
          </cell>
          <cell r="AJ1143">
            <v>29.4</v>
          </cell>
          <cell r="AK1143">
            <v>24.9</v>
          </cell>
          <cell r="AL1143">
            <v>3.1</v>
          </cell>
          <cell r="AM1143">
            <v>99.6</v>
          </cell>
          <cell r="AN1143">
            <v>29.4</v>
          </cell>
          <cell r="AO1143">
            <v>24.9</v>
          </cell>
          <cell r="AP1143">
            <v>3.1</v>
          </cell>
          <cell r="AQ1143">
            <v>0</v>
          </cell>
          <cell r="AR1143">
            <v>160</v>
          </cell>
          <cell r="AS1143">
            <v>0</v>
          </cell>
          <cell r="AT1143">
            <v>40.700000000000003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D1143" t="str">
            <v>HSS203.2x203.2x9.5</v>
          </cell>
          <cell r="BE1143" t="str">
            <v>HSS203.2x203.2x9.5</v>
          </cell>
          <cell r="BF1143">
            <v>56</v>
          </cell>
          <cell r="BG1143">
            <v>67.149482399999997</v>
          </cell>
          <cell r="BH1143">
            <v>0</v>
          </cell>
          <cell r="BI1143">
            <v>20.327999999999999</v>
          </cell>
          <cell r="BJ1143">
            <v>0</v>
          </cell>
          <cell r="BK1143">
            <v>0</v>
          </cell>
          <cell r="BL1143">
            <v>20.327999999999999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0.95287499999999992</v>
          </cell>
          <cell r="BR1143">
            <v>0.88680899999999996</v>
          </cell>
          <cell r="BS1143">
            <v>0</v>
          </cell>
          <cell r="BT1143">
            <v>0</v>
          </cell>
          <cell r="BU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19.899999999999999</v>
          </cell>
          <cell r="CD1143">
            <v>0</v>
          </cell>
          <cell r="CE1143">
            <v>19.899999999999999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4152.1974617617952</v>
          </cell>
          <cell r="CK1143">
            <v>482.34893677739996</v>
          </cell>
          <cell r="CL1143">
            <v>408.52001788289994</v>
          </cell>
          <cell r="CM1143">
            <v>7.8771000000000004</v>
          </cell>
          <cell r="CN1143">
            <v>4152.1974617617952</v>
          </cell>
          <cell r="CO1143">
            <v>482.34893677739996</v>
          </cell>
          <cell r="CP1143">
            <v>408.52001788289994</v>
          </cell>
          <cell r="CQ1143">
            <v>7.8771000000000004</v>
          </cell>
          <cell r="CR1143">
            <v>0</v>
          </cell>
          <cell r="CS1143">
            <v>6670.1967257217602</v>
          </cell>
          <cell r="CT1143">
            <v>0</v>
          </cell>
          <cell r="CU1143">
            <v>667.74155533470002</v>
          </cell>
          <cell r="CV1143">
            <v>0</v>
          </cell>
          <cell r="CW1143">
            <v>0</v>
          </cell>
          <cell r="CX1143">
            <v>0</v>
          </cell>
          <cell r="CY1143">
            <v>0</v>
          </cell>
          <cell r="CZ1143">
            <v>0</v>
          </cell>
          <cell r="DA1143">
            <v>0</v>
          </cell>
          <cell r="DB1143">
            <v>0</v>
          </cell>
          <cell r="DC1143">
            <v>0</v>
          </cell>
        </row>
        <row r="1144">
          <cell r="C1144" t="str">
            <v>HSS8x8x5/16</v>
          </cell>
          <cell r="D1144" t="str">
            <v>F</v>
          </cell>
          <cell r="E1144">
            <v>31.8</v>
          </cell>
          <cell r="F1144">
            <v>8.76</v>
          </cell>
          <cell r="G1144">
            <v>0</v>
          </cell>
          <cell r="H1144">
            <v>8</v>
          </cell>
          <cell r="I1144">
            <v>0</v>
          </cell>
          <cell r="J1144">
            <v>0</v>
          </cell>
          <cell r="K1144">
            <v>8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0.3125</v>
          </cell>
          <cell r="Q1144">
            <v>0.29099999999999998</v>
          </cell>
          <cell r="R1144">
            <v>0</v>
          </cell>
          <cell r="S1144">
            <v>0</v>
          </cell>
          <cell r="T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24.5</v>
          </cell>
          <cell r="AC1144">
            <v>0</v>
          </cell>
          <cell r="AD1144">
            <v>24.5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85.6</v>
          </cell>
          <cell r="AJ1144">
            <v>25.1</v>
          </cell>
          <cell r="AK1144">
            <v>21.4</v>
          </cell>
          <cell r="AL1144">
            <v>3.13</v>
          </cell>
          <cell r="AM1144">
            <v>85.6</v>
          </cell>
          <cell r="AN1144">
            <v>25.1</v>
          </cell>
          <cell r="AO1144">
            <v>21.4</v>
          </cell>
          <cell r="AP1144">
            <v>3.13</v>
          </cell>
          <cell r="AQ1144">
            <v>0</v>
          </cell>
          <cell r="AR1144">
            <v>136</v>
          </cell>
          <cell r="AS1144">
            <v>0</v>
          </cell>
          <cell r="AT1144">
            <v>34.5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D1144" t="str">
            <v>HSS203.2x203.2x7.9</v>
          </cell>
          <cell r="BE1144" t="str">
            <v>HSS203.2x203.2x7.9</v>
          </cell>
          <cell r="BF1144">
            <v>47.4</v>
          </cell>
          <cell r="BG1144">
            <v>56.560525559999995</v>
          </cell>
          <cell r="BH1144">
            <v>0</v>
          </cell>
          <cell r="BI1144">
            <v>20.327999999999999</v>
          </cell>
          <cell r="BJ1144">
            <v>0</v>
          </cell>
          <cell r="BK1144">
            <v>0</v>
          </cell>
          <cell r="BL1144">
            <v>20.327999999999999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0.7940625</v>
          </cell>
          <cell r="BR1144">
            <v>0.73943099999999995</v>
          </cell>
          <cell r="BS1144">
            <v>0</v>
          </cell>
          <cell r="BT1144">
            <v>0</v>
          </cell>
          <cell r="BU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24.5</v>
          </cell>
          <cell r="CD1144">
            <v>0</v>
          </cell>
          <cell r="CE1144">
            <v>24.5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3568.5552482611411</v>
          </cell>
          <cell r="CK1144">
            <v>411.8013031671</v>
          </cell>
          <cell r="CL1144">
            <v>351.09752540939996</v>
          </cell>
          <cell r="CM1144">
            <v>7.9533299999999993</v>
          </cell>
          <cell r="CN1144">
            <v>3568.5552482611411</v>
          </cell>
          <cell r="CO1144">
            <v>411.8013031671</v>
          </cell>
          <cell r="CP1144">
            <v>351.09752540939996</v>
          </cell>
          <cell r="CQ1144">
            <v>7.9533299999999993</v>
          </cell>
          <cell r="CR1144">
            <v>0</v>
          </cell>
          <cell r="CS1144">
            <v>5669.6672168634959</v>
          </cell>
          <cell r="CT1144">
            <v>0</v>
          </cell>
          <cell r="CU1144">
            <v>566.02171152450001</v>
          </cell>
          <cell r="CV1144">
            <v>0</v>
          </cell>
          <cell r="CW1144">
            <v>0</v>
          </cell>
          <cell r="CX1144">
            <v>0</v>
          </cell>
          <cell r="CY1144">
            <v>0</v>
          </cell>
          <cell r="CZ1144">
            <v>0</v>
          </cell>
          <cell r="DA1144">
            <v>0</v>
          </cell>
          <cell r="DB1144">
            <v>0</v>
          </cell>
          <cell r="DC1144">
            <v>0</v>
          </cell>
        </row>
        <row r="1145">
          <cell r="C1145" t="str">
            <v>HSS8x8x5/8</v>
          </cell>
          <cell r="D1145" t="str">
            <v>F</v>
          </cell>
          <cell r="E1145">
            <v>59.1</v>
          </cell>
          <cell r="F1145">
            <v>16.399999999999999</v>
          </cell>
          <cell r="G1145">
            <v>0</v>
          </cell>
          <cell r="H1145">
            <v>8</v>
          </cell>
          <cell r="I1145">
            <v>0</v>
          </cell>
          <cell r="J1145">
            <v>0</v>
          </cell>
          <cell r="K1145">
            <v>8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0.625</v>
          </cell>
          <cell r="Q1145">
            <v>0.58099999999999996</v>
          </cell>
          <cell r="R1145">
            <v>0</v>
          </cell>
          <cell r="S1145">
            <v>0</v>
          </cell>
          <cell r="T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10.8</v>
          </cell>
          <cell r="AC1145">
            <v>0</v>
          </cell>
          <cell r="AD1145">
            <v>10.8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146</v>
          </cell>
          <cell r="AJ1145">
            <v>44.7</v>
          </cell>
          <cell r="AK1145">
            <v>36.5</v>
          </cell>
          <cell r="AL1145">
            <v>2.99</v>
          </cell>
          <cell r="AM1145">
            <v>146</v>
          </cell>
          <cell r="AN1145">
            <v>44.7</v>
          </cell>
          <cell r="AO1145">
            <v>36.5</v>
          </cell>
          <cell r="AP1145">
            <v>2.99</v>
          </cell>
          <cell r="AQ1145">
            <v>0</v>
          </cell>
          <cell r="AR1145">
            <v>244</v>
          </cell>
          <cell r="AS1145">
            <v>0</v>
          </cell>
          <cell r="AT1145">
            <v>63.2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D1145" t="str">
            <v>HSS203.2x203.2x15.9</v>
          </cell>
          <cell r="BE1145" t="str">
            <v>HSS203.2x203.2x15.9</v>
          </cell>
          <cell r="BF1145">
            <v>88</v>
          </cell>
          <cell r="BG1145">
            <v>105.88956839999999</v>
          </cell>
          <cell r="BH1145">
            <v>0</v>
          </cell>
          <cell r="BI1145">
            <v>20.327999999999999</v>
          </cell>
          <cell r="BJ1145">
            <v>0</v>
          </cell>
          <cell r="BK1145">
            <v>0</v>
          </cell>
          <cell r="BL1145">
            <v>20.327999999999999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1.588125</v>
          </cell>
          <cell r="BR1145">
            <v>1.4763209999999998</v>
          </cell>
          <cell r="BS1145">
            <v>0</v>
          </cell>
          <cell r="BT1145">
            <v>0</v>
          </cell>
          <cell r="BU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10.8</v>
          </cell>
          <cell r="CD1145">
            <v>0</v>
          </cell>
          <cell r="CE1145">
            <v>10.8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6086.5545122211061</v>
          </cell>
          <cell r="CK1145">
            <v>733.36726101869999</v>
          </cell>
          <cell r="CL1145">
            <v>598.83456436649999</v>
          </cell>
          <cell r="CM1145">
            <v>7.5975900000000003</v>
          </cell>
          <cell r="CN1145">
            <v>6086.5545122211061</v>
          </cell>
          <cell r="CO1145">
            <v>733.36726101869999</v>
          </cell>
          <cell r="CP1145">
            <v>598.83456436649999</v>
          </cell>
          <cell r="CQ1145">
            <v>7.5975900000000003</v>
          </cell>
          <cell r="CR1145">
            <v>0</v>
          </cell>
          <cell r="CS1145">
            <v>10172.050006725683</v>
          </cell>
          <cell r="CT1145">
            <v>0</v>
          </cell>
          <cell r="CU1145">
            <v>1036.8861498071999</v>
          </cell>
          <cell r="CV1145">
            <v>0</v>
          </cell>
          <cell r="CW1145">
            <v>0</v>
          </cell>
          <cell r="CX1145">
            <v>0</v>
          </cell>
          <cell r="CY1145">
            <v>0</v>
          </cell>
          <cell r="CZ1145">
            <v>0</v>
          </cell>
          <cell r="DA1145">
            <v>0</v>
          </cell>
          <cell r="DB1145">
            <v>0</v>
          </cell>
          <cell r="DC1145">
            <v>0</v>
          </cell>
        </row>
        <row r="1146">
          <cell r="C1146" t="str">
            <v>HSS9.625x0.188</v>
          </cell>
          <cell r="D1146" t="str">
            <v>F</v>
          </cell>
          <cell r="E1146">
            <v>19</v>
          </cell>
          <cell r="F1146">
            <v>5.17</v>
          </cell>
          <cell r="G1146">
            <v>0</v>
          </cell>
          <cell r="H1146">
            <v>0</v>
          </cell>
          <cell r="I1146">
            <v>9.625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0.188</v>
          </cell>
          <cell r="Q1146">
            <v>0.17399999999999999</v>
          </cell>
          <cell r="R1146">
            <v>0</v>
          </cell>
          <cell r="S1146">
            <v>0</v>
          </cell>
          <cell r="T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55.3</v>
          </cell>
          <cell r="AF1146">
            <v>0</v>
          </cell>
          <cell r="AG1146">
            <v>0</v>
          </cell>
          <cell r="AH1146">
            <v>0</v>
          </cell>
          <cell r="AI1146">
            <v>57.7</v>
          </cell>
          <cell r="AJ1146">
            <v>15.5</v>
          </cell>
          <cell r="AK1146">
            <v>12</v>
          </cell>
          <cell r="AL1146">
            <v>3.34</v>
          </cell>
          <cell r="AM1146">
            <v>57.7</v>
          </cell>
          <cell r="AN1146">
            <v>15.5</v>
          </cell>
          <cell r="AO1146">
            <v>12</v>
          </cell>
          <cell r="AP1146">
            <v>3.34</v>
          </cell>
          <cell r="AQ1146">
            <v>0</v>
          </cell>
          <cell r="AR1146">
            <v>115</v>
          </cell>
          <cell r="AS1146">
            <v>0</v>
          </cell>
          <cell r="AT1146">
            <v>24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D1146" t="str">
            <v>HSS244.5x4.8</v>
          </cell>
          <cell r="BE1146" t="str">
            <v>HSS244.5x4.8</v>
          </cell>
          <cell r="BF1146">
            <v>28.3</v>
          </cell>
          <cell r="BG1146">
            <v>33.381040769999998</v>
          </cell>
          <cell r="BH1146">
            <v>0</v>
          </cell>
          <cell r="BI1146">
            <v>0</v>
          </cell>
          <cell r="BJ1146">
            <v>24.457124999999998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0.47770799999999997</v>
          </cell>
          <cell r="BR1146">
            <v>0.44213399999999997</v>
          </cell>
          <cell r="BS1146">
            <v>0</v>
          </cell>
          <cell r="BT1146">
            <v>0</v>
          </cell>
          <cell r="BU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55.3</v>
          </cell>
          <cell r="CG1146">
            <v>0</v>
          </cell>
          <cell r="CH1146">
            <v>0</v>
          </cell>
          <cell r="CI1146">
            <v>0</v>
          </cell>
          <cell r="CJ1146">
            <v>2405.4396942134099</v>
          </cell>
          <cell r="CK1146">
            <v>254.29960952549999</v>
          </cell>
          <cell r="CL1146">
            <v>196.87711705199999</v>
          </cell>
          <cell r="CM1146">
            <v>8.4869399999999988</v>
          </cell>
          <cell r="CN1146">
            <v>2405.4396942134099</v>
          </cell>
          <cell r="CO1146">
            <v>254.29960952549999</v>
          </cell>
          <cell r="CP1146">
            <v>196.87711705199999</v>
          </cell>
          <cell r="CQ1146">
            <v>8.4869399999999988</v>
          </cell>
          <cell r="CR1146">
            <v>0</v>
          </cell>
          <cell r="CS1146">
            <v>4794.2038966125147</v>
          </cell>
          <cell r="CT1146">
            <v>0</v>
          </cell>
          <cell r="CU1146">
            <v>393.75423410399998</v>
          </cell>
          <cell r="CV1146">
            <v>0</v>
          </cell>
          <cell r="CW1146">
            <v>0</v>
          </cell>
          <cell r="CX1146">
            <v>0</v>
          </cell>
          <cell r="CY1146">
            <v>0</v>
          </cell>
          <cell r="CZ1146">
            <v>0</v>
          </cell>
          <cell r="DA1146">
            <v>0</v>
          </cell>
          <cell r="DB1146">
            <v>0</v>
          </cell>
          <cell r="DC1146">
            <v>0</v>
          </cell>
        </row>
        <row r="1147">
          <cell r="C1147" t="str">
            <v>HSS9.625x0.250</v>
          </cell>
          <cell r="D1147" t="str">
            <v>F</v>
          </cell>
          <cell r="E1147">
            <v>25.1</v>
          </cell>
          <cell r="F1147">
            <v>6.87</v>
          </cell>
          <cell r="G1147">
            <v>0</v>
          </cell>
          <cell r="H1147">
            <v>0</v>
          </cell>
          <cell r="I1147">
            <v>9.625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0.25</v>
          </cell>
          <cell r="Q1147">
            <v>0.23300000000000001</v>
          </cell>
          <cell r="R1147">
            <v>0</v>
          </cell>
          <cell r="S1147">
            <v>0</v>
          </cell>
          <cell r="T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41.3</v>
          </cell>
          <cell r="AF1147">
            <v>0</v>
          </cell>
          <cell r="AG1147">
            <v>0</v>
          </cell>
          <cell r="AH1147">
            <v>0</v>
          </cell>
          <cell r="AI1147">
            <v>75.900000000000006</v>
          </cell>
          <cell r="AJ1147">
            <v>20.6</v>
          </cell>
          <cell r="AK1147">
            <v>15.8</v>
          </cell>
          <cell r="AL1147">
            <v>3.32</v>
          </cell>
          <cell r="AM1147">
            <v>75.900000000000006</v>
          </cell>
          <cell r="AN1147">
            <v>20.6</v>
          </cell>
          <cell r="AO1147">
            <v>15.8</v>
          </cell>
          <cell r="AP1147">
            <v>3.32</v>
          </cell>
          <cell r="AQ1147">
            <v>0</v>
          </cell>
          <cell r="AR1147">
            <v>152</v>
          </cell>
          <cell r="AS1147">
            <v>0</v>
          </cell>
          <cell r="AT1147">
            <v>31.5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D1147" t="str">
            <v>HSS244.5x6.4</v>
          </cell>
          <cell r="BE1147" t="str">
            <v>HSS244.5x6.4</v>
          </cell>
          <cell r="BF1147">
            <v>37.4</v>
          </cell>
          <cell r="BG1147">
            <v>44.35739847</v>
          </cell>
          <cell r="BH1147">
            <v>0</v>
          </cell>
          <cell r="BI1147">
            <v>0</v>
          </cell>
          <cell r="BJ1147">
            <v>24.457124999999998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0.63524999999999998</v>
          </cell>
          <cell r="BR1147">
            <v>0.59205300000000005</v>
          </cell>
          <cell r="BS1147">
            <v>0</v>
          </cell>
          <cell r="BT1147">
            <v>0</v>
          </cell>
          <cell r="BU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41.3</v>
          </cell>
          <cell r="CG1147">
            <v>0</v>
          </cell>
          <cell r="CH1147">
            <v>0</v>
          </cell>
          <cell r="CI1147">
            <v>0</v>
          </cell>
          <cell r="CJ1147">
            <v>3164.1745717642602</v>
          </cell>
          <cell r="CK1147">
            <v>337.97238427259998</v>
          </cell>
          <cell r="CL1147">
            <v>259.22153745179997</v>
          </cell>
          <cell r="CM1147">
            <v>8.436119999999999</v>
          </cell>
          <cell r="CN1147">
            <v>3164.1745717642602</v>
          </cell>
          <cell r="CO1147">
            <v>337.97238427259998</v>
          </cell>
          <cell r="CP1147">
            <v>259.22153745179997</v>
          </cell>
          <cell r="CQ1147">
            <v>8.436119999999999</v>
          </cell>
          <cell r="CR1147">
            <v>0</v>
          </cell>
          <cell r="CS1147">
            <v>6336.6868894356721</v>
          </cell>
          <cell r="CT1147">
            <v>0</v>
          </cell>
          <cell r="CU1147">
            <v>516.80243226149992</v>
          </cell>
          <cell r="CV1147">
            <v>0</v>
          </cell>
          <cell r="CW1147">
            <v>0</v>
          </cell>
          <cell r="CX1147">
            <v>0</v>
          </cell>
          <cell r="CY1147">
            <v>0</v>
          </cell>
          <cell r="CZ1147">
            <v>0</v>
          </cell>
          <cell r="DA1147">
            <v>0</v>
          </cell>
          <cell r="DB1147">
            <v>0</v>
          </cell>
          <cell r="DC1147">
            <v>0</v>
          </cell>
        </row>
        <row r="1148">
          <cell r="C1148" t="str">
            <v>HSS9.625x0.312</v>
          </cell>
          <cell r="D1148" t="str">
            <v>F</v>
          </cell>
          <cell r="E1148">
            <v>31.1</v>
          </cell>
          <cell r="F1148">
            <v>8.5299999999999994</v>
          </cell>
          <cell r="G1148">
            <v>0</v>
          </cell>
          <cell r="H1148">
            <v>0</v>
          </cell>
          <cell r="I1148">
            <v>9.625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0.312</v>
          </cell>
          <cell r="Q1148">
            <v>0.29099999999999998</v>
          </cell>
          <cell r="R1148">
            <v>0</v>
          </cell>
          <cell r="S1148">
            <v>0</v>
          </cell>
          <cell r="T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33.1</v>
          </cell>
          <cell r="AF1148">
            <v>0</v>
          </cell>
          <cell r="AG1148">
            <v>0</v>
          </cell>
          <cell r="AH1148">
            <v>0</v>
          </cell>
          <cell r="AI1148">
            <v>93</v>
          </cell>
          <cell r="AJ1148">
            <v>25.4</v>
          </cell>
          <cell r="AK1148">
            <v>19.3</v>
          </cell>
          <cell r="AL1148">
            <v>3.3</v>
          </cell>
          <cell r="AM1148">
            <v>93</v>
          </cell>
          <cell r="AN1148">
            <v>25.4</v>
          </cell>
          <cell r="AO1148">
            <v>19.3</v>
          </cell>
          <cell r="AP1148">
            <v>3.3</v>
          </cell>
          <cell r="AQ1148">
            <v>0</v>
          </cell>
          <cell r="AR1148">
            <v>186</v>
          </cell>
          <cell r="AS1148">
            <v>0</v>
          </cell>
          <cell r="AT1148">
            <v>38.6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D1148" t="str">
            <v>HSS244.5x7.9</v>
          </cell>
          <cell r="BE1148" t="str">
            <v>HSS244.5x7.9</v>
          </cell>
          <cell r="BF1148">
            <v>46.300000000000004</v>
          </cell>
          <cell r="BG1148">
            <v>55.075488929999992</v>
          </cell>
          <cell r="BH1148">
            <v>0</v>
          </cell>
          <cell r="BI1148">
            <v>0</v>
          </cell>
          <cell r="BJ1148">
            <v>24.457124999999998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0.79279199999999994</v>
          </cell>
          <cell r="BR1148">
            <v>0.73943099999999995</v>
          </cell>
          <cell r="BS1148">
            <v>0</v>
          </cell>
          <cell r="BT1148">
            <v>0</v>
          </cell>
          <cell r="BU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33.1</v>
          </cell>
          <cell r="CG1148">
            <v>0</v>
          </cell>
          <cell r="CH1148">
            <v>0</v>
          </cell>
          <cell r="CI1148">
            <v>0</v>
          </cell>
          <cell r="CJ1148">
            <v>3877.0518468257728</v>
          </cell>
          <cell r="CK1148">
            <v>416.72323109339993</v>
          </cell>
          <cell r="CL1148">
            <v>316.6440299253</v>
          </cell>
          <cell r="CM1148">
            <v>8.3852999999999991</v>
          </cell>
          <cell r="CN1148">
            <v>3877.0518468257728</v>
          </cell>
          <cell r="CO1148">
            <v>416.72323109339993</v>
          </cell>
          <cell r="CP1148">
            <v>316.6440299253</v>
          </cell>
          <cell r="CQ1148">
            <v>8.3852999999999991</v>
          </cell>
          <cell r="CR1148">
            <v>0</v>
          </cell>
          <cell r="CS1148">
            <v>7754.1036936515457</v>
          </cell>
          <cell r="CT1148">
            <v>0</v>
          </cell>
          <cell r="CU1148">
            <v>633.28805985060001</v>
          </cell>
          <cell r="CV1148">
            <v>0</v>
          </cell>
          <cell r="CW1148">
            <v>0</v>
          </cell>
          <cell r="CX1148">
            <v>0</v>
          </cell>
          <cell r="CY1148">
            <v>0</v>
          </cell>
          <cell r="CZ1148">
            <v>0</v>
          </cell>
          <cell r="DA1148">
            <v>0</v>
          </cell>
          <cell r="DB1148">
            <v>0</v>
          </cell>
          <cell r="DC1148">
            <v>0</v>
          </cell>
        </row>
        <row r="1149">
          <cell r="C1149" t="str">
            <v>HSS9.625x0.375</v>
          </cell>
          <cell r="D1149" t="str">
            <v>F</v>
          </cell>
          <cell r="E1149">
            <v>37.1</v>
          </cell>
          <cell r="F1149">
            <v>10.199999999999999</v>
          </cell>
          <cell r="G1149">
            <v>0</v>
          </cell>
          <cell r="H1149">
            <v>0</v>
          </cell>
          <cell r="I1149">
            <v>9.625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0.375</v>
          </cell>
          <cell r="Q1149">
            <v>0.34899999999999998</v>
          </cell>
          <cell r="R1149">
            <v>0</v>
          </cell>
          <cell r="S1149">
            <v>0</v>
          </cell>
          <cell r="T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27.6</v>
          </cell>
          <cell r="AF1149">
            <v>0</v>
          </cell>
          <cell r="AG1149">
            <v>0</v>
          </cell>
          <cell r="AH1149">
            <v>0</v>
          </cell>
          <cell r="AI1149">
            <v>110</v>
          </cell>
          <cell r="AJ1149">
            <v>30</v>
          </cell>
          <cell r="AK1149">
            <v>22.8</v>
          </cell>
          <cell r="AL1149">
            <v>3.28</v>
          </cell>
          <cell r="AM1149">
            <v>110</v>
          </cell>
          <cell r="AN1149">
            <v>30</v>
          </cell>
          <cell r="AO1149">
            <v>22.8</v>
          </cell>
          <cell r="AP1149">
            <v>3.28</v>
          </cell>
          <cell r="AQ1149">
            <v>0</v>
          </cell>
          <cell r="AR1149">
            <v>219</v>
          </cell>
          <cell r="AS1149">
            <v>0</v>
          </cell>
          <cell r="AT1149">
            <v>45.4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D1149" t="str">
            <v>HSS244.5x9.5</v>
          </cell>
          <cell r="BE1149" t="str">
            <v>HSS244.5x9.5</v>
          </cell>
          <cell r="BF1149">
            <v>55.300000000000004</v>
          </cell>
          <cell r="BG1149">
            <v>65.858146199999993</v>
          </cell>
          <cell r="BH1149">
            <v>0</v>
          </cell>
          <cell r="BI1149">
            <v>0</v>
          </cell>
          <cell r="BJ1149">
            <v>24.457124999999998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0.95287499999999992</v>
          </cell>
          <cell r="BR1149">
            <v>0.88680899999999996</v>
          </cell>
          <cell r="BS1149">
            <v>0</v>
          </cell>
          <cell r="BT1149">
            <v>0</v>
          </cell>
          <cell r="BU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27.6</v>
          </cell>
          <cell r="CG1149">
            <v>0</v>
          </cell>
          <cell r="CH1149">
            <v>0</v>
          </cell>
          <cell r="CI1149">
            <v>0</v>
          </cell>
          <cell r="CJ1149">
            <v>4585.7602489337096</v>
          </cell>
          <cell r="CK1149">
            <v>492.19279262999999</v>
          </cell>
          <cell r="CL1149">
            <v>374.06652239879998</v>
          </cell>
          <cell r="CM1149">
            <v>8.3344799999999992</v>
          </cell>
          <cell r="CN1149">
            <v>4585.7602489337096</v>
          </cell>
          <cell r="CO1149">
            <v>492.19279262999999</v>
          </cell>
          <cell r="CP1149">
            <v>374.06652239879998</v>
          </cell>
          <cell r="CQ1149">
            <v>8.3344799999999992</v>
          </cell>
          <cell r="CR1149">
            <v>0</v>
          </cell>
          <cell r="CS1149">
            <v>9129.8317683316582</v>
          </cell>
          <cell r="CT1149">
            <v>0</v>
          </cell>
          <cell r="CU1149">
            <v>744.85175951339988</v>
          </cell>
          <cell r="CV1149">
            <v>0</v>
          </cell>
          <cell r="CW1149">
            <v>0</v>
          </cell>
          <cell r="CX1149">
            <v>0</v>
          </cell>
          <cell r="CY1149">
            <v>0</v>
          </cell>
          <cell r="CZ1149">
            <v>0</v>
          </cell>
          <cell r="DA1149">
            <v>0</v>
          </cell>
          <cell r="DB1149">
            <v>0</v>
          </cell>
          <cell r="DC1149">
            <v>0</v>
          </cell>
        </row>
        <row r="1150">
          <cell r="C1150" t="str">
            <v>HSS9.625x0.500</v>
          </cell>
          <cell r="D1150" t="str">
            <v>F</v>
          </cell>
          <cell r="E1150">
            <v>48.8</v>
          </cell>
          <cell r="F1150">
            <v>13.4</v>
          </cell>
          <cell r="G1150">
            <v>0</v>
          </cell>
          <cell r="H1150">
            <v>0</v>
          </cell>
          <cell r="I1150">
            <v>9.625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0.5</v>
          </cell>
          <cell r="Q1150">
            <v>0.46500000000000002</v>
          </cell>
          <cell r="R1150">
            <v>0</v>
          </cell>
          <cell r="S1150">
            <v>0</v>
          </cell>
          <cell r="T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20.7</v>
          </cell>
          <cell r="AF1150">
            <v>0</v>
          </cell>
          <cell r="AG1150">
            <v>0</v>
          </cell>
          <cell r="AH1150">
            <v>0</v>
          </cell>
          <cell r="AI1150">
            <v>141</v>
          </cell>
          <cell r="AJ1150">
            <v>39</v>
          </cell>
          <cell r="AK1150">
            <v>29.2</v>
          </cell>
          <cell r="AL1150">
            <v>3.24</v>
          </cell>
          <cell r="AM1150">
            <v>141</v>
          </cell>
          <cell r="AN1150">
            <v>39</v>
          </cell>
          <cell r="AO1150">
            <v>29.2</v>
          </cell>
          <cell r="AP1150">
            <v>3.24</v>
          </cell>
          <cell r="AQ1150">
            <v>0</v>
          </cell>
          <cell r="AR1150">
            <v>281</v>
          </cell>
          <cell r="AS1150">
            <v>0</v>
          </cell>
          <cell r="AT1150">
            <v>58.2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D1150" t="str">
            <v>HSS244.5x12.7</v>
          </cell>
          <cell r="BE1150" t="str">
            <v>HSS244.5x12.7</v>
          </cell>
          <cell r="BF1150">
            <v>72.699999999999989</v>
          </cell>
          <cell r="BG1150">
            <v>86.519525399999992</v>
          </cell>
          <cell r="BH1150">
            <v>0</v>
          </cell>
          <cell r="BI1150">
            <v>0</v>
          </cell>
          <cell r="BJ1150">
            <v>24.457124999999998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1.2705</v>
          </cell>
          <cell r="BR1150">
            <v>1.181565</v>
          </cell>
          <cell r="BS1150">
            <v>0</v>
          </cell>
          <cell r="BT1150">
            <v>0</v>
          </cell>
          <cell r="BU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20.7</v>
          </cell>
          <cell r="CG1150">
            <v>0</v>
          </cell>
          <cell r="CH1150">
            <v>0</v>
          </cell>
          <cell r="CI1150">
            <v>0</v>
          </cell>
          <cell r="CJ1150">
            <v>5878.110864542301</v>
          </cell>
          <cell r="CK1150">
            <v>639.85063041899991</v>
          </cell>
          <cell r="CL1150">
            <v>479.06765149319995</v>
          </cell>
          <cell r="CM1150">
            <v>8.2328399999999995</v>
          </cell>
          <cell r="CN1150">
            <v>5878.110864542301</v>
          </cell>
          <cell r="CO1150">
            <v>639.85063041899991</v>
          </cell>
          <cell r="CP1150">
            <v>479.06765149319995</v>
          </cell>
          <cell r="CQ1150">
            <v>8.2328399999999995</v>
          </cell>
          <cell r="CR1150">
            <v>0</v>
          </cell>
          <cell r="CS1150">
            <v>11714.532999548841</v>
          </cell>
          <cell r="CT1150">
            <v>0</v>
          </cell>
          <cell r="CU1150">
            <v>954.85401770219994</v>
          </cell>
          <cell r="CV1150">
            <v>0</v>
          </cell>
          <cell r="CW1150">
            <v>0</v>
          </cell>
          <cell r="CX1150">
            <v>0</v>
          </cell>
          <cell r="CY1150">
            <v>0</v>
          </cell>
          <cell r="CZ1150">
            <v>0</v>
          </cell>
          <cell r="DA1150">
            <v>0</v>
          </cell>
          <cell r="DB1150">
            <v>0</v>
          </cell>
          <cell r="DC1150">
            <v>0</v>
          </cell>
        </row>
        <row r="1151">
          <cell r="C1151" t="str">
            <v>HSS9x3x1/2</v>
          </cell>
          <cell r="D1151" t="str">
            <v>F</v>
          </cell>
          <cell r="E1151">
            <v>35.1</v>
          </cell>
          <cell r="F1151">
            <v>9.74</v>
          </cell>
          <cell r="G1151">
            <v>0</v>
          </cell>
          <cell r="H1151">
            <v>9</v>
          </cell>
          <cell r="I1151">
            <v>0</v>
          </cell>
          <cell r="J1151">
            <v>0</v>
          </cell>
          <cell r="K1151">
            <v>3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0.5</v>
          </cell>
          <cell r="Q1151">
            <v>0.46500000000000002</v>
          </cell>
          <cell r="R1151">
            <v>0</v>
          </cell>
          <cell r="S1151">
            <v>0</v>
          </cell>
          <cell r="T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3.45</v>
          </cell>
          <cell r="AC1151">
            <v>0</v>
          </cell>
          <cell r="AD1151">
            <v>16.399999999999999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80.8</v>
          </cell>
          <cell r="AJ1151">
            <v>24.6</v>
          </cell>
          <cell r="AK1151">
            <v>18</v>
          </cell>
          <cell r="AL1151">
            <v>2.88</v>
          </cell>
          <cell r="AM1151">
            <v>13.2</v>
          </cell>
          <cell r="AN1151">
            <v>10.8</v>
          </cell>
          <cell r="AO1151">
            <v>8.81</v>
          </cell>
          <cell r="AP1151">
            <v>1.17</v>
          </cell>
          <cell r="AQ1151">
            <v>0</v>
          </cell>
          <cell r="AR1151">
            <v>40</v>
          </cell>
          <cell r="AS1151">
            <v>0</v>
          </cell>
          <cell r="AT1151">
            <v>19.7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D1151" t="str">
            <v>HSS228.6x76.2x12.7</v>
          </cell>
          <cell r="BE1151" t="str">
            <v>HSS228.6x76.2x12.7</v>
          </cell>
          <cell r="BF1151">
            <v>52.300000000000004</v>
          </cell>
          <cell r="BG1151">
            <v>62.888072940000001</v>
          </cell>
          <cell r="BH1151">
            <v>0</v>
          </cell>
          <cell r="BI1151">
            <v>22.869</v>
          </cell>
          <cell r="BJ1151">
            <v>0</v>
          </cell>
          <cell r="BK1151">
            <v>0</v>
          </cell>
          <cell r="BL1151">
            <v>7.6229999999999993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1.2705</v>
          </cell>
          <cell r="BR1151">
            <v>1.181565</v>
          </cell>
          <cell r="BS1151">
            <v>0</v>
          </cell>
          <cell r="BT1151">
            <v>0</v>
          </cell>
          <cell r="BU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3.45</v>
          </cell>
          <cell r="CD1151">
            <v>0</v>
          </cell>
          <cell r="CE1151">
            <v>16.399999999999999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3368.4493464894886</v>
          </cell>
          <cell r="CK1151">
            <v>403.59808995660001</v>
          </cell>
          <cell r="CL1151">
            <v>295.31567557799997</v>
          </cell>
          <cell r="CM1151">
            <v>7.3180799999999993</v>
          </cell>
          <cell r="CN1151">
            <v>550.29122987204516</v>
          </cell>
          <cell r="CO1151">
            <v>177.18940534680002</v>
          </cell>
          <cell r="CP1151">
            <v>144.54061676901</v>
          </cell>
          <cell r="CQ1151">
            <v>2.9729699999999997</v>
          </cell>
          <cell r="CR1151">
            <v>0</v>
          </cell>
          <cell r="CS1151">
            <v>1667.5491814304401</v>
          </cell>
          <cell r="CT1151">
            <v>0</v>
          </cell>
          <cell r="CU1151">
            <v>323.20660049369997</v>
          </cell>
          <cell r="CV1151">
            <v>0</v>
          </cell>
          <cell r="CW1151">
            <v>0</v>
          </cell>
          <cell r="CX1151">
            <v>0</v>
          </cell>
          <cell r="CY1151">
            <v>0</v>
          </cell>
          <cell r="CZ1151">
            <v>0</v>
          </cell>
          <cell r="DA1151">
            <v>0</v>
          </cell>
          <cell r="DB1151">
            <v>0</v>
          </cell>
          <cell r="DC1151">
            <v>0</v>
          </cell>
        </row>
        <row r="1152">
          <cell r="C1152" t="str">
            <v>HSS9x3x1/4</v>
          </cell>
          <cell r="D1152" t="str">
            <v>F</v>
          </cell>
          <cell r="E1152">
            <v>19</v>
          </cell>
          <cell r="F1152">
            <v>5.24</v>
          </cell>
          <cell r="G1152">
            <v>0</v>
          </cell>
          <cell r="H1152">
            <v>9</v>
          </cell>
          <cell r="I1152">
            <v>0</v>
          </cell>
          <cell r="J1152">
            <v>0</v>
          </cell>
          <cell r="K1152">
            <v>3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0.25</v>
          </cell>
          <cell r="Q1152">
            <v>0.23300000000000001</v>
          </cell>
          <cell r="R1152">
            <v>0</v>
          </cell>
          <cell r="S1152">
            <v>0</v>
          </cell>
          <cell r="T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9.8800000000000008</v>
          </cell>
          <cell r="AC1152">
            <v>0</v>
          </cell>
          <cell r="AD1152">
            <v>35.6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48.2</v>
          </cell>
          <cell r="AJ1152">
            <v>14</v>
          </cell>
          <cell r="AK1152">
            <v>10.7</v>
          </cell>
          <cell r="AL1152">
            <v>3.04</v>
          </cell>
          <cell r="AM1152">
            <v>8.3800000000000008</v>
          </cell>
          <cell r="AN1152">
            <v>6.35</v>
          </cell>
          <cell r="AO1152">
            <v>5.59</v>
          </cell>
          <cell r="AP1152">
            <v>1.27</v>
          </cell>
          <cell r="AQ1152">
            <v>0</v>
          </cell>
          <cell r="AR1152">
            <v>24.2</v>
          </cell>
          <cell r="AS1152">
            <v>0</v>
          </cell>
          <cell r="AT1152">
            <v>11.3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D1152" t="str">
            <v>HSS228.6x76.2x6.4</v>
          </cell>
          <cell r="BE1152" t="str">
            <v>HSS228.6x76.2x6.4</v>
          </cell>
          <cell r="BF1152">
            <v>28.3</v>
          </cell>
          <cell r="BG1152">
            <v>33.83300844</v>
          </cell>
          <cell r="BH1152">
            <v>0</v>
          </cell>
          <cell r="BI1152">
            <v>22.869</v>
          </cell>
          <cell r="BJ1152">
            <v>0</v>
          </cell>
          <cell r="BK1152">
            <v>0</v>
          </cell>
          <cell r="BL1152">
            <v>7.6229999999999993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0.63524999999999998</v>
          </cell>
          <cell r="BR1152">
            <v>0.59205300000000005</v>
          </cell>
          <cell r="BS1152">
            <v>0</v>
          </cell>
          <cell r="BT1152">
            <v>0</v>
          </cell>
          <cell r="BU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9.8800000000000008</v>
          </cell>
          <cell r="CD1152">
            <v>0</v>
          </cell>
          <cell r="CE1152">
            <v>35.6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2009.3967636236803</v>
          </cell>
          <cell r="CK1152">
            <v>229.689969894</v>
          </cell>
          <cell r="CL1152">
            <v>175.54876270469998</v>
          </cell>
          <cell r="CM1152">
            <v>7.72464</v>
          </cell>
          <cell r="CN1152">
            <v>349.35155350967722</v>
          </cell>
          <cell r="CO1152">
            <v>104.18080777334998</v>
          </cell>
          <cell r="CP1152">
            <v>91.711923693389991</v>
          </cell>
          <cell r="CQ1152">
            <v>3.2270699999999999</v>
          </cell>
          <cell r="CR1152">
            <v>0</v>
          </cell>
          <cell r="CS1152">
            <v>1008.8672547654162</v>
          </cell>
          <cell r="CT1152">
            <v>0</v>
          </cell>
          <cell r="CU1152">
            <v>185.39261855730001</v>
          </cell>
          <cell r="CV1152">
            <v>0</v>
          </cell>
          <cell r="CW1152">
            <v>0</v>
          </cell>
          <cell r="CX1152">
            <v>0</v>
          </cell>
          <cell r="CY1152">
            <v>0</v>
          </cell>
          <cell r="CZ1152">
            <v>0</v>
          </cell>
          <cell r="DA1152">
            <v>0</v>
          </cell>
          <cell r="DB1152">
            <v>0</v>
          </cell>
          <cell r="DC1152">
            <v>0</v>
          </cell>
        </row>
        <row r="1153">
          <cell r="C1153" t="str">
            <v>HSS9x3x3/16</v>
          </cell>
          <cell r="D1153" t="str">
            <v>F</v>
          </cell>
          <cell r="E1153">
            <v>14.5</v>
          </cell>
          <cell r="F1153">
            <v>3.98</v>
          </cell>
          <cell r="G1153">
            <v>0</v>
          </cell>
          <cell r="H1153">
            <v>9</v>
          </cell>
          <cell r="I1153">
            <v>0</v>
          </cell>
          <cell r="J1153">
            <v>0</v>
          </cell>
          <cell r="K1153">
            <v>3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0.1875</v>
          </cell>
          <cell r="Q1153">
            <v>0.17399999999999999</v>
          </cell>
          <cell r="R1153">
            <v>0</v>
          </cell>
          <cell r="S1153">
            <v>0</v>
          </cell>
          <cell r="T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14.2</v>
          </cell>
          <cell r="AC1153">
            <v>0</v>
          </cell>
          <cell r="AD1153">
            <v>48.7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37.6</v>
          </cell>
          <cell r="AJ1153">
            <v>10.8</v>
          </cell>
          <cell r="AK1153">
            <v>8.35</v>
          </cell>
          <cell r="AL1153">
            <v>3.07</v>
          </cell>
          <cell r="AM1153">
            <v>6.64</v>
          </cell>
          <cell r="AN1153">
            <v>4.92</v>
          </cell>
          <cell r="AO1153">
            <v>4.42</v>
          </cell>
          <cell r="AP1153">
            <v>1.29</v>
          </cell>
          <cell r="AQ1153">
            <v>0</v>
          </cell>
          <cell r="AR1153">
            <v>18.899999999999999</v>
          </cell>
          <cell r="AS1153">
            <v>0</v>
          </cell>
          <cell r="AT1153">
            <v>8.66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D1153" t="str">
            <v>HSS228.6x76.2x4.8</v>
          </cell>
          <cell r="BE1153" t="str">
            <v>HSS228.6x76.2x4.8</v>
          </cell>
          <cell r="BF1153">
            <v>21.6</v>
          </cell>
          <cell r="BG1153">
            <v>25.697590379999998</v>
          </cell>
          <cell r="BH1153">
            <v>0</v>
          </cell>
          <cell r="BI1153">
            <v>22.869</v>
          </cell>
          <cell r="BJ1153">
            <v>0</v>
          </cell>
          <cell r="BK1153">
            <v>0</v>
          </cell>
          <cell r="BL1153">
            <v>7.6229999999999993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0.47643749999999996</v>
          </cell>
          <cell r="BR1153">
            <v>0.44213399999999997</v>
          </cell>
          <cell r="BS1153">
            <v>0</v>
          </cell>
          <cell r="BT1153">
            <v>0</v>
          </cell>
          <cell r="BU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14.2</v>
          </cell>
          <cell r="CD1153">
            <v>0</v>
          </cell>
          <cell r="CE1153">
            <v>48.7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1567.4962305446136</v>
          </cell>
          <cell r="CK1153">
            <v>177.18940534680002</v>
          </cell>
          <cell r="CL1153">
            <v>136.99366061535</v>
          </cell>
          <cell r="CM1153">
            <v>7.8008699999999997</v>
          </cell>
          <cell r="CN1153">
            <v>276.81316411745303</v>
          </cell>
          <cell r="CO1153">
            <v>80.719617991319993</v>
          </cell>
          <cell r="CP1153">
            <v>72.516404780819997</v>
          </cell>
          <cell r="CQ1153">
            <v>3.2778900000000002</v>
          </cell>
          <cell r="CR1153">
            <v>0</v>
          </cell>
          <cell r="CS1153">
            <v>787.91698822588285</v>
          </cell>
          <cell r="CT1153">
            <v>0</v>
          </cell>
          <cell r="CU1153">
            <v>142.07965280586001</v>
          </cell>
          <cell r="CV1153">
            <v>0</v>
          </cell>
          <cell r="CW1153">
            <v>0</v>
          </cell>
          <cell r="CX1153">
            <v>0</v>
          </cell>
          <cell r="CY1153">
            <v>0</v>
          </cell>
          <cell r="CZ1153">
            <v>0</v>
          </cell>
          <cell r="DA1153">
            <v>0</v>
          </cell>
          <cell r="DB1153">
            <v>0</v>
          </cell>
          <cell r="DC1153">
            <v>0</v>
          </cell>
        </row>
        <row r="1154">
          <cell r="C1154" t="str">
            <v>HSS9x3x3/8</v>
          </cell>
          <cell r="D1154" t="str">
            <v>F</v>
          </cell>
          <cell r="E1154">
            <v>27.4</v>
          </cell>
          <cell r="F1154">
            <v>7.58</v>
          </cell>
          <cell r="G1154">
            <v>0</v>
          </cell>
          <cell r="H1154">
            <v>9</v>
          </cell>
          <cell r="I1154">
            <v>0</v>
          </cell>
          <cell r="J1154">
            <v>0</v>
          </cell>
          <cell r="K1154">
            <v>3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0.375</v>
          </cell>
          <cell r="Q1154">
            <v>0.34899999999999998</v>
          </cell>
          <cell r="R1154">
            <v>0</v>
          </cell>
          <cell r="S1154">
            <v>0</v>
          </cell>
          <cell r="T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5.6</v>
          </cell>
          <cell r="AC1154">
            <v>0</v>
          </cell>
          <cell r="AD1154">
            <v>22.8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66.3</v>
          </cell>
          <cell r="AJ1154">
            <v>19.7</v>
          </cell>
          <cell r="AK1154">
            <v>14.7</v>
          </cell>
          <cell r="AL1154">
            <v>2.96</v>
          </cell>
          <cell r="AM1154">
            <v>11.2</v>
          </cell>
          <cell r="AN1154">
            <v>8.8000000000000007</v>
          </cell>
          <cell r="AO1154">
            <v>7.45</v>
          </cell>
          <cell r="AP1154">
            <v>1.21</v>
          </cell>
          <cell r="AQ1154">
            <v>0</v>
          </cell>
          <cell r="AR1154">
            <v>33.1</v>
          </cell>
          <cell r="AS1154">
            <v>0</v>
          </cell>
          <cell r="AT1154">
            <v>15.8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D1154" t="str">
            <v>HSS228.6x76.2x9.5</v>
          </cell>
          <cell r="BE1154" t="str">
            <v>HSS228.6x76.2x9.5</v>
          </cell>
          <cell r="BF1154">
            <v>40.800000000000004</v>
          </cell>
          <cell r="BG1154">
            <v>48.94164198</v>
          </cell>
          <cell r="BH1154">
            <v>0</v>
          </cell>
          <cell r="BI1154">
            <v>22.869</v>
          </cell>
          <cell r="BJ1154">
            <v>0</v>
          </cell>
          <cell r="BK1154">
            <v>0</v>
          </cell>
          <cell r="BL1154">
            <v>7.6229999999999993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0.95287499999999992</v>
          </cell>
          <cell r="BR1154">
            <v>0.88680899999999996</v>
          </cell>
          <cell r="BS1154">
            <v>0</v>
          </cell>
          <cell r="BT1154">
            <v>0</v>
          </cell>
          <cell r="BU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5.6</v>
          </cell>
          <cell r="CD1154">
            <v>0</v>
          </cell>
          <cell r="CE1154">
            <v>22.8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2763.9627682209539</v>
          </cell>
          <cell r="CK1154">
            <v>323.20660049369997</v>
          </cell>
          <cell r="CL1154">
            <v>241.17446838869998</v>
          </cell>
          <cell r="CM1154">
            <v>7.5213599999999996</v>
          </cell>
          <cell r="CN1154">
            <v>466.91377080052314</v>
          </cell>
          <cell r="CO1154">
            <v>144.3765525048</v>
          </cell>
          <cell r="CP1154">
            <v>122.22787683644999</v>
          </cell>
          <cell r="CQ1154">
            <v>3.0746099999999998</v>
          </cell>
          <cell r="CR1154">
            <v>0</v>
          </cell>
          <cell r="CS1154">
            <v>1379.896947633689</v>
          </cell>
          <cell r="CT1154">
            <v>0</v>
          </cell>
          <cell r="CU1154">
            <v>259.22153745179997</v>
          </cell>
          <cell r="CV1154">
            <v>0</v>
          </cell>
          <cell r="CW1154">
            <v>0</v>
          </cell>
          <cell r="CX1154">
            <v>0</v>
          </cell>
          <cell r="CY1154">
            <v>0</v>
          </cell>
          <cell r="CZ1154">
            <v>0</v>
          </cell>
          <cell r="DA1154">
            <v>0</v>
          </cell>
          <cell r="DB1154">
            <v>0</v>
          </cell>
          <cell r="DC1154">
            <v>0</v>
          </cell>
        </row>
        <row r="1155">
          <cell r="C1155" t="str">
            <v>HSS9x3x5/16</v>
          </cell>
          <cell r="D1155" t="str">
            <v>F</v>
          </cell>
          <cell r="E1155">
            <v>23.3</v>
          </cell>
          <cell r="F1155">
            <v>6.43</v>
          </cell>
          <cell r="G1155">
            <v>0</v>
          </cell>
          <cell r="H1155">
            <v>9</v>
          </cell>
          <cell r="I1155">
            <v>0</v>
          </cell>
          <cell r="J1155">
            <v>0</v>
          </cell>
          <cell r="K1155">
            <v>3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0.3125</v>
          </cell>
          <cell r="Q1155">
            <v>0.29099999999999998</v>
          </cell>
          <cell r="R1155">
            <v>0</v>
          </cell>
          <cell r="S1155">
            <v>0</v>
          </cell>
          <cell r="T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7.31</v>
          </cell>
          <cell r="AC1155">
            <v>0</v>
          </cell>
          <cell r="AD1155">
            <v>27.9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57.7</v>
          </cell>
          <cell r="AJ1155">
            <v>16.899999999999999</v>
          </cell>
          <cell r="AK1155">
            <v>12.8</v>
          </cell>
          <cell r="AL1155">
            <v>3</v>
          </cell>
          <cell r="AM1155">
            <v>9.8800000000000008</v>
          </cell>
          <cell r="AN1155">
            <v>7.63</v>
          </cell>
          <cell r="AO1155">
            <v>6.59</v>
          </cell>
          <cell r="AP1155">
            <v>1.24</v>
          </cell>
          <cell r="AQ1155">
            <v>0</v>
          </cell>
          <cell r="AR1155">
            <v>28.9</v>
          </cell>
          <cell r="AS1155">
            <v>0</v>
          </cell>
          <cell r="AT1155">
            <v>13.6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D1155" t="str">
            <v>HSS228.6x76.2x7.9</v>
          </cell>
          <cell r="BE1155" t="str">
            <v>HSS228.6x76.2x7.9</v>
          </cell>
          <cell r="BF1155">
            <v>34.700000000000003</v>
          </cell>
          <cell r="BG1155">
            <v>41.516458829999998</v>
          </cell>
          <cell r="BH1155">
            <v>0</v>
          </cell>
          <cell r="BI1155">
            <v>22.869</v>
          </cell>
          <cell r="BJ1155">
            <v>0</v>
          </cell>
          <cell r="BK1155">
            <v>0</v>
          </cell>
          <cell r="BL1155">
            <v>7.6229999999999993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0.7940625</v>
          </cell>
          <cell r="BR1155">
            <v>0.73943099999999995</v>
          </cell>
          <cell r="BS1155">
            <v>0</v>
          </cell>
          <cell r="BT1155">
            <v>0</v>
          </cell>
          <cell r="BU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7.31</v>
          </cell>
          <cell r="CD1155">
            <v>0</v>
          </cell>
          <cell r="CE1155">
            <v>27.9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2405.4396942134099</v>
          </cell>
          <cell r="CK1155">
            <v>277.26860651489994</v>
          </cell>
          <cell r="CL1155">
            <v>210.0022581888</v>
          </cell>
          <cell r="CM1155">
            <v>7.6229999999999993</v>
          </cell>
          <cell r="CN1155">
            <v>411.88464781331868</v>
          </cell>
          <cell r="CO1155">
            <v>125.18103359222999</v>
          </cell>
          <cell r="CP1155">
            <v>108.11835011439</v>
          </cell>
          <cell r="CQ1155">
            <v>3.1508400000000001</v>
          </cell>
          <cell r="CR1155">
            <v>0</v>
          </cell>
          <cell r="CS1155">
            <v>1204.8042835834929</v>
          </cell>
          <cell r="CT1155">
            <v>0</v>
          </cell>
          <cell r="CU1155">
            <v>223.12739932559998</v>
          </cell>
          <cell r="CV1155">
            <v>0</v>
          </cell>
          <cell r="CW1155">
            <v>0</v>
          </cell>
          <cell r="CX1155">
            <v>0</v>
          </cell>
          <cell r="CY1155">
            <v>0</v>
          </cell>
          <cell r="CZ1155">
            <v>0</v>
          </cell>
          <cell r="DA1155">
            <v>0</v>
          </cell>
          <cell r="DB1155">
            <v>0</v>
          </cell>
          <cell r="DC1155">
            <v>0</v>
          </cell>
        </row>
        <row r="1156">
          <cell r="C1156" t="str">
            <v>HSS9x5x1/2</v>
          </cell>
          <cell r="D1156" t="str">
            <v>F</v>
          </cell>
          <cell r="E1156">
            <v>41.9</v>
          </cell>
          <cell r="F1156">
            <v>11.6</v>
          </cell>
          <cell r="G1156">
            <v>0</v>
          </cell>
          <cell r="H1156">
            <v>9</v>
          </cell>
          <cell r="I1156">
            <v>0</v>
          </cell>
          <cell r="J1156">
            <v>0</v>
          </cell>
          <cell r="K1156">
            <v>5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0.5</v>
          </cell>
          <cell r="Q1156">
            <v>0.46500000000000002</v>
          </cell>
          <cell r="R1156">
            <v>0</v>
          </cell>
          <cell r="S1156">
            <v>0</v>
          </cell>
          <cell r="T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7.75</v>
          </cell>
          <cell r="AC1156">
            <v>0</v>
          </cell>
          <cell r="AD1156">
            <v>16.399999999999999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115</v>
          </cell>
          <cell r="AJ1156">
            <v>32.5</v>
          </cell>
          <cell r="AK1156">
            <v>25.5</v>
          </cell>
          <cell r="AL1156">
            <v>3.14</v>
          </cell>
          <cell r="AM1156">
            <v>45.2</v>
          </cell>
          <cell r="AN1156">
            <v>21.5</v>
          </cell>
          <cell r="AO1156">
            <v>18.100000000000001</v>
          </cell>
          <cell r="AP1156">
            <v>1.97</v>
          </cell>
          <cell r="AQ1156">
            <v>0</v>
          </cell>
          <cell r="AR1156">
            <v>109</v>
          </cell>
          <cell r="AS1156">
            <v>0</v>
          </cell>
          <cell r="AT1156">
            <v>35.6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D1156" t="str">
            <v>HSS228.6x127x12.7</v>
          </cell>
          <cell r="BE1156" t="str">
            <v>HSS228.6x127x12.7</v>
          </cell>
          <cell r="BF1156">
            <v>62.4</v>
          </cell>
          <cell r="BG1156">
            <v>74.897499599999989</v>
          </cell>
          <cell r="BH1156">
            <v>0</v>
          </cell>
          <cell r="BI1156">
            <v>22.869</v>
          </cell>
          <cell r="BJ1156">
            <v>0</v>
          </cell>
          <cell r="BK1156">
            <v>0</v>
          </cell>
          <cell r="BL1156">
            <v>12.705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1.2705</v>
          </cell>
          <cell r="BR1156">
            <v>1.181565</v>
          </cell>
          <cell r="BS1156">
            <v>0</v>
          </cell>
          <cell r="BT1156">
            <v>0</v>
          </cell>
          <cell r="BU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7.75</v>
          </cell>
          <cell r="CD1156">
            <v>0</v>
          </cell>
          <cell r="CE1156">
            <v>16.399999999999999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4794.2038966125147</v>
          </cell>
          <cell r="CK1156">
            <v>533.20885868250002</v>
          </cell>
          <cell r="CL1156">
            <v>418.36387373549996</v>
          </cell>
          <cell r="CM1156">
            <v>7.9787400000000002</v>
          </cell>
          <cell r="CN1156">
            <v>1884.3305750163972</v>
          </cell>
          <cell r="CO1156">
            <v>352.7381680515</v>
          </cell>
          <cell r="CP1156">
            <v>296.9563182201</v>
          </cell>
          <cell r="CQ1156">
            <v>5.0057700000000001</v>
          </cell>
          <cell r="CR1156">
            <v>0</v>
          </cell>
          <cell r="CS1156">
            <v>4544.0715193979486</v>
          </cell>
          <cell r="CT1156">
            <v>0</v>
          </cell>
          <cell r="CU1156">
            <v>584.06878058760003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</row>
        <row r="1157">
          <cell r="C1157" t="str">
            <v>HSS9x5x1/4</v>
          </cell>
          <cell r="D1157" t="str">
            <v>F</v>
          </cell>
          <cell r="E1157">
            <v>22.4</v>
          </cell>
          <cell r="F1157">
            <v>6.17</v>
          </cell>
          <cell r="G1157">
            <v>0</v>
          </cell>
          <cell r="H1157">
            <v>9</v>
          </cell>
          <cell r="I1157">
            <v>0</v>
          </cell>
          <cell r="J1157">
            <v>0</v>
          </cell>
          <cell r="K1157">
            <v>5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0.25</v>
          </cell>
          <cell r="Q1157">
            <v>0.23300000000000001</v>
          </cell>
          <cell r="R1157">
            <v>0</v>
          </cell>
          <cell r="S1157">
            <v>0</v>
          </cell>
          <cell r="T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18.5</v>
          </cell>
          <cell r="AC1157">
            <v>0</v>
          </cell>
          <cell r="AD1157">
            <v>35.6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66.099999999999994</v>
          </cell>
          <cell r="AJ1157">
            <v>18.100000000000001</v>
          </cell>
          <cell r="AK1157">
            <v>14.7</v>
          </cell>
          <cell r="AL1157">
            <v>3.27</v>
          </cell>
          <cell r="AM1157">
            <v>26.6</v>
          </cell>
          <cell r="AN1157">
            <v>12</v>
          </cell>
          <cell r="AO1157">
            <v>10.6</v>
          </cell>
          <cell r="AP1157">
            <v>2.08</v>
          </cell>
          <cell r="AQ1157">
            <v>0</v>
          </cell>
          <cell r="AR1157">
            <v>61.2</v>
          </cell>
          <cell r="AS1157">
            <v>0</v>
          </cell>
          <cell r="AT1157">
            <v>19.399999999999999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D1157" t="str">
            <v>HSS228.6x127x6.4</v>
          </cell>
          <cell r="BE1157" t="str">
            <v>HSS228.6x127x6.4</v>
          </cell>
          <cell r="BF1157">
            <v>33.4</v>
          </cell>
          <cell r="BG1157">
            <v>39.837721769999995</v>
          </cell>
          <cell r="BH1157">
            <v>0</v>
          </cell>
          <cell r="BI1157">
            <v>22.869</v>
          </cell>
          <cell r="BJ1157">
            <v>0</v>
          </cell>
          <cell r="BK1157">
            <v>0</v>
          </cell>
          <cell r="BL1157">
            <v>12.705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0.63524999999999998</v>
          </cell>
          <cell r="BR1157">
            <v>0.59205300000000005</v>
          </cell>
          <cell r="BS1157">
            <v>0</v>
          </cell>
          <cell r="BT1157">
            <v>0</v>
          </cell>
          <cell r="BU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18.5</v>
          </cell>
          <cell r="CD1157">
            <v>0</v>
          </cell>
          <cell r="CE1157">
            <v>35.6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2755.6250223138018</v>
          </cell>
          <cell r="CK1157">
            <v>296.9563182201</v>
          </cell>
          <cell r="CL1157">
            <v>241.17446838869998</v>
          </cell>
          <cell r="CM1157">
            <v>8.3090700000000002</v>
          </cell>
          <cell r="CN1157">
            <v>1108.9202056512427</v>
          </cell>
          <cell r="CO1157">
            <v>196.87711705199999</v>
          </cell>
          <cell r="CP1157">
            <v>173.90812006259998</v>
          </cell>
          <cell r="CQ1157">
            <v>5.2852800000000002</v>
          </cell>
          <cell r="CR1157">
            <v>0</v>
          </cell>
          <cell r="CS1157">
            <v>2551.3502475885734</v>
          </cell>
          <cell r="CT1157">
            <v>0</v>
          </cell>
          <cell r="CU1157">
            <v>318.28467256739998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</row>
        <row r="1158">
          <cell r="C1158" t="str">
            <v>HSS9x5x3/16</v>
          </cell>
          <cell r="D1158" t="str">
            <v>F</v>
          </cell>
          <cell r="E1158">
            <v>17.100000000000001</v>
          </cell>
          <cell r="F1158">
            <v>4.67</v>
          </cell>
          <cell r="G1158">
            <v>0</v>
          </cell>
          <cell r="H1158">
            <v>9</v>
          </cell>
          <cell r="I1158">
            <v>0</v>
          </cell>
          <cell r="J1158">
            <v>0</v>
          </cell>
          <cell r="K1158">
            <v>5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0.1875</v>
          </cell>
          <cell r="Q1158">
            <v>0.17399999999999999</v>
          </cell>
          <cell r="R1158">
            <v>0</v>
          </cell>
          <cell r="S1158">
            <v>0</v>
          </cell>
          <cell r="T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25.7</v>
          </cell>
          <cell r="AC1158">
            <v>0</v>
          </cell>
          <cell r="AD1158">
            <v>48.7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51.1</v>
          </cell>
          <cell r="AJ1158">
            <v>13.8</v>
          </cell>
          <cell r="AK1158">
            <v>11.4</v>
          </cell>
          <cell r="AL1158">
            <v>3.31</v>
          </cell>
          <cell r="AM1158">
            <v>20.7</v>
          </cell>
          <cell r="AN1158">
            <v>9.25</v>
          </cell>
          <cell r="AO1158">
            <v>8.2799999999999994</v>
          </cell>
          <cell r="AP1158">
            <v>2.1</v>
          </cell>
          <cell r="AQ1158">
            <v>0</v>
          </cell>
          <cell r="AR1158">
            <v>46.9</v>
          </cell>
          <cell r="AS1158">
            <v>0</v>
          </cell>
          <cell r="AT1158">
            <v>14.8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D1158" t="str">
            <v>HSS228.6x127x4.8</v>
          </cell>
          <cell r="BE1158" t="str">
            <v>HSS228.6x127x4.8</v>
          </cell>
          <cell r="BF1158">
            <v>25.5</v>
          </cell>
          <cell r="BG1158">
            <v>30.152700269999997</v>
          </cell>
          <cell r="BH1158">
            <v>0</v>
          </cell>
          <cell r="BI1158">
            <v>22.869</v>
          </cell>
          <cell r="BJ1158">
            <v>0</v>
          </cell>
          <cell r="BK1158">
            <v>0</v>
          </cell>
          <cell r="BL1158">
            <v>12.705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0.47643749999999996</v>
          </cell>
          <cell r="BR1158">
            <v>0.44213399999999997</v>
          </cell>
          <cell r="BS1158">
            <v>0</v>
          </cell>
          <cell r="BT1158">
            <v>0</v>
          </cell>
          <cell r="BU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25.7</v>
          </cell>
          <cell r="CD1158">
            <v>0</v>
          </cell>
          <cell r="CE1158">
            <v>48.7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2130.294079277387</v>
          </cell>
          <cell r="CK1158">
            <v>226.40868460979999</v>
          </cell>
          <cell r="CL1158">
            <v>187.03326119939999</v>
          </cell>
          <cell r="CM1158">
            <v>8.4107099999999999</v>
          </cell>
          <cell r="CN1158">
            <v>862.95670139025265</v>
          </cell>
          <cell r="CO1158">
            <v>151.75944439424998</v>
          </cell>
          <cell r="CP1158">
            <v>135.84521076587998</v>
          </cell>
          <cell r="CQ1158">
            <v>5.3361000000000001</v>
          </cell>
          <cell r="CR1158">
            <v>0</v>
          </cell>
          <cell r="CS1158">
            <v>1955.2014152271909</v>
          </cell>
          <cell r="CT1158">
            <v>0</v>
          </cell>
          <cell r="CU1158">
            <v>242.81511103080001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</row>
        <row r="1159">
          <cell r="C1159" t="str">
            <v>HSS9x5x3/8</v>
          </cell>
          <cell r="D1159" t="str">
            <v>F</v>
          </cell>
          <cell r="E1159">
            <v>32.5</v>
          </cell>
          <cell r="F1159">
            <v>8.9700000000000006</v>
          </cell>
          <cell r="G1159">
            <v>0</v>
          </cell>
          <cell r="H1159">
            <v>9</v>
          </cell>
          <cell r="I1159">
            <v>0</v>
          </cell>
          <cell r="J1159">
            <v>0</v>
          </cell>
          <cell r="K1159">
            <v>5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0.375</v>
          </cell>
          <cell r="Q1159">
            <v>0.34899999999999998</v>
          </cell>
          <cell r="R1159">
            <v>0</v>
          </cell>
          <cell r="S1159">
            <v>0</v>
          </cell>
          <cell r="T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11.3</v>
          </cell>
          <cell r="AC1159">
            <v>0</v>
          </cell>
          <cell r="AD1159">
            <v>22.8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92.5</v>
          </cell>
          <cell r="AJ1159">
            <v>25.7</v>
          </cell>
          <cell r="AK1159">
            <v>20.5</v>
          </cell>
          <cell r="AL1159">
            <v>3.21</v>
          </cell>
          <cell r="AM1159">
            <v>36.799999999999997</v>
          </cell>
          <cell r="AN1159">
            <v>17.100000000000001</v>
          </cell>
          <cell r="AO1159">
            <v>14.7</v>
          </cell>
          <cell r="AP1159">
            <v>2.0299999999999998</v>
          </cell>
          <cell r="AQ1159">
            <v>0</v>
          </cell>
          <cell r="AR1159">
            <v>86.9</v>
          </cell>
          <cell r="AS1159">
            <v>0</v>
          </cell>
          <cell r="AT1159">
            <v>27.9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D1159" t="str">
            <v>HSS228.6x127x9.5</v>
          </cell>
          <cell r="BE1159" t="str">
            <v>HSS228.6x127x9.5</v>
          </cell>
          <cell r="BF1159">
            <v>48.4</v>
          </cell>
          <cell r="BG1159">
            <v>57.916428570000001</v>
          </cell>
          <cell r="BH1159">
            <v>0</v>
          </cell>
          <cell r="BI1159">
            <v>22.869</v>
          </cell>
          <cell r="BJ1159">
            <v>0</v>
          </cell>
          <cell r="BK1159">
            <v>0</v>
          </cell>
          <cell r="BL1159">
            <v>12.705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0.95287499999999992</v>
          </cell>
          <cell r="BR1159">
            <v>0.88680899999999996</v>
          </cell>
          <cell r="BS1159">
            <v>0</v>
          </cell>
          <cell r="BT1159">
            <v>0</v>
          </cell>
          <cell r="BU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11.3</v>
          </cell>
          <cell r="CD1159">
            <v>0</v>
          </cell>
          <cell r="CE1159">
            <v>22.8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3856.2074820578923</v>
          </cell>
          <cell r="CK1159">
            <v>421.64515901969997</v>
          </cell>
          <cell r="CL1159">
            <v>336.33174163050001</v>
          </cell>
          <cell r="CM1159">
            <v>8.1566099999999988</v>
          </cell>
          <cell r="CN1159">
            <v>1534.1452469160047</v>
          </cell>
          <cell r="CO1159">
            <v>280.54989179910001</v>
          </cell>
          <cell r="CP1159">
            <v>241.17446838869998</v>
          </cell>
          <cell r="CQ1159">
            <v>5.1582299999999996</v>
          </cell>
          <cell r="CR1159">
            <v>0</v>
          </cell>
          <cell r="CS1159">
            <v>3622.7505966576309</v>
          </cell>
          <cell r="CT1159">
            <v>0</v>
          </cell>
          <cell r="CU1159">
            <v>457.73929714589997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</row>
        <row r="1160">
          <cell r="C1160" t="str">
            <v>HSS9x5x5/16</v>
          </cell>
          <cell r="D1160" t="str">
            <v>F</v>
          </cell>
          <cell r="E1160">
            <v>27.5</v>
          </cell>
          <cell r="F1160">
            <v>7.59</v>
          </cell>
          <cell r="G1160">
            <v>0</v>
          </cell>
          <cell r="H1160">
            <v>9</v>
          </cell>
          <cell r="I1160">
            <v>0</v>
          </cell>
          <cell r="J1160">
            <v>0</v>
          </cell>
          <cell r="K1160">
            <v>5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0.3125</v>
          </cell>
          <cell r="Q1160">
            <v>0.29099999999999998</v>
          </cell>
          <cell r="R1160">
            <v>0</v>
          </cell>
          <cell r="S1160">
            <v>0</v>
          </cell>
          <cell r="T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14.2</v>
          </cell>
          <cell r="AC1160">
            <v>0</v>
          </cell>
          <cell r="AD1160">
            <v>27.9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79.8</v>
          </cell>
          <cell r="AJ1160">
            <v>22</v>
          </cell>
          <cell r="AK1160">
            <v>17.7</v>
          </cell>
          <cell r="AL1160">
            <v>3.24</v>
          </cell>
          <cell r="AM1160">
            <v>32</v>
          </cell>
          <cell r="AN1160">
            <v>14.6</v>
          </cell>
          <cell r="AO1160">
            <v>12.8</v>
          </cell>
          <cell r="AP1160">
            <v>2.0499999999999998</v>
          </cell>
          <cell r="AQ1160">
            <v>0</v>
          </cell>
          <cell r="AR1160">
            <v>74.400000000000006</v>
          </cell>
          <cell r="AS1160">
            <v>0</v>
          </cell>
          <cell r="AT1160">
            <v>23.8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D1160" t="str">
            <v>HSS228.6x127x7.9</v>
          </cell>
          <cell r="BE1160" t="str">
            <v>HSS228.6x127x7.9</v>
          </cell>
          <cell r="BF1160">
            <v>41</v>
          </cell>
          <cell r="BG1160">
            <v>49.006208789999995</v>
          </cell>
          <cell r="BH1160">
            <v>0</v>
          </cell>
          <cell r="BI1160">
            <v>22.869</v>
          </cell>
          <cell r="BJ1160">
            <v>0</v>
          </cell>
          <cell r="BK1160">
            <v>0</v>
          </cell>
          <cell r="BL1160">
            <v>12.705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0.7940625</v>
          </cell>
          <cell r="BR1160">
            <v>0.73943099999999995</v>
          </cell>
          <cell r="BS1160">
            <v>0</v>
          </cell>
          <cell r="BT1160">
            <v>0</v>
          </cell>
          <cell r="BU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14.2</v>
          </cell>
          <cell r="CD1160">
            <v>0</v>
          </cell>
          <cell r="CE1160">
            <v>27.9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3326.7606169537275</v>
          </cell>
          <cell r="CK1160">
            <v>360.94138126199999</v>
          </cell>
          <cell r="CL1160">
            <v>290.39374765169998</v>
          </cell>
          <cell r="CM1160">
            <v>8.2328399999999995</v>
          </cell>
          <cell r="CN1160">
            <v>1334.039345144352</v>
          </cell>
          <cell r="CO1160">
            <v>239.53382574659997</v>
          </cell>
          <cell r="CP1160">
            <v>210.0022581888</v>
          </cell>
          <cell r="CQ1160">
            <v>5.2090499999999995</v>
          </cell>
          <cell r="CR1160">
            <v>0</v>
          </cell>
          <cell r="CS1160">
            <v>3101.6414774606187</v>
          </cell>
          <cell r="CT1160">
            <v>0</v>
          </cell>
          <cell r="CU1160">
            <v>390.47294881979997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</row>
        <row r="1161">
          <cell r="C1161" t="str">
            <v>HSS9x5x5/8</v>
          </cell>
          <cell r="D1161" t="str">
            <v>F</v>
          </cell>
          <cell r="E1161">
            <v>50.6</v>
          </cell>
          <cell r="F1161">
            <v>14</v>
          </cell>
          <cell r="G1161">
            <v>0</v>
          </cell>
          <cell r="H1161">
            <v>9</v>
          </cell>
          <cell r="I1161">
            <v>0</v>
          </cell>
          <cell r="J1161">
            <v>0</v>
          </cell>
          <cell r="K1161">
            <v>5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0.625</v>
          </cell>
          <cell r="Q1161">
            <v>0.58099999999999996</v>
          </cell>
          <cell r="R1161">
            <v>0</v>
          </cell>
          <cell r="S1161">
            <v>0</v>
          </cell>
          <cell r="T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5.61</v>
          </cell>
          <cell r="AC1161">
            <v>0</v>
          </cell>
          <cell r="AD1161">
            <v>12.5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133</v>
          </cell>
          <cell r="AJ1161">
            <v>38.5</v>
          </cell>
          <cell r="AK1161">
            <v>29.6</v>
          </cell>
          <cell r="AL1161">
            <v>3.08</v>
          </cell>
          <cell r="AM1161">
            <v>52</v>
          </cell>
          <cell r="AN1161">
            <v>25.3</v>
          </cell>
          <cell r="AO1161">
            <v>20.8</v>
          </cell>
          <cell r="AP1161">
            <v>1.92</v>
          </cell>
          <cell r="AQ1161">
            <v>0</v>
          </cell>
          <cell r="AR1161">
            <v>128</v>
          </cell>
          <cell r="AS1161">
            <v>0</v>
          </cell>
          <cell r="AT1161">
            <v>42.5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D1161" t="str">
            <v>HSS228.6x127x15.9</v>
          </cell>
          <cell r="BE1161" t="str">
            <v>HSS228.6x127x15.9</v>
          </cell>
          <cell r="BF1161">
            <v>75.399999999999991</v>
          </cell>
          <cell r="BG1161">
            <v>90.393533999999988</v>
          </cell>
          <cell r="BH1161">
            <v>0</v>
          </cell>
          <cell r="BI1161">
            <v>22.869</v>
          </cell>
          <cell r="BJ1161">
            <v>0</v>
          </cell>
          <cell r="BK1161">
            <v>0</v>
          </cell>
          <cell r="BL1161">
            <v>12.705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1.588125</v>
          </cell>
          <cell r="BR1161">
            <v>1.4763209999999998</v>
          </cell>
          <cell r="BS1161">
            <v>0</v>
          </cell>
          <cell r="BT1161">
            <v>0</v>
          </cell>
          <cell r="BU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5.61</v>
          </cell>
          <cell r="CD1161">
            <v>0</v>
          </cell>
          <cell r="CE1161">
            <v>12.5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5544.6010282562129</v>
          </cell>
          <cell r="CK1161">
            <v>631.64741720849997</v>
          </cell>
          <cell r="CL1161">
            <v>485.63022206160002</v>
          </cell>
          <cell r="CM1161">
            <v>7.8262799999999997</v>
          </cell>
          <cell r="CN1161">
            <v>2167.8139358595718</v>
          </cell>
          <cell r="CO1161">
            <v>415.08258845130001</v>
          </cell>
          <cell r="CP1161">
            <v>341.25366955679999</v>
          </cell>
          <cell r="CQ1161">
            <v>4.8787199999999995</v>
          </cell>
          <cell r="CR1161">
            <v>0</v>
          </cell>
          <cell r="CS1161">
            <v>5336.1573805774078</v>
          </cell>
          <cell r="CT1161">
            <v>0</v>
          </cell>
          <cell r="CU1161">
            <v>697.27312289249994</v>
          </cell>
          <cell r="CV1161">
            <v>0</v>
          </cell>
          <cell r="CW1161">
            <v>0</v>
          </cell>
          <cell r="CX1161">
            <v>0</v>
          </cell>
          <cell r="CY1161">
            <v>0</v>
          </cell>
          <cell r="CZ1161">
            <v>0</v>
          </cell>
          <cell r="DA1161">
            <v>0</v>
          </cell>
          <cell r="DB1161">
            <v>0</v>
          </cell>
          <cell r="DC1161">
            <v>0</v>
          </cell>
        </row>
        <row r="1162">
          <cell r="C1162" t="str">
            <v>HSS9x7x1/2</v>
          </cell>
          <cell r="D1162" t="str">
            <v>F</v>
          </cell>
          <cell r="E1162">
            <v>48.7</v>
          </cell>
          <cell r="F1162">
            <v>13.5</v>
          </cell>
          <cell r="G1162">
            <v>0</v>
          </cell>
          <cell r="H1162">
            <v>9</v>
          </cell>
          <cell r="I1162">
            <v>0</v>
          </cell>
          <cell r="J1162">
            <v>0</v>
          </cell>
          <cell r="K1162">
            <v>7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0.5</v>
          </cell>
          <cell r="Q1162">
            <v>0.46500000000000002</v>
          </cell>
          <cell r="R1162">
            <v>0</v>
          </cell>
          <cell r="S1162">
            <v>0</v>
          </cell>
          <cell r="T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12.1</v>
          </cell>
          <cell r="AC1162">
            <v>0</v>
          </cell>
          <cell r="AD1162">
            <v>16.399999999999999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149</v>
          </cell>
          <cell r="AJ1162">
            <v>40.5</v>
          </cell>
          <cell r="AK1162">
            <v>33</v>
          </cell>
          <cell r="AL1162">
            <v>3.32</v>
          </cell>
          <cell r="AM1162">
            <v>100</v>
          </cell>
          <cell r="AN1162">
            <v>34</v>
          </cell>
          <cell r="AO1162">
            <v>28.7</v>
          </cell>
          <cell r="AP1162">
            <v>2.73</v>
          </cell>
          <cell r="AQ1162">
            <v>0</v>
          </cell>
          <cell r="AR1162">
            <v>197</v>
          </cell>
          <cell r="AS1162">
            <v>0</v>
          </cell>
          <cell r="AT1162">
            <v>51.5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D1162" t="str">
            <v>HSS228.6x177.8x12.7</v>
          </cell>
          <cell r="BE1162" t="str">
            <v>HSS228.6x177.8x12.7</v>
          </cell>
          <cell r="BF1162">
            <v>72.5</v>
          </cell>
          <cell r="BG1162">
            <v>87.165193500000001</v>
          </cell>
          <cell r="BH1162">
            <v>0</v>
          </cell>
          <cell r="BI1162">
            <v>22.869</v>
          </cell>
          <cell r="BJ1162">
            <v>0</v>
          </cell>
          <cell r="BK1162">
            <v>0</v>
          </cell>
          <cell r="BL1162">
            <v>17.786999999999999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1.2705</v>
          </cell>
          <cell r="BR1162">
            <v>1.181565</v>
          </cell>
          <cell r="BS1162">
            <v>0</v>
          </cell>
          <cell r="BT1162">
            <v>0</v>
          </cell>
          <cell r="BU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12.1</v>
          </cell>
          <cell r="CD1162">
            <v>0</v>
          </cell>
          <cell r="CE1162">
            <v>16.399999999999999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6211.6207008283891</v>
          </cell>
          <cell r="CK1162">
            <v>664.46027005049996</v>
          </cell>
          <cell r="CL1162">
            <v>541.41207189299996</v>
          </cell>
          <cell r="CM1162">
            <v>8.436119999999999</v>
          </cell>
          <cell r="CN1162">
            <v>4168.8729535760995</v>
          </cell>
          <cell r="CO1162">
            <v>557.81849831399995</v>
          </cell>
          <cell r="CP1162">
            <v>470.86443828269995</v>
          </cell>
          <cell r="CQ1162">
            <v>6.9369299999999994</v>
          </cell>
          <cell r="CR1162">
            <v>0</v>
          </cell>
          <cell r="CS1162">
            <v>8212.6797185449159</v>
          </cell>
          <cell r="CT1162">
            <v>0</v>
          </cell>
          <cell r="CU1162">
            <v>844.93096068149998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</row>
        <row r="1163">
          <cell r="C1163" t="str">
            <v>HSS9x7x1/4</v>
          </cell>
          <cell r="D1163" t="str">
            <v>F</v>
          </cell>
          <cell r="E1163">
            <v>25.8</v>
          </cell>
          <cell r="F1163">
            <v>7.1</v>
          </cell>
          <cell r="G1163">
            <v>0</v>
          </cell>
          <cell r="H1163">
            <v>9</v>
          </cell>
          <cell r="I1163">
            <v>0</v>
          </cell>
          <cell r="J1163">
            <v>0</v>
          </cell>
          <cell r="K1163">
            <v>7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0.25</v>
          </cell>
          <cell r="Q1163">
            <v>0.23300000000000001</v>
          </cell>
          <cell r="R1163">
            <v>0</v>
          </cell>
          <cell r="S1163">
            <v>0</v>
          </cell>
          <cell r="T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27</v>
          </cell>
          <cell r="AC1163">
            <v>0</v>
          </cell>
          <cell r="AD1163">
            <v>35.6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84.1</v>
          </cell>
          <cell r="AJ1163">
            <v>22.2</v>
          </cell>
          <cell r="AK1163">
            <v>18.7</v>
          </cell>
          <cell r="AL1163">
            <v>3.44</v>
          </cell>
          <cell r="AM1163">
            <v>57.2</v>
          </cell>
          <cell r="AN1163">
            <v>18.7</v>
          </cell>
          <cell r="AO1163">
            <v>16.3</v>
          </cell>
          <cell r="AP1163">
            <v>2.84</v>
          </cell>
          <cell r="AQ1163">
            <v>0</v>
          </cell>
          <cell r="AR1163">
            <v>107</v>
          </cell>
          <cell r="AS1163">
            <v>0</v>
          </cell>
          <cell r="AT1163">
            <v>27.6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D1163" t="str">
            <v>HSS228.6x177.8x6.4</v>
          </cell>
          <cell r="BE1163" t="str">
            <v>HSS228.6x177.8x6.4</v>
          </cell>
          <cell r="BF1163">
            <v>38.4</v>
          </cell>
          <cell r="BG1163">
            <v>45.842435099999996</v>
          </cell>
          <cell r="BH1163">
            <v>0</v>
          </cell>
          <cell r="BI1163">
            <v>22.869</v>
          </cell>
          <cell r="BJ1163">
            <v>0</v>
          </cell>
          <cell r="BK1163">
            <v>0</v>
          </cell>
          <cell r="BL1163">
            <v>17.786999999999999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0.63524999999999998</v>
          </cell>
          <cell r="BR1163">
            <v>0.59205300000000005</v>
          </cell>
          <cell r="BS1163">
            <v>0</v>
          </cell>
          <cell r="BT1163">
            <v>0</v>
          </cell>
          <cell r="BU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27</v>
          </cell>
          <cell r="CD1163">
            <v>0</v>
          </cell>
          <cell r="CE1163">
            <v>35.6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3506.0221539574995</v>
          </cell>
          <cell r="CK1163">
            <v>364.22266654619995</v>
          </cell>
          <cell r="CL1163">
            <v>306.80017407269997</v>
          </cell>
          <cell r="CM1163">
            <v>8.7410399999999999</v>
          </cell>
          <cell r="CN1163">
            <v>2384.5953294455294</v>
          </cell>
          <cell r="CO1163">
            <v>306.80017407269997</v>
          </cell>
          <cell r="CP1163">
            <v>267.42475066229997</v>
          </cell>
          <cell r="CQ1163">
            <v>7.2164399999999995</v>
          </cell>
          <cell r="CR1163">
            <v>0</v>
          </cell>
          <cell r="CS1163">
            <v>4460.6940603264266</v>
          </cell>
          <cell r="CT1163">
            <v>0</v>
          </cell>
          <cell r="CU1163">
            <v>452.81736921959998</v>
          </cell>
          <cell r="CV1163">
            <v>0</v>
          </cell>
          <cell r="CW1163">
            <v>0</v>
          </cell>
          <cell r="CX1163">
            <v>0</v>
          </cell>
          <cell r="CY1163">
            <v>0</v>
          </cell>
          <cell r="CZ1163">
            <v>0</v>
          </cell>
          <cell r="DA1163">
            <v>0</v>
          </cell>
          <cell r="DB1163">
            <v>0</v>
          </cell>
          <cell r="DC1163">
            <v>0</v>
          </cell>
        </row>
        <row r="1164">
          <cell r="C1164" t="str">
            <v>HSS9x7x3/16</v>
          </cell>
          <cell r="D1164" t="str">
            <v>F</v>
          </cell>
          <cell r="E1164">
            <v>19.600000000000001</v>
          </cell>
          <cell r="F1164">
            <v>5.37</v>
          </cell>
          <cell r="G1164">
            <v>0</v>
          </cell>
          <cell r="H1164">
            <v>9</v>
          </cell>
          <cell r="I1164">
            <v>0</v>
          </cell>
          <cell r="J1164">
            <v>0</v>
          </cell>
          <cell r="K1164">
            <v>7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0.1875</v>
          </cell>
          <cell r="Q1164">
            <v>0.17399999999999999</v>
          </cell>
          <cell r="R1164">
            <v>0</v>
          </cell>
          <cell r="S1164">
            <v>0</v>
          </cell>
          <cell r="T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37.200000000000003</v>
          </cell>
          <cell r="AC1164">
            <v>0</v>
          </cell>
          <cell r="AD1164">
            <v>48.7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64.7</v>
          </cell>
          <cell r="AJ1164">
            <v>16.899999999999999</v>
          </cell>
          <cell r="AK1164">
            <v>14.4</v>
          </cell>
          <cell r="AL1164">
            <v>3.47</v>
          </cell>
          <cell r="AM1164">
            <v>44.1</v>
          </cell>
          <cell r="AN1164">
            <v>14.3</v>
          </cell>
          <cell r="AO1164">
            <v>12.6</v>
          </cell>
          <cell r="AP1164">
            <v>2.87</v>
          </cell>
          <cell r="AQ1164">
            <v>0</v>
          </cell>
          <cell r="AR1164">
            <v>81.7</v>
          </cell>
          <cell r="AS1164">
            <v>0</v>
          </cell>
          <cell r="AT1164">
            <v>20.9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D1164" t="str">
            <v>HSS228.6x177.8x4.8</v>
          </cell>
          <cell r="BE1164" t="str">
            <v>HSS228.6x177.8x4.8</v>
          </cell>
          <cell r="BF1164">
            <v>29.200000000000003</v>
          </cell>
          <cell r="BG1164">
            <v>34.672376970000002</v>
          </cell>
          <cell r="BH1164">
            <v>0</v>
          </cell>
          <cell r="BI1164">
            <v>22.869</v>
          </cell>
          <cell r="BJ1164">
            <v>0</v>
          </cell>
          <cell r="BK1164">
            <v>0</v>
          </cell>
          <cell r="BL1164">
            <v>17.786999999999999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0.47643749999999996</v>
          </cell>
          <cell r="BR1164">
            <v>0.44213399999999997</v>
          </cell>
          <cell r="BS1164">
            <v>0</v>
          </cell>
          <cell r="BT1164">
            <v>0</v>
          </cell>
          <cell r="BU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37.200000000000003</v>
          </cell>
          <cell r="CD1164">
            <v>0</v>
          </cell>
          <cell r="CE1164">
            <v>48.7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2697.2608009637365</v>
          </cell>
          <cell r="CK1164">
            <v>277.26860651489994</v>
          </cell>
          <cell r="CL1164">
            <v>236.25254046239999</v>
          </cell>
          <cell r="CM1164">
            <v>8.8172700000000006</v>
          </cell>
          <cell r="CN1164">
            <v>1838.4729725270602</v>
          </cell>
          <cell r="CO1164">
            <v>234.61189782029999</v>
          </cell>
          <cell r="CP1164">
            <v>206.72097290459999</v>
          </cell>
          <cell r="CQ1164">
            <v>7.2926700000000002</v>
          </cell>
          <cell r="CR1164">
            <v>0</v>
          </cell>
          <cell r="CS1164">
            <v>3405.9692030716737</v>
          </cell>
          <cell r="CT1164">
            <v>0</v>
          </cell>
          <cell r="CU1164">
            <v>342.89431219889997</v>
          </cell>
          <cell r="CV1164">
            <v>0</v>
          </cell>
          <cell r="CW1164">
            <v>0</v>
          </cell>
          <cell r="CX1164">
            <v>0</v>
          </cell>
          <cell r="CY1164">
            <v>0</v>
          </cell>
          <cell r="CZ1164">
            <v>0</v>
          </cell>
          <cell r="DA1164">
            <v>0</v>
          </cell>
          <cell r="DB1164">
            <v>0</v>
          </cell>
          <cell r="DC1164">
            <v>0</v>
          </cell>
        </row>
        <row r="1165">
          <cell r="C1165" t="str">
            <v>HSS9x7x3/8</v>
          </cell>
          <cell r="D1165" t="str">
            <v>F</v>
          </cell>
          <cell r="E1165">
            <v>37.6</v>
          </cell>
          <cell r="F1165">
            <v>10.4</v>
          </cell>
          <cell r="G1165">
            <v>0</v>
          </cell>
          <cell r="H1165">
            <v>9</v>
          </cell>
          <cell r="I1165">
            <v>0</v>
          </cell>
          <cell r="J1165">
            <v>0</v>
          </cell>
          <cell r="K1165">
            <v>7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0.375</v>
          </cell>
          <cell r="Q1165">
            <v>0.34899999999999998</v>
          </cell>
          <cell r="R1165">
            <v>0</v>
          </cell>
          <cell r="S1165">
            <v>0</v>
          </cell>
          <cell r="T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17.100000000000001</v>
          </cell>
          <cell r="AC1165">
            <v>0</v>
          </cell>
          <cell r="AD1165">
            <v>22.8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119</v>
          </cell>
          <cell r="AJ1165">
            <v>31.8</v>
          </cell>
          <cell r="AK1165">
            <v>26.4</v>
          </cell>
          <cell r="AL1165">
            <v>3.38</v>
          </cell>
          <cell r="AM1165">
            <v>80.400000000000006</v>
          </cell>
          <cell r="AN1165">
            <v>26.7</v>
          </cell>
          <cell r="AO1165">
            <v>23</v>
          </cell>
          <cell r="AP1165">
            <v>2.78</v>
          </cell>
          <cell r="AQ1165">
            <v>0</v>
          </cell>
          <cell r="AR1165">
            <v>154</v>
          </cell>
          <cell r="AS1165">
            <v>0</v>
          </cell>
          <cell r="AT1165">
            <v>40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D1165" t="str">
            <v>HSS228.6x177.8x9.5</v>
          </cell>
          <cell r="BE1165" t="str">
            <v>HSS228.6x177.8x9.5</v>
          </cell>
          <cell r="BF1165">
            <v>56</v>
          </cell>
          <cell r="BG1165">
            <v>67.149482399999997</v>
          </cell>
          <cell r="BH1165">
            <v>0</v>
          </cell>
          <cell r="BI1165">
            <v>22.869</v>
          </cell>
          <cell r="BJ1165">
            <v>0</v>
          </cell>
          <cell r="BK1165">
            <v>0</v>
          </cell>
          <cell r="BL1165">
            <v>17.786999999999999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0.95287499999999992</v>
          </cell>
          <cell r="BR1165">
            <v>0.88680899999999996</v>
          </cell>
          <cell r="BS1165">
            <v>0</v>
          </cell>
          <cell r="BT1165">
            <v>0</v>
          </cell>
          <cell r="BU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17.100000000000001</v>
          </cell>
          <cell r="CD1165">
            <v>0</v>
          </cell>
          <cell r="CE1165">
            <v>22.8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4960.9588147555587</v>
          </cell>
          <cell r="CK1165">
            <v>521.72436018780002</v>
          </cell>
          <cell r="CL1165">
            <v>433.12965751439992</v>
          </cell>
          <cell r="CM1165">
            <v>8.5885800000000003</v>
          </cell>
          <cell r="CN1165">
            <v>3351.7738546751843</v>
          </cell>
          <cell r="CO1165">
            <v>438.05158544069997</v>
          </cell>
          <cell r="CP1165">
            <v>377.34780768299998</v>
          </cell>
          <cell r="CQ1165">
            <v>7.063979999999999</v>
          </cell>
          <cell r="CR1165">
            <v>0</v>
          </cell>
          <cell r="CS1165">
            <v>6420.0643485071942</v>
          </cell>
          <cell r="CT1165">
            <v>0</v>
          </cell>
          <cell r="CU1165">
            <v>656.2570568399999</v>
          </cell>
          <cell r="CV1165">
            <v>0</v>
          </cell>
          <cell r="CW1165">
            <v>0</v>
          </cell>
          <cell r="CX1165">
            <v>0</v>
          </cell>
          <cell r="CY1165">
            <v>0</v>
          </cell>
          <cell r="CZ1165">
            <v>0</v>
          </cell>
          <cell r="DA1165">
            <v>0</v>
          </cell>
          <cell r="DB1165">
            <v>0</v>
          </cell>
          <cell r="DC1165">
            <v>0</v>
          </cell>
        </row>
        <row r="1166">
          <cell r="C1166" t="str">
            <v>HSS9x7x5/16</v>
          </cell>
          <cell r="D1166" t="str">
            <v>F</v>
          </cell>
          <cell r="E1166">
            <v>31.8</v>
          </cell>
          <cell r="F1166">
            <v>8.76</v>
          </cell>
          <cell r="G1166">
            <v>0</v>
          </cell>
          <cell r="H1166">
            <v>9</v>
          </cell>
          <cell r="I1166">
            <v>0</v>
          </cell>
          <cell r="J1166">
            <v>0</v>
          </cell>
          <cell r="K1166">
            <v>7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0.3125</v>
          </cell>
          <cell r="Q1166">
            <v>0.29099999999999998</v>
          </cell>
          <cell r="R1166">
            <v>0</v>
          </cell>
          <cell r="S1166">
            <v>0</v>
          </cell>
          <cell r="T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21.1</v>
          </cell>
          <cell r="AC1166">
            <v>0</v>
          </cell>
          <cell r="AD1166">
            <v>27.9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102</v>
          </cell>
          <cell r="AJ1166">
            <v>27.1</v>
          </cell>
          <cell r="AK1166">
            <v>22.6</v>
          </cell>
          <cell r="AL1166">
            <v>3.41</v>
          </cell>
          <cell r="AM1166">
            <v>69.2</v>
          </cell>
          <cell r="AN1166">
            <v>22.8</v>
          </cell>
          <cell r="AO1166">
            <v>19.8</v>
          </cell>
          <cell r="AP1166">
            <v>2.81</v>
          </cell>
          <cell r="AQ1166">
            <v>0</v>
          </cell>
          <cell r="AR1166">
            <v>131</v>
          </cell>
          <cell r="AS1166">
            <v>0</v>
          </cell>
          <cell r="AT1166">
            <v>33.9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D1166" t="str">
            <v>HSS228.6x177.8x7.9</v>
          </cell>
          <cell r="BE1166" t="str">
            <v>HSS228.6x177.8x7.9</v>
          </cell>
          <cell r="BF1166">
            <v>47.4</v>
          </cell>
          <cell r="BG1166">
            <v>56.560525559999995</v>
          </cell>
          <cell r="BH1166">
            <v>0</v>
          </cell>
          <cell r="BI1166">
            <v>22.869</v>
          </cell>
          <cell r="BJ1166">
            <v>0</v>
          </cell>
          <cell r="BK1166">
            <v>0</v>
          </cell>
          <cell r="BL1166">
            <v>17.786999999999999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0.7940625</v>
          </cell>
          <cell r="BR1166">
            <v>0.73943099999999995</v>
          </cell>
          <cell r="BS1166">
            <v>0</v>
          </cell>
          <cell r="BT1166">
            <v>0</v>
          </cell>
          <cell r="BU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21.1</v>
          </cell>
          <cell r="CD1166">
            <v>0</v>
          </cell>
          <cell r="CE1166">
            <v>27.9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4252.2504126476215</v>
          </cell>
          <cell r="CK1166">
            <v>444.61415600909999</v>
          </cell>
          <cell r="CL1166">
            <v>370.78523711460002</v>
          </cell>
          <cell r="CM1166">
            <v>8.6648099999999992</v>
          </cell>
          <cell r="CN1166">
            <v>2884.8600838746611</v>
          </cell>
          <cell r="CO1166">
            <v>374.06652239879998</v>
          </cell>
          <cell r="CP1166">
            <v>324.8472431358</v>
          </cell>
          <cell r="CQ1166">
            <v>7.1402099999999997</v>
          </cell>
          <cell r="CR1166">
            <v>0</v>
          </cell>
          <cell r="CS1166">
            <v>5461.2235691846909</v>
          </cell>
          <cell r="CT1166">
            <v>0</v>
          </cell>
          <cell r="CU1166">
            <v>556.17785567189992</v>
          </cell>
          <cell r="CV1166">
            <v>0</v>
          </cell>
          <cell r="CW1166">
            <v>0</v>
          </cell>
          <cell r="CX1166">
            <v>0</v>
          </cell>
          <cell r="CY1166">
            <v>0</v>
          </cell>
          <cell r="CZ1166">
            <v>0</v>
          </cell>
          <cell r="DA1166">
            <v>0</v>
          </cell>
          <cell r="DB1166">
            <v>0</v>
          </cell>
          <cell r="DC1166">
            <v>0</v>
          </cell>
        </row>
        <row r="1167">
          <cell r="C1167" t="str">
            <v>HSS9x7x5/8</v>
          </cell>
          <cell r="D1167" t="str">
            <v>F</v>
          </cell>
          <cell r="E1167">
            <v>59.1</v>
          </cell>
          <cell r="F1167">
            <v>16.399999999999999</v>
          </cell>
          <cell r="G1167">
            <v>0</v>
          </cell>
          <cell r="H1167">
            <v>9</v>
          </cell>
          <cell r="I1167">
            <v>0</v>
          </cell>
          <cell r="J1167">
            <v>0</v>
          </cell>
          <cell r="K1167">
            <v>7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0.625</v>
          </cell>
          <cell r="Q1167">
            <v>0.58099999999999996</v>
          </cell>
          <cell r="R1167">
            <v>0</v>
          </cell>
          <cell r="S1167">
            <v>0</v>
          </cell>
          <cell r="T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9.0500000000000007</v>
          </cell>
          <cell r="AC1167">
            <v>0</v>
          </cell>
          <cell r="AD1167">
            <v>12.5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174</v>
          </cell>
          <cell r="AJ1167">
            <v>48.3</v>
          </cell>
          <cell r="AK1167">
            <v>38.700000000000003</v>
          </cell>
          <cell r="AL1167">
            <v>3.26</v>
          </cell>
          <cell r="AM1167">
            <v>117</v>
          </cell>
          <cell r="AN1167">
            <v>40.5</v>
          </cell>
          <cell r="AO1167">
            <v>33.5</v>
          </cell>
          <cell r="AP1167">
            <v>2.68</v>
          </cell>
          <cell r="AQ1167">
            <v>0</v>
          </cell>
          <cell r="AR1167">
            <v>235</v>
          </cell>
          <cell r="AS1167">
            <v>0</v>
          </cell>
          <cell r="AT1167">
            <v>62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D1167" t="str">
            <v>HSS228.6x177.8x15.9</v>
          </cell>
          <cell r="BE1167" t="str">
            <v>HSS228.6x177.8x15.9</v>
          </cell>
          <cell r="BF1167">
            <v>88</v>
          </cell>
          <cell r="BG1167">
            <v>105.88956839999999</v>
          </cell>
          <cell r="BH1167">
            <v>0</v>
          </cell>
          <cell r="BI1167">
            <v>22.869</v>
          </cell>
          <cell r="BJ1167">
            <v>0</v>
          </cell>
          <cell r="BK1167">
            <v>0</v>
          </cell>
          <cell r="BL1167">
            <v>17.786999999999999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1.588125</v>
          </cell>
          <cell r="BR1167">
            <v>1.4763209999999998</v>
          </cell>
          <cell r="BS1167">
            <v>0</v>
          </cell>
          <cell r="BT1167">
            <v>0</v>
          </cell>
          <cell r="BU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9.0500000000000007</v>
          </cell>
          <cell r="CD1167">
            <v>0</v>
          </cell>
          <cell r="CE1167">
            <v>12.5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7253.8389392224135</v>
          </cell>
          <cell r="CK1167">
            <v>792.43039613429994</v>
          </cell>
          <cell r="CL1167">
            <v>634.92870249270004</v>
          </cell>
          <cell r="CM1167">
            <v>8.2836599999999994</v>
          </cell>
          <cell r="CN1167">
            <v>4877.5813556840367</v>
          </cell>
          <cell r="CO1167">
            <v>664.46027005049996</v>
          </cell>
          <cell r="CP1167">
            <v>549.61528510350001</v>
          </cell>
          <cell r="CQ1167">
            <v>6.8098800000000006</v>
          </cell>
          <cell r="CR1167">
            <v>0</v>
          </cell>
          <cell r="CS1167">
            <v>9796.8514409038344</v>
          </cell>
          <cell r="CT1167">
            <v>0</v>
          </cell>
          <cell r="CU1167">
            <v>1017.198438102</v>
          </cell>
          <cell r="CV1167">
            <v>0</v>
          </cell>
          <cell r="CW1167">
            <v>0</v>
          </cell>
          <cell r="CX1167">
            <v>0</v>
          </cell>
          <cell r="CY1167">
            <v>0</v>
          </cell>
          <cell r="CZ1167">
            <v>0</v>
          </cell>
          <cell r="DA1167">
            <v>0</v>
          </cell>
          <cell r="DB1167">
            <v>0</v>
          </cell>
          <cell r="DC1167">
            <v>0</v>
          </cell>
        </row>
        <row r="1168">
          <cell r="C1168" t="str">
            <v>IPE100</v>
          </cell>
          <cell r="BC1168" t="str">
            <v>EURONORM</v>
          </cell>
          <cell r="BD1168" t="str">
            <v>IPE100</v>
          </cell>
          <cell r="BE1168" t="str">
            <v>IPE100</v>
          </cell>
          <cell r="BF1168">
            <v>8.1</v>
          </cell>
          <cell r="BG1168">
            <v>10.3</v>
          </cell>
          <cell r="BH1168">
            <v>10</v>
          </cell>
          <cell r="BK1168">
            <v>5.5</v>
          </cell>
          <cell r="BN1168">
            <v>0.41</v>
          </cell>
          <cell r="BO1168">
            <v>0.56999999999999995</v>
          </cell>
          <cell r="BS1168">
            <v>1.2999999999999998</v>
          </cell>
          <cell r="BT1168">
            <v>1.2999999999999998</v>
          </cell>
          <cell r="BU1168">
            <v>0.90499999999999992</v>
          </cell>
          <cell r="BV1168">
            <v>7.4</v>
          </cell>
          <cell r="CB1168">
            <v>4.8245614035087723</v>
          </cell>
          <cell r="CD1168">
            <v>18.04878048780488</v>
          </cell>
          <cell r="CH1168">
            <v>247699.20364001807</v>
          </cell>
          <cell r="CI1168">
            <v>0.21539740501345761</v>
          </cell>
          <cell r="CJ1168">
            <v>171</v>
          </cell>
          <cell r="CK1168">
            <v>39.4</v>
          </cell>
          <cell r="CL1168">
            <v>34.200000000000003</v>
          </cell>
          <cell r="CM1168">
            <v>4.0745480421235456</v>
          </cell>
          <cell r="CN1168">
            <v>15.9</v>
          </cell>
          <cell r="CO1168">
            <v>8.6850000000000005</v>
          </cell>
          <cell r="CP1168">
            <v>5.79</v>
          </cell>
          <cell r="CQ1168">
            <v>1.242452944939304</v>
          </cell>
          <cell r="CS1168">
            <v>0.88300000000000001</v>
          </cell>
          <cell r="CT1168">
            <v>351</v>
          </cell>
          <cell r="DD1168">
            <v>7</v>
          </cell>
        </row>
        <row r="1169">
          <cell r="C1169" t="str">
            <v>IPE120</v>
          </cell>
          <cell r="BC1169" t="str">
            <v>EURONORM</v>
          </cell>
          <cell r="BD1169" t="str">
            <v>IPE120</v>
          </cell>
          <cell r="BE1169" t="str">
            <v>IPE120</v>
          </cell>
          <cell r="BF1169">
            <v>10.362</v>
          </cell>
          <cell r="BG1169">
            <v>13.2</v>
          </cell>
          <cell r="BH1169">
            <v>12</v>
          </cell>
          <cell r="BK1169">
            <v>6.4</v>
          </cell>
          <cell r="BN1169">
            <v>0.44</v>
          </cell>
          <cell r="BO1169">
            <v>0.63</v>
          </cell>
          <cell r="BS1169">
            <v>1.3499999999999996</v>
          </cell>
          <cell r="BT1169">
            <v>1.3499999999999996</v>
          </cell>
          <cell r="BU1169">
            <v>0.91999999999999993</v>
          </cell>
          <cell r="BV1169">
            <v>9.3000000000000007</v>
          </cell>
          <cell r="CB1169">
            <v>5.07936507936508</v>
          </cell>
          <cell r="CD1169">
            <v>21.136363636363637</v>
          </cell>
          <cell r="CH1169">
            <v>225384.02571756445</v>
          </cell>
          <cell r="CI1169">
            <v>0.31276670312101795</v>
          </cell>
          <cell r="CJ1169">
            <v>318</v>
          </cell>
          <cell r="CK1169">
            <v>60.8</v>
          </cell>
          <cell r="CL1169">
            <v>53</v>
          </cell>
          <cell r="CM1169">
            <v>4.9082490860702146</v>
          </cell>
          <cell r="CN1169">
            <v>27.7</v>
          </cell>
          <cell r="CO1169">
            <v>12.975000000000001</v>
          </cell>
          <cell r="CP1169">
            <v>8.65</v>
          </cell>
          <cell r="CQ1169">
            <v>1.4486148033500308</v>
          </cell>
          <cell r="CS1169">
            <v>1.37</v>
          </cell>
          <cell r="CT1169">
            <v>890</v>
          </cell>
          <cell r="DD1169">
            <v>7</v>
          </cell>
        </row>
        <row r="1170">
          <cell r="C1170" t="str">
            <v>IPE140</v>
          </cell>
          <cell r="BC1170" t="str">
            <v>EURONORM</v>
          </cell>
          <cell r="BD1170" t="str">
            <v>IPE140</v>
          </cell>
          <cell r="BE1170" t="str">
            <v>IPE140</v>
          </cell>
          <cell r="BF1170">
            <v>12.873999999999999</v>
          </cell>
          <cell r="BG1170">
            <v>16.399999999999999</v>
          </cell>
          <cell r="BH1170">
            <v>14</v>
          </cell>
          <cell r="BK1170">
            <v>7.3</v>
          </cell>
          <cell r="BN1170">
            <v>0.47</v>
          </cell>
          <cell r="BO1170">
            <v>0.69</v>
          </cell>
          <cell r="BS1170">
            <v>1.4000000000000004</v>
          </cell>
          <cell r="BT1170">
            <v>1.4000000000000004</v>
          </cell>
          <cell r="BU1170">
            <v>0.93499999999999994</v>
          </cell>
          <cell r="BV1170">
            <v>11.2</v>
          </cell>
          <cell r="CB1170">
            <v>5.2898550724637685</v>
          </cell>
          <cell r="CD1170">
            <v>23.829787234042552</v>
          </cell>
          <cell r="CH1170">
            <v>210188.65253713762</v>
          </cell>
          <cell r="CI1170">
            <v>0.41203722847773605</v>
          </cell>
          <cell r="CJ1170">
            <v>541</v>
          </cell>
          <cell r="CK1170">
            <v>88.4</v>
          </cell>
          <cell r="CL1170">
            <v>77.3</v>
          </cell>
          <cell r="CM1170">
            <v>5.7435010993338187</v>
          </cell>
          <cell r="CN1170">
            <v>44.9</v>
          </cell>
          <cell r="CO1170">
            <v>18.450000000000003</v>
          </cell>
          <cell r="CP1170">
            <v>12.3</v>
          </cell>
          <cell r="CQ1170">
            <v>1.6546313420362799</v>
          </cell>
          <cell r="CS1170">
            <v>2.04</v>
          </cell>
          <cell r="CT1170">
            <v>1981</v>
          </cell>
          <cell r="DD1170">
            <v>7</v>
          </cell>
        </row>
        <row r="1171">
          <cell r="C1171" t="str">
            <v>IPE160</v>
          </cell>
          <cell r="BC1171" t="str">
            <v>EURONORM</v>
          </cell>
          <cell r="BD1171" t="str">
            <v>IPE160</v>
          </cell>
          <cell r="BE1171" t="str">
            <v>IPE160</v>
          </cell>
          <cell r="BF1171">
            <v>15.778500000000001</v>
          </cell>
          <cell r="BG1171">
            <v>20.100000000000001</v>
          </cell>
          <cell r="BH1171">
            <v>16</v>
          </cell>
          <cell r="BK1171">
            <v>8.1999999999999993</v>
          </cell>
          <cell r="BN1171">
            <v>0.5</v>
          </cell>
          <cell r="BO1171">
            <v>0.74</v>
          </cell>
          <cell r="BS1171">
            <v>1.6500000000000004</v>
          </cell>
          <cell r="BT1171">
            <v>1.6500000000000004</v>
          </cell>
          <cell r="BU1171">
            <v>1.1499999999999999</v>
          </cell>
          <cell r="BV1171">
            <v>12.7</v>
          </cell>
          <cell r="CB1171">
            <v>5.5405405405405403</v>
          </cell>
          <cell r="CD1171">
            <v>25.4</v>
          </cell>
          <cell r="CH1171">
            <v>194020.59726377341</v>
          </cell>
          <cell r="CI1171">
            <v>0.56327340577711271</v>
          </cell>
          <cell r="CJ1171">
            <v>869</v>
          </cell>
          <cell r="CK1171">
            <v>123.8</v>
          </cell>
          <cell r="CL1171">
            <v>109</v>
          </cell>
          <cell r="CM1171">
            <v>6.5752437860334227</v>
          </cell>
          <cell r="CN1171">
            <v>68.3</v>
          </cell>
          <cell r="CO1171">
            <v>25.049999999999997</v>
          </cell>
          <cell r="CP1171">
            <v>16.7</v>
          </cell>
          <cell r="CQ1171">
            <v>1.8433691844686879</v>
          </cell>
          <cell r="CS1171">
            <v>2.82</v>
          </cell>
          <cell r="CT1171">
            <v>3959</v>
          </cell>
          <cell r="DD1171">
            <v>9</v>
          </cell>
        </row>
        <row r="1172">
          <cell r="C1172" t="str">
            <v>IPE180</v>
          </cell>
          <cell r="BC1172" t="str">
            <v>EURONORM</v>
          </cell>
          <cell r="BD1172" t="str">
            <v>IPE180</v>
          </cell>
          <cell r="BE1172" t="str">
            <v>IPE180</v>
          </cell>
          <cell r="BF1172">
            <v>18.761499999999998</v>
          </cell>
          <cell r="BG1172">
            <v>23.9</v>
          </cell>
          <cell r="BH1172">
            <v>18</v>
          </cell>
          <cell r="BK1172">
            <v>9.1</v>
          </cell>
          <cell r="BN1172">
            <v>0.53</v>
          </cell>
          <cell r="BO1172">
            <v>0.8</v>
          </cell>
          <cell r="BS1172">
            <v>1.7000000000000002</v>
          </cell>
          <cell r="BT1172">
            <v>1.7000000000000002</v>
          </cell>
          <cell r="BU1172">
            <v>1.165</v>
          </cell>
          <cell r="BV1172">
            <v>14.6</v>
          </cell>
          <cell r="CB1172">
            <v>5.6874999999999991</v>
          </cell>
          <cell r="CD1172">
            <v>27.547169811320753</v>
          </cell>
          <cell r="CH1172">
            <v>186226.24244355279</v>
          </cell>
          <cell r="CI1172">
            <v>0.66383345375260061</v>
          </cell>
          <cell r="CJ1172">
            <v>1320</v>
          </cell>
          <cell r="CK1172">
            <v>166.4</v>
          </cell>
          <cell r="CL1172">
            <v>146</v>
          </cell>
          <cell r="CM1172">
            <v>7.431697351413912</v>
          </cell>
          <cell r="CN1172">
            <v>101</v>
          </cell>
          <cell r="CO1172">
            <v>33.299999999999997</v>
          </cell>
          <cell r="CP1172">
            <v>22.2</v>
          </cell>
          <cell r="CQ1172">
            <v>2.0557094694032378</v>
          </cell>
          <cell r="CS1172">
            <v>3.92</v>
          </cell>
          <cell r="CT1172">
            <v>7431</v>
          </cell>
          <cell r="DD1172">
            <v>9</v>
          </cell>
        </row>
        <row r="1173">
          <cell r="C1173" t="str">
            <v>IPE200</v>
          </cell>
          <cell r="BC1173" t="str">
            <v>EURONORM</v>
          </cell>
          <cell r="BD1173" t="str">
            <v>IPE200</v>
          </cell>
          <cell r="BE1173" t="str">
            <v>IPE200</v>
          </cell>
          <cell r="BF1173">
            <v>22.372499999999999</v>
          </cell>
          <cell r="BG1173">
            <v>28.5</v>
          </cell>
          <cell r="BH1173">
            <v>20</v>
          </cell>
          <cell r="BK1173">
            <v>10</v>
          </cell>
          <cell r="BN1173">
            <v>0.56000000000000005</v>
          </cell>
          <cell r="BO1173">
            <v>0.85</v>
          </cell>
          <cell r="BS1173">
            <v>2.0499999999999998</v>
          </cell>
          <cell r="BT1173">
            <v>2.0499999999999998</v>
          </cell>
          <cell r="BU1173">
            <v>1.48</v>
          </cell>
          <cell r="BV1173">
            <v>15.9</v>
          </cell>
          <cell r="CB1173">
            <v>5.882352941176471</v>
          </cell>
          <cell r="CD1173">
            <v>28.392857142857142</v>
          </cell>
          <cell r="CH1173">
            <v>175759.06106968518</v>
          </cell>
          <cell r="CI1173">
            <v>0.83780481138335894</v>
          </cell>
          <cell r="CJ1173">
            <v>1940</v>
          </cell>
          <cell r="CK1173">
            <v>220</v>
          </cell>
          <cell r="CL1173">
            <v>194</v>
          </cell>
          <cell r="CM1173">
            <v>8.250465164982911</v>
          </cell>
          <cell r="CN1173">
            <v>142</v>
          </cell>
          <cell r="CO1173">
            <v>42.75</v>
          </cell>
          <cell r="CP1173">
            <v>28.5</v>
          </cell>
          <cell r="CQ1173">
            <v>2.2321416040096733</v>
          </cell>
          <cell r="CS1173">
            <v>5.17</v>
          </cell>
          <cell r="CT1173">
            <v>12990</v>
          </cell>
          <cell r="DD1173">
            <v>12</v>
          </cell>
        </row>
        <row r="1174">
          <cell r="C1174" t="str">
            <v>IPE220</v>
          </cell>
          <cell r="BC1174" t="str">
            <v>EURONORM</v>
          </cell>
          <cell r="BD1174" t="str">
            <v>IPE220</v>
          </cell>
          <cell r="BE1174" t="str">
            <v>IPE220</v>
          </cell>
          <cell r="BF1174">
            <v>26.219000000000001</v>
          </cell>
          <cell r="BG1174">
            <v>33.4</v>
          </cell>
          <cell r="BH1174">
            <v>22</v>
          </cell>
          <cell r="BK1174">
            <v>11</v>
          </cell>
          <cell r="BN1174">
            <v>0.59</v>
          </cell>
          <cell r="BO1174">
            <v>0.92</v>
          </cell>
          <cell r="BS1174">
            <v>2.1500000000000004</v>
          </cell>
          <cell r="BT1174">
            <v>2.1500000000000004</v>
          </cell>
          <cell r="BU1174">
            <v>1.4949999999999999</v>
          </cell>
          <cell r="BV1174">
            <v>17.7</v>
          </cell>
          <cell r="CB1174">
            <v>5.9782608695652169</v>
          </cell>
          <cell r="CD1174">
            <v>30</v>
          </cell>
          <cell r="CH1174">
            <v>171532.95230406884</v>
          </cell>
          <cell r="CI1174">
            <v>0.90866947711781798</v>
          </cell>
          <cell r="CJ1174">
            <v>2770</v>
          </cell>
          <cell r="CK1174">
            <v>286</v>
          </cell>
          <cell r="CL1174">
            <v>252</v>
          </cell>
          <cell r="CM1174">
            <v>9.1068178710528169</v>
          </cell>
          <cell r="CN1174">
            <v>205</v>
          </cell>
          <cell r="CO1174">
            <v>55.949999999999996</v>
          </cell>
          <cell r="CP1174">
            <v>37.299999999999997</v>
          </cell>
          <cell r="CQ1174">
            <v>2.4774431478639833</v>
          </cell>
          <cell r="CS1174">
            <v>7.09</v>
          </cell>
          <cell r="CT1174">
            <v>22670</v>
          </cell>
          <cell r="DD1174">
            <v>12</v>
          </cell>
        </row>
        <row r="1175">
          <cell r="C1175" t="str">
            <v>IPE240</v>
          </cell>
          <cell r="BC1175" t="str">
            <v>EURONORM</v>
          </cell>
          <cell r="BD1175" t="str">
            <v>IPE240</v>
          </cell>
          <cell r="BE1175" t="str">
            <v>IPE240</v>
          </cell>
          <cell r="BF1175">
            <v>30.693500000000004</v>
          </cell>
          <cell r="BG1175">
            <v>39.1</v>
          </cell>
          <cell r="BH1175">
            <v>24</v>
          </cell>
          <cell r="BK1175">
            <v>12</v>
          </cell>
          <cell r="BN1175">
            <v>0.62</v>
          </cell>
          <cell r="BO1175">
            <v>0.98</v>
          </cell>
          <cell r="BS1175">
            <v>2.5</v>
          </cell>
          <cell r="BT1175">
            <v>2.5</v>
          </cell>
          <cell r="BU1175">
            <v>1.81</v>
          </cell>
          <cell r="BV1175">
            <v>19</v>
          </cell>
          <cell r="CB1175">
            <v>6.1224489795918364</v>
          </cell>
          <cell r="CD1175">
            <v>30.64516129032258</v>
          </cell>
          <cell r="CH1175">
            <v>165146.39917099831</v>
          </cell>
          <cell r="CI1175">
            <v>1.0438326159344025</v>
          </cell>
          <cell r="CJ1175">
            <v>3890</v>
          </cell>
          <cell r="CK1175">
            <v>366</v>
          </cell>
          <cell r="CL1175">
            <v>324</v>
          </cell>
          <cell r="CM1175">
            <v>9.9743917633404262</v>
          </cell>
          <cell r="CN1175">
            <v>284</v>
          </cell>
          <cell r="CO1175">
            <v>70.949999999999989</v>
          </cell>
          <cell r="CP1175">
            <v>47.3</v>
          </cell>
          <cell r="CQ1175">
            <v>2.6950746019311644</v>
          </cell>
          <cell r="CS1175">
            <v>9.2799999999999994</v>
          </cell>
          <cell r="CT1175">
            <v>37390</v>
          </cell>
          <cell r="DD1175">
            <v>15</v>
          </cell>
        </row>
        <row r="1176">
          <cell r="C1176" t="str">
            <v>IPE270</v>
          </cell>
          <cell r="BC1176" t="str">
            <v>EURONORM</v>
          </cell>
          <cell r="BD1176" t="str">
            <v>IPE270</v>
          </cell>
          <cell r="BE1176" t="str">
            <v>IPE270</v>
          </cell>
          <cell r="BF1176">
            <v>36.031500000000001</v>
          </cell>
          <cell r="BG1176">
            <v>45.9</v>
          </cell>
          <cell r="BH1176">
            <v>27</v>
          </cell>
          <cell r="BK1176">
            <v>13.5</v>
          </cell>
          <cell r="BN1176">
            <v>0.66</v>
          </cell>
          <cell r="BO1176">
            <v>1.02</v>
          </cell>
          <cell r="BS1176">
            <v>2.5500000000000007</v>
          </cell>
          <cell r="BT1176">
            <v>2.5500000000000007</v>
          </cell>
          <cell r="BU1176">
            <v>1.83</v>
          </cell>
          <cell r="BV1176">
            <v>21.9</v>
          </cell>
          <cell r="CB1176">
            <v>6.617647058823529</v>
          </cell>
          <cell r="CD1176">
            <v>33.18181818181818</v>
          </cell>
          <cell r="CH1176">
            <v>153029.19141808033</v>
          </cell>
          <cell r="CI1176">
            <v>1.4205374740001557</v>
          </cell>
          <cell r="CJ1176">
            <v>5790</v>
          </cell>
          <cell r="CK1176">
            <v>484</v>
          </cell>
          <cell r="CL1176">
            <v>429</v>
          </cell>
          <cell r="CM1176">
            <v>11.231375287544852</v>
          </cell>
          <cell r="CN1176">
            <v>420</v>
          </cell>
          <cell r="CO1176">
            <v>93.300000000000011</v>
          </cell>
          <cell r="CP1176">
            <v>62.2</v>
          </cell>
          <cell r="CQ1176">
            <v>3.0249507099101005</v>
          </cell>
          <cell r="CS1176">
            <v>11.9</v>
          </cell>
          <cell r="CT1176">
            <v>70580</v>
          </cell>
          <cell r="DD1176">
            <v>15</v>
          </cell>
        </row>
        <row r="1177">
          <cell r="C1177" t="str">
            <v>IPE300</v>
          </cell>
          <cell r="BC1177" t="str">
            <v>EURONORM</v>
          </cell>
          <cell r="BD1177" t="str">
            <v>IPE300</v>
          </cell>
          <cell r="BE1177" t="str">
            <v>IPE300</v>
          </cell>
          <cell r="BF1177">
            <v>42.232999999999997</v>
          </cell>
          <cell r="BG1177">
            <v>53.8</v>
          </cell>
          <cell r="BH1177">
            <v>30</v>
          </cell>
          <cell r="BK1177">
            <v>15</v>
          </cell>
          <cell r="BN1177">
            <v>0.71</v>
          </cell>
          <cell r="BO1177">
            <v>1.07</v>
          </cell>
          <cell r="BS1177">
            <v>2.5999999999999996</v>
          </cell>
          <cell r="BT1177">
            <v>2.5999999999999996</v>
          </cell>
          <cell r="BU1177">
            <v>1.855</v>
          </cell>
          <cell r="BV1177">
            <v>24.8</v>
          </cell>
          <cell r="CB1177">
            <v>7.009345794392523</v>
          </cell>
          <cell r="CD1177">
            <v>34.929577464788736</v>
          </cell>
          <cell r="CH1177">
            <v>146099.92536331192</v>
          </cell>
          <cell r="CI1177">
            <v>1.7284214800123727</v>
          </cell>
          <cell r="CJ1177">
            <v>8360</v>
          </cell>
          <cell r="CK1177">
            <v>628</v>
          </cell>
          <cell r="CL1177">
            <v>557</v>
          </cell>
          <cell r="CM1177">
            <v>12.465565954760766</v>
          </cell>
          <cell r="CN1177">
            <v>604</v>
          </cell>
          <cell r="CO1177">
            <v>120.75</v>
          </cell>
          <cell r="CP1177">
            <v>80.5</v>
          </cell>
          <cell r="CQ1177">
            <v>3.3506366259647593</v>
          </cell>
          <cell r="CS1177">
            <v>15.6</v>
          </cell>
          <cell r="CT1177">
            <v>125900</v>
          </cell>
          <cell r="DD1177">
            <v>15</v>
          </cell>
        </row>
        <row r="1178">
          <cell r="C1178" t="str">
            <v>IPE330</v>
          </cell>
          <cell r="BC1178" t="str">
            <v>EURONORM</v>
          </cell>
          <cell r="BD1178" t="str">
            <v>IPE330</v>
          </cell>
          <cell r="BE1178" t="str">
            <v>IPE330</v>
          </cell>
          <cell r="BF1178">
            <v>49.141000000000005</v>
          </cell>
          <cell r="BG1178">
            <v>62.6</v>
          </cell>
          <cell r="BH1178">
            <v>33</v>
          </cell>
          <cell r="BK1178">
            <v>16</v>
          </cell>
          <cell r="BN1178">
            <v>0.75</v>
          </cell>
          <cell r="BO1178">
            <v>1.1499999999999999</v>
          </cell>
          <cell r="BS1178">
            <v>2.9499999999999993</v>
          </cell>
          <cell r="BT1178">
            <v>2.9499999999999993</v>
          </cell>
          <cell r="BU1178">
            <v>2.1749999999999998</v>
          </cell>
          <cell r="BV1178">
            <v>27.1</v>
          </cell>
          <cell r="CB1178">
            <v>6.9565217391304355</v>
          </cell>
          <cell r="CD1178">
            <v>36.133333333333333</v>
          </cell>
          <cell r="CH1178">
            <v>141132.2676099418</v>
          </cell>
          <cell r="CI1178">
            <v>1.9879984886097357</v>
          </cell>
          <cell r="CJ1178">
            <v>11770</v>
          </cell>
          <cell r="CK1178">
            <v>804</v>
          </cell>
          <cell r="CL1178">
            <v>713</v>
          </cell>
          <cell r="CM1178">
            <v>13.712008216489425</v>
          </cell>
          <cell r="CN1178">
            <v>788</v>
          </cell>
          <cell r="CO1178">
            <v>147.75</v>
          </cell>
          <cell r="CP1178">
            <v>98.5</v>
          </cell>
          <cell r="CQ1178">
            <v>3.5479373479417768</v>
          </cell>
          <cell r="CS1178">
            <v>20.5</v>
          </cell>
          <cell r="CT1178">
            <v>199100</v>
          </cell>
          <cell r="DD1178">
            <v>18</v>
          </cell>
        </row>
        <row r="1179">
          <cell r="C1179" t="str">
            <v>IPE360</v>
          </cell>
          <cell r="BC1179" t="str">
            <v>EURONORM</v>
          </cell>
          <cell r="BD1179" t="str">
            <v>IPE360</v>
          </cell>
          <cell r="BE1179" t="str">
            <v>IPE360</v>
          </cell>
          <cell r="BF1179">
            <v>57.069500000000005</v>
          </cell>
          <cell r="BG1179">
            <v>72.7</v>
          </cell>
          <cell r="BH1179">
            <v>36</v>
          </cell>
          <cell r="BK1179">
            <v>17</v>
          </cell>
          <cell r="BN1179">
            <v>0.8</v>
          </cell>
          <cell r="BO1179">
            <v>1.27</v>
          </cell>
          <cell r="BS1179">
            <v>3.0999999999999996</v>
          </cell>
          <cell r="BT1179">
            <v>3.0999999999999996</v>
          </cell>
          <cell r="BU1179">
            <v>2.2000000000000002</v>
          </cell>
          <cell r="BV1179">
            <v>29.8</v>
          </cell>
          <cell r="CB1179">
            <v>6.6929133858267713</v>
          </cell>
          <cell r="CD1179">
            <v>37.25</v>
          </cell>
          <cell r="CH1179">
            <v>142429.33565136552</v>
          </cell>
          <cell r="CI1179">
            <v>1.9190379353360827</v>
          </cell>
          <cell r="CJ1179">
            <v>16270</v>
          </cell>
          <cell r="CK1179">
            <v>1020</v>
          </cell>
          <cell r="CL1179">
            <v>904</v>
          </cell>
          <cell r="CM1179">
            <v>14.959826992945876</v>
          </cell>
          <cell r="CN1179">
            <v>1040</v>
          </cell>
          <cell r="CO1179">
            <v>184.5</v>
          </cell>
          <cell r="CP1179">
            <v>123</v>
          </cell>
          <cell r="CQ1179">
            <v>3.7822433173570267</v>
          </cell>
          <cell r="CS1179">
            <v>28.9</v>
          </cell>
          <cell r="CT1179">
            <v>313600</v>
          </cell>
          <cell r="DD1179">
            <v>18</v>
          </cell>
        </row>
        <row r="1180">
          <cell r="C1180" t="str">
            <v>IPE400</v>
          </cell>
          <cell r="BC1180" t="str">
            <v>EURONORM</v>
          </cell>
          <cell r="BD1180" t="str">
            <v>IPE400</v>
          </cell>
          <cell r="BE1180" t="str">
            <v>IPE400</v>
          </cell>
          <cell r="BF1180">
            <v>66.332499999999996</v>
          </cell>
          <cell r="BG1180">
            <v>84.5</v>
          </cell>
          <cell r="BH1180">
            <v>40</v>
          </cell>
          <cell r="BK1180">
            <v>18</v>
          </cell>
          <cell r="BN1180">
            <v>0.86</v>
          </cell>
          <cell r="BO1180">
            <v>1.35</v>
          </cell>
          <cell r="BS1180">
            <v>3.4499999999999993</v>
          </cell>
          <cell r="BT1180">
            <v>3.4499999999999993</v>
          </cell>
          <cell r="BU1180">
            <v>2.5300000000000002</v>
          </cell>
          <cell r="BV1180">
            <v>33.1</v>
          </cell>
          <cell r="CB1180">
            <v>6.6666666666666661</v>
          </cell>
          <cell r="CD1180">
            <v>38.488372093023258</v>
          </cell>
          <cell r="CH1180">
            <v>136131.27702503712</v>
          </cell>
          <cell r="CI1180">
            <v>2.3227078763121707</v>
          </cell>
          <cell r="CJ1180">
            <v>23130</v>
          </cell>
          <cell r="CK1180">
            <v>1308</v>
          </cell>
          <cell r="CL1180">
            <v>1160</v>
          </cell>
          <cell r="CM1180">
            <v>16.544721534401464</v>
          </cell>
          <cell r="CN1180">
            <v>1320</v>
          </cell>
          <cell r="CO1180">
            <v>219</v>
          </cell>
          <cell r="CP1180">
            <v>146</v>
          </cell>
          <cell r="CQ1180">
            <v>3.9523792549738856</v>
          </cell>
          <cell r="CS1180">
            <v>37.4</v>
          </cell>
          <cell r="CT1180">
            <v>490000</v>
          </cell>
          <cell r="DD1180">
            <v>21</v>
          </cell>
        </row>
        <row r="1181">
          <cell r="C1181" t="str">
            <v>IPE450</v>
          </cell>
          <cell r="BC1181" t="str">
            <v>EURONORM</v>
          </cell>
          <cell r="BD1181" t="str">
            <v>IPE450</v>
          </cell>
          <cell r="BE1181" t="str">
            <v>IPE450</v>
          </cell>
          <cell r="BF1181">
            <v>77.558000000000007</v>
          </cell>
          <cell r="BG1181">
            <v>98.8</v>
          </cell>
          <cell r="BH1181">
            <v>45</v>
          </cell>
          <cell r="BK1181">
            <v>19</v>
          </cell>
          <cell r="BN1181">
            <v>0.94</v>
          </cell>
          <cell r="BO1181">
            <v>1.46</v>
          </cell>
          <cell r="BS1181">
            <v>3.6000000000000014</v>
          </cell>
          <cell r="BT1181">
            <v>3.6000000000000014</v>
          </cell>
          <cell r="BU1181">
            <v>2.5700000000000003</v>
          </cell>
          <cell r="BV1181">
            <v>37.799999999999997</v>
          </cell>
          <cell r="CB1181">
            <v>6.506849315068493</v>
          </cell>
          <cell r="CD1181">
            <v>40.212765957446805</v>
          </cell>
          <cell r="CH1181">
            <v>133060.58103298701</v>
          </cell>
          <cell r="CI1181">
            <v>2.6388067685051855</v>
          </cell>
          <cell r="CJ1181">
            <v>33740</v>
          </cell>
          <cell r="CK1181">
            <v>1702</v>
          </cell>
          <cell r="CL1181">
            <v>1500</v>
          </cell>
          <cell r="CM1181">
            <v>18.479663841869581</v>
          </cell>
          <cell r="CN1181">
            <v>1680</v>
          </cell>
          <cell r="CO1181">
            <v>264</v>
          </cell>
          <cell r="CP1181">
            <v>176</v>
          </cell>
          <cell r="CQ1181">
            <v>4.1235965591939223</v>
          </cell>
          <cell r="CS1181">
            <v>51.1</v>
          </cell>
          <cell r="CT1181">
            <v>791000</v>
          </cell>
          <cell r="DD1181">
            <v>21</v>
          </cell>
        </row>
        <row r="1182">
          <cell r="C1182" t="str">
            <v>IPE500</v>
          </cell>
          <cell r="BC1182" t="str">
            <v>EURONORM</v>
          </cell>
          <cell r="BD1182" t="str">
            <v>IPE500</v>
          </cell>
          <cell r="BE1182" t="str">
            <v>IPE500</v>
          </cell>
          <cell r="BF1182">
            <v>90.7</v>
          </cell>
          <cell r="BG1182">
            <v>116</v>
          </cell>
          <cell r="BH1182">
            <v>50</v>
          </cell>
          <cell r="BK1182">
            <v>20</v>
          </cell>
          <cell r="BN1182">
            <v>1.02</v>
          </cell>
          <cell r="BO1182">
            <v>1.6</v>
          </cell>
          <cell r="BS1182">
            <v>3.6999999999999993</v>
          </cell>
          <cell r="BT1182">
            <v>3.6999999999999993</v>
          </cell>
          <cell r="BU1182">
            <v>2.6100000000000003</v>
          </cell>
          <cell r="BV1182">
            <v>42.6</v>
          </cell>
          <cell r="CB1182">
            <v>6.25</v>
          </cell>
          <cell r="CD1182">
            <v>41.764705882352942</v>
          </cell>
          <cell r="CH1182">
            <v>132270.63383104739</v>
          </cell>
          <cell r="CI1182">
            <v>2.7893497029815371</v>
          </cell>
          <cell r="CJ1182">
            <v>48200</v>
          </cell>
          <cell r="CK1182">
            <v>2200</v>
          </cell>
          <cell r="CL1182">
            <v>1930</v>
          </cell>
          <cell r="CM1182">
            <v>20.384240024570705</v>
          </cell>
          <cell r="CN1182">
            <v>2140</v>
          </cell>
          <cell r="CO1182">
            <v>321</v>
          </cell>
          <cell r="CP1182">
            <v>214</v>
          </cell>
          <cell r="CQ1182">
            <v>4.2951456159330572</v>
          </cell>
          <cell r="CS1182">
            <v>71.2</v>
          </cell>
          <cell r="CT1182">
            <v>1249000</v>
          </cell>
          <cell r="DD1182">
            <v>21</v>
          </cell>
        </row>
        <row r="1183">
          <cell r="C1183" t="str">
            <v>IPE550</v>
          </cell>
          <cell r="BC1183" t="str">
            <v>EURONORM</v>
          </cell>
          <cell r="BD1183" t="str">
            <v>IPE550</v>
          </cell>
          <cell r="BE1183" t="str">
            <v>IPE550</v>
          </cell>
          <cell r="BF1183">
            <v>106</v>
          </cell>
          <cell r="BG1183">
            <v>134</v>
          </cell>
          <cell r="BH1183">
            <v>55</v>
          </cell>
          <cell r="BK1183">
            <v>21</v>
          </cell>
          <cell r="BN1183">
            <v>1.1100000000000001</v>
          </cell>
          <cell r="BO1183">
            <v>1.72</v>
          </cell>
          <cell r="BS1183">
            <v>4.1499999999999986</v>
          </cell>
          <cell r="BT1183">
            <v>4.1499999999999986</v>
          </cell>
          <cell r="BU1183">
            <v>2.9550000000000001</v>
          </cell>
          <cell r="BV1183">
            <v>46.7</v>
          </cell>
          <cell r="CB1183">
            <v>6.1046511627906979</v>
          </cell>
          <cell r="CD1183">
            <v>42.072072072072068</v>
          </cell>
          <cell r="CH1183">
            <v>129684.87106274364</v>
          </cell>
          <cell r="CI1183">
            <v>3.0468354608184565</v>
          </cell>
          <cell r="CJ1183">
            <v>67120</v>
          </cell>
          <cell r="CK1183">
            <v>2780</v>
          </cell>
          <cell r="CL1183">
            <v>2440</v>
          </cell>
          <cell r="CM1183">
            <v>22.380695306179827</v>
          </cell>
          <cell r="CN1183">
            <v>2670</v>
          </cell>
          <cell r="CO1183">
            <v>381</v>
          </cell>
          <cell r="CP1183">
            <v>254</v>
          </cell>
          <cell r="CQ1183">
            <v>4.4637846200649465</v>
          </cell>
          <cell r="CS1183">
            <v>94.7</v>
          </cell>
          <cell r="CT1183">
            <v>1884000</v>
          </cell>
          <cell r="DD1183">
            <v>24</v>
          </cell>
        </row>
        <row r="1184">
          <cell r="C1184" t="str">
            <v>IPE600</v>
          </cell>
          <cell r="BC1184" t="str">
            <v>EURONORM</v>
          </cell>
          <cell r="BD1184" t="str">
            <v>IPE600</v>
          </cell>
          <cell r="BE1184" t="str">
            <v>IPE600</v>
          </cell>
          <cell r="BF1184">
            <v>122</v>
          </cell>
          <cell r="BG1184">
            <v>156</v>
          </cell>
          <cell r="BH1184">
            <v>60</v>
          </cell>
          <cell r="BK1184">
            <v>22</v>
          </cell>
          <cell r="BN1184">
            <v>1.2</v>
          </cell>
          <cell r="BO1184">
            <v>1.9</v>
          </cell>
          <cell r="BS1184">
            <v>4.3000000000000007</v>
          </cell>
          <cell r="BT1184">
            <v>4.3000000000000007</v>
          </cell>
          <cell r="BU1184">
            <v>3</v>
          </cell>
          <cell r="BV1184">
            <v>51.4</v>
          </cell>
          <cell r="CB1184">
            <v>5.7894736842105265</v>
          </cell>
          <cell r="CD1184">
            <v>42.833333333333336</v>
          </cell>
          <cell r="CH1184">
            <v>131795.77748532363</v>
          </cell>
          <cell r="CI1184">
            <v>2.9094328381826058</v>
          </cell>
          <cell r="CJ1184">
            <v>92080</v>
          </cell>
          <cell r="CK1184">
            <v>3520</v>
          </cell>
          <cell r="CL1184">
            <v>3070</v>
          </cell>
          <cell r="CM1184">
            <v>24.295193151247229</v>
          </cell>
          <cell r="CN1184">
            <v>3390</v>
          </cell>
          <cell r="CO1184">
            <v>462</v>
          </cell>
          <cell r="CP1184">
            <v>308</v>
          </cell>
          <cell r="CQ1184">
            <v>4.6616273157309811</v>
          </cell>
          <cell r="CS1184">
            <v>133</v>
          </cell>
          <cell r="CT1184">
            <v>2846000</v>
          </cell>
          <cell r="DD1184">
            <v>24</v>
          </cell>
        </row>
        <row r="1185">
          <cell r="C1185" t="str">
            <v>IPE80</v>
          </cell>
          <cell r="BC1185" t="str">
            <v>EURONORM</v>
          </cell>
          <cell r="BD1185" t="str">
            <v>IPE80</v>
          </cell>
          <cell r="BE1185" t="str">
            <v>IPE80</v>
          </cell>
          <cell r="BF1185">
            <v>6</v>
          </cell>
          <cell r="BG1185">
            <v>7.64</v>
          </cell>
          <cell r="BH1185">
            <v>8</v>
          </cell>
          <cell r="BK1185">
            <v>4.5999999999999996</v>
          </cell>
          <cell r="BN1185">
            <v>0.38</v>
          </cell>
          <cell r="BO1185">
            <v>0.52</v>
          </cell>
          <cell r="BS1185">
            <v>1.0499999999999998</v>
          </cell>
          <cell r="BT1185">
            <v>1.0499999999999998</v>
          </cell>
          <cell r="BU1185">
            <v>0.69</v>
          </cell>
          <cell r="BV1185">
            <v>5.9</v>
          </cell>
          <cell r="CB1185">
            <v>4.4230769230769225</v>
          </cell>
          <cell r="CD1185">
            <v>15.526315789473685</v>
          </cell>
          <cell r="CH1185">
            <v>290251.41109897039</v>
          </cell>
          <cell r="CI1185">
            <v>0.11572051623059586</v>
          </cell>
          <cell r="CJ1185">
            <v>80.099999999999994</v>
          </cell>
          <cell r="CK1185">
            <v>23.2</v>
          </cell>
          <cell r="CL1185">
            <v>20</v>
          </cell>
          <cell r="CM1185">
            <v>3.2379458293364447</v>
          </cell>
          <cell r="CN1185">
            <v>8.49</v>
          </cell>
          <cell r="CO1185">
            <v>5.5350000000000001</v>
          </cell>
          <cell r="CP1185">
            <v>3.69</v>
          </cell>
          <cell r="CQ1185">
            <v>1.0541615362469918</v>
          </cell>
          <cell r="CS1185">
            <v>0.55900000000000005</v>
          </cell>
          <cell r="CT1185">
            <v>118</v>
          </cell>
          <cell r="DD1185">
            <v>5</v>
          </cell>
        </row>
        <row r="1186">
          <cell r="C1186" t="str">
            <v>IPN100</v>
          </cell>
          <cell r="BC1186" t="str">
            <v>EURONORM</v>
          </cell>
          <cell r="BD1186" t="str">
            <v>IPN100</v>
          </cell>
          <cell r="BE1186" t="str">
            <v>IPN100</v>
          </cell>
          <cell r="BF1186">
            <v>8.3209999999999997</v>
          </cell>
          <cell r="BG1186">
            <v>10.6</v>
          </cell>
          <cell r="BH1186">
            <v>10</v>
          </cell>
          <cell r="BK1186">
            <v>5</v>
          </cell>
          <cell r="BN1186">
            <v>0.45</v>
          </cell>
          <cell r="BO1186">
            <v>0.68</v>
          </cell>
          <cell r="BS1186">
            <v>1.25</v>
          </cell>
          <cell r="BT1186">
            <v>1.25</v>
          </cell>
          <cell r="BV1186">
            <v>7.5</v>
          </cell>
          <cell r="CB1186">
            <v>3.6764705882352939</v>
          </cell>
          <cell r="CD1186">
            <v>16.666666666666668</v>
          </cell>
          <cell r="CH1186">
            <v>306065.3931448537</v>
          </cell>
          <cell r="CI1186">
            <v>9.7383247672613929E-2</v>
          </cell>
          <cell r="CJ1186">
            <v>171</v>
          </cell>
          <cell r="CK1186">
            <v>39.799999999999997</v>
          </cell>
          <cell r="CL1186">
            <v>34.200000000000003</v>
          </cell>
          <cell r="CM1186">
            <v>4.016475503684557</v>
          </cell>
          <cell r="CN1186">
            <v>12.2</v>
          </cell>
          <cell r="CO1186">
            <v>7.32</v>
          </cell>
          <cell r="CP1186">
            <v>4.88</v>
          </cell>
          <cell r="CQ1186">
            <v>1.0728203000626038</v>
          </cell>
          <cell r="CS1186">
            <v>1.31</v>
          </cell>
          <cell r="CT1186">
            <v>268</v>
          </cell>
          <cell r="DD1186">
            <v>4.5</v>
          </cell>
        </row>
        <row r="1187">
          <cell r="C1187" t="str">
            <v>IPN120</v>
          </cell>
          <cell r="BC1187" t="str">
            <v>EURONORM</v>
          </cell>
          <cell r="BD1187" t="str">
            <v>IPN120</v>
          </cell>
          <cell r="BE1187" t="str">
            <v>IPN120</v>
          </cell>
          <cell r="BF1187">
            <v>11.147</v>
          </cell>
          <cell r="BG1187">
            <v>14.2</v>
          </cell>
          <cell r="BH1187">
            <v>12</v>
          </cell>
          <cell r="BK1187">
            <v>5.8</v>
          </cell>
          <cell r="BN1187">
            <v>0.51</v>
          </cell>
          <cell r="BO1187">
            <v>0.77</v>
          </cell>
          <cell r="BS1187">
            <v>1.4000000000000004</v>
          </cell>
          <cell r="BT1187">
            <v>1.4000000000000004</v>
          </cell>
          <cell r="BV1187">
            <v>9.1999999999999993</v>
          </cell>
          <cell r="CB1187">
            <v>3.7662337662337659</v>
          </cell>
          <cell r="CD1187">
            <v>18.03921568627451</v>
          </cell>
          <cell r="CH1187">
            <v>288975.50384085253</v>
          </cell>
          <cell r="CI1187">
            <v>0.12468571725350361</v>
          </cell>
          <cell r="CJ1187">
            <v>328</v>
          </cell>
          <cell r="CK1187">
            <v>63.6</v>
          </cell>
          <cell r="CL1187">
            <v>54.7</v>
          </cell>
          <cell r="CM1187">
            <v>4.8060994110916786</v>
          </cell>
          <cell r="CN1187">
            <v>21.5</v>
          </cell>
          <cell r="CO1187">
            <v>11.115</v>
          </cell>
          <cell r="CP1187">
            <v>7.41</v>
          </cell>
          <cell r="CQ1187">
            <v>1.2304814127170933</v>
          </cell>
          <cell r="CS1187">
            <v>2.23</v>
          </cell>
          <cell r="CT1187">
            <v>685</v>
          </cell>
          <cell r="DD1187">
            <v>5.0999999999999996</v>
          </cell>
        </row>
        <row r="1188">
          <cell r="C1188" t="str">
            <v>IPN140</v>
          </cell>
          <cell r="BC1188" t="str">
            <v>EURONORM</v>
          </cell>
          <cell r="BD1188" t="str">
            <v>IPN140</v>
          </cell>
          <cell r="BE1188" t="str">
            <v>IPN140</v>
          </cell>
          <cell r="BF1188">
            <v>14.287000000000001</v>
          </cell>
          <cell r="BG1188">
            <v>18.2</v>
          </cell>
          <cell r="BH1188">
            <v>14</v>
          </cell>
          <cell r="BK1188">
            <v>6.6</v>
          </cell>
          <cell r="BN1188">
            <v>0.56999999999999995</v>
          </cell>
          <cell r="BO1188">
            <v>0.86</v>
          </cell>
          <cell r="BS1188">
            <v>1.5499999999999998</v>
          </cell>
          <cell r="BT1188">
            <v>1.5499999999999998</v>
          </cell>
          <cell r="BV1188">
            <v>10.9</v>
          </cell>
          <cell r="CB1188">
            <v>3.8372093023255811</v>
          </cell>
          <cell r="CD1188">
            <v>19.122807017543863</v>
          </cell>
          <cell r="CH1188">
            <v>276075.92976502649</v>
          </cell>
          <cell r="CI1188">
            <v>0.15060713072539453</v>
          </cell>
          <cell r="CJ1188">
            <v>573</v>
          </cell>
          <cell r="CK1188">
            <v>95.4</v>
          </cell>
          <cell r="CL1188">
            <v>81.900000000000006</v>
          </cell>
          <cell r="CM1188">
            <v>5.6110174196411551</v>
          </cell>
          <cell r="CN1188">
            <v>35.200000000000003</v>
          </cell>
          <cell r="CO1188">
            <v>16.049999999999997</v>
          </cell>
          <cell r="CP1188">
            <v>10.7</v>
          </cell>
          <cell r="CQ1188">
            <v>1.3907069907302307</v>
          </cell>
          <cell r="CS1188">
            <v>3.56</v>
          </cell>
          <cell r="CT1188">
            <v>1540</v>
          </cell>
          <cell r="DD1188">
            <v>5.6999999999999993</v>
          </cell>
        </row>
        <row r="1189">
          <cell r="C1189" t="str">
            <v>IPN160</v>
          </cell>
          <cell r="BC1189" t="str">
            <v>EURONORM</v>
          </cell>
          <cell r="BD1189" t="str">
            <v>IPN160</v>
          </cell>
          <cell r="BE1189" t="str">
            <v>IPN160</v>
          </cell>
          <cell r="BF1189">
            <v>17.898</v>
          </cell>
          <cell r="BG1189">
            <v>22.8</v>
          </cell>
          <cell r="BH1189">
            <v>16</v>
          </cell>
          <cell r="BK1189">
            <v>7.4</v>
          </cell>
          <cell r="BN1189">
            <v>0.63</v>
          </cell>
          <cell r="BO1189">
            <v>0.95</v>
          </cell>
          <cell r="BS1189">
            <v>1.75</v>
          </cell>
          <cell r="BT1189">
            <v>1.75</v>
          </cell>
          <cell r="BV1189">
            <v>12.5</v>
          </cell>
          <cell r="CB1189">
            <v>3.8947368421052637</v>
          </cell>
          <cell r="CD1189">
            <v>19.841269841269842</v>
          </cell>
          <cell r="CH1189">
            <v>266397.53006073361</v>
          </cell>
          <cell r="CI1189">
            <v>0.17516586841585288</v>
          </cell>
          <cell r="CJ1189">
            <v>935</v>
          </cell>
          <cell r="CK1189">
            <v>136</v>
          </cell>
          <cell r="CL1189">
            <v>117</v>
          </cell>
          <cell r="CM1189">
            <v>6.4038091734392397</v>
          </cell>
          <cell r="CN1189">
            <v>54.7</v>
          </cell>
          <cell r="CO1189">
            <v>22.200000000000003</v>
          </cell>
          <cell r="CP1189">
            <v>14.8</v>
          </cell>
          <cell r="CQ1189">
            <v>1.5489101997913062</v>
          </cell>
          <cell r="CS1189">
            <v>5.4</v>
          </cell>
          <cell r="CT1189">
            <v>3138</v>
          </cell>
          <cell r="DD1189">
            <v>6.3</v>
          </cell>
        </row>
        <row r="1190">
          <cell r="C1190" t="str">
            <v>IPN180</v>
          </cell>
          <cell r="BC1190" t="str">
            <v>EURONORM</v>
          </cell>
          <cell r="BD1190" t="str">
            <v>IPN180</v>
          </cell>
          <cell r="BE1190" t="str">
            <v>IPN180</v>
          </cell>
          <cell r="BF1190">
            <v>21.901499999999999</v>
          </cell>
          <cell r="BG1190">
            <v>27.9</v>
          </cell>
          <cell r="BH1190">
            <v>18</v>
          </cell>
          <cell r="BK1190">
            <v>8.1999999999999993</v>
          </cell>
          <cell r="BN1190">
            <v>0.69</v>
          </cell>
          <cell r="BO1190">
            <v>1.04</v>
          </cell>
          <cell r="BS1190">
            <v>1.9000000000000004</v>
          </cell>
          <cell r="BT1190">
            <v>1.9000000000000004</v>
          </cell>
          <cell r="BV1190">
            <v>14.2</v>
          </cell>
          <cell r="CB1190">
            <v>3.9423076923076916</v>
          </cell>
          <cell r="CD1190">
            <v>20.579710144927535</v>
          </cell>
          <cell r="CH1190">
            <v>258860.91350708454</v>
          </cell>
          <cell r="CI1190">
            <v>0.19734308797749922</v>
          </cell>
          <cell r="CJ1190">
            <v>1450</v>
          </cell>
          <cell r="CK1190">
            <v>186.8</v>
          </cell>
          <cell r="CL1190">
            <v>161</v>
          </cell>
          <cell r="CM1190">
            <v>7.2091141040265523</v>
          </cell>
          <cell r="CN1190">
            <v>81.3</v>
          </cell>
          <cell r="CO1190">
            <v>29.700000000000003</v>
          </cell>
          <cell r="CP1190">
            <v>19.8</v>
          </cell>
          <cell r="CQ1190">
            <v>1.7070379300483209</v>
          </cell>
          <cell r="CS1190">
            <v>7.89</v>
          </cell>
          <cell r="CT1190">
            <v>5924</v>
          </cell>
          <cell r="DD1190">
            <v>6.8999999999999995</v>
          </cell>
        </row>
        <row r="1191">
          <cell r="C1191" t="str">
            <v>IPN200</v>
          </cell>
          <cell r="BC1191" t="str">
            <v>EURONORM</v>
          </cell>
          <cell r="BD1191" t="str">
            <v>IPN200</v>
          </cell>
          <cell r="BE1191" t="str">
            <v>IPN200</v>
          </cell>
          <cell r="BF1191">
            <v>26.219000000000001</v>
          </cell>
          <cell r="BG1191">
            <v>33.4</v>
          </cell>
          <cell r="BH1191">
            <v>20</v>
          </cell>
          <cell r="BK1191">
            <v>9</v>
          </cell>
          <cell r="BN1191">
            <v>0.75</v>
          </cell>
          <cell r="BO1191">
            <v>1.1299999999999999</v>
          </cell>
          <cell r="BS1191">
            <v>2.0499999999999998</v>
          </cell>
          <cell r="BT1191">
            <v>2.0499999999999998</v>
          </cell>
          <cell r="BV1191">
            <v>15.9</v>
          </cell>
          <cell r="CB1191">
            <v>3.9823008849557526</v>
          </cell>
          <cell r="CD1191">
            <v>21.2</v>
          </cell>
          <cell r="CH1191">
            <v>253875.16789555349</v>
          </cell>
          <cell r="CI1191">
            <v>0.21351139063392</v>
          </cell>
          <cell r="CJ1191">
            <v>2140</v>
          </cell>
          <cell r="CK1191">
            <v>250</v>
          </cell>
          <cell r="CL1191">
            <v>214</v>
          </cell>
          <cell r="CM1191">
            <v>8.0044897580935874</v>
          </cell>
          <cell r="CN1191">
            <v>117</v>
          </cell>
          <cell r="CO1191">
            <v>39</v>
          </cell>
          <cell r="CP1191">
            <v>26</v>
          </cell>
          <cell r="CQ1191">
            <v>1.8716287056935326</v>
          </cell>
          <cell r="CS1191">
            <v>11.2</v>
          </cell>
          <cell r="CT1191">
            <v>10520</v>
          </cell>
          <cell r="DD1191">
            <v>7.5</v>
          </cell>
        </row>
        <row r="1192">
          <cell r="C1192" t="str">
            <v>IPN220</v>
          </cell>
          <cell r="BC1192" t="str">
            <v>EURONORM</v>
          </cell>
          <cell r="BD1192" t="str">
            <v>IPN220</v>
          </cell>
          <cell r="BE1192" t="str">
            <v>IPN220</v>
          </cell>
          <cell r="BF1192">
            <v>31.0075</v>
          </cell>
          <cell r="BG1192">
            <v>39.5</v>
          </cell>
          <cell r="BH1192">
            <v>22</v>
          </cell>
          <cell r="BK1192">
            <v>9.8000000000000007</v>
          </cell>
          <cell r="BN1192">
            <v>0.81</v>
          </cell>
          <cell r="BO1192">
            <v>1.22</v>
          </cell>
          <cell r="BS1192">
            <v>2.1999999999999993</v>
          </cell>
          <cell r="BT1192">
            <v>2.1999999999999993</v>
          </cell>
          <cell r="BV1192">
            <v>17.600000000000001</v>
          </cell>
          <cell r="CB1192">
            <v>4.0163934426229515</v>
          </cell>
          <cell r="CD1192">
            <v>21.728395061728396</v>
          </cell>
          <cell r="CH1192">
            <v>248399.78724913677</v>
          </cell>
          <cell r="CI1192">
            <v>0.23541511676636137</v>
          </cell>
          <cell r="CJ1192">
            <v>3060</v>
          </cell>
          <cell r="CK1192">
            <v>324</v>
          </cell>
          <cell r="CL1192">
            <v>278</v>
          </cell>
          <cell r="CM1192">
            <v>8.8016108997376019</v>
          </cell>
          <cell r="CN1192">
            <v>162</v>
          </cell>
          <cell r="CO1192">
            <v>49.650000000000006</v>
          </cell>
          <cell r="CP1192">
            <v>33.1</v>
          </cell>
          <cell r="CQ1192">
            <v>2.0251582216668429</v>
          </cell>
          <cell r="CS1192">
            <v>15.3</v>
          </cell>
          <cell r="CT1192">
            <v>17760</v>
          </cell>
          <cell r="DD1192">
            <v>8.1000000000000014</v>
          </cell>
        </row>
        <row r="1193">
          <cell r="C1193" t="str">
            <v>IPN240</v>
          </cell>
          <cell r="BC1193" t="str">
            <v>EURONORM</v>
          </cell>
          <cell r="BD1193" t="str">
            <v>IPN240</v>
          </cell>
          <cell r="BE1193" t="str">
            <v>IPN240</v>
          </cell>
          <cell r="BF1193">
            <v>36.188500000000005</v>
          </cell>
          <cell r="BG1193">
            <v>46.1</v>
          </cell>
          <cell r="BH1193">
            <v>24</v>
          </cell>
          <cell r="BK1193">
            <v>10.6</v>
          </cell>
          <cell r="BN1193">
            <v>0.87</v>
          </cell>
          <cell r="BO1193">
            <v>1.31</v>
          </cell>
          <cell r="BS1193">
            <v>2.4000000000000004</v>
          </cell>
          <cell r="BT1193">
            <v>2.4000000000000004</v>
          </cell>
          <cell r="BV1193">
            <v>19.2</v>
          </cell>
          <cell r="CB1193">
            <v>4.0458015267175567</v>
          </cell>
          <cell r="CD1193">
            <v>22.068965517241377</v>
          </cell>
          <cell r="CH1193">
            <v>244530.23379591072</v>
          </cell>
          <cell r="CI1193">
            <v>0.24969802389990173</v>
          </cell>
          <cell r="CJ1193">
            <v>4250</v>
          </cell>
          <cell r="CK1193">
            <v>412</v>
          </cell>
          <cell r="CL1193">
            <v>354</v>
          </cell>
          <cell r="CM1193">
            <v>9.6016086866177144</v>
          </cell>
          <cell r="CN1193">
            <v>221</v>
          </cell>
          <cell r="CO1193">
            <v>62.550000000000004</v>
          </cell>
          <cell r="CP1193">
            <v>41.7</v>
          </cell>
          <cell r="CQ1193">
            <v>2.1895036531799859</v>
          </cell>
          <cell r="CS1193">
            <v>20.6</v>
          </cell>
          <cell r="CT1193">
            <v>28730</v>
          </cell>
          <cell r="DD1193">
            <v>8.6999999999999993</v>
          </cell>
        </row>
        <row r="1194">
          <cell r="C1194" t="str">
            <v>IPN260</v>
          </cell>
          <cell r="BC1194" t="str">
            <v>EURONORM</v>
          </cell>
          <cell r="BD1194" t="str">
            <v>IPN260</v>
          </cell>
          <cell r="BE1194" t="str">
            <v>IPN260</v>
          </cell>
          <cell r="BF1194">
            <v>41.840499999999999</v>
          </cell>
          <cell r="BG1194">
            <v>53.3</v>
          </cell>
          <cell r="BH1194">
            <v>26</v>
          </cell>
          <cell r="BK1194">
            <v>11.3</v>
          </cell>
          <cell r="BN1194">
            <v>0.94</v>
          </cell>
          <cell r="BO1194">
            <v>1.41</v>
          </cell>
          <cell r="BS1194">
            <v>2.5999999999999996</v>
          </cell>
          <cell r="BT1194">
            <v>2.5999999999999996</v>
          </cell>
          <cell r="BV1194">
            <v>20.8</v>
          </cell>
          <cell r="CB1194">
            <v>4.0070921985815611</v>
          </cell>
          <cell r="CD1194">
            <v>22.127659574468087</v>
          </cell>
          <cell r="CH1194">
            <v>243309.70620110899</v>
          </cell>
          <cell r="CI1194">
            <v>0.25711616604708776</v>
          </cell>
          <cell r="CJ1194">
            <v>5740</v>
          </cell>
          <cell r="CK1194">
            <v>514</v>
          </cell>
          <cell r="CL1194">
            <v>442</v>
          </cell>
          <cell r="CM1194">
            <v>10.377490433255417</v>
          </cell>
          <cell r="CN1194">
            <v>288</v>
          </cell>
          <cell r="CO1194">
            <v>76.5</v>
          </cell>
          <cell r="CP1194">
            <v>51</v>
          </cell>
          <cell r="CQ1194">
            <v>2.3245165326781794</v>
          </cell>
          <cell r="CS1194">
            <v>27.5</v>
          </cell>
          <cell r="CT1194">
            <v>44070</v>
          </cell>
          <cell r="DD1194">
            <v>9.3999999999999986</v>
          </cell>
        </row>
        <row r="1195">
          <cell r="C1195" t="str">
            <v>IPN280</v>
          </cell>
          <cell r="BC1195" t="str">
            <v>EURONORM</v>
          </cell>
          <cell r="BD1195" t="str">
            <v>IPN280</v>
          </cell>
          <cell r="BE1195" t="str">
            <v>IPN280</v>
          </cell>
          <cell r="BF1195">
            <v>47.884999999999998</v>
          </cell>
          <cell r="BG1195">
            <v>61</v>
          </cell>
          <cell r="BH1195">
            <v>28</v>
          </cell>
          <cell r="BK1195">
            <v>11.9</v>
          </cell>
          <cell r="BN1195">
            <v>1.01</v>
          </cell>
          <cell r="BO1195">
            <v>1.52</v>
          </cell>
          <cell r="BS1195">
            <v>2.75</v>
          </cell>
          <cell r="BT1195">
            <v>2.75</v>
          </cell>
          <cell r="BV1195">
            <v>22.5</v>
          </cell>
          <cell r="CB1195">
            <v>3.9144736842105265</v>
          </cell>
          <cell r="CD1195">
            <v>22.277227722772277</v>
          </cell>
          <cell r="CH1195">
            <v>244212.60431844613</v>
          </cell>
          <cell r="CI1195">
            <v>0.25585395374292658</v>
          </cell>
          <cell r="CJ1195">
            <v>7590</v>
          </cell>
          <cell r="CK1195">
            <v>632</v>
          </cell>
          <cell r="CL1195">
            <v>542</v>
          </cell>
          <cell r="CM1195">
            <v>11.15465057759304</v>
          </cell>
          <cell r="CN1195">
            <v>364</v>
          </cell>
          <cell r="CO1195">
            <v>91.800000000000011</v>
          </cell>
          <cell r="CP1195">
            <v>61.2</v>
          </cell>
          <cell r="CQ1195">
            <v>2.4427879799020831</v>
          </cell>
          <cell r="CS1195">
            <v>36.4</v>
          </cell>
          <cell r="CT1195">
            <v>64580</v>
          </cell>
          <cell r="DD1195">
            <v>10.1</v>
          </cell>
        </row>
        <row r="1196">
          <cell r="C1196" t="str">
            <v>IPN300</v>
          </cell>
          <cell r="BC1196" t="str">
            <v>EURONORM</v>
          </cell>
          <cell r="BD1196" t="str">
            <v>IPN300</v>
          </cell>
          <cell r="BE1196" t="str">
            <v>IPN300</v>
          </cell>
          <cell r="BF1196">
            <v>54.164999999999999</v>
          </cell>
          <cell r="BG1196">
            <v>69</v>
          </cell>
          <cell r="BH1196">
            <v>30</v>
          </cell>
          <cell r="BK1196">
            <v>12.5</v>
          </cell>
          <cell r="BN1196">
            <v>1.08</v>
          </cell>
          <cell r="BO1196">
            <v>1.62</v>
          </cell>
          <cell r="BS1196">
            <v>2.9499999999999993</v>
          </cell>
          <cell r="BT1196">
            <v>2.9499999999999993</v>
          </cell>
          <cell r="BV1196">
            <v>24.1</v>
          </cell>
          <cell r="CB1196">
            <v>3.8580246913580245</v>
          </cell>
          <cell r="CD1196">
            <v>22.314814814814813</v>
          </cell>
          <cell r="CH1196">
            <v>244186.44747020135</v>
          </cell>
          <cell r="CI1196">
            <v>0.25899709322551134</v>
          </cell>
          <cell r="CJ1196">
            <v>9800</v>
          </cell>
          <cell r="CK1196">
            <v>762</v>
          </cell>
          <cell r="CL1196">
            <v>653</v>
          </cell>
          <cell r="CM1196">
            <v>11.91759143062248</v>
          </cell>
          <cell r="CN1196">
            <v>451</v>
          </cell>
          <cell r="CO1196">
            <v>108.30000000000001</v>
          </cell>
          <cell r="CP1196">
            <v>72.2</v>
          </cell>
          <cell r="CQ1196">
            <v>2.5566055393935865</v>
          </cell>
          <cell r="CS1196">
            <v>46.7</v>
          </cell>
          <cell r="CT1196">
            <v>91850</v>
          </cell>
          <cell r="DD1196">
            <v>10.8</v>
          </cell>
        </row>
        <row r="1197">
          <cell r="C1197" t="str">
            <v>IPN320</v>
          </cell>
          <cell r="BC1197" t="str">
            <v>EURONORM</v>
          </cell>
          <cell r="BD1197" t="str">
            <v>IPN320</v>
          </cell>
          <cell r="BE1197" t="str">
            <v>IPN320</v>
          </cell>
          <cell r="BF1197">
            <v>60.994500000000002</v>
          </cell>
          <cell r="BG1197">
            <v>77.7</v>
          </cell>
          <cell r="BH1197">
            <v>32</v>
          </cell>
          <cell r="BK1197">
            <v>13.1</v>
          </cell>
          <cell r="BN1197">
            <v>1.1499999999999999</v>
          </cell>
          <cell r="BO1197">
            <v>1.73</v>
          </cell>
          <cell r="BS1197">
            <v>3.0999999999999996</v>
          </cell>
          <cell r="BT1197">
            <v>3.0999999999999996</v>
          </cell>
          <cell r="BV1197">
            <v>25.8</v>
          </cell>
          <cell r="CB1197">
            <v>3.7861271676300579</v>
          </cell>
          <cell r="CD1197">
            <v>22.434782608695656</v>
          </cell>
          <cell r="CH1197">
            <v>244648.56579679999</v>
          </cell>
          <cell r="CI1197">
            <v>0.25899262267789874</v>
          </cell>
          <cell r="CJ1197">
            <v>12510</v>
          </cell>
          <cell r="CK1197">
            <v>914</v>
          </cell>
          <cell r="CL1197">
            <v>782</v>
          </cell>
          <cell r="CM1197">
            <v>12.688729684403439</v>
          </cell>
          <cell r="CN1197">
            <v>555</v>
          </cell>
          <cell r="CO1197">
            <v>127.05000000000001</v>
          </cell>
          <cell r="CP1197">
            <v>84.7</v>
          </cell>
          <cell r="CQ1197">
            <v>2.6726124191242437</v>
          </cell>
          <cell r="CS1197">
            <v>59.7</v>
          </cell>
          <cell r="CT1197">
            <v>128800</v>
          </cell>
          <cell r="DD1197">
            <v>11.5</v>
          </cell>
        </row>
        <row r="1198">
          <cell r="C1198" t="str">
            <v>IPN340</v>
          </cell>
          <cell r="BC1198" t="str">
            <v>EURONORM</v>
          </cell>
          <cell r="BD1198" t="str">
            <v>IPN340</v>
          </cell>
          <cell r="BE1198" t="str">
            <v>IPN340</v>
          </cell>
          <cell r="BF1198">
            <v>68.0595</v>
          </cell>
          <cell r="BG1198">
            <v>86.7</v>
          </cell>
          <cell r="BH1198">
            <v>34</v>
          </cell>
          <cell r="BK1198">
            <v>13.7</v>
          </cell>
          <cell r="BN1198">
            <v>1.22</v>
          </cell>
          <cell r="BO1198">
            <v>1.83</v>
          </cell>
          <cell r="BS1198">
            <v>3.3000000000000007</v>
          </cell>
          <cell r="BT1198">
            <v>3.3000000000000007</v>
          </cell>
          <cell r="BV1198">
            <v>27.4</v>
          </cell>
          <cell r="CB1198">
            <v>3.7431693989071033</v>
          </cell>
          <cell r="CD1198">
            <v>22.459016393442621</v>
          </cell>
          <cell r="CH1198">
            <v>244260.93029558947</v>
          </cell>
          <cell r="CI1198">
            <v>0.26255352900377893</v>
          </cell>
          <cell r="CJ1198">
            <v>15700</v>
          </cell>
          <cell r="CK1198">
            <v>1080</v>
          </cell>
          <cell r="CL1198">
            <v>923</v>
          </cell>
          <cell r="CM1198">
            <v>13.456752891587051</v>
          </cell>
          <cell r="CN1198">
            <v>674</v>
          </cell>
          <cell r="CO1198">
            <v>147.60000000000002</v>
          </cell>
          <cell r="CP1198">
            <v>98.4</v>
          </cell>
          <cell r="CQ1198">
            <v>2.7881773800554415</v>
          </cell>
          <cell r="CS1198">
            <v>74.3</v>
          </cell>
          <cell r="CT1198">
            <v>176300</v>
          </cell>
          <cell r="DD1198">
            <v>12.2</v>
          </cell>
        </row>
        <row r="1199">
          <cell r="C1199" t="str">
            <v>IPN360</v>
          </cell>
          <cell r="BC1199" t="str">
            <v>EURONORM</v>
          </cell>
          <cell r="BD1199" t="str">
            <v>IPN360</v>
          </cell>
          <cell r="BE1199" t="str">
            <v>IPN360</v>
          </cell>
          <cell r="BF1199">
            <v>76.144999999999996</v>
          </cell>
          <cell r="BG1199">
            <v>97</v>
          </cell>
          <cell r="BH1199">
            <v>36</v>
          </cell>
          <cell r="BK1199">
            <v>14.3</v>
          </cell>
          <cell r="BN1199">
            <v>1.3</v>
          </cell>
          <cell r="BO1199">
            <v>1.95</v>
          </cell>
          <cell r="BS1199">
            <v>3.5</v>
          </cell>
          <cell r="BT1199">
            <v>3.5</v>
          </cell>
          <cell r="BV1199">
            <v>29</v>
          </cell>
          <cell r="CB1199">
            <v>3.666666666666667</v>
          </cell>
          <cell r="CD1199">
            <v>22.307692307692307</v>
          </cell>
          <cell r="CH1199">
            <v>246340.92782121329</v>
          </cell>
          <cell r="CI1199">
            <v>0.25561698994142112</v>
          </cell>
          <cell r="CJ1199">
            <v>19610</v>
          </cell>
          <cell r="CK1199">
            <v>1276</v>
          </cell>
          <cell r="CL1199">
            <v>1090</v>
          </cell>
          <cell r="CM1199">
            <v>14.21847208576253</v>
          </cell>
          <cell r="CN1199">
            <v>818</v>
          </cell>
          <cell r="CO1199">
            <v>171</v>
          </cell>
          <cell r="CP1199">
            <v>114</v>
          </cell>
          <cell r="CQ1199">
            <v>2.90396103464245</v>
          </cell>
          <cell r="CS1199">
            <v>94.2</v>
          </cell>
          <cell r="CT1199">
            <v>240100</v>
          </cell>
          <cell r="DD1199">
            <v>13</v>
          </cell>
        </row>
        <row r="1200">
          <cell r="C1200" t="str">
            <v>IPN380</v>
          </cell>
          <cell r="BC1200" t="str">
            <v>EURONORM</v>
          </cell>
          <cell r="BD1200" t="str">
            <v>IPN380</v>
          </cell>
          <cell r="BE1200" t="str">
            <v>IPN380</v>
          </cell>
          <cell r="BF1200">
            <v>83.995000000000005</v>
          </cell>
          <cell r="BG1200">
            <v>107</v>
          </cell>
          <cell r="BH1200">
            <v>38</v>
          </cell>
          <cell r="BK1200">
            <v>14.9</v>
          </cell>
          <cell r="BN1200">
            <v>1.37</v>
          </cell>
          <cell r="BO1200">
            <v>2.0499999999999998</v>
          </cell>
          <cell r="BS1200">
            <v>3.6999999999999993</v>
          </cell>
          <cell r="BT1200">
            <v>3.6999999999999993</v>
          </cell>
          <cell r="BV1200">
            <v>30.6</v>
          </cell>
          <cell r="CB1200">
            <v>3.6341463414634152</v>
          </cell>
          <cell r="CD1200">
            <v>22.335766423357665</v>
          </cell>
          <cell r="CH1200">
            <v>247298.80407284951</v>
          </cell>
          <cell r="CI1200">
            <v>0.25522459718950441</v>
          </cell>
          <cell r="CJ1200">
            <v>24010</v>
          </cell>
          <cell r="CK1200">
            <v>1482</v>
          </cell>
          <cell r="CL1200">
            <v>1260</v>
          </cell>
          <cell r="CM1200">
            <v>14.979737092635704</v>
          </cell>
          <cell r="CN1200">
            <v>975</v>
          </cell>
          <cell r="CO1200">
            <v>196.5</v>
          </cell>
          <cell r="CP1200">
            <v>131</v>
          </cell>
          <cell r="CQ1200">
            <v>3.0186337195344319</v>
          </cell>
          <cell r="CS1200">
            <v>115</v>
          </cell>
          <cell r="CT1200">
            <v>318700</v>
          </cell>
          <cell r="DD1200">
            <v>13.700000000000001</v>
          </cell>
        </row>
        <row r="1201">
          <cell r="C1201" t="str">
            <v>IPN400</v>
          </cell>
          <cell r="BC1201" t="str">
            <v>EURONORM</v>
          </cell>
          <cell r="BD1201" t="str">
            <v>IPN400</v>
          </cell>
          <cell r="BE1201" t="str">
            <v>IPN400</v>
          </cell>
          <cell r="BF1201">
            <v>92.4</v>
          </cell>
          <cell r="BG1201">
            <v>118</v>
          </cell>
          <cell r="BH1201">
            <v>40</v>
          </cell>
          <cell r="BK1201">
            <v>15.5</v>
          </cell>
          <cell r="BN1201">
            <v>1.44</v>
          </cell>
          <cell r="BO1201">
            <v>2.16</v>
          </cell>
          <cell r="BS1201">
            <v>3.8500000000000014</v>
          </cell>
          <cell r="BT1201">
            <v>3.8500000000000014</v>
          </cell>
          <cell r="BV1201">
            <v>32.299999999999997</v>
          </cell>
          <cell r="CB1201">
            <v>3.5879629629629628</v>
          </cell>
          <cell r="CD1201">
            <v>22.430555555555554</v>
          </cell>
          <cell r="CH1201">
            <v>247288.49869553276</v>
          </cell>
          <cell r="CI1201">
            <v>0.25587437818199282</v>
          </cell>
          <cell r="CJ1201">
            <v>29210</v>
          </cell>
          <cell r="CK1201">
            <v>1714</v>
          </cell>
          <cell r="CL1201">
            <v>1460</v>
          </cell>
          <cell r="CM1201">
            <v>15.733479363489689</v>
          </cell>
          <cell r="CN1201">
            <v>1160</v>
          </cell>
          <cell r="CO1201">
            <v>223.5</v>
          </cell>
          <cell r="CP1201">
            <v>149</v>
          </cell>
          <cell r="CQ1201">
            <v>3.1353641693711229</v>
          </cell>
          <cell r="CS1201">
            <v>140</v>
          </cell>
          <cell r="CT1201">
            <v>419600</v>
          </cell>
          <cell r="DD1201">
            <v>14.399999999999999</v>
          </cell>
        </row>
        <row r="1202">
          <cell r="C1202" t="str">
            <v>IPN425</v>
          </cell>
          <cell r="BC1202" t="str">
            <v>EURONORM</v>
          </cell>
          <cell r="BD1202" t="str">
            <v>IPN425</v>
          </cell>
          <cell r="BE1202" t="str">
            <v>IPN425</v>
          </cell>
          <cell r="BF1202">
            <v>104</v>
          </cell>
          <cell r="BG1202">
            <v>132</v>
          </cell>
          <cell r="BH1202">
            <v>42.5</v>
          </cell>
          <cell r="BK1202">
            <v>16.3</v>
          </cell>
          <cell r="BN1202">
            <v>1.53</v>
          </cell>
          <cell r="BO1202">
            <v>2.2999999999999998</v>
          </cell>
          <cell r="BS1202">
            <v>4.1000000000000014</v>
          </cell>
          <cell r="BT1202">
            <v>4.1000000000000014</v>
          </cell>
          <cell r="BV1202">
            <v>34.299999999999997</v>
          </cell>
          <cell r="CB1202">
            <v>3.5434782608695659</v>
          </cell>
          <cell r="CD1202">
            <v>22.41830065359477</v>
          </cell>
          <cell r="CH1202">
            <v>246760.76203109449</v>
          </cell>
          <cell r="CI1202">
            <v>0.25644663952427282</v>
          </cell>
          <cell r="CJ1202">
            <v>36970</v>
          </cell>
          <cell r="CK1202">
            <v>2040</v>
          </cell>
          <cell r="CL1202">
            <v>1740</v>
          </cell>
          <cell r="CM1202">
            <v>16.735464068132607</v>
          </cell>
          <cell r="CN1202">
            <v>1440</v>
          </cell>
          <cell r="CO1202">
            <v>264</v>
          </cell>
          <cell r="CP1202">
            <v>176</v>
          </cell>
          <cell r="CQ1202">
            <v>3.3028912953790819</v>
          </cell>
          <cell r="CS1202">
            <v>177</v>
          </cell>
          <cell r="CT1202">
            <v>587500</v>
          </cell>
          <cell r="DD1202">
            <v>15.3</v>
          </cell>
        </row>
        <row r="1203">
          <cell r="C1203" t="str">
            <v>IPN450</v>
          </cell>
          <cell r="BC1203" t="str">
            <v>EURONORM</v>
          </cell>
          <cell r="BD1203" t="str">
            <v>IPN450</v>
          </cell>
          <cell r="BE1203" t="str">
            <v>IPN450</v>
          </cell>
          <cell r="BF1203">
            <v>115</v>
          </cell>
          <cell r="BG1203">
            <v>147</v>
          </cell>
          <cell r="BH1203">
            <v>45</v>
          </cell>
          <cell r="BK1203">
            <v>17</v>
          </cell>
          <cell r="BN1203">
            <v>1.62</v>
          </cell>
          <cell r="BO1203">
            <v>2.4300000000000002</v>
          </cell>
          <cell r="BS1203">
            <v>4.3500000000000014</v>
          </cell>
          <cell r="BT1203">
            <v>4.3500000000000014</v>
          </cell>
          <cell r="BV1203">
            <v>36.299999999999997</v>
          </cell>
          <cell r="CB1203">
            <v>3.4979423868312756</v>
          </cell>
          <cell r="CD1203">
            <v>22.407407407407405</v>
          </cell>
          <cell r="CH1203">
            <v>247623.34879755069</v>
          </cell>
          <cell r="CI1203">
            <v>0.25574074403357749</v>
          </cell>
          <cell r="CJ1203">
            <v>45850</v>
          </cell>
          <cell r="CK1203">
            <v>2400</v>
          </cell>
          <cell r="CL1203">
            <v>2040</v>
          </cell>
          <cell r="CM1203">
            <v>17.660825629193045</v>
          </cell>
          <cell r="CN1203">
            <v>1730</v>
          </cell>
          <cell r="CO1203">
            <v>304.5</v>
          </cell>
          <cell r="CP1203">
            <v>203</v>
          </cell>
          <cell r="CQ1203">
            <v>3.430554981776738</v>
          </cell>
          <cell r="CS1203">
            <v>220</v>
          </cell>
          <cell r="CT1203">
            <v>791100</v>
          </cell>
          <cell r="DD1203">
            <v>16.200000000000003</v>
          </cell>
        </row>
        <row r="1204">
          <cell r="C1204" t="str">
            <v>IPN475</v>
          </cell>
          <cell r="BC1204" t="str">
            <v>EURONORM</v>
          </cell>
          <cell r="BD1204" t="str">
            <v>IPN475</v>
          </cell>
          <cell r="BE1204" t="str">
            <v>IPN475</v>
          </cell>
          <cell r="BF1204">
            <v>128</v>
          </cell>
          <cell r="BG1204">
            <v>163</v>
          </cell>
          <cell r="BH1204">
            <v>47.5</v>
          </cell>
          <cell r="BK1204">
            <v>17.8</v>
          </cell>
          <cell r="BN1204">
            <v>1.71</v>
          </cell>
          <cell r="BO1204">
            <v>2.56</v>
          </cell>
          <cell r="BS1204">
            <v>4.5500000000000007</v>
          </cell>
          <cell r="BT1204">
            <v>4.5500000000000007</v>
          </cell>
          <cell r="BV1204">
            <v>38.4</v>
          </cell>
          <cell r="CB1204">
            <v>3.4765625</v>
          </cell>
          <cell r="CD1204">
            <v>22.456140350877192</v>
          </cell>
          <cell r="CH1204">
            <v>247599.90827375243</v>
          </cell>
          <cell r="CI1204">
            <v>0.2580145448924242</v>
          </cell>
          <cell r="CJ1204">
            <v>56480</v>
          </cell>
          <cell r="CK1204">
            <v>2800</v>
          </cell>
          <cell r="CL1204">
            <v>2380</v>
          </cell>
          <cell r="CM1204">
            <v>18.614592863790026</v>
          </cell>
          <cell r="CN1204">
            <v>2090</v>
          </cell>
          <cell r="CO1204">
            <v>352.5</v>
          </cell>
          <cell r="CP1204">
            <v>235</v>
          </cell>
          <cell r="CQ1204">
            <v>3.5807940305985979</v>
          </cell>
          <cell r="CS1204">
            <v>270</v>
          </cell>
          <cell r="CT1204">
            <v>1067000</v>
          </cell>
          <cell r="DD1204">
            <v>17.100000000000001</v>
          </cell>
        </row>
        <row r="1205">
          <cell r="C1205" t="str">
            <v>IPN500</v>
          </cell>
          <cell r="BC1205" t="str">
            <v>EURONORM</v>
          </cell>
          <cell r="BD1205" t="str">
            <v>IPN500</v>
          </cell>
          <cell r="BE1205" t="str">
            <v>IPN500</v>
          </cell>
          <cell r="BF1205">
            <v>141</v>
          </cell>
          <cell r="BG1205">
            <v>179</v>
          </cell>
          <cell r="BH1205">
            <v>50</v>
          </cell>
          <cell r="BK1205">
            <v>18.5</v>
          </cell>
          <cell r="BN1205">
            <v>1.8</v>
          </cell>
          <cell r="BO1205">
            <v>2.7</v>
          </cell>
          <cell r="BS1205">
            <v>4.8000000000000007</v>
          </cell>
          <cell r="BT1205">
            <v>4.8000000000000007</v>
          </cell>
          <cell r="BV1205">
            <v>40.4</v>
          </cell>
          <cell r="CB1205">
            <v>3.4259259259259256</v>
          </cell>
          <cell r="CD1205">
            <v>22.444444444444443</v>
          </cell>
          <cell r="CH1205">
            <v>247881.16173211319</v>
          </cell>
          <cell r="CI1205">
            <v>0.25708648812249862</v>
          </cell>
          <cell r="CJ1205">
            <v>68740</v>
          </cell>
          <cell r="CK1205">
            <v>3240</v>
          </cell>
          <cell r="CL1205">
            <v>2750</v>
          </cell>
          <cell r="CM1205">
            <v>19.596488113147089</v>
          </cell>
          <cell r="CN1205">
            <v>2480</v>
          </cell>
          <cell r="CO1205">
            <v>402</v>
          </cell>
          <cell r="CP1205">
            <v>268</v>
          </cell>
          <cell r="CQ1205">
            <v>3.7221967443099988</v>
          </cell>
          <cell r="CS1205">
            <v>329</v>
          </cell>
          <cell r="CT1205">
            <v>1403000</v>
          </cell>
          <cell r="DD1205">
            <v>18</v>
          </cell>
        </row>
        <row r="1206">
          <cell r="C1206" t="str">
            <v>IPN550</v>
          </cell>
          <cell r="BC1206" t="str">
            <v>EURONORM</v>
          </cell>
          <cell r="BD1206" t="str">
            <v>IPN550</v>
          </cell>
          <cell r="BE1206" t="str">
            <v>IPN550</v>
          </cell>
          <cell r="BF1206">
            <v>166</v>
          </cell>
          <cell r="BG1206">
            <v>212</v>
          </cell>
          <cell r="BH1206">
            <v>55</v>
          </cell>
          <cell r="BK1206">
            <v>20</v>
          </cell>
          <cell r="BN1206">
            <v>1.9</v>
          </cell>
          <cell r="BO1206">
            <v>3</v>
          </cell>
          <cell r="BS1206">
            <v>5.25</v>
          </cell>
          <cell r="BT1206">
            <v>5.25</v>
          </cell>
          <cell r="BV1206">
            <v>44.5</v>
          </cell>
          <cell r="CB1206">
            <v>3.3333333333333335</v>
          </cell>
          <cell r="CD1206">
            <v>23.421052631578949</v>
          </cell>
          <cell r="CH1206">
            <v>246140.72763265372</v>
          </cell>
          <cell r="CI1206">
            <v>0.26044786344060378</v>
          </cell>
          <cell r="CJ1206">
            <v>99180</v>
          </cell>
          <cell r="CK1206">
            <v>4240</v>
          </cell>
          <cell r="CL1206">
            <v>3610</v>
          </cell>
          <cell r="CM1206">
            <v>21.629382531159905</v>
          </cell>
          <cell r="CN1206">
            <v>3490</v>
          </cell>
          <cell r="CO1206">
            <v>523.5</v>
          </cell>
          <cell r="CP1206">
            <v>349</v>
          </cell>
          <cell r="CQ1206">
            <v>4.0573715815714237</v>
          </cell>
          <cell r="CS1206">
            <v>472</v>
          </cell>
          <cell r="CT1206">
            <v>2389000</v>
          </cell>
          <cell r="DD1206">
            <v>19</v>
          </cell>
        </row>
        <row r="1207">
          <cell r="C1207" t="str">
            <v>IPN600</v>
          </cell>
          <cell r="BC1207" t="str">
            <v>EURONORM</v>
          </cell>
          <cell r="BD1207" t="str">
            <v>IPN600</v>
          </cell>
          <cell r="BE1207" t="str">
            <v>IPN600</v>
          </cell>
          <cell r="BF1207">
            <v>199</v>
          </cell>
          <cell r="BG1207">
            <v>254</v>
          </cell>
          <cell r="BH1207">
            <v>60</v>
          </cell>
          <cell r="BK1207">
            <v>21.5</v>
          </cell>
          <cell r="BN1207">
            <v>2.16</v>
          </cell>
          <cell r="BO1207">
            <v>3.24</v>
          </cell>
          <cell r="BS1207">
            <v>5.75</v>
          </cell>
          <cell r="BT1207">
            <v>5.75</v>
          </cell>
          <cell r="BV1207">
            <v>48.5</v>
          </cell>
          <cell r="CB1207">
            <v>3.3179012345679011</v>
          </cell>
          <cell r="CD1207">
            <v>22.453703703703702</v>
          </cell>
          <cell r="CH1207">
            <v>249718.39588007709</v>
          </cell>
          <cell r="CI1207">
            <v>0.25643077273719889</v>
          </cell>
          <cell r="CJ1207">
            <v>139000</v>
          </cell>
          <cell r="CK1207">
            <v>5460</v>
          </cell>
          <cell r="CL1207">
            <v>4630</v>
          </cell>
          <cell r="CM1207">
            <v>23.393248908353645</v>
          </cell>
          <cell r="CN1207">
            <v>4670</v>
          </cell>
          <cell r="CO1207">
            <v>651</v>
          </cell>
          <cell r="CP1207">
            <v>434</v>
          </cell>
          <cell r="CQ1207">
            <v>4.2878697241933024</v>
          </cell>
          <cell r="CS1207">
            <v>667</v>
          </cell>
          <cell r="CT1207">
            <v>3821000</v>
          </cell>
          <cell r="DD1207">
            <v>21.6</v>
          </cell>
        </row>
        <row r="1208">
          <cell r="C1208" t="str">
            <v>IPN80</v>
          </cell>
          <cell r="BC1208" t="str">
            <v>EURONORM</v>
          </cell>
          <cell r="BD1208" t="str">
            <v>IPN80</v>
          </cell>
          <cell r="BE1208" t="str">
            <v>IPN80</v>
          </cell>
          <cell r="BF1208">
            <v>5.9424500000000009</v>
          </cell>
          <cell r="BG1208">
            <v>7.57</v>
          </cell>
          <cell r="BH1208">
            <v>8</v>
          </cell>
          <cell r="BK1208">
            <v>4.2</v>
          </cell>
          <cell r="BN1208">
            <v>0.39</v>
          </cell>
          <cell r="BO1208">
            <v>0.59</v>
          </cell>
          <cell r="BS1208">
            <v>1.0499999999999998</v>
          </cell>
          <cell r="BT1208">
            <v>1.0499999999999998</v>
          </cell>
          <cell r="BV1208">
            <v>5.9</v>
          </cell>
          <cell r="CB1208">
            <v>3.5593220338983054</v>
          </cell>
          <cell r="CD1208">
            <v>15.128205128205128</v>
          </cell>
          <cell r="CH1208">
            <v>333959.84820442565</v>
          </cell>
          <cell r="CI1208">
            <v>6.8251091725110943E-2</v>
          </cell>
          <cell r="CJ1208">
            <v>77.8</v>
          </cell>
          <cell r="CK1208">
            <v>22.8</v>
          </cell>
          <cell r="CL1208">
            <v>19.5</v>
          </cell>
          <cell r="CM1208">
            <v>3.2058401133294994</v>
          </cell>
          <cell r="CN1208">
            <v>6.29</v>
          </cell>
          <cell r="CO1208">
            <v>4.5</v>
          </cell>
          <cell r="CP1208">
            <v>3</v>
          </cell>
          <cell r="CQ1208">
            <v>0.91154346727650803</v>
          </cell>
          <cell r="CS1208">
            <v>0.71</v>
          </cell>
          <cell r="CT1208">
            <v>87.5</v>
          </cell>
          <cell r="DD1208">
            <v>3.9000000000000004</v>
          </cell>
        </row>
        <row r="1209">
          <cell r="C1209" t="str">
            <v>L2-1/2x2-1/2x1/2</v>
          </cell>
          <cell r="D1209" t="str">
            <v>F</v>
          </cell>
          <cell r="E1209">
            <v>7.65</v>
          </cell>
          <cell r="F1209">
            <v>2.25</v>
          </cell>
          <cell r="G1209">
            <v>2.5</v>
          </cell>
          <cell r="H1209">
            <v>0</v>
          </cell>
          <cell r="I1209">
            <v>0</v>
          </cell>
          <cell r="J1209">
            <v>0</v>
          </cell>
          <cell r="K1209">
            <v>2.5</v>
          </cell>
          <cell r="L1209">
            <v>0</v>
          </cell>
          <cell r="M1209">
            <v>0</v>
          </cell>
          <cell r="N1209">
            <v>0</v>
          </cell>
          <cell r="O1209">
            <v>0.5</v>
          </cell>
          <cell r="P1209">
            <v>0</v>
          </cell>
          <cell r="Q1209">
            <v>0</v>
          </cell>
          <cell r="R1209">
            <v>0.75</v>
          </cell>
          <cell r="S1209">
            <v>0.75</v>
          </cell>
          <cell r="T1209">
            <v>0</v>
          </cell>
          <cell r="V1209">
            <v>0.80300000000000005</v>
          </cell>
          <cell r="W1209">
            <v>0.80300000000000005</v>
          </cell>
          <cell r="X1209">
            <v>0</v>
          </cell>
          <cell r="Y1209">
            <v>0.45</v>
          </cell>
          <cell r="Z1209">
            <v>0.45</v>
          </cell>
          <cell r="AB1209">
            <v>5</v>
          </cell>
          <cell r="AD1209">
            <v>4</v>
          </cell>
          <cell r="AF1209">
            <v>0</v>
          </cell>
          <cell r="AG1209">
            <v>0</v>
          </cell>
          <cell r="AH1209">
            <v>0</v>
          </cell>
          <cell r="AI1209">
            <v>1.22</v>
          </cell>
          <cell r="AJ1209">
            <v>1.29</v>
          </cell>
          <cell r="AK1209">
            <v>0.71599999999999997</v>
          </cell>
          <cell r="AL1209">
            <v>0.73499999999999999</v>
          </cell>
          <cell r="AM1209">
            <v>1.22</v>
          </cell>
          <cell r="AN1209">
            <v>1.29</v>
          </cell>
          <cell r="AO1209">
            <v>0.71599999999999997</v>
          </cell>
          <cell r="AP1209">
            <v>0.73499999999999999</v>
          </cell>
          <cell r="AQ1209">
            <v>0.48099999999999998</v>
          </cell>
          <cell r="AR1209">
            <v>0.188</v>
          </cell>
          <cell r="AS1209">
            <v>7.9100000000000004E-2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1.3</v>
          </cell>
          <cell r="AZ1209">
            <v>0.63900000000000001</v>
          </cell>
          <cell r="BA1209">
            <v>1</v>
          </cell>
          <cell r="BB1209">
            <v>1</v>
          </cell>
          <cell r="BD1209" t="str">
            <v>L64x64x12.7</v>
          </cell>
          <cell r="BE1209" t="str">
            <v>L64x64x12.7</v>
          </cell>
          <cell r="BF1209">
            <v>11.4</v>
          </cell>
          <cell r="BG1209">
            <v>14.52753225</v>
          </cell>
          <cell r="BH1209">
            <v>6.3525</v>
          </cell>
          <cell r="BI1209">
            <v>0</v>
          </cell>
          <cell r="BJ1209">
            <v>0</v>
          </cell>
          <cell r="BK1209">
            <v>0</v>
          </cell>
          <cell r="BL1209">
            <v>6.3525</v>
          </cell>
          <cell r="BM1209">
            <v>0</v>
          </cell>
          <cell r="BN1209">
            <v>0</v>
          </cell>
          <cell r="BO1209">
            <v>0</v>
          </cell>
          <cell r="BP1209">
            <v>1.2705</v>
          </cell>
          <cell r="BQ1209">
            <v>0</v>
          </cell>
          <cell r="BR1209">
            <v>0</v>
          </cell>
          <cell r="BS1209">
            <v>1.9057499999999998</v>
          </cell>
          <cell r="BT1209">
            <v>1.9057499999999998</v>
          </cell>
          <cell r="BU1209">
            <v>0</v>
          </cell>
          <cell r="BW1209">
            <v>2.0404230000000001</v>
          </cell>
          <cell r="BX1209">
            <v>2.0404230000000001</v>
          </cell>
          <cell r="BY1209">
            <v>0</v>
          </cell>
          <cell r="BZ1209">
            <v>1.1434500000000001</v>
          </cell>
          <cell r="CA1209">
            <v>1.1434500000000001</v>
          </cell>
          <cell r="CB1209">
            <v>0</v>
          </cell>
          <cell r="CC1209">
            <v>5</v>
          </cell>
          <cell r="CD1209">
            <v>0</v>
          </cell>
          <cell r="CE1209">
            <v>4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50.860250033628418</v>
          </cell>
          <cell r="CK1209">
            <v>21.164290083089998</v>
          </cell>
          <cell r="CL1209">
            <v>11.747001317435998</v>
          </cell>
          <cell r="CM1209">
            <v>1.8676349999999999</v>
          </cell>
          <cell r="CN1209">
            <v>50.860250033628418</v>
          </cell>
          <cell r="CO1209">
            <v>21.164290083089998</v>
          </cell>
          <cell r="CP1209">
            <v>11.747001317435998</v>
          </cell>
          <cell r="CQ1209">
            <v>1.8676349999999999</v>
          </cell>
          <cell r="CR1209">
            <v>1.222221</v>
          </cell>
          <cell r="CS1209">
            <v>7.8374811527230674</v>
          </cell>
          <cell r="CT1209">
            <v>21.291412487498029</v>
          </cell>
          <cell r="CU1209">
            <v>0</v>
          </cell>
          <cell r="CV1209">
            <v>0</v>
          </cell>
          <cell r="CW1209">
            <v>0</v>
          </cell>
          <cell r="CX1209">
            <v>0</v>
          </cell>
          <cell r="CY1209">
            <v>0</v>
          </cell>
          <cell r="CZ1209">
            <v>3.3033000000000001</v>
          </cell>
          <cell r="DA1209">
            <v>0.63900000000000001</v>
          </cell>
          <cell r="DB1209">
            <v>1</v>
          </cell>
          <cell r="DC1209">
            <v>1</v>
          </cell>
        </row>
        <row r="1210">
          <cell r="C1210" t="str">
            <v>L2-1/2x2-1/2x1/4</v>
          </cell>
          <cell r="D1210" t="str">
            <v>F</v>
          </cell>
          <cell r="E1210">
            <v>4.04</v>
          </cell>
          <cell r="F1210">
            <v>1.19</v>
          </cell>
          <cell r="G1210">
            <v>2.5</v>
          </cell>
          <cell r="H1210">
            <v>0</v>
          </cell>
          <cell r="I1210">
            <v>0</v>
          </cell>
          <cell r="J1210">
            <v>0</v>
          </cell>
          <cell r="K1210">
            <v>2.5</v>
          </cell>
          <cell r="L1210">
            <v>0</v>
          </cell>
          <cell r="M1210">
            <v>0</v>
          </cell>
          <cell r="N1210">
            <v>0</v>
          </cell>
          <cell r="O1210">
            <v>0.25</v>
          </cell>
          <cell r="P1210">
            <v>0</v>
          </cell>
          <cell r="Q1210">
            <v>0</v>
          </cell>
          <cell r="R1210">
            <v>0.5</v>
          </cell>
          <cell r="S1210">
            <v>0.5</v>
          </cell>
          <cell r="T1210">
            <v>0</v>
          </cell>
          <cell r="V1210">
            <v>0.71099999999999997</v>
          </cell>
          <cell r="W1210">
            <v>0.71099999999999997</v>
          </cell>
          <cell r="X1210">
            <v>0</v>
          </cell>
          <cell r="Y1210">
            <v>0.23699999999999999</v>
          </cell>
          <cell r="Z1210">
            <v>0.23699999999999999</v>
          </cell>
          <cell r="AB1210">
            <v>10</v>
          </cell>
          <cell r="AD1210">
            <v>9</v>
          </cell>
          <cell r="AF1210">
            <v>0</v>
          </cell>
          <cell r="AG1210">
            <v>0</v>
          </cell>
          <cell r="AH1210">
            <v>0</v>
          </cell>
          <cell r="AI1210">
            <v>0.69199999999999995</v>
          </cell>
          <cell r="AJ1210">
            <v>0.69499999999999995</v>
          </cell>
          <cell r="AK1210">
            <v>0.38700000000000001</v>
          </cell>
          <cell r="AL1210">
            <v>0.76400000000000001</v>
          </cell>
          <cell r="AM1210">
            <v>0.69199999999999995</v>
          </cell>
          <cell r="AN1210">
            <v>0.69399999999999995</v>
          </cell>
          <cell r="AO1210">
            <v>0.38700000000000001</v>
          </cell>
          <cell r="AP1210">
            <v>0.76400000000000001</v>
          </cell>
          <cell r="AQ1210">
            <v>0.48199999999999998</v>
          </cell>
          <cell r="AR1210">
            <v>2.6100000000000002E-2</v>
          </cell>
          <cell r="AS1210">
            <v>1.1599999999999999E-2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1.36</v>
          </cell>
          <cell r="AZ1210">
            <v>0.629</v>
          </cell>
          <cell r="BA1210">
            <v>1</v>
          </cell>
          <cell r="BB1210">
            <v>1</v>
          </cell>
          <cell r="BD1210" t="str">
            <v>L64x64x6.4</v>
          </cell>
          <cell r="BE1210" t="str">
            <v>L64x64x6.4</v>
          </cell>
          <cell r="BF1210">
            <v>6.02</v>
          </cell>
          <cell r="BG1210">
            <v>7.6834503899999991</v>
          </cell>
          <cell r="BH1210">
            <v>6.3525</v>
          </cell>
          <cell r="BI1210">
            <v>0</v>
          </cell>
          <cell r="BJ1210">
            <v>0</v>
          </cell>
          <cell r="BK1210">
            <v>0</v>
          </cell>
          <cell r="BL1210">
            <v>6.3525</v>
          </cell>
          <cell r="BM1210">
            <v>0</v>
          </cell>
          <cell r="BN1210">
            <v>0</v>
          </cell>
          <cell r="BO1210">
            <v>0</v>
          </cell>
          <cell r="BP1210">
            <v>0.63524999999999998</v>
          </cell>
          <cell r="BQ1210">
            <v>0</v>
          </cell>
          <cell r="BR1210">
            <v>0</v>
          </cell>
          <cell r="BS1210">
            <v>1.2705</v>
          </cell>
          <cell r="BT1210">
            <v>1.2705</v>
          </cell>
          <cell r="BU1210">
            <v>0</v>
          </cell>
          <cell r="BW1210">
            <v>1.8066509999999998</v>
          </cell>
          <cell r="BX1210">
            <v>1.8066509999999998</v>
          </cell>
          <cell r="BY1210">
            <v>0</v>
          </cell>
          <cell r="BZ1210">
            <v>0.602217</v>
          </cell>
          <cell r="CA1210">
            <v>0.602217</v>
          </cell>
          <cell r="CB1210">
            <v>0</v>
          </cell>
          <cell r="CC1210">
            <v>10</v>
          </cell>
          <cell r="CD1210">
            <v>0</v>
          </cell>
          <cell r="CE1210">
            <v>9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28.848600838746609</v>
          </cell>
          <cell r="CK1210">
            <v>11.402466362594998</v>
          </cell>
          <cell r="CL1210">
            <v>6.3492870249269995</v>
          </cell>
          <cell r="CM1210">
            <v>1.941324</v>
          </cell>
          <cell r="CN1210">
            <v>28.848600838746609</v>
          </cell>
          <cell r="CO1210">
            <v>11.386059936173998</v>
          </cell>
          <cell r="CP1210">
            <v>6.3492870249269995</v>
          </cell>
          <cell r="CQ1210">
            <v>1.941324</v>
          </cell>
          <cell r="CR1210">
            <v>1.2247619999999999</v>
          </cell>
          <cell r="CS1210">
            <v>1.0880758408833622</v>
          </cell>
          <cell r="CT1210">
            <v>3.122381603729167</v>
          </cell>
          <cell r="CU1210">
            <v>0</v>
          </cell>
          <cell r="CV1210">
            <v>0</v>
          </cell>
          <cell r="CW1210">
            <v>0</v>
          </cell>
          <cell r="CX1210">
            <v>0</v>
          </cell>
          <cell r="CY1210">
            <v>0</v>
          </cell>
          <cell r="CZ1210">
            <v>3.4557600000000002</v>
          </cell>
          <cell r="DA1210">
            <v>0.629</v>
          </cell>
          <cell r="DB1210">
            <v>1</v>
          </cell>
          <cell r="DC1210">
            <v>1</v>
          </cell>
        </row>
        <row r="1211">
          <cell r="C1211" t="str">
            <v>L2-1/2x2-1/2x3/16</v>
          </cell>
          <cell r="D1211" t="str">
            <v>F</v>
          </cell>
          <cell r="E1211">
            <v>3.06</v>
          </cell>
          <cell r="F1211">
            <v>0.90100000000000002</v>
          </cell>
          <cell r="G1211">
            <v>2.5</v>
          </cell>
          <cell r="H1211">
            <v>0</v>
          </cell>
          <cell r="I1211">
            <v>0</v>
          </cell>
          <cell r="J1211">
            <v>0</v>
          </cell>
          <cell r="K1211">
            <v>2.5</v>
          </cell>
          <cell r="L1211">
            <v>0</v>
          </cell>
          <cell r="M1211">
            <v>0</v>
          </cell>
          <cell r="N1211">
            <v>0</v>
          </cell>
          <cell r="O1211">
            <v>0.1875</v>
          </cell>
          <cell r="P1211">
            <v>0</v>
          </cell>
          <cell r="Q1211">
            <v>0</v>
          </cell>
          <cell r="R1211">
            <v>0.4375</v>
          </cell>
          <cell r="S1211">
            <v>0.4375</v>
          </cell>
          <cell r="T1211">
            <v>0</v>
          </cell>
          <cell r="V1211">
            <v>0.68700000000000006</v>
          </cell>
          <cell r="W1211">
            <v>0.68700000000000006</v>
          </cell>
          <cell r="X1211">
            <v>0</v>
          </cell>
          <cell r="Y1211">
            <v>0.18</v>
          </cell>
          <cell r="Z1211">
            <v>0.18</v>
          </cell>
          <cell r="AB1211">
            <v>13.333333333333334</v>
          </cell>
          <cell r="AD1211">
            <v>12.333333333333334</v>
          </cell>
          <cell r="AF1211">
            <v>0</v>
          </cell>
          <cell r="AG1211">
            <v>0</v>
          </cell>
          <cell r="AH1211">
            <v>0</v>
          </cell>
          <cell r="AI1211">
            <v>0.53500000000000003</v>
          </cell>
          <cell r="AJ1211">
            <v>0.52900000000000003</v>
          </cell>
          <cell r="AK1211">
            <v>0.29499999999999998</v>
          </cell>
          <cell r="AL1211">
            <v>0.77100000000000002</v>
          </cell>
          <cell r="AM1211">
            <v>0.53500000000000003</v>
          </cell>
          <cell r="AN1211">
            <v>0.52800000000000002</v>
          </cell>
          <cell r="AO1211">
            <v>0.29499999999999998</v>
          </cell>
          <cell r="AP1211">
            <v>0.77100000000000002</v>
          </cell>
          <cell r="AQ1211">
            <v>0.48199999999999998</v>
          </cell>
          <cell r="AR1211">
            <v>1.14E-2</v>
          </cell>
          <cell r="AS1211">
            <v>5.1000000000000004E-3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1.38</v>
          </cell>
          <cell r="AZ1211">
            <v>0.628</v>
          </cell>
          <cell r="BA1211">
            <v>1</v>
          </cell>
          <cell r="BB1211">
            <v>0.98297010653506023</v>
          </cell>
          <cell r="BD1211" t="str">
            <v>L64x64x4.8</v>
          </cell>
          <cell r="BE1211" t="str">
            <v>L64x64x4.8</v>
          </cell>
          <cell r="BF1211">
            <v>4.5599999999999996</v>
          </cell>
          <cell r="BG1211">
            <v>5.8174695810000001</v>
          </cell>
          <cell r="BH1211">
            <v>6.3525</v>
          </cell>
          <cell r="BI1211">
            <v>0</v>
          </cell>
          <cell r="BJ1211">
            <v>0</v>
          </cell>
          <cell r="BK1211">
            <v>0</v>
          </cell>
          <cell r="BL1211">
            <v>6.3525</v>
          </cell>
          <cell r="BM1211">
            <v>0</v>
          </cell>
          <cell r="BN1211">
            <v>0</v>
          </cell>
          <cell r="BO1211">
            <v>0</v>
          </cell>
          <cell r="BP1211">
            <v>0.47643749999999996</v>
          </cell>
          <cell r="BQ1211">
            <v>0</v>
          </cell>
          <cell r="BR1211">
            <v>0</v>
          </cell>
          <cell r="BS1211">
            <v>1.1116874999999999</v>
          </cell>
          <cell r="BT1211">
            <v>1.1116874999999999</v>
          </cell>
          <cell r="BU1211">
            <v>0</v>
          </cell>
          <cell r="BW1211">
            <v>1.7456670000000001</v>
          </cell>
          <cell r="BX1211">
            <v>1.7456670000000001</v>
          </cell>
          <cell r="BY1211">
            <v>0</v>
          </cell>
          <cell r="BZ1211">
            <v>0.45737999999999995</v>
          </cell>
          <cell r="CA1211">
            <v>0.45737999999999995</v>
          </cell>
          <cell r="CB1211">
            <v>0</v>
          </cell>
          <cell r="CC1211">
            <v>13.333333333333334</v>
          </cell>
          <cell r="CD1211">
            <v>0</v>
          </cell>
          <cell r="CE1211">
            <v>12.333333333333334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22.303470301632135</v>
          </cell>
          <cell r="CK1211">
            <v>8.6789995767089998</v>
          </cell>
          <cell r="CL1211">
            <v>4.8398957941949998</v>
          </cell>
          <cell r="CM1211">
            <v>1.959111</v>
          </cell>
          <cell r="CN1211">
            <v>22.303470301632135</v>
          </cell>
          <cell r="CO1211">
            <v>8.662593150288</v>
          </cell>
          <cell r="CP1211">
            <v>4.8398957941949998</v>
          </cell>
          <cell r="CQ1211">
            <v>1.959111</v>
          </cell>
          <cell r="CR1211">
            <v>1.2247619999999999</v>
          </cell>
          <cell r="CS1211">
            <v>0.4752515167076754</v>
          </cell>
          <cell r="CT1211">
            <v>1.372771222329203</v>
          </cell>
          <cell r="CU1211">
            <v>0</v>
          </cell>
          <cell r="CV1211">
            <v>0</v>
          </cell>
          <cell r="CW1211">
            <v>0</v>
          </cell>
          <cell r="CX1211">
            <v>0</v>
          </cell>
          <cell r="CY1211">
            <v>0</v>
          </cell>
          <cell r="CZ1211">
            <v>3.5065799999999996</v>
          </cell>
          <cell r="DA1211">
            <v>0.628</v>
          </cell>
          <cell r="DB1211">
            <v>1</v>
          </cell>
          <cell r="DC1211">
            <v>0.98199999999999998</v>
          </cell>
        </row>
        <row r="1212">
          <cell r="C1212" t="str">
            <v>L2-1/2x2-1/2x3/8</v>
          </cell>
          <cell r="D1212" t="str">
            <v>F</v>
          </cell>
          <cell r="E1212">
            <v>5.9</v>
          </cell>
          <cell r="F1212">
            <v>1.73</v>
          </cell>
          <cell r="G1212">
            <v>2.5</v>
          </cell>
          <cell r="H1212">
            <v>0</v>
          </cell>
          <cell r="I1212">
            <v>0</v>
          </cell>
          <cell r="J1212">
            <v>0</v>
          </cell>
          <cell r="K1212">
            <v>2.5</v>
          </cell>
          <cell r="L1212">
            <v>0</v>
          </cell>
          <cell r="M1212">
            <v>0</v>
          </cell>
          <cell r="N1212">
            <v>0</v>
          </cell>
          <cell r="O1212">
            <v>0.375</v>
          </cell>
          <cell r="P1212">
            <v>0</v>
          </cell>
          <cell r="Q1212">
            <v>0</v>
          </cell>
          <cell r="R1212">
            <v>0.625</v>
          </cell>
          <cell r="S1212">
            <v>0.625</v>
          </cell>
          <cell r="T1212">
            <v>0</v>
          </cell>
          <cell r="V1212">
            <v>0.75800000000000001</v>
          </cell>
          <cell r="W1212">
            <v>0.75800000000000001</v>
          </cell>
          <cell r="X1212">
            <v>0</v>
          </cell>
          <cell r="Y1212">
            <v>0.34699999999999998</v>
          </cell>
          <cell r="Z1212">
            <v>0.34699999999999998</v>
          </cell>
          <cell r="AB1212">
            <v>6.666666666666667</v>
          </cell>
          <cell r="AD1212">
            <v>5.666666666666667</v>
          </cell>
          <cell r="AF1212">
            <v>0</v>
          </cell>
          <cell r="AG1212">
            <v>0</v>
          </cell>
          <cell r="AH1212">
            <v>0</v>
          </cell>
          <cell r="AI1212">
            <v>0.97199999999999998</v>
          </cell>
          <cell r="AJ1212">
            <v>1.01</v>
          </cell>
          <cell r="AK1212">
            <v>0.55800000000000005</v>
          </cell>
          <cell r="AL1212">
            <v>0.749</v>
          </cell>
          <cell r="AM1212">
            <v>0.97199999999999998</v>
          </cell>
          <cell r="AN1212">
            <v>1</v>
          </cell>
          <cell r="AO1212">
            <v>0.55800000000000005</v>
          </cell>
          <cell r="AP1212">
            <v>0.749</v>
          </cell>
          <cell r="AQ1212">
            <v>0.48099999999999998</v>
          </cell>
          <cell r="AR1212">
            <v>8.3299999999999999E-2</v>
          </cell>
          <cell r="AS1212">
            <v>3.6200000000000003E-2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1.33</v>
          </cell>
          <cell r="AZ1212">
            <v>0.63300000000000001</v>
          </cell>
          <cell r="BA1212">
            <v>1</v>
          </cell>
          <cell r="BB1212">
            <v>1</v>
          </cell>
          <cell r="BD1212" t="str">
            <v>L64x64x9.5</v>
          </cell>
          <cell r="BE1212" t="str">
            <v>L64x64x9.5</v>
          </cell>
          <cell r="BF1212">
            <v>8.7899999999999991</v>
          </cell>
          <cell r="BG1212">
            <v>11.170058129999999</v>
          </cell>
          <cell r="BH1212">
            <v>6.3525</v>
          </cell>
          <cell r="BI1212">
            <v>0</v>
          </cell>
          <cell r="BJ1212">
            <v>0</v>
          </cell>
          <cell r="BK1212">
            <v>0</v>
          </cell>
          <cell r="BL1212">
            <v>6.3525</v>
          </cell>
          <cell r="BM1212">
            <v>0</v>
          </cell>
          <cell r="BN1212">
            <v>0</v>
          </cell>
          <cell r="BO1212">
            <v>0</v>
          </cell>
          <cell r="BP1212">
            <v>0.95287499999999992</v>
          </cell>
          <cell r="BQ1212">
            <v>0</v>
          </cell>
          <cell r="BR1212">
            <v>0</v>
          </cell>
          <cell r="BS1212">
            <v>1.588125</v>
          </cell>
          <cell r="BT1212">
            <v>1.588125</v>
          </cell>
          <cell r="BU1212">
            <v>0</v>
          </cell>
          <cell r="BW1212">
            <v>1.926078</v>
          </cell>
          <cell r="BX1212">
            <v>1.926078</v>
          </cell>
          <cell r="BY1212">
            <v>0</v>
          </cell>
          <cell r="BZ1212">
            <v>0.88172699999999993</v>
          </cell>
          <cell r="CA1212">
            <v>0.88172699999999993</v>
          </cell>
          <cell r="CB1212">
            <v>0</v>
          </cell>
          <cell r="CC1212">
            <v>6.666666666666667</v>
          </cell>
          <cell r="CD1212">
            <v>0</v>
          </cell>
          <cell r="CE1212">
            <v>5.666666666666667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40.521445108759693</v>
          </cell>
          <cell r="CK1212">
            <v>16.57049068521</v>
          </cell>
          <cell r="CL1212">
            <v>9.1547859429180001</v>
          </cell>
          <cell r="CM1212">
            <v>1.9032089999999999</v>
          </cell>
          <cell r="CN1212">
            <v>40.521445108759693</v>
          </cell>
          <cell r="CO1212">
            <v>16.406426420999999</v>
          </cell>
          <cell r="CP1212">
            <v>9.1547859429180001</v>
          </cell>
          <cell r="CQ1212">
            <v>1.9032089999999999</v>
          </cell>
          <cell r="CR1212">
            <v>1.222221</v>
          </cell>
          <cell r="CS1212">
            <v>3.4726711703288911</v>
          </cell>
          <cell r="CT1212">
            <v>9.7439839702582631</v>
          </cell>
          <cell r="CU1212">
            <v>0</v>
          </cell>
          <cell r="CV1212">
            <v>0</v>
          </cell>
          <cell r="CW1212">
            <v>0</v>
          </cell>
          <cell r="CX1212">
            <v>0</v>
          </cell>
          <cell r="CY1212">
            <v>0</v>
          </cell>
          <cell r="CZ1212">
            <v>3.3795299999999999</v>
          </cell>
          <cell r="DA1212">
            <v>0.63300000000000001</v>
          </cell>
          <cell r="DB1212">
            <v>1</v>
          </cell>
          <cell r="DC1212">
            <v>1</v>
          </cell>
        </row>
        <row r="1213">
          <cell r="C1213" t="str">
            <v>L2-1/2x2-1/2x5/16</v>
          </cell>
          <cell r="D1213" t="str">
            <v>F</v>
          </cell>
          <cell r="E1213">
            <v>4.9800000000000004</v>
          </cell>
          <cell r="F1213">
            <v>1.46</v>
          </cell>
          <cell r="G1213">
            <v>2.5</v>
          </cell>
          <cell r="H1213">
            <v>0</v>
          </cell>
          <cell r="I1213">
            <v>0</v>
          </cell>
          <cell r="J1213">
            <v>0</v>
          </cell>
          <cell r="K1213">
            <v>2.5</v>
          </cell>
          <cell r="L1213">
            <v>0</v>
          </cell>
          <cell r="M1213">
            <v>0</v>
          </cell>
          <cell r="N1213">
            <v>0</v>
          </cell>
          <cell r="O1213">
            <v>0.3125</v>
          </cell>
          <cell r="P1213">
            <v>0</v>
          </cell>
          <cell r="Q1213">
            <v>0</v>
          </cell>
          <cell r="R1213">
            <v>0.5625</v>
          </cell>
          <cell r="S1213">
            <v>0.5625</v>
          </cell>
          <cell r="T1213">
            <v>0</v>
          </cell>
          <cell r="V1213">
            <v>0.73499999999999999</v>
          </cell>
          <cell r="W1213">
            <v>0.73499999999999999</v>
          </cell>
          <cell r="X1213">
            <v>0</v>
          </cell>
          <cell r="Y1213">
            <v>0.29299999999999998</v>
          </cell>
          <cell r="Z1213">
            <v>0.29299999999999998</v>
          </cell>
          <cell r="AB1213">
            <v>8</v>
          </cell>
          <cell r="AD1213">
            <v>7</v>
          </cell>
          <cell r="AF1213">
            <v>0</v>
          </cell>
          <cell r="AG1213">
            <v>0</v>
          </cell>
          <cell r="AH1213">
            <v>0</v>
          </cell>
          <cell r="AI1213">
            <v>0.83699999999999997</v>
          </cell>
          <cell r="AJ1213">
            <v>0.85299999999999998</v>
          </cell>
          <cell r="AK1213">
            <v>0.47399999999999998</v>
          </cell>
          <cell r="AL1213">
            <v>0.75600000000000001</v>
          </cell>
          <cell r="AM1213">
            <v>0.83699999999999997</v>
          </cell>
          <cell r="AN1213">
            <v>0.85299999999999998</v>
          </cell>
          <cell r="AO1213">
            <v>0.47399999999999998</v>
          </cell>
          <cell r="AP1213">
            <v>0.75600000000000001</v>
          </cell>
          <cell r="AQ1213">
            <v>0.48099999999999998</v>
          </cell>
          <cell r="AR1213">
            <v>4.9500000000000002E-2</v>
          </cell>
          <cell r="AS1213">
            <v>2.18E-2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1.35</v>
          </cell>
          <cell r="AZ1213">
            <v>0.63200000000000001</v>
          </cell>
          <cell r="BA1213">
            <v>1</v>
          </cell>
          <cell r="BB1213">
            <v>1</v>
          </cell>
          <cell r="BD1213" t="str">
            <v>L64x64x7.9</v>
          </cell>
          <cell r="BE1213" t="str">
            <v>L64x64x7.9</v>
          </cell>
          <cell r="BF1213">
            <v>7.42</v>
          </cell>
          <cell r="BG1213">
            <v>9.4267542599999992</v>
          </cell>
          <cell r="BH1213">
            <v>6.3525</v>
          </cell>
          <cell r="BI1213">
            <v>0</v>
          </cell>
          <cell r="BJ1213">
            <v>0</v>
          </cell>
          <cell r="BK1213">
            <v>0</v>
          </cell>
          <cell r="BL1213">
            <v>6.3525</v>
          </cell>
          <cell r="BM1213">
            <v>0</v>
          </cell>
          <cell r="BN1213">
            <v>0</v>
          </cell>
          <cell r="BO1213">
            <v>0</v>
          </cell>
          <cell r="BP1213">
            <v>0.7940625</v>
          </cell>
          <cell r="BQ1213">
            <v>0</v>
          </cell>
          <cell r="BR1213">
            <v>0</v>
          </cell>
          <cell r="BS1213">
            <v>1.4293125</v>
          </cell>
          <cell r="BT1213">
            <v>1.4293125</v>
          </cell>
          <cell r="BU1213">
            <v>0</v>
          </cell>
          <cell r="BW1213">
            <v>1.8676349999999999</v>
          </cell>
          <cell r="BX1213">
            <v>1.8676349999999999</v>
          </cell>
          <cell r="BY1213">
            <v>0</v>
          </cell>
          <cell r="BZ1213">
            <v>0.74451299999999998</v>
          </cell>
          <cell r="CA1213">
            <v>0.74451299999999998</v>
          </cell>
          <cell r="CB1213">
            <v>0</v>
          </cell>
          <cell r="CC1213">
            <v>8</v>
          </cell>
          <cell r="CD1213">
            <v>0</v>
          </cell>
          <cell r="CE1213">
            <v>7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34.893466621431955</v>
          </cell>
          <cell r="CK1213">
            <v>13.994681737112998</v>
          </cell>
          <cell r="CL1213">
            <v>7.7766461235539994</v>
          </cell>
          <cell r="CM1213">
            <v>1.9209959999999999</v>
          </cell>
          <cell r="CN1213">
            <v>34.893466621431955</v>
          </cell>
          <cell r="CO1213">
            <v>13.994681737112998</v>
          </cell>
          <cell r="CP1213">
            <v>7.7766461235539994</v>
          </cell>
          <cell r="CQ1213">
            <v>1.9209959999999999</v>
          </cell>
          <cell r="CR1213">
            <v>1.222221</v>
          </cell>
          <cell r="CS1213">
            <v>2.0635921120201695</v>
          </cell>
          <cell r="CT1213">
            <v>5.8679240483875725</v>
          </cell>
          <cell r="CU1213">
            <v>0</v>
          </cell>
          <cell r="CV1213">
            <v>0</v>
          </cell>
          <cell r="CW1213">
            <v>0</v>
          </cell>
          <cell r="CX1213">
            <v>0</v>
          </cell>
          <cell r="CY1213">
            <v>0</v>
          </cell>
          <cell r="CZ1213">
            <v>3.4303500000000002</v>
          </cell>
          <cell r="DA1213">
            <v>0.63200000000000001</v>
          </cell>
          <cell r="DB1213">
            <v>1</v>
          </cell>
          <cell r="DC1213">
            <v>1</v>
          </cell>
        </row>
        <row r="1214">
          <cell r="C1214" t="str">
            <v>L2-1/2x2x1/4</v>
          </cell>
          <cell r="D1214" t="str">
            <v>F</v>
          </cell>
          <cell r="E1214">
            <v>3.65</v>
          </cell>
          <cell r="F1214">
            <v>1.07</v>
          </cell>
          <cell r="G1214">
            <v>2.5</v>
          </cell>
          <cell r="H1214">
            <v>0</v>
          </cell>
          <cell r="I1214">
            <v>0</v>
          </cell>
          <cell r="J1214">
            <v>0</v>
          </cell>
          <cell r="K1214">
            <v>2</v>
          </cell>
          <cell r="L1214">
            <v>0</v>
          </cell>
          <cell r="M1214">
            <v>0</v>
          </cell>
          <cell r="N1214">
            <v>0</v>
          </cell>
          <cell r="O1214">
            <v>0.25</v>
          </cell>
          <cell r="P1214">
            <v>0</v>
          </cell>
          <cell r="Q1214">
            <v>0</v>
          </cell>
          <cell r="R1214">
            <v>0.5</v>
          </cell>
          <cell r="S1214">
            <v>0.5</v>
          </cell>
          <cell r="T1214">
            <v>0</v>
          </cell>
          <cell r="V1214">
            <v>0.53200000000000003</v>
          </cell>
          <cell r="W1214">
            <v>0.77900000000000003</v>
          </cell>
          <cell r="X1214">
            <v>0</v>
          </cell>
          <cell r="Y1214">
            <v>0.214</v>
          </cell>
          <cell r="Z1214">
            <v>0.35599999999999998</v>
          </cell>
          <cell r="AB1214">
            <v>8</v>
          </cell>
          <cell r="AD1214">
            <v>9</v>
          </cell>
          <cell r="AF1214">
            <v>0</v>
          </cell>
          <cell r="AG1214">
            <v>0</v>
          </cell>
          <cell r="AH1214">
            <v>0</v>
          </cell>
          <cell r="AI1214">
            <v>0.65600000000000003</v>
          </cell>
          <cell r="AJ1214">
            <v>0.68799999999999994</v>
          </cell>
          <cell r="AK1214">
            <v>0.38100000000000001</v>
          </cell>
          <cell r="AL1214">
            <v>0.78200000000000003</v>
          </cell>
          <cell r="AM1214">
            <v>0.372</v>
          </cell>
          <cell r="AN1214">
            <v>0.45400000000000001</v>
          </cell>
          <cell r="AO1214">
            <v>0.253</v>
          </cell>
          <cell r="AP1214">
            <v>0.58899999999999997</v>
          </cell>
          <cell r="AQ1214">
            <v>0.42299999999999999</v>
          </cell>
          <cell r="AR1214">
            <v>2.35E-2</v>
          </cell>
          <cell r="AS1214">
            <v>8.6999999999999994E-3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1.25</v>
          </cell>
          <cell r="AZ1214">
            <v>0</v>
          </cell>
          <cell r="BA1214">
            <v>0.624</v>
          </cell>
          <cell r="BB1214">
            <v>1</v>
          </cell>
          <cell r="BD1214" t="str">
            <v>L64x51x6.4</v>
          </cell>
          <cell r="BE1214" t="str">
            <v>L64x51x6.4</v>
          </cell>
          <cell r="BF1214">
            <v>5.4399999999999995</v>
          </cell>
          <cell r="BG1214">
            <v>6.9086486699999998</v>
          </cell>
          <cell r="BH1214">
            <v>6.3525</v>
          </cell>
          <cell r="BI1214">
            <v>0</v>
          </cell>
          <cell r="BJ1214">
            <v>0</v>
          </cell>
          <cell r="BK1214">
            <v>0</v>
          </cell>
          <cell r="BL1214">
            <v>5.0819999999999999</v>
          </cell>
          <cell r="BM1214">
            <v>0</v>
          </cell>
          <cell r="BN1214">
            <v>0</v>
          </cell>
          <cell r="BO1214">
            <v>0</v>
          </cell>
          <cell r="BP1214">
            <v>0.63524999999999998</v>
          </cell>
          <cell r="BQ1214">
            <v>0</v>
          </cell>
          <cell r="BR1214">
            <v>0</v>
          </cell>
          <cell r="BS1214">
            <v>1.2705</v>
          </cell>
          <cell r="BT1214">
            <v>1.2705</v>
          </cell>
          <cell r="BU1214">
            <v>0</v>
          </cell>
          <cell r="BW1214">
            <v>1.351812</v>
          </cell>
          <cell r="BX1214">
            <v>1.9794389999999999</v>
          </cell>
          <cell r="BY1214">
            <v>0</v>
          </cell>
          <cell r="BZ1214">
            <v>0.54377399999999998</v>
          </cell>
          <cell r="CA1214">
            <v>0.90459599999999996</v>
          </cell>
          <cell r="CB1214">
            <v>0</v>
          </cell>
          <cell r="CC1214">
            <v>8</v>
          </cell>
          <cell r="CD1214">
            <v>0</v>
          </cell>
          <cell r="CE1214">
            <v>9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27.347806575459217</v>
          </cell>
          <cell r="CK1214">
            <v>11.287621377647998</v>
          </cell>
          <cell r="CL1214">
            <v>6.250848466401</v>
          </cell>
          <cell r="CM1214">
            <v>1.9870620000000001</v>
          </cell>
          <cell r="CN1214">
            <v>15.508207387303091</v>
          </cell>
          <cell r="CO1214">
            <v>7.4485175951339997</v>
          </cell>
          <cell r="CP1214">
            <v>4.1508258845129999</v>
          </cell>
          <cell r="CQ1214">
            <v>1.4966489999999999</v>
          </cell>
          <cell r="CR1214">
            <v>1.074843</v>
          </cell>
          <cell r="CS1214">
            <v>0.97968514409038343</v>
          </cell>
          <cell r="CT1214">
            <v>2.3417862027968752</v>
          </cell>
          <cell r="CU1214">
            <v>0</v>
          </cell>
          <cell r="CV1214">
            <v>0</v>
          </cell>
          <cell r="CW1214">
            <v>0</v>
          </cell>
          <cell r="CX1214">
            <v>0</v>
          </cell>
          <cell r="CY1214">
            <v>0</v>
          </cell>
          <cell r="CZ1214">
            <v>3.17625</v>
          </cell>
          <cell r="DA1214">
            <v>0</v>
          </cell>
          <cell r="DB1214">
            <v>0.626</v>
          </cell>
          <cell r="DC1214">
            <v>1</v>
          </cell>
        </row>
        <row r="1215">
          <cell r="C1215" t="str">
            <v>L2-1/2x2x3/16</v>
          </cell>
          <cell r="D1215" t="str">
            <v>F</v>
          </cell>
          <cell r="E1215">
            <v>2.78</v>
          </cell>
          <cell r="F1215">
            <v>0.81799999999999995</v>
          </cell>
          <cell r="G1215">
            <v>2.5</v>
          </cell>
          <cell r="H1215">
            <v>0</v>
          </cell>
          <cell r="I1215">
            <v>0</v>
          </cell>
          <cell r="J1215">
            <v>0</v>
          </cell>
          <cell r="K1215">
            <v>2</v>
          </cell>
          <cell r="L1215">
            <v>0</v>
          </cell>
          <cell r="M1215">
            <v>0</v>
          </cell>
          <cell r="N1215">
            <v>0</v>
          </cell>
          <cell r="O1215">
            <v>0.1875</v>
          </cell>
          <cell r="P1215">
            <v>0</v>
          </cell>
          <cell r="Q1215">
            <v>0</v>
          </cell>
          <cell r="R1215">
            <v>0.4375</v>
          </cell>
          <cell r="S1215">
            <v>0.4375</v>
          </cell>
          <cell r="T1215">
            <v>0</v>
          </cell>
          <cell r="V1215">
            <v>0.50800000000000001</v>
          </cell>
          <cell r="W1215">
            <v>0.754</v>
          </cell>
          <cell r="X1215">
            <v>0</v>
          </cell>
          <cell r="Y1215">
            <v>0.16400000000000001</v>
          </cell>
          <cell r="Z1215">
            <v>0.318</v>
          </cell>
          <cell r="AB1215">
            <v>10.666666666666666</v>
          </cell>
          <cell r="AD1215">
            <v>12.333333333333334</v>
          </cell>
          <cell r="AF1215">
            <v>0</v>
          </cell>
          <cell r="AG1215">
            <v>0</v>
          </cell>
          <cell r="AH1215">
            <v>0</v>
          </cell>
          <cell r="AI1215">
            <v>0.51100000000000001</v>
          </cell>
          <cell r="AJ1215">
            <v>0.52900000000000003</v>
          </cell>
          <cell r="AK1215">
            <v>0.29299999999999998</v>
          </cell>
          <cell r="AL1215">
            <v>0.79</v>
          </cell>
          <cell r="AM1215">
            <v>0.29199999999999998</v>
          </cell>
          <cell r="AN1215">
            <v>0.34699999999999998</v>
          </cell>
          <cell r="AO1215">
            <v>0.19500000000000001</v>
          </cell>
          <cell r="AP1215">
            <v>0.59699999999999998</v>
          </cell>
          <cell r="AQ1215">
            <v>0.42599999999999999</v>
          </cell>
          <cell r="AR1215">
            <v>1.03E-2</v>
          </cell>
          <cell r="AS1215">
            <v>3.8E-3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1.26</v>
          </cell>
          <cell r="AZ1215">
            <v>0</v>
          </cell>
          <cell r="BA1215">
            <v>0.628</v>
          </cell>
          <cell r="BB1215">
            <v>0.98297010653506023</v>
          </cell>
          <cell r="BD1215" t="str">
            <v>L64x51x4.8</v>
          </cell>
          <cell r="BE1215" t="str">
            <v>L64x51x4.8</v>
          </cell>
          <cell r="BF1215">
            <v>4.1399999999999997</v>
          </cell>
          <cell r="BG1215">
            <v>5.2815650579999991</v>
          </cell>
          <cell r="BH1215">
            <v>6.3525</v>
          </cell>
          <cell r="BI1215">
            <v>0</v>
          </cell>
          <cell r="BJ1215">
            <v>0</v>
          </cell>
          <cell r="BK1215">
            <v>0</v>
          </cell>
          <cell r="BL1215">
            <v>5.0819999999999999</v>
          </cell>
          <cell r="BM1215">
            <v>0</v>
          </cell>
          <cell r="BN1215">
            <v>0</v>
          </cell>
          <cell r="BO1215">
            <v>0</v>
          </cell>
          <cell r="BP1215">
            <v>0.47643749999999996</v>
          </cell>
          <cell r="BQ1215">
            <v>0</v>
          </cell>
          <cell r="BR1215">
            <v>0</v>
          </cell>
          <cell r="BS1215">
            <v>1.1116874999999999</v>
          </cell>
          <cell r="BT1215">
            <v>1.1116874999999999</v>
          </cell>
          <cell r="BU1215">
            <v>0</v>
          </cell>
          <cell r="BW1215">
            <v>1.2908280000000001</v>
          </cell>
          <cell r="BX1215">
            <v>1.9159139999999999</v>
          </cell>
          <cell r="BY1215">
            <v>0</v>
          </cell>
          <cell r="BZ1215">
            <v>0.41672399999999998</v>
          </cell>
          <cell r="CA1215">
            <v>0.80803800000000003</v>
          </cell>
          <cell r="CB1215">
            <v>0</v>
          </cell>
          <cell r="CC1215">
            <v>10.666666666666666</v>
          </cell>
          <cell r="CD1215">
            <v>0</v>
          </cell>
          <cell r="CE1215">
            <v>12.333333333333334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21.302940792773871</v>
          </cell>
          <cell r="CK1215">
            <v>8.6789995767089998</v>
          </cell>
          <cell r="CL1215">
            <v>4.8070829413529994</v>
          </cell>
          <cell r="CM1215">
            <v>2.00739</v>
          </cell>
          <cell r="CN1215">
            <v>12.17310902444221</v>
          </cell>
          <cell r="CO1215">
            <v>5.6930299680869991</v>
          </cell>
          <cell r="CP1215">
            <v>3.1992531520949998</v>
          </cell>
          <cell r="CQ1215">
            <v>1.5169769999999998</v>
          </cell>
          <cell r="CR1215">
            <v>1.0824659999999999</v>
          </cell>
          <cell r="CS1215">
            <v>0.42939391421833828</v>
          </cell>
          <cell r="CT1215">
            <v>1.02284914604921</v>
          </cell>
          <cell r="CU1215">
            <v>0</v>
          </cell>
          <cell r="CV1215">
            <v>0</v>
          </cell>
          <cell r="CW1215">
            <v>0</v>
          </cell>
          <cell r="CX1215">
            <v>0</v>
          </cell>
          <cell r="CY1215">
            <v>0</v>
          </cell>
          <cell r="CZ1215">
            <v>3.20166</v>
          </cell>
          <cell r="DA1215">
            <v>0</v>
          </cell>
          <cell r="DB1215">
            <v>0.63100000000000001</v>
          </cell>
          <cell r="DC1215">
            <v>0.98199999999999998</v>
          </cell>
        </row>
        <row r="1216">
          <cell r="C1216" t="str">
            <v>L2-1/2x2x3/8</v>
          </cell>
          <cell r="D1216" t="str">
            <v>F</v>
          </cell>
          <cell r="E1216">
            <v>5.3</v>
          </cell>
          <cell r="F1216">
            <v>1.56</v>
          </cell>
          <cell r="G1216">
            <v>2.5</v>
          </cell>
          <cell r="H1216">
            <v>0</v>
          </cell>
          <cell r="I1216">
            <v>0</v>
          </cell>
          <cell r="J1216">
            <v>0</v>
          </cell>
          <cell r="K1216">
            <v>2</v>
          </cell>
          <cell r="L1216">
            <v>0</v>
          </cell>
          <cell r="M1216">
            <v>0</v>
          </cell>
          <cell r="N1216">
            <v>0</v>
          </cell>
          <cell r="O1216">
            <v>0.375</v>
          </cell>
          <cell r="P1216">
            <v>0</v>
          </cell>
          <cell r="Q1216">
            <v>0</v>
          </cell>
          <cell r="R1216">
            <v>0.625</v>
          </cell>
          <cell r="S1216">
            <v>0.625</v>
          </cell>
          <cell r="T1216">
            <v>0</v>
          </cell>
          <cell r="V1216">
            <v>0.57799999999999996</v>
          </cell>
          <cell r="W1216">
            <v>0.82599999999999996</v>
          </cell>
          <cell r="X1216">
            <v>0</v>
          </cell>
          <cell r="Y1216">
            <v>0.311</v>
          </cell>
          <cell r="Z1216">
            <v>0.42499999999999999</v>
          </cell>
          <cell r="AB1216">
            <v>5.333333333333333</v>
          </cell>
          <cell r="AD1216">
            <v>5.666666666666667</v>
          </cell>
          <cell r="AF1216">
            <v>0</v>
          </cell>
          <cell r="AG1216">
            <v>0</v>
          </cell>
          <cell r="AH1216">
            <v>0</v>
          </cell>
          <cell r="AI1216">
            <v>0.91400000000000003</v>
          </cell>
          <cell r="AJ1216">
            <v>0.98199999999999998</v>
          </cell>
          <cell r="AK1216">
            <v>0.54600000000000004</v>
          </cell>
          <cell r="AL1216">
            <v>0.76600000000000001</v>
          </cell>
          <cell r="AM1216">
            <v>0.51300000000000001</v>
          </cell>
          <cell r="AN1216">
            <v>0.65700000000000003</v>
          </cell>
          <cell r="AO1216">
            <v>0.36099999999999999</v>
          </cell>
          <cell r="AP1216">
            <v>0.57399999999999995</v>
          </cell>
          <cell r="AQ1216">
            <v>0.41899999999999998</v>
          </cell>
          <cell r="AR1216">
            <v>7.46E-2</v>
          </cell>
          <cell r="AS1216">
            <v>2.6800000000000001E-2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1.21</v>
          </cell>
          <cell r="AZ1216">
            <v>0</v>
          </cell>
          <cell r="BA1216">
            <v>0.61299999999999999</v>
          </cell>
          <cell r="BB1216">
            <v>1</v>
          </cell>
          <cell r="BD1216" t="str">
            <v>L64x51x9.5</v>
          </cell>
          <cell r="BE1216" t="str">
            <v>L64x51x9.5</v>
          </cell>
          <cell r="BF1216">
            <v>7.89</v>
          </cell>
          <cell r="BG1216">
            <v>10.072422359999999</v>
          </cell>
          <cell r="BH1216">
            <v>6.3525</v>
          </cell>
          <cell r="BI1216">
            <v>0</v>
          </cell>
          <cell r="BJ1216">
            <v>0</v>
          </cell>
          <cell r="BK1216">
            <v>0</v>
          </cell>
          <cell r="BL1216">
            <v>5.0819999999999999</v>
          </cell>
          <cell r="BM1216">
            <v>0</v>
          </cell>
          <cell r="BN1216">
            <v>0</v>
          </cell>
          <cell r="BO1216">
            <v>0</v>
          </cell>
          <cell r="BP1216">
            <v>0.95287499999999992</v>
          </cell>
          <cell r="BQ1216">
            <v>0</v>
          </cell>
          <cell r="BR1216">
            <v>0</v>
          </cell>
          <cell r="BS1216">
            <v>1.588125</v>
          </cell>
          <cell r="BT1216">
            <v>1.588125</v>
          </cell>
          <cell r="BU1216">
            <v>0</v>
          </cell>
          <cell r="BW1216">
            <v>1.4686979999999998</v>
          </cell>
          <cell r="BX1216">
            <v>2.0988659999999997</v>
          </cell>
          <cell r="BY1216">
            <v>0</v>
          </cell>
          <cell r="BZ1216">
            <v>0.79025099999999993</v>
          </cell>
          <cell r="CA1216">
            <v>1.079925</v>
          </cell>
          <cell r="CB1216">
            <v>0</v>
          </cell>
          <cell r="CC1216">
            <v>5.333333333333333</v>
          </cell>
          <cell r="CD1216">
            <v>0</v>
          </cell>
          <cell r="CE1216">
            <v>5.666666666666667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38.103498795685553</v>
          </cell>
          <cell r="CK1216">
            <v>16.111110745422</v>
          </cell>
          <cell r="CL1216">
            <v>8.9579088258659993</v>
          </cell>
          <cell r="CM1216">
            <v>1.9464060000000001</v>
          </cell>
          <cell r="CN1216">
            <v>21.386318251845392</v>
          </cell>
          <cell r="CO1216">
            <v>10.779022158597</v>
          </cell>
          <cell r="CP1216">
            <v>5.9227199379809994</v>
          </cell>
          <cell r="CQ1216">
            <v>1.4585339999999998</v>
          </cell>
          <cell r="CR1216">
            <v>1.0646789999999999</v>
          </cell>
          <cell r="CS1216">
            <v>3.1099792233677706</v>
          </cell>
          <cell r="CT1216">
            <v>7.2137781879260077</v>
          </cell>
          <cell r="CU1216">
            <v>0</v>
          </cell>
          <cell r="CV1216">
            <v>0</v>
          </cell>
          <cell r="CW1216">
            <v>0</v>
          </cell>
          <cell r="CX1216">
            <v>0</v>
          </cell>
          <cell r="CY1216">
            <v>0</v>
          </cell>
          <cell r="CZ1216">
            <v>3.0746099999999998</v>
          </cell>
          <cell r="DA1216">
            <v>0</v>
          </cell>
          <cell r="DB1216">
            <v>0.61399999999999999</v>
          </cell>
          <cell r="DC1216">
            <v>1</v>
          </cell>
        </row>
        <row r="1217">
          <cell r="C1217" t="str">
            <v>L2-1/2x2x5/16</v>
          </cell>
          <cell r="D1217" t="str">
            <v>F</v>
          </cell>
          <cell r="E1217">
            <v>4.49</v>
          </cell>
          <cell r="F1217">
            <v>1.32</v>
          </cell>
          <cell r="G1217">
            <v>2.5</v>
          </cell>
          <cell r="H1217">
            <v>0</v>
          </cell>
          <cell r="I1217">
            <v>0</v>
          </cell>
          <cell r="J1217">
            <v>0</v>
          </cell>
          <cell r="K1217">
            <v>2</v>
          </cell>
          <cell r="L1217">
            <v>0</v>
          </cell>
          <cell r="M1217">
            <v>0</v>
          </cell>
          <cell r="N1217">
            <v>0</v>
          </cell>
          <cell r="O1217">
            <v>0.3125</v>
          </cell>
          <cell r="P1217">
            <v>0</v>
          </cell>
          <cell r="Q1217">
            <v>0</v>
          </cell>
          <cell r="R1217">
            <v>0.5625</v>
          </cell>
          <cell r="S1217">
            <v>0.5625</v>
          </cell>
          <cell r="T1217">
            <v>0</v>
          </cell>
          <cell r="V1217">
            <v>0.55500000000000005</v>
          </cell>
          <cell r="W1217">
            <v>0.80300000000000005</v>
          </cell>
          <cell r="X1217">
            <v>0</v>
          </cell>
          <cell r="Y1217">
            <v>0.26400000000000001</v>
          </cell>
          <cell r="Z1217">
            <v>0.39100000000000001</v>
          </cell>
          <cell r="AB1217">
            <v>6.4</v>
          </cell>
          <cell r="AD1217">
            <v>7</v>
          </cell>
          <cell r="AF1217">
            <v>0</v>
          </cell>
          <cell r="AG1217">
            <v>0</v>
          </cell>
          <cell r="AH1217">
            <v>0</v>
          </cell>
          <cell r="AI1217">
            <v>0.79</v>
          </cell>
          <cell r="AJ1217">
            <v>0.83899999999999997</v>
          </cell>
          <cell r="AK1217">
            <v>0.46500000000000002</v>
          </cell>
          <cell r="AL1217">
            <v>0.77400000000000002</v>
          </cell>
          <cell r="AM1217">
            <v>0.44600000000000001</v>
          </cell>
          <cell r="AN1217">
            <v>0.55700000000000005</v>
          </cell>
          <cell r="AO1217">
            <v>0.309</v>
          </cell>
          <cell r="AP1217">
            <v>0.58099999999999996</v>
          </cell>
          <cell r="AQ1217">
            <v>0.42</v>
          </cell>
          <cell r="AR1217">
            <v>4.4400000000000002E-2</v>
          </cell>
          <cell r="AS1217">
            <v>1.6199999999999999E-2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1.23</v>
          </cell>
          <cell r="AZ1217">
            <v>0</v>
          </cell>
          <cell r="BA1217">
            <v>0.61799999999999999</v>
          </cell>
          <cell r="BB1217">
            <v>1</v>
          </cell>
          <cell r="BD1217" t="str">
            <v>L64x51x7.9</v>
          </cell>
          <cell r="BE1217" t="str">
            <v>L64x51x7.9</v>
          </cell>
          <cell r="BF1217">
            <v>6.6899999999999995</v>
          </cell>
          <cell r="BG1217">
            <v>8.5228189200000006</v>
          </cell>
          <cell r="BH1217">
            <v>6.3525</v>
          </cell>
          <cell r="BI1217">
            <v>0</v>
          </cell>
          <cell r="BJ1217">
            <v>0</v>
          </cell>
          <cell r="BK1217">
            <v>0</v>
          </cell>
          <cell r="BL1217">
            <v>5.0819999999999999</v>
          </cell>
          <cell r="BM1217">
            <v>0</v>
          </cell>
          <cell r="BN1217">
            <v>0</v>
          </cell>
          <cell r="BO1217">
            <v>0</v>
          </cell>
          <cell r="BP1217">
            <v>0.7940625</v>
          </cell>
          <cell r="BQ1217">
            <v>0</v>
          </cell>
          <cell r="BR1217">
            <v>0</v>
          </cell>
          <cell r="BS1217">
            <v>1.4293125</v>
          </cell>
          <cell r="BT1217">
            <v>1.4293125</v>
          </cell>
          <cell r="BU1217">
            <v>0</v>
          </cell>
          <cell r="BW1217">
            <v>1.410255</v>
          </cell>
          <cell r="BX1217">
            <v>2.0404230000000001</v>
          </cell>
          <cell r="BY1217">
            <v>0</v>
          </cell>
          <cell r="BZ1217">
            <v>0.67082399999999998</v>
          </cell>
          <cell r="CA1217">
            <v>0.99353100000000005</v>
          </cell>
          <cell r="CB1217">
            <v>0</v>
          </cell>
          <cell r="CC1217">
            <v>6.4</v>
          </cell>
          <cell r="CD1217">
            <v>0</v>
          </cell>
          <cell r="CE1217">
            <v>7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32.93409633325119</v>
          </cell>
          <cell r="CK1217">
            <v>13.764991767218998</v>
          </cell>
          <cell r="CL1217">
            <v>7.6289882857649998</v>
          </cell>
          <cell r="CM1217">
            <v>1.966734</v>
          </cell>
          <cell r="CN1217">
            <v>18.593173372949405</v>
          </cell>
          <cell r="CO1217">
            <v>9.1383795164970003</v>
          </cell>
          <cell r="CP1217">
            <v>5.0695857640890001</v>
          </cell>
          <cell r="CQ1217">
            <v>1.4763209999999998</v>
          </cell>
          <cell r="CR1217">
            <v>1.0672199999999998</v>
          </cell>
          <cell r="CS1217">
            <v>1.8509795913877884</v>
          </cell>
          <cell r="CT1217">
            <v>4.3605674121045261</v>
          </cell>
          <cell r="CU1217">
            <v>0</v>
          </cell>
          <cell r="CV1217">
            <v>0</v>
          </cell>
          <cell r="CW1217">
            <v>0</v>
          </cell>
          <cell r="CX1217">
            <v>0</v>
          </cell>
          <cell r="CY1217">
            <v>0</v>
          </cell>
          <cell r="CZ1217">
            <v>3.1254299999999997</v>
          </cell>
          <cell r="DA1217">
            <v>0</v>
          </cell>
          <cell r="DB1217">
            <v>0.62</v>
          </cell>
          <cell r="DC1217">
            <v>1</v>
          </cell>
        </row>
        <row r="1218">
          <cell r="C1218" t="str">
            <v>L2x2x1/4</v>
          </cell>
          <cell r="D1218" t="str">
            <v>F</v>
          </cell>
          <cell r="E1218">
            <v>3.21</v>
          </cell>
          <cell r="F1218">
            <v>0.94399999999999995</v>
          </cell>
          <cell r="G1218">
            <v>2</v>
          </cell>
          <cell r="H1218">
            <v>0</v>
          </cell>
          <cell r="I1218">
            <v>0</v>
          </cell>
          <cell r="J1218">
            <v>0</v>
          </cell>
          <cell r="K1218">
            <v>2</v>
          </cell>
          <cell r="L1218">
            <v>0</v>
          </cell>
          <cell r="M1218">
            <v>0</v>
          </cell>
          <cell r="N1218">
            <v>0</v>
          </cell>
          <cell r="O1218">
            <v>0.25</v>
          </cell>
          <cell r="P1218">
            <v>0</v>
          </cell>
          <cell r="Q1218">
            <v>0</v>
          </cell>
          <cell r="R1218">
            <v>0.5</v>
          </cell>
          <cell r="S1218">
            <v>0.5</v>
          </cell>
          <cell r="T1218">
            <v>0</v>
          </cell>
          <cell r="V1218">
            <v>0.58599999999999997</v>
          </cell>
          <cell r="W1218">
            <v>0.58599999999999997</v>
          </cell>
          <cell r="X1218">
            <v>0</v>
          </cell>
          <cell r="Y1218">
            <v>0.23599999999999999</v>
          </cell>
          <cell r="Z1218">
            <v>0.23599999999999999</v>
          </cell>
          <cell r="AB1218">
            <v>8</v>
          </cell>
          <cell r="AD1218">
            <v>7</v>
          </cell>
          <cell r="AF1218">
            <v>0</v>
          </cell>
          <cell r="AG1218">
            <v>0</v>
          </cell>
          <cell r="AH1218">
            <v>0</v>
          </cell>
          <cell r="AI1218">
            <v>0.34599999999999997</v>
          </cell>
          <cell r="AJ1218">
            <v>0.44</v>
          </cell>
          <cell r="AK1218">
            <v>0.24399999999999999</v>
          </cell>
          <cell r="AL1218">
            <v>0.60499999999999998</v>
          </cell>
          <cell r="AM1218">
            <v>0.34599999999999997</v>
          </cell>
          <cell r="AN1218">
            <v>0.44</v>
          </cell>
          <cell r="AO1218">
            <v>0.24399999999999999</v>
          </cell>
          <cell r="AP1218">
            <v>0.60499999999999998</v>
          </cell>
          <cell r="AQ1218">
            <v>0.38700000000000001</v>
          </cell>
          <cell r="AR1218">
            <v>2.0899999999999998E-2</v>
          </cell>
          <cell r="AS1218">
            <v>5.7000000000000002E-3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1.08</v>
          </cell>
          <cell r="AZ1218">
            <v>0.63300000000000001</v>
          </cell>
          <cell r="BA1218">
            <v>1</v>
          </cell>
          <cell r="BB1218">
            <v>1</v>
          </cell>
          <cell r="BD1218" t="str">
            <v>L51x51x6.4</v>
          </cell>
          <cell r="BE1218" t="str">
            <v>L51x51x6.4</v>
          </cell>
          <cell r="BF1218">
            <v>4.7799999999999994</v>
          </cell>
          <cell r="BG1218">
            <v>6.095106863999999</v>
          </cell>
          <cell r="BH1218">
            <v>5.0819999999999999</v>
          </cell>
          <cell r="BI1218">
            <v>0</v>
          </cell>
          <cell r="BJ1218">
            <v>0</v>
          </cell>
          <cell r="BK1218">
            <v>0</v>
          </cell>
          <cell r="BL1218">
            <v>5.0819999999999999</v>
          </cell>
          <cell r="BM1218">
            <v>0</v>
          </cell>
          <cell r="BN1218">
            <v>0</v>
          </cell>
          <cell r="BO1218">
            <v>0</v>
          </cell>
          <cell r="BP1218">
            <v>0.63524999999999998</v>
          </cell>
          <cell r="BQ1218">
            <v>0</v>
          </cell>
          <cell r="BR1218">
            <v>0</v>
          </cell>
          <cell r="BS1218">
            <v>1.2705</v>
          </cell>
          <cell r="BT1218">
            <v>1.2705</v>
          </cell>
          <cell r="BU1218">
            <v>0</v>
          </cell>
          <cell r="BW1218">
            <v>1.489026</v>
          </cell>
          <cell r="BX1218">
            <v>1.489026</v>
          </cell>
          <cell r="BY1218">
            <v>0</v>
          </cell>
          <cell r="BZ1218">
            <v>0.59967599999999999</v>
          </cell>
          <cell r="CA1218">
            <v>0.59967599999999999</v>
          </cell>
          <cell r="CB1218">
            <v>0</v>
          </cell>
          <cell r="CC1218">
            <v>8</v>
          </cell>
          <cell r="CD1218">
            <v>0</v>
          </cell>
          <cell r="CE1218">
            <v>7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14.424300419373305</v>
          </cell>
          <cell r="CK1218">
            <v>7.2188276252399994</v>
          </cell>
          <cell r="CL1218">
            <v>4.0031680467239994</v>
          </cell>
          <cell r="CM1218">
            <v>1.5373049999999999</v>
          </cell>
          <cell r="CN1218">
            <v>14.424300419373305</v>
          </cell>
          <cell r="CO1218">
            <v>7.2188276252399994</v>
          </cell>
          <cell r="CP1218">
            <v>4.0031680467239994</v>
          </cell>
          <cell r="CQ1218">
            <v>1.5373049999999999</v>
          </cell>
          <cell r="CR1218">
            <v>0.98336699999999999</v>
          </cell>
          <cell r="CS1218">
            <v>0.87129444729740479</v>
          </cell>
          <cell r="CT1218">
            <v>1.5342737190738149</v>
          </cell>
          <cell r="CU1218">
            <v>0</v>
          </cell>
          <cell r="CV1218">
            <v>0</v>
          </cell>
          <cell r="CW1218">
            <v>0</v>
          </cell>
          <cell r="CX1218">
            <v>0</v>
          </cell>
          <cell r="CY1218">
            <v>0</v>
          </cell>
          <cell r="CZ1218">
            <v>2.7442800000000003</v>
          </cell>
          <cell r="DA1218">
            <v>0.63300000000000001</v>
          </cell>
          <cell r="DB1218">
            <v>1</v>
          </cell>
          <cell r="DC1218">
            <v>1</v>
          </cell>
        </row>
        <row r="1219">
          <cell r="C1219" t="str">
            <v>L2x2x1/8</v>
          </cell>
          <cell r="D1219" t="str">
            <v>F</v>
          </cell>
          <cell r="E1219">
            <v>1.67</v>
          </cell>
          <cell r="F1219">
            <v>0.49099999999999999</v>
          </cell>
          <cell r="G1219">
            <v>2</v>
          </cell>
          <cell r="H1219">
            <v>0</v>
          </cell>
          <cell r="I1219">
            <v>0</v>
          </cell>
          <cell r="J1219">
            <v>0</v>
          </cell>
          <cell r="K1219">
            <v>2</v>
          </cell>
          <cell r="L1219">
            <v>0</v>
          </cell>
          <cell r="M1219">
            <v>0</v>
          </cell>
          <cell r="N1219">
            <v>0</v>
          </cell>
          <cell r="O1219">
            <v>0.125</v>
          </cell>
          <cell r="P1219">
            <v>0</v>
          </cell>
          <cell r="Q1219">
            <v>0</v>
          </cell>
          <cell r="R1219">
            <v>0.375</v>
          </cell>
          <cell r="S1219">
            <v>0.375</v>
          </cell>
          <cell r="T1219">
            <v>0</v>
          </cell>
          <cell r="V1219">
            <v>0.53400000000000003</v>
          </cell>
          <cell r="W1219">
            <v>0.53400000000000003</v>
          </cell>
          <cell r="X1219">
            <v>0</v>
          </cell>
          <cell r="Y1219">
            <v>0.123</v>
          </cell>
          <cell r="Z1219">
            <v>0.123</v>
          </cell>
          <cell r="AB1219">
            <v>16</v>
          </cell>
          <cell r="AD1219">
            <v>15</v>
          </cell>
          <cell r="AF1219">
            <v>0</v>
          </cell>
          <cell r="AG1219">
            <v>0</v>
          </cell>
          <cell r="AH1219">
            <v>0</v>
          </cell>
          <cell r="AI1219">
            <v>0.189</v>
          </cell>
          <cell r="AJ1219">
            <v>0.23</v>
          </cell>
          <cell r="AK1219">
            <v>0.129</v>
          </cell>
          <cell r="AL1219">
            <v>0.62</v>
          </cell>
          <cell r="AM1219">
            <v>0.189</v>
          </cell>
          <cell r="AN1219">
            <v>0.23</v>
          </cell>
          <cell r="AO1219">
            <v>0.129</v>
          </cell>
          <cell r="AP1219">
            <v>0.62</v>
          </cell>
          <cell r="AQ1219">
            <v>0.39100000000000001</v>
          </cell>
          <cell r="AR1219">
            <v>2.8999999999999998E-3</v>
          </cell>
          <cell r="AS1219">
            <v>8.0000000000000004E-4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1.1000000000000001</v>
          </cell>
          <cell r="AZ1219">
            <v>0.63300000000000001</v>
          </cell>
          <cell r="BA1219">
            <v>1</v>
          </cell>
          <cell r="BB1219">
            <v>0.91200000000000003</v>
          </cell>
          <cell r="BD1219" t="str">
            <v>L51x51x3.2</v>
          </cell>
          <cell r="BE1219" t="str">
            <v>L51x51x3.2</v>
          </cell>
          <cell r="BF1219">
            <v>2.4899999999999998</v>
          </cell>
          <cell r="BG1219">
            <v>3.1702303709999997</v>
          </cell>
          <cell r="BH1219">
            <v>5.0819999999999999</v>
          </cell>
          <cell r="BI1219">
            <v>0</v>
          </cell>
          <cell r="BJ1219">
            <v>0</v>
          </cell>
          <cell r="BK1219">
            <v>0</v>
          </cell>
          <cell r="BL1219">
            <v>5.0819999999999999</v>
          </cell>
          <cell r="BM1219">
            <v>0</v>
          </cell>
          <cell r="BN1219">
            <v>0</v>
          </cell>
          <cell r="BO1219">
            <v>0</v>
          </cell>
          <cell r="BP1219">
            <v>0.31762499999999999</v>
          </cell>
          <cell r="BQ1219">
            <v>0</v>
          </cell>
          <cell r="BR1219">
            <v>0</v>
          </cell>
          <cell r="BS1219">
            <v>0.95287499999999992</v>
          </cell>
          <cell r="BT1219">
            <v>0.95287499999999992</v>
          </cell>
          <cell r="BU1219">
            <v>0</v>
          </cell>
          <cell r="BW1219">
            <v>1.356894</v>
          </cell>
          <cell r="BX1219">
            <v>1.356894</v>
          </cell>
          <cell r="BY1219">
            <v>0</v>
          </cell>
          <cell r="BZ1219">
            <v>0.31254299999999996</v>
          </cell>
          <cell r="CA1219">
            <v>0.31254299999999996</v>
          </cell>
          <cell r="CB1219">
            <v>0</v>
          </cell>
          <cell r="CC1219">
            <v>16</v>
          </cell>
          <cell r="CD1219">
            <v>0</v>
          </cell>
          <cell r="CE1219">
            <v>15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7.8791698822588287</v>
          </cell>
          <cell r="CK1219">
            <v>3.77347807683</v>
          </cell>
          <cell r="CL1219">
            <v>2.1164290083089998</v>
          </cell>
          <cell r="CM1219">
            <v>1.57542</v>
          </cell>
          <cell r="CN1219">
            <v>7.8791698822588287</v>
          </cell>
          <cell r="CO1219">
            <v>3.77347807683</v>
          </cell>
          <cell r="CP1219">
            <v>2.1164290083089998</v>
          </cell>
          <cell r="CQ1219">
            <v>1.57542</v>
          </cell>
          <cell r="CR1219">
            <v>0.99353100000000005</v>
          </cell>
          <cell r="CS1219">
            <v>0.12089731565370689</v>
          </cell>
          <cell r="CT1219">
            <v>0.21533666232614948</v>
          </cell>
          <cell r="CU1219">
            <v>0</v>
          </cell>
          <cell r="CV1219">
            <v>0</v>
          </cell>
          <cell r="CW1219">
            <v>0</v>
          </cell>
          <cell r="CX1219">
            <v>0</v>
          </cell>
          <cell r="CY1219">
            <v>0</v>
          </cell>
          <cell r="CZ1219">
            <v>2.7951000000000001</v>
          </cell>
          <cell r="DA1219">
            <v>0.63300000000000001</v>
          </cell>
          <cell r="DB1219">
            <v>1</v>
          </cell>
          <cell r="DC1219">
            <v>0.91</v>
          </cell>
        </row>
        <row r="1220">
          <cell r="C1220" t="str">
            <v>L2x2x3/16</v>
          </cell>
          <cell r="D1220" t="str">
            <v>F</v>
          </cell>
          <cell r="E1220">
            <v>2.46</v>
          </cell>
          <cell r="F1220">
            <v>0.72199999999999998</v>
          </cell>
          <cell r="G1220">
            <v>2</v>
          </cell>
          <cell r="H1220">
            <v>0</v>
          </cell>
          <cell r="I1220">
            <v>0</v>
          </cell>
          <cell r="J1220">
            <v>0</v>
          </cell>
          <cell r="K1220">
            <v>2</v>
          </cell>
          <cell r="L1220">
            <v>0</v>
          </cell>
          <cell r="M1220">
            <v>0</v>
          </cell>
          <cell r="N1220">
            <v>0</v>
          </cell>
          <cell r="O1220">
            <v>0.1875</v>
          </cell>
          <cell r="P1220">
            <v>0</v>
          </cell>
          <cell r="Q1220">
            <v>0</v>
          </cell>
          <cell r="R1220">
            <v>0.4375</v>
          </cell>
          <cell r="S1220">
            <v>0.4375</v>
          </cell>
          <cell r="T1220">
            <v>0</v>
          </cell>
          <cell r="V1220">
            <v>0.56100000000000005</v>
          </cell>
          <cell r="W1220">
            <v>0.56100000000000005</v>
          </cell>
          <cell r="X1220">
            <v>0</v>
          </cell>
          <cell r="Y1220">
            <v>0.18</v>
          </cell>
          <cell r="Z1220">
            <v>0.18</v>
          </cell>
          <cell r="AB1220">
            <v>10.666666666666666</v>
          </cell>
          <cell r="AD1220">
            <v>9.6666666666666661</v>
          </cell>
          <cell r="AF1220">
            <v>0</v>
          </cell>
          <cell r="AG1220">
            <v>0</v>
          </cell>
          <cell r="AH1220">
            <v>0</v>
          </cell>
          <cell r="AI1220">
            <v>0.27100000000000002</v>
          </cell>
          <cell r="AJ1220">
            <v>0.33800000000000002</v>
          </cell>
          <cell r="AK1220">
            <v>0.188</v>
          </cell>
          <cell r="AL1220">
            <v>0.61199999999999999</v>
          </cell>
          <cell r="AM1220">
            <v>0.27100000000000002</v>
          </cell>
          <cell r="AN1220">
            <v>0.33800000000000002</v>
          </cell>
          <cell r="AO1220">
            <v>0.188</v>
          </cell>
          <cell r="AP1220">
            <v>0.61199999999999999</v>
          </cell>
          <cell r="AQ1220">
            <v>0.38900000000000001</v>
          </cell>
          <cell r="AR1220">
            <v>9.1999999999999998E-3</v>
          </cell>
          <cell r="AS1220">
            <v>2.5000000000000001E-3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1.0900000000000001</v>
          </cell>
          <cell r="AZ1220">
            <v>0.63200000000000001</v>
          </cell>
          <cell r="BA1220">
            <v>1</v>
          </cell>
          <cell r="BB1220">
            <v>1</v>
          </cell>
          <cell r="BD1220" t="str">
            <v>L51x51x4.8</v>
          </cell>
          <cell r="BE1220" t="str">
            <v>L51x51x4.8</v>
          </cell>
          <cell r="BF1220">
            <v>3.67</v>
          </cell>
          <cell r="BG1220">
            <v>4.6617236819999999</v>
          </cell>
          <cell r="BH1220">
            <v>5.0819999999999999</v>
          </cell>
          <cell r="BI1220">
            <v>0</v>
          </cell>
          <cell r="BJ1220">
            <v>0</v>
          </cell>
          <cell r="BK1220">
            <v>0</v>
          </cell>
          <cell r="BL1220">
            <v>5.0819999999999999</v>
          </cell>
          <cell r="BM1220">
            <v>0</v>
          </cell>
          <cell r="BN1220">
            <v>0</v>
          </cell>
          <cell r="BO1220">
            <v>0</v>
          </cell>
          <cell r="BP1220">
            <v>0.47643749999999996</v>
          </cell>
          <cell r="BQ1220">
            <v>0</v>
          </cell>
          <cell r="BR1220">
            <v>0</v>
          </cell>
          <cell r="BS1220">
            <v>1.1116874999999999</v>
          </cell>
          <cell r="BT1220">
            <v>1.1116874999999999</v>
          </cell>
          <cell r="BU1220">
            <v>0</v>
          </cell>
          <cell r="BW1220">
            <v>1.4255010000000001</v>
          </cell>
          <cell r="BX1220">
            <v>1.4255010000000001</v>
          </cell>
          <cell r="BY1220">
            <v>0</v>
          </cell>
          <cell r="BZ1220">
            <v>0.45737999999999995</v>
          </cell>
          <cell r="CA1220">
            <v>0.45737999999999995</v>
          </cell>
          <cell r="CB1220">
            <v>0</v>
          </cell>
          <cell r="CC1220">
            <v>10.666666666666666</v>
          </cell>
          <cell r="CD1220">
            <v>0</v>
          </cell>
          <cell r="CE1220">
            <v>9.6666666666666661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11.297645704191231</v>
          </cell>
          <cell r="CK1220">
            <v>5.5453721302980004</v>
          </cell>
          <cell r="CL1220">
            <v>3.0844081671479997</v>
          </cell>
          <cell r="CM1220">
            <v>1.5550919999999999</v>
          </cell>
          <cell r="CN1220">
            <v>11.297645704191231</v>
          </cell>
          <cell r="CO1220">
            <v>5.5453721302980004</v>
          </cell>
          <cell r="CP1220">
            <v>3.0844081671479997</v>
          </cell>
          <cell r="CQ1220">
            <v>1.5550919999999999</v>
          </cell>
          <cell r="CR1220">
            <v>0.98844900000000002</v>
          </cell>
          <cell r="CS1220">
            <v>0.38353631172900116</v>
          </cell>
          <cell r="CT1220">
            <v>0.67292706976921712</v>
          </cell>
          <cell r="CU1220">
            <v>0</v>
          </cell>
          <cell r="CV1220">
            <v>0</v>
          </cell>
          <cell r="CW1220">
            <v>0</v>
          </cell>
          <cell r="CX1220">
            <v>0</v>
          </cell>
          <cell r="CY1220">
            <v>0</v>
          </cell>
          <cell r="CZ1220">
            <v>2.7696900000000002</v>
          </cell>
          <cell r="DA1220">
            <v>0.63200000000000001</v>
          </cell>
          <cell r="DB1220">
            <v>1</v>
          </cell>
          <cell r="DC1220">
            <v>1</v>
          </cell>
        </row>
        <row r="1221">
          <cell r="C1221" t="str">
            <v>L2x2x3/8</v>
          </cell>
          <cell r="D1221" t="str">
            <v>F</v>
          </cell>
          <cell r="E1221">
            <v>4.6500000000000004</v>
          </cell>
          <cell r="F1221">
            <v>1.37</v>
          </cell>
          <cell r="G1221">
            <v>2</v>
          </cell>
          <cell r="H1221">
            <v>0</v>
          </cell>
          <cell r="I1221">
            <v>0</v>
          </cell>
          <cell r="J1221">
            <v>0</v>
          </cell>
          <cell r="K1221">
            <v>2</v>
          </cell>
          <cell r="L1221">
            <v>0</v>
          </cell>
          <cell r="M1221">
            <v>0</v>
          </cell>
          <cell r="N1221">
            <v>0</v>
          </cell>
          <cell r="O1221">
            <v>0.375</v>
          </cell>
          <cell r="P1221">
            <v>0</v>
          </cell>
          <cell r="Q1221">
            <v>0</v>
          </cell>
          <cell r="R1221">
            <v>0.625</v>
          </cell>
          <cell r="S1221">
            <v>0.625</v>
          </cell>
          <cell r="T1221">
            <v>0</v>
          </cell>
          <cell r="V1221">
            <v>0.63200000000000001</v>
          </cell>
          <cell r="W1221">
            <v>0.63200000000000001</v>
          </cell>
          <cell r="X1221">
            <v>0</v>
          </cell>
          <cell r="Y1221">
            <v>0.34200000000000003</v>
          </cell>
          <cell r="Z1221">
            <v>0.34200000000000003</v>
          </cell>
          <cell r="AB1221">
            <v>5.333333333333333</v>
          </cell>
          <cell r="AD1221">
            <v>4.333333333333333</v>
          </cell>
          <cell r="AF1221">
            <v>0</v>
          </cell>
          <cell r="AG1221">
            <v>0</v>
          </cell>
          <cell r="AH1221">
            <v>0</v>
          </cell>
          <cell r="AI1221">
            <v>0.47599999999999998</v>
          </cell>
          <cell r="AJ1221">
            <v>0.629</v>
          </cell>
          <cell r="AK1221">
            <v>0.34799999999999998</v>
          </cell>
          <cell r="AL1221">
            <v>0.59099999999999997</v>
          </cell>
          <cell r="AM1221">
            <v>0.47599999999999998</v>
          </cell>
          <cell r="AN1221">
            <v>0.628</v>
          </cell>
          <cell r="AO1221">
            <v>0.34799999999999998</v>
          </cell>
          <cell r="AP1221">
            <v>0.59099999999999997</v>
          </cell>
          <cell r="AQ1221">
            <v>0.38600000000000001</v>
          </cell>
          <cell r="AR1221">
            <v>6.5799999999999997E-2</v>
          </cell>
          <cell r="AS1221">
            <v>1.7399999999999999E-2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1.04</v>
          </cell>
          <cell r="AZ1221">
            <v>0.63800000000000001</v>
          </cell>
          <cell r="BA1221">
            <v>1</v>
          </cell>
          <cell r="BB1221">
            <v>1</v>
          </cell>
          <cell r="BD1221" t="str">
            <v>L51x51x9.5</v>
          </cell>
          <cell r="BE1221" t="str">
            <v>L51x51x9.5</v>
          </cell>
          <cell r="BF1221">
            <v>6.93</v>
          </cell>
          <cell r="BG1221">
            <v>8.8456529699999997</v>
          </cell>
          <cell r="BH1221">
            <v>5.0819999999999999</v>
          </cell>
          <cell r="BI1221">
            <v>0</v>
          </cell>
          <cell r="BJ1221">
            <v>0</v>
          </cell>
          <cell r="BK1221">
            <v>0</v>
          </cell>
          <cell r="BL1221">
            <v>5.0819999999999999</v>
          </cell>
          <cell r="BM1221">
            <v>0</v>
          </cell>
          <cell r="BN1221">
            <v>0</v>
          </cell>
          <cell r="BO1221">
            <v>0</v>
          </cell>
          <cell r="BP1221">
            <v>0.95287499999999992</v>
          </cell>
          <cell r="BQ1221">
            <v>0</v>
          </cell>
          <cell r="BR1221">
            <v>0</v>
          </cell>
          <cell r="BS1221">
            <v>1.588125</v>
          </cell>
          <cell r="BT1221">
            <v>1.588125</v>
          </cell>
          <cell r="BU1221">
            <v>0</v>
          </cell>
          <cell r="BW1221">
            <v>1.605912</v>
          </cell>
          <cell r="BX1221">
            <v>1.605912</v>
          </cell>
          <cell r="BY1221">
            <v>0</v>
          </cell>
          <cell r="BZ1221">
            <v>0.86902200000000007</v>
          </cell>
          <cell r="CA1221">
            <v>0.86902200000000007</v>
          </cell>
          <cell r="CB1221">
            <v>0</v>
          </cell>
          <cell r="CC1221">
            <v>5.333333333333333</v>
          </cell>
          <cell r="CD1221">
            <v>0</v>
          </cell>
          <cell r="CE1221">
            <v>4.333333333333333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19.843835259022235</v>
          </cell>
          <cell r="CK1221">
            <v>10.319642218808999</v>
          </cell>
          <cell r="CL1221">
            <v>5.7094363945079989</v>
          </cell>
          <cell r="CM1221">
            <v>1.5017309999999999</v>
          </cell>
          <cell r="CN1221">
            <v>19.843835259022235</v>
          </cell>
          <cell r="CO1221">
            <v>10.303235792388</v>
          </cell>
          <cell r="CP1221">
            <v>5.7094363945079989</v>
          </cell>
          <cell r="CQ1221">
            <v>1.5017309999999999</v>
          </cell>
          <cell r="CR1221">
            <v>0.98082599999999998</v>
          </cell>
          <cell r="CS1221">
            <v>2.7431184034530736</v>
          </cell>
          <cell r="CT1221">
            <v>4.6835724055937504</v>
          </cell>
          <cell r="CU1221">
            <v>0</v>
          </cell>
          <cell r="CV1221">
            <v>0</v>
          </cell>
          <cell r="CW1221">
            <v>0</v>
          </cell>
          <cell r="CX1221">
            <v>0</v>
          </cell>
          <cell r="CY1221">
            <v>0</v>
          </cell>
          <cell r="CZ1221">
            <v>2.6426400000000001</v>
          </cell>
          <cell r="DA1221">
            <v>0.63800000000000001</v>
          </cell>
          <cell r="DB1221">
            <v>1</v>
          </cell>
          <cell r="DC1221">
            <v>1</v>
          </cell>
        </row>
        <row r="1222">
          <cell r="C1222" t="str">
            <v>L2x2x5/16</v>
          </cell>
          <cell r="D1222" t="str">
            <v>F</v>
          </cell>
          <cell r="E1222">
            <v>3.94</v>
          </cell>
          <cell r="F1222">
            <v>1.1599999999999999</v>
          </cell>
          <cell r="G1222">
            <v>2</v>
          </cell>
          <cell r="H1222">
            <v>0</v>
          </cell>
          <cell r="I1222">
            <v>0</v>
          </cell>
          <cell r="J1222">
            <v>0</v>
          </cell>
          <cell r="K1222">
            <v>2</v>
          </cell>
          <cell r="L1222">
            <v>0</v>
          </cell>
          <cell r="M1222">
            <v>0</v>
          </cell>
          <cell r="N1222">
            <v>0</v>
          </cell>
          <cell r="O1222">
            <v>0.3125</v>
          </cell>
          <cell r="P1222">
            <v>0</v>
          </cell>
          <cell r="Q1222">
            <v>0</v>
          </cell>
          <cell r="R1222">
            <v>0.5625</v>
          </cell>
          <cell r="S1222">
            <v>0.5625</v>
          </cell>
          <cell r="T1222">
            <v>0</v>
          </cell>
          <cell r="V1222">
            <v>0.60899999999999999</v>
          </cell>
          <cell r="W1222">
            <v>0.60899999999999999</v>
          </cell>
          <cell r="X1222">
            <v>0</v>
          </cell>
          <cell r="Y1222">
            <v>0.28999999999999998</v>
          </cell>
          <cell r="Z1222">
            <v>0.28999999999999998</v>
          </cell>
          <cell r="AB1222">
            <v>6.4</v>
          </cell>
          <cell r="AD1222">
            <v>5.4</v>
          </cell>
          <cell r="AF1222">
            <v>0</v>
          </cell>
          <cell r="AG1222">
            <v>0</v>
          </cell>
          <cell r="AH1222">
            <v>0</v>
          </cell>
          <cell r="AI1222">
            <v>0.41399999999999998</v>
          </cell>
          <cell r="AJ1222">
            <v>0.53700000000000003</v>
          </cell>
          <cell r="AK1222">
            <v>0.29799999999999999</v>
          </cell>
          <cell r="AL1222">
            <v>0.59799999999999998</v>
          </cell>
          <cell r="AM1222">
            <v>0.41399999999999998</v>
          </cell>
          <cell r="AN1222">
            <v>0.53600000000000003</v>
          </cell>
          <cell r="AO1222">
            <v>0.29799999999999999</v>
          </cell>
          <cell r="AP1222">
            <v>0.59799999999999998</v>
          </cell>
          <cell r="AQ1222">
            <v>0.38600000000000001</v>
          </cell>
          <cell r="AR1222">
            <v>3.9300000000000002E-2</v>
          </cell>
          <cell r="AS1222">
            <v>1.06E-2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1.06</v>
          </cell>
          <cell r="AZ1222">
            <v>0.63500000000000001</v>
          </cell>
          <cell r="BA1222">
            <v>1</v>
          </cell>
          <cell r="BB1222">
            <v>1</v>
          </cell>
          <cell r="BD1222" t="str">
            <v>L51x51x7.9</v>
          </cell>
          <cell r="BE1222" t="str">
            <v>L51x51x7.9</v>
          </cell>
          <cell r="BF1222">
            <v>5.87</v>
          </cell>
          <cell r="BG1222">
            <v>7.4897499599999993</v>
          </cell>
          <cell r="BH1222">
            <v>5.0819999999999999</v>
          </cell>
          <cell r="BI1222">
            <v>0</v>
          </cell>
          <cell r="BJ1222">
            <v>0</v>
          </cell>
          <cell r="BK1222">
            <v>0</v>
          </cell>
          <cell r="BL1222">
            <v>5.0819999999999999</v>
          </cell>
          <cell r="BM1222">
            <v>0</v>
          </cell>
          <cell r="BN1222">
            <v>0</v>
          </cell>
          <cell r="BO1222">
            <v>0</v>
          </cell>
          <cell r="BP1222">
            <v>0.7940625</v>
          </cell>
          <cell r="BQ1222">
            <v>0</v>
          </cell>
          <cell r="BR1222">
            <v>0</v>
          </cell>
          <cell r="BS1222">
            <v>1.4293125</v>
          </cell>
          <cell r="BT1222">
            <v>1.4293125</v>
          </cell>
          <cell r="BU1222">
            <v>0</v>
          </cell>
          <cell r="BW1222">
            <v>1.547469</v>
          </cell>
          <cell r="BX1222">
            <v>1.547469</v>
          </cell>
          <cell r="BY1222">
            <v>0</v>
          </cell>
          <cell r="BZ1222">
            <v>0.73688999999999993</v>
          </cell>
          <cell r="CA1222">
            <v>0.73688999999999993</v>
          </cell>
          <cell r="CB1222">
            <v>0</v>
          </cell>
          <cell r="CC1222">
            <v>6.4</v>
          </cell>
          <cell r="CD1222">
            <v>0</v>
          </cell>
          <cell r="CE1222">
            <v>5.4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17.259134027805054</v>
          </cell>
          <cell r="CK1222">
            <v>8.8102509880769997</v>
          </cell>
          <cell r="CL1222">
            <v>4.8891150734579991</v>
          </cell>
          <cell r="CM1222">
            <v>1.5195179999999999</v>
          </cell>
          <cell r="CN1222">
            <v>17.259134027805054</v>
          </cell>
          <cell r="CO1222">
            <v>8.7938445616559999</v>
          </cell>
          <cell r="CP1222">
            <v>4.8891150734579991</v>
          </cell>
          <cell r="CQ1222">
            <v>1.5195179999999999</v>
          </cell>
          <cell r="CR1222">
            <v>0.98082599999999998</v>
          </cell>
          <cell r="CS1222">
            <v>1.6383670707554072</v>
          </cell>
          <cell r="CT1222">
            <v>2.8532107758214802</v>
          </cell>
          <cell r="CU1222">
            <v>0</v>
          </cell>
          <cell r="CV1222">
            <v>0</v>
          </cell>
          <cell r="CW1222">
            <v>0</v>
          </cell>
          <cell r="CX1222">
            <v>0</v>
          </cell>
          <cell r="CY1222">
            <v>0</v>
          </cell>
          <cell r="CZ1222">
            <v>2.69346</v>
          </cell>
          <cell r="DA1222">
            <v>0.63500000000000001</v>
          </cell>
          <cell r="DB1222">
            <v>1</v>
          </cell>
          <cell r="DC1222">
            <v>1</v>
          </cell>
        </row>
        <row r="1223">
          <cell r="C1223" t="str">
            <v>L3-1/2x2-1/2x1/2</v>
          </cell>
          <cell r="D1223" t="str">
            <v>F</v>
          </cell>
          <cell r="E1223">
            <v>9.41</v>
          </cell>
          <cell r="F1223">
            <v>2.76</v>
          </cell>
          <cell r="G1223">
            <v>3.5</v>
          </cell>
          <cell r="H1223">
            <v>0</v>
          </cell>
          <cell r="I1223">
            <v>0</v>
          </cell>
          <cell r="J1223">
            <v>0</v>
          </cell>
          <cell r="K1223">
            <v>2.5</v>
          </cell>
          <cell r="L1223">
            <v>0</v>
          </cell>
          <cell r="M1223">
            <v>0</v>
          </cell>
          <cell r="N1223">
            <v>0</v>
          </cell>
          <cell r="O1223">
            <v>0.5</v>
          </cell>
          <cell r="P1223">
            <v>0</v>
          </cell>
          <cell r="Q1223">
            <v>0</v>
          </cell>
          <cell r="R1223">
            <v>0.875</v>
          </cell>
          <cell r="S1223">
            <v>0.875</v>
          </cell>
          <cell r="T1223">
            <v>0</v>
          </cell>
          <cell r="V1223">
            <v>0.70099999999999996</v>
          </cell>
          <cell r="W1223">
            <v>1.2</v>
          </cell>
          <cell r="X1223">
            <v>0</v>
          </cell>
          <cell r="Y1223">
            <v>0.39500000000000002</v>
          </cell>
          <cell r="Z1223">
            <v>0.73599999999999999</v>
          </cell>
          <cell r="AB1223">
            <v>5</v>
          </cell>
          <cell r="AD1223">
            <v>6</v>
          </cell>
          <cell r="AF1223">
            <v>0</v>
          </cell>
          <cell r="AG1223">
            <v>0</v>
          </cell>
          <cell r="AH1223">
            <v>0</v>
          </cell>
          <cell r="AI1223">
            <v>3.24</v>
          </cell>
          <cell r="AJ1223">
            <v>2.52</v>
          </cell>
          <cell r="AK1223">
            <v>1.41</v>
          </cell>
          <cell r="AL1223">
            <v>1.08</v>
          </cell>
          <cell r="AM1223">
            <v>1.36</v>
          </cell>
          <cell r="AN1223">
            <v>1.39</v>
          </cell>
          <cell r="AO1223">
            <v>0.75600000000000001</v>
          </cell>
          <cell r="AP1223">
            <v>0.70099999999999996</v>
          </cell>
          <cell r="AQ1223">
            <v>0.53200000000000003</v>
          </cell>
          <cell r="AR1223">
            <v>0.23400000000000001</v>
          </cell>
          <cell r="AS1223">
            <v>0.159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1.67</v>
          </cell>
          <cell r="AZ1223">
            <v>0</v>
          </cell>
          <cell r="BA1223">
            <v>0.48499999999999999</v>
          </cell>
          <cell r="BB1223">
            <v>1</v>
          </cell>
          <cell r="BD1223" t="str">
            <v>L89x64x12.7</v>
          </cell>
          <cell r="BE1223" t="str">
            <v>L89x64x12.7</v>
          </cell>
          <cell r="BF1223">
            <v>14.1</v>
          </cell>
          <cell r="BG1223">
            <v>17.820439559999997</v>
          </cell>
          <cell r="BH1223">
            <v>8.8934999999999995</v>
          </cell>
          <cell r="BI1223">
            <v>0</v>
          </cell>
          <cell r="BJ1223">
            <v>0</v>
          </cell>
          <cell r="BK1223">
            <v>0</v>
          </cell>
          <cell r="BL1223">
            <v>6.3525</v>
          </cell>
          <cell r="BM1223">
            <v>0</v>
          </cell>
          <cell r="BN1223">
            <v>0</v>
          </cell>
          <cell r="BO1223">
            <v>0</v>
          </cell>
          <cell r="BP1223">
            <v>1.2705</v>
          </cell>
          <cell r="BQ1223">
            <v>0</v>
          </cell>
          <cell r="BR1223">
            <v>0</v>
          </cell>
          <cell r="BS1223">
            <v>2.2233749999999999</v>
          </cell>
          <cell r="BT1223">
            <v>2.2233749999999999</v>
          </cell>
          <cell r="BU1223">
            <v>0</v>
          </cell>
          <cell r="BW1223">
            <v>1.7812409999999999</v>
          </cell>
          <cell r="BX1223">
            <v>3.0491999999999999</v>
          </cell>
          <cell r="BY1223">
            <v>0</v>
          </cell>
          <cell r="BZ1223">
            <v>1.003695</v>
          </cell>
          <cell r="CA1223">
            <v>1.8701759999999998</v>
          </cell>
          <cell r="CB1223">
            <v>0</v>
          </cell>
          <cell r="CC1223">
            <v>5</v>
          </cell>
          <cell r="CD1223">
            <v>0</v>
          </cell>
          <cell r="CE1223">
            <v>6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135.07148369586565</v>
          </cell>
          <cell r="CK1223">
            <v>41.344194580919996</v>
          </cell>
          <cell r="CL1223">
            <v>23.133061253609998</v>
          </cell>
          <cell r="CM1223">
            <v>2.7442800000000003</v>
          </cell>
          <cell r="CN1223">
            <v>56.696672168634962</v>
          </cell>
          <cell r="CO1223">
            <v>22.804932725189996</v>
          </cell>
          <cell r="CP1223">
            <v>12.403258374276</v>
          </cell>
          <cell r="CQ1223">
            <v>1.7812409999999999</v>
          </cell>
          <cell r="CR1223">
            <v>1.351812</v>
          </cell>
          <cell r="CS1223">
            <v>9.7551627113680741</v>
          </cell>
          <cell r="CT1223">
            <v>42.79816163732221</v>
          </cell>
          <cell r="CU1223">
            <v>0</v>
          </cell>
          <cell r="CV1223">
            <v>0</v>
          </cell>
          <cell r="CW1223">
            <v>0</v>
          </cell>
          <cell r="CX1223">
            <v>0</v>
          </cell>
          <cell r="CY1223">
            <v>0</v>
          </cell>
          <cell r="CZ1223">
            <v>4.2434699999999994</v>
          </cell>
          <cell r="DA1223">
            <v>0</v>
          </cell>
          <cell r="DB1223">
            <v>0.48599999999999999</v>
          </cell>
          <cell r="DC1223">
            <v>1</v>
          </cell>
        </row>
        <row r="1224">
          <cell r="C1224" t="str">
            <v>L3-1/2x2-1/2x1/4</v>
          </cell>
          <cell r="D1224" t="str">
            <v>F</v>
          </cell>
          <cell r="E1224">
            <v>4.9400000000000004</v>
          </cell>
          <cell r="F1224">
            <v>1.45</v>
          </cell>
          <cell r="G1224">
            <v>3.5</v>
          </cell>
          <cell r="H1224">
            <v>0</v>
          </cell>
          <cell r="I1224">
            <v>0</v>
          </cell>
          <cell r="J1224">
            <v>0</v>
          </cell>
          <cell r="K1224">
            <v>2.5</v>
          </cell>
          <cell r="L1224">
            <v>0</v>
          </cell>
          <cell r="M1224">
            <v>0</v>
          </cell>
          <cell r="N1224">
            <v>0</v>
          </cell>
          <cell r="O1224">
            <v>0.25</v>
          </cell>
          <cell r="P1224">
            <v>0</v>
          </cell>
          <cell r="Q1224">
            <v>0</v>
          </cell>
          <cell r="R1224">
            <v>0.625</v>
          </cell>
          <cell r="S1224">
            <v>0.625</v>
          </cell>
          <cell r="T1224">
            <v>0</v>
          </cell>
          <cell r="V1224">
            <v>0.60699999999999998</v>
          </cell>
          <cell r="W1224">
            <v>1.1000000000000001</v>
          </cell>
          <cell r="X1224">
            <v>0</v>
          </cell>
          <cell r="Y1224">
            <v>0.20699999999999999</v>
          </cell>
          <cell r="Z1224">
            <v>0.59599999999999997</v>
          </cell>
          <cell r="AB1224">
            <v>10</v>
          </cell>
          <cell r="AD1224">
            <v>13</v>
          </cell>
          <cell r="AF1224">
            <v>0</v>
          </cell>
          <cell r="AG1224">
            <v>0</v>
          </cell>
          <cell r="AH1224">
            <v>0</v>
          </cell>
          <cell r="AI1224">
            <v>1.81</v>
          </cell>
          <cell r="AJ1224">
            <v>1.36</v>
          </cell>
          <cell r="AK1224">
            <v>0.753</v>
          </cell>
          <cell r="AL1224">
            <v>1.1200000000000001</v>
          </cell>
          <cell r="AM1224">
            <v>0.77500000000000002</v>
          </cell>
          <cell r="AN1224">
            <v>0.72799999999999998</v>
          </cell>
          <cell r="AO1224">
            <v>0.41</v>
          </cell>
          <cell r="AP1224">
            <v>0.73099999999999998</v>
          </cell>
          <cell r="AQ1224">
            <v>0.54100000000000004</v>
          </cell>
          <cell r="AR1224">
            <v>3.2199999999999999E-2</v>
          </cell>
          <cell r="AS1224">
            <v>2.2499999999999999E-2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1.72</v>
          </cell>
          <cell r="AZ1224">
            <v>0</v>
          </cell>
          <cell r="BA1224">
            <v>0.504</v>
          </cell>
          <cell r="BB1224">
            <v>0.96511861186181336</v>
          </cell>
          <cell r="BD1224" t="str">
            <v>L89x64x6.4</v>
          </cell>
          <cell r="BE1224" t="str">
            <v>L89x64x6.4</v>
          </cell>
          <cell r="BF1224">
            <v>7.3599999999999994</v>
          </cell>
          <cell r="BG1224">
            <v>9.3621874499999986</v>
          </cell>
          <cell r="BH1224">
            <v>8.8934999999999995</v>
          </cell>
          <cell r="BI1224">
            <v>0</v>
          </cell>
          <cell r="BJ1224">
            <v>0</v>
          </cell>
          <cell r="BK1224">
            <v>0</v>
          </cell>
          <cell r="BL1224">
            <v>6.3525</v>
          </cell>
          <cell r="BM1224">
            <v>0</v>
          </cell>
          <cell r="BN1224">
            <v>0</v>
          </cell>
          <cell r="BO1224">
            <v>0</v>
          </cell>
          <cell r="BP1224">
            <v>0.63524999999999998</v>
          </cell>
          <cell r="BQ1224">
            <v>0</v>
          </cell>
          <cell r="BR1224">
            <v>0</v>
          </cell>
          <cell r="BS1224">
            <v>1.588125</v>
          </cell>
          <cell r="BT1224">
            <v>1.588125</v>
          </cell>
          <cell r="BU1224">
            <v>0</v>
          </cell>
          <cell r="BW1224">
            <v>1.542387</v>
          </cell>
          <cell r="BX1224">
            <v>2.7951000000000001</v>
          </cell>
          <cell r="BY1224">
            <v>0</v>
          </cell>
          <cell r="BZ1224">
            <v>0.52598699999999998</v>
          </cell>
          <cell r="CA1224">
            <v>1.5144359999999999</v>
          </cell>
          <cell r="CB1224">
            <v>0</v>
          </cell>
          <cell r="CC1224">
            <v>10</v>
          </cell>
          <cell r="CD1224">
            <v>0</v>
          </cell>
          <cell r="CE1224">
            <v>13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75.456600459727412</v>
          </cell>
          <cell r="CK1224">
            <v>22.31273993256</v>
          </cell>
          <cell r="CL1224">
            <v>12.354039095012999</v>
          </cell>
          <cell r="CM1224">
            <v>2.84592</v>
          </cell>
          <cell r="CN1224">
            <v>32.308765390214774</v>
          </cell>
          <cell r="CO1224">
            <v>11.943878434487999</v>
          </cell>
          <cell r="CP1224">
            <v>6.7266348326099994</v>
          </cell>
          <cell r="CQ1224">
            <v>1.8574709999999999</v>
          </cell>
          <cell r="CR1224">
            <v>1.374681</v>
          </cell>
          <cell r="CS1224">
            <v>1.342377091051504</v>
          </cell>
          <cell r="CT1224">
            <v>6.0563436279229537</v>
          </cell>
          <cell r="CU1224">
            <v>0</v>
          </cell>
          <cell r="CV1224">
            <v>0</v>
          </cell>
          <cell r="CW1224">
            <v>0</v>
          </cell>
          <cell r="CX1224">
            <v>0</v>
          </cell>
          <cell r="CY1224">
            <v>0</v>
          </cell>
          <cell r="CZ1224">
            <v>4.37052</v>
          </cell>
          <cell r="DA1224">
            <v>0</v>
          </cell>
          <cell r="DB1224">
            <v>0.50600000000000001</v>
          </cell>
          <cell r="DC1224">
            <v>0.96399999999999997</v>
          </cell>
        </row>
        <row r="1225">
          <cell r="C1225" t="str">
            <v>L3-1/2x2-1/2x3/8</v>
          </cell>
          <cell r="D1225" t="str">
            <v>F</v>
          </cell>
          <cell r="E1225">
            <v>7.23</v>
          </cell>
          <cell r="F1225">
            <v>2.12</v>
          </cell>
          <cell r="G1225">
            <v>3.5</v>
          </cell>
          <cell r="H1225">
            <v>0</v>
          </cell>
          <cell r="I1225">
            <v>0</v>
          </cell>
          <cell r="J1225">
            <v>0</v>
          </cell>
          <cell r="K1225">
            <v>2.5</v>
          </cell>
          <cell r="L1225">
            <v>0</v>
          </cell>
          <cell r="M1225">
            <v>0</v>
          </cell>
          <cell r="N1225">
            <v>0</v>
          </cell>
          <cell r="O1225">
            <v>0.375</v>
          </cell>
          <cell r="P1225">
            <v>0</v>
          </cell>
          <cell r="Q1225">
            <v>0</v>
          </cell>
          <cell r="R1225">
            <v>0.75</v>
          </cell>
          <cell r="S1225">
            <v>0.75</v>
          </cell>
          <cell r="T1225">
            <v>0</v>
          </cell>
          <cell r="V1225">
            <v>0.65500000000000003</v>
          </cell>
          <cell r="W1225">
            <v>1.1499999999999999</v>
          </cell>
          <cell r="X1225">
            <v>0</v>
          </cell>
          <cell r="Y1225">
            <v>0.30299999999999999</v>
          </cell>
          <cell r="Z1225">
            <v>0.66800000000000004</v>
          </cell>
          <cell r="AB1225">
            <v>6.666666666666667</v>
          </cell>
          <cell r="AD1225">
            <v>8.3333333333333339</v>
          </cell>
          <cell r="AF1225">
            <v>0</v>
          </cell>
          <cell r="AG1225">
            <v>0</v>
          </cell>
          <cell r="AH1225">
            <v>0</v>
          </cell>
          <cell r="AI1225">
            <v>2.56</v>
          </cell>
          <cell r="AJ1225">
            <v>1.96</v>
          </cell>
          <cell r="AK1225">
            <v>1.0900000000000001</v>
          </cell>
          <cell r="AL1225">
            <v>1.1000000000000001</v>
          </cell>
          <cell r="AM1225">
            <v>1.0900000000000001</v>
          </cell>
          <cell r="AN1225">
            <v>1.07</v>
          </cell>
          <cell r="AO1225">
            <v>0.58899999999999997</v>
          </cell>
          <cell r="AP1225">
            <v>0.71599999999999997</v>
          </cell>
          <cell r="AQ1225">
            <v>0.53500000000000003</v>
          </cell>
          <cell r="AR1225">
            <v>0.10299999999999999</v>
          </cell>
          <cell r="AS1225">
            <v>7.1400000000000005E-2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1.69</v>
          </cell>
          <cell r="AZ1225">
            <v>0</v>
          </cell>
          <cell r="BA1225">
            <v>0.495</v>
          </cell>
          <cell r="BB1225">
            <v>1</v>
          </cell>
          <cell r="BD1225" t="str">
            <v>L89x64x9.5</v>
          </cell>
          <cell r="BE1225" t="str">
            <v>L89x64x9.5</v>
          </cell>
          <cell r="BF1225">
            <v>10.799999999999999</v>
          </cell>
          <cell r="BG1225">
            <v>13.68816372</v>
          </cell>
          <cell r="BH1225">
            <v>8.8934999999999995</v>
          </cell>
          <cell r="BI1225">
            <v>0</v>
          </cell>
          <cell r="BJ1225">
            <v>0</v>
          </cell>
          <cell r="BK1225">
            <v>0</v>
          </cell>
          <cell r="BL1225">
            <v>6.3525</v>
          </cell>
          <cell r="BM1225">
            <v>0</v>
          </cell>
          <cell r="BN1225">
            <v>0</v>
          </cell>
          <cell r="BO1225">
            <v>0</v>
          </cell>
          <cell r="BP1225">
            <v>0.95287499999999992</v>
          </cell>
          <cell r="BQ1225">
            <v>0</v>
          </cell>
          <cell r="BR1225">
            <v>0</v>
          </cell>
          <cell r="BS1225">
            <v>1.9057499999999998</v>
          </cell>
          <cell r="BT1225">
            <v>1.9057499999999998</v>
          </cell>
          <cell r="BU1225">
            <v>0</v>
          </cell>
          <cell r="BW1225">
            <v>1.664355</v>
          </cell>
          <cell r="BX1225">
            <v>2.9221499999999998</v>
          </cell>
          <cell r="BY1225">
            <v>0</v>
          </cell>
          <cell r="BZ1225">
            <v>0.76992299999999991</v>
          </cell>
          <cell r="CA1225">
            <v>1.6973880000000001</v>
          </cell>
          <cell r="CB1225">
            <v>0</v>
          </cell>
          <cell r="CC1225">
            <v>6.666666666666667</v>
          </cell>
          <cell r="CD1225">
            <v>0</v>
          </cell>
          <cell r="CE1225">
            <v>8.3333333333333339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106.72314761154816</v>
          </cell>
          <cell r="CK1225">
            <v>32.15659578516</v>
          </cell>
          <cell r="CL1225">
            <v>17.883004798889999</v>
          </cell>
          <cell r="CM1225">
            <v>2.7951000000000001</v>
          </cell>
          <cell r="CN1225">
            <v>45.440715193979493</v>
          </cell>
          <cell r="CO1225">
            <v>17.55487627047</v>
          </cell>
          <cell r="CP1225">
            <v>9.6633851619689981</v>
          </cell>
          <cell r="CQ1225">
            <v>1.819356</v>
          </cell>
          <cell r="CR1225">
            <v>1.3594349999999999</v>
          </cell>
          <cell r="CS1225">
            <v>4.2939391421833824</v>
          </cell>
          <cell r="CT1225">
            <v>19.21879711260884</v>
          </cell>
          <cell r="CU1225">
            <v>0</v>
          </cell>
          <cell r="CV1225">
            <v>0</v>
          </cell>
          <cell r="CW1225">
            <v>0</v>
          </cell>
          <cell r="CX1225">
            <v>0</v>
          </cell>
          <cell r="CY1225">
            <v>0</v>
          </cell>
          <cell r="CZ1225">
            <v>4.2942900000000002</v>
          </cell>
          <cell r="DA1225">
            <v>0</v>
          </cell>
          <cell r="DB1225">
            <v>0.496</v>
          </cell>
          <cell r="DC1225">
            <v>1</v>
          </cell>
        </row>
        <row r="1226">
          <cell r="C1226" t="str">
            <v>L3-1/2x2-1/2x5/16</v>
          </cell>
          <cell r="D1226" t="str">
            <v>F</v>
          </cell>
          <cell r="E1226">
            <v>6.1</v>
          </cell>
          <cell r="F1226">
            <v>1.79</v>
          </cell>
          <cell r="G1226">
            <v>3.5</v>
          </cell>
          <cell r="H1226">
            <v>0</v>
          </cell>
          <cell r="I1226">
            <v>0</v>
          </cell>
          <cell r="J1226">
            <v>0</v>
          </cell>
          <cell r="K1226">
            <v>2.5</v>
          </cell>
          <cell r="L1226">
            <v>0</v>
          </cell>
          <cell r="M1226">
            <v>0</v>
          </cell>
          <cell r="N1226">
            <v>0</v>
          </cell>
          <cell r="O1226">
            <v>0.3125</v>
          </cell>
          <cell r="P1226">
            <v>0</v>
          </cell>
          <cell r="Q1226">
            <v>0</v>
          </cell>
          <cell r="R1226">
            <v>0.6875</v>
          </cell>
          <cell r="S1226">
            <v>0.6875</v>
          </cell>
          <cell r="T1226">
            <v>0</v>
          </cell>
          <cell r="V1226">
            <v>0.63200000000000001</v>
          </cell>
          <cell r="W1226">
            <v>1.1299999999999999</v>
          </cell>
          <cell r="X1226">
            <v>0</v>
          </cell>
          <cell r="Y1226">
            <v>0.25600000000000001</v>
          </cell>
          <cell r="Z1226">
            <v>0.63300000000000001</v>
          </cell>
          <cell r="AB1226">
            <v>8</v>
          </cell>
          <cell r="AD1226">
            <v>10.199999999999999</v>
          </cell>
          <cell r="AF1226">
            <v>0</v>
          </cell>
          <cell r="AG1226">
            <v>0</v>
          </cell>
          <cell r="AH1226">
            <v>0</v>
          </cell>
          <cell r="AI1226">
            <v>2.2000000000000002</v>
          </cell>
          <cell r="AJ1226">
            <v>1.67</v>
          </cell>
          <cell r="AK1226">
            <v>0.92500000000000004</v>
          </cell>
          <cell r="AL1226">
            <v>1.1100000000000001</v>
          </cell>
          <cell r="AM1226">
            <v>0.93700000000000006</v>
          </cell>
          <cell r="AN1226">
            <v>0.9</v>
          </cell>
          <cell r="AO1226">
            <v>0.501</v>
          </cell>
          <cell r="AP1226">
            <v>0.72299999999999998</v>
          </cell>
          <cell r="AQ1226">
            <v>0.53800000000000003</v>
          </cell>
          <cell r="AR1226">
            <v>6.1100000000000002E-2</v>
          </cell>
          <cell r="AS1226">
            <v>4.2599999999999999E-2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1.71</v>
          </cell>
          <cell r="AZ1226">
            <v>0</v>
          </cell>
          <cell r="BA1226">
            <v>0.5</v>
          </cell>
          <cell r="BB1226">
            <v>1</v>
          </cell>
          <cell r="BD1226" t="str">
            <v>L89x64x7.9</v>
          </cell>
          <cell r="BE1226" t="str">
            <v>L89x64x7.9</v>
          </cell>
          <cell r="BF1226">
            <v>9.08</v>
          </cell>
          <cell r="BG1226">
            <v>11.557458989999999</v>
          </cell>
          <cell r="BH1226">
            <v>8.8934999999999995</v>
          </cell>
          <cell r="BI1226">
            <v>0</v>
          </cell>
          <cell r="BJ1226">
            <v>0</v>
          </cell>
          <cell r="BK1226">
            <v>0</v>
          </cell>
          <cell r="BL1226">
            <v>6.3525</v>
          </cell>
          <cell r="BM1226">
            <v>0</v>
          </cell>
          <cell r="BN1226">
            <v>0</v>
          </cell>
          <cell r="BO1226">
            <v>0</v>
          </cell>
          <cell r="BP1226">
            <v>0.7940625</v>
          </cell>
          <cell r="BQ1226">
            <v>0</v>
          </cell>
          <cell r="BR1226">
            <v>0</v>
          </cell>
          <cell r="BS1226">
            <v>1.7469375</v>
          </cell>
          <cell r="BT1226">
            <v>1.7469375</v>
          </cell>
          <cell r="BU1226">
            <v>0</v>
          </cell>
          <cell r="BW1226">
            <v>1.605912</v>
          </cell>
          <cell r="BX1226">
            <v>2.8713299999999995</v>
          </cell>
          <cell r="BY1226">
            <v>0</v>
          </cell>
          <cell r="BZ1226">
            <v>0.65049599999999996</v>
          </cell>
          <cell r="CA1226">
            <v>1.6084529999999999</v>
          </cell>
          <cell r="CB1226">
            <v>0</v>
          </cell>
          <cell r="CC1226">
            <v>8</v>
          </cell>
          <cell r="CD1226">
            <v>0</v>
          </cell>
          <cell r="CE1226">
            <v>10.199999999999999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91.715204978674208</v>
          </cell>
          <cell r="CK1226">
            <v>27.398732123069998</v>
          </cell>
          <cell r="CL1226">
            <v>15.175944439425001</v>
          </cell>
          <cell r="CM1226">
            <v>2.8205100000000001</v>
          </cell>
          <cell r="CN1226">
            <v>39.06233957500806</v>
          </cell>
          <cell r="CO1226">
            <v>14.765783778899999</v>
          </cell>
          <cell r="CP1226">
            <v>8.2196196369209993</v>
          </cell>
          <cell r="CQ1226">
            <v>1.837143</v>
          </cell>
          <cell r="CR1226">
            <v>1.3670580000000001</v>
          </cell>
          <cell r="CS1226">
            <v>2.5471813746349969</v>
          </cell>
          <cell r="CT1226">
            <v>11.466677268867459</v>
          </cell>
          <cell r="CU1226">
            <v>0</v>
          </cell>
          <cell r="CV1226">
            <v>0</v>
          </cell>
          <cell r="CW1226">
            <v>0</v>
          </cell>
          <cell r="CX1226">
            <v>0</v>
          </cell>
          <cell r="CY1226">
            <v>0</v>
          </cell>
          <cell r="CZ1226">
            <v>4.34511</v>
          </cell>
          <cell r="DA1226">
            <v>0</v>
          </cell>
          <cell r="DB1226">
            <v>0.501</v>
          </cell>
          <cell r="DC1226">
            <v>1</v>
          </cell>
        </row>
        <row r="1227">
          <cell r="C1227" t="str">
            <v>L3-1/2x3-1/2x1/2</v>
          </cell>
          <cell r="D1227" t="str">
            <v>F</v>
          </cell>
          <cell r="E1227">
            <v>11.1</v>
          </cell>
          <cell r="F1227">
            <v>3.27</v>
          </cell>
          <cell r="G1227">
            <v>3.5</v>
          </cell>
          <cell r="H1227">
            <v>0</v>
          </cell>
          <cell r="I1227">
            <v>0</v>
          </cell>
          <cell r="J1227">
            <v>0</v>
          </cell>
          <cell r="K1227">
            <v>3.5</v>
          </cell>
          <cell r="L1227">
            <v>0</v>
          </cell>
          <cell r="M1227">
            <v>0</v>
          </cell>
          <cell r="N1227">
            <v>0</v>
          </cell>
          <cell r="O1227">
            <v>0.5</v>
          </cell>
          <cell r="P1227">
            <v>0</v>
          </cell>
          <cell r="Q1227">
            <v>0</v>
          </cell>
          <cell r="R1227">
            <v>0.875</v>
          </cell>
          <cell r="S1227">
            <v>0.875</v>
          </cell>
          <cell r="T1227">
            <v>0</v>
          </cell>
          <cell r="V1227">
            <v>1.05</v>
          </cell>
          <cell r="W1227">
            <v>1.05</v>
          </cell>
          <cell r="X1227">
            <v>0</v>
          </cell>
          <cell r="Y1227">
            <v>0.46600000000000003</v>
          </cell>
          <cell r="Z1227">
            <v>0.46600000000000003</v>
          </cell>
          <cell r="AB1227">
            <v>7</v>
          </cell>
          <cell r="AD1227">
            <v>6</v>
          </cell>
          <cell r="AF1227">
            <v>0</v>
          </cell>
          <cell r="AG1227">
            <v>0</v>
          </cell>
          <cell r="AH1227">
            <v>0</v>
          </cell>
          <cell r="AI1227">
            <v>3.63</v>
          </cell>
          <cell r="AJ1227">
            <v>2.66</v>
          </cell>
          <cell r="AK1227">
            <v>1.48</v>
          </cell>
          <cell r="AL1227">
            <v>1.05</v>
          </cell>
          <cell r="AM1227">
            <v>3.63</v>
          </cell>
          <cell r="AN1227">
            <v>2.66</v>
          </cell>
          <cell r="AO1227">
            <v>1.48</v>
          </cell>
          <cell r="AP1227">
            <v>1.05</v>
          </cell>
          <cell r="AQ1227">
            <v>0.67900000000000005</v>
          </cell>
          <cell r="AR1227">
            <v>0.28100000000000003</v>
          </cell>
          <cell r="AS1227">
            <v>0.23799999999999999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1.87</v>
          </cell>
          <cell r="AZ1227">
            <v>0.63400000000000001</v>
          </cell>
          <cell r="BA1227">
            <v>1</v>
          </cell>
          <cell r="BB1227">
            <v>1</v>
          </cell>
          <cell r="BD1227" t="str">
            <v>L89x89x12.7</v>
          </cell>
          <cell r="BE1227" t="str">
            <v>L89x89x12.7</v>
          </cell>
          <cell r="BF1227">
            <v>16.600000000000001</v>
          </cell>
          <cell r="BG1227">
            <v>21.113346869999997</v>
          </cell>
          <cell r="BH1227">
            <v>8.8934999999999995</v>
          </cell>
          <cell r="BI1227">
            <v>0</v>
          </cell>
          <cell r="BJ1227">
            <v>0</v>
          </cell>
          <cell r="BK1227">
            <v>0</v>
          </cell>
          <cell r="BL1227">
            <v>8.8934999999999995</v>
          </cell>
          <cell r="BM1227">
            <v>0</v>
          </cell>
          <cell r="BN1227">
            <v>0</v>
          </cell>
          <cell r="BO1227">
            <v>0</v>
          </cell>
          <cell r="BP1227">
            <v>1.2705</v>
          </cell>
          <cell r="BQ1227">
            <v>0</v>
          </cell>
          <cell r="BR1227">
            <v>0</v>
          </cell>
          <cell r="BS1227">
            <v>2.2233749999999999</v>
          </cell>
          <cell r="BT1227">
            <v>2.2233749999999999</v>
          </cell>
          <cell r="BU1227">
            <v>0</v>
          </cell>
          <cell r="BW1227">
            <v>2.66805</v>
          </cell>
          <cell r="BX1227">
            <v>2.66805</v>
          </cell>
          <cell r="BY1227">
            <v>0</v>
          </cell>
          <cell r="BZ1227">
            <v>1.1841060000000001</v>
          </cell>
          <cell r="CA1227">
            <v>1.1841060000000001</v>
          </cell>
          <cell r="CB1227">
            <v>0</v>
          </cell>
          <cell r="CC1227">
            <v>7</v>
          </cell>
          <cell r="CD1227">
            <v>0</v>
          </cell>
          <cell r="CE1227">
            <v>6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151.33008821481243</v>
          </cell>
          <cell r="CK1227">
            <v>43.641094279859999</v>
          </cell>
          <cell r="CL1227">
            <v>24.28151110308</v>
          </cell>
          <cell r="CM1227">
            <v>2.66805</v>
          </cell>
          <cell r="CN1227">
            <v>151.33008821481243</v>
          </cell>
          <cell r="CO1227">
            <v>43.641094279859999</v>
          </cell>
          <cell r="CP1227">
            <v>24.28151110308</v>
          </cell>
          <cell r="CQ1227">
            <v>2.66805</v>
          </cell>
          <cell r="CR1227">
            <v>1.7253390000000002</v>
          </cell>
          <cell r="CS1227">
            <v>11.714532999548842</v>
          </cell>
          <cell r="CT1227">
            <v>64.062657042029457</v>
          </cell>
          <cell r="CU1227">
            <v>0</v>
          </cell>
          <cell r="CV1227">
            <v>0</v>
          </cell>
          <cell r="CW1227">
            <v>0</v>
          </cell>
          <cell r="CX1227">
            <v>0</v>
          </cell>
          <cell r="CY1227">
            <v>0</v>
          </cell>
          <cell r="CZ1227">
            <v>4.7516699999999998</v>
          </cell>
          <cell r="DA1227">
            <v>0.63400000000000001</v>
          </cell>
          <cell r="DB1227">
            <v>1</v>
          </cell>
          <cell r="DC1227">
            <v>1</v>
          </cell>
        </row>
        <row r="1228">
          <cell r="C1228" t="str">
            <v>L3-1/2x3-1/2x1/4</v>
          </cell>
          <cell r="D1228" t="str">
            <v>F</v>
          </cell>
          <cell r="E1228">
            <v>5.79</v>
          </cell>
          <cell r="F1228">
            <v>1.7</v>
          </cell>
          <cell r="G1228">
            <v>3.5</v>
          </cell>
          <cell r="H1228">
            <v>0</v>
          </cell>
          <cell r="I1228">
            <v>0</v>
          </cell>
          <cell r="J1228">
            <v>0</v>
          </cell>
          <cell r="K1228">
            <v>3.5</v>
          </cell>
          <cell r="L1228">
            <v>0</v>
          </cell>
          <cell r="M1228">
            <v>0</v>
          </cell>
          <cell r="N1228">
            <v>0</v>
          </cell>
          <cell r="O1228">
            <v>0.25</v>
          </cell>
          <cell r="P1228">
            <v>0</v>
          </cell>
          <cell r="Q1228">
            <v>0</v>
          </cell>
          <cell r="R1228">
            <v>0.625</v>
          </cell>
          <cell r="S1228">
            <v>0.625</v>
          </cell>
          <cell r="T1228">
            <v>0</v>
          </cell>
          <cell r="V1228">
            <v>0.95399999999999996</v>
          </cell>
          <cell r="W1228">
            <v>0.95399999999999996</v>
          </cell>
          <cell r="X1228">
            <v>0</v>
          </cell>
          <cell r="Y1228">
            <v>0.24299999999999999</v>
          </cell>
          <cell r="Z1228">
            <v>0.24299999999999999</v>
          </cell>
          <cell r="AB1228">
            <v>14</v>
          </cell>
          <cell r="AD1228">
            <v>13</v>
          </cell>
          <cell r="AF1228">
            <v>0</v>
          </cell>
          <cell r="AG1228">
            <v>0</v>
          </cell>
          <cell r="AH1228">
            <v>0</v>
          </cell>
          <cell r="AI1228">
            <v>2</v>
          </cell>
          <cell r="AJ1228">
            <v>1.41</v>
          </cell>
          <cell r="AK1228">
            <v>0.78700000000000003</v>
          </cell>
          <cell r="AL1228">
            <v>1.0900000000000001</v>
          </cell>
          <cell r="AM1228">
            <v>2</v>
          </cell>
          <cell r="AN1228">
            <v>1.41</v>
          </cell>
          <cell r="AO1228">
            <v>0.78700000000000003</v>
          </cell>
          <cell r="AP1228">
            <v>1.0900000000000001</v>
          </cell>
          <cell r="AQ1228">
            <v>0.68799999999999994</v>
          </cell>
          <cell r="AR1228">
            <v>3.8600000000000002E-2</v>
          </cell>
          <cell r="AS1228">
            <v>3.3399999999999999E-2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1.93</v>
          </cell>
          <cell r="AZ1228">
            <v>0.63200000000000001</v>
          </cell>
          <cell r="BA1228">
            <v>1</v>
          </cell>
          <cell r="BB1228">
            <v>0.96511861186181336</v>
          </cell>
          <cell r="BD1228" t="str">
            <v>L89x89x6.4</v>
          </cell>
          <cell r="BE1228" t="str">
            <v>L89x89x6.4</v>
          </cell>
          <cell r="BF1228">
            <v>8.6199999999999992</v>
          </cell>
          <cell r="BG1228">
            <v>10.976357699999999</v>
          </cell>
          <cell r="BH1228">
            <v>8.8934999999999995</v>
          </cell>
          <cell r="BI1228">
            <v>0</v>
          </cell>
          <cell r="BJ1228">
            <v>0</v>
          </cell>
          <cell r="BK1228">
            <v>0</v>
          </cell>
          <cell r="BL1228">
            <v>8.8934999999999995</v>
          </cell>
          <cell r="BM1228">
            <v>0</v>
          </cell>
          <cell r="BN1228">
            <v>0</v>
          </cell>
          <cell r="BO1228">
            <v>0</v>
          </cell>
          <cell r="BP1228">
            <v>0.63524999999999998</v>
          </cell>
          <cell r="BQ1228">
            <v>0</v>
          </cell>
          <cell r="BR1228">
            <v>0</v>
          </cell>
          <cell r="BS1228">
            <v>1.588125</v>
          </cell>
          <cell r="BT1228">
            <v>1.588125</v>
          </cell>
          <cell r="BU1228">
            <v>0</v>
          </cell>
          <cell r="BW1228">
            <v>2.4241139999999999</v>
          </cell>
          <cell r="BX1228">
            <v>2.4241139999999999</v>
          </cell>
          <cell r="BY1228">
            <v>0</v>
          </cell>
          <cell r="BZ1228">
            <v>0.61746299999999998</v>
          </cell>
          <cell r="CA1228">
            <v>0.61746299999999998</v>
          </cell>
          <cell r="CB1228">
            <v>0</v>
          </cell>
          <cell r="CC1228">
            <v>14</v>
          </cell>
          <cell r="CD1228">
            <v>0</v>
          </cell>
          <cell r="CE1228">
            <v>13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83.377459071521997</v>
          </cell>
          <cell r="CK1228">
            <v>23.133061253609998</v>
          </cell>
          <cell r="CL1228">
            <v>12.911857593326999</v>
          </cell>
          <cell r="CM1228">
            <v>2.7696900000000002</v>
          </cell>
          <cell r="CN1228">
            <v>83.377459071521997</v>
          </cell>
          <cell r="CO1228">
            <v>23.133061253609998</v>
          </cell>
          <cell r="CP1228">
            <v>12.911857593326999</v>
          </cell>
          <cell r="CQ1228">
            <v>2.7696900000000002</v>
          </cell>
          <cell r="CR1228">
            <v>1.7482079999999998</v>
          </cell>
          <cell r="CS1228">
            <v>1.6091849600803747</v>
          </cell>
          <cell r="CT1228">
            <v>8.9903056521167404</v>
          </cell>
          <cell r="CU1228">
            <v>0</v>
          </cell>
          <cell r="CV1228">
            <v>0</v>
          </cell>
          <cell r="CW1228">
            <v>0</v>
          </cell>
          <cell r="CX1228">
            <v>0</v>
          </cell>
          <cell r="CY1228">
            <v>0</v>
          </cell>
          <cell r="CZ1228">
            <v>4.9041299999999994</v>
          </cell>
          <cell r="DA1228">
            <v>0.63200000000000001</v>
          </cell>
          <cell r="DB1228">
            <v>1</v>
          </cell>
          <cell r="DC1228">
            <v>0.96399999999999997</v>
          </cell>
        </row>
        <row r="1229">
          <cell r="C1229" t="str">
            <v>L3-1/2x3-1/2x3/8</v>
          </cell>
          <cell r="D1229" t="str">
            <v>F</v>
          </cell>
          <cell r="E1229">
            <v>8.51</v>
          </cell>
          <cell r="F1229">
            <v>2.5</v>
          </cell>
          <cell r="G1229">
            <v>3.5</v>
          </cell>
          <cell r="H1229">
            <v>0</v>
          </cell>
          <cell r="I1229">
            <v>0</v>
          </cell>
          <cell r="J1229">
            <v>0</v>
          </cell>
          <cell r="K1229">
            <v>3.5</v>
          </cell>
          <cell r="L1229">
            <v>0</v>
          </cell>
          <cell r="M1229">
            <v>0</v>
          </cell>
          <cell r="N1229">
            <v>0</v>
          </cell>
          <cell r="O1229">
            <v>0.375</v>
          </cell>
          <cell r="P1229">
            <v>0</v>
          </cell>
          <cell r="Q1229">
            <v>0</v>
          </cell>
          <cell r="R1229">
            <v>0.75</v>
          </cell>
          <cell r="S1229">
            <v>0.75</v>
          </cell>
          <cell r="T1229">
            <v>0</v>
          </cell>
          <cell r="V1229">
            <v>1</v>
          </cell>
          <cell r="W1229">
            <v>1</v>
          </cell>
          <cell r="X1229">
            <v>0</v>
          </cell>
          <cell r="Y1229">
            <v>0.35699999999999998</v>
          </cell>
          <cell r="Z1229">
            <v>0.35699999999999998</v>
          </cell>
          <cell r="AB1229">
            <v>9.3333333333333339</v>
          </cell>
          <cell r="AD1229">
            <v>8.3333333333333339</v>
          </cell>
          <cell r="AF1229">
            <v>0</v>
          </cell>
          <cell r="AG1229">
            <v>0</v>
          </cell>
          <cell r="AH1229">
            <v>0</v>
          </cell>
          <cell r="AI1229">
            <v>2.86</v>
          </cell>
          <cell r="AJ1229">
            <v>2.06</v>
          </cell>
          <cell r="AK1229">
            <v>1.1499999999999999</v>
          </cell>
          <cell r="AL1229">
            <v>1.07</v>
          </cell>
          <cell r="AM1229">
            <v>2.86</v>
          </cell>
          <cell r="AN1229">
            <v>2.0499999999999998</v>
          </cell>
          <cell r="AO1229">
            <v>1.1499999999999999</v>
          </cell>
          <cell r="AP1229">
            <v>1.07</v>
          </cell>
          <cell r="AQ1229">
            <v>0.68300000000000005</v>
          </cell>
          <cell r="AR1229">
            <v>0.123</v>
          </cell>
          <cell r="AS1229">
            <v>0.106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1.9</v>
          </cell>
          <cell r="AZ1229">
            <v>0.63400000000000001</v>
          </cell>
          <cell r="BA1229">
            <v>1</v>
          </cell>
          <cell r="BB1229">
            <v>1</v>
          </cell>
          <cell r="BD1229" t="str">
            <v>L89x89x9.5</v>
          </cell>
          <cell r="BE1229" t="str">
            <v>L89x89x9.5</v>
          </cell>
          <cell r="BF1229">
            <v>12.7</v>
          </cell>
          <cell r="BG1229">
            <v>16.141702500000001</v>
          </cell>
          <cell r="BH1229">
            <v>8.8934999999999995</v>
          </cell>
          <cell r="BI1229">
            <v>0</v>
          </cell>
          <cell r="BJ1229">
            <v>0</v>
          </cell>
          <cell r="BK1229">
            <v>0</v>
          </cell>
          <cell r="BL1229">
            <v>8.8934999999999995</v>
          </cell>
          <cell r="BM1229">
            <v>0</v>
          </cell>
          <cell r="BN1229">
            <v>0</v>
          </cell>
          <cell r="BO1229">
            <v>0</v>
          </cell>
          <cell r="BP1229">
            <v>0.95287499999999992</v>
          </cell>
          <cell r="BQ1229">
            <v>0</v>
          </cell>
          <cell r="BR1229">
            <v>0</v>
          </cell>
          <cell r="BS1229">
            <v>1.9057499999999998</v>
          </cell>
          <cell r="BT1229">
            <v>1.9057499999999998</v>
          </cell>
          <cell r="BU1229">
            <v>0</v>
          </cell>
          <cell r="BW1229">
            <v>2.5409999999999999</v>
          </cell>
          <cell r="BX1229">
            <v>2.5409999999999999</v>
          </cell>
          <cell r="BY1229">
            <v>0</v>
          </cell>
          <cell r="BZ1229">
            <v>0.90713699999999997</v>
          </cell>
          <cell r="CA1229">
            <v>0.90713699999999997</v>
          </cell>
          <cell r="CB1229">
            <v>0</v>
          </cell>
          <cell r="CC1229">
            <v>9.3333333333333339</v>
          </cell>
          <cell r="CD1229">
            <v>0</v>
          </cell>
          <cell r="CE1229">
            <v>8.3333333333333339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119.22976647227645</v>
          </cell>
          <cell r="CK1229">
            <v>33.797238427259998</v>
          </cell>
          <cell r="CL1229">
            <v>18.867390384149996</v>
          </cell>
          <cell r="CM1229">
            <v>2.7188699999999999</v>
          </cell>
          <cell r="CN1229">
            <v>119.22976647227645</v>
          </cell>
          <cell r="CO1229">
            <v>33.633174163049993</v>
          </cell>
          <cell r="CP1229">
            <v>18.867390384149996</v>
          </cell>
          <cell r="CQ1229">
            <v>2.7188699999999999</v>
          </cell>
          <cell r="CR1229">
            <v>1.735503</v>
          </cell>
          <cell r="CS1229">
            <v>5.1277137328986031</v>
          </cell>
          <cell r="CT1229">
            <v>28.532107758214803</v>
          </cell>
          <cell r="CU1229">
            <v>0</v>
          </cell>
          <cell r="CV1229">
            <v>0</v>
          </cell>
          <cell r="CW1229">
            <v>0</v>
          </cell>
          <cell r="CX1229">
            <v>0</v>
          </cell>
          <cell r="CY1229">
            <v>0</v>
          </cell>
          <cell r="CZ1229">
            <v>4.8278999999999996</v>
          </cell>
          <cell r="DA1229">
            <v>0.63400000000000001</v>
          </cell>
          <cell r="DB1229">
            <v>1</v>
          </cell>
          <cell r="DC1229">
            <v>1</v>
          </cell>
        </row>
        <row r="1230">
          <cell r="C1230" t="str">
            <v>L3-1/2x3-1/2x5/16</v>
          </cell>
          <cell r="D1230" t="str">
            <v>F</v>
          </cell>
          <cell r="E1230">
            <v>7.16</v>
          </cell>
          <cell r="F1230">
            <v>2.1</v>
          </cell>
          <cell r="G1230">
            <v>3.5</v>
          </cell>
          <cell r="H1230">
            <v>0</v>
          </cell>
          <cell r="I1230">
            <v>0</v>
          </cell>
          <cell r="J1230">
            <v>0</v>
          </cell>
          <cell r="K1230">
            <v>3.5</v>
          </cell>
          <cell r="L1230">
            <v>0</v>
          </cell>
          <cell r="M1230">
            <v>0</v>
          </cell>
          <cell r="N1230">
            <v>0</v>
          </cell>
          <cell r="O1230">
            <v>0.3125</v>
          </cell>
          <cell r="P1230">
            <v>0</v>
          </cell>
          <cell r="Q1230">
            <v>0</v>
          </cell>
          <cell r="R1230">
            <v>0.6875</v>
          </cell>
          <cell r="S1230">
            <v>0.6875</v>
          </cell>
          <cell r="T1230">
            <v>0</v>
          </cell>
          <cell r="V1230">
            <v>0.97899999999999998</v>
          </cell>
          <cell r="W1230">
            <v>0.97899999999999998</v>
          </cell>
          <cell r="X1230">
            <v>0</v>
          </cell>
          <cell r="Y1230">
            <v>0.30099999999999999</v>
          </cell>
          <cell r="Z1230">
            <v>0.30099999999999999</v>
          </cell>
          <cell r="AB1230">
            <v>11.2</v>
          </cell>
          <cell r="AD1230">
            <v>10.199999999999999</v>
          </cell>
          <cell r="AF1230">
            <v>0</v>
          </cell>
          <cell r="AG1230">
            <v>0</v>
          </cell>
          <cell r="AH1230">
            <v>0</v>
          </cell>
          <cell r="AI1230">
            <v>2.44</v>
          </cell>
          <cell r="AJ1230">
            <v>1.74</v>
          </cell>
          <cell r="AK1230">
            <v>0.96899999999999997</v>
          </cell>
          <cell r="AL1230">
            <v>1.08</v>
          </cell>
          <cell r="AM1230">
            <v>2.44</v>
          </cell>
          <cell r="AN1230">
            <v>1.74</v>
          </cell>
          <cell r="AO1230">
            <v>0.96899999999999997</v>
          </cell>
          <cell r="AP1230">
            <v>1.08</v>
          </cell>
          <cell r="AQ1230">
            <v>0.68500000000000005</v>
          </cell>
          <cell r="AR1230">
            <v>7.3099999999999998E-2</v>
          </cell>
          <cell r="AS1230">
            <v>6.3399999999999998E-2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1.92</v>
          </cell>
          <cell r="AZ1230">
            <v>0.63200000000000001</v>
          </cell>
          <cell r="BA1230">
            <v>1</v>
          </cell>
          <cell r="BB1230">
            <v>1</v>
          </cell>
          <cell r="BD1230" t="str">
            <v>L89x89x7.9</v>
          </cell>
          <cell r="BE1230" t="str">
            <v>L89x89x7.9</v>
          </cell>
          <cell r="BF1230">
            <v>10.7</v>
          </cell>
          <cell r="BG1230">
            <v>13.559030099999999</v>
          </cell>
          <cell r="BH1230">
            <v>8.8934999999999995</v>
          </cell>
          <cell r="BI1230">
            <v>0</v>
          </cell>
          <cell r="BJ1230">
            <v>0</v>
          </cell>
          <cell r="BK1230">
            <v>0</v>
          </cell>
          <cell r="BL1230">
            <v>8.8934999999999995</v>
          </cell>
          <cell r="BM1230">
            <v>0</v>
          </cell>
          <cell r="BN1230">
            <v>0</v>
          </cell>
          <cell r="BO1230">
            <v>0</v>
          </cell>
          <cell r="BP1230">
            <v>0.7940625</v>
          </cell>
          <cell r="BQ1230">
            <v>0</v>
          </cell>
          <cell r="BR1230">
            <v>0</v>
          </cell>
          <cell r="BS1230">
            <v>1.7469375</v>
          </cell>
          <cell r="BT1230">
            <v>1.7469375</v>
          </cell>
          <cell r="BU1230">
            <v>0</v>
          </cell>
          <cell r="BW1230">
            <v>2.4876389999999997</v>
          </cell>
          <cell r="BX1230">
            <v>2.4876389999999997</v>
          </cell>
          <cell r="BY1230">
            <v>0</v>
          </cell>
          <cell r="BZ1230">
            <v>0.76484099999999999</v>
          </cell>
          <cell r="CA1230">
            <v>0.76484099999999999</v>
          </cell>
          <cell r="CB1230">
            <v>0</v>
          </cell>
          <cell r="CC1230">
            <v>11.2</v>
          </cell>
          <cell r="CD1230">
            <v>0</v>
          </cell>
          <cell r="CE1230">
            <v>10.199999999999999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101.72050006725684</v>
          </cell>
          <cell r="CK1230">
            <v>28.547181972539999</v>
          </cell>
          <cell r="CL1230">
            <v>15.897827201948999</v>
          </cell>
          <cell r="CM1230">
            <v>2.7442800000000003</v>
          </cell>
          <cell r="CN1230">
            <v>101.72050006725684</v>
          </cell>
          <cell r="CO1230">
            <v>28.547181972539999</v>
          </cell>
          <cell r="CP1230">
            <v>15.897827201948999</v>
          </cell>
          <cell r="CQ1230">
            <v>2.7442800000000003</v>
          </cell>
          <cell r="CR1230">
            <v>1.740585</v>
          </cell>
          <cell r="CS1230">
            <v>3.047446129064129</v>
          </cell>
          <cell r="CT1230">
            <v>17.065430489347346</v>
          </cell>
          <cell r="CU1230">
            <v>208.87020000000001</v>
          </cell>
          <cell r="CV1230">
            <v>0</v>
          </cell>
          <cell r="CW1230">
            <v>0</v>
          </cell>
          <cell r="CX1230">
            <v>0</v>
          </cell>
          <cell r="CY1230">
            <v>0</v>
          </cell>
          <cell r="CZ1230">
            <v>4.8787199999999995</v>
          </cell>
          <cell r="DA1230">
            <v>0.63200000000000001</v>
          </cell>
          <cell r="DB1230">
            <v>1</v>
          </cell>
          <cell r="DC1230">
            <v>1</v>
          </cell>
        </row>
        <row r="1231">
          <cell r="C1231" t="str">
            <v>L3-1/2x3-1/2x7/16</v>
          </cell>
          <cell r="D1231" t="str">
            <v>F</v>
          </cell>
          <cell r="E1231">
            <v>9.82</v>
          </cell>
          <cell r="F1231">
            <v>2.89</v>
          </cell>
          <cell r="G1231">
            <v>3.5</v>
          </cell>
          <cell r="H1231">
            <v>0</v>
          </cell>
          <cell r="I1231">
            <v>0</v>
          </cell>
          <cell r="J1231">
            <v>0</v>
          </cell>
          <cell r="K1231">
            <v>3.5</v>
          </cell>
          <cell r="L1231">
            <v>0</v>
          </cell>
          <cell r="M1231">
            <v>0</v>
          </cell>
          <cell r="N1231">
            <v>0</v>
          </cell>
          <cell r="O1231">
            <v>0.4375</v>
          </cell>
          <cell r="P1231">
            <v>0</v>
          </cell>
          <cell r="Q1231">
            <v>0</v>
          </cell>
          <cell r="R1231">
            <v>0.8125</v>
          </cell>
          <cell r="S1231">
            <v>0.8125</v>
          </cell>
          <cell r="T1231">
            <v>0</v>
          </cell>
          <cell r="V1231">
            <v>1.03</v>
          </cell>
          <cell r="W1231">
            <v>1.03</v>
          </cell>
          <cell r="X1231">
            <v>0</v>
          </cell>
          <cell r="Y1231">
            <v>0.41199999999999998</v>
          </cell>
          <cell r="Z1231">
            <v>0.41199999999999998</v>
          </cell>
          <cell r="AB1231">
            <v>8</v>
          </cell>
          <cell r="AD1231">
            <v>7</v>
          </cell>
          <cell r="AF1231">
            <v>0</v>
          </cell>
          <cell r="AG1231">
            <v>0</v>
          </cell>
          <cell r="AH1231">
            <v>0</v>
          </cell>
          <cell r="AI1231">
            <v>3.25</v>
          </cell>
          <cell r="AJ1231">
            <v>2.36</v>
          </cell>
          <cell r="AK1231">
            <v>1.32</v>
          </cell>
          <cell r="AL1231">
            <v>1.06</v>
          </cell>
          <cell r="AM1231">
            <v>3.25</v>
          </cell>
          <cell r="AN1231">
            <v>2.36</v>
          </cell>
          <cell r="AO1231">
            <v>1.32</v>
          </cell>
          <cell r="AP1231">
            <v>1.06</v>
          </cell>
          <cell r="AQ1231">
            <v>0.68100000000000005</v>
          </cell>
          <cell r="AR1231">
            <v>0.192</v>
          </cell>
          <cell r="AS1231">
            <v>0.16400000000000001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1.89</v>
          </cell>
          <cell r="AZ1231">
            <v>0.63100000000000001</v>
          </cell>
          <cell r="BA1231">
            <v>1</v>
          </cell>
          <cell r="BB1231">
            <v>1</v>
          </cell>
          <cell r="BD1231" t="str">
            <v>L89x89x11.1</v>
          </cell>
          <cell r="BE1231" t="str">
            <v>L89x89x11.1</v>
          </cell>
          <cell r="BF1231">
            <v>14.7</v>
          </cell>
          <cell r="BG1231">
            <v>18.659808089999999</v>
          </cell>
          <cell r="BH1231">
            <v>8.8934999999999995</v>
          </cell>
          <cell r="BI1231">
            <v>0</v>
          </cell>
          <cell r="BJ1231">
            <v>0</v>
          </cell>
          <cell r="BK1231">
            <v>0</v>
          </cell>
          <cell r="BL1231">
            <v>8.8934999999999995</v>
          </cell>
          <cell r="BM1231">
            <v>0</v>
          </cell>
          <cell r="BN1231">
            <v>0</v>
          </cell>
          <cell r="BO1231">
            <v>0</v>
          </cell>
          <cell r="BP1231">
            <v>1.1116874999999999</v>
          </cell>
          <cell r="BQ1231">
            <v>0</v>
          </cell>
          <cell r="BR1231">
            <v>0</v>
          </cell>
          <cell r="BS1231">
            <v>2.0645625000000001</v>
          </cell>
          <cell r="BT1231">
            <v>2.0645625000000001</v>
          </cell>
          <cell r="BU1231">
            <v>0</v>
          </cell>
          <cell r="BW1231">
            <v>2.6172300000000002</v>
          </cell>
          <cell r="BX1231">
            <v>2.6172300000000002</v>
          </cell>
          <cell r="BY1231">
            <v>0</v>
          </cell>
          <cell r="BZ1231">
            <v>1.0468919999999999</v>
          </cell>
          <cell r="CA1231">
            <v>1.0468919999999999</v>
          </cell>
          <cell r="CB1231">
            <v>0</v>
          </cell>
          <cell r="CC1231">
            <v>8</v>
          </cell>
          <cell r="CD1231">
            <v>0</v>
          </cell>
          <cell r="CE1231">
            <v>7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135.48837099122323</v>
          </cell>
          <cell r="CK1231">
            <v>38.719166353559999</v>
          </cell>
          <cell r="CL1231">
            <v>21.656482875719998</v>
          </cell>
          <cell r="CM1231">
            <v>2.69346</v>
          </cell>
          <cell r="CN1231">
            <v>135.48837099122323</v>
          </cell>
          <cell r="CO1231">
            <v>38.719166353559999</v>
          </cell>
          <cell r="CP1231">
            <v>21.656482875719998</v>
          </cell>
          <cell r="CQ1231">
            <v>2.69346</v>
          </cell>
          <cell r="CR1231">
            <v>1.730421</v>
          </cell>
          <cell r="CS1231">
            <v>8.0042360708661118</v>
          </cell>
          <cell r="CT1231">
            <v>44.144015776860641</v>
          </cell>
          <cell r="CU1231">
            <v>0</v>
          </cell>
          <cell r="CV1231">
            <v>0</v>
          </cell>
          <cell r="CW1231">
            <v>0</v>
          </cell>
          <cell r="CX1231">
            <v>0</v>
          </cell>
          <cell r="CY1231">
            <v>0</v>
          </cell>
          <cell r="CZ1231">
            <v>4.8024899999999997</v>
          </cell>
          <cell r="DA1231">
            <v>0.63100000000000001</v>
          </cell>
          <cell r="DB1231">
            <v>1</v>
          </cell>
          <cell r="DC1231">
            <v>1</v>
          </cell>
        </row>
        <row r="1232">
          <cell r="C1232" t="str">
            <v>L3-1/2x3x1/2</v>
          </cell>
          <cell r="D1232" t="str">
            <v>F</v>
          </cell>
          <cell r="E1232">
            <v>10.3</v>
          </cell>
          <cell r="F1232">
            <v>3.02</v>
          </cell>
          <cell r="G1232">
            <v>3.5</v>
          </cell>
          <cell r="H1232">
            <v>0</v>
          </cell>
          <cell r="I1232">
            <v>0</v>
          </cell>
          <cell r="J1232">
            <v>0</v>
          </cell>
          <cell r="K1232">
            <v>3</v>
          </cell>
          <cell r="L1232">
            <v>0</v>
          </cell>
          <cell r="M1232">
            <v>0</v>
          </cell>
          <cell r="N1232">
            <v>0</v>
          </cell>
          <cell r="O1232">
            <v>0.5</v>
          </cell>
          <cell r="P1232">
            <v>0</v>
          </cell>
          <cell r="Q1232">
            <v>0</v>
          </cell>
          <cell r="R1232">
            <v>0.875</v>
          </cell>
          <cell r="S1232">
            <v>0.875</v>
          </cell>
          <cell r="T1232">
            <v>0</v>
          </cell>
          <cell r="V1232">
            <v>0.86899999999999999</v>
          </cell>
          <cell r="W1232">
            <v>1.1200000000000001</v>
          </cell>
          <cell r="X1232">
            <v>0</v>
          </cell>
          <cell r="Y1232">
            <v>0.43099999999999999</v>
          </cell>
          <cell r="Z1232">
            <v>0.48</v>
          </cell>
          <cell r="AB1232">
            <v>6</v>
          </cell>
          <cell r="AD1232">
            <v>6</v>
          </cell>
          <cell r="AF1232">
            <v>0</v>
          </cell>
          <cell r="AG1232">
            <v>0</v>
          </cell>
          <cell r="AH1232">
            <v>0</v>
          </cell>
          <cell r="AI1232">
            <v>3.45</v>
          </cell>
          <cell r="AJ1232">
            <v>2.61</v>
          </cell>
          <cell r="AK1232">
            <v>1.45</v>
          </cell>
          <cell r="AL1232">
            <v>1.07</v>
          </cell>
          <cell r="AM1232">
            <v>2.3199999999999998</v>
          </cell>
          <cell r="AN1232">
            <v>1.97</v>
          </cell>
          <cell r="AO1232">
            <v>1.0900000000000001</v>
          </cell>
          <cell r="AP1232">
            <v>0.877</v>
          </cell>
          <cell r="AQ1232">
            <v>0.61799999999999999</v>
          </cell>
          <cell r="AR1232">
            <v>0.26</v>
          </cell>
          <cell r="AS1232">
            <v>0.191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1.75</v>
          </cell>
          <cell r="AZ1232">
            <v>0</v>
          </cell>
          <cell r="BA1232">
            <v>0.71299999999999997</v>
          </cell>
          <cell r="BB1232">
            <v>1</v>
          </cell>
          <cell r="BD1232" t="str">
            <v>L89x76x12.7</v>
          </cell>
          <cell r="BE1232" t="str">
            <v>L89x76x12.7</v>
          </cell>
          <cell r="BF1232">
            <v>15.4</v>
          </cell>
          <cell r="BG1232">
            <v>19.49917662</v>
          </cell>
          <cell r="BH1232">
            <v>8.8934999999999995</v>
          </cell>
          <cell r="BI1232">
            <v>0</v>
          </cell>
          <cell r="BJ1232">
            <v>0</v>
          </cell>
          <cell r="BK1232">
            <v>0</v>
          </cell>
          <cell r="BL1232">
            <v>7.6229999999999993</v>
          </cell>
          <cell r="BM1232">
            <v>0</v>
          </cell>
          <cell r="BN1232">
            <v>0</v>
          </cell>
          <cell r="BO1232">
            <v>0</v>
          </cell>
          <cell r="BP1232">
            <v>1.2705</v>
          </cell>
          <cell r="BQ1232">
            <v>0</v>
          </cell>
          <cell r="BR1232">
            <v>0</v>
          </cell>
          <cell r="BS1232">
            <v>2.2233749999999999</v>
          </cell>
          <cell r="BT1232">
            <v>2.2233749999999999</v>
          </cell>
          <cell r="BU1232">
            <v>0</v>
          </cell>
          <cell r="BW1232">
            <v>2.208129</v>
          </cell>
          <cell r="BX1232">
            <v>2.84592</v>
          </cell>
          <cell r="BY1232">
            <v>0</v>
          </cell>
          <cell r="BZ1232">
            <v>1.0951709999999999</v>
          </cell>
          <cell r="CA1232">
            <v>1.2196799999999999</v>
          </cell>
          <cell r="CB1232">
            <v>0</v>
          </cell>
          <cell r="CC1232">
            <v>6</v>
          </cell>
          <cell r="CD1232">
            <v>0</v>
          </cell>
          <cell r="CE1232">
            <v>6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143.82611689837546</v>
          </cell>
          <cell r="CK1232">
            <v>42.820772958809997</v>
          </cell>
          <cell r="CL1232">
            <v>23.789318310449996</v>
          </cell>
          <cell r="CM1232">
            <v>2.7188699999999999</v>
          </cell>
          <cell r="CN1232">
            <v>96.717852522965515</v>
          </cell>
          <cell r="CO1232">
            <v>32.320660049369998</v>
          </cell>
          <cell r="CP1232">
            <v>17.883004798889999</v>
          </cell>
          <cell r="CQ1232">
            <v>2.2284570000000001</v>
          </cell>
          <cell r="CR1232">
            <v>1.570338</v>
          </cell>
          <cell r="CS1232">
            <v>10.839069679297859</v>
          </cell>
          <cell r="CT1232">
            <v>51.411628130368186</v>
          </cell>
          <cell r="CU1232">
            <v>0</v>
          </cell>
          <cell r="CV1232">
            <v>0</v>
          </cell>
          <cell r="CW1232">
            <v>0</v>
          </cell>
          <cell r="CX1232">
            <v>0</v>
          </cell>
          <cell r="CY1232">
            <v>0</v>
          </cell>
          <cell r="CZ1232">
            <v>4.4467499999999998</v>
          </cell>
          <cell r="DA1232">
            <v>0</v>
          </cell>
          <cell r="DB1232">
            <v>0.71399999999999997</v>
          </cell>
          <cell r="DC1232">
            <v>1</v>
          </cell>
        </row>
        <row r="1233">
          <cell r="C1233" t="str">
            <v>L3-1/2x3x1/4</v>
          </cell>
          <cell r="D1233" t="str">
            <v>F</v>
          </cell>
          <cell r="E1233">
            <v>5.38</v>
          </cell>
          <cell r="F1233">
            <v>1.58</v>
          </cell>
          <cell r="G1233">
            <v>3.5</v>
          </cell>
          <cell r="H1233">
            <v>0</v>
          </cell>
          <cell r="I1233">
            <v>0</v>
          </cell>
          <cell r="J1233">
            <v>0</v>
          </cell>
          <cell r="K1233">
            <v>3</v>
          </cell>
          <cell r="L1233">
            <v>0</v>
          </cell>
          <cell r="M1233">
            <v>0</v>
          </cell>
          <cell r="N1233">
            <v>0</v>
          </cell>
          <cell r="O1233">
            <v>0.25</v>
          </cell>
          <cell r="P1233">
            <v>0</v>
          </cell>
          <cell r="Q1233">
            <v>0</v>
          </cell>
          <cell r="R1233">
            <v>0.625</v>
          </cell>
          <cell r="S1233">
            <v>0.625</v>
          </cell>
          <cell r="T1233">
            <v>0</v>
          </cell>
          <cell r="V1233">
            <v>0.77300000000000002</v>
          </cell>
          <cell r="W1233">
            <v>1.02</v>
          </cell>
          <cell r="X1233">
            <v>0</v>
          </cell>
          <cell r="Y1233">
            <v>0.22600000000000001</v>
          </cell>
          <cell r="Z1233">
            <v>0.33600000000000002</v>
          </cell>
          <cell r="AB1233">
            <v>12</v>
          </cell>
          <cell r="AD1233">
            <v>13</v>
          </cell>
          <cell r="AF1233">
            <v>0</v>
          </cell>
          <cell r="AG1233">
            <v>0</v>
          </cell>
          <cell r="AH1233">
            <v>0</v>
          </cell>
          <cell r="AI1233">
            <v>1.92</v>
          </cell>
          <cell r="AJ1233">
            <v>1.39</v>
          </cell>
          <cell r="AK1233">
            <v>0.77300000000000002</v>
          </cell>
          <cell r="AL1233">
            <v>1.1000000000000001</v>
          </cell>
          <cell r="AM1233">
            <v>1.3</v>
          </cell>
          <cell r="AN1233">
            <v>1.04</v>
          </cell>
          <cell r="AO1233">
            <v>0.58499999999999996</v>
          </cell>
          <cell r="AP1233">
            <v>0.90800000000000003</v>
          </cell>
          <cell r="AQ1233">
            <v>0.628</v>
          </cell>
          <cell r="AR1233">
            <v>3.5999999999999997E-2</v>
          </cell>
          <cell r="AS1233">
            <v>2.7E-2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1.81</v>
          </cell>
          <cell r="AZ1233">
            <v>0</v>
          </cell>
          <cell r="BA1233">
            <v>0.72499999999999998</v>
          </cell>
          <cell r="BB1233">
            <v>0.96511861186181336</v>
          </cell>
          <cell r="BD1233" t="str">
            <v>L89x76x6.4</v>
          </cell>
          <cell r="BE1233" t="str">
            <v>L89x76x6.4</v>
          </cell>
          <cell r="BF1233">
            <v>8.01</v>
          </cell>
          <cell r="BG1233">
            <v>10.20155598</v>
          </cell>
          <cell r="BH1233">
            <v>8.8934999999999995</v>
          </cell>
          <cell r="BI1233">
            <v>0</v>
          </cell>
          <cell r="BJ1233">
            <v>0</v>
          </cell>
          <cell r="BK1233">
            <v>0</v>
          </cell>
          <cell r="BL1233">
            <v>7.6229999999999993</v>
          </cell>
          <cell r="BM1233">
            <v>0</v>
          </cell>
          <cell r="BN1233">
            <v>0</v>
          </cell>
          <cell r="BO1233">
            <v>0</v>
          </cell>
          <cell r="BP1233">
            <v>0.63524999999999998</v>
          </cell>
          <cell r="BQ1233">
            <v>0</v>
          </cell>
          <cell r="BR1233">
            <v>0</v>
          </cell>
          <cell r="BS1233">
            <v>1.588125</v>
          </cell>
          <cell r="BT1233">
            <v>1.588125</v>
          </cell>
          <cell r="BU1233">
            <v>0</v>
          </cell>
          <cell r="BW1233">
            <v>1.9641930000000001</v>
          </cell>
          <cell r="BX1233">
            <v>2.5918199999999998</v>
          </cell>
          <cell r="BY1233">
            <v>0</v>
          </cell>
          <cell r="BZ1233">
            <v>0.57426600000000005</v>
          </cell>
          <cell r="CA1233">
            <v>0.85377599999999998</v>
          </cell>
          <cell r="CB1233">
            <v>0</v>
          </cell>
          <cell r="CC1233">
            <v>12</v>
          </cell>
          <cell r="CD1233">
            <v>0</v>
          </cell>
          <cell r="CE1233">
            <v>13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80.042360708661121</v>
          </cell>
          <cell r="CK1233">
            <v>22.804932725189996</v>
          </cell>
          <cell r="CL1233">
            <v>12.682167623432999</v>
          </cell>
          <cell r="CM1233">
            <v>2.7951000000000001</v>
          </cell>
          <cell r="CN1233">
            <v>54.195348396489301</v>
          </cell>
          <cell r="CO1233">
            <v>17.06268347784</v>
          </cell>
          <cell r="CP1233">
            <v>9.597759456284999</v>
          </cell>
          <cell r="CQ1233">
            <v>2.3072279999999998</v>
          </cell>
          <cell r="CR1233">
            <v>1.5957479999999999</v>
          </cell>
          <cell r="CS1233">
            <v>1.5007942632873958</v>
          </cell>
          <cell r="CT1233">
            <v>7.2676123535075439</v>
          </cell>
          <cell r="CU1233">
            <v>0</v>
          </cell>
          <cell r="CV1233">
            <v>0</v>
          </cell>
          <cell r="CW1233">
            <v>0</v>
          </cell>
          <cell r="CX1233">
            <v>0</v>
          </cell>
          <cell r="CY1233">
            <v>0</v>
          </cell>
          <cell r="CZ1233">
            <v>4.5992100000000002</v>
          </cell>
          <cell r="DA1233">
            <v>0</v>
          </cell>
          <cell r="DB1233">
            <v>0.72699999999999998</v>
          </cell>
          <cell r="DC1233">
            <v>0.96399999999999997</v>
          </cell>
        </row>
        <row r="1234">
          <cell r="C1234" t="str">
            <v>L3-1/2x3x3/8</v>
          </cell>
          <cell r="D1234" t="str">
            <v>F</v>
          </cell>
          <cell r="E1234">
            <v>7.88</v>
          </cell>
          <cell r="F1234">
            <v>2.3199999999999998</v>
          </cell>
          <cell r="G1234">
            <v>3.5</v>
          </cell>
          <cell r="H1234">
            <v>0</v>
          </cell>
          <cell r="I1234">
            <v>0</v>
          </cell>
          <cell r="J1234">
            <v>0</v>
          </cell>
          <cell r="K1234">
            <v>3</v>
          </cell>
          <cell r="L1234">
            <v>0</v>
          </cell>
          <cell r="M1234">
            <v>0</v>
          </cell>
          <cell r="N1234">
            <v>0</v>
          </cell>
          <cell r="O1234">
            <v>0.375</v>
          </cell>
          <cell r="P1234">
            <v>0</v>
          </cell>
          <cell r="Q1234">
            <v>0</v>
          </cell>
          <cell r="R1234">
            <v>0.75</v>
          </cell>
          <cell r="S1234">
            <v>0.75</v>
          </cell>
          <cell r="T1234">
            <v>0</v>
          </cell>
          <cell r="V1234">
            <v>0.82299999999999995</v>
          </cell>
          <cell r="W1234">
            <v>1.07</v>
          </cell>
          <cell r="X1234">
            <v>0</v>
          </cell>
          <cell r="Y1234">
            <v>0.33100000000000002</v>
          </cell>
          <cell r="Z1234">
            <v>0.41099999999999998</v>
          </cell>
          <cell r="AB1234">
            <v>8</v>
          </cell>
          <cell r="AD1234">
            <v>8.3333333333333339</v>
          </cell>
          <cell r="AF1234">
            <v>0</v>
          </cell>
          <cell r="AG1234">
            <v>0</v>
          </cell>
          <cell r="AH1234">
            <v>0</v>
          </cell>
          <cell r="AI1234">
            <v>2.73</v>
          </cell>
          <cell r="AJ1234">
            <v>2.0299999999999998</v>
          </cell>
          <cell r="AK1234">
            <v>1.1200000000000001</v>
          </cell>
          <cell r="AL1234">
            <v>1.0900000000000001</v>
          </cell>
          <cell r="AM1234">
            <v>1.84</v>
          </cell>
          <cell r="AN1234">
            <v>1.52</v>
          </cell>
          <cell r="AO1234">
            <v>0.84699999999999998</v>
          </cell>
          <cell r="AP1234">
            <v>0.89200000000000002</v>
          </cell>
          <cell r="AQ1234">
            <v>0.622</v>
          </cell>
          <cell r="AR1234">
            <v>0.114</v>
          </cell>
          <cell r="AS1234">
            <v>8.5800000000000001E-2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1.78</v>
          </cell>
          <cell r="AZ1234">
            <v>0</v>
          </cell>
          <cell r="BA1234">
            <v>0.72</v>
          </cell>
          <cell r="BB1234">
            <v>1</v>
          </cell>
          <cell r="BD1234" t="str">
            <v>L89x76x9.5</v>
          </cell>
          <cell r="BE1234" t="str">
            <v>L89x76x9.5</v>
          </cell>
          <cell r="BF1234">
            <v>11.799999999999999</v>
          </cell>
          <cell r="BG1234">
            <v>14.979499919999999</v>
          </cell>
          <cell r="BH1234">
            <v>8.8934999999999995</v>
          </cell>
          <cell r="BI1234">
            <v>0</v>
          </cell>
          <cell r="BJ1234">
            <v>0</v>
          </cell>
          <cell r="BK1234">
            <v>0</v>
          </cell>
          <cell r="BL1234">
            <v>7.6229999999999993</v>
          </cell>
          <cell r="BM1234">
            <v>0</v>
          </cell>
          <cell r="BN1234">
            <v>0</v>
          </cell>
          <cell r="BO1234">
            <v>0</v>
          </cell>
          <cell r="BP1234">
            <v>0.95287499999999992</v>
          </cell>
          <cell r="BQ1234">
            <v>0</v>
          </cell>
          <cell r="BR1234">
            <v>0</v>
          </cell>
          <cell r="BS1234">
            <v>1.9057499999999998</v>
          </cell>
          <cell r="BT1234">
            <v>1.9057499999999998</v>
          </cell>
          <cell r="BU1234">
            <v>0</v>
          </cell>
          <cell r="BW1234">
            <v>2.091243</v>
          </cell>
          <cell r="BX1234">
            <v>2.7188699999999999</v>
          </cell>
          <cell r="BY1234">
            <v>0</v>
          </cell>
          <cell r="BZ1234">
            <v>0.84107100000000001</v>
          </cell>
          <cell r="CA1234">
            <v>1.0443509999999998</v>
          </cell>
          <cell r="CB1234">
            <v>0</v>
          </cell>
          <cell r="CC1234">
            <v>8</v>
          </cell>
          <cell r="CD1234">
            <v>0</v>
          </cell>
          <cell r="CE1234">
            <v>8.3333333333333339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113.81023163262752</v>
          </cell>
          <cell r="CK1234">
            <v>33.305045634629998</v>
          </cell>
          <cell r="CL1234">
            <v>18.375197591519999</v>
          </cell>
          <cell r="CM1234">
            <v>2.7696900000000002</v>
          </cell>
          <cell r="CN1234">
            <v>76.707262345800245</v>
          </cell>
          <cell r="CO1234">
            <v>24.937768159919997</v>
          </cell>
          <cell r="CP1234">
            <v>13.896243178587</v>
          </cell>
          <cell r="CQ1234">
            <v>2.266572</v>
          </cell>
          <cell r="CR1234">
            <v>1.5805019999999999</v>
          </cell>
          <cell r="CS1234">
            <v>4.752515167076754</v>
          </cell>
          <cell r="CT1234">
            <v>23.094857034479531</v>
          </cell>
          <cell r="CU1234">
            <v>0</v>
          </cell>
          <cell r="CV1234">
            <v>0</v>
          </cell>
          <cell r="CW1234">
            <v>0</v>
          </cell>
          <cell r="CX1234">
            <v>0</v>
          </cell>
          <cell r="CY1234">
            <v>0</v>
          </cell>
          <cell r="CZ1234">
            <v>4.5229799999999996</v>
          </cell>
          <cell r="DA1234">
            <v>0</v>
          </cell>
          <cell r="DB1234">
            <v>0.72099999999999997</v>
          </cell>
          <cell r="DC1234">
            <v>1</v>
          </cell>
        </row>
        <row r="1235">
          <cell r="C1235" t="str">
            <v>L3-1/2x3x5/16</v>
          </cell>
          <cell r="D1235" t="str">
            <v>F</v>
          </cell>
          <cell r="E1235">
            <v>6.65</v>
          </cell>
          <cell r="F1235">
            <v>1.95</v>
          </cell>
          <cell r="G1235">
            <v>3.5</v>
          </cell>
          <cell r="H1235">
            <v>0</v>
          </cell>
          <cell r="I1235">
            <v>0</v>
          </cell>
          <cell r="J1235">
            <v>0</v>
          </cell>
          <cell r="K1235">
            <v>3</v>
          </cell>
          <cell r="L1235">
            <v>0</v>
          </cell>
          <cell r="M1235">
            <v>0</v>
          </cell>
          <cell r="N1235">
            <v>0</v>
          </cell>
          <cell r="O1235">
            <v>0.3125</v>
          </cell>
          <cell r="P1235">
            <v>0</v>
          </cell>
          <cell r="Q1235">
            <v>0</v>
          </cell>
          <cell r="R1235">
            <v>0.6875</v>
          </cell>
          <cell r="S1235">
            <v>0.6875</v>
          </cell>
          <cell r="T1235">
            <v>0</v>
          </cell>
          <cell r="V1235">
            <v>0.79800000000000004</v>
          </cell>
          <cell r="W1235">
            <v>1.05</v>
          </cell>
          <cell r="X1235">
            <v>0</v>
          </cell>
          <cell r="Y1235">
            <v>0.27900000000000003</v>
          </cell>
          <cell r="Z1235">
            <v>0.375</v>
          </cell>
          <cell r="AB1235">
            <v>9.6</v>
          </cell>
          <cell r="AD1235">
            <v>10.199999999999999</v>
          </cell>
          <cell r="AF1235">
            <v>0</v>
          </cell>
          <cell r="AG1235">
            <v>0</v>
          </cell>
          <cell r="AH1235">
            <v>0</v>
          </cell>
          <cell r="AI1235">
            <v>2.33</v>
          </cell>
          <cell r="AJ1235">
            <v>1.72</v>
          </cell>
          <cell r="AK1235">
            <v>0.95099999999999996</v>
          </cell>
          <cell r="AL1235">
            <v>1.0900000000000001</v>
          </cell>
          <cell r="AM1235">
            <v>1.58</v>
          </cell>
          <cell r="AN1235">
            <v>1.28</v>
          </cell>
          <cell r="AO1235">
            <v>0.71799999999999997</v>
          </cell>
          <cell r="AP1235">
            <v>0.9</v>
          </cell>
          <cell r="AQ1235">
            <v>0.624</v>
          </cell>
          <cell r="AR1235">
            <v>6.8000000000000005E-2</v>
          </cell>
          <cell r="AS1235">
            <v>5.1200000000000002E-2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1.79</v>
          </cell>
          <cell r="AZ1235">
            <v>0</v>
          </cell>
          <cell r="BA1235">
            <v>0.72199999999999998</v>
          </cell>
          <cell r="BB1235">
            <v>1</v>
          </cell>
          <cell r="BD1235" t="str">
            <v>L89x76x7.9</v>
          </cell>
          <cell r="BE1235" t="str">
            <v>L89x76x7.9</v>
          </cell>
          <cell r="BF1235">
            <v>9.9</v>
          </cell>
          <cell r="BG1235">
            <v>12.590527949999998</v>
          </cell>
          <cell r="BH1235">
            <v>8.8934999999999995</v>
          </cell>
          <cell r="BI1235">
            <v>0</v>
          </cell>
          <cell r="BJ1235">
            <v>0</v>
          </cell>
          <cell r="BK1235">
            <v>0</v>
          </cell>
          <cell r="BL1235">
            <v>7.6229999999999993</v>
          </cell>
          <cell r="BM1235">
            <v>0</v>
          </cell>
          <cell r="BN1235">
            <v>0</v>
          </cell>
          <cell r="BO1235">
            <v>0</v>
          </cell>
          <cell r="BP1235">
            <v>0.7940625</v>
          </cell>
          <cell r="BQ1235">
            <v>0</v>
          </cell>
          <cell r="BR1235">
            <v>0</v>
          </cell>
          <cell r="BS1235">
            <v>1.7469375</v>
          </cell>
          <cell r="BT1235">
            <v>1.7469375</v>
          </cell>
          <cell r="BU1235">
            <v>0</v>
          </cell>
          <cell r="BW1235">
            <v>2.0277180000000001</v>
          </cell>
          <cell r="BX1235">
            <v>2.66805</v>
          </cell>
          <cell r="BY1235">
            <v>0</v>
          </cell>
          <cell r="BZ1235">
            <v>0.7089390000000001</v>
          </cell>
          <cell r="CA1235">
            <v>0.95287499999999992</v>
          </cell>
          <cell r="CB1235">
            <v>0</v>
          </cell>
          <cell r="CC1235">
            <v>9.6</v>
          </cell>
          <cell r="CD1235">
            <v>0</v>
          </cell>
          <cell r="CE1235">
            <v>10.199999999999999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97.134739818323126</v>
          </cell>
          <cell r="CK1235">
            <v>28.219053444119996</v>
          </cell>
          <cell r="CL1235">
            <v>15.602511526370998</v>
          </cell>
          <cell r="CM1235">
            <v>2.7696900000000002</v>
          </cell>
          <cell r="CN1235">
            <v>65.868192666502381</v>
          </cell>
          <cell r="CO1235">
            <v>21.000225818880001</v>
          </cell>
          <cell r="CP1235">
            <v>11.779814170278</v>
          </cell>
          <cell r="CQ1235">
            <v>2.2869000000000002</v>
          </cell>
          <cell r="CR1235">
            <v>1.5855839999999999</v>
          </cell>
          <cell r="CS1235">
            <v>2.8348336084317483</v>
          </cell>
          <cell r="CT1235">
            <v>13.781546388873567</v>
          </cell>
          <cell r="CU1235">
            <v>0</v>
          </cell>
          <cell r="CV1235">
            <v>0</v>
          </cell>
          <cell r="CW1235">
            <v>0</v>
          </cell>
          <cell r="CX1235">
            <v>0</v>
          </cell>
          <cell r="CY1235">
            <v>0</v>
          </cell>
          <cell r="CZ1235">
            <v>4.5483900000000004</v>
          </cell>
          <cell r="DA1235">
            <v>0</v>
          </cell>
          <cell r="DB1235">
            <v>0.72399999999999998</v>
          </cell>
          <cell r="DC1235">
            <v>1</v>
          </cell>
        </row>
        <row r="1236">
          <cell r="C1236" t="str">
            <v>L3-1/2x3x7/16</v>
          </cell>
          <cell r="D1236" t="str">
            <v>F</v>
          </cell>
          <cell r="E1236">
            <v>9.09</v>
          </cell>
          <cell r="F1236">
            <v>2.67</v>
          </cell>
          <cell r="G1236">
            <v>3.5</v>
          </cell>
          <cell r="H1236">
            <v>0</v>
          </cell>
          <cell r="I1236">
            <v>0</v>
          </cell>
          <cell r="J1236">
            <v>0</v>
          </cell>
          <cell r="K1236">
            <v>3</v>
          </cell>
          <cell r="L1236">
            <v>0</v>
          </cell>
          <cell r="M1236">
            <v>0</v>
          </cell>
          <cell r="N1236">
            <v>0</v>
          </cell>
          <cell r="O1236">
            <v>0.4375</v>
          </cell>
          <cell r="P1236">
            <v>0</v>
          </cell>
          <cell r="Q1236">
            <v>0</v>
          </cell>
          <cell r="R1236">
            <v>0.8125</v>
          </cell>
          <cell r="S1236">
            <v>0.8125</v>
          </cell>
          <cell r="T1236">
            <v>0</v>
          </cell>
          <cell r="V1236">
            <v>0.84599999999999997</v>
          </cell>
          <cell r="W1236">
            <v>1.0900000000000001</v>
          </cell>
          <cell r="X1236">
            <v>0</v>
          </cell>
          <cell r="Y1236">
            <v>0.38200000000000001</v>
          </cell>
          <cell r="Z1236">
            <v>0.44600000000000001</v>
          </cell>
          <cell r="AB1236">
            <v>6.8571428571428568</v>
          </cell>
          <cell r="AD1236">
            <v>7</v>
          </cell>
          <cell r="AF1236">
            <v>0</v>
          </cell>
          <cell r="AG1236">
            <v>0</v>
          </cell>
          <cell r="AH1236">
            <v>0</v>
          </cell>
          <cell r="AI1236">
            <v>3.1</v>
          </cell>
          <cell r="AJ1236">
            <v>2.3199999999999998</v>
          </cell>
          <cell r="AK1236">
            <v>1.29</v>
          </cell>
          <cell r="AL1236">
            <v>1.08</v>
          </cell>
          <cell r="AM1236">
            <v>2.09</v>
          </cell>
          <cell r="AN1236">
            <v>1.75</v>
          </cell>
          <cell r="AO1236">
            <v>0.97099999999999997</v>
          </cell>
          <cell r="AP1236">
            <v>0.88500000000000001</v>
          </cell>
          <cell r="AQ1236">
            <v>0.62</v>
          </cell>
          <cell r="AR1236">
            <v>0.17799999999999999</v>
          </cell>
          <cell r="AS1236">
            <v>0.13200000000000001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1.76</v>
          </cell>
          <cell r="AZ1236">
            <v>0</v>
          </cell>
          <cell r="BA1236">
            <v>0.71699999999999997</v>
          </cell>
          <cell r="BB1236">
            <v>1</v>
          </cell>
          <cell r="BD1236" t="str">
            <v>L89x76x11.1</v>
          </cell>
          <cell r="BE1236" t="str">
            <v>L89x76x11.1</v>
          </cell>
          <cell r="BF1236">
            <v>13.6</v>
          </cell>
          <cell r="BG1236">
            <v>17.239338269999998</v>
          </cell>
          <cell r="BH1236">
            <v>8.8934999999999995</v>
          </cell>
          <cell r="BI1236">
            <v>0</v>
          </cell>
          <cell r="BJ1236">
            <v>0</v>
          </cell>
          <cell r="BK1236">
            <v>0</v>
          </cell>
          <cell r="BL1236">
            <v>7.6229999999999993</v>
          </cell>
          <cell r="BM1236">
            <v>0</v>
          </cell>
          <cell r="BN1236">
            <v>0</v>
          </cell>
          <cell r="BO1236">
            <v>0</v>
          </cell>
          <cell r="BP1236">
            <v>1.1116874999999999</v>
          </cell>
          <cell r="BQ1236">
            <v>0</v>
          </cell>
          <cell r="BR1236">
            <v>0</v>
          </cell>
          <cell r="BS1236">
            <v>2.0645625000000001</v>
          </cell>
          <cell r="BT1236">
            <v>2.0645625000000001</v>
          </cell>
          <cell r="BU1236">
            <v>0</v>
          </cell>
          <cell r="BW1236">
            <v>2.149686</v>
          </cell>
          <cell r="BX1236">
            <v>2.7696900000000002</v>
          </cell>
          <cell r="BY1236">
            <v>0</v>
          </cell>
          <cell r="BZ1236">
            <v>0.97066200000000002</v>
          </cell>
          <cell r="CA1236">
            <v>1.133286</v>
          </cell>
          <cell r="CB1236">
            <v>0</v>
          </cell>
          <cell r="CC1236">
            <v>6.8571428571428568</v>
          </cell>
          <cell r="CD1236">
            <v>0</v>
          </cell>
          <cell r="CE1236">
            <v>7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129.23506156085909</v>
          </cell>
          <cell r="CK1236">
            <v>38.062909296719994</v>
          </cell>
          <cell r="CL1236">
            <v>21.164290083089998</v>
          </cell>
          <cell r="CM1236">
            <v>2.7442800000000003</v>
          </cell>
          <cell r="CN1236">
            <v>87.129444729740484</v>
          </cell>
          <cell r="CO1236">
            <v>28.71124623675</v>
          </cell>
          <cell r="CP1236">
            <v>15.930640054790999</v>
          </cell>
          <cell r="CQ1236">
            <v>2.2487849999999998</v>
          </cell>
          <cell r="CR1236">
            <v>1.57542</v>
          </cell>
          <cell r="CS1236">
            <v>7.4205938573654571</v>
          </cell>
          <cell r="CT1236">
            <v>35.530549283814665</v>
          </cell>
          <cell r="CU1236">
            <v>0</v>
          </cell>
          <cell r="CV1236">
            <v>0</v>
          </cell>
          <cell r="CW1236">
            <v>0</v>
          </cell>
          <cell r="CX1236">
            <v>0</v>
          </cell>
          <cell r="CY1236">
            <v>0</v>
          </cell>
          <cell r="CZ1236">
            <v>4.4721599999999997</v>
          </cell>
          <cell r="DA1236">
            <v>0</v>
          </cell>
          <cell r="DB1236">
            <v>0.71799999999999997</v>
          </cell>
          <cell r="DC1236">
            <v>1</v>
          </cell>
        </row>
        <row r="1237">
          <cell r="C1237" t="str">
            <v>L3x2-1/2x1/2</v>
          </cell>
          <cell r="D1237" t="str">
            <v>F</v>
          </cell>
          <cell r="E1237">
            <v>8.5299999999999994</v>
          </cell>
          <cell r="F1237">
            <v>2.5099999999999998</v>
          </cell>
          <cell r="G1237">
            <v>3</v>
          </cell>
          <cell r="H1237">
            <v>0</v>
          </cell>
          <cell r="I1237">
            <v>0</v>
          </cell>
          <cell r="J1237">
            <v>0</v>
          </cell>
          <cell r="K1237">
            <v>2.5</v>
          </cell>
          <cell r="L1237">
            <v>0</v>
          </cell>
          <cell r="M1237">
            <v>0</v>
          </cell>
          <cell r="N1237">
            <v>0</v>
          </cell>
          <cell r="O1237">
            <v>0.5</v>
          </cell>
          <cell r="P1237">
            <v>0</v>
          </cell>
          <cell r="Q1237">
            <v>0</v>
          </cell>
          <cell r="R1237">
            <v>0.875</v>
          </cell>
          <cell r="S1237">
            <v>0.875</v>
          </cell>
          <cell r="T1237">
            <v>0</v>
          </cell>
          <cell r="V1237">
            <v>0.746</v>
          </cell>
          <cell r="W1237">
            <v>0.995</v>
          </cell>
          <cell r="X1237">
            <v>0</v>
          </cell>
          <cell r="Y1237">
            <v>0.41799999999999998</v>
          </cell>
          <cell r="Z1237">
            <v>0.49399999999999999</v>
          </cell>
          <cell r="AB1237">
            <v>5</v>
          </cell>
          <cell r="AD1237">
            <v>5</v>
          </cell>
          <cell r="AF1237">
            <v>0</v>
          </cell>
          <cell r="AG1237">
            <v>0</v>
          </cell>
          <cell r="AH1237">
            <v>0</v>
          </cell>
          <cell r="AI1237">
            <v>2.0699999999999998</v>
          </cell>
          <cell r="AJ1237">
            <v>1.86</v>
          </cell>
          <cell r="AK1237">
            <v>1.03</v>
          </cell>
          <cell r="AL1237">
            <v>0.91</v>
          </cell>
          <cell r="AM1237">
            <v>1.29</v>
          </cell>
          <cell r="AN1237">
            <v>1.34</v>
          </cell>
          <cell r="AO1237">
            <v>0.73599999999999999</v>
          </cell>
          <cell r="AP1237">
            <v>0.71799999999999997</v>
          </cell>
          <cell r="AQ1237">
            <v>0.51600000000000001</v>
          </cell>
          <cell r="AR1237">
            <v>0.21299999999999999</v>
          </cell>
          <cell r="AS1237">
            <v>0.112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1.46</v>
          </cell>
          <cell r="AZ1237">
            <v>0</v>
          </cell>
          <cell r="BA1237">
            <v>0.66600000000000004</v>
          </cell>
          <cell r="BB1237">
            <v>1</v>
          </cell>
          <cell r="BD1237" t="str">
            <v>L76x64x12.7</v>
          </cell>
          <cell r="BE1237" t="str">
            <v>L76x64x12.7</v>
          </cell>
          <cell r="BF1237">
            <v>12.7</v>
          </cell>
          <cell r="BG1237">
            <v>16.206269309999996</v>
          </cell>
          <cell r="BH1237">
            <v>7.6229999999999993</v>
          </cell>
          <cell r="BI1237">
            <v>0</v>
          </cell>
          <cell r="BJ1237">
            <v>0</v>
          </cell>
          <cell r="BK1237">
            <v>0</v>
          </cell>
          <cell r="BL1237">
            <v>6.3525</v>
          </cell>
          <cell r="BM1237">
            <v>0</v>
          </cell>
          <cell r="BN1237">
            <v>0</v>
          </cell>
          <cell r="BO1237">
            <v>0</v>
          </cell>
          <cell r="BP1237">
            <v>1.2705</v>
          </cell>
          <cell r="BQ1237">
            <v>0</v>
          </cell>
          <cell r="BR1237">
            <v>0</v>
          </cell>
          <cell r="BS1237">
            <v>2.2233749999999999</v>
          </cell>
          <cell r="BT1237">
            <v>2.2233749999999999</v>
          </cell>
          <cell r="BU1237">
            <v>0</v>
          </cell>
          <cell r="BW1237">
            <v>1.895586</v>
          </cell>
          <cell r="BX1237">
            <v>2.528295</v>
          </cell>
          <cell r="BY1237">
            <v>0</v>
          </cell>
          <cell r="BZ1237">
            <v>1.062138</v>
          </cell>
          <cell r="CA1237">
            <v>1.2552539999999999</v>
          </cell>
          <cell r="CB1237">
            <v>0</v>
          </cell>
          <cell r="CC1237">
            <v>5</v>
          </cell>
          <cell r="CD1237">
            <v>0</v>
          </cell>
          <cell r="CE1237">
            <v>5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86.295670139025262</v>
          </cell>
          <cell r="CK1237">
            <v>30.515953143059999</v>
          </cell>
          <cell r="CL1237">
            <v>16.898619213629999</v>
          </cell>
          <cell r="CM1237">
            <v>2.3123100000000001</v>
          </cell>
          <cell r="CN1237">
            <v>53.77846110113169</v>
          </cell>
          <cell r="CO1237">
            <v>21.984611404140001</v>
          </cell>
          <cell r="CP1237">
            <v>12.075129845855999</v>
          </cell>
          <cell r="CQ1237">
            <v>1.8244379999999998</v>
          </cell>
          <cell r="CR1237">
            <v>1.311156</v>
          </cell>
          <cell r="CS1237">
            <v>8.8796993911170929</v>
          </cell>
          <cell r="CT1237">
            <v>30.147132725660924</v>
          </cell>
          <cell r="CU1237">
            <v>0</v>
          </cell>
          <cell r="CV1237">
            <v>0</v>
          </cell>
          <cell r="CW1237">
            <v>0</v>
          </cell>
          <cell r="CX1237">
            <v>0</v>
          </cell>
          <cell r="CY1237">
            <v>0</v>
          </cell>
          <cell r="CZ1237">
            <v>3.7098599999999999</v>
          </cell>
          <cell r="DA1237">
            <v>0</v>
          </cell>
          <cell r="DB1237">
            <v>0.66700000000000004</v>
          </cell>
          <cell r="DC1237">
            <v>1</v>
          </cell>
        </row>
        <row r="1238">
          <cell r="C1238" t="str">
            <v>L3x2-1/2x1/4</v>
          </cell>
          <cell r="D1238" t="str">
            <v>F</v>
          </cell>
          <cell r="E1238">
            <v>4.49</v>
          </cell>
          <cell r="F1238">
            <v>1.32</v>
          </cell>
          <cell r="G1238">
            <v>3</v>
          </cell>
          <cell r="H1238">
            <v>0</v>
          </cell>
          <cell r="I1238">
            <v>0</v>
          </cell>
          <cell r="J1238">
            <v>0</v>
          </cell>
          <cell r="K1238">
            <v>2.5</v>
          </cell>
          <cell r="L1238">
            <v>0</v>
          </cell>
          <cell r="M1238">
            <v>0</v>
          </cell>
          <cell r="N1238">
            <v>0</v>
          </cell>
          <cell r="O1238">
            <v>0.25</v>
          </cell>
          <cell r="P1238">
            <v>0</v>
          </cell>
          <cell r="Q1238">
            <v>0</v>
          </cell>
          <cell r="R1238">
            <v>0.625</v>
          </cell>
          <cell r="S1238">
            <v>0.625</v>
          </cell>
          <cell r="T1238">
            <v>0</v>
          </cell>
          <cell r="V1238">
            <v>0.65300000000000002</v>
          </cell>
          <cell r="W1238">
            <v>0.9</v>
          </cell>
          <cell r="X1238">
            <v>0</v>
          </cell>
          <cell r="Y1238">
            <v>0.22</v>
          </cell>
          <cell r="Z1238">
            <v>0.36299999999999999</v>
          </cell>
          <cell r="AB1238">
            <v>10</v>
          </cell>
          <cell r="AD1238">
            <v>11</v>
          </cell>
          <cell r="AF1238">
            <v>0</v>
          </cell>
          <cell r="AG1238">
            <v>0</v>
          </cell>
          <cell r="AH1238">
            <v>0</v>
          </cell>
          <cell r="AI1238">
            <v>1.1599999999999999</v>
          </cell>
          <cell r="AJ1238">
            <v>1</v>
          </cell>
          <cell r="AK1238">
            <v>0.55500000000000005</v>
          </cell>
          <cell r="AL1238">
            <v>0.94</v>
          </cell>
          <cell r="AM1238">
            <v>0.73399999999999999</v>
          </cell>
          <cell r="AN1238">
            <v>0.70699999999999996</v>
          </cell>
          <cell r="AO1238">
            <v>0.39700000000000002</v>
          </cell>
          <cell r="AP1238">
            <v>0.746</v>
          </cell>
          <cell r="AQ1238">
            <v>0.52</v>
          </cell>
          <cell r="AR1238">
            <v>2.9600000000000001E-2</v>
          </cell>
          <cell r="AS1238">
            <v>1.61E-2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1.52</v>
          </cell>
          <cell r="AZ1238">
            <v>0</v>
          </cell>
          <cell r="BA1238">
            <v>0.68300000000000005</v>
          </cell>
          <cell r="BB1238">
            <v>1</v>
          </cell>
          <cell r="BD1238" t="str">
            <v>L76x64x6.4</v>
          </cell>
          <cell r="BE1238" t="str">
            <v>L76x64x6.4</v>
          </cell>
          <cell r="BF1238">
            <v>6.6899999999999995</v>
          </cell>
          <cell r="BG1238">
            <v>8.5228189200000006</v>
          </cell>
          <cell r="BH1238">
            <v>7.6229999999999993</v>
          </cell>
          <cell r="BI1238">
            <v>0</v>
          </cell>
          <cell r="BJ1238">
            <v>0</v>
          </cell>
          <cell r="BK1238">
            <v>0</v>
          </cell>
          <cell r="BL1238">
            <v>6.3525</v>
          </cell>
          <cell r="BM1238">
            <v>0</v>
          </cell>
          <cell r="BN1238">
            <v>0</v>
          </cell>
          <cell r="BO1238">
            <v>0</v>
          </cell>
          <cell r="BP1238">
            <v>0.63524999999999998</v>
          </cell>
          <cell r="BQ1238">
            <v>0</v>
          </cell>
          <cell r="BR1238">
            <v>0</v>
          </cell>
          <cell r="BS1238">
            <v>1.588125</v>
          </cell>
          <cell r="BT1238">
            <v>1.588125</v>
          </cell>
          <cell r="BU1238">
            <v>0</v>
          </cell>
          <cell r="BW1238">
            <v>1.659273</v>
          </cell>
          <cell r="BX1238">
            <v>2.2869000000000002</v>
          </cell>
          <cell r="BY1238">
            <v>0</v>
          </cell>
          <cell r="BZ1238">
            <v>0.55901999999999996</v>
          </cell>
          <cell r="CA1238">
            <v>0.92238299999999995</v>
          </cell>
          <cell r="CB1238">
            <v>0</v>
          </cell>
          <cell r="CC1238">
            <v>10</v>
          </cell>
          <cell r="CD1238">
            <v>0</v>
          </cell>
          <cell r="CE1238">
            <v>11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48.358926261482758</v>
          </cell>
          <cell r="CK1238">
            <v>16.406426420999999</v>
          </cell>
          <cell r="CL1238">
            <v>9.1055666636550008</v>
          </cell>
          <cell r="CM1238">
            <v>2.3885399999999999</v>
          </cell>
          <cell r="CN1238">
            <v>30.599527479248572</v>
          </cell>
          <cell r="CO1238">
            <v>11.599343479646999</v>
          </cell>
          <cell r="CP1238">
            <v>6.5133512891369998</v>
          </cell>
          <cell r="CQ1238">
            <v>1.895586</v>
          </cell>
          <cell r="CR1238">
            <v>1.3213200000000001</v>
          </cell>
          <cell r="CS1238">
            <v>1.2339863942585256</v>
          </cell>
          <cell r="CT1238">
            <v>4.333650329313758</v>
          </cell>
          <cell r="CU1238">
            <v>0</v>
          </cell>
          <cell r="CV1238">
            <v>0</v>
          </cell>
          <cell r="CW1238">
            <v>0</v>
          </cell>
          <cell r="CX1238">
            <v>0</v>
          </cell>
          <cell r="CY1238">
            <v>0</v>
          </cell>
          <cell r="CZ1238">
            <v>3.86232</v>
          </cell>
          <cell r="DA1238">
            <v>0</v>
          </cell>
          <cell r="DB1238">
            <v>0.68400000000000005</v>
          </cell>
          <cell r="DC1238">
            <v>1</v>
          </cell>
        </row>
        <row r="1239">
          <cell r="C1239" t="str">
            <v>L3x2-1/2x3/16</v>
          </cell>
          <cell r="D1239" t="str">
            <v>F</v>
          </cell>
          <cell r="E1239">
            <v>3.41</v>
          </cell>
          <cell r="F1239">
            <v>1</v>
          </cell>
          <cell r="G1239">
            <v>3</v>
          </cell>
          <cell r="H1239">
            <v>0</v>
          </cell>
          <cell r="I1239">
            <v>0</v>
          </cell>
          <cell r="J1239">
            <v>0</v>
          </cell>
          <cell r="K1239">
            <v>2.5</v>
          </cell>
          <cell r="L1239">
            <v>0</v>
          </cell>
          <cell r="M1239">
            <v>0</v>
          </cell>
          <cell r="N1239">
            <v>0</v>
          </cell>
          <cell r="O1239">
            <v>0.1875</v>
          </cell>
          <cell r="P1239">
            <v>0</v>
          </cell>
          <cell r="Q1239">
            <v>0</v>
          </cell>
          <cell r="R1239">
            <v>0.5625</v>
          </cell>
          <cell r="S1239">
            <v>0.5625</v>
          </cell>
          <cell r="T1239">
            <v>0</v>
          </cell>
          <cell r="V1239">
            <v>0.627</v>
          </cell>
          <cell r="W1239">
            <v>0.874</v>
          </cell>
          <cell r="X1239">
            <v>0</v>
          </cell>
          <cell r="Y1239">
            <v>0.16700000000000001</v>
          </cell>
          <cell r="Z1239">
            <v>0.32800000000000001</v>
          </cell>
          <cell r="AB1239">
            <v>13.333333333333334</v>
          </cell>
          <cell r="AD1239">
            <v>15</v>
          </cell>
          <cell r="AF1239">
            <v>0</v>
          </cell>
          <cell r="AG1239">
            <v>0</v>
          </cell>
          <cell r="AH1239">
            <v>0</v>
          </cell>
          <cell r="AI1239">
            <v>0.89900000000000002</v>
          </cell>
          <cell r="AJ1239">
            <v>0.76100000000000001</v>
          </cell>
          <cell r="AK1239">
            <v>0.42299999999999999</v>
          </cell>
          <cell r="AL1239">
            <v>0.94699999999999995</v>
          </cell>
          <cell r="AM1239">
            <v>0.56799999999999995</v>
          </cell>
          <cell r="AN1239">
            <v>0.53600000000000003</v>
          </cell>
          <cell r="AO1239">
            <v>0.30299999999999999</v>
          </cell>
          <cell r="AP1239">
            <v>0.753</v>
          </cell>
          <cell r="AQ1239">
            <v>0.52100000000000002</v>
          </cell>
          <cell r="AR1239">
            <v>1.2999999999999999E-2</v>
          </cell>
          <cell r="AS1239">
            <v>7.0000000000000001E-3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1.53</v>
          </cell>
          <cell r="AZ1239">
            <v>0</v>
          </cell>
          <cell r="BA1239">
            <v>0.68700000000000006</v>
          </cell>
          <cell r="BB1239">
            <v>0.91156412784207241</v>
          </cell>
          <cell r="BD1239" t="str">
            <v>L76x64x4.8</v>
          </cell>
          <cell r="BE1239" t="str">
            <v>L76x64x4.8</v>
          </cell>
          <cell r="BF1239">
            <v>5.08</v>
          </cell>
          <cell r="BG1239">
            <v>6.4566809999999997</v>
          </cell>
          <cell r="BH1239">
            <v>7.6229999999999993</v>
          </cell>
          <cell r="BI1239">
            <v>0</v>
          </cell>
          <cell r="BJ1239">
            <v>0</v>
          </cell>
          <cell r="BK1239">
            <v>0</v>
          </cell>
          <cell r="BL1239">
            <v>6.3525</v>
          </cell>
          <cell r="BM1239">
            <v>0</v>
          </cell>
          <cell r="BN1239">
            <v>0</v>
          </cell>
          <cell r="BO1239">
            <v>0</v>
          </cell>
          <cell r="BP1239">
            <v>0.47643749999999996</v>
          </cell>
          <cell r="BQ1239">
            <v>0</v>
          </cell>
          <cell r="BR1239">
            <v>0</v>
          </cell>
          <cell r="BS1239">
            <v>1.4293125</v>
          </cell>
          <cell r="BT1239">
            <v>1.4293125</v>
          </cell>
          <cell r="BU1239">
            <v>0</v>
          </cell>
          <cell r="BW1239">
            <v>1.593207</v>
          </cell>
          <cell r="BX1239">
            <v>2.220834</v>
          </cell>
          <cell r="BY1239">
            <v>0</v>
          </cell>
          <cell r="BZ1239">
            <v>0.42434700000000003</v>
          </cell>
          <cell r="CA1239">
            <v>0.83344799999999997</v>
          </cell>
          <cell r="CB1239">
            <v>0</v>
          </cell>
          <cell r="CC1239">
            <v>13.333333333333334</v>
          </cell>
          <cell r="CD1239">
            <v>0</v>
          </cell>
          <cell r="CE1239">
            <v>15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37.478167852649136</v>
          </cell>
          <cell r="CK1239">
            <v>12.485290506381</v>
          </cell>
          <cell r="CL1239">
            <v>6.939918376082999</v>
          </cell>
          <cell r="CM1239">
            <v>2.4063269999999997</v>
          </cell>
          <cell r="CN1239">
            <v>23.679198376312247</v>
          </cell>
          <cell r="CO1239">
            <v>8.7938445616559999</v>
          </cell>
          <cell r="CP1239">
            <v>4.9711472055629997</v>
          </cell>
          <cell r="CQ1239">
            <v>1.913373</v>
          </cell>
          <cell r="CR1239">
            <v>1.323861</v>
          </cell>
          <cell r="CS1239">
            <v>0.54195348396489296</v>
          </cell>
          <cell r="CT1239">
            <v>1.8841957953538078</v>
          </cell>
          <cell r="CU1239">
            <v>0</v>
          </cell>
          <cell r="CV1239">
            <v>0</v>
          </cell>
          <cell r="CW1239">
            <v>0</v>
          </cell>
          <cell r="CX1239">
            <v>0</v>
          </cell>
          <cell r="CY1239">
            <v>0</v>
          </cell>
          <cell r="CZ1239">
            <v>3.8877299999999999</v>
          </cell>
          <cell r="DA1239">
            <v>0</v>
          </cell>
          <cell r="DB1239">
            <v>0.68800000000000006</v>
          </cell>
          <cell r="DC1239">
            <v>0.91</v>
          </cell>
        </row>
        <row r="1240">
          <cell r="C1240" t="str">
            <v>L3x2-1/2x3/8</v>
          </cell>
          <cell r="D1240" t="str">
            <v>F</v>
          </cell>
          <cell r="E1240">
            <v>6.56</v>
          </cell>
          <cell r="F1240">
            <v>1.93</v>
          </cell>
          <cell r="G1240">
            <v>3</v>
          </cell>
          <cell r="H1240">
            <v>0</v>
          </cell>
          <cell r="I1240">
            <v>0</v>
          </cell>
          <cell r="J1240">
            <v>0</v>
          </cell>
          <cell r="K1240">
            <v>2.5</v>
          </cell>
          <cell r="L1240">
            <v>0</v>
          </cell>
          <cell r="M1240">
            <v>0</v>
          </cell>
          <cell r="N1240">
            <v>0</v>
          </cell>
          <cell r="O1240">
            <v>0.375</v>
          </cell>
          <cell r="P1240">
            <v>0</v>
          </cell>
          <cell r="Q1240">
            <v>0</v>
          </cell>
          <cell r="R1240">
            <v>0.75</v>
          </cell>
          <cell r="S1240">
            <v>0.75</v>
          </cell>
          <cell r="T1240">
            <v>0</v>
          </cell>
          <cell r="V1240">
            <v>0.70099999999999996</v>
          </cell>
          <cell r="W1240">
            <v>0.94899999999999995</v>
          </cell>
          <cell r="X1240">
            <v>0</v>
          </cell>
          <cell r="Y1240">
            <v>0.32100000000000001</v>
          </cell>
          <cell r="Z1240">
            <v>0.43</v>
          </cell>
          <cell r="AB1240">
            <v>6.666666666666667</v>
          </cell>
          <cell r="AD1240">
            <v>7</v>
          </cell>
          <cell r="AF1240">
            <v>0</v>
          </cell>
          <cell r="AG1240">
            <v>0</v>
          </cell>
          <cell r="AH1240">
            <v>0</v>
          </cell>
          <cell r="AI1240">
            <v>1.65</v>
          </cell>
          <cell r="AJ1240">
            <v>1.45</v>
          </cell>
          <cell r="AK1240">
            <v>0.80300000000000005</v>
          </cell>
          <cell r="AL1240">
            <v>0.92400000000000004</v>
          </cell>
          <cell r="AM1240">
            <v>1.03</v>
          </cell>
          <cell r="AN1240">
            <v>1.03</v>
          </cell>
          <cell r="AO1240">
            <v>0.57299999999999995</v>
          </cell>
          <cell r="AP1240">
            <v>0.73099999999999998</v>
          </cell>
          <cell r="AQ1240">
            <v>0.51700000000000002</v>
          </cell>
          <cell r="AR1240">
            <v>9.4299999999999995E-2</v>
          </cell>
          <cell r="AS1240">
            <v>5.0700000000000002E-2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1.49</v>
          </cell>
          <cell r="AZ1240">
            <v>0</v>
          </cell>
          <cell r="BA1240">
            <v>0.67500000000000004</v>
          </cell>
          <cell r="BB1240">
            <v>1</v>
          </cell>
          <cell r="BD1240" t="str">
            <v>L76x64x9.5</v>
          </cell>
          <cell r="BE1240" t="str">
            <v>L76x64x9.5</v>
          </cell>
          <cell r="BF1240">
            <v>9.77</v>
          </cell>
          <cell r="BG1240">
            <v>12.461394329999999</v>
          </cell>
          <cell r="BH1240">
            <v>7.6229999999999993</v>
          </cell>
          <cell r="BI1240">
            <v>0</v>
          </cell>
          <cell r="BJ1240">
            <v>0</v>
          </cell>
          <cell r="BK1240">
            <v>0</v>
          </cell>
          <cell r="BL1240">
            <v>6.3525</v>
          </cell>
          <cell r="BM1240">
            <v>0</v>
          </cell>
          <cell r="BN1240">
            <v>0</v>
          </cell>
          <cell r="BO1240">
            <v>0</v>
          </cell>
          <cell r="BP1240">
            <v>0.95287499999999992</v>
          </cell>
          <cell r="BQ1240">
            <v>0</v>
          </cell>
          <cell r="BR1240">
            <v>0</v>
          </cell>
          <cell r="BS1240">
            <v>1.9057499999999998</v>
          </cell>
          <cell r="BT1240">
            <v>1.9057499999999998</v>
          </cell>
          <cell r="BU1240">
            <v>0</v>
          </cell>
          <cell r="BW1240">
            <v>1.7812409999999999</v>
          </cell>
          <cell r="BX1240">
            <v>2.4114089999999999</v>
          </cell>
          <cell r="BY1240">
            <v>0</v>
          </cell>
          <cell r="BZ1240">
            <v>0.81566099999999997</v>
          </cell>
          <cell r="CA1240">
            <v>1.09263</v>
          </cell>
          <cell r="CB1240">
            <v>0</v>
          </cell>
          <cell r="CC1240">
            <v>6.666666666666667</v>
          </cell>
          <cell r="CD1240">
            <v>0</v>
          </cell>
          <cell r="CE1240">
            <v>7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68.786403734005646</v>
          </cell>
          <cell r="CK1240">
            <v>23.789318310449996</v>
          </cell>
          <cell r="CL1240">
            <v>13.174360416062999</v>
          </cell>
          <cell r="CM1240">
            <v>2.3478840000000001</v>
          </cell>
          <cell r="CN1240">
            <v>42.939391421833832</v>
          </cell>
          <cell r="CO1240">
            <v>16.898619213629999</v>
          </cell>
          <cell r="CP1240">
            <v>9.4008823392329983</v>
          </cell>
          <cell r="CQ1240">
            <v>1.8574709999999999</v>
          </cell>
          <cell r="CR1240">
            <v>1.3136969999999999</v>
          </cell>
          <cell r="CS1240">
            <v>3.9312471952222618</v>
          </cell>
          <cell r="CT1240">
            <v>13.646960974919724</v>
          </cell>
          <cell r="CU1240">
            <v>0</v>
          </cell>
          <cell r="CV1240">
            <v>0</v>
          </cell>
          <cell r="CW1240">
            <v>0</v>
          </cell>
          <cell r="CX1240">
            <v>0</v>
          </cell>
          <cell r="CY1240">
            <v>0</v>
          </cell>
          <cell r="CZ1240">
            <v>3.7860899999999997</v>
          </cell>
          <cell r="DA1240">
            <v>0</v>
          </cell>
          <cell r="DB1240">
            <v>0.67600000000000005</v>
          </cell>
          <cell r="DC1240">
            <v>1</v>
          </cell>
        </row>
        <row r="1241">
          <cell r="C1241" t="str">
            <v>L3x2-1/2x5/16</v>
          </cell>
          <cell r="D1241" t="str">
            <v>F</v>
          </cell>
          <cell r="E1241">
            <v>5.54</v>
          </cell>
          <cell r="F1241">
            <v>1.63</v>
          </cell>
          <cell r="G1241">
            <v>3</v>
          </cell>
          <cell r="H1241">
            <v>0</v>
          </cell>
          <cell r="I1241">
            <v>0</v>
          </cell>
          <cell r="J1241">
            <v>0</v>
          </cell>
          <cell r="K1241">
            <v>2.5</v>
          </cell>
          <cell r="L1241">
            <v>0</v>
          </cell>
          <cell r="M1241">
            <v>0</v>
          </cell>
          <cell r="N1241">
            <v>0</v>
          </cell>
          <cell r="O1241">
            <v>0.3125</v>
          </cell>
          <cell r="P1241">
            <v>0</v>
          </cell>
          <cell r="Q1241">
            <v>0</v>
          </cell>
          <cell r="R1241">
            <v>0.6875</v>
          </cell>
          <cell r="S1241">
            <v>0.6875</v>
          </cell>
          <cell r="T1241">
            <v>0</v>
          </cell>
          <cell r="V1241">
            <v>0.67700000000000005</v>
          </cell>
          <cell r="W1241">
            <v>0.92500000000000004</v>
          </cell>
          <cell r="X1241">
            <v>0</v>
          </cell>
          <cell r="Y1241">
            <v>0.27100000000000002</v>
          </cell>
          <cell r="Z1241">
            <v>0.39700000000000002</v>
          </cell>
          <cell r="AB1241">
            <v>8</v>
          </cell>
          <cell r="AD1241">
            <v>8.6</v>
          </cell>
          <cell r="AF1241">
            <v>0</v>
          </cell>
          <cell r="AG1241">
            <v>0</v>
          </cell>
          <cell r="AH1241">
            <v>0</v>
          </cell>
          <cell r="AI1241">
            <v>1.41</v>
          </cell>
          <cell r="AJ1241">
            <v>1.23</v>
          </cell>
          <cell r="AK1241">
            <v>0.68100000000000005</v>
          </cell>
          <cell r="AL1241">
            <v>0.93200000000000005</v>
          </cell>
          <cell r="AM1241">
            <v>0.88800000000000001</v>
          </cell>
          <cell r="AN1241">
            <v>0.873</v>
          </cell>
          <cell r="AO1241">
            <v>0.48699999999999999</v>
          </cell>
          <cell r="AP1241">
            <v>0.73899999999999999</v>
          </cell>
          <cell r="AQ1241">
            <v>0.51800000000000002</v>
          </cell>
          <cell r="AR1241">
            <v>5.6000000000000001E-2</v>
          </cell>
          <cell r="AS1241">
            <v>3.04E-2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1.51</v>
          </cell>
          <cell r="AZ1241">
            <v>0</v>
          </cell>
          <cell r="BA1241">
            <v>0.68</v>
          </cell>
          <cell r="BB1241">
            <v>1</v>
          </cell>
          <cell r="BD1241" t="str">
            <v>L76x64x7.9</v>
          </cell>
          <cell r="BE1241" t="str">
            <v>L76x64x7.9</v>
          </cell>
          <cell r="BF1241">
            <v>8.25</v>
          </cell>
          <cell r="BG1241">
            <v>10.524390029999999</v>
          </cell>
          <cell r="BH1241">
            <v>7.6229999999999993</v>
          </cell>
          <cell r="BI1241">
            <v>0</v>
          </cell>
          <cell r="BJ1241">
            <v>0</v>
          </cell>
          <cell r="BK1241">
            <v>0</v>
          </cell>
          <cell r="BL1241">
            <v>6.3525</v>
          </cell>
          <cell r="BM1241">
            <v>0</v>
          </cell>
          <cell r="BN1241">
            <v>0</v>
          </cell>
          <cell r="BO1241">
            <v>0</v>
          </cell>
          <cell r="BP1241">
            <v>0.7940625</v>
          </cell>
          <cell r="BQ1241">
            <v>0</v>
          </cell>
          <cell r="BR1241">
            <v>0</v>
          </cell>
          <cell r="BS1241">
            <v>1.7469375</v>
          </cell>
          <cell r="BT1241">
            <v>1.7469375</v>
          </cell>
          <cell r="BU1241">
            <v>0</v>
          </cell>
          <cell r="BW1241">
            <v>1.7202570000000001</v>
          </cell>
          <cell r="BX1241">
            <v>2.350425</v>
          </cell>
          <cell r="BY1241">
            <v>0</v>
          </cell>
          <cell r="BZ1241">
            <v>0.68861099999999997</v>
          </cell>
          <cell r="CA1241">
            <v>1.008777</v>
          </cell>
          <cell r="CB1241">
            <v>0</v>
          </cell>
          <cell r="CC1241">
            <v>8</v>
          </cell>
          <cell r="CD1241">
            <v>0</v>
          </cell>
          <cell r="CE1241">
            <v>8.6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58.781108645423004</v>
          </cell>
          <cell r="CK1241">
            <v>20.179904497829998</v>
          </cell>
          <cell r="CL1241">
            <v>11.172776392701</v>
          </cell>
          <cell r="CM1241">
            <v>2.3682120000000002</v>
          </cell>
          <cell r="CN1241">
            <v>37.019591827755768</v>
          </cell>
          <cell r="CO1241">
            <v>14.322810265532999</v>
          </cell>
          <cell r="CP1241">
            <v>7.989929667026999</v>
          </cell>
          <cell r="CQ1241">
            <v>1.877799</v>
          </cell>
          <cell r="CR1241">
            <v>1.316238</v>
          </cell>
          <cell r="CS1241">
            <v>2.3345688540026162</v>
          </cell>
          <cell r="CT1241">
            <v>8.1827931683936797</v>
          </cell>
          <cell r="CU1241">
            <v>0</v>
          </cell>
          <cell r="CV1241">
            <v>0</v>
          </cell>
          <cell r="CW1241">
            <v>0</v>
          </cell>
          <cell r="CX1241">
            <v>0</v>
          </cell>
          <cell r="CY1241">
            <v>0</v>
          </cell>
          <cell r="CZ1241">
            <v>3.83691</v>
          </cell>
          <cell r="DA1241">
            <v>0</v>
          </cell>
          <cell r="DB1241">
            <v>0.68</v>
          </cell>
          <cell r="DC1241">
            <v>1</v>
          </cell>
        </row>
        <row r="1242">
          <cell r="C1242" t="str">
            <v>L3x2-1/2x7/16</v>
          </cell>
          <cell r="D1242" t="str">
            <v>F</v>
          </cell>
          <cell r="E1242">
            <v>7.56</v>
          </cell>
          <cell r="F1242">
            <v>2.2200000000000002</v>
          </cell>
          <cell r="G1242">
            <v>3</v>
          </cell>
          <cell r="H1242">
            <v>0</v>
          </cell>
          <cell r="I1242">
            <v>0</v>
          </cell>
          <cell r="J1242">
            <v>0</v>
          </cell>
          <cell r="K1242">
            <v>2.5</v>
          </cell>
          <cell r="L1242">
            <v>0</v>
          </cell>
          <cell r="M1242">
            <v>0</v>
          </cell>
          <cell r="N1242">
            <v>0</v>
          </cell>
          <cell r="O1242">
            <v>0.4375</v>
          </cell>
          <cell r="P1242">
            <v>0</v>
          </cell>
          <cell r="Q1242">
            <v>0</v>
          </cell>
          <cell r="R1242">
            <v>0.8125</v>
          </cell>
          <cell r="S1242">
            <v>0.8125</v>
          </cell>
          <cell r="T1242">
            <v>0</v>
          </cell>
          <cell r="V1242">
            <v>0.72399999999999998</v>
          </cell>
          <cell r="W1242">
            <v>0.97199999999999998</v>
          </cell>
          <cell r="X1242">
            <v>0</v>
          </cell>
          <cell r="Y1242">
            <v>0.37</v>
          </cell>
          <cell r="Z1242">
            <v>0.46200000000000002</v>
          </cell>
          <cell r="AB1242">
            <v>5.7142857142857144</v>
          </cell>
          <cell r="AD1242">
            <v>5.8571428571428568</v>
          </cell>
          <cell r="AF1242">
            <v>0</v>
          </cell>
          <cell r="AG1242">
            <v>0</v>
          </cell>
          <cell r="AH1242">
            <v>0</v>
          </cell>
          <cell r="AI1242">
            <v>1.87</v>
          </cell>
          <cell r="AJ1242">
            <v>1.66</v>
          </cell>
          <cell r="AK1242">
            <v>0.92100000000000004</v>
          </cell>
          <cell r="AL1242">
            <v>0.91700000000000004</v>
          </cell>
          <cell r="AM1242">
            <v>1.17</v>
          </cell>
          <cell r="AN1242">
            <v>1.19</v>
          </cell>
          <cell r="AO1242">
            <v>0.65600000000000003</v>
          </cell>
          <cell r="AP1242">
            <v>0.72399999999999998</v>
          </cell>
          <cell r="AQ1242">
            <v>0.51600000000000001</v>
          </cell>
          <cell r="AR1242">
            <v>0.14599999999999999</v>
          </cell>
          <cell r="AS1242">
            <v>7.7700000000000005E-2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1.48</v>
          </cell>
          <cell r="AZ1242">
            <v>0</v>
          </cell>
          <cell r="BA1242">
            <v>0.67100000000000004</v>
          </cell>
          <cell r="BB1242">
            <v>1</v>
          </cell>
          <cell r="BD1242" t="str">
            <v>L76x64x11.1</v>
          </cell>
          <cell r="BE1242" t="str">
            <v>L76x64x11.1</v>
          </cell>
          <cell r="BF1242">
            <v>11.299999999999999</v>
          </cell>
          <cell r="BG1242">
            <v>14.33383182</v>
          </cell>
          <cell r="BH1242">
            <v>7.6229999999999993</v>
          </cell>
          <cell r="BI1242">
            <v>0</v>
          </cell>
          <cell r="BJ1242">
            <v>0</v>
          </cell>
          <cell r="BK1242">
            <v>0</v>
          </cell>
          <cell r="BL1242">
            <v>6.3525</v>
          </cell>
          <cell r="BM1242">
            <v>0</v>
          </cell>
          <cell r="BN1242">
            <v>0</v>
          </cell>
          <cell r="BO1242">
            <v>0</v>
          </cell>
          <cell r="BP1242">
            <v>1.1116874999999999</v>
          </cell>
          <cell r="BQ1242">
            <v>0</v>
          </cell>
          <cell r="BR1242">
            <v>0</v>
          </cell>
          <cell r="BS1242">
            <v>2.0645625000000001</v>
          </cell>
          <cell r="BT1242">
            <v>2.0645625000000001</v>
          </cell>
          <cell r="BU1242">
            <v>0</v>
          </cell>
          <cell r="BW1242">
            <v>1.8396839999999999</v>
          </cell>
          <cell r="BX1242">
            <v>2.4698519999999999</v>
          </cell>
          <cell r="BY1242">
            <v>0</v>
          </cell>
          <cell r="BZ1242">
            <v>0.94016999999999995</v>
          </cell>
          <cell r="CA1242">
            <v>1.173942</v>
          </cell>
          <cell r="CB1242">
            <v>0</v>
          </cell>
          <cell r="CC1242">
            <v>5.7142857142857144</v>
          </cell>
          <cell r="CD1242">
            <v>0</v>
          </cell>
          <cell r="CE1242">
            <v>5.8571428571428568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77.957924231873065</v>
          </cell>
          <cell r="CK1242">
            <v>27.234667858859996</v>
          </cell>
          <cell r="CL1242">
            <v>15.110318733741</v>
          </cell>
          <cell r="CM1242">
            <v>2.3300969999999999</v>
          </cell>
          <cell r="CN1242">
            <v>48.775813556840369</v>
          </cell>
          <cell r="CO1242">
            <v>19.523647440989997</v>
          </cell>
          <cell r="CP1242">
            <v>10.762615732176</v>
          </cell>
          <cell r="CQ1242">
            <v>1.8396839999999999</v>
          </cell>
          <cell r="CR1242">
            <v>1.311156</v>
          </cell>
          <cell r="CS1242">
            <v>6.0865545122211051</v>
          </cell>
          <cell r="CT1242">
            <v>20.914573328427267</v>
          </cell>
          <cell r="CU1242">
            <v>0</v>
          </cell>
          <cell r="CV1242">
            <v>0</v>
          </cell>
          <cell r="CW1242">
            <v>0</v>
          </cell>
          <cell r="CX1242">
            <v>0</v>
          </cell>
          <cell r="CY1242">
            <v>0</v>
          </cell>
          <cell r="CZ1242">
            <v>3.7606799999999998</v>
          </cell>
          <cell r="DA1242">
            <v>0</v>
          </cell>
          <cell r="DB1242">
            <v>0.67100000000000004</v>
          </cell>
          <cell r="DC1242">
            <v>1</v>
          </cell>
        </row>
        <row r="1243">
          <cell r="C1243" t="str">
            <v>L3x2x1/2</v>
          </cell>
          <cell r="D1243" t="str">
            <v>F</v>
          </cell>
          <cell r="E1243">
            <v>7.7</v>
          </cell>
          <cell r="F1243">
            <v>2.2599999999999998</v>
          </cell>
          <cell r="G1243">
            <v>3</v>
          </cell>
          <cell r="H1243">
            <v>0</v>
          </cell>
          <cell r="I1243">
            <v>0</v>
          </cell>
          <cell r="J1243">
            <v>0</v>
          </cell>
          <cell r="K1243">
            <v>2</v>
          </cell>
          <cell r="L1243">
            <v>0</v>
          </cell>
          <cell r="M1243">
            <v>0</v>
          </cell>
          <cell r="N1243">
            <v>0</v>
          </cell>
          <cell r="O1243">
            <v>0.5</v>
          </cell>
          <cell r="P1243">
            <v>0</v>
          </cell>
          <cell r="Q1243">
            <v>0</v>
          </cell>
          <cell r="R1243">
            <v>0.8125</v>
          </cell>
          <cell r="S1243">
            <v>0.8125</v>
          </cell>
          <cell r="T1243">
            <v>0</v>
          </cell>
          <cell r="V1243">
            <v>0.57999999999999996</v>
          </cell>
          <cell r="W1243">
            <v>1.08</v>
          </cell>
          <cell r="X1243">
            <v>0</v>
          </cell>
          <cell r="Y1243">
            <v>0.377</v>
          </cell>
          <cell r="Z1243">
            <v>0.73599999999999999</v>
          </cell>
          <cell r="AB1243">
            <v>4</v>
          </cell>
          <cell r="AD1243">
            <v>5</v>
          </cell>
          <cell r="AF1243">
            <v>0</v>
          </cell>
          <cell r="AG1243">
            <v>0</v>
          </cell>
          <cell r="AH1243">
            <v>0</v>
          </cell>
          <cell r="AI1243">
            <v>1.92</v>
          </cell>
          <cell r="AJ1243">
            <v>1.78</v>
          </cell>
          <cell r="AK1243">
            <v>1</v>
          </cell>
          <cell r="AL1243">
            <v>0.92200000000000004</v>
          </cell>
          <cell r="AM1243">
            <v>0.66700000000000004</v>
          </cell>
          <cell r="AN1243">
            <v>0.88700000000000001</v>
          </cell>
          <cell r="AO1243">
            <v>0.47</v>
          </cell>
          <cell r="AP1243">
            <v>0.54300000000000004</v>
          </cell>
          <cell r="AQ1243">
            <v>0.42499999999999999</v>
          </cell>
          <cell r="AR1243">
            <v>0.192</v>
          </cell>
          <cell r="AS1243">
            <v>9.0800000000000006E-2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1.39</v>
          </cell>
          <cell r="AZ1243">
            <v>0</v>
          </cell>
          <cell r="BA1243">
            <v>0.41300000000000003</v>
          </cell>
          <cell r="BB1243">
            <v>1</v>
          </cell>
          <cell r="BD1243" t="str">
            <v>L76x51x12.7</v>
          </cell>
          <cell r="BE1243" t="str">
            <v>L76x51x12.7</v>
          </cell>
          <cell r="BF1243">
            <v>11.5</v>
          </cell>
          <cell r="BG1243">
            <v>14.592099059999997</v>
          </cell>
          <cell r="BH1243">
            <v>7.6229999999999993</v>
          </cell>
          <cell r="BI1243">
            <v>0</v>
          </cell>
          <cell r="BJ1243">
            <v>0</v>
          </cell>
          <cell r="BK1243">
            <v>0</v>
          </cell>
          <cell r="BL1243">
            <v>5.0819999999999999</v>
          </cell>
          <cell r="BM1243">
            <v>0</v>
          </cell>
          <cell r="BN1243">
            <v>0</v>
          </cell>
          <cell r="BO1243">
            <v>0</v>
          </cell>
          <cell r="BP1243">
            <v>1.2705</v>
          </cell>
          <cell r="BQ1243">
            <v>0</v>
          </cell>
          <cell r="BR1243">
            <v>0</v>
          </cell>
          <cell r="BS1243">
            <v>2.0645625000000001</v>
          </cell>
          <cell r="BT1243">
            <v>2.0645625000000001</v>
          </cell>
          <cell r="BU1243">
            <v>0</v>
          </cell>
          <cell r="BW1243">
            <v>1.4737799999999999</v>
          </cell>
          <cell r="BX1243">
            <v>2.7442800000000003</v>
          </cell>
          <cell r="BY1243">
            <v>0</v>
          </cell>
          <cell r="BZ1243">
            <v>0.95795699999999995</v>
          </cell>
          <cell r="CA1243">
            <v>1.8701759999999998</v>
          </cell>
          <cell r="CB1243">
            <v>0</v>
          </cell>
          <cell r="CC1243">
            <v>4</v>
          </cell>
          <cell r="CD1243">
            <v>0</v>
          </cell>
          <cell r="CE1243">
            <v>5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80.042360708661121</v>
          </cell>
          <cell r="CK1243">
            <v>29.20343902938</v>
          </cell>
          <cell r="CL1243">
            <v>16.406426420999999</v>
          </cell>
          <cell r="CM1243">
            <v>2.3428019999999998</v>
          </cell>
          <cell r="CN1243">
            <v>27.806382600352588</v>
          </cell>
          <cell r="CO1243">
            <v>14.552500235426999</v>
          </cell>
          <cell r="CP1243">
            <v>7.7110204178699995</v>
          </cell>
          <cell r="CQ1243">
            <v>1.3797630000000001</v>
          </cell>
          <cell r="CR1243">
            <v>1.079925</v>
          </cell>
          <cell r="CS1243">
            <v>8.0042360708661118</v>
          </cell>
          <cell r="CT1243">
            <v>24.440711174017967</v>
          </cell>
          <cell r="CU1243">
            <v>0</v>
          </cell>
          <cell r="CV1243">
            <v>0</v>
          </cell>
          <cell r="CW1243">
            <v>0</v>
          </cell>
          <cell r="CX1243">
            <v>0</v>
          </cell>
          <cell r="CY1243">
            <v>0</v>
          </cell>
          <cell r="CZ1243">
            <v>3.5319899999999995</v>
          </cell>
          <cell r="DA1243">
            <v>0</v>
          </cell>
          <cell r="DB1243">
            <v>0.41400000000000003</v>
          </cell>
          <cell r="DC1243">
            <v>1</v>
          </cell>
        </row>
        <row r="1244">
          <cell r="C1244" t="str">
            <v>L3x2x1/4</v>
          </cell>
          <cell r="D1244" t="str">
            <v>F</v>
          </cell>
          <cell r="E1244">
            <v>4.09</v>
          </cell>
          <cell r="F1244">
            <v>1.2</v>
          </cell>
          <cell r="G1244">
            <v>3</v>
          </cell>
          <cell r="H1244">
            <v>0</v>
          </cell>
          <cell r="I1244">
            <v>0</v>
          </cell>
          <cell r="J1244">
            <v>0</v>
          </cell>
          <cell r="K1244">
            <v>2</v>
          </cell>
          <cell r="L1244">
            <v>0</v>
          </cell>
          <cell r="M1244">
            <v>0</v>
          </cell>
          <cell r="N1244">
            <v>0</v>
          </cell>
          <cell r="O1244">
            <v>0.25</v>
          </cell>
          <cell r="P1244">
            <v>0</v>
          </cell>
          <cell r="Q1244">
            <v>0</v>
          </cell>
          <cell r="R1244">
            <v>0.5625</v>
          </cell>
          <cell r="S1244">
            <v>0.5625</v>
          </cell>
          <cell r="T1244">
            <v>0</v>
          </cell>
          <cell r="V1244">
            <v>0.48699999999999999</v>
          </cell>
          <cell r="W1244">
            <v>0.98</v>
          </cell>
          <cell r="X1244">
            <v>0</v>
          </cell>
          <cell r="Y1244">
            <v>0.2</v>
          </cell>
          <cell r="Z1244">
            <v>0.59599999999999997</v>
          </cell>
          <cell r="AB1244">
            <v>8</v>
          </cell>
          <cell r="AD1244">
            <v>11</v>
          </cell>
          <cell r="AF1244">
            <v>0</v>
          </cell>
          <cell r="AG1244">
            <v>0</v>
          </cell>
          <cell r="AH1244">
            <v>0</v>
          </cell>
          <cell r="AI1244">
            <v>1.0900000000000001</v>
          </cell>
          <cell r="AJ1244">
            <v>0.96899999999999997</v>
          </cell>
          <cell r="AK1244">
            <v>0.54100000000000004</v>
          </cell>
          <cell r="AL1244">
            <v>0.95299999999999996</v>
          </cell>
          <cell r="AM1244">
            <v>0.39</v>
          </cell>
          <cell r="AN1244">
            <v>0.46300000000000002</v>
          </cell>
          <cell r="AO1244">
            <v>0.25800000000000001</v>
          </cell>
          <cell r="AP1244">
            <v>0.56899999999999995</v>
          </cell>
          <cell r="AQ1244">
            <v>0.43099999999999999</v>
          </cell>
          <cell r="AR1244">
            <v>2.7E-2</v>
          </cell>
          <cell r="AS1244">
            <v>1.32E-2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1.45</v>
          </cell>
          <cell r="AZ1244">
            <v>0</v>
          </cell>
          <cell r="BA1244">
            <v>0.437</v>
          </cell>
          <cell r="BB1244">
            <v>1</v>
          </cell>
          <cell r="BD1244" t="str">
            <v>L76x51x6.4</v>
          </cell>
          <cell r="BE1244" t="str">
            <v>L76x51x6.4</v>
          </cell>
          <cell r="BF1244">
            <v>6.09</v>
          </cell>
          <cell r="BG1244">
            <v>7.7480171999999996</v>
          </cell>
          <cell r="BH1244">
            <v>7.6229999999999993</v>
          </cell>
          <cell r="BI1244">
            <v>0</v>
          </cell>
          <cell r="BJ1244">
            <v>0</v>
          </cell>
          <cell r="BK1244">
            <v>0</v>
          </cell>
          <cell r="BL1244">
            <v>5.0819999999999999</v>
          </cell>
          <cell r="BM1244">
            <v>0</v>
          </cell>
          <cell r="BN1244">
            <v>0</v>
          </cell>
          <cell r="BO1244">
            <v>0</v>
          </cell>
          <cell r="BP1244">
            <v>0.63524999999999998</v>
          </cell>
          <cell r="BQ1244">
            <v>0</v>
          </cell>
          <cell r="BR1244">
            <v>0</v>
          </cell>
          <cell r="BS1244">
            <v>1.4293125</v>
          </cell>
          <cell r="BT1244">
            <v>1.4293125</v>
          </cell>
          <cell r="BU1244">
            <v>0</v>
          </cell>
          <cell r="BW1244">
            <v>1.2374669999999999</v>
          </cell>
          <cell r="BX1244">
            <v>2.4901800000000001</v>
          </cell>
          <cell r="BY1244">
            <v>0</v>
          </cell>
          <cell r="BZ1244">
            <v>0.50819999999999999</v>
          </cell>
          <cell r="CA1244">
            <v>1.5144359999999999</v>
          </cell>
          <cell r="CB1244">
            <v>0</v>
          </cell>
          <cell r="CC1244">
            <v>8</v>
          </cell>
          <cell r="CD1244">
            <v>0</v>
          </cell>
          <cell r="CE1244">
            <v>11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45.440715193979493</v>
          </cell>
          <cell r="CK1244">
            <v>15.897827201948999</v>
          </cell>
          <cell r="CL1244">
            <v>8.8758766937610005</v>
          </cell>
          <cell r="CM1244">
            <v>2.421573</v>
          </cell>
          <cell r="CN1244">
            <v>16.25860451894679</v>
          </cell>
          <cell r="CO1244">
            <v>7.5961754329230002</v>
          </cell>
          <cell r="CP1244">
            <v>4.2328580166179997</v>
          </cell>
          <cell r="CQ1244">
            <v>1.4458289999999998</v>
          </cell>
          <cell r="CR1244">
            <v>1.0951709999999999</v>
          </cell>
          <cell r="CS1244">
            <v>1.125595697465547</v>
          </cell>
          <cell r="CT1244">
            <v>3.5530549283814663</v>
          </cell>
          <cell r="CU1244">
            <v>0</v>
          </cell>
          <cell r="CV1244">
            <v>0</v>
          </cell>
          <cell r="CW1244">
            <v>0</v>
          </cell>
          <cell r="CX1244">
            <v>0</v>
          </cell>
          <cell r="CY1244">
            <v>0</v>
          </cell>
          <cell r="CZ1244">
            <v>3.6844499999999996</v>
          </cell>
          <cell r="DA1244">
            <v>0</v>
          </cell>
          <cell r="DB1244">
            <v>0.44</v>
          </cell>
          <cell r="DC1244">
            <v>1</v>
          </cell>
        </row>
        <row r="1245">
          <cell r="C1245" t="str">
            <v>L3x2x3/16</v>
          </cell>
          <cell r="D1245" t="str">
            <v>F</v>
          </cell>
          <cell r="E1245">
            <v>3.12</v>
          </cell>
          <cell r="F1245">
            <v>0.91700000000000004</v>
          </cell>
          <cell r="G1245">
            <v>3</v>
          </cell>
          <cell r="H1245">
            <v>0</v>
          </cell>
          <cell r="I1245">
            <v>0</v>
          </cell>
          <cell r="J1245">
            <v>0</v>
          </cell>
          <cell r="K1245">
            <v>2</v>
          </cell>
          <cell r="L1245">
            <v>0</v>
          </cell>
          <cell r="M1245">
            <v>0</v>
          </cell>
          <cell r="N1245">
            <v>0</v>
          </cell>
          <cell r="O1245">
            <v>0.1875</v>
          </cell>
          <cell r="P1245">
            <v>0</v>
          </cell>
          <cell r="Q1245">
            <v>0</v>
          </cell>
          <cell r="R1245">
            <v>0.5</v>
          </cell>
          <cell r="S1245">
            <v>0.5</v>
          </cell>
          <cell r="T1245">
            <v>0</v>
          </cell>
          <cell r="V1245">
            <v>0.46200000000000002</v>
          </cell>
          <cell r="W1245">
            <v>0.95199999999999996</v>
          </cell>
          <cell r="X1245">
            <v>0</v>
          </cell>
          <cell r="Y1245">
            <v>0.153</v>
          </cell>
          <cell r="Z1245">
            <v>0.55600000000000005</v>
          </cell>
          <cell r="AB1245">
            <v>10.666666666666666</v>
          </cell>
          <cell r="AD1245">
            <v>15</v>
          </cell>
          <cell r="AF1245">
            <v>0</v>
          </cell>
          <cell r="AG1245">
            <v>0</v>
          </cell>
          <cell r="AH1245">
            <v>0</v>
          </cell>
          <cell r="AI1245">
            <v>0.84699999999999998</v>
          </cell>
          <cell r="AJ1245">
            <v>0.74299999999999999</v>
          </cell>
          <cell r="AK1245">
            <v>0.41399999999999998</v>
          </cell>
          <cell r="AL1245">
            <v>0.96099999999999997</v>
          </cell>
          <cell r="AM1245">
            <v>0.30499999999999999</v>
          </cell>
          <cell r="AN1245">
            <v>0.35099999999999998</v>
          </cell>
          <cell r="AO1245">
            <v>0.19800000000000001</v>
          </cell>
          <cell r="AP1245">
            <v>0.57699999999999996</v>
          </cell>
          <cell r="AQ1245">
            <v>0.435</v>
          </cell>
          <cell r="AR1245">
            <v>1.1900000000000001E-2</v>
          </cell>
          <cell r="AS1245">
            <v>5.7999999999999996E-3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1.46</v>
          </cell>
          <cell r="AZ1245">
            <v>0</v>
          </cell>
          <cell r="BA1245">
            <v>0.442</v>
          </cell>
          <cell r="BB1245">
            <v>0.91156412784207241</v>
          </cell>
          <cell r="BD1245" t="str">
            <v>L76x51x4.8</v>
          </cell>
          <cell r="BE1245" t="str">
            <v>L76x51x4.8</v>
          </cell>
          <cell r="BF1245">
            <v>4.6499999999999995</v>
          </cell>
          <cell r="BG1245">
            <v>5.9207764769999995</v>
          </cell>
          <cell r="BH1245">
            <v>7.6229999999999993</v>
          </cell>
          <cell r="BI1245">
            <v>0</v>
          </cell>
          <cell r="BJ1245">
            <v>0</v>
          </cell>
          <cell r="BK1245">
            <v>0</v>
          </cell>
          <cell r="BL1245">
            <v>5.0819999999999999</v>
          </cell>
          <cell r="BM1245">
            <v>0</v>
          </cell>
          <cell r="BN1245">
            <v>0</v>
          </cell>
          <cell r="BO1245">
            <v>0</v>
          </cell>
          <cell r="BP1245">
            <v>0.47643749999999996</v>
          </cell>
          <cell r="BQ1245">
            <v>0</v>
          </cell>
          <cell r="BR1245">
            <v>0</v>
          </cell>
          <cell r="BS1245">
            <v>1.2705</v>
          </cell>
          <cell r="BT1245">
            <v>1.2705</v>
          </cell>
          <cell r="BU1245">
            <v>0</v>
          </cell>
          <cell r="BW1245">
            <v>1.173942</v>
          </cell>
          <cell r="BX1245">
            <v>2.4190319999999996</v>
          </cell>
          <cell r="BY1245">
            <v>0</v>
          </cell>
          <cell r="BZ1245">
            <v>0.38877299999999998</v>
          </cell>
          <cell r="CA1245">
            <v>1.4127960000000002</v>
          </cell>
          <cell r="CB1245">
            <v>0</v>
          </cell>
          <cell r="CC1245">
            <v>10.666666666666666</v>
          </cell>
          <cell r="CD1245">
            <v>0</v>
          </cell>
          <cell r="CE1245">
            <v>15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35.310353916789566</v>
          </cell>
          <cell r="CK1245">
            <v>12.189974830802999</v>
          </cell>
          <cell r="CL1245">
            <v>6.7922605382939993</v>
          </cell>
          <cell r="CM1245">
            <v>2.4419009999999997</v>
          </cell>
          <cell r="CN1245">
            <v>12.715062508407105</v>
          </cell>
          <cell r="CO1245">
            <v>5.7586556737709991</v>
          </cell>
          <cell r="CP1245">
            <v>3.248472431358</v>
          </cell>
          <cell r="CQ1245">
            <v>1.4661569999999999</v>
          </cell>
          <cell r="CR1245">
            <v>1.105335</v>
          </cell>
          <cell r="CS1245">
            <v>0.49609588147555594</v>
          </cell>
          <cell r="CT1245">
            <v>1.5611908018645835</v>
          </cell>
          <cell r="CU1245">
            <v>0</v>
          </cell>
          <cell r="CV1245">
            <v>0</v>
          </cell>
          <cell r="CW1245">
            <v>0</v>
          </cell>
          <cell r="CX1245">
            <v>0</v>
          </cell>
          <cell r="CY1245">
            <v>0</v>
          </cell>
          <cell r="CZ1245">
            <v>3.7098599999999999</v>
          </cell>
          <cell r="DA1245">
            <v>0</v>
          </cell>
          <cell r="DB1245">
            <v>0.44600000000000001</v>
          </cell>
          <cell r="DC1245">
            <v>0.91</v>
          </cell>
        </row>
        <row r="1246">
          <cell r="C1246" t="str">
            <v>L3x2x3/8</v>
          </cell>
          <cell r="D1246" t="str">
            <v>F</v>
          </cell>
          <cell r="E1246">
            <v>5.95</v>
          </cell>
          <cell r="F1246">
            <v>1.75</v>
          </cell>
          <cell r="G1246">
            <v>3</v>
          </cell>
          <cell r="H1246">
            <v>0</v>
          </cell>
          <cell r="I1246">
            <v>0</v>
          </cell>
          <cell r="J1246">
            <v>0</v>
          </cell>
          <cell r="K1246">
            <v>2</v>
          </cell>
          <cell r="L1246">
            <v>0</v>
          </cell>
          <cell r="M1246">
            <v>0</v>
          </cell>
          <cell r="N1246">
            <v>0</v>
          </cell>
          <cell r="O1246">
            <v>0.375</v>
          </cell>
          <cell r="P1246">
            <v>0</v>
          </cell>
          <cell r="Q1246">
            <v>0</v>
          </cell>
          <cell r="R1246">
            <v>0.6875</v>
          </cell>
          <cell r="S1246">
            <v>0.6875</v>
          </cell>
          <cell r="T1246">
            <v>0</v>
          </cell>
          <cell r="V1246">
            <v>0.53500000000000003</v>
          </cell>
          <cell r="W1246">
            <v>1.03</v>
          </cell>
          <cell r="X1246">
            <v>0</v>
          </cell>
          <cell r="Y1246">
            <v>0.29099999999999998</v>
          </cell>
          <cell r="Z1246">
            <v>0.66800000000000004</v>
          </cell>
          <cell r="AB1246">
            <v>5.333333333333333</v>
          </cell>
          <cell r="AD1246">
            <v>7</v>
          </cell>
          <cell r="AF1246">
            <v>0</v>
          </cell>
          <cell r="AG1246">
            <v>0</v>
          </cell>
          <cell r="AH1246">
            <v>0</v>
          </cell>
          <cell r="AI1246">
            <v>1.54</v>
          </cell>
          <cell r="AJ1246">
            <v>1.39</v>
          </cell>
          <cell r="AK1246">
            <v>0.77900000000000003</v>
          </cell>
          <cell r="AL1246">
            <v>0.93700000000000006</v>
          </cell>
          <cell r="AM1246">
            <v>0.53900000000000003</v>
          </cell>
          <cell r="AN1246">
            <v>0.67900000000000005</v>
          </cell>
          <cell r="AO1246">
            <v>0.36799999999999999</v>
          </cell>
          <cell r="AP1246">
            <v>0.55500000000000005</v>
          </cell>
          <cell r="AQ1246">
            <v>0.42599999999999999</v>
          </cell>
          <cell r="AR1246">
            <v>8.5500000000000007E-2</v>
          </cell>
          <cell r="AS1246">
            <v>4.1300000000000003E-2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1.42</v>
          </cell>
          <cell r="AZ1246">
            <v>0</v>
          </cell>
          <cell r="BA1246">
            <v>0.42599999999999999</v>
          </cell>
          <cell r="BB1246">
            <v>1</v>
          </cell>
          <cell r="BD1246" t="str">
            <v>L76x51x9.5</v>
          </cell>
          <cell r="BE1246" t="str">
            <v>L76x51x9.5</v>
          </cell>
          <cell r="BF1246">
            <v>8.86</v>
          </cell>
          <cell r="BG1246">
            <v>11.299191749999999</v>
          </cell>
          <cell r="BH1246">
            <v>7.6229999999999993</v>
          </cell>
          <cell r="BI1246">
            <v>0</v>
          </cell>
          <cell r="BJ1246">
            <v>0</v>
          </cell>
          <cell r="BK1246">
            <v>0</v>
          </cell>
          <cell r="BL1246">
            <v>5.0819999999999999</v>
          </cell>
          <cell r="BM1246">
            <v>0</v>
          </cell>
          <cell r="BN1246">
            <v>0</v>
          </cell>
          <cell r="BO1246">
            <v>0</v>
          </cell>
          <cell r="BP1246">
            <v>0.95287499999999992</v>
          </cell>
          <cell r="BQ1246">
            <v>0</v>
          </cell>
          <cell r="BR1246">
            <v>0</v>
          </cell>
          <cell r="BS1246">
            <v>1.7469375</v>
          </cell>
          <cell r="BT1246">
            <v>1.7469375</v>
          </cell>
          <cell r="BU1246">
            <v>0</v>
          </cell>
          <cell r="BW1246">
            <v>1.3594349999999999</v>
          </cell>
          <cell r="BX1246">
            <v>2.6172300000000002</v>
          </cell>
          <cell r="BY1246">
            <v>0</v>
          </cell>
          <cell r="BZ1246">
            <v>0.73943099999999995</v>
          </cell>
          <cell r="CA1246">
            <v>1.6973880000000001</v>
          </cell>
          <cell r="CB1246">
            <v>0</v>
          </cell>
          <cell r="CC1246">
            <v>5.333333333333333</v>
          </cell>
          <cell r="CD1246">
            <v>0</v>
          </cell>
          <cell r="CE1246">
            <v>7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64.200643485071936</v>
          </cell>
          <cell r="CK1246">
            <v>22.804932725189996</v>
          </cell>
          <cell r="CL1246">
            <v>12.780606181959</v>
          </cell>
          <cell r="CM1246">
            <v>2.3809170000000002</v>
          </cell>
          <cell r="CN1246">
            <v>22.47022521977518</v>
          </cell>
          <cell r="CO1246">
            <v>11.139963539859</v>
          </cell>
          <cell r="CP1246">
            <v>6.0375649229279995</v>
          </cell>
          <cell r="CQ1246">
            <v>1.410255</v>
          </cell>
          <cell r="CR1246">
            <v>1.0824659999999999</v>
          </cell>
          <cell r="CS1246">
            <v>3.5643863753075657</v>
          </cell>
          <cell r="CT1246">
            <v>11.116755192587467</v>
          </cell>
          <cell r="CU1246">
            <v>0</v>
          </cell>
          <cell r="CV1246">
            <v>0</v>
          </cell>
          <cell r="CW1246">
            <v>0</v>
          </cell>
          <cell r="CX1246">
            <v>0</v>
          </cell>
          <cell r="CY1246">
            <v>0</v>
          </cell>
          <cell r="CZ1246">
            <v>3.6082199999999998</v>
          </cell>
          <cell r="DA1246">
            <v>0</v>
          </cell>
          <cell r="DB1246">
            <v>0.42799999999999999</v>
          </cell>
          <cell r="DC1246">
            <v>1</v>
          </cell>
        </row>
        <row r="1247">
          <cell r="C1247" t="str">
            <v>L3x2x5/16</v>
          </cell>
          <cell r="D1247" t="str">
            <v>F</v>
          </cell>
          <cell r="E1247">
            <v>5.03</v>
          </cell>
          <cell r="F1247">
            <v>1.48</v>
          </cell>
          <cell r="G1247">
            <v>3</v>
          </cell>
          <cell r="H1247">
            <v>0</v>
          </cell>
          <cell r="I1247">
            <v>0</v>
          </cell>
          <cell r="J1247">
            <v>0</v>
          </cell>
          <cell r="K1247">
            <v>2</v>
          </cell>
          <cell r="L1247">
            <v>0</v>
          </cell>
          <cell r="M1247">
            <v>0</v>
          </cell>
          <cell r="N1247">
            <v>0</v>
          </cell>
          <cell r="O1247">
            <v>0.3125</v>
          </cell>
          <cell r="P1247">
            <v>0</v>
          </cell>
          <cell r="Q1247">
            <v>0</v>
          </cell>
          <cell r="R1247">
            <v>0.625</v>
          </cell>
          <cell r="S1247">
            <v>0.625</v>
          </cell>
          <cell r="T1247">
            <v>0</v>
          </cell>
          <cell r="V1247">
            <v>0.51100000000000001</v>
          </cell>
          <cell r="W1247">
            <v>1.01</v>
          </cell>
          <cell r="X1247">
            <v>0</v>
          </cell>
          <cell r="Y1247">
            <v>0.247</v>
          </cell>
          <cell r="Z1247">
            <v>0.63300000000000001</v>
          </cell>
          <cell r="AB1247">
            <v>6.4</v>
          </cell>
          <cell r="AD1247">
            <v>8.6</v>
          </cell>
          <cell r="AF1247">
            <v>0</v>
          </cell>
          <cell r="AG1247">
            <v>0</v>
          </cell>
          <cell r="AH1247">
            <v>0</v>
          </cell>
          <cell r="AI1247">
            <v>1.32</v>
          </cell>
          <cell r="AJ1247">
            <v>1.19</v>
          </cell>
          <cell r="AK1247">
            <v>0.66200000000000003</v>
          </cell>
          <cell r="AL1247">
            <v>0.94499999999999995</v>
          </cell>
          <cell r="AM1247">
            <v>0.46700000000000003</v>
          </cell>
          <cell r="AN1247">
            <v>0.57199999999999995</v>
          </cell>
          <cell r="AO1247">
            <v>0.314</v>
          </cell>
          <cell r="AP1247">
            <v>0.56200000000000006</v>
          </cell>
          <cell r="AQ1247">
            <v>0.42799999999999999</v>
          </cell>
          <cell r="AR1247">
            <v>5.0999999999999997E-2</v>
          </cell>
          <cell r="AS1247">
            <v>2.4799999999999999E-2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1.44</v>
          </cell>
          <cell r="AZ1247">
            <v>0</v>
          </cell>
          <cell r="BA1247">
            <v>0.432</v>
          </cell>
          <cell r="BB1247">
            <v>1</v>
          </cell>
          <cell r="BD1247" t="str">
            <v>L76x51x7.9</v>
          </cell>
          <cell r="BE1247" t="str">
            <v>L76x51x7.9</v>
          </cell>
          <cell r="BF1247">
            <v>7.49</v>
          </cell>
          <cell r="BG1247">
            <v>9.5558878800000002</v>
          </cell>
          <cell r="BH1247">
            <v>7.6229999999999993</v>
          </cell>
          <cell r="BI1247">
            <v>0</v>
          </cell>
          <cell r="BJ1247">
            <v>0</v>
          </cell>
          <cell r="BK1247">
            <v>0</v>
          </cell>
          <cell r="BL1247">
            <v>5.0819999999999999</v>
          </cell>
          <cell r="BM1247">
            <v>0</v>
          </cell>
          <cell r="BN1247">
            <v>0</v>
          </cell>
          <cell r="BO1247">
            <v>0</v>
          </cell>
          <cell r="BP1247">
            <v>0.7940625</v>
          </cell>
          <cell r="BQ1247">
            <v>0</v>
          </cell>
          <cell r="BR1247">
            <v>0</v>
          </cell>
          <cell r="BS1247">
            <v>1.588125</v>
          </cell>
          <cell r="BT1247">
            <v>1.588125</v>
          </cell>
          <cell r="BU1247">
            <v>0</v>
          </cell>
          <cell r="BW1247">
            <v>1.298451</v>
          </cell>
          <cell r="BX1247">
            <v>2.5664099999999999</v>
          </cell>
          <cell r="BY1247">
            <v>0</v>
          </cell>
          <cell r="BZ1247">
            <v>0.62762699999999993</v>
          </cell>
          <cell r="CA1247">
            <v>1.6084529999999999</v>
          </cell>
          <cell r="CB1247">
            <v>0</v>
          </cell>
          <cell r="CC1247">
            <v>6.4</v>
          </cell>
          <cell r="CD1247">
            <v>0</v>
          </cell>
          <cell r="CE1247">
            <v>8.6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55.029122987204524</v>
          </cell>
          <cell r="CK1247">
            <v>19.523647440989997</v>
          </cell>
          <cell r="CL1247">
            <v>10.861054290702</v>
          </cell>
          <cell r="CM1247">
            <v>2.4012449999999999</v>
          </cell>
          <cell r="CN1247">
            <v>19.468636693200388</v>
          </cell>
          <cell r="CO1247">
            <v>9.3844759128119986</v>
          </cell>
          <cell r="CP1247">
            <v>5.1516178961939998</v>
          </cell>
          <cell r="CQ1247">
            <v>1.428042</v>
          </cell>
          <cell r="CR1247">
            <v>1.087548</v>
          </cell>
          <cell r="CS1247">
            <v>2.126125206323811</v>
          </cell>
          <cell r="CT1247">
            <v>6.6754365321106333</v>
          </cell>
          <cell r="CU1247">
            <v>0</v>
          </cell>
          <cell r="CV1247">
            <v>0</v>
          </cell>
          <cell r="CW1247">
            <v>0</v>
          </cell>
          <cell r="CX1247">
            <v>0</v>
          </cell>
          <cell r="CY1247">
            <v>0</v>
          </cell>
          <cell r="CZ1247">
            <v>3.6590399999999996</v>
          </cell>
          <cell r="DA1247">
            <v>0</v>
          </cell>
          <cell r="DB1247">
            <v>0.434</v>
          </cell>
          <cell r="DC1247">
            <v>1</v>
          </cell>
        </row>
        <row r="1248">
          <cell r="C1248" t="str">
            <v>L3x3x1/2</v>
          </cell>
          <cell r="D1248" t="str">
            <v>F</v>
          </cell>
          <cell r="E1248">
            <v>9.35</v>
          </cell>
          <cell r="F1248">
            <v>2.75</v>
          </cell>
          <cell r="G1248">
            <v>3</v>
          </cell>
          <cell r="H1248">
            <v>0</v>
          </cell>
          <cell r="I1248">
            <v>0</v>
          </cell>
          <cell r="J1248">
            <v>0</v>
          </cell>
          <cell r="K1248">
            <v>3</v>
          </cell>
          <cell r="L1248">
            <v>0</v>
          </cell>
          <cell r="M1248">
            <v>0</v>
          </cell>
          <cell r="N1248">
            <v>0</v>
          </cell>
          <cell r="O1248">
            <v>0.5</v>
          </cell>
          <cell r="P1248">
            <v>0</v>
          </cell>
          <cell r="Q1248">
            <v>0</v>
          </cell>
          <cell r="R1248">
            <v>0.875</v>
          </cell>
          <cell r="S1248">
            <v>0.875</v>
          </cell>
          <cell r="T1248">
            <v>0</v>
          </cell>
          <cell r="V1248">
            <v>0.92900000000000005</v>
          </cell>
          <cell r="W1248">
            <v>0.92900000000000005</v>
          </cell>
          <cell r="X1248">
            <v>0</v>
          </cell>
          <cell r="Y1248">
            <v>0.45800000000000002</v>
          </cell>
          <cell r="Z1248">
            <v>0.45800000000000002</v>
          </cell>
          <cell r="AB1248">
            <v>6</v>
          </cell>
          <cell r="AD1248">
            <v>5</v>
          </cell>
          <cell r="AF1248">
            <v>0</v>
          </cell>
          <cell r="AG1248">
            <v>0</v>
          </cell>
          <cell r="AH1248">
            <v>0</v>
          </cell>
          <cell r="AI1248">
            <v>2.2000000000000002</v>
          </cell>
          <cell r="AJ1248">
            <v>1.91</v>
          </cell>
          <cell r="AK1248">
            <v>1.06</v>
          </cell>
          <cell r="AL1248">
            <v>0.89500000000000002</v>
          </cell>
          <cell r="AM1248">
            <v>2.2000000000000002</v>
          </cell>
          <cell r="AN1248">
            <v>1.91</v>
          </cell>
          <cell r="AO1248">
            <v>1.06</v>
          </cell>
          <cell r="AP1248">
            <v>0.89500000000000002</v>
          </cell>
          <cell r="AQ1248">
            <v>0.57999999999999996</v>
          </cell>
          <cell r="AR1248">
            <v>0.23</v>
          </cell>
          <cell r="AS1248">
            <v>0.14399999999999999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1.59</v>
          </cell>
          <cell r="AZ1248">
            <v>0.63500000000000001</v>
          </cell>
          <cell r="BA1248">
            <v>1</v>
          </cell>
          <cell r="BB1248">
            <v>1</v>
          </cell>
          <cell r="BD1248" t="str">
            <v>L76x76x12.7</v>
          </cell>
          <cell r="BE1248" t="str">
            <v>L76x76x12.7</v>
          </cell>
          <cell r="BF1248">
            <v>14</v>
          </cell>
          <cell r="BG1248">
            <v>17.755872749999998</v>
          </cell>
          <cell r="BH1248">
            <v>7.6229999999999993</v>
          </cell>
          <cell r="BI1248">
            <v>0</v>
          </cell>
          <cell r="BJ1248">
            <v>0</v>
          </cell>
          <cell r="BK1248">
            <v>0</v>
          </cell>
          <cell r="BL1248">
            <v>7.6229999999999993</v>
          </cell>
          <cell r="BM1248">
            <v>0</v>
          </cell>
          <cell r="BN1248">
            <v>0</v>
          </cell>
          <cell r="BO1248">
            <v>0</v>
          </cell>
          <cell r="BP1248">
            <v>1.2705</v>
          </cell>
          <cell r="BQ1248">
            <v>0</v>
          </cell>
          <cell r="BR1248">
            <v>0</v>
          </cell>
          <cell r="BS1248">
            <v>2.2233749999999999</v>
          </cell>
          <cell r="BT1248">
            <v>2.2233749999999999</v>
          </cell>
          <cell r="BU1248">
            <v>0</v>
          </cell>
          <cell r="BW1248">
            <v>2.360589</v>
          </cell>
          <cell r="BX1248">
            <v>2.360589</v>
          </cell>
          <cell r="BY1248">
            <v>0</v>
          </cell>
          <cell r="BZ1248">
            <v>1.163778</v>
          </cell>
          <cell r="CA1248">
            <v>1.163778</v>
          </cell>
          <cell r="CB1248">
            <v>0</v>
          </cell>
          <cell r="CC1248">
            <v>6</v>
          </cell>
          <cell r="CD1248">
            <v>0</v>
          </cell>
          <cell r="CE1248">
            <v>5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91.715204978674208</v>
          </cell>
          <cell r="CK1248">
            <v>31.336274464109998</v>
          </cell>
          <cell r="CL1248">
            <v>17.390812006259999</v>
          </cell>
          <cell r="CM1248">
            <v>2.2741950000000002</v>
          </cell>
          <cell r="CN1248">
            <v>91.715204978674208</v>
          </cell>
          <cell r="CO1248">
            <v>31.336274464109998</v>
          </cell>
          <cell r="CP1248">
            <v>17.390812006259999</v>
          </cell>
          <cell r="CQ1248">
            <v>2.2741950000000002</v>
          </cell>
          <cell r="CR1248">
            <v>1.4737799999999999</v>
          </cell>
          <cell r="CS1248">
            <v>9.5884077932250307</v>
          </cell>
          <cell r="CT1248">
            <v>38.760599218706901</v>
          </cell>
          <cell r="CU1248">
            <v>0</v>
          </cell>
          <cell r="CV1248">
            <v>0</v>
          </cell>
          <cell r="CW1248">
            <v>0</v>
          </cell>
          <cell r="CX1248">
            <v>0</v>
          </cell>
          <cell r="CY1248">
            <v>0</v>
          </cell>
          <cell r="CZ1248">
            <v>4.0401899999999999</v>
          </cell>
          <cell r="DA1248">
            <v>0.63500000000000001</v>
          </cell>
          <cell r="DB1248">
            <v>1</v>
          </cell>
          <cell r="DC1248">
            <v>1</v>
          </cell>
        </row>
        <row r="1249">
          <cell r="C1249" t="str">
            <v>L3x3x1/4</v>
          </cell>
          <cell r="D1249" t="str">
            <v>F</v>
          </cell>
          <cell r="E1249">
            <v>4.8899999999999997</v>
          </cell>
          <cell r="F1249">
            <v>1.44</v>
          </cell>
          <cell r="G1249">
            <v>3</v>
          </cell>
          <cell r="H1249">
            <v>0</v>
          </cell>
          <cell r="I1249">
            <v>0</v>
          </cell>
          <cell r="J1249">
            <v>0</v>
          </cell>
          <cell r="K1249">
            <v>3</v>
          </cell>
          <cell r="L1249">
            <v>0</v>
          </cell>
          <cell r="M1249">
            <v>0</v>
          </cell>
          <cell r="N1249">
            <v>0</v>
          </cell>
          <cell r="O1249">
            <v>0.25</v>
          </cell>
          <cell r="P1249">
            <v>0</v>
          </cell>
          <cell r="Q1249">
            <v>0</v>
          </cell>
          <cell r="R1249">
            <v>0.625</v>
          </cell>
          <cell r="S1249">
            <v>0.625</v>
          </cell>
          <cell r="T1249">
            <v>0</v>
          </cell>
          <cell r="V1249">
            <v>0.83599999999999997</v>
          </cell>
          <cell r="W1249">
            <v>0.83599999999999997</v>
          </cell>
          <cell r="X1249">
            <v>0</v>
          </cell>
          <cell r="Y1249">
            <v>0.23899999999999999</v>
          </cell>
          <cell r="Z1249">
            <v>0.23899999999999999</v>
          </cell>
          <cell r="AB1249">
            <v>12</v>
          </cell>
          <cell r="AD1249">
            <v>11</v>
          </cell>
          <cell r="AF1249">
            <v>0</v>
          </cell>
          <cell r="AG1249">
            <v>0</v>
          </cell>
          <cell r="AH1249">
            <v>0</v>
          </cell>
          <cell r="AI1249">
            <v>1.23</v>
          </cell>
          <cell r="AJ1249">
            <v>1.02</v>
          </cell>
          <cell r="AK1249">
            <v>0.56899999999999995</v>
          </cell>
          <cell r="AL1249">
            <v>0.92600000000000005</v>
          </cell>
          <cell r="AM1249">
            <v>1.23</v>
          </cell>
          <cell r="AN1249">
            <v>1.02</v>
          </cell>
          <cell r="AO1249">
            <v>0.56899999999999995</v>
          </cell>
          <cell r="AP1249">
            <v>0.92600000000000005</v>
          </cell>
          <cell r="AQ1249">
            <v>0.58499999999999996</v>
          </cell>
          <cell r="AR1249">
            <v>3.1300000000000001E-2</v>
          </cell>
          <cell r="AS1249">
            <v>2.06E-2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1.65</v>
          </cell>
          <cell r="AZ1249">
            <v>0.628</v>
          </cell>
          <cell r="BA1249">
            <v>1</v>
          </cell>
          <cell r="BB1249">
            <v>1</v>
          </cell>
          <cell r="BD1249" t="str">
            <v>L76x76x6.4</v>
          </cell>
          <cell r="BE1249" t="str">
            <v>L76x76x6.4</v>
          </cell>
          <cell r="BF1249">
            <v>7.2799999999999994</v>
          </cell>
          <cell r="BG1249">
            <v>9.2976206399999999</v>
          </cell>
          <cell r="BH1249">
            <v>7.6229999999999993</v>
          </cell>
          <cell r="BI1249">
            <v>0</v>
          </cell>
          <cell r="BJ1249">
            <v>0</v>
          </cell>
          <cell r="BK1249">
            <v>0</v>
          </cell>
          <cell r="BL1249">
            <v>7.6229999999999993</v>
          </cell>
          <cell r="BM1249">
            <v>0</v>
          </cell>
          <cell r="BN1249">
            <v>0</v>
          </cell>
          <cell r="BO1249">
            <v>0</v>
          </cell>
          <cell r="BP1249">
            <v>0.63524999999999998</v>
          </cell>
          <cell r="BQ1249">
            <v>0</v>
          </cell>
          <cell r="BR1249">
            <v>0</v>
          </cell>
          <cell r="BS1249">
            <v>1.588125</v>
          </cell>
          <cell r="BT1249">
            <v>1.588125</v>
          </cell>
          <cell r="BU1249">
            <v>0</v>
          </cell>
          <cell r="BW1249">
            <v>2.1242760000000001</v>
          </cell>
          <cell r="BX1249">
            <v>2.1242760000000001</v>
          </cell>
          <cell r="BY1249">
            <v>0</v>
          </cell>
          <cell r="BZ1249">
            <v>0.60729899999999992</v>
          </cell>
          <cell r="CA1249">
            <v>0.60729899999999992</v>
          </cell>
          <cell r="CB1249">
            <v>0</v>
          </cell>
          <cell r="CC1249">
            <v>12</v>
          </cell>
          <cell r="CD1249">
            <v>0</v>
          </cell>
          <cell r="CE1249">
            <v>11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51.277137328986029</v>
          </cell>
          <cell r="CK1249">
            <v>16.734554949419998</v>
          </cell>
          <cell r="CL1249">
            <v>9.3352566335489993</v>
          </cell>
          <cell r="CM1249">
            <v>2.3529659999999999</v>
          </cell>
          <cell r="CN1249">
            <v>51.277137328986029</v>
          </cell>
          <cell r="CO1249">
            <v>16.734554949419998</v>
          </cell>
          <cell r="CP1249">
            <v>9.3352566335489993</v>
          </cell>
          <cell r="CQ1249">
            <v>2.3529659999999999</v>
          </cell>
          <cell r="CR1249">
            <v>1.4864849999999998</v>
          </cell>
          <cell r="CS1249">
            <v>1.3048572344693192</v>
          </cell>
          <cell r="CT1249">
            <v>5.5449190548983491</v>
          </cell>
          <cell r="CU1249">
            <v>180</v>
          </cell>
          <cell r="CV1249">
            <v>0</v>
          </cell>
          <cell r="CW1249">
            <v>0</v>
          </cell>
          <cell r="CX1249">
            <v>0</v>
          </cell>
          <cell r="CY1249">
            <v>0</v>
          </cell>
          <cell r="CZ1249">
            <v>4.1926499999999995</v>
          </cell>
          <cell r="DA1249">
            <v>0.628</v>
          </cell>
          <cell r="DB1249">
            <v>1</v>
          </cell>
          <cell r="DC1249">
            <v>1</v>
          </cell>
        </row>
        <row r="1250">
          <cell r="C1250" t="str">
            <v>L3x3x3/16</v>
          </cell>
          <cell r="D1250" t="str">
            <v>F</v>
          </cell>
          <cell r="E1250">
            <v>3.7</v>
          </cell>
          <cell r="F1250">
            <v>1.0900000000000001</v>
          </cell>
          <cell r="G1250">
            <v>3</v>
          </cell>
          <cell r="H1250">
            <v>0</v>
          </cell>
          <cell r="I1250">
            <v>0</v>
          </cell>
          <cell r="J1250">
            <v>0</v>
          </cell>
          <cell r="K1250">
            <v>3</v>
          </cell>
          <cell r="L1250">
            <v>0</v>
          </cell>
          <cell r="M1250">
            <v>0</v>
          </cell>
          <cell r="N1250">
            <v>0</v>
          </cell>
          <cell r="O1250">
            <v>0.1875</v>
          </cell>
          <cell r="P1250">
            <v>0</v>
          </cell>
          <cell r="Q1250">
            <v>0</v>
          </cell>
          <cell r="R1250">
            <v>0.5625</v>
          </cell>
          <cell r="S1250">
            <v>0.5625</v>
          </cell>
          <cell r="T1250">
            <v>0</v>
          </cell>
          <cell r="V1250">
            <v>0.81200000000000006</v>
          </cell>
          <cell r="W1250">
            <v>0.81200000000000006</v>
          </cell>
          <cell r="X1250">
            <v>0</v>
          </cell>
          <cell r="Y1250">
            <v>0.18099999999999999</v>
          </cell>
          <cell r="Z1250">
            <v>0.18099999999999999</v>
          </cell>
          <cell r="AB1250">
            <v>16</v>
          </cell>
          <cell r="AD1250">
            <v>15</v>
          </cell>
          <cell r="AF1250">
            <v>0</v>
          </cell>
          <cell r="AG1250">
            <v>0</v>
          </cell>
          <cell r="AH1250">
            <v>0</v>
          </cell>
          <cell r="AI1250">
            <v>0.94799999999999995</v>
          </cell>
          <cell r="AJ1250">
            <v>0.77400000000000002</v>
          </cell>
          <cell r="AK1250">
            <v>0.433</v>
          </cell>
          <cell r="AL1250">
            <v>0.93300000000000005</v>
          </cell>
          <cell r="AM1250">
            <v>0.94799999999999995</v>
          </cell>
          <cell r="AN1250">
            <v>0.77400000000000002</v>
          </cell>
          <cell r="AO1250">
            <v>0.433</v>
          </cell>
          <cell r="AP1250">
            <v>0.93300000000000005</v>
          </cell>
          <cell r="AQ1250">
            <v>0.58599999999999997</v>
          </cell>
          <cell r="AR1250">
            <v>1.3599999999999999E-2</v>
          </cell>
          <cell r="AS1250">
            <v>8.9999999999999993E-3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1.66</v>
          </cell>
          <cell r="AZ1250">
            <v>0.627</v>
          </cell>
          <cell r="BA1250">
            <v>1</v>
          </cell>
          <cell r="BB1250">
            <v>0.91156412784207241</v>
          </cell>
          <cell r="BD1250" t="str">
            <v>L76x76x4.8</v>
          </cell>
          <cell r="BE1250" t="str">
            <v>L76x76x4.8</v>
          </cell>
          <cell r="BF1250">
            <v>5.51</v>
          </cell>
          <cell r="BG1250">
            <v>7.03778229</v>
          </cell>
          <cell r="BH1250">
            <v>7.6229999999999993</v>
          </cell>
          <cell r="BI1250">
            <v>0</v>
          </cell>
          <cell r="BJ1250">
            <v>0</v>
          </cell>
          <cell r="BK1250">
            <v>0</v>
          </cell>
          <cell r="BL1250">
            <v>7.6229999999999993</v>
          </cell>
          <cell r="BM1250">
            <v>0</v>
          </cell>
          <cell r="BN1250">
            <v>0</v>
          </cell>
          <cell r="BO1250">
            <v>0</v>
          </cell>
          <cell r="BP1250">
            <v>0.47643749999999996</v>
          </cell>
          <cell r="BQ1250">
            <v>0</v>
          </cell>
          <cell r="BR1250">
            <v>0</v>
          </cell>
          <cell r="BS1250">
            <v>1.4293125</v>
          </cell>
          <cell r="BT1250">
            <v>1.4293125</v>
          </cell>
          <cell r="BU1250">
            <v>0</v>
          </cell>
          <cell r="BW1250">
            <v>2.0632920000000001</v>
          </cell>
          <cell r="BX1250">
            <v>2.0632920000000001</v>
          </cell>
          <cell r="BY1250">
            <v>0</v>
          </cell>
          <cell r="BZ1250">
            <v>0.45992099999999997</v>
          </cell>
          <cell r="CA1250">
            <v>0.45992099999999997</v>
          </cell>
          <cell r="CB1250">
            <v>0</v>
          </cell>
          <cell r="CC1250">
            <v>16</v>
          </cell>
          <cell r="CD1250">
            <v>0</v>
          </cell>
          <cell r="CE1250">
            <v>15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39.520915599901421</v>
          </cell>
          <cell r="CK1250">
            <v>12.698574049853999</v>
          </cell>
          <cell r="CL1250">
            <v>7.1039826402929993</v>
          </cell>
          <cell r="CM1250">
            <v>2.3707530000000001</v>
          </cell>
          <cell r="CN1250">
            <v>39.520915599901421</v>
          </cell>
          <cell r="CO1250">
            <v>12.698574049853999</v>
          </cell>
          <cell r="CP1250">
            <v>7.1039826402929993</v>
          </cell>
          <cell r="CQ1250">
            <v>2.3707530000000001</v>
          </cell>
          <cell r="CR1250">
            <v>1.489026</v>
          </cell>
          <cell r="CS1250">
            <v>0.56696672168634954</v>
          </cell>
          <cell r="CT1250">
            <v>2.4225374511691813</v>
          </cell>
          <cell r="CU1250">
            <v>0</v>
          </cell>
          <cell r="CV1250">
            <v>0</v>
          </cell>
          <cell r="CW1250">
            <v>0</v>
          </cell>
          <cell r="CX1250">
            <v>0</v>
          </cell>
          <cell r="CY1250">
            <v>0</v>
          </cell>
          <cell r="CZ1250">
            <v>4.2180599999999995</v>
          </cell>
          <cell r="DA1250">
            <v>0.627</v>
          </cell>
          <cell r="DB1250">
            <v>1</v>
          </cell>
          <cell r="DC1250">
            <v>0.91</v>
          </cell>
        </row>
        <row r="1251">
          <cell r="C1251" t="str">
            <v>L3x3x3/8</v>
          </cell>
          <cell r="D1251" t="str">
            <v>F</v>
          </cell>
          <cell r="E1251">
            <v>7.17</v>
          </cell>
          <cell r="F1251">
            <v>2.11</v>
          </cell>
          <cell r="G1251">
            <v>3</v>
          </cell>
          <cell r="H1251">
            <v>0</v>
          </cell>
          <cell r="I1251">
            <v>0</v>
          </cell>
          <cell r="J1251">
            <v>0</v>
          </cell>
          <cell r="K1251">
            <v>3</v>
          </cell>
          <cell r="L1251">
            <v>0</v>
          </cell>
          <cell r="M1251">
            <v>0</v>
          </cell>
          <cell r="N1251">
            <v>0</v>
          </cell>
          <cell r="O1251">
            <v>0.375</v>
          </cell>
          <cell r="P1251">
            <v>0</v>
          </cell>
          <cell r="Q1251">
            <v>0</v>
          </cell>
          <cell r="R1251">
            <v>0.75</v>
          </cell>
          <cell r="S1251">
            <v>0.75</v>
          </cell>
          <cell r="T1251">
            <v>0</v>
          </cell>
          <cell r="V1251">
            <v>0.88400000000000001</v>
          </cell>
          <cell r="W1251">
            <v>0.88400000000000001</v>
          </cell>
          <cell r="X1251">
            <v>0</v>
          </cell>
          <cell r="Y1251">
            <v>0.35099999999999998</v>
          </cell>
          <cell r="Z1251">
            <v>0.35099999999999998</v>
          </cell>
          <cell r="AB1251">
            <v>8</v>
          </cell>
          <cell r="AD1251">
            <v>7</v>
          </cell>
          <cell r="AF1251">
            <v>0</v>
          </cell>
          <cell r="AG1251">
            <v>0</v>
          </cell>
          <cell r="AH1251">
            <v>0</v>
          </cell>
          <cell r="AI1251">
            <v>1.75</v>
          </cell>
          <cell r="AJ1251">
            <v>1.48</v>
          </cell>
          <cell r="AK1251">
            <v>0.82499999999999996</v>
          </cell>
          <cell r="AL1251">
            <v>0.91</v>
          </cell>
          <cell r="AM1251">
            <v>1.75</v>
          </cell>
          <cell r="AN1251">
            <v>1.48</v>
          </cell>
          <cell r="AO1251">
            <v>0.82499999999999996</v>
          </cell>
          <cell r="AP1251">
            <v>0.91</v>
          </cell>
          <cell r="AQ1251">
            <v>0.58099999999999996</v>
          </cell>
          <cell r="AR1251">
            <v>0.10100000000000001</v>
          </cell>
          <cell r="AS1251">
            <v>6.5199999999999994E-2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1.62</v>
          </cell>
          <cell r="AZ1251">
            <v>0.63</v>
          </cell>
          <cell r="BA1251">
            <v>1</v>
          </cell>
          <cell r="BB1251">
            <v>1</v>
          </cell>
          <cell r="BD1251" t="str">
            <v>L76x76x9.5</v>
          </cell>
          <cell r="BE1251" t="str">
            <v>L76x76x9.5</v>
          </cell>
          <cell r="BF1251">
            <v>10.7</v>
          </cell>
          <cell r="BG1251">
            <v>13.623596909999998</v>
          </cell>
          <cell r="BH1251">
            <v>7.6229999999999993</v>
          </cell>
          <cell r="BI1251">
            <v>0</v>
          </cell>
          <cell r="BJ1251">
            <v>0</v>
          </cell>
          <cell r="BK1251">
            <v>0</v>
          </cell>
          <cell r="BL1251">
            <v>7.6229999999999993</v>
          </cell>
          <cell r="BM1251">
            <v>0</v>
          </cell>
          <cell r="BN1251">
            <v>0</v>
          </cell>
          <cell r="BO1251">
            <v>0</v>
          </cell>
          <cell r="BP1251">
            <v>0.95287499999999992</v>
          </cell>
          <cell r="BQ1251">
            <v>0</v>
          </cell>
          <cell r="BR1251">
            <v>0</v>
          </cell>
          <cell r="BS1251">
            <v>1.9057499999999998</v>
          </cell>
          <cell r="BT1251">
            <v>1.9057499999999998</v>
          </cell>
          <cell r="BU1251">
            <v>0</v>
          </cell>
          <cell r="BW1251">
            <v>2.2462439999999999</v>
          </cell>
          <cell r="BX1251">
            <v>2.2462439999999999</v>
          </cell>
          <cell r="BY1251">
            <v>0</v>
          </cell>
          <cell r="BZ1251">
            <v>0.89189099999999988</v>
          </cell>
          <cell r="CA1251">
            <v>0.89189099999999988</v>
          </cell>
          <cell r="CB1251">
            <v>0</v>
          </cell>
          <cell r="CC1251">
            <v>8</v>
          </cell>
          <cell r="CD1251">
            <v>0</v>
          </cell>
          <cell r="CE1251">
            <v>7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72.955276687581744</v>
          </cell>
          <cell r="CK1251">
            <v>24.28151110308</v>
          </cell>
          <cell r="CL1251">
            <v>13.535301797324998</v>
          </cell>
          <cell r="CM1251">
            <v>2.3123100000000001</v>
          </cell>
          <cell r="CN1251">
            <v>72.955276687581744</v>
          </cell>
          <cell r="CO1251">
            <v>24.28151110308</v>
          </cell>
          <cell r="CP1251">
            <v>13.535301797324998</v>
          </cell>
          <cell r="CQ1251">
            <v>2.3123100000000001</v>
          </cell>
          <cell r="CR1251">
            <v>1.4763209999999998</v>
          </cell>
          <cell r="CS1251">
            <v>4.2105616831118615</v>
          </cell>
          <cell r="CT1251">
            <v>17.549937979581181</v>
          </cell>
          <cell r="CU1251">
            <v>0</v>
          </cell>
          <cell r="CV1251">
            <v>0</v>
          </cell>
          <cell r="CW1251">
            <v>0</v>
          </cell>
          <cell r="CX1251">
            <v>0</v>
          </cell>
          <cell r="CY1251">
            <v>0</v>
          </cell>
          <cell r="CZ1251">
            <v>4.1164199999999997</v>
          </cell>
          <cell r="DA1251">
            <v>0.63</v>
          </cell>
          <cell r="DB1251">
            <v>1</v>
          </cell>
          <cell r="DC1251">
            <v>1</v>
          </cell>
        </row>
        <row r="1252">
          <cell r="C1252" t="str">
            <v>L3x3x5/16</v>
          </cell>
          <cell r="D1252" t="str">
            <v>F</v>
          </cell>
          <cell r="E1252">
            <v>6.04</v>
          </cell>
          <cell r="F1252">
            <v>1.78</v>
          </cell>
          <cell r="G1252">
            <v>3</v>
          </cell>
          <cell r="H1252">
            <v>0</v>
          </cell>
          <cell r="I1252">
            <v>0</v>
          </cell>
          <cell r="J1252">
            <v>0</v>
          </cell>
          <cell r="K1252">
            <v>3</v>
          </cell>
          <cell r="L1252">
            <v>0</v>
          </cell>
          <cell r="M1252">
            <v>0</v>
          </cell>
          <cell r="N1252">
            <v>0</v>
          </cell>
          <cell r="O1252">
            <v>0.3125</v>
          </cell>
          <cell r="P1252">
            <v>0</v>
          </cell>
          <cell r="Q1252">
            <v>0</v>
          </cell>
          <cell r="R1252">
            <v>0.6875</v>
          </cell>
          <cell r="S1252">
            <v>0.6875</v>
          </cell>
          <cell r="T1252">
            <v>0</v>
          </cell>
          <cell r="V1252">
            <v>0.86</v>
          </cell>
          <cell r="W1252">
            <v>0.86</v>
          </cell>
          <cell r="X1252">
            <v>0</v>
          </cell>
          <cell r="Y1252">
            <v>0.29599999999999999</v>
          </cell>
          <cell r="Z1252">
            <v>0.29599999999999999</v>
          </cell>
          <cell r="AB1252">
            <v>9.6</v>
          </cell>
          <cell r="AD1252">
            <v>8.6</v>
          </cell>
          <cell r="AF1252">
            <v>0</v>
          </cell>
          <cell r="AG1252">
            <v>0</v>
          </cell>
          <cell r="AH1252">
            <v>0</v>
          </cell>
          <cell r="AI1252">
            <v>1.5</v>
          </cell>
          <cell r="AJ1252">
            <v>1.26</v>
          </cell>
          <cell r="AK1252">
            <v>0.69899999999999995</v>
          </cell>
          <cell r="AL1252">
            <v>0.91800000000000004</v>
          </cell>
          <cell r="AM1252">
            <v>1.5</v>
          </cell>
          <cell r="AN1252">
            <v>1.25</v>
          </cell>
          <cell r="AO1252">
            <v>0.69899999999999995</v>
          </cell>
          <cell r="AP1252">
            <v>0.91800000000000004</v>
          </cell>
          <cell r="AQ1252">
            <v>0.58299999999999996</v>
          </cell>
          <cell r="AR1252">
            <v>5.9700000000000003E-2</v>
          </cell>
          <cell r="AS1252">
            <v>3.9E-2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1.63</v>
          </cell>
          <cell r="AZ1252">
            <v>0.629</v>
          </cell>
          <cell r="BA1252">
            <v>1</v>
          </cell>
          <cell r="BB1252">
            <v>1</v>
          </cell>
          <cell r="BD1252" t="str">
            <v>L76x76x7.9</v>
          </cell>
          <cell r="BE1252" t="str">
            <v>L76x76x7.9</v>
          </cell>
          <cell r="BF1252">
            <v>8.99</v>
          </cell>
          <cell r="BG1252">
            <v>11.49289218</v>
          </cell>
          <cell r="BH1252">
            <v>7.6229999999999993</v>
          </cell>
          <cell r="BI1252">
            <v>0</v>
          </cell>
          <cell r="BJ1252">
            <v>0</v>
          </cell>
          <cell r="BK1252">
            <v>0</v>
          </cell>
          <cell r="BL1252">
            <v>7.6229999999999993</v>
          </cell>
          <cell r="BM1252">
            <v>0</v>
          </cell>
          <cell r="BN1252">
            <v>0</v>
          </cell>
          <cell r="BO1252">
            <v>0</v>
          </cell>
          <cell r="BP1252">
            <v>0.7940625</v>
          </cell>
          <cell r="BQ1252">
            <v>0</v>
          </cell>
          <cell r="BR1252">
            <v>0</v>
          </cell>
          <cell r="BS1252">
            <v>1.7469375</v>
          </cell>
          <cell r="BT1252">
            <v>1.7469375</v>
          </cell>
          <cell r="BU1252">
            <v>0</v>
          </cell>
          <cell r="BW1252">
            <v>2.18526</v>
          </cell>
          <cell r="BX1252">
            <v>2.18526</v>
          </cell>
          <cell r="BY1252">
            <v>0</v>
          </cell>
          <cell r="BZ1252">
            <v>0.75213599999999992</v>
          </cell>
          <cell r="CA1252">
            <v>0.75213599999999992</v>
          </cell>
          <cell r="CB1252">
            <v>0</v>
          </cell>
          <cell r="CC1252">
            <v>9.6</v>
          </cell>
          <cell r="CD1252">
            <v>0</v>
          </cell>
          <cell r="CE1252">
            <v>8.6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62.533094303641498</v>
          </cell>
          <cell r="CK1252">
            <v>20.672097290459998</v>
          </cell>
          <cell r="CL1252">
            <v>11.468092068278999</v>
          </cell>
          <cell r="CM1252">
            <v>2.3326380000000002</v>
          </cell>
          <cell r="CN1252">
            <v>62.533094303641498</v>
          </cell>
          <cell r="CO1252">
            <v>20.508033026249997</v>
          </cell>
          <cell r="CP1252">
            <v>11.468092068278999</v>
          </cell>
          <cell r="CQ1252">
            <v>2.3326380000000002</v>
          </cell>
          <cell r="CR1252">
            <v>1.4814029999999998</v>
          </cell>
          <cell r="CS1252">
            <v>2.4888171532849319</v>
          </cell>
          <cell r="CT1252">
            <v>10.497662288399786</v>
          </cell>
          <cell r="CU1252">
            <v>0</v>
          </cell>
          <cell r="CV1252">
            <v>0</v>
          </cell>
          <cell r="CW1252">
            <v>0</v>
          </cell>
          <cell r="CX1252">
            <v>0</v>
          </cell>
          <cell r="CY1252">
            <v>0</v>
          </cell>
          <cell r="CZ1252">
            <v>4.1418299999999997</v>
          </cell>
          <cell r="DA1252">
            <v>0.629</v>
          </cell>
          <cell r="DB1252">
            <v>1</v>
          </cell>
          <cell r="DC1252">
            <v>1</v>
          </cell>
        </row>
        <row r="1253">
          <cell r="C1253" t="str">
            <v>L3x3x7/16</v>
          </cell>
          <cell r="D1253" t="str">
            <v>F</v>
          </cell>
          <cell r="E1253">
            <v>8.2799999999999994</v>
          </cell>
          <cell r="F1253">
            <v>2.4300000000000002</v>
          </cell>
          <cell r="G1253">
            <v>3</v>
          </cell>
          <cell r="H1253">
            <v>0</v>
          </cell>
          <cell r="I1253">
            <v>0</v>
          </cell>
          <cell r="J1253">
            <v>0</v>
          </cell>
          <cell r="K1253">
            <v>3</v>
          </cell>
          <cell r="L1253">
            <v>0</v>
          </cell>
          <cell r="M1253">
            <v>0</v>
          </cell>
          <cell r="N1253">
            <v>0</v>
          </cell>
          <cell r="O1253">
            <v>0.4375</v>
          </cell>
          <cell r="P1253">
            <v>0</v>
          </cell>
          <cell r="Q1253">
            <v>0</v>
          </cell>
          <cell r="R1253">
            <v>0.8125</v>
          </cell>
          <cell r="S1253">
            <v>0.8125</v>
          </cell>
          <cell r="T1253">
            <v>0</v>
          </cell>
          <cell r="V1253">
            <v>0.90700000000000003</v>
          </cell>
          <cell r="W1253">
            <v>0.90700000000000003</v>
          </cell>
          <cell r="X1253">
            <v>0</v>
          </cell>
          <cell r="Y1253">
            <v>0.40500000000000003</v>
          </cell>
          <cell r="Z1253">
            <v>0.40500000000000003</v>
          </cell>
          <cell r="AB1253">
            <v>6.8571428571428568</v>
          </cell>
          <cell r="AD1253">
            <v>5.8571428571428568</v>
          </cell>
          <cell r="AF1253">
            <v>0</v>
          </cell>
          <cell r="AG1253">
            <v>0</v>
          </cell>
          <cell r="AH1253">
            <v>0</v>
          </cell>
          <cell r="AI1253">
            <v>1.98</v>
          </cell>
          <cell r="AJ1253">
            <v>1.7</v>
          </cell>
          <cell r="AK1253">
            <v>0.94599999999999995</v>
          </cell>
          <cell r="AL1253">
            <v>0.90300000000000002</v>
          </cell>
          <cell r="AM1253">
            <v>1.98</v>
          </cell>
          <cell r="AN1253">
            <v>1.7</v>
          </cell>
          <cell r="AO1253">
            <v>0.94599999999999995</v>
          </cell>
          <cell r="AP1253">
            <v>0.90300000000000002</v>
          </cell>
          <cell r="AQ1253">
            <v>0.57999999999999996</v>
          </cell>
          <cell r="AR1253">
            <v>0.157</v>
          </cell>
          <cell r="AS1253">
            <v>0.1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1.61</v>
          </cell>
          <cell r="AZ1253">
            <v>0.63200000000000001</v>
          </cell>
          <cell r="BA1253">
            <v>1</v>
          </cell>
          <cell r="BB1253">
            <v>1</v>
          </cell>
          <cell r="BD1253" t="str">
            <v>L76x76x11.1</v>
          </cell>
          <cell r="BE1253" t="str">
            <v>L76x76x11.1</v>
          </cell>
          <cell r="BF1253">
            <v>12.4</v>
          </cell>
          <cell r="BG1253">
            <v>15.689734830000001</v>
          </cell>
          <cell r="BH1253">
            <v>7.6229999999999993</v>
          </cell>
          <cell r="BI1253">
            <v>0</v>
          </cell>
          <cell r="BJ1253">
            <v>0</v>
          </cell>
          <cell r="BK1253">
            <v>0</v>
          </cell>
          <cell r="BL1253">
            <v>7.6229999999999993</v>
          </cell>
          <cell r="BM1253">
            <v>0</v>
          </cell>
          <cell r="BN1253">
            <v>0</v>
          </cell>
          <cell r="BO1253">
            <v>0</v>
          </cell>
          <cell r="BP1253">
            <v>1.1116874999999999</v>
          </cell>
          <cell r="BQ1253">
            <v>0</v>
          </cell>
          <cell r="BR1253">
            <v>0</v>
          </cell>
          <cell r="BS1253">
            <v>2.0645625000000001</v>
          </cell>
          <cell r="BT1253">
            <v>2.0645625000000001</v>
          </cell>
          <cell r="BU1253">
            <v>0</v>
          </cell>
          <cell r="BW1253">
            <v>2.3046869999999999</v>
          </cell>
          <cell r="BX1253">
            <v>2.3046869999999999</v>
          </cell>
          <cell r="BY1253">
            <v>0</v>
          </cell>
          <cell r="BZ1253">
            <v>1.0291049999999999</v>
          </cell>
          <cell r="CA1253">
            <v>1.0291049999999999</v>
          </cell>
          <cell r="CB1253">
            <v>0</v>
          </cell>
          <cell r="CC1253">
            <v>6.8571428571428568</v>
          </cell>
          <cell r="CD1253">
            <v>0</v>
          </cell>
          <cell r="CE1253">
            <v>5.8571428571428568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82.543684480806775</v>
          </cell>
          <cell r="CK1253">
            <v>27.890924915699998</v>
          </cell>
          <cell r="CL1253">
            <v>15.520479394265998</v>
          </cell>
          <cell r="CM1253">
            <v>2.2945229999999999</v>
          </cell>
          <cell r="CN1253">
            <v>82.543684480806775</v>
          </cell>
          <cell r="CO1253">
            <v>27.890924915699998</v>
          </cell>
          <cell r="CP1253">
            <v>15.520479394265998</v>
          </cell>
          <cell r="CQ1253">
            <v>2.2945229999999999</v>
          </cell>
          <cell r="CR1253">
            <v>1.4737799999999999</v>
          </cell>
          <cell r="CS1253">
            <v>6.5451305371144768</v>
          </cell>
          <cell r="CT1253">
            <v>26.917082790768685</v>
          </cell>
          <cell r="CU1253">
            <v>0</v>
          </cell>
          <cell r="CV1253">
            <v>0</v>
          </cell>
          <cell r="CW1253">
            <v>0</v>
          </cell>
          <cell r="CX1253">
            <v>0</v>
          </cell>
          <cell r="CY1253">
            <v>0</v>
          </cell>
          <cell r="CZ1253">
            <v>4.0910099999999998</v>
          </cell>
          <cell r="DA1253">
            <v>0.63200000000000001</v>
          </cell>
          <cell r="DB1253">
            <v>1</v>
          </cell>
          <cell r="DC1253">
            <v>1</v>
          </cell>
        </row>
        <row r="1254">
          <cell r="C1254" t="str">
            <v>L4x3-1/2x1/2</v>
          </cell>
          <cell r="D1254" t="str">
            <v>F</v>
          </cell>
          <cell r="E1254">
            <v>11.9</v>
          </cell>
          <cell r="F1254">
            <v>3.5</v>
          </cell>
          <cell r="G1254">
            <v>4</v>
          </cell>
          <cell r="H1254">
            <v>0</v>
          </cell>
          <cell r="I1254">
            <v>0</v>
          </cell>
          <cell r="J1254">
            <v>0</v>
          </cell>
          <cell r="K1254">
            <v>3.5</v>
          </cell>
          <cell r="L1254">
            <v>0</v>
          </cell>
          <cell r="M1254">
            <v>0</v>
          </cell>
          <cell r="N1254">
            <v>0</v>
          </cell>
          <cell r="O1254">
            <v>0.5</v>
          </cell>
          <cell r="P1254">
            <v>0</v>
          </cell>
          <cell r="Q1254">
            <v>0</v>
          </cell>
          <cell r="R1254">
            <v>0.875</v>
          </cell>
          <cell r="S1254">
            <v>0.875</v>
          </cell>
          <cell r="T1254">
            <v>0</v>
          </cell>
          <cell r="V1254">
            <v>0.99399999999999999</v>
          </cell>
          <cell r="W1254">
            <v>1.24</v>
          </cell>
          <cell r="X1254">
            <v>0</v>
          </cell>
          <cell r="Y1254">
            <v>0.438</v>
          </cell>
          <cell r="Z1254">
            <v>0.497</v>
          </cell>
          <cell r="AB1254">
            <v>7</v>
          </cell>
          <cell r="AD1254">
            <v>7</v>
          </cell>
          <cell r="AF1254">
            <v>0</v>
          </cell>
          <cell r="AG1254">
            <v>0</v>
          </cell>
          <cell r="AH1254">
            <v>0</v>
          </cell>
          <cell r="AI1254">
            <v>5.3</v>
          </cell>
          <cell r="AJ1254">
            <v>3.46</v>
          </cell>
          <cell r="AK1254">
            <v>1.92</v>
          </cell>
          <cell r="AL1254">
            <v>1.23</v>
          </cell>
          <cell r="AM1254">
            <v>3.76</v>
          </cell>
          <cell r="AN1254">
            <v>2.69</v>
          </cell>
          <cell r="AO1254">
            <v>1.5</v>
          </cell>
          <cell r="AP1254">
            <v>1.04</v>
          </cell>
          <cell r="AQ1254">
            <v>0.71599999999999997</v>
          </cell>
          <cell r="AR1254">
            <v>0.30099999999999999</v>
          </cell>
          <cell r="AS1254">
            <v>0.30199999999999999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2.0299999999999998</v>
          </cell>
          <cell r="AZ1254">
            <v>0</v>
          </cell>
          <cell r="BA1254">
            <v>0.75</v>
          </cell>
          <cell r="BB1254">
            <v>1</v>
          </cell>
          <cell r="BD1254" t="str">
            <v>L102x89x12.7</v>
          </cell>
          <cell r="BE1254" t="str">
            <v>L102x89x12.7</v>
          </cell>
          <cell r="BF1254">
            <v>17.8</v>
          </cell>
          <cell r="BG1254">
            <v>22.598383499999997</v>
          </cell>
          <cell r="BH1254">
            <v>10.164</v>
          </cell>
          <cell r="BI1254">
            <v>0</v>
          </cell>
          <cell r="BJ1254">
            <v>0</v>
          </cell>
          <cell r="BK1254">
            <v>0</v>
          </cell>
          <cell r="BL1254">
            <v>8.8934999999999995</v>
          </cell>
          <cell r="BM1254">
            <v>0</v>
          </cell>
          <cell r="BN1254">
            <v>0</v>
          </cell>
          <cell r="BO1254">
            <v>0</v>
          </cell>
          <cell r="BP1254">
            <v>1.2705</v>
          </cell>
          <cell r="BQ1254">
            <v>0</v>
          </cell>
          <cell r="BR1254">
            <v>0</v>
          </cell>
          <cell r="BS1254">
            <v>2.2233749999999999</v>
          </cell>
          <cell r="BT1254">
            <v>2.2233749999999999</v>
          </cell>
          <cell r="BU1254">
            <v>0</v>
          </cell>
          <cell r="BW1254">
            <v>2.5257540000000001</v>
          </cell>
          <cell r="BX1254">
            <v>3.1508400000000001</v>
          </cell>
          <cell r="BY1254">
            <v>0</v>
          </cell>
          <cell r="BZ1254">
            <v>1.1129579999999999</v>
          </cell>
          <cell r="CA1254">
            <v>1.262877</v>
          </cell>
          <cell r="CB1254">
            <v>0</v>
          </cell>
          <cell r="CC1254">
            <v>7</v>
          </cell>
          <cell r="CD1254">
            <v>0</v>
          </cell>
          <cell r="CE1254">
            <v>7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220.95026653953329</v>
          </cell>
          <cell r="CK1254">
            <v>56.766235416659995</v>
          </cell>
          <cell r="CL1254">
            <v>31.500338728319996</v>
          </cell>
          <cell r="CM1254">
            <v>3.1254299999999997</v>
          </cell>
          <cell r="CN1254">
            <v>156.74962305446135</v>
          </cell>
          <cell r="CO1254">
            <v>44.133287072489999</v>
          </cell>
          <cell r="CP1254">
            <v>24.609639631499999</v>
          </cell>
          <cell r="CQ1254">
            <v>2.6426400000000001</v>
          </cell>
          <cell r="CR1254">
            <v>1.819356</v>
          </cell>
          <cell r="CS1254">
            <v>12.548307590264059</v>
          </cell>
          <cell r="CT1254">
            <v>81.289590028121424</v>
          </cell>
          <cell r="CU1254">
            <v>0</v>
          </cell>
          <cell r="CV1254">
            <v>0</v>
          </cell>
          <cell r="CW1254">
            <v>0</v>
          </cell>
          <cell r="CX1254">
            <v>0</v>
          </cell>
          <cell r="CY1254">
            <v>0</v>
          </cell>
          <cell r="CZ1254">
            <v>5.1582299999999996</v>
          </cell>
          <cell r="DA1254">
            <v>0</v>
          </cell>
          <cell r="DB1254">
            <v>0.75</v>
          </cell>
          <cell r="DC1254">
            <v>1</v>
          </cell>
        </row>
        <row r="1255">
          <cell r="C1255" t="str">
            <v>L4x3-1/2x1/4</v>
          </cell>
          <cell r="D1255" t="str">
            <v>F</v>
          </cell>
          <cell r="E1255">
            <v>6.18</v>
          </cell>
          <cell r="F1255">
            <v>1.82</v>
          </cell>
          <cell r="G1255">
            <v>4</v>
          </cell>
          <cell r="H1255">
            <v>0</v>
          </cell>
          <cell r="I1255">
            <v>0</v>
          </cell>
          <cell r="J1255">
            <v>0</v>
          </cell>
          <cell r="K1255">
            <v>3.5</v>
          </cell>
          <cell r="L1255">
            <v>0</v>
          </cell>
          <cell r="M1255">
            <v>0</v>
          </cell>
          <cell r="N1255">
            <v>0</v>
          </cell>
          <cell r="O1255">
            <v>0.25</v>
          </cell>
          <cell r="P1255">
            <v>0</v>
          </cell>
          <cell r="Q1255">
            <v>0</v>
          </cell>
          <cell r="R1255">
            <v>0.625</v>
          </cell>
          <cell r="S1255">
            <v>0.625</v>
          </cell>
          <cell r="T1255">
            <v>0</v>
          </cell>
          <cell r="V1255">
            <v>0.89700000000000002</v>
          </cell>
          <cell r="W1255">
            <v>1.1399999999999999</v>
          </cell>
          <cell r="X1255">
            <v>0</v>
          </cell>
          <cell r="Y1255">
            <v>0.22700000000000001</v>
          </cell>
          <cell r="Z1255">
            <v>0.36799999999999999</v>
          </cell>
          <cell r="AB1255">
            <v>14</v>
          </cell>
          <cell r="AD1255">
            <v>15</v>
          </cell>
          <cell r="AF1255">
            <v>0</v>
          </cell>
          <cell r="AG1255">
            <v>0</v>
          </cell>
          <cell r="AH1255">
            <v>0</v>
          </cell>
          <cell r="AI1255">
            <v>2.89</v>
          </cell>
          <cell r="AJ1255">
            <v>1.81</v>
          </cell>
          <cell r="AK1255">
            <v>1.01</v>
          </cell>
          <cell r="AL1255">
            <v>1.26</v>
          </cell>
          <cell r="AM1255">
            <v>2.0699999999999998</v>
          </cell>
          <cell r="AN1255">
            <v>1.4</v>
          </cell>
          <cell r="AO1255">
            <v>0.79400000000000004</v>
          </cell>
          <cell r="AP1255">
            <v>1.07</v>
          </cell>
          <cell r="AQ1255">
            <v>0.72299999999999998</v>
          </cell>
          <cell r="AR1255">
            <v>4.1200000000000001E-2</v>
          </cell>
          <cell r="AS1255">
            <v>4.19E-2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2.08</v>
          </cell>
          <cell r="AZ1255">
            <v>0</v>
          </cell>
          <cell r="BA1255">
            <v>0.75900000000000001</v>
          </cell>
          <cell r="BB1255">
            <v>0.91156412784207241</v>
          </cell>
          <cell r="BD1255" t="str">
            <v>L102x89x6.4</v>
          </cell>
          <cell r="BE1255" t="str">
            <v>L102x89x6.4</v>
          </cell>
          <cell r="BF1255">
            <v>9.1999999999999993</v>
          </cell>
          <cell r="BG1255">
            <v>11.75115942</v>
          </cell>
          <cell r="BH1255">
            <v>10.164</v>
          </cell>
          <cell r="BI1255">
            <v>0</v>
          </cell>
          <cell r="BJ1255">
            <v>0</v>
          </cell>
          <cell r="BK1255">
            <v>0</v>
          </cell>
          <cell r="BL1255">
            <v>8.8934999999999995</v>
          </cell>
          <cell r="BM1255">
            <v>0</v>
          </cell>
          <cell r="BN1255">
            <v>0</v>
          </cell>
          <cell r="BO1255">
            <v>0</v>
          </cell>
          <cell r="BP1255">
            <v>0.63524999999999998</v>
          </cell>
          <cell r="BQ1255">
            <v>0</v>
          </cell>
          <cell r="BR1255">
            <v>0</v>
          </cell>
          <cell r="BS1255">
            <v>1.588125</v>
          </cell>
          <cell r="BT1255">
            <v>1.588125</v>
          </cell>
          <cell r="BU1255">
            <v>0</v>
          </cell>
          <cell r="BW1255">
            <v>2.279277</v>
          </cell>
          <cell r="BX1255">
            <v>2.8967399999999999</v>
          </cell>
          <cell r="BY1255">
            <v>0</v>
          </cell>
          <cell r="BZ1255">
            <v>0.57680699999999996</v>
          </cell>
          <cell r="CA1255">
            <v>0.93508799999999992</v>
          </cell>
          <cell r="CB1255">
            <v>0</v>
          </cell>
          <cell r="CC1255">
            <v>14</v>
          </cell>
          <cell r="CD1255">
            <v>0</v>
          </cell>
          <cell r="CE1255">
            <v>15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120.48042835834929</v>
          </cell>
          <cell r="CK1255">
            <v>29.69563182201</v>
          </cell>
          <cell r="CL1255">
            <v>16.57049068521</v>
          </cell>
          <cell r="CM1255">
            <v>3.20166</v>
          </cell>
          <cell r="CN1255">
            <v>86.295670139025262</v>
          </cell>
          <cell r="CO1255">
            <v>22.968996989399997</v>
          </cell>
          <cell r="CP1255">
            <v>13.026702578274</v>
          </cell>
          <cell r="CQ1255">
            <v>2.7188699999999999</v>
          </cell>
          <cell r="CR1255">
            <v>1.837143</v>
          </cell>
          <cell r="CS1255">
            <v>1.7175756568733531</v>
          </cell>
          <cell r="CT1255">
            <v>11.278257689332078</v>
          </cell>
          <cell r="CU1255">
            <v>0</v>
          </cell>
          <cell r="CV1255">
            <v>0</v>
          </cell>
          <cell r="CW1255">
            <v>0</v>
          </cell>
          <cell r="CX1255">
            <v>0</v>
          </cell>
          <cell r="CY1255">
            <v>0</v>
          </cell>
          <cell r="CZ1255">
            <v>5.2852800000000002</v>
          </cell>
          <cell r="DA1255">
            <v>0</v>
          </cell>
          <cell r="DB1255">
            <v>0.75900000000000001</v>
          </cell>
          <cell r="DC1255">
            <v>0.91</v>
          </cell>
        </row>
        <row r="1256">
          <cell r="C1256" t="str">
            <v>L4x3-1/2x3/8</v>
          </cell>
          <cell r="D1256" t="str">
            <v>F</v>
          </cell>
          <cell r="E1256">
            <v>9.1</v>
          </cell>
          <cell r="F1256">
            <v>2.68</v>
          </cell>
          <cell r="G1256">
            <v>4</v>
          </cell>
          <cell r="H1256">
            <v>0</v>
          </cell>
          <cell r="I1256">
            <v>0</v>
          </cell>
          <cell r="J1256">
            <v>0</v>
          </cell>
          <cell r="K1256">
            <v>3.5</v>
          </cell>
          <cell r="L1256">
            <v>0</v>
          </cell>
          <cell r="M1256">
            <v>0</v>
          </cell>
          <cell r="N1256">
            <v>0</v>
          </cell>
          <cell r="O1256">
            <v>0.375</v>
          </cell>
          <cell r="P1256">
            <v>0</v>
          </cell>
          <cell r="Q1256">
            <v>0</v>
          </cell>
          <cell r="R1256">
            <v>0.75</v>
          </cell>
          <cell r="S1256">
            <v>0.75</v>
          </cell>
          <cell r="T1256">
            <v>0</v>
          </cell>
          <cell r="V1256">
            <v>0.94699999999999995</v>
          </cell>
          <cell r="W1256">
            <v>1.2</v>
          </cell>
          <cell r="X1256">
            <v>0</v>
          </cell>
          <cell r="Y1256">
            <v>0.33400000000000002</v>
          </cell>
          <cell r="Z1256">
            <v>0.433</v>
          </cell>
          <cell r="AB1256">
            <v>9.3333333333333339</v>
          </cell>
          <cell r="AD1256">
            <v>9.6666666666666661</v>
          </cell>
          <cell r="AF1256">
            <v>0</v>
          </cell>
          <cell r="AG1256">
            <v>0</v>
          </cell>
          <cell r="AH1256">
            <v>0</v>
          </cell>
          <cell r="AI1256">
            <v>4.1500000000000004</v>
          </cell>
          <cell r="AJ1256">
            <v>2.66</v>
          </cell>
          <cell r="AK1256">
            <v>1.48</v>
          </cell>
          <cell r="AL1256">
            <v>1.25</v>
          </cell>
          <cell r="AM1256">
            <v>2.96</v>
          </cell>
          <cell r="AN1256">
            <v>2.06</v>
          </cell>
          <cell r="AO1256">
            <v>1.1599999999999999</v>
          </cell>
          <cell r="AP1256">
            <v>1.05</v>
          </cell>
          <cell r="AQ1256">
            <v>0.71899999999999997</v>
          </cell>
          <cell r="AR1256">
            <v>0.13200000000000001</v>
          </cell>
          <cell r="AS1256">
            <v>0.13400000000000001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2.06</v>
          </cell>
          <cell r="AZ1256">
            <v>0</v>
          </cell>
          <cell r="BA1256">
            <v>0.755</v>
          </cell>
          <cell r="BB1256">
            <v>1</v>
          </cell>
          <cell r="BD1256" t="str">
            <v>L102x89x9.5</v>
          </cell>
          <cell r="BE1256" t="str">
            <v>L102x89x9.5</v>
          </cell>
          <cell r="BF1256">
            <v>13.6</v>
          </cell>
          <cell r="BG1256">
            <v>17.30390508</v>
          </cell>
          <cell r="BH1256">
            <v>10.164</v>
          </cell>
          <cell r="BI1256">
            <v>0</v>
          </cell>
          <cell r="BJ1256">
            <v>0</v>
          </cell>
          <cell r="BK1256">
            <v>0</v>
          </cell>
          <cell r="BL1256">
            <v>8.8934999999999995</v>
          </cell>
          <cell r="BM1256">
            <v>0</v>
          </cell>
          <cell r="BN1256">
            <v>0</v>
          </cell>
          <cell r="BO1256">
            <v>0</v>
          </cell>
          <cell r="BP1256">
            <v>0.95287499999999992</v>
          </cell>
          <cell r="BQ1256">
            <v>0</v>
          </cell>
          <cell r="BR1256">
            <v>0</v>
          </cell>
          <cell r="BS1256">
            <v>1.9057499999999998</v>
          </cell>
          <cell r="BT1256">
            <v>1.9057499999999998</v>
          </cell>
          <cell r="BU1256">
            <v>0</v>
          </cell>
          <cell r="BW1256">
            <v>2.4063269999999997</v>
          </cell>
          <cell r="BX1256">
            <v>3.0491999999999999</v>
          </cell>
          <cell r="BY1256">
            <v>0</v>
          </cell>
          <cell r="BZ1256">
            <v>0.84869400000000006</v>
          </cell>
          <cell r="CA1256">
            <v>1.1002529999999999</v>
          </cell>
          <cell r="CB1256">
            <v>0</v>
          </cell>
          <cell r="CC1256">
            <v>9.3333333333333339</v>
          </cell>
          <cell r="CD1256">
            <v>0</v>
          </cell>
          <cell r="CE1256">
            <v>9.6666666666666661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173.00822757340816</v>
          </cell>
          <cell r="CK1256">
            <v>43.641094279859999</v>
          </cell>
          <cell r="CL1256">
            <v>24.28151110308</v>
          </cell>
          <cell r="CM1256">
            <v>3.17625</v>
          </cell>
          <cell r="CN1256">
            <v>123.39863942585255</v>
          </cell>
          <cell r="CO1256">
            <v>33.797238427259998</v>
          </cell>
          <cell r="CP1256">
            <v>19.031454648359997</v>
          </cell>
          <cell r="CQ1256">
            <v>2.66805</v>
          </cell>
          <cell r="CR1256">
            <v>1.8269789999999999</v>
          </cell>
          <cell r="CS1256">
            <v>5.5029122987204522</v>
          </cell>
          <cell r="CT1256">
            <v>36.068890939630037</v>
          </cell>
          <cell r="CU1256">
            <v>0</v>
          </cell>
          <cell r="CV1256">
            <v>0</v>
          </cell>
          <cell r="CW1256">
            <v>0</v>
          </cell>
          <cell r="CX1256">
            <v>0</v>
          </cell>
          <cell r="CY1256">
            <v>0</v>
          </cell>
          <cell r="CZ1256">
            <v>5.2344600000000003</v>
          </cell>
          <cell r="DA1256">
            <v>0</v>
          </cell>
          <cell r="DB1256">
            <v>0.755</v>
          </cell>
          <cell r="DC1256">
            <v>1</v>
          </cell>
        </row>
        <row r="1257">
          <cell r="C1257" t="str">
            <v>L4x3-1/2x5/16</v>
          </cell>
          <cell r="D1257" t="str">
            <v>F</v>
          </cell>
          <cell r="E1257">
            <v>7.65</v>
          </cell>
          <cell r="F1257">
            <v>2.25</v>
          </cell>
          <cell r="G1257">
            <v>4</v>
          </cell>
          <cell r="H1257">
            <v>0</v>
          </cell>
          <cell r="I1257">
            <v>0</v>
          </cell>
          <cell r="J1257">
            <v>0</v>
          </cell>
          <cell r="K1257">
            <v>3.5</v>
          </cell>
          <cell r="L1257">
            <v>0</v>
          </cell>
          <cell r="M1257">
            <v>0</v>
          </cell>
          <cell r="N1257">
            <v>0</v>
          </cell>
          <cell r="O1257">
            <v>0.3125</v>
          </cell>
          <cell r="P1257">
            <v>0</v>
          </cell>
          <cell r="Q1257">
            <v>0</v>
          </cell>
          <cell r="R1257">
            <v>0.6875</v>
          </cell>
          <cell r="S1257">
            <v>0.6875</v>
          </cell>
          <cell r="T1257">
            <v>0</v>
          </cell>
          <cell r="V1257">
            <v>0.92300000000000004</v>
          </cell>
          <cell r="W1257">
            <v>1.17</v>
          </cell>
          <cell r="X1257">
            <v>0</v>
          </cell>
          <cell r="Y1257">
            <v>0.28100000000000003</v>
          </cell>
          <cell r="Z1257">
            <v>0.40100000000000002</v>
          </cell>
          <cell r="AB1257">
            <v>11.2</v>
          </cell>
          <cell r="AD1257">
            <v>11.8</v>
          </cell>
          <cell r="AF1257">
            <v>0</v>
          </cell>
          <cell r="AG1257">
            <v>0</v>
          </cell>
          <cell r="AH1257">
            <v>0</v>
          </cell>
          <cell r="AI1257">
            <v>3.53</v>
          </cell>
          <cell r="AJ1257">
            <v>2.2400000000000002</v>
          </cell>
          <cell r="AK1257">
            <v>1.25</v>
          </cell>
          <cell r="AL1257">
            <v>1.25</v>
          </cell>
          <cell r="AM1257">
            <v>2.52</v>
          </cell>
          <cell r="AN1257">
            <v>1.74</v>
          </cell>
          <cell r="AO1257">
            <v>0.98</v>
          </cell>
          <cell r="AP1257">
            <v>1.06</v>
          </cell>
          <cell r="AQ1257">
            <v>0.72099999999999997</v>
          </cell>
          <cell r="AR1257">
            <v>7.8200000000000006E-2</v>
          </cell>
          <cell r="AS1257">
            <v>7.9799999999999996E-2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2.08</v>
          </cell>
          <cell r="AZ1257">
            <v>0</v>
          </cell>
          <cell r="BA1257">
            <v>0.75700000000000001</v>
          </cell>
          <cell r="BB1257">
            <v>0.99725130227365788</v>
          </cell>
          <cell r="BD1257" t="str">
            <v>L102x89x7.9</v>
          </cell>
          <cell r="BE1257" t="str">
            <v>L102x89x7.9</v>
          </cell>
          <cell r="BF1257">
            <v>11.4</v>
          </cell>
          <cell r="BG1257">
            <v>14.52753225</v>
          </cell>
          <cell r="BH1257">
            <v>10.164</v>
          </cell>
          <cell r="BI1257">
            <v>0</v>
          </cell>
          <cell r="BJ1257">
            <v>0</v>
          </cell>
          <cell r="BK1257">
            <v>0</v>
          </cell>
          <cell r="BL1257">
            <v>8.8934999999999995</v>
          </cell>
          <cell r="BM1257">
            <v>0</v>
          </cell>
          <cell r="BN1257">
            <v>0</v>
          </cell>
          <cell r="BO1257">
            <v>0</v>
          </cell>
          <cell r="BP1257">
            <v>0.7940625</v>
          </cell>
          <cell r="BQ1257">
            <v>0</v>
          </cell>
          <cell r="BR1257">
            <v>0</v>
          </cell>
          <cell r="BS1257">
            <v>1.7469375</v>
          </cell>
          <cell r="BT1257">
            <v>1.7469375</v>
          </cell>
          <cell r="BU1257">
            <v>0</v>
          </cell>
          <cell r="BW1257">
            <v>2.3453430000000002</v>
          </cell>
          <cell r="BX1257">
            <v>2.9729699999999997</v>
          </cell>
          <cell r="BY1257">
            <v>0</v>
          </cell>
          <cell r="BZ1257">
            <v>0.71402100000000002</v>
          </cell>
          <cell r="CA1257">
            <v>1.0189410000000001</v>
          </cell>
          <cell r="CB1257">
            <v>0</v>
          </cell>
          <cell r="CC1257">
            <v>11.2</v>
          </cell>
          <cell r="CD1257">
            <v>0</v>
          </cell>
          <cell r="CE1257">
            <v>11.8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147.16121526123632</v>
          </cell>
          <cell r="CK1257">
            <v>36.750395183039998</v>
          </cell>
          <cell r="CL1257">
            <v>20.508033026249997</v>
          </cell>
          <cell r="CM1257">
            <v>3.17625</v>
          </cell>
          <cell r="CN1257">
            <v>105.05559843011771</v>
          </cell>
          <cell r="CO1257">
            <v>28.547181972539999</v>
          </cell>
          <cell r="CP1257">
            <v>16.07829789258</v>
          </cell>
          <cell r="CQ1257">
            <v>2.69346</v>
          </cell>
          <cell r="CR1257">
            <v>1.8320609999999999</v>
          </cell>
          <cell r="CS1257">
            <v>3.2600586496965103</v>
          </cell>
          <cell r="CT1257">
            <v>21.479832067033406</v>
          </cell>
          <cell r="CU1257">
            <v>0</v>
          </cell>
          <cell r="CV1257">
            <v>0</v>
          </cell>
          <cell r="CW1257">
            <v>0</v>
          </cell>
          <cell r="CX1257">
            <v>0</v>
          </cell>
          <cell r="CY1257">
            <v>0</v>
          </cell>
          <cell r="CZ1257">
            <v>5.2852800000000002</v>
          </cell>
          <cell r="DA1257">
            <v>0</v>
          </cell>
          <cell r="DB1257">
            <v>0.75700000000000001</v>
          </cell>
          <cell r="DC1257">
            <v>0.996</v>
          </cell>
        </row>
        <row r="1258">
          <cell r="C1258" t="str">
            <v>L4x3x1/2</v>
          </cell>
          <cell r="D1258" t="str">
            <v>F</v>
          </cell>
          <cell r="E1258">
            <v>11.1</v>
          </cell>
          <cell r="F1258">
            <v>3.25</v>
          </cell>
          <cell r="G1258">
            <v>4</v>
          </cell>
          <cell r="H1258">
            <v>0</v>
          </cell>
          <cell r="I1258">
            <v>0</v>
          </cell>
          <cell r="J1258">
            <v>0</v>
          </cell>
          <cell r="K1258">
            <v>3</v>
          </cell>
          <cell r="L1258">
            <v>0</v>
          </cell>
          <cell r="M1258">
            <v>0</v>
          </cell>
          <cell r="N1258">
            <v>0</v>
          </cell>
          <cell r="O1258">
            <v>0.5</v>
          </cell>
          <cell r="P1258">
            <v>0</v>
          </cell>
          <cell r="Q1258">
            <v>0</v>
          </cell>
          <cell r="R1258">
            <v>0.875</v>
          </cell>
          <cell r="S1258">
            <v>0.875</v>
          </cell>
          <cell r="T1258">
            <v>0</v>
          </cell>
          <cell r="V1258">
            <v>0.82199999999999995</v>
          </cell>
          <cell r="W1258">
            <v>1.32</v>
          </cell>
          <cell r="X1258">
            <v>0</v>
          </cell>
          <cell r="Y1258">
            <v>0.40699999999999997</v>
          </cell>
          <cell r="Z1258">
            <v>0.747</v>
          </cell>
          <cell r="AB1258">
            <v>6</v>
          </cell>
          <cell r="AD1258">
            <v>7</v>
          </cell>
          <cell r="AF1258">
            <v>0</v>
          </cell>
          <cell r="AG1258">
            <v>0</v>
          </cell>
          <cell r="AH1258">
            <v>0</v>
          </cell>
          <cell r="AI1258">
            <v>5.0199999999999996</v>
          </cell>
          <cell r="AJ1258">
            <v>3.36</v>
          </cell>
          <cell r="AK1258">
            <v>1.87</v>
          </cell>
          <cell r="AL1258">
            <v>1.24</v>
          </cell>
          <cell r="AM1258">
            <v>2.4</v>
          </cell>
          <cell r="AN1258">
            <v>1.99</v>
          </cell>
          <cell r="AO1258">
            <v>1.1000000000000001</v>
          </cell>
          <cell r="AP1258">
            <v>0.85799999999999998</v>
          </cell>
          <cell r="AQ1258">
            <v>0.63300000000000001</v>
          </cell>
          <cell r="AR1258">
            <v>0.28100000000000003</v>
          </cell>
          <cell r="AS1258">
            <v>0.255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1.94</v>
          </cell>
          <cell r="AZ1258">
            <v>0</v>
          </cell>
          <cell r="BA1258">
            <v>0.54300000000000004</v>
          </cell>
          <cell r="BB1258">
            <v>1</v>
          </cell>
          <cell r="BD1258" t="str">
            <v>L102x76x12.7</v>
          </cell>
          <cell r="BE1258" t="str">
            <v>L102x76x12.7</v>
          </cell>
          <cell r="BF1258">
            <v>16.600000000000001</v>
          </cell>
          <cell r="BG1258">
            <v>20.98421325</v>
          </cell>
          <cell r="BH1258">
            <v>10.164</v>
          </cell>
          <cell r="BI1258">
            <v>0</v>
          </cell>
          <cell r="BJ1258">
            <v>0</v>
          </cell>
          <cell r="BK1258">
            <v>0</v>
          </cell>
          <cell r="BL1258">
            <v>7.6229999999999993</v>
          </cell>
          <cell r="BM1258">
            <v>0</v>
          </cell>
          <cell r="BN1258">
            <v>0</v>
          </cell>
          <cell r="BO1258">
            <v>0</v>
          </cell>
          <cell r="BP1258">
            <v>1.2705</v>
          </cell>
          <cell r="BQ1258">
            <v>0</v>
          </cell>
          <cell r="BR1258">
            <v>0</v>
          </cell>
          <cell r="BS1258">
            <v>2.2233749999999999</v>
          </cell>
          <cell r="BT1258">
            <v>2.2233749999999999</v>
          </cell>
          <cell r="BU1258">
            <v>0</v>
          </cell>
          <cell r="BW1258">
            <v>2.0887019999999996</v>
          </cell>
          <cell r="BX1258">
            <v>3.35412</v>
          </cell>
          <cell r="BY1258">
            <v>0</v>
          </cell>
          <cell r="BZ1258">
            <v>1.034187</v>
          </cell>
          <cell r="CA1258">
            <v>1.8981269999999999</v>
          </cell>
          <cell r="CB1258">
            <v>0</v>
          </cell>
          <cell r="CC1258">
            <v>6</v>
          </cell>
          <cell r="CD1258">
            <v>0</v>
          </cell>
          <cell r="CE1258">
            <v>7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209.2774222695202</v>
          </cell>
          <cell r="CK1258">
            <v>55.125592774559998</v>
          </cell>
          <cell r="CL1258">
            <v>30.68001740727</v>
          </cell>
          <cell r="CM1258">
            <v>3.1508400000000001</v>
          </cell>
          <cell r="CN1258">
            <v>100.05295088582639</v>
          </cell>
          <cell r="CO1258">
            <v>32.64878857779</v>
          </cell>
          <cell r="CP1258">
            <v>18.0470690631</v>
          </cell>
          <cell r="CQ1258">
            <v>2.1801779999999997</v>
          </cell>
          <cell r="CR1258">
            <v>1.6084529999999999</v>
          </cell>
          <cell r="CS1258">
            <v>11.714532999548842</v>
          </cell>
          <cell r="CT1258">
            <v>68.638561116460139</v>
          </cell>
          <cell r="CU1258">
            <v>0</v>
          </cell>
          <cell r="CV1258">
            <v>0</v>
          </cell>
          <cell r="CW1258">
            <v>0</v>
          </cell>
          <cell r="CX1258">
            <v>0</v>
          </cell>
          <cell r="CY1258">
            <v>0</v>
          </cell>
          <cell r="CZ1258">
            <v>4.9295399999999994</v>
          </cell>
          <cell r="DA1258">
            <v>0</v>
          </cell>
          <cell r="DB1258">
            <v>0.54300000000000004</v>
          </cell>
          <cell r="DC1258">
            <v>1</v>
          </cell>
        </row>
        <row r="1259">
          <cell r="C1259" t="str">
            <v>L4x3x1/4</v>
          </cell>
          <cell r="D1259" t="str">
            <v>F</v>
          </cell>
          <cell r="E1259">
            <v>5.75</v>
          </cell>
          <cell r="F1259">
            <v>1.69</v>
          </cell>
          <cell r="G1259">
            <v>4</v>
          </cell>
          <cell r="H1259">
            <v>0</v>
          </cell>
          <cell r="I1259">
            <v>0</v>
          </cell>
          <cell r="J1259">
            <v>0</v>
          </cell>
          <cell r="K1259">
            <v>3</v>
          </cell>
          <cell r="L1259">
            <v>0</v>
          </cell>
          <cell r="M1259">
            <v>0</v>
          </cell>
          <cell r="N1259">
            <v>0</v>
          </cell>
          <cell r="O1259">
            <v>0.25</v>
          </cell>
          <cell r="P1259">
            <v>0</v>
          </cell>
          <cell r="Q1259">
            <v>0</v>
          </cell>
          <cell r="R1259">
            <v>0.625</v>
          </cell>
          <cell r="S1259">
            <v>0.625</v>
          </cell>
          <cell r="T1259">
            <v>0</v>
          </cell>
          <cell r="V1259">
            <v>0.72499999999999998</v>
          </cell>
          <cell r="W1259">
            <v>1.22</v>
          </cell>
          <cell r="X1259">
            <v>0</v>
          </cell>
          <cell r="Y1259">
            <v>0.21099999999999999</v>
          </cell>
          <cell r="Z1259">
            <v>0.61799999999999999</v>
          </cell>
          <cell r="AB1259">
            <v>12</v>
          </cell>
          <cell r="AD1259">
            <v>15</v>
          </cell>
          <cell r="AF1259">
            <v>0</v>
          </cell>
          <cell r="AG1259">
            <v>0</v>
          </cell>
          <cell r="AH1259">
            <v>0</v>
          </cell>
          <cell r="AI1259">
            <v>2.75</v>
          </cell>
          <cell r="AJ1259">
            <v>1.77</v>
          </cell>
          <cell r="AK1259">
            <v>0.98799999999999999</v>
          </cell>
          <cell r="AL1259">
            <v>1.27</v>
          </cell>
          <cell r="AM1259">
            <v>1.33</v>
          </cell>
          <cell r="AN1259">
            <v>1.03</v>
          </cell>
          <cell r="AO1259">
            <v>0.58499999999999996</v>
          </cell>
          <cell r="AP1259">
            <v>0.88700000000000001</v>
          </cell>
          <cell r="AQ1259">
            <v>0.63900000000000001</v>
          </cell>
          <cell r="AR1259">
            <v>3.8600000000000002E-2</v>
          </cell>
          <cell r="AS1259">
            <v>3.56E-2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1.99</v>
          </cell>
          <cell r="AZ1259">
            <v>0</v>
          </cell>
          <cell r="BA1259">
            <v>0.55800000000000005</v>
          </cell>
          <cell r="BB1259">
            <v>0.91156412784207241</v>
          </cell>
          <cell r="BD1259" t="str">
            <v>L102x76x6.4</v>
          </cell>
          <cell r="BE1259" t="str">
            <v>L102x76x6.4</v>
          </cell>
          <cell r="BF1259">
            <v>8.56</v>
          </cell>
          <cell r="BG1259">
            <v>10.911790889999999</v>
          </cell>
          <cell r="BH1259">
            <v>10.164</v>
          </cell>
          <cell r="BI1259">
            <v>0</v>
          </cell>
          <cell r="BJ1259">
            <v>0</v>
          </cell>
          <cell r="BK1259">
            <v>0</v>
          </cell>
          <cell r="BL1259">
            <v>7.6229999999999993</v>
          </cell>
          <cell r="BM1259">
            <v>0</v>
          </cell>
          <cell r="BN1259">
            <v>0</v>
          </cell>
          <cell r="BO1259">
            <v>0</v>
          </cell>
          <cell r="BP1259">
            <v>0.63524999999999998</v>
          </cell>
          <cell r="BQ1259">
            <v>0</v>
          </cell>
          <cell r="BR1259">
            <v>0</v>
          </cell>
          <cell r="BS1259">
            <v>1.588125</v>
          </cell>
          <cell r="BT1259">
            <v>1.588125</v>
          </cell>
          <cell r="BU1259">
            <v>0</v>
          </cell>
          <cell r="BW1259">
            <v>1.8422249999999998</v>
          </cell>
          <cell r="BX1259">
            <v>3.1000199999999998</v>
          </cell>
          <cell r="BY1259">
            <v>0</v>
          </cell>
          <cell r="BZ1259">
            <v>0.53615099999999993</v>
          </cell>
          <cell r="CA1259">
            <v>1.570338</v>
          </cell>
          <cell r="CB1259">
            <v>0</v>
          </cell>
          <cell r="CC1259">
            <v>12</v>
          </cell>
          <cell r="CD1259">
            <v>0</v>
          </cell>
          <cell r="CE1259">
            <v>15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114.64400622334274</v>
          </cell>
          <cell r="CK1259">
            <v>29.039374765169999</v>
          </cell>
          <cell r="CL1259">
            <v>16.209549303947998</v>
          </cell>
          <cell r="CM1259">
            <v>3.2270699999999999</v>
          </cell>
          <cell r="CN1259">
            <v>55.446010282562128</v>
          </cell>
          <cell r="CO1259">
            <v>16.898619213629999</v>
          </cell>
          <cell r="CP1259">
            <v>9.597759456284999</v>
          </cell>
          <cell r="CQ1259">
            <v>2.2538670000000001</v>
          </cell>
          <cell r="CR1259">
            <v>1.623699</v>
          </cell>
          <cell r="CS1259">
            <v>1.6091849600803747</v>
          </cell>
          <cell r="CT1259">
            <v>9.582481473513651</v>
          </cell>
          <cell r="CU1259">
            <v>0</v>
          </cell>
          <cell r="CV1259">
            <v>0</v>
          </cell>
          <cell r="CW1259">
            <v>0</v>
          </cell>
          <cell r="CX1259">
            <v>0</v>
          </cell>
          <cell r="CY1259">
            <v>0</v>
          </cell>
          <cell r="CZ1259">
            <v>5.0565899999999999</v>
          </cell>
          <cell r="DA1259">
            <v>0</v>
          </cell>
          <cell r="DB1259">
            <v>0.55800000000000005</v>
          </cell>
          <cell r="DC1259">
            <v>0.91</v>
          </cell>
        </row>
        <row r="1260">
          <cell r="C1260" t="str">
            <v>L4x3x3/8</v>
          </cell>
          <cell r="D1260" t="str">
            <v>F</v>
          </cell>
          <cell r="E1260">
            <v>8.4700000000000006</v>
          </cell>
          <cell r="F1260">
            <v>2.4900000000000002</v>
          </cell>
          <cell r="G1260">
            <v>4</v>
          </cell>
          <cell r="H1260">
            <v>0</v>
          </cell>
          <cell r="I1260">
            <v>0</v>
          </cell>
          <cell r="J1260">
            <v>0</v>
          </cell>
          <cell r="K1260">
            <v>3</v>
          </cell>
          <cell r="L1260">
            <v>0</v>
          </cell>
          <cell r="M1260">
            <v>0</v>
          </cell>
          <cell r="N1260">
            <v>0</v>
          </cell>
          <cell r="O1260">
            <v>0.375</v>
          </cell>
          <cell r="P1260">
            <v>0</v>
          </cell>
          <cell r="Q1260">
            <v>0</v>
          </cell>
          <cell r="R1260">
            <v>0.75</v>
          </cell>
          <cell r="S1260">
            <v>0.75</v>
          </cell>
          <cell r="T1260">
            <v>0</v>
          </cell>
          <cell r="V1260">
            <v>0.77500000000000002</v>
          </cell>
          <cell r="W1260">
            <v>1.27</v>
          </cell>
          <cell r="X1260">
            <v>0</v>
          </cell>
          <cell r="Y1260">
            <v>0.311</v>
          </cell>
          <cell r="Z1260">
            <v>0.68300000000000005</v>
          </cell>
          <cell r="AB1260">
            <v>8</v>
          </cell>
          <cell r="AD1260">
            <v>9.6666666666666661</v>
          </cell>
          <cell r="AF1260">
            <v>0</v>
          </cell>
          <cell r="AG1260">
            <v>0</v>
          </cell>
          <cell r="AH1260">
            <v>0</v>
          </cell>
          <cell r="AI1260">
            <v>3.94</v>
          </cell>
          <cell r="AJ1260">
            <v>2.6</v>
          </cell>
          <cell r="AK1260">
            <v>1.44</v>
          </cell>
          <cell r="AL1260">
            <v>1.26</v>
          </cell>
          <cell r="AM1260">
            <v>1.89</v>
          </cell>
          <cell r="AN1260">
            <v>1.52</v>
          </cell>
          <cell r="AO1260">
            <v>0.85099999999999998</v>
          </cell>
          <cell r="AP1260">
            <v>0.873</v>
          </cell>
          <cell r="AQ1260">
            <v>0.63600000000000001</v>
          </cell>
          <cell r="AR1260">
            <v>0.123</v>
          </cell>
          <cell r="AS1260">
            <v>0.114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1.97</v>
          </cell>
          <cell r="AZ1260">
            <v>0</v>
          </cell>
          <cell r="BA1260">
            <v>0.55100000000000005</v>
          </cell>
          <cell r="BB1260">
            <v>1</v>
          </cell>
          <cell r="BD1260" t="str">
            <v>L102x76x9.5</v>
          </cell>
          <cell r="BE1260" t="str">
            <v>L102x76x9.5</v>
          </cell>
          <cell r="BF1260">
            <v>12.7</v>
          </cell>
          <cell r="BG1260">
            <v>16.077135690000002</v>
          </cell>
          <cell r="BH1260">
            <v>10.164</v>
          </cell>
          <cell r="BI1260">
            <v>0</v>
          </cell>
          <cell r="BJ1260">
            <v>0</v>
          </cell>
          <cell r="BK1260">
            <v>0</v>
          </cell>
          <cell r="BL1260">
            <v>7.6229999999999993</v>
          </cell>
          <cell r="BM1260">
            <v>0</v>
          </cell>
          <cell r="BN1260">
            <v>0</v>
          </cell>
          <cell r="BO1260">
            <v>0</v>
          </cell>
          <cell r="BP1260">
            <v>0.95287499999999992</v>
          </cell>
          <cell r="BQ1260">
            <v>0</v>
          </cell>
          <cell r="BR1260">
            <v>0</v>
          </cell>
          <cell r="BS1260">
            <v>1.9057499999999998</v>
          </cell>
          <cell r="BT1260">
            <v>1.9057499999999998</v>
          </cell>
          <cell r="BU1260">
            <v>0</v>
          </cell>
          <cell r="BW1260">
            <v>1.9692750000000001</v>
          </cell>
          <cell r="BX1260">
            <v>3.2270699999999999</v>
          </cell>
          <cell r="BY1260">
            <v>0</v>
          </cell>
          <cell r="BZ1260">
            <v>0.79025099999999993</v>
          </cell>
          <cell r="CA1260">
            <v>1.735503</v>
          </cell>
          <cell r="CB1260">
            <v>0</v>
          </cell>
          <cell r="CC1260">
            <v>8</v>
          </cell>
          <cell r="CD1260">
            <v>0</v>
          </cell>
          <cell r="CE1260">
            <v>9.6666666666666661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164.25359437089833</v>
          </cell>
          <cell r="CK1260">
            <v>42.656708694599999</v>
          </cell>
          <cell r="CL1260">
            <v>23.625254046239998</v>
          </cell>
          <cell r="CM1260">
            <v>3.20166</v>
          </cell>
          <cell r="CN1260">
            <v>78.791698822588287</v>
          </cell>
          <cell r="CO1260">
            <v>24.937768159919997</v>
          </cell>
          <cell r="CP1260">
            <v>13.961868884270999</v>
          </cell>
          <cell r="CQ1260">
            <v>2.2182930000000001</v>
          </cell>
          <cell r="CR1260">
            <v>1.6160760000000001</v>
          </cell>
          <cell r="CS1260">
            <v>5.1277137328986031</v>
          </cell>
          <cell r="CT1260">
            <v>30.6854743814763</v>
          </cell>
          <cell r="CU1260">
            <v>0</v>
          </cell>
          <cell r="CV1260">
            <v>0</v>
          </cell>
          <cell r="CW1260">
            <v>0</v>
          </cell>
          <cell r="CX1260">
            <v>0</v>
          </cell>
          <cell r="CY1260">
            <v>0</v>
          </cell>
          <cell r="CZ1260">
            <v>5.0057700000000001</v>
          </cell>
          <cell r="DA1260">
            <v>0</v>
          </cell>
          <cell r="DB1260">
            <v>0.55100000000000005</v>
          </cell>
          <cell r="DC1260">
            <v>1</v>
          </cell>
        </row>
        <row r="1261">
          <cell r="C1261" t="str">
            <v>L4x3x5/16</v>
          </cell>
          <cell r="D1261" t="str">
            <v>F</v>
          </cell>
          <cell r="E1261">
            <v>7.12</v>
          </cell>
          <cell r="F1261">
            <v>2.09</v>
          </cell>
          <cell r="G1261">
            <v>4</v>
          </cell>
          <cell r="H1261">
            <v>0</v>
          </cell>
          <cell r="I1261">
            <v>0</v>
          </cell>
          <cell r="J1261">
            <v>0</v>
          </cell>
          <cell r="K1261">
            <v>3</v>
          </cell>
          <cell r="L1261">
            <v>0</v>
          </cell>
          <cell r="M1261">
            <v>0</v>
          </cell>
          <cell r="N1261">
            <v>0</v>
          </cell>
          <cell r="O1261">
            <v>0.3125</v>
          </cell>
          <cell r="P1261">
            <v>0</v>
          </cell>
          <cell r="Q1261">
            <v>0</v>
          </cell>
          <cell r="R1261">
            <v>0.6875</v>
          </cell>
          <cell r="S1261">
            <v>0.6875</v>
          </cell>
          <cell r="T1261">
            <v>0</v>
          </cell>
          <cell r="V1261">
            <v>0.75</v>
          </cell>
          <cell r="W1261">
            <v>1.25</v>
          </cell>
          <cell r="X1261">
            <v>0</v>
          </cell>
          <cell r="Y1261">
            <v>0.26200000000000001</v>
          </cell>
          <cell r="Z1261">
            <v>0.65100000000000002</v>
          </cell>
          <cell r="AB1261">
            <v>9.6</v>
          </cell>
          <cell r="AD1261">
            <v>11.8</v>
          </cell>
          <cell r="AF1261">
            <v>0</v>
          </cell>
          <cell r="AG1261">
            <v>0</v>
          </cell>
          <cell r="AH1261">
            <v>0</v>
          </cell>
          <cell r="AI1261">
            <v>3.36</v>
          </cell>
          <cell r="AJ1261">
            <v>2.19</v>
          </cell>
          <cell r="AK1261">
            <v>1.22</v>
          </cell>
          <cell r="AL1261">
            <v>1.27</v>
          </cell>
          <cell r="AM1261">
            <v>1.62</v>
          </cell>
          <cell r="AN1261">
            <v>1.28</v>
          </cell>
          <cell r="AO1261">
            <v>0.72099999999999997</v>
          </cell>
          <cell r="AP1261">
            <v>0.88</v>
          </cell>
          <cell r="AQ1261">
            <v>0.63800000000000001</v>
          </cell>
          <cell r="AR1261">
            <v>7.3099999999999998E-2</v>
          </cell>
          <cell r="AS1261">
            <v>6.7599999999999993E-2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1.98</v>
          </cell>
          <cell r="AZ1261">
            <v>0</v>
          </cell>
          <cell r="BA1261">
            <v>0.55400000000000005</v>
          </cell>
          <cell r="BB1261">
            <v>0.99725130227365788</v>
          </cell>
          <cell r="BD1261" t="str">
            <v>L102x76x7.9</v>
          </cell>
          <cell r="BE1261" t="str">
            <v>L102x76x7.9</v>
          </cell>
          <cell r="BF1261">
            <v>10.6</v>
          </cell>
          <cell r="BG1261">
            <v>13.494463289999999</v>
          </cell>
          <cell r="BH1261">
            <v>10.164</v>
          </cell>
          <cell r="BI1261">
            <v>0</v>
          </cell>
          <cell r="BJ1261">
            <v>0</v>
          </cell>
          <cell r="BK1261">
            <v>0</v>
          </cell>
          <cell r="BL1261">
            <v>7.6229999999999993</v>
          </cell>
          <cell r="BM1261">
            <v>0</v>
          </cell>
          <cell r="BN1261">
            <v>0</v>
          </cell>
          <cell r="BO1261">
            <v>0</v>
          </cell>
          <cell r="BP1261">
            <v>0.7940625</v>
          </cell>
          <cell r="BQ1261">
            <v>0</v>
          </cell>
          <cell r="BR1261">
            <v>0</v>
          </cell>
          <cell r="BS1261">
            <v>1.7469375</v>
          </cell>
          <cell r="BT1261">
            <v>1.7469375</v>
          </cell>
          <cell r="BU1261">
            <v>0</v>
          </cell>
          <cell r="BW1261">
            <v>1.9057499999999998</v>
          </cell>
          <cell r="BX1261">
            <v>3.17625</v>
          </cell>
          <cell r="BY1261">
            <v>0</v>
          </cell>
          <cell r="BZ1261">
            <v>0.66574200000000006</v>
          </cell>
          <cell r="CA1261">
            <v>1.654191</v>
          </cell>
          <cell r="CB1261">
            <v>0</v>
          </cell>
          <cell r="CC1261">
            <v>9.6</v>
          </cell>
          <cell r="CD1261">
            <v>0</v>
          </cell>
          <cell r="CE1261">
            <v>11.8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140.07413124015696</v>
          </cell>
          <cell r="CK1261">
            <v>35.930073861989996</v>
          </cell>
          <cell r="CL1261">
            <v>20.015840233619997</v>
          </cell>
          <cell r="CM1261">
            <v>3.2270699999999999</v>
          </cell>
          <cell r="CN1261">
            <v>67.535741847932826</v>
          </cell>
          <cell r="CO1261">
            <v>21.000225818880001</v>
          </cell>
          <cell r="CP1261">
            <v>11.829033449540999</v>
          </cell>
          <cell r="CQ1261">
            <v>2.2360799999999998</v>
          </cell>
          <cell r="CR1261">
            <v>1.6211579999999999</v>
          </cell>
          <cell r="CS1261">
            <v>3.047446129064129</v>
          </cell>
          <cell r="CT1261">
            <v>18.195947966559629</v>
          </cell>
          <cell r="CU1261">
            <v>0</v>
          </cell>
          <cell r="CV1261">
            <v>0</v>
          </cell>
          <cell r="CW1261">
            <v>0</v>
          </cell>
          <cell r="CX1261">
            <v>0</v>
          </cell>
          <cell r="CY1261">
            <v>0</v>
          </cell>
          <cell r="CZ1261">
            <v>5.03118</v>
          </cell>
          <cell r="DA1261">
            <v>0</v>
          </cell>
          <cell r="DB1261">
            <v>0.55400000000000005</v>
          </cell>
          <cell r="DC1261">
            <v>0.996</v>
          </cell>
        </row>
        <row r="1262">
          <cell r="C1262" t="str">
            <v>L4x3x5/8</v>
          </cell>
          <cell r="D1262" t="str">
            <v>F</v>
          </cell>
          <cell r="E1262">
            <v>13.6</v>
          </cell>
          <cell r="F1262">
            <v>3.99</v>
          </cell>
          <cell r="G1262">
            <v>4</v>
          </cell>
          <cell r="H1262">
            <v>0</v>
          </cell>
          <cell r="I1262">
            <v>0</v>
          </cell>
          <cell r="J1262">
            <v>0</v>
          </cell>
          <cell r="K1262">
            <v>3</v>
          </cell>
          <cell r="L1262">
            <v>0</v>
          </cell>
          <cell r="M1262">
            <v>0</v>
          </cell>
          <cell r="N1262">
            <v>0</v>
          </cell>
          <cell r="O1262">
            <v>0.625</v>
          </cell>
          <cell r="P1262">
            <v>0</v>
          </cell>
          <cell r="Q1262">
            <v>0</v>
          </cell>
          <cell r="R1262">
            <v>1</v>
          </cell>
          <cell r="S1262">
            <v>1</v>
          </cell>
          <cell r="T1262">
            <v>0</v>
          </cell>
          <cell r="V1262">
            <v>0.86699999999999999</v>
          </cell>
          <cell r="W1262">
            <v>1.37</v>
          </cell>
          <cell r="X1262">
            <v>0</v>
          </cell>
          <cell r="Y1262">
            <v>0.498</v>
          </cell>
          <cell r="Z1262">
            <v>0.81</v>
          </cell>
          <cell r="AB1262">
            <v>4.8</v>
          </cell>
          <cell r="AD1262">
            <v>5.4</v>
          </cell>
          <cell r="AF1262">
            <v>0</v>
          </cell>
          <cell r="AG1262">
            <v>0</v>
          </cell>
          <cell r="AH1262">
            <v>0</v>
          </cell>
          <cell r="AI1262">
            <v>6.01</v>
          </cell>
          <cell r="AJ1262">
            <v>4.08</v>
          </cell>
          <cell r="AK1262">
            <v>2.2799999999999998</v>
          </cell>
          <cell r="AL1262">
            <v>1.23</v>
          </cell>
          <cell r="AM1262">
            <v>2.85</v>
          </cell>
          <cell r="AN1262">
            <v>2.4500000000000002</v>
          </cell>
          <cell r="AO1262">
            <v>1.34</v>
          </cell>
          <cell r="AP1262">
            <v>0.84499999999999997</v>
          </cell>
          <cell r="AQ1262">
            <v>0.63100000000000001</v>
          </cell>
          <cell r="AR1262">
            <v>0.52900000000000003</v>
          </cell>
          <cell r="AS1262">
            <v>0.47199999999999998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1.91</v>
          </cell>
          <cell r="AZ1262">
            <v>0</v>
          </cell>
          <cell r="BA1262">
            <v>0.53400000000000003</v>
          </cell>
          <cell r="BB1262">
            <v>1</v>
          </cell>
          <cell r="BD1262" t="str">
            <v>L102x76x15.9</v>
          </cell>
          <cell r="BE1262" t="str">
            <v>L102x76x15.9</v>
          </cell>
          <cell r="BF1262">
            <v>20.3</v>
          </cell>
          <cell r="BG1262">
            <v>25.76215719</v>
          </cell>
          <cell r="BH1262">
            <v>10.164</v>
          </cell>
          <cell r="BI1262">
            <v>0</v>
          </cell>
          <cell r="BJ1262">
            <v>0</v>
          </cell>
          <cell r="BK1262">
            <v>0</v>
          </cell>
          <cell r="BL1262">
            <v>7.6229999999999993</v>
          </cell>
          <cell r="BM1262">
            <v>0</v>
          </cell>
          <cell r="BN1262">
            <v>0</v>
          </cell>
          <cell r="BO1262">
            <v>0</v>
          </cell>
          <cell r="BP1262">
            <v>1.588125</v>
          </cell>
          <cell r="BQ1262">
            <v>0</v>
          </cell>
          <cell r="BR1262">
            <v>0</v>
          </cell>
          <cell r="BS1262">
            <v>2.5409999999999999</v>
          </cell>
          <cell r="BT1262">
            <v>2.5409999999999999</v>
          </cell>
          <cell r="BU1262">
            <v>0</v>
          </cell>
          <cell r="BW1262">
            <v>2.2030469999999998</v>
          </cell>
          <cell r="BX1262">
            <v>3.4811700000000001</v>
          </cell>
          <cell r="BY1262">
            <v>0</v>
          </cell>
          <cell r="BZ1262">
            <v>1.2654179999999999</v>
          </cell>
          <cell r="CA1262">
            <v>2.0582099999999999</v>
          </cell>
          <cell r="CB1262">
            <v>0</v>
          </cell>
          <cell r="CC1262">
            <v>4.8</v>
          </cell>
          <cell r="CD1262">
            <v>0</v>
          </cell>
          <cell r="CE1262">
            <v>5.4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250.5492645099236</v>
          </cell>
          <cell r="CK1262">
            <v>66.938219797679992</v>
          </cell>
          <cell r="CL1262">
            <v>37.406652239879996</v>
          </cell>
          <cell r="CM1262">
            <v>3.1254299999999997</v>
          </cell>
          <cell r="CN1262">
            <v>118.81287917691886</v>
          </cell>
          <cell r="CO1262">
            <v>40.195744731449999</v>
          </cell>
          <cell r="CP1262">
            <v>21.984611404140001</v>
          </cell>
          <cell r="CQ1262">
            <v>2.1471450000000001</v>
          </cell>
          <cell r="CR1262">
            <v>1.6033709999999999</v>
          </cell>
          <cell r="CS1262">
            <v>22.053337924417569</v>
          </cell>
          <cell r="CT1262">
            <v>127.04863077242818</v>
          </cell>
          <cell r="CU1262">
            <v>0</v>
          </cell>
          <cell r="CV1262">
            <v>0</v>
          </cell>
          <cell r="CW1262">
            <v>0</v>
          </cell>
          <cell r="CX1262">
            <v>0</v>
          </cell>
          <cell r="CY1262">
            <v>0</v>
          </cell>
          <cell r="CZ1262">
            <v>4.8533099999999996</v>
          </cell>
          <cell r="DA1262">
            <v>0</v>
          </cell>
          <cell r="DB1262">
            <v>0.53400000000000003</v>
          </cell>
          <cell r="DC1262">
            <v>1</v>
          </cell>
        </row>
        <row r="1263">
          <cell r="C1263" t="str">
            <v>L4x4x1/2</v>
          </cell>
          <cell r="D1263" t="str">
            <v>F</v>
          </cell>
          <cell r="E1263">
            <v>12.7</v>
          </cell>
          <cell r="F1263">
            <v>3.75</v>
          </cell>
          <cell r="G1263">
            <v>4</v>
          </cell>
          <cell r="H1263">
            <v>0</v>
          </cell>
          <cell r="I1263">
            <v>0</v>
          </cell>
          <cell r="J1263">
            <v>0</v>
          </cell>
          <cell r="K1263">
            <v>4</v>
          </cell>
          <cell r="L1263">
            <v>0</v>
          </cell>
          <cell r="M1263">
            <v>0</v>
          </cell>
          <cell r="N1263">
            <v>0</v>
          </cell>
          <cell r="O1263">
            <v>0.5</v>
          </cell>
          <cell r="P1263">
            <v>0</v>
          </cell>
          <cell r="Q1263">
            <v>0</v>
          </cell>
          <cell r="R1263">
            <v>0.875</v>
          </cell>
          <cell r="S1263">
            <v>0.875</v>
          </cell>
          <cell r="T1263">
            <v>0</v>
          </cell>
          <cell r="V1263">
            <v>1.18</v>
          </cell>
          <cell r="W1263">
            <v>1.18</v>
          </cell>
          <cell r="X1263">
            <v>0</v>
          </cell>
          <cell r="Y1263">
            <v>0.46800000000000003</v>
          </cell>
          <cell r="Z1263">
            <v>0.46800000000000003</v>
          </cell>
          <cell r="AB1263">
            <v>8</v>
          </cell>
          <cell r="AD1263">
            <v>7</v>
          </cell>
          <cell r="AF1263">
            <v>0</v>
          </cell>
          <cell r="AG1263">
            <v>0</v>
          </cell>
          <cell r="AH1263">
            <v>0</v>
          </cell>
          <cell r="AI1263">
            <v>5.52</v>
          </cell>
          <cell r="AJ1263">
            <v>3.5</v>
          </cell>
          <cell r="AK1263">
            <v>1.96</v>
          </cell>
          <cell r="AL1263">
            <v>1.21</v>
          </cell>
          <cell r="AM1263">
            <v>5.52</v>
          </cell>
          <cell r="AN1263">
            <v>3.5</v>
          </cell>
          <cell r="AO1263">
            <v>1.96</v>
          </cell>
          <cell r="AP1263">
            <v>1.21</v>
          </cell>
          <cell r="AQ1263">
            <v>0.77600000000000002</v>
          </cell>
          <cell r="AR1263">
            <v>0.32200000000000001</v>
          </cell>
          <cell r="AS1263">
            <v>0.36599999999999999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2.16</v>
          </cell>
          <cell r="AZ1263">
            <v>0.63</v>
          </cell>
          <cell r="BA1263">
            <v>1</v>
          </cell>
          <cell r="BB1263">
            <v>1</v>
          </cell>
          <cell r="BD1263" t="str">
            <v>L102x102x12.7</v>
          </cell>
          <cell r="BE1263" t="str">
            <v>L102x102x12.7</v>
          </cell>
          <cell r="BF1263">
            <v>19</v>
          </cell>
          <cell r="BG1263">
            <v>24.212553749999998</v>
          </cell>
          <cell r="BH1263">
            <v>10.164</v>
          </cell>
          <cell r="BI1263">
            <v>0</v>
          </cell>
          <cell r="BJ1263">
            <v>0</v>
          </cell>
          <cell r="BK1263">
            <v>0</v>
          </cell>
          <cell r="BL1263">
            <v>10.164</v>
          </cell>
          <cell r="BM1263">
            <v>0</v>
          </cell>
          <cell r="BN1263">
            <v>0</v>
          </cell>
          <cell r="BO1263">
            <v>0</v>
          </cell>
          <cell r="BP1263">
            <v>1.2705</v>
          </cell>
          <cell r="BQ1263">
            <v>0</v>
          </cell>
          <cell r="BR1263">
            <v>0</v>
          </cell>
          <cell r="BS1263">
            <v>2.2233749999999999</v>
          </cell>
          <cell r="BT1263">
            <v>2.2233749999999999</v>
          </cell>
          <cell r="BU1263">
            <v>0</v>
          </cell>
          <cell r="BW1263">
            <v>2.9983799999999996</v>
          </cell>
          <cell r="BX1263">
            <v>2.9983799999999996</v>
          </cell>
          <cell r="BY1263">
            <v>0</v>
          </cell>
          <cell r="BZ1263">
            <v>1.1891880000000001</v>
          </cell>
          <cell r="CA1263">
            <v>1.1891880000000001</v>
          </cell>
          <cell r="CB1263">
            <v>0</v>
          </cell>
          <cell r="CC1263">
            <v>8</v>
          </cell>
          <cell r="CD1263">
            <v>0</v>
          </cell>
          <cell r="CE1263">
            <v>7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230.12178703740071</v>
          </cell>
          <cell r="CK1263">
            <v>57.4224924735</v>
          </cell>
          <cell r="CL1263">
            <v>32.15659578516</v>
          </cell>
          <cell r="CM1263">
            <v>3.0746099999999998</v>
          </cell>
          <cell r="CN1263">
            <v>230.12178703740071</v>
          </cell>
          <cell r="CO1263">
            <v>57.4224924735</v>
          </cell>
          <cell r="CP1263">
            <v>32.15659578516</v>
          </cell>
          <cell r="CQ1263">
            <v>3.0746099999999998</v>
          </cell>
          <cell r="CR1263">
            <v>1.971816</v>
          </cell>
          <cell r="CS1263">
            <v>13.423770910515042</v>
          </cell>
          <cell r="CT1263">
            <v>98.516523014213377</v>
          </cell>
          <cell r="CU1263">
            <v>0</v>
          </cell>
          <cell r="CV1263">
            <v>0</v>
          </cell>
          <cell r="CW1263">
            <v>0</v>
          </cell>
          <cell r="CX1263">
            <v>0</v>
          </cell>
          <cell r="CY1263">
            <v>0</v>
          </cell>
          <cell r="CZ1263">
            <v>5.4885600000000005</v>
          </cell>
          <cell r="DA1263">
            <v>0.63</v>
          </cell>
          <cell r="DB1263">
            <v>1</v>
          </cell>
          <cell r="DC1263">
            <v>1</v>
          </cell>
        </row>
        <row r="1264">
          <cell r="C1264" t="str">
            <v>L4x4x1/4</v>
          </cell>
          <cell r="D1264" t="str">
            <v>F</v>
          </cell>
          <cell r="E1264">
            <v>6.58</v>
          </cell>
          <cell r="F1264">
            <v>1.93</v>
          </cell>
          <cell r="G1264">
            <v>4</v>
          </cell>
          <cell r="H1264">
            <v>0</v>
          </cell>
          <cell r="I1264">
            <v>0</v>
          </cell>
          <cell r="J1264">
            <v>0</v>
          </cell>
          <cell r="K1264">
            <v>4</v>
          </cell>
          <cell r="L1264">
            <v>0</v>
          </cell>
          <cell r="M1264">
            <v>0</v>
          </cell>
          <cell r="N1264">
            <v>0</v>
          </cell>
          <cell r="O1264">
            <v>0.25</v>
          </cell>
          <cell r="P1264">
            <v>0</v>
          </cell>
          <cell r="Q1264">
            <v>0</v>
          </cell>
          <cell r="R1264">
            <v>0.625</v>
          </cell>
          <cell r="S1264">
            <v>0.625</v>
          </cell>
          <cell r="T1264">
            <v>0</v>
          </cell>
          <cell r="V1264">
            <v>1.08</v>
          </cell>
          <cell r="W1264">
            <v>1.08</v>
          </cell>
          <cell r="X1264">
            <v>0</v>
          </cell>
          <cell r="Y1264">
            <v>0.24199999999999999</v>
          </cell>
          <cell r="Z1264">
            <v>0.24199999999999999</v>
          </cell>
          <cell r="AB1264">
            <v>16</v>
          </cell>
          <cell r="AD1264">
            <v>15</v>
          </cell>
          <cell r="AF1264">
            <v>0</v>
          </cell>
          <cell r="AG1264">
            <v>0</v>
          </cell>
          <cell r="AH1264">
            <v>0</v>
          </cell>
          <cell r="AI1264">
            <v>3</v>
          </cell>
          <cell r="AJ1264">
            <v>1.82</v>
          </cell>
          <cell r="AK1264">
            <v>1.03</v>
          </cell>
          <cell r="AL1264">
            <v>1.25</v>
          </cell>
          <cell r="AM1264">
            <v>3</v>
          </cell>
          <cell r="AN1264">
            <v>1.82</v>
          </cell>
          <cell r="AO1264">
            <v>1.03</v>
          </cell>
          <cell r="AP1264">
            <v>1.25</v>
          </cell>
          <cell r="AQ1264">
            <v>0.78300000000000003</v>
          </cell>
          <cell r="AR1264">
            <v>4.3799999999999999E-2</v>
          </cell>
          <cell r="AS1264">
            <v>5.0500000000000003E-2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2.2200000000000002</v>
          </cell>
          <cell r="AZ1264">
            <v>0.63</v>
          </cell>
          <cell r="BA1264">
            <v>1</v>
          </cell>
          <cell r="BB1264">
            <v>0.91156412784207241</v>
          </cell>
          <cell r="BD1264" t="str">
            <v>L102x102x6.4</v>
          </cell>
          <cell r="BE1264" t="str">
            <v>L102x102x6.4</v>
          </cell>
          <cell r="BF1264">
            <v>9.7999999999999989</v>
          </cell>
          <cell r="BG1264">
            <v>12.461394329999999</v>
          </cell>
          <cell r="BH1264">
            <v>10.164</v>
          </cell>
          <cell r="BI1264">
            <v>0</v>
          </cell>
          <cell r="BJ1264">
            <v>0</v>
          </cell>
          <cell r="BK1264">
            <v>0</v>
          </cell>
          <cell r="BL1264">
            <v>10.164</v>
          </cell>
          <cell r="BM1264">
            <v>0</v>
          </cell>
          <cell r="BN1264">
            <v>0</v>
          </cell>
          <cell r="BO1264">
            <v>0</v>
          </cell>
          <cell r="BP1264">
            <v>0.63524999999999998</v>
          </cell>
          <cell r="BQ1264">
            <v>0</v>
          </cell>
          <cell r="BR1264">
            <v>0</v>
          </cell>
          <cell r="BS1264">
            <v>1.588125</v>
          </cell>
          <cell r="BT1264">
            <v>1.588125</v>
          </cell>
          <cell r="BU1264">
            <v>0</v>
          </cell>
          <cell r="BW1264">
            <v>2.7442800000000003</v>
          </cell>
          <cell r="BX1264">
            <v>2.7442800000000003</v>
          </cell>
          <cell r="BY1264">
            <v>0</v>
          </cell>
          <cell r="BZ1264">
            <v>0.61492199999999997</v>
          </cell>
          <cell r="CA1264">
            <v>0.61492199999999997</v>
          </cell>
          <cell r="CB1264">
            <v>0</v>
          </cell>
          <cell r="CC1264">
            <v>16</v>
          </cell>
          <cell r="CD1264">
            <v>0</v>
          </cell>
          <cell r="CE1264">
            <v>15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125.066188607283</v>
          </cell>
          <cell r="CK1264">
            <v>29.859696086219998</v>
          </cell>
          <cell r="CL1264">
            <v>16.898619213629999</v>
          </cell>
          <cell r="CM1264">
            <v>3.17625</v>
          </cell>
          <cell r="CN1264">
            <v>125.066188607283</v>
          </cell>
          <cell r="CO1264">
            <v>29.859696086219998</v>
          </cell>
          <cell r="CP1264">
            <v>16.898619213629999</v>
          </cell>
          <cell r="CQ1264">
            <v>3.17625</v>
          </cell>
          <cell r="CR1264">
            <v>1.989603</v>
          </cell>
          <cell r="CS1264">
            <v>1.8259663536663318</v>
          </cell>
          <cell r="CT1264">
            <v>13.593126809338186</v>
          </cell>
          <cell r="CU1264">
            <v>0</v>
          </cell>
          <cell r="CV1264">
            <v>0</v>
          </cell>
          <cell r="CW1264">
            <v>0</v>
          </cell>
          <cell r="CX1264">
            <v>0</v>
          </cell>
          <cell r="CY1264">
            <v>0</v>
          </cell>
          <cell r="CZ1264">
            <v>5.6410200000000001</v>
          </cell>
          <cell r="DA1264">
            <v>0.63</v>
          </cell>
          <cell r="DB1264">
            <v>1</v>
          </cell>
          <cell r="DC1264">
            <v>0.91</v>
          </cell>
        </row>
        <row r="1265">
          <cell r="C1265" t="str">
            <v>L4x4x3/4</v>
          </cell>
          <cell r="D1265" t="str">
            <v>F</v>
          </cell>
          <cell r="E1265">
            <v>18.5</v>
          </cell>
          <cell r="F1265">
            <v>5.43</v>
          </cell>
          <cell r="G1265">
            <v>4</v>
          </cell>
          <cell r="H1265">
            <v>0</v>
          </cell>
          <cell r="I1265">
            <v>0</v>
          </cell>
          <cell r="J1265">
            <v>0</v>
          </cell>
          <cell r="K1265">
            <v>4</v>
          </cell>
          <cell r="L1265">
            <v>0</v>
          </cell>
          <cell r="M1265">
            <v>0</v>
          </cell>
          <cell r="N1265">
            <v>0</v>
          </cell>
          <cell r="O1265">
            <v>0.75</v>
          </cell>
          <cell r="P1265">
            <v>0</v>
          </cell>
          <cell r="Q1265">
            <v>0</v>
          </cell>
          <cell r="R1265">
            <v>1.125</v>
          </cell>
          <cell r="S1265">
            <v>1.125</v>
          </cell>
          <cell r="T1265">
            <v>0</v>
          </cell>
          <cell r="V1265">
            <v>1.27</v>
          </cell>
          <cell r="W1265">
            <v>1.27</v>
          </cell>
          <cell r="X1265">
            <v>0</v>
          </cell>
          <cell r="Y1265">
            <v>0.67900000000000005</v>
          </cell>
          <cell r="Z1265">
            <v>0.67900000000000005</v>
          </cell>
          <cell r="AB1265">
            <v>5.333333333333333</v>
          </cell>
          <cell r="AD1265">
            <v>4.333333333333333</v>
          </cell>
          <cell r="AF1265">
            <v>0</v>
          </cell>
          <cell r="AG1265">
            <v>0</v>
          </cell>
          <cell r="AH1265">
            <v>0</v>
          </cell>
          <cell r="AI1265">
            <v>7.62</v>
          </cell>
          <cell r="AJ1265">
            <v>5.0199999999999996</v>
          </cell>
          <cell r="AK1265">
            <v>2.79</v>
          </cell>
          <cell r="AL1265">
            <v>1.18</v>
          </cell>
          <cell r="AM1265">
            <v>7.62</v>
          </cell>
          <cell r="AN1265">
            <v>5.01</v>
          </cell>
          <cell r="AO1265">
            <v>2.79</v>
          </cell>
          <cell r="AP1265">
            <v>1.18</v>
          </cell>
          <cell r="AQ1265">
            <v>0.77400000000000002</v>
          </cell>
          <cell r="AR1265">
            <v>1.02</v>
          </cell>
          <cell r="AS1265">
            <v>1.1200000000000001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2.1</v>
          </cell>
          <cell r="AZ1265">
            <v>0.63700000000000001</v>
          </cell>
          <cell r="BA1265">
            <v>1</v>
          </cell>
          <cell r="BB1265">
            <v>1</v>
          </cell>
          <cell r="BD1265" t="str">
            <v>L102x102x19</v>
          </cell>
          <cell r="BE1265" t="str">
            <v>L102x102x19</v>
          </cell>
          <cell r="BF1265">
            <v>27.6</v>
          </cell>
          <cell r="BG1265">
            <v>35.059777829999994</v>
          </cell>
          <cell r="BH1265">
            <v>10.164</v>
          </cell>
          <cell r="BI1265">
            <v>0</v>
          </cell>
          <cell r="BJ1265">
            <v>0</v>
          </cell>
          <cell r="BK1265">
            <v>0</v>
          </cell>
          <cell r="BL1265">
            <v>10.164</v>
          </cell>
          <cell r="BM1265">
            <v>0</v>
          </cell>
          <cell r="BN1265">
            <v>0</v>
          </cell>
          <cell r="BO1265">
            <v>0</v>
          </cell>
          <cell r="BP1265">
            <v>1.9057499999999998</v>
          </cell>
          <cell r="BQ1265">
            <v>0</v>
          </cell>
          <cell r="BR1265">
            <v>0</v>
          </cell>
          <cell r="BS1265">
            <v>2.858625</v>
          </cell>
          <cell r="BT1265">
            <v>2.858625</v>
          </cell>
          <cell r="BU1265">
            <v>0</v>
          </cell>
          <cell r="BW1265">
            <v>3.2270699999999999</v>
          </cell>
          <cell r="BX1265">
            <v>3.2270699999999999</v>
          </cell>
          <cell r="BY1265">
            <v>0</v>
          </cell>
          <cell r="BZ1265">
            <v>1.7253390000000002</v>
          </cell>
          <cell r="CA1265">
            <v>1.7253390000000002</v>
          </cell>
          <cell r="CB1265">
            <v>0</v>
          </cell>
          <cell r="CC1265">
            <v>5.333333333333333</v>
          </cell>
          <cell r="CD1265">
            <v>0</v>
          </cell>
          <cell r="CE1265">
            <v>4.333333333333333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317.66811906249882</v>
          </cell>
          <cell r="CK1265">
            <v>82.360260633419983</v>
          </cell>
          <cell r="CL1265">
            <v>45.773929714589997</v>
          </cell>
          <cell r="CM1265">
            <v>2.9983799999999996</v>
          </cell>
          <cell r="CN1265">
            <v>317.66811906249882</v>
          </cell>
          <cell r="CO1265">
            <v>82.196196369209986</v>
          </cell>
          <cell r="CP1265">
            <v>45.773929714589997</v>
          </cell>
          <cell r="CQ1265">
            <v>2.9983799999999996</v>
          </cell>
          <cell r="CR1265">
            <v>1.966734</v>
          </cell>
          <cell r="CS1265">
            <v>42.522504126476221</v>
          </cell>
          <cell r="CT1265">
            <v>301.4713272566093</v>
          </cell>
          <cell r="CU1265">
            <v>0</v>
          </cell>
          <cell r="CV1265">
            <v>0</v>
          </cell>
          <cell r="CW1265">
            <v>0</v>
          </cell>
          <cell r="CX1265">
            <v>0</v>
          </cell>
          <cell r="CY1265">
            <v>0</v>
          </cell>
          <cell r="CZ1265">
            <v>5.3361000000000001</v>
          </cell>
          <cell r="DA1265">
            <v>0.63700000000000001</v>
          </cell>
          <cell r="DB1265">
            <v>1</v>
          </cell>
          <cell r="DC1265">
            <v>1</v>
          </cell>
        </row>
        <row r="1266">
          <cell r="C1266" t="str">
            <v>L4x4x3/8</v>
          </cell>
          <cell r="D1266" t="str">
            <v>F</v>
          </cell>
          <cell r="E1266">
            <v>9.7200000000000006</v>
          </cell>
          <cell r="F1266">
            <v>2.86</v>
          </cell>
          <cell r="G1266">
            <v>4</v>
          </cell>
          <cell r="H1266">
            <v>0</v>
          </cell>
          <cell r="I1266">
            <v>0</v>
          </cell>
          <cell r="J1266">
            <v>0</v>
          </cell>
          <cell r="K1266">
            <v>4</v>
          </cell>
          <cell r="L1266">
            <v>0</v>
          </cell>
          <cell r="M1266">
            <v>0</v>
          </cell>
          <cell r="N1266">
            <v>0</v>
          </cell>
          <cell r="O1266">
            <v>0.375</v>
          </cell>
          <cell r="P1266">
            <v>0</v>
          </cell>
          <cell r="Q1266">
            <v>0</v>
          </cell>
          <cell r="R1266">
            <v>0.75</v>
          </cell>
          <cell r="S1266">
            <v>0.75</v>
          </cell>
          <cell r="T1266">
            <v>0</v>
          </cell>
          <cell r="V1266">
            <v>1.1299999999999999</v>
          </cell>
          <cell r="W1266">
            <v>1.1299999999999999</v>
          </cell>
          <cell r="X1266">
            <v>0</v>
          </cell>
          <cell r="Y1266">
            <v>0.35699999999999998</v>
          </cell>
          <cell r="Z1266">
            <v>0.35699999999999998</v>
          </cell>
          <cell r="AB1266">
            <v>10.666666666666666</v>
          </cell>
          <cell r="AD1266">
            <v>9.6666666666666661</v>
          </cell>
          <cell r="AF1266">
            <v>0</v>
          </cell>
          <cell r="AG1266">
            <v>0</v>
          </cell>
          <cell r="AH1266">
            <v>0</v>
          </cell>
          <cell r="AI1266">
            <v>4.32</v>
          </cell>
          <cell r="AJ1266">
            <v>2.69</v>
          </cell>
          <cell r="AK1266">
            <v>1.5</v>
          </cell>
          <cell r="AL1266">
            <v>1.23</v>
          </cell>
          <cell r="AM1266">
            <v>4.32</v>
          </cell>
          <cell r="AN1266">
            <v>2.68</v>
          </cell>
          <cell r="AO1266">
            <v>1.5</v>
          </cell>
          <cell r="AP1266">
            <v>1.23</v>
          </cell>
          <cell r="AQ1266">
            <v>0.77900000000000003</v>
          </cell>
          <cell r="AR1266">
            <v>0.14099999999999999</v>
          </cell>
          <cell r="AS1266">
            <v>0.16200000000000001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2.19</v>
          </cell>
          <cell r="AZ1266">
            <v>0.629</v>
          </cell>
          <cell r="BA1266">
            <v>1</v>
          </cell>
          <cell r="BB1266">
            <v>1</v>
          </cell>
          <cell r="BD1266" t="str">
            <v>L102x102x9.5</v>
          </cell>
          <cell r="BE1266" t="str">
            <v>L102x102x9.5</v>
          </cell>
          <cell r="BF1266">
            <v>14.5</v>
          </cell>
          <cell r="BG1266">
            <v>18.466107659999999</v>
          </cell>
          <cell r="BH1266">
            <v>10.164</v>
          </cell>
          <cell r="BI1266">
            <v>0</v>
          </cell>
          <cell r="BJ1266">
            <v>0</v>
          </cell>
          <cell r="BK1266">
            <v>0</v>
          </cell>
          <cell r="BL1266">
            <v>10.164</v>
          </cell>
          <cell r="BM1266">
            <v>0</v>
          </cell>
          <cell r="BN1266">
            <v>0</v>
          </cell>
          <cell r="BO1266">
            <v>0</v>
          </cell>
          <cell r="BP1266">
            <v>0.95287499999999992</v>
          </cell>
          <cell r="BQ1266">
            <v>0</v>
          </cell>
          <cell r="BR1266">
            <v>0</v>
          </cell>
          <cell r="BS1266">
            <v>1.9057499999999998</v>
          </cell>
          <cell r="BT1266">
            <v>1.9057499999999998</v>
          </cell>
          <cell r="BU1266">
            <v>0</v>
          </cell>
          <cell r="BW1266">
            <v>2.8713299999999995</v>
          </cell>
          <cell r="BX1266">
            <v>2.8713299999999995</v>
          </cell>
          <cell r="BY1266">
            <v>0</v>
          </cell>
          <cell r="BZ1266">
            <v>0.90713699999999997</v>
          </cell>
          <cell r="CA1266">
            <v>0.90713699999999997</v>
          </cell>
          <cell r="CB1266">
            <v>0</v>
          </cell>
          <cell r="CC1266">
            <v>10.666666666666666</v>
          </cell>
          <cell r="CD1266">
            <v>0</v>
          </cell>
          <cell r="CE1266">
            <v>9.6666666666666661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180.09531159448753</v>
          </cell>
          <cell r="CK1266">
            <v>44.133287072489999</v>
          </cell>
          <cell r="CL1266">
            <v>24.609639631499999</v>
          </cell>
          <cell r="CM1266">
            <v>3.1254299999999997</v>
          </cell>
          <cell r="CN1266">
            <v>180.09531159448753</v>
          </cell>
          <cell r="CO1266">
            <v>43.969222808280001</v>
          </cell>
          <cell r="CP1266">
            <v>24.609639631499999</v>
          </cell>
          <cell r="CQ1266">
            <v>3.1254299999999997</v>
          </cell>
          <cell r="CR1266">
            <v>1.9794389999999999</v>
          </cell>
          <cell r="CS1266">
            <v>5.8781108645423004</v>
          </cell>
          <cell r="CT1266">
            <v>43.605674121045269</v>
          </cell>
          <cell r="CU1266">
            <v>0</v>
          </cell>
          <cell r="CV1266">
            <v>0</v>
          </cell>
          <cell r="CW1266">
            <v>0</v>
          </cell>
          <cell r="CX1266">
            <v>0</v>
          </cell>
          <cell r="CY1266">
            <v>0</v>
          </cell>
          <cell r="CZ1266">
            <v>5.5647899999999995</v>
          </cell>
          <cell r="DA1266">
            <v>0.629</v>
          </cell>
          <cell r="DB1266">
            <v>1</v>
          </cell>
          <cell r="DC1266">
            <v>1</v>
          </cell>
        </row>
        <row r="1267">
          <cell r="C1267" t="str">
            <v>L4x4x5/16</v>
          </cell>
          <cell r="D1267" t="str">
            <v>F</v>
          </cell>
          <cell r="E1267">
            <v>8.16</v>
          </cell>
          <cell r="F1267">
            <v>2.4</v>
          </cell>
          <cell r="G1267">
            <v>4</v>
          </cell>
          <cell r="H1267">
            <v>0</v>
          </cell>
          <cell r="I1267">
            <v>0</v>
          </cell>
          <cell r="J1267">
            <v>0</v>
          </cell>
          <cell r="K1267">
            <v>4</v>
          </cell>
          <cell r="L1267">
            <v>0</v>
          </cell>
          <cell r="M1267">
            <v>0</v>
          </cell>
          <cell r="N1267">
            <v>0</v>
          </cell>
          <cell r="O1267">
            <v>0.3125</v>
          </cell>
          <cell r="P1267">
            <v>0</v>
          </cell>
          <cell r="Q1267">
            <v>0</v>
          </cell>
          <cell r="R1267">
            <v>0.6875</v>
          </cell>
          <cell r="S1267">
            <v>0.6875</v>
          </cell>
          <cell r="T1267">
            <v>0</v>
          </cell>
          <cell r="V1267">
            <v>1.1100000000000001</v>
          </cell>
          <cell r="W1267">
            <v>1.1100000000000001</v>
          </cell>
          <cell r="X1267">
            <v>0</v>
          </cell>
          <cell r="Y1267">
            <v>0.3</v>
          </cell>
          <cell r="Z1267">
            <v>0.3</v>
          </cell>
          <cell r="AB1267">
            <v>12.8</v>
          </cell>
          <cell r="AD1267">
            <v>11.8</v>
          </cell>
          <cell r="AF1267">
            <v>0</v>
          </cell>
          <cell r="AG1267">
            <v>0</v>
          </cell>
          <cell r="AH1267">
            <v>0</v>
          </cell>
          <cell r="AI1267">
            <v>3.67</v>
          </cell>
          <cell r="AJ1267">
            <v>2.2599999999999998</v>
          </cell>
          <cell r="AK1267">
            <v>1.27</v>
          </cell>
          <cell r="AL1267">
            <v>1.24</v>
          </cell>
          <cell r="AM1267">
            <v>3.67</v>
          </cell>
          <cell r="AN1267">
            <v>2.2599999999999998</v>
          </cell>
          <cell r="AO1267">
            <v>1.27</v>
          </cell>
          <cell r="AP1267">
            <v>1.24</v>
          </cell>
          <cell r="AQ1267">
            <v>0.78100000000000003</v>
          </cell>
          <cell r="AR1267">
            <v>8.3199999999999996E-2</v>
          </cell>
          <cell r="AS1267">
            <v>9.6299999999999997E-2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2.21</v>
          </cell>
          <cell r="AZ1267">
            <v>0.627</v>
          </cell>
          <cell r="BA1267">
            <v>1</v>
          </cell>
          <cell r="BB1267">
            <v>0.99725130227365788</v>
          </cell>
          <cell r="BD1267" t="str">
            <v>L102x102x7.9</v>
          </cell>
          <cell r="BE1267" t="str">
            <v>L102x102x7.9</v>
          </cell>
          <cell r="BF1267">
            <v>12.2</v>
          </cell>
          <cell r="BG1267">
            <v>15.496034399999999</v>
          </cell>
          <cell r="BH1267">
            <v>10.164</v>
          </cell>
          <cell r="BI1267">
            <v>0</v>
          </cell>
          <cell r="BJ1267">
            <v>0</v>
          </cell>
          <cell r="BK1267">
            <v>0</v>
          </cell>
          <cell r="BL1267">
            <v>10.164</v>
          </cell>
          <cell r="BM1267">
            <v>0</v>
          </cell>
          <cell r="BN1267">
            <v>0</v>
          </cell>
          <cell r="BO1267">
            <v>0</v>
          </cell>
          <cell r="BP1267">
            <v>0.7940625</v>
          </cell>
          <cell r="BQ1267">
            <v>0</v>
          </cell>
          <cell r="BR1267">
            <v>0</v>
          </cell>
          <cell r="BS1267">
            <v>1.7469375</v>
          </cell>
          <cell r="BT1267">
            <v>1.7469375</v>
          </cell>
          <cell r="BU1267">
            <v>0</v>
          </cell>
          <cell r="BW1267">
            <v>2.8205100000000001</v>
          </cell>
          <cell r="BX1267">
            <v>2.8205100000000001</v>
          </cell>
          <cell r="BY1267">
            <v>0</v>
          </cell>
          <cell r="BZ1267">
            <v>0.76229999999999998</v>
          </cell>
          <cell r="CA1267">
            <v>0.76229999999999998</v>
          </cell>
          <cell r="CB1267">
            <v>0</v>
          </cell>
          <cell r="CC1267">
            <v>12.8</v>
          </cell>
          <cell r="CD1267">
            <v>0</v>
          </cell>
          <cell r="CE1267">
            <v>11.8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152.99763739624285</v>
          </cell>
          <cell r="CK1267">
            <v>37.078523711459994</v>
          </cell>
          <cell r="CL1267">
            <v>20.836161554669999</v>
          </cell>
          <cell r="CM1267">
            <v>3.1508400000000001</v>
          </cell>
          <cell r="CN1267">
            <v>152.99763739624285</v>
          </cell>
          <cell r="CO1267">
            <v>37.078523711459994</v>
          </cell>
          <cell r="CP1267">
            <v>20.836161554669999</v>
          </cell>
          <cell r="CQ1267">
            <v>3.1508400000000001</v>
          </cell>
          <cell r="CR1267">
            <v>1.984521</v>
          </cell>
          <cell r="CS1267">
            <v>3.468502297375315</v>
          </cell>
          <cell r="CT1267">
            <v>25.921150727510241</v>
          </cell>
          <cell r="CU1267">
            <v>0</v>
          </cell>
          <cell r="CV1267">
            <v>0</v>
          </cell>
          <cell r="CW1267">
            <v>0</v>
          </cell>
          <cell r="CX1267">
            <v>0</v>
          </cell>
          <cell r="CY1267">
            <v>0</v>
          </cell>
          <cell r="CZ1267">
            <v>5.6156099999999993</v>
          </cell>
          <cell r="DA1267">
            <v>0.627</v>
          </cell>
          <cell r="DB1267">
            <v>1</v>
          </cell>
          <cell r="DC1267">
            <v>0.996</v>
          </cell>
        </row>
        <row r="1268">
          <cell r="C1268" t="str">
            <v>L4x4x5/8</v>
          </cell>
          <cell r="D1268" t="str">
            <v>F</v>
          </cell>
          <cell r="E1268">
            <v>15.7</v>
          </cell>
          <cell r="F1268">
            <v>4.6100000000000003</v>
          </cell>
          <cell r="G1268">
            <v>4</v>
          </cell>
          <cell r="H1268">
            <v>0</v>
          </cell>
          <cell r="I1268">
            <v>0</v>
          </cell>
          <cell r="J1268">
            <v>0</v>
          </cell>
          <cell r="K1268">
            <v>4</v>
          </cell>
          <cell r="L1268">
            <v>0</v>
          </cell>
          <cell r="M1268">
            <v>0</v>
          </cell>
          <cell r="N1268">
            <v>0</v>
          </cell>
          <cell r="O1268">
            <v>0.625</v>
          </cell>
          <cell r="P1268">
            <v>0</v>
          </cell>
          <cell r="Q1268">
            <v>0</v>
          </cell>
          <cell r="R1268">
            <v>1</v>
          </cell>
          <cell r="S1268">
            <v>1</v>
          </cell>
          <cell r="T1268">
            <v>0</v>
          </cell>
          <cell r="V1268">
            <v>1.22</v>
          </cell>
          <cell r="W1268">
            <v>1.22</v>
          </cell>
          <cell r="X1268">
            <v>0</v>
          </cell>
          <cell r="Y1268">
            <v>0.57599999999999996</v>
          </cell>
          <cell r="Z1268">
            <v>0.57599999999999996</v>
          </cell>
          <cell r="AB1268">
            <v>6.4</v>
          </cell>
          <cell r="AD1268">
            <v>5.4</v>
          </cell>
          <cell r="AF1268">
            <v>0</v>
          </cell>
          <cell r="AG1268">
            <v>0</v>
          </cell>
          <cell r="AH1268">
            <v>0</v>
          </cell>
          <cell r="AI1268">
            <v>6.62</v>
          </cell>
          <cell r="AJ1268">
            <v>4.28</v>
          </cell>
          <cell r="AK1268">
            <v>2.38</v>
          </cell>
          <cell r="AL1268">
            <v>1.2</v>
          </cell>
          <cell r="AM1268">
            <v>6.62</v>
          </cell>
          <cell r="AN1268">
            <v>4.28</v>
          </cell>
          <cell r="AO1268">
            <v>2.38</v>
          </cell>
          <cell r="AP1268">
            <v>1.2</v>
          </cell>
          <cell r="AQ1268">
            <v>0.77400000000000002</v>
          </cell>
          <cell r="AR1268">
            <v>0.61</v>
          </cell>
          <cell r="AS1268">
            <v>0.68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2.13</v>
          </cell>
          <cell r="AZ1268">
            <v>0.63600000000000001</v>
          </cell>
          <cell r="BA1268">
            <v>1</v>
          </cell>
          <cell r="BB1268">
            <v>1</v>
          </cell>
          <cell r="BD1268" t="str">
            <v>L102x102x15.9</v>
          </cell>
          <cell r="BE1268" t="str">
            <v>L102x102x15.9</v>
          </cell>
          <cell r="BF1268">
            <v>23.400000000000002</v>
          </cell>
          <cell r="BG1268">
            <v>29.765299410000001</v>
          </cell>
          <cell r="BH1268">
            <v>10.164</v>
          </cell>
          <cell r="BI1268">
            <v>0</v>
          </cell>
          <cell r="BJ1268">
            <v>0</v>
          </cell>
          <cell r="BK1268">
            <v>0</v>
          </cell>
          <cell r="BL1268">
            <v>10.164</v>
          </cell>
          <cell r="BM1268">
            <v>0</v>
          </cell>
          <cell r="BN1268">
            <v>0</v>
          </cell>
          <cell r="BO1268">
            <v>0</v>
          </cell>
          <cell r="BP1268">
            <v>1.588125</v>
          </cell>
          <cell r="BQ1268">
            <v>0</v>
          </cell>
          <cell r="BR1268">
            <v>0</v>
          </cell>
          <cell r="BS1268">
            <v>2.5409999999999999</v>
          </cell>
          <cell r="BT1268">
            <v>2.5409999999999999</v>
          </cell>
          <cell r="BU1268">
            <v>0</v>
          </cell>
          <cell r="BW1268">
            <v>3.1000199999999998</v>
          </cell>
          <cell r="BX1268">
            <v>3.1000199999999998</v>
          </cell>
          <cell r="BY1268">
            <v>0</v>
          </cell>
          <cell r="BZ1268">
            <v>1.4636159999999998</v>
          </cell>
          <cell r="CA1268">
            <v>1.4636159999999998</v>
          </cell>
          <cell r="CB1268">
            <v>0</v>
          </cell>
          <cell r="CC1268">
            <v>6.4</v>
          </cell>
          <cell r="CD1268">
            <v>0</v>
          </cell>
          <cell r="CE1268">
            <v>5.4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275.9793895267378</v>
          </cell>
          <cell r="CK1268">
            <v>70.219505081880001</v>
          </cell>
          <cell r="CL1268">
            <v>39.047294881979994</v>
          </cell>
          <cell r="CM1268">
            <v>3.0491999999999999</v>
          </cell>
          <cell r="CN1268">
            <v>275.9793895267378</v>
          </cell>
          <cell r="CO1268">
            <v>70.219505081880001</v>
          </cell>
          <cell r="CP1268">
            <v>39.047294881979994</v>
          </cell>
          <cell r="CQ1268">
            <v>3.0491999999999999</v>
          </cell>
          <cell r="CR1268">
            <v>1.966734</v>
          </cell>
          <cell r="CS1268">
            <v>25.430125016814209</v>
          </cell>
          <cell r="CT1268">
            <v>183.03616297722706</v>
          </cell>
          <cell r="CU1268">
            <v>0</v>
          </cell>
          <cell r="CV1268">
            <v>0</v>
          </cell>
          <cell r="CW1268">
            <v>0</v>
          </cell>
          <cell r="CX1268">
            <v>0</v>
          </cell>
          <cell r="CY1268">
            <v>0</v>
          </cell>
          <cell r="CZ1268">
            <v>5.4123299999999999</v>
          </cell>
          <cell r="DA1268">
            <v>0.63600000000000001</v>
          </cell>
          <cell r="DB1268">
            <v>1</v>
          </cell>
          <cell r="DC1268">
            <v>1</v>
          </cell>
        </row>
        <row r="1269">
          <cell r="C1269" t="str">
            <v>L4x4x7/16</v>
          </cell>
          <cell r="D1269" t="str">
            <v>F</v>
          </cell>
          <cell r="E1269">
            <v>11.2</v>
          </cell>
          <cell r="F1269">
            <v>3.3</v>
          </cell>
          <cell r="G1269">
            <v>4</v>
          </cell>
          <cell r="H1269">
            <v>0</v>
          </cell>
          <cell r="I1269">
            <v>0</v>
          </cell>
          <cell r="J1269">
            <v>0</v>
          </cell>
          <cell r="K1269">
            <v>4</v>
          </cell>
          <cell r="L1269">
            <v>0</v>
          </cell>
          <cell r="M1269">
            <v>0</v>
          </cell>
          <cell r="N1269">
            <v>0</v>
          </cell>
          <cell r="O1269">
            <v>0.4375</v>
          </cell>
          <cell r="P1269">
            <v>0</v>
          </cell>
          <cell r="Q1269">
            <v>0</v>
          </cell>
          <cell r="R1269">
            <v>0.8125</v>
          </cell>
          <cell r="S1269">
            <v>0.8125</v>
          </cell>
          <cell r="T1269">
            <v>0</v>
          </cell>
          <cell r="V1269">
            <v>1.1499999999999999</v>
          </cell>
          <cell r="W1269">
            <v>1.1499999999999999</v>
          </cell>
          <cell r="X1269">
            <v>0</v>
          </cell>
          <cell r="Y1269">
            <v>0.41299999999999998</v>
          </cell>
          <cell r="Z1269">
            <v>0.41299999999999998</v>
          </cell>
          <cell r="AB1269">
            <v>9.1428571428571423</v>
          </cell>
          <cell r="AD1269">
            <v>8.1428571428571423</v>
          </cell>
          <cell r="AF1269">
            <v>0</v>
          </cell>
          <cell r="AG1269">
            <v>0</v>
          </cell>
          <cell r="AH1269">
            <v>0</v>
          </cell>
          <cell r="AI1269">
            <v>4.93</v>
          </cell>
          <cell r="AJ1269">
            <v>3.1</v>
          </cell>
          <cell r="AK1269">
            <v>1.73</v>
          </cell>
          <cell r="AL1269">
            <v>1.22</v>
          </cell>
          <cell r="AM1269">
            <v>4.93</v>
          </cell>
          <cell r="AN1269">
            <v>3.1</v>
          </cell>
          <cell r="AO1269">
            <v>1.73</v>
          </cell>
          <cell r="AP1269">
            <v>1.22</v>
          </cell>
          <cell r="AQ1269">
            <v>0.77700000000000002</v>
          </cell>
          <cell r="AR1269">
            <v>0.22</v>
          </cell>
          <cell r="AS1269">
            <v>0.252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2.17</v>
          </cell>
          <cell r="AZ1269">
            <v>0.63300000000000001</v>
          </cell>
          <cell r="BA1269">
            <v>1</v>
          </cell>
          <cell r="BB1269">
            <v>1</v>
          </cell>
          <cell r="BD1269" t="str">
            <v>L102x102x11.1</v>
          </cell>
          <cell r="BE1269" t="str">
            <v>L102x102x11.1</v>
          </cell>
          <cell r="BF1269">
            <v>16.700000000000003</v>
          </cell>
          <cell r="BG1269">
            <v>21.307047299999997</v>
          </cell>
          <cell r="BH1269">
            <v>10.164</v>
          </cell>
          <cell r="BI1269">
            <v>0</v>
          </cell>
          <cell r="BJ1269">
            <v>0</v>
          </cell>
          <cell r="BK1269">
            <v>0</v>
          </cell>
          <cell r="BL1269">
            <v>10.164</v>
          </cell>
          <cell r="BM1269">
            <v>0</v>
          </cell>
          <cell r="BN1269">
            <v>0</v>
          </cell>
          <cell r="BO1269">
            <v>0</v>
          </cell>
          <cell r="BP1269">
            <v>1.1116874999999999</v>
          </cell>
          <cell r="BQ1269">
            <v>0</v>
          </cell>
          <cell r="BR1269">
            <v>0</v>
          </cell>
          <cell r="BS1269">
            <v>2.0645625000000001</v>
          </cell>
          <cell r="BT1269">
            <v>2.0645625000000001</v>
          </cell>
          <cell r="BU1269">
            <v>0</v>
          </cell>
          <cell r="BW1269">
            <v>2.9221499999999998</v>
          </cell>
          <cell r="BX1269">
            <v>2.9221499999999998</v>
          </cell>
          <cell r="BY1269">
            <v>0</v>
          </cell>
          <cell r="BZ1269">
            <v>1.0494329999999998</v>
          </cell>
          <cell r="CA1269">
            <v>1.0494329999999998</v>
          </cell>
          <cell r="CB1269">
            <v>0</v>
          </cell>
          <cell r="CC1269">
            <v>9.1428571428571423</v>
          </cell>
          <cell r="CD1269">
            <v>0</v>
          </cell>
          <cell r="CE1269">
            <v>8.1428571428571423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205.5254366113017</v>
          </cell>
          <cell r="CK1269">
            <v>50.859921905100002</v>
          </cell>
          <cell r="CL1269">
            <v>28.383117708329998</v>
          </cell>
          <cell r="CM1269">
            <v>3.1000199999999998</v>
          </cell>
          <cell r="CN1269">
            <v>205.5254366113017</v>
          </cell>
          <cell r="CO1269">
            <v>50.859921905100002</v>
          </cell>
          <cell r="CP1269">
            <v>28.383117708329998</v>
          </cell>
          <cell r="CQ1269">
            <v>3.1000199999999998</v>
          </cell>
          <cell r="CR1269">
            <v>1.9743569999999999</v>
          </cell>
          <cell r="CS1269">
            <v>9.1715204978674194</v>
          </cell>
          <cell r="CT1269">
            <v>67.83104863273708</v>
          </cell>
          <cell r="CU1269">
            <v>0</v>
          </cell>
          <cell r="CV1269">
            <v>0</v>
          </cell>
          <cell r="CW1269">
            <v>0</v>
          </cell>
          <cell r="CX1269">
            <v>0</v>
          </cell>
          <cell r="CY1269">
            <v>0</v>
          </cell>
          <cell r="CZ1269">
            <v>5.5139699999999996</v>
          </cell>
          <cell r="DA1269">
            <v>0.63300000000000001</v>
          </cell>
          <cell r="DB1269">
            <v>1</v>
          </cell>
          <cell r="DC1269">
            <v>1</v>
          </cell>
        </row>
        <row r="1270">
          <cell r="C1270" t="str">
            <v>L5x3-1/2x1/2</v>
          </cell>
          <cell r="D1270" t="str">
            <v>F</v>
          </cell>
          <cell r="E1270">
            <v>13.6</v>
          </cell>
          <cell r="F1270">
            <v>4</v>
          </cell>
          <cell r="G1270">
            <v>5</v>
          </cell>
          <cell r="H1270">
            <v>0</v>
          </cell>
          <cell r="I1270">
            <v>0</v>
          </cell>
          <cell r="J1270">
            <v>0</v>
          </cell>
          <cell r="K1270">
            <v>3.5</v>
          </cell>
          <cell r="L1270">
            <v>0</v>
          </cell>
          <cell r="M1270">
            <v>0</v>
          </cell>
          <cell r="N1270">
            <v>0</v>
          </cell>
          <cell r="O1270">
            <v>0.5</v>
          </cell>
          <cell r="P1270">
            <v>0</v>
          </cell>
          <cell r="Q1270">
            <v>0</v>
          </cell>
          <cell r="R1270">
            <v>0.9375</v>
          </cell>
          <cell r="S1270">
            <v>0.9375</v>
          </cell>
          <cell r="T1270">
            <v>0</v>
          </cell>
          <cell r="V1270">
            <v>0.90100000000000002</v>
          </cell>
          <cell r="W1270">
            <v>1.65</v>
          </cell>
          <cell r="X1270">
            <v>0</v>
          </cell>
          <cell r="Y1270">
            <v>0.4</v>
          </cell>
          <cell r="Z1270">
            <v>0.997</v>
          </cell>
          <cell r="AB1270">
            <v>7</v>
          </cell>
          <cell r="AD1270">
            <v>9</v>
          </cell>
          <cell r="AF1270">
            <v>0</v>
          </cell>
          <cell r="AG1270">
            <v>0</v>
          </cell>
          <cell r="AH1270">
            <v>0</v>
          </cell>
          <cell r="AI1270">
            <v>9.9600000000000009</v>
          </cell>
          <cell r="AJ1270">
            <v>5.33</v>
          </cell>
          <cell r="AK1270">
            <v>2.97</v>
          </cell>
          <cell r="AL1270">
            <v>1.58</v>
          </cell>
          <cell r="AM1270">
            <v>4.0199999999999996</v>
          </cell>
          <cell r="AN1270">
            <v>2.79</v>
          </cell>
          <cell r="AO1270">
            <v>1.55</v>
          </cell>
          <cell r="AP1270">
            <v>1</v>
          </cell>
          <cell r="AQ1270">
            <v>0.75</v>
          </cell>
          <cell r="AR1270">
            <v>0.34300000000000003</v>
          </cell>
          <cell r="AS1270">
            <v>0.49099999999999999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2.42</v>
          </cell>
          <cell r="AZ1270">
            <v>0</v>
          </cell>
          <cell r="BA1270">
            <v>0.47900000000000004</v>
          </cell>
          <cell r="BB1270">
            <v>1</v>
          </cell>
          <cell r="BD1270" t="str">
            <v>L127x89x12.7</v>
          </cell>
          <cell r="BE1270" t="str">
            <v>L127x89x12.7</v>
          </cell>
          <cell r="BF1270">
            <v>20.3</v>
          </cell>
          <cell r="BG1270">
            <v>25.826723999999999</v>
          </cell>
          <cell r="BH1270">
            <v>12.705</v>
          </cell>
          <cell r="BI1270">
            <v>0</v>
          </cell>
          <cell r="BJ1270">
            <v>0</v>
          </cell>
          <cell r="BK1270">
            <v>0</v>
          </cell>
          <cell r="BL1270">
            <v>8.8934999999999995</v>
          </cell>
          <cell r="BM1270">
            <v>0</v>
          </cell>
          <cell r="BN1270">
            <v>0</v>
          </cell>
          <cell r="BO1270">
            <v>0</v>
          </cell>
          <cell r="BP1270">
            <v>1.2705</v>
          </cell>
          <cell r="BQ1270">
            <v>0</v>
          </cell>
          <cell r="BR1270">
            <v>0</v>
          </cell>
          <cell r="BS1270">
            <v>2.3821875000000001</v>
          </cell>
          <cell r="BT1270">
            <v>2.3821875000000001</v>
          </cell>
          <cell r="BU1270">
            <v>0</v>
          </cell>
          <cell r="BW1270">
            <v>2.2894410000000001</v>
          </cell>
          <cell r="BX1270">
            <v>4.1926499999999995</v>
          </cell>
          <cell r="BY1270">
            <v>0</v>
          </cell>
          <cell r="BZ1270">
            <v>1.0164</v>
          </cell>
          <cell r="CA1270">
            <v>2.5333769999999998</v>
          </cell>
          <cell r="CB1270">
            <v>0</v>
          </cell>
          <cell r="CC1270">
            <v>7</v>
          </cell>
          <cell r="CD1270">
            <v>0</v>
          </cell>
          <cell r="CE1270">
            <v>9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415.21974617617957</v>
          </cell>
          <cell r="CK1270">
            <v>87.446252823929996</v>
          </cell>
          <cell r="CL1270">
            <v>48.727086470369997</v>
          </cell>
          <cell r="CM1270">
            <v>4.01478</v>
          </cell>
          <cell r="CN1270">
            <v>167.58869273375919</v>
          </cell>
          <cell r="CO1270">
            <v>45.773929714589997</v>
          </cell>
          <cell r="CP1270">
            <v>25.429960952550001</v>
          </cell>
          <cell r="CQ1270">
            <v>2.5409999999999999</v>
          </cell>
          <cell r="CR1270">
            <v>1.9057499999999998</v>
          </cell>
          <cell r="CS1270">
            <v>14.299234230766023</v>
          </cell>
          <cell r="CT1270">
            <v>132.16287650267424</v>
          </cell>
          <cell r="CU1270">
            <v>0</v>
          </cell>
          <cell r="CV1270">
            <v>0</v>
          </cell>
          <cell r="CW1270">
            <v>0</v>
          </cell>
          <cell r="CX1270">
            <v>0</v>
          </cell>
          <cell r="CY1270">
            <v>0</v>
          </cell>
          <cell r="CZ1270">
            <v>6.1492199999999997</v>
          </cell>
          <cell r="DA1270">
            <v>0</v>
          </cell>
          <cell r="DB1270">
            <v>0.47900000000000004</v>
          </cell>
          <cell r="DC1270">
            <v>1</v>
          </cell>
        </row>
        <row r="1271">
          <cell r="C1271" t="str">
            <v>L5x3-1/2x1/4</v>
          </cell>
          <cell r="D1271" t="str">
            <v>F</v>
          </cell>
          <cell r="E1271">
            <v>7.03</v>
          </cell>
          <cell r="F1271">
            <v>2.0699999999999998</v>
          </cell>
          <cell r="G1271">
            <v>5</v>
          </cell>
          <cell r="H1271">
            <v>0</v>
          </cell>
          <cell r="I1271">
            <v>0</v>
          </cell>
          <cell r="J1271">
            <v>0</v>
          </cell>
          <cell r="K1271">
            <v>3.5</v>
          </cell>
          <cell r="L1271">
            <v>0</v>
          </cell>
          <cell r="M1271">
            <v>0</v>
          </cell>
          <cell r="N1271">
            <v>0</v>
          </cell>
          <cell r="O1271">
            <v>0.25</v>
          </cell>
          <cell r="P1271">
            <v>0</v>
          </cell>
          <cell r="Q1271">
            <v>0</v>
          </cell>
          <cell r="R1271">
            <v>0.6875</v>
          </cell>
          <cell r="S1271">
            <v>0.6875</v>
          </cell>
          <cell r="T1271">
            <v>0</v>
          </cell>
          <cell r="V1271">
            <v>0.80400000000000005</v>
          </cell>
          <cell r="W1271">
            <v>1.55</v>
          </cell>
          <cell r="X1271">
            <v>0</v>
          </cell>
          <cell r="Y1271">
            <v>0.20699999999999999</v>
          </cell>
          <cell r="Z1271">
            <v>0.86799999999999999</v>
          </cell>
          <cell r="AB1271">
            <v>14</v>
          </cell>
          <cell r="AD1271">
            <v>19</v>
          </cell>
          <cell r="AF1271">
            <v>0</v>
          </cell>
          <cell r="AG1271">
            <v>0</v>
          </cell>
          <cell r="AH1271">
            <v>0</v>
          </cell>
          <cell r="AI1271">
            <v>5.36</v>
          </cell>
          <cell r="AJ1271">
            <v>2.78</v>
          </cell>
          <cell r="AK1271">
            <v>1.55</v>
          </cell>
          <cell r="AL1271">
            <v>1.61</v>
          </cell>
          <cell r="AM1271">
            <v>2.2000000000000002</v>
          </cell>
          <cell r="AN1271">
            <v>1.42</v>
          </cell>
          <cell r="AO1271">
            <v>0.81599999999999995</v>
          </cell>
          <cell r="AP1271">
            <v>1.03</v>
          </cell>
          <cell r="AQ1271">
            <v>0.76100000000000001</v>
          </cell>
          <cell r="AR1271">
            <v>4.6399999999999997E-2</v>
          </cell>
          <cell r="AS1271">
            <v>6.7000000000000004E-2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2.48</v>
          </cell>
          <cell r="AZ1271">
            <v>0</v>
          </cell>
          <cell r="BA1271">
            <v>0.49099999999999999</v>
          </cell>
          <cell r="BB1271">
            <v>0.80445515980259052</v>
          </cell>
          <cell r="BD1271" t="str">
            <v>L127x89x6.4</v>
          </cell>
          <cell r="BE1271" t="str">
            <v>L127x89x6.4</v>
          </cell>
          <cell r="BF1271">
            <v>10.5</v>
          </cell>
          <cell r="BG1271">
            <v>13.365329669999998</v>
          </cell>
          <cell r="BH1271">
            <v>12.705</v>
          </cell>
          <cell r="BI1271">
            <v>0</v>
          </cell>
          <cell r="BJ1271">
            <v>0</v>
          </cell>
          <cell r="BK1271">
            <v>0</v>
          </cell>
          <cell r="BL1271">
            <v>8.8934999999999995</v>
          </cell>
          <cell r="BM1271">
            <v>0</v>
          </cell>
          <cell r="BN1271">
            <v>0</v>
          </cell>
          <cell r="BO1271">
            <v>0</v>
          </cell>
          <cell r="BP1271">
            <v>0.63524999999999998</v>
          </cell>
          <cell r="BQ1271">
            <v>0</v>
          </cell>
          <cell r="BR1271">
            <v>0</v>
          </cell>
          <cell r="BS1271">
            <v>1.7469375</v>
          </cell>
          <cell r="BT1271">
            <v>1.7469375</v>
          </cell>
          <cell r="BU1271">
            <v>0</v>
          </cell>
          <cell r="BW1271">
            <v>2.042964</v>
          </cell>
          <cell r="BX1271">
            <v>3.9385500000000002</v>
          </cell>
          <cell r="BY1271">
            <v>0</v>
          </cell>
          <cell r="BZ1271">
            <v>0.52598699999999998</v>
          </cell>
          <cell r="CA1271">
            <v>2.2055880000000001</v>
          </cell>
          <cell r="CB1271">
            <v>0</v>
          </cell>
          <cell r="CC1271">
            <v>14</v>
          </cell>
          <cell r="CD1271">
            <v>0</v>
          </cell>
          <cell r="CE1271">
            <v>19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223.45159031167896</v>
          </cell>
          <cell r="CK1271">
            <v>45.609865450379992</v>
          </cell>
          <cell r="CL1271">
            <v>25.429960952550001</v>
          </cell>
          <cell r="CM1271">
            <v>4.0910099999999998</v>
          </cell>
          <cell r="CN1271">
            <v>91.715204978674208</v>
          </cell>
          <cell r="CO1271">
            <v>23.297125517819996</v>
          </cell>
          <cell r="CP1271">
            <v>13.387643959535998</v>
          </cell>
          <cell r="CQ1271">
            <v>2.6172300000000002</v>
          </cell>
          <cell r="CR1271">
            <v>1.9337009999999999</v>
          </cell>
          <cell r="CS1271">
            <v>1.9343570504593102</v>
          </cell>
          <cell r="CT1271">
            <v>18.034445469815019</v>
          </cell>
          <cell r="CU1271">
            <v>0</v>
          </cell>
          <cell r="CV1271">
            <v>0</v>
          </cell>
          <cell r="CW1271">
            <v>0</v>
          </cell>
          <cell r="CX1271">
            <v>0</v>
          </cell>
          <cell r="CY1271">
            <v>0</v>
          </cell>
          <cell r="CZ1271">
            <v>6.3016800000000002</v>
          </cell>
          <cell r="DA1271">
            <v>0</v>
          </cell>
          <cell r="DB1271">
            <v>0.49199999999999999</v>
          </cell>
          <cell r="DC1271">
            <v>0.80300000000000005</v>
          </cell>
        </row>
        <row r="1272">
          <cell r="C1272" t="str">
            <v>L5x3-1/2x3/4</v>
          </cell>
          <cell r="D1272" t="str">
            <v>F</v>
          </cell>
          <cell r="E1272">
            <v>19.8</v>
          </cell>
          <cell r="F1272">
            <v>5.82</v>
          </cell>
          <cell r="G1272">
            <v>5</v>
          </cell>
          <cell r="H1272">
            <v>0</v>
          </cell>
          <cell r="I1272">
            <v>0</v>
          </cell>
          <cell r="J1272">
            <v>0</v>
          </cell>
          <cell r="K1272">
            <v>3.5</v>
          </cell>
          <cell r="L1272">
            <v>0</v>
          </cell>
          <cell r="M1272">
            <v>0</v>
          </cell>
          <cell r="N1272">
            <v>0</v>
          </cell>
          <cell r="O1272">
            <v>0.75</v>
          </cell>
          <cell r="P1272">
            <v>0</v>
          </cell>
          <cell r="Q1272">
            <v>0</v>
          </cell>
          <cell r="R1272">
            <v>1.1875</v>
          </cell>
          <cell r="S1272">
            <v>1.1875</v>
          </cell>
          <cell r="T1272">
            <v>0</v>
          </cell>
          <cell r="V1272">
            <v>0.99299999999999999</v>
          </cell>
          <cell r="W1272">
            <v>1.74</v>
          </cell>
          <cell r="X1272">
            <v>0</v>
          </cell>
          <cell r="Y1272">
            <v>0.58199999999999996</v>
          </cell>
          <cell r="Z1272">
            <v>1.1200000000000001</v>
          </cell>
          <cell r="AB1272">
            <v>4.666666666666667</v>
          </cell>
          <cell r="AD1272">
            <v>5.666666666666667</v>
          </cell>
          <cell r="AF1272">
            <v>0</v>
          </cell>
          <cell r="AG1272">
            <v>0</v>
          </cell>
          <cell r="AH1272">
            <v>0</v>
          </cell>
          <cell r="AI1272">
            <v>13.9</v>
          </cell>
          <cell r="AJ1272">
            <v>7.6</v>
          </cell>
          <cell r="AK1272">
            <v>4.26</v>
          </cell>
          <cell r="AL1272">
            <v>1.55</v>
          </cell>
          <cell r="AM1272">
            <v>5.52</v>
          </cell>
          <cell r="AN1272">
            <v>4.07</v>
          </cell>
          <cell r="AO1272">
            <v>2.2000000000000002</v>
          </cell>
          <cell r="AP1272">
            <v>0.97399999999999998</v>
          </cell>
          <cell r="AQ1272">
            <v>0.74399999999999999</v>
          </cell>
          <cell r="AR1272">
            <v>1.0900000000000001</v>
          </cell>
          <cell r="AS1272">
            <v>1.52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2.36</v>
          </cell>
          <cell r="AZ1272">
            <v>0</v>
          </cell>
          <cell r="BA1272">
            <v>0.46400000000000002</v>
          </cell>
          <cell r="BB1272">
            <v>1</v>
          </cell>
          <cell r="BD1272" t="str">
            <v>L127x89x19</v>
          </cell>
          <cell r="BE1272" t="str">
            <v>L127x89x19</v>
          </cell>
          <cell r="BF1272">
            <v>29.5</v>
          </cell>
          <cell r="BG1272">
            <v>37.577883419999999</v>
          </cell>
          <cell r="BH1272">
            <v>12.705</v>
          </cell>
          <cell r="BI1272">
            <v>0</v>
          </cell>
          <cell r="BJ1272">
            <v>0</v>
          </cell>
          <cell r="BK1272">
            <v>0</v>
          </cell>
          <cell r="BL1272">
            <v>8.8934999999999995</v>
          </cell>
          <cell r="BM1272">
            <v>0</v>
          </cell>
          <cell r="BN1272">
            <v>0</v>
          </cell>
          <cell r="BO1272">
            <v>0</v>
          </cell>
          <cell r="BP1272">
            <v>1.9057499999999998</v>
          </cell>
          <cell r="BQ1272">
            <v>0</v>
          </cell>
          <cell r="BR1272">
            <v>0</v>
          </cell>
          <cell r="BS1272">
            <v>3.0174374999999998</v>
          </cell>
          <cell r="BT1272">
            <v>3.0174374999999998</v>
          </cell>
          <cell r="BU1272">
            <v>0</v>
          </cell>
          <cell r="BW1272">
            <v>2.5232129999999997</v>
          </cell>
          <cell r="BX1272">
            <v>4.4213399999999998</v>
          </cell>
          <cell r="BY1272">
            <v>0</v>
          </cell>
          <cell r="BZ1272">
            <v>1.4788619999999999</v>
          </cell>
          <cell r="CA1272">
            <v>2.84592</v>
          </cell>
          <cell r="CB1272">
            <v>0</v>
          </cell>
          <cell r="CC1272">
            <v>4.666666666666667</v>
          </cell>
          <cell r="CD1272">
            <v>0</v>
          </cell>
          <cell r="CE1272">
            <v>5.666666666666667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579.4733405470779</v>
          </cell>
          <cell r="CK1272">
            <v>124.68884079959999</v>
          </cell>
          <cell r="CL1272">
            <v>69.891376553459992</v>
          </cell>
          <cell r="CM1272">
            <v>3.9385500000000002</v>
          </cell>
          <cell r="CN1272">
            <v>230.12178703740071</v>
          </cell>
          <cell r="CO1272">
            <v>66.774155533469994</v>
          </cell>
          <cell r="CP1272">
            <v>36.094138126200001</v>
          </cell>
          <cell r="CQ1272">
            <v>2.4749339999999997</v>
          </cell>
          <cell r="CR1272">
            <v>1.890504</v>
          </cell>
          <cell r="CS1272">
            <v>45.440715193979493</v>
          </cell>
          <cell r="CT1272">
            <v>409.139658419684</v>
          </cell>
          <cell r="CU1272">
            <v>0</v>
          </cell>
          <cell r="CV1272">
            <v>0</v>
          </cell>
          <cell r="CW1272">
            <v>0</v>
          </cell>
          <cell r="CX1272">
            <v>0</v>
          </cell>
          <cell r="CY1272">
            <v>0</v>
          </cell>
          <cell r="CZ1272">
            <v>5.9967599999999992</v>
          </cell>
          <cell r="DA1272">
            <v>0</v>
          </cell>
          <cell r="DB1272">
            <v>0.46400000000000002</v>
          </cell>
          <cell r="DC1272">
            <v>1</v>
          </cell>
        </row>
        <row r="1273">
          <cell r="C1273" t="str">
            <v>L5x3-1/2x3/8</v>
          </cell>
          <cell r="D1273" t="str">
            <v>F</v>
          </cell>
          <cell r="E1273">
            <v>10.4</v>
          </cell>
          <cell r="F1273">
            <v>3.05</v>
          </cell>
          <cell r="G1273">
            <v>5</v>
          </cell>
          <cell r="H1273">
            <v>0</v>
          </cell>
          <cell r="I1273">
            <v>0</v>
          </cell>
          <cell r="J1273">
            <v>0</v>
          </cell>
          <cell r="K1273">
            <v>3.5</v>
          </cell>
          <cell r="L1273">
            <v>0</v>
          </cell>
          <cell r="M1273">
            <v>0</v>
          </cell>
          <cell r="N1273">
            <v>0</v>
          </cell>
          <cell r="O1273">
            <v>0.375</v>
          </cell>
          <cell r="P1273">
            <v>0</v>
          </cell>
          <cell r="Q1273">
            <v>0</v>
          </cell>
          <cell r="R1273">
            <v>0.8125</v>
          </cell>
          <cell r="S1273">
            <v>0.8125</v>
          </cell>
          <cell r="T1273">
            <v>0</v>
          </cell>
          <cell r="V1273">
            <v>0.85399999999999998</v>
          </cell>
          <cell r="W1273">
            <v>1.6</v>
          </cell>
          <cell r="X1273">
            <v>0</v>
          </cell>
          <cell r="Y1273">
            <v>0.30499999999999999</v>
          </cell>
          <cell r="Z1273">
            <v>0.93300000000000005</v>
          </cell>
          <cell r="AB1273">
            <v>9.3333333333333339</v>
          </cell>
          <cell r="AD1273">
            <v>12.333333333333334</v>
          </cell>
          <cell r="AF1273">
            <v>0</v>
          </cell>
          <cell r="AG1273">
            <v>0</v>
          </cell>
          <cell r="AH1273">
            <v>0</v>
          </cell>
          <cell r="AI1273">
            <v>7.75</v>
          </cell>
          <cell r="AJ1273">
            <v>4.09</v>
          </cell>
          <cell r="AK1273">
            <v>2.2799999999999998</v>
          </cell>
          <cell r="AL1273">
            <v>1.59</v>
          </cell>
          <cell r="AM1273">
            <v>3.15</v>
          </cell>
          <cell r="AN1273">
            <v>2.12</v>
          </cell>
          <cell r="AO1273">
            <v>1.19</v>
          </cell>
          <cell r="AP1273">
            <v>1.02</v>
          </cell>
          <cell r="AQ1273">
            <v>0.755</v>
          </cell>
          <cell r="AR1273">
            <v>0.15</v>
          </cell>
          <cell r="AS1273">
            <v>0.217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2.4500000000000002</v>
          </cell>
          <cell r="AZ1273">
            <v>0</v>
          </cell>
          <cell r="BA1273">
            <v>0.48599999999999999</v>
          </cell>
          <cell r="BB1273">
            <v>0.98297010653506023</v>
          </cell>
          <cell r="BD1273" t="str">
            <v>L127x89x9.5</v>
          </cell>
          <cell r="BE1273" t="str">
            <v>L127x89x9.5</v>
          </cell>
          <cell r="BF1273">
            <v>15.5</v>
          </cell>
          <cell r="BG1273">
            <v>19.692877049999996</v>
          </cell>
          <cell r="BH1273">
            <v>12.705</v>
          </cell>
          <cell r="BI1273">
            <v>0</v>
          </cell>
          <cell r="BJ1273">
            <v>0</v>
          </cell>
          <cell r="BK1273">
            <v>0</v>
          </cell>
          <cell r="BL1273">
            <v>8.8934999999999995</v>
          </cell>
          <cell r="BM1273">
            <v>0</v>
          </cell>
          <cell r="BN1273">
            <v>0</v>
          </cell>
          <cell r="BO1273">
            <v>0</v>
          </cell>
          <cell r="BP1273">
            <v>0.95287499999999992</v>
          </cell>
          <cell r="BQ1273">
            <v>0</v>
          </cell>
          <cell r="BR1273">
            <v>0</v>
          </cell>
          <cell r="BS1273">
            <v>2.0645625000000001</v>
          </cell>
          <cell r="BT1273">
            <v>2.0645625000000001</v>
          </cell>
          <cell r="BU1273">
            <v>0</v>
          </cell>
          <cell r="BW1273">
            <v>2.1700140000000001</v>
          </cell>
          <cell r="BX1273">
            <v>4.0655999999999999</v>
          </cell>
          <cell r="BY1273">
            <v>0</v>
          </cell>
          <cell r="BZ1273">
            <v>0.77500499999999994</v>
          </cell>
          <cell r="CA1273">
            <v>2.3707530000000001</v>
          </cell>
          <cell r="CB1273">
            <v>0</v>
          </cell>
          <cell r="CC1273">
            <v>9.3333333333333339</v>
          </cell>
          <cell r="CD1273">
            <v>0</v>
          </cell>
          <cell r="CE1273">
            <v>12.333333333333334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323.08765390214774</v>
          </cell>
          <cell r="CK1273">
            <v>67.102284061889989</v>
          </cell>
          <cell r="CL1273">
            <v>37.406652239879996</v>
          </cell>
          <cell r="CM1273">
            <v>4.0401899999999999</v>
          </cell>
          <cell r="CN1273">
            <v>131.31949803764715</v>
          </cell>
          <cell r="CO1273">
            <v>34.781624012519998</v>
          </cell>
          <cell r="CP1273">
            <v>19.523647440989997</v>
          </cell>
          <cell r="CQ1273">
            <v>2.5918199999999998</v>
          </cell>
          <cell r="CR1273">
            <v>1.918455</v>
          </cell>
          <cell r="CS1273">
            <v>6.2533094303641494</v>
          </cell>
          <cell r="CT1273">
            <v>58.410069655968044</v>
          </cell>
          <cell r="CU1273">
            <v>0</v>
          </cell>
          <cell r="CV1273">
            <v>0</v>
          </cell>
          <cell r="CW1273">
            <v>0</v>
          </cell>
          <cell r="CX1273">
            <v>0</v>
          </cell>
          <cell r="CY1273">
            <v>0</v>
          </cell>
          <cell r="CZ1273">
            <v>6.2254500000000004</v>
          </cell>
          <cell r="DA1273">
            <v>0</v>
          </cell>
          <cell r="DB1273">
            <v>0.48599999999999999</v>
          </cell>
          <cell r="DC1273">
            <v>0.98199999999999998</v>
          </cell>
        </row>
        <row r="1274">
          <cell r="C1274" t="str">
            <v>L5x3-1/2x5/16</v>
          </cell>
          <cell r="D1274" t="str">
            <v>F</v>
          </cell>
          <cell r="E1274">
            <v>8.7200000000000006</v>
          </cell>
          <cell r="F1274">
            <v>2.56</v>
          </cell>
          <cell r="G1274">
            <v>5</v>
          </cell>
          <cell r="H1274">
            <v>0</v>
          </cell>
          <cell r="I1274">
            <v>0</v>
          </cell>
          <cell r="J1274">
            <v>0</v>
          </cell>
          <cell r="K1274">
            <v>3.5</v>
          </cell>
          <cell r="L1274">
            <v>0</v>
          </cell>
          <cell r="M1274">
            <v>0</v>
          </cell>
          <cell r="N1274">
            <v>0</v>
          </cell>
          <cell r="O1274">
            <v>0.3125</v>
          </cell>
          <cell r="P1274">
            <v>0</v>
          </cell>
          <cell r="Q1274">
            <v>0</v>
          </cell>
          <cell r="R1274">
            <v>0.75</v>
          </cell>
          <cell r="S1274">
            <v>0.75</v>
          </cell>
          <cell r="T1274">
            <v>0</v>
          </cell>
          <cell r="V1274">
            <v>0.82899999999999996</v>
          </cell>
          <cell r="W1274">
            <v>1.57</v>
          </cell>
          <cell r="X1274">
            <v>0</v>
          </cell>
          <cell r="Y1274">
            <v>0.25600000000000001</v>
          </cell>
          <cell r="Z1274">
            <v>0.90100000000000002</v>
          </cell>
          <cell r="AB1274">
            <v>11.2</v>
          </cell>
          <cell r="AD1274">
            <v>15</v>
          </cell>
          <cell r="AF1274">
            <v>0</v>
          </cell>
          <cell r="AG1274">
            <v>0</v>
          </cell>
          <cell r="AH1274">
            <v>0</v>
          </cell>
          <cell r="AI1274">
            <v>6.58</v>
          </cell>
          <cell r="AJ1274">
            <v>3.45</v>
          </cell>
          <cell r="AK1274">
            <v>1.92</v>
          </cell>
          <cell r="AL1274">
            <v>1.6</v>
          </cell>
          <cell r="AM1274">
            <v>2.69</v>
          </cell>
          <cell r="AN1274">
            <v>1.77</v>
          </cell>
          <cell r="AO1274">
            <v>1.01</v>
          </cell>
          <cell r="AP1274">
            <v>1.02</v>
          </cell>
          <cell r="AQ1274">
            <v>0.75800000000000001</v>
          </cell>
          <cell r="AR1274">
            <v>8.8300000000000003E-2</v>
          </cell>
          <cell r="AS1274">
            <v>0.128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2.46</v>
          </cell>
          <cell r="AZ1274">
            <v>0</v>
          </cell>
          <cell r="BA1274">
            <v>0.48899999999999999</v>
          </cell>
          <cell r="BB1274">
            <v>0.91156412784207241</v>
          </cell>
          <cell r="BD1274" t="str">
            <v>L127x89x7.9</v>
          </cell>
          <cell r="BE1274" t="str">
            <v>L127x89x7.9</v>
          </cell>
          <cell r="BF1274">
            <v>13</v>
          </cell>
          <cell r="BG1274">
            <v>16.529103360000001</v>
          </cell>
          <cell r="BH1274">
            <v>12.705</v>
          </cell>
          <cell r="BI1274">
            <v>0</v>
          </cell>
          <cell r="BJ1274">
            <v>0</v>
          </cell>
          <cell r="BK1274">
            <v>0</v>
          </cell>
          <cell r="BL1274">
            <v>8.8934999999999995</v>
          </cell>
          <cell r="BM1274">
            <v>0</v>
          </cell>
          <cell r="BN1274">
            <v>0</v>
          </cell>
          <cell r="BO1274">
            <v>0</v>
          </cell>
          <cell r="BP1274">
            <v>0.7940625</v>
          </cell>
          <cell r="BQ1274">
            <v>0</v>
          </cell>
          <cell r="BR1274">
            <v>0</v>
          </cell>
          <cell r="BS1274">
            <v>1.9057499999999998</v>
          </cell>
          <cell r="BT1274">
            <v>1.9057499999999998</v>
          </cell>
          <cell r="BU1274">
            <v>0</v>
          </cell>
          <cell r="BW1274">
            <v>2.1064889999999998</v>
          </cell>
          <cell r="BX1274">
            <v>3.9893700000000001</v>
          </cell>
          <cell r="BY1274">
            <v>0</v>
          </cell>
          <cell r="BZ1274">
            <v>0.65049599999999996</v>
          </cell>
          <cell r="CA1274">
            <v>2.2894410000000001</v>
          </cell>
          <cell r="CB1274">
            <v>0</v>
          </cell>
          <cell r="CC1274">
            <v>11.2</v>
          </cell>
          <cell r="CD1274">
            <v>0</v>
          </cell>
          <cell r="CE1274">
            <v>15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274.31184034530736</v>
          </cell>
          <cell r="CK1274">
            <v>56.602171152449998</v>
          </cell>
          <cell r="CL1274">
            <v>31.500338728319996</v>
          </cell>
          <cell r="CM1274">
            <v>4.0655999999999999</v>
          </cell>
          <cell r="CN1274">
            <v>112.14268245119709</v>
          </cell>
          <cell r="CO1274">
            <v>29.039374765169999</v>
          </cell>
          <cell r="CP1274">
            <v>16.57049068521</v>
          </cell>
          <cell r="CQ1274">
            <v>2.5918199999999998</v>
          </cell>
          <cell r="CR1274">
            <v>1.926078</v>
          </cell>
          <cell r="CS1274">
            <v>3.6811148180076962</v>
          </cell>
          <cell r="CT1274">
            <v>34.453865972183912</v>
          </cell>
          <cell r="CU1274">
            <v>0</v>
          </cell>
          <cell r="CV1274">
            <v>0</v>
          </cell>
          <cell r="CW1274">
            <v>0</v>
          </cell>
          <cell r="CX1274">
            <v>0</v>
          </cell>
          <cell r="CY1274">
            <v>0</v>
          </cell>
          <cell r="CZ1274">
            <v>6.2508599999999994</v>
          </cell>
          <cell r="DA1274">
            <v>0</v>
          </cell>
          <cell r="DB1274">
            <v>0.48899999999999999</v>
          </cell>
          <cell r="DC1274">
            <v>0.91</v>
          </cell>
        </row>
        <row r="1275">
          <cell r="C1275" t="str">
            <v>L5x3-1/2x5/8</v>
          </cell>
          <cell r="D1275" t="str">
            <v>F</v>
          </cell>
          <cell r="E1275">
            <v>16.8</v>
          </cell>
          <cell r="F1275">
            <v>4.93</v>
          </cell>
          <cell r="G1275">
            <v>5</v>
          </cell>
          <cell r="H1275">
            <v>0</v>
          </cell>
          <cell r="I1275">
            <v>0</v>
          </cell>
          <cell r="J1275">
            <v>0</v>
          </cell>
          <cell r="K1275">
            <v>3.5</v>
          </cell>
          <cell r="L1275">
            <v>0</v>
          </cell>
          <cell r="M1275">
            <v>0</v>
          </cell>
          <cell r="N1275">
            <v>0</v>
          </cell>
          <cell r="O1275">
            <v>0.625</v>
          </cell>
          <cell r="P1275">
            <v>0</v>
          </cell>
          <cell r="Q1275">
            <v>0</v>
          </cell>
          <cell r="R1275">
            <v>1.0625</v>
          </cell>
          <cell r="S1275">
            <v>1.0625</v>
          </cell>
          <cell r="T1275">
            <v>0</v>
          </cell>
          <cell r="V1275">
            <v>0.94699999999999995</v>
          </cell>
          <cell r="W1275">
            <v>1.69</v>
          </cell>
          <cell r="X1275">
            <v>0</v>
          </cell>
          <cell r="Y1275">
            <v>0.49299999999999999</v>
          </cell>
          <cell r="Z1275">
            <v>1.06</v>
          </cell>
          <cell r="AB1275">
            <v>5.6</v>
          </cell>
          <cell r="AD1275">
            <v>7</v>
          </cell>
          <cell r="AF1275">
            <v>0</v>
          </cell>
          <cell r="AG1275">
            <v>0</v>
          </cell>
          <cell r="AH1275">
            <v>0</v>
          </cell>
          <cell r="AI1275">
            <v>12</v>
          </cell>
          <cell r="AJ1275">
            <v>6.5</v>
          </cell>
          <cell r="AK1275">
            <v>3.63</v>
          </cell>
          <cell r="AL1275">
            <v>1.56</v>
          </cell>
          <cell r="AM1275">
            <v>4.8</v>
          </cell>
          <cell r="AN1275">
            <v>3.43</v>
          </cell>
          <cell r="AO1275">
            <v>1.88</v>
          </cell>
          <cell r="AP1275">
            <v>0.98699999999999999</v>
          </cell>
          <cell r="AQ1275">
            <v>0.746</v>
          </cell>
          <cell r="AR1275">
            <v>0.65100000000000002</v>
          </cell>
          <cell r="AS1275">
            <v>0.91800000000000004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2.39</v>
          </cell>
          <cell r="AZ1275">
            <v>0</v>
          </cell>
          <cell r="BA1275">
            <v>0.47200000000000003</v>
          </cell>
          <cell r="BB1275">
            <v>1</v>
          </cell>
          <cell r="BD1275" t="str">
            <v>L127x89x15.9</v>
          </cell>
          <cell r="BE1275" t="str">
            <v>L127x89x15.9</v>
          </cell>
          <cell r="BF1275">
            <v>25.1</v>
          </cell>
          <cell r="BG1275">
            <v>31.831437329999996</v>
          </cell>
          <cell r="BH1275">
            <v>12.705</v>
          </cell>
          <cell r="BI1275">
            <v>0</v>
          </cell>
          <cell r="BJ1275">
            <v>0</v>
          </cell>
          <cell r="BK1275">
            <v>0</v>
          </cell>
          <cell r="BL1275">
            <v>8.8934999999999995</v>
          </cell>
          <cell r="BM1275">
            <v>0</v>
          </cell>
          <cell r="BN1275">
            <v>0</v>
          </cell>
          <cell r="BO1275">
            <v>0</v>
          </cell>
          <cell r="BP1275">
            <v>1.588125</v>
          </cell>
          <cell r="BQ1275">
            <v>0</v>
          </cell>
          <cell r="BR1275">
            <v>0</v>
          </cell>
          <cell r="BS1275">
            <v>2.6998124999999997</v>
          </cell>
          <cell r="BT1275">
            <v>2.6998124999999997</v>
          </cell>
          <cell r="BU1275">
            <v>0</v>
          </cell>
          <cell r="BW1275">
            <v>2.4063269999999997</v>
          </cell>
          <cell r="BX1275">
            <v>4.2942900000000002</v>
          </cell>
          <cell r="BY1275">
            <v>0</v>
          </cell>
          <cell r="BZ1275">
            <v>1.252713</v>
          </cell>
          <cell r="CA1275">
            <v>2.69346</v>
          </cell>
          <cell r="CB1275">
            <v>0</v>
          </cell>
          <cell r="CC1275">
            <v>5.6</v>
          </cell>
          <cell r="CD1275">
            <v>0</v>
          </cell>
          <cell r="CE1275">
            <v>7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500.26475442913198</v>
          </cell>
          <cell r="CK1275">
            <v>106.64177173649999</v>
          </cell>
          <cell r="CL1275">
            <v>59.555327908229998</v>
          </cell>
          <cell r="CM1275">
            <v>3.9639600000000002</v>
          </cell>
          <cell r="CN1275">
            <v>200.10590177165278</v>
          </cell>
          <cell r="CO1275">
            <v>56.274042624030002</v>
          </cell>
          <cell r="CP1275">
            <v>30.844081671479998</v>
          </cell>
          <cell r="CQ1275">
            <v>2.5079669999999998</v>
          </cell>
          <cell r="CR1275">
            <v>1.895586</v>
          </cell>
          <cell r="CS1275">
            <v>27.139362927780411</v>
          </cell>
          <cell r="CT1275">
            <v>247.09882001925652</v>
          </cell>
          <cell r="CU1275">
            <v>0</v>
          </cell>
          <cell r="CV1275">
            <v>0</v>
          </cell>
          <cell r="CW1275">
            <v>0</v>
          </cell>
          <cell r="CX1275">
            <v>0</v>
          </cell>
          <cell r="CY1275">
            <v>0</v>
          </cell>
          <cell r="CZ1275">
            <v>6.0729899999999999</v>
          </cell>
          <cell r="DA1275">
            <v>0</v>
          </cell>
          <cell r="DB1275">
            <v>0.47200000000000003</v>
          </cell>
          <cell r="DC1275">
            <v>1</v>
          </cell>
        </row>
        <row r="1276">
          <cell r="C1276" t="str">
            <v>L5x3x1/2</v>
          </cell>
          <cell r="D1276" t="str">
            <v>F</v>
          </cell>
          <cell r="E1276">
            <v>12.8</v>
          </cell>
          <cell r="F1276">
            <v>3.75</v>
          </cell>
          <cell r="G1276">
            <v>5</v>
          </cell>
          <cell r="H1276">
            <v>0</v>
          </cell>
          <cell r="I1276">
            <v>0</v>
          </cell>
          <cell r="J1276">
            <v>0</v>
          </cell>
          <cell r="K1276">
            <v>3</v>
          </cell>
          <cell r="L1276">
            <v>0</v>
          </cell>
          <cell r="M1276">
            <v>0</v>
          </cell>
          <cell r="N1276">
            <v>0</v>
          </cell>
          <cell r="O1276">
            <v>0.5</v>
          </cell>
          <cell r="P1276">
            <v>0</v>
          </cell>
          <cell r="Q1276">
            <v>0</v>
          </cell>
          <cell r="R1276">
            <v>0.9375</v>
          </cell>
          <cell r="S1276">
            <v>0.9375</v>
          </cell>
          <cell r="T1276">
            <v>0</v>
          </cell>
          <cell r="V1276">
            <v>0.746</v>
          </cell>
          <cell r="W1276">
            <v>1.74</v>
          </cell>
          <cell r="X1276">
            <v>0</v>
          </cell>
          <cell r="Y1276">
            <v>0.375</v>
          </cell>
          <cell r="Z1276">
            <v>1.25</v>
          </cell>
          <cell r="AB1276">
            <v>6</v>
          </cell>
          <cell r="AD1276">
            <v>9</v>
          </cell>
          <cell r="AF1276">
            <v>0</v>
          </cell>
          <cell r="AG1276">
            <v>0</v>
          </cell>
          <cell r="AH1276">
            <v>0</v>
          </cell>
          <cell r="AI1276">
            <v>9.43</v>
          </cell>
          <cell r="AJ1276">
            <v>5.12</v>
          </cell>
          <cell r="AK1276">
            <v>2.89</v>
          </cell>
          <cell r="AL1276">
            <v>1.58</v>
          </cell>
          <cell r="AM1276">
            <v>2.5499999999999998</v>
          </cell>
          <cell r="AN1276">
            <v>2.08</v>
          </cell>
          <cell r="AO1276">
            <v>1.1299999999999999</v>
          </cell>
          <cell r="AP1276">
            <v>0.82399999999999995</v>
          </cell>
          <cell r="AQ1276">
            <v>0.64200000000000002</v>
          </cell>
          <cell r="AR1276">
            <v>0.32200000000000001</v>
          </cell>
          <cell r="AS1276">
            <v>0.44400000000000001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2.38</v>
          </cell>
          <cell r="AZ1276">
            <v>0</v>
          </cell>
          <cell r="BA1276">
            <v>0.35699999999999998</v>
          </cell>
          <cell r="BB1276">
            <v>1</v>
          </cell>
          <cell r="BD1276" t="str">
            <v>L127x76x12.7</v>
          </cell>
          <cell r="BE1276" t="str">
            <v>L127x76x12.7</v>
          </cell>
          <cell r="BF1276">
            <v>19.100000000000001</v>
          </cell>
          <cell r="BG1276">
            <v>24.212553749999998</v>
          </cell>
          <cell r="BH1276">
            <v>12.705</v>
          </cell>
          <cell r="BI1276">
            <v>0</v>
          </cell>
          <cell r="BJ1276">
            <v>0</v>
          </cell>
          <cell r="BK1276">
            <v>0</v>
          </cell>
          <cell r="BL1276">
            <v>7.6229999999999993</v>
          </cell>
          <cell r="BM1276">
            <v>0</v>
          </cell>
          <cell r="BN1276">
            <v>0</v>
          </cell>
          <cell r="BO1276">
            <v>0</v>
          </cell>
          <cell r="BP1276">
            <v>1.2705</v>
          </cell>
          <cell r="BQ1276">
            <v>0</v>
          </cell>
          <cell r="BR1276">
            <v>0</v>
          </cell>
          <cell r="BS1276">
            <v>2.3821875000000001</v>
          </cell>
          <cell r="BT1276">
            <v>2.3821875000000001</v>
          </cell>
          <cell r="BU1276">
            <v>0</v>
          </cell>
          <cell r="BW1276">
            <v>1.895586</v>
          </cell>
          <cell r="BX1276">
            <v>4.4213399999999998</v>
          </cell>
          <cell r="BY1276">
            <v>0</v>
          </cell>
          <cell r="BZ1276">
            <v>0.95287499999999992</v>
          </cell>
          <cell r="CA1276">
            <v>3.17625</v>
          </cell>
          <cell r="CB1276">
            <v>0</v>
          </cell>
          <cell r="CC1276">
            <v>6</v>
          </cell>
          <cell r="CD1276">
            <v>0</v>
          </cell>
          <cell r="CE1276">
            <v>9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393.1247195222262</v>
          </cell>
          <cell r="CK1276">
            <v>84.000903275520002</v>
          </cell>
          <cell r="CL1276">
            <v>47.414572356690002</v>
          </cell>
          <cell r="CM1276">
            <v>4.01478</v>
          </cell>
          <cell r="CN1276">
            <v>106.30626031619055</v>
          </cell>
          <cell r="CO1276">
            <v>34.125366955680001</v>
          </cell>
          <cell r="CP1276">
            <v>18.539261855729997</v>
          </cell>
          <cell r="CQ1276">
            <v>2.0937839999999999</v>
          </cell>
          <cell r="CR1276">
            <v>1.6313219999999999</v>
          </cell>
          <cell r="CS1276">
            <v>13.423770910515042</v>
          </cell>
          <cell r="CT1276">
            <v>119.51184759101295</v>
          </cell>
          <cell r="CU1276">
            <v>0</v>
          </cell>
          <cell r="CV1276">
            <v>0</v>
          </cell>
          <cell r="CW1276">
            <v>0</v>
          </cell>
          <cell r="CX1276">
            <v>0</v>
          </cell>
          <cell r="CY1276">
            <v>0</v>
          </cell>
          <cell r="CZ1276">
            <v>6.04758</v>
          </cell>
          <cell r="DA1276">
            <v>0</v>
          </cell>
          <cell r="DB1276">
            <v>0.35699999999999998</v>
          </cell>
          <cell r="DC1276">
            <v>1</v>
          </cell>
        </row>
        <row r="1277">
          <cell r="C1277" t="str">
            <v>L5x3x1/4</v>
          </cell>
          <cell r="D1277" t="str">
            <v>F</v>
          </cell>
          <cell r="E1277">
            <v>6.6</v>
          </cell>
          <cell r="F1277">
            <v>1.94</v>
          </cell>
          <cell r="G1277">
            <v>5</v>
          </cell>
          <cell r="H1277">
            <v>0</v>
          </cell>
          <cell r="I1277">
            <v>0</v>
          </cell>
          <cell r="J1277">
            <v>0</v>
          </cell>
          <cell r="K1277">
            <v>3</v>
          </cell>
          <cell r="L1277">
            <v>0</v>
          </cell>
          <cell r="M1277">
            <v>0</v>
          </cell>
          <cell r="N1277">
            <v>0</v>
          </cell>
          <cell r="O1277">
            <v>0.25</v>
          </cell>
          <cell r="P1277">
            <v>0</v>
          </cell>
          <cell r="Q1277">
            <v>0</v>
          </cell>
          <cell r="R1277">
            <v>0.6875</v>
          </cell>
          <cell r="S1277">
            <v>0.6875</v>
          </cell>
          <cell r="T1277">
            <v>0</v>
          </cell>
          <cell r="V1277">
            <v>0.64800000000000002</v>
          </cell>
          <cell r="W1277">
            <v>1.64</v>
          </cell>
          <cell r="X1277">
            <v>0</v>
          </cell>
          <cell r="Y1277">
            <v>0.19400000000000001</v>
          </cell>
          <cell r="Z1277">
            <v>1.1200000000000001</v>
          </cell>
          <cell r="AB1277">
            <v>12</v>
          </cell>
          <cell r="AD1277">
            <v>19</v>
          </cell>
          <cell r="AF1277">
            <v>0</v>
          </cell>
          <cell r="AG1277">
            <v>0</v>
          </cell>
          <cell r="AH1277">
            <v>0</v>
          </cell>
          <cell r="AI1277">
            <v>5.09</v>
          </cell>
          <cell r="AJ1277">
            <v>2.68</v>
          </cell>
          <cell r="AK1277">
            <v>1.51</v>
          </cell>
          <cell r="AL1277">
            <v>1.62</v>
          </cell>
          <cell r="AM1277">
            <v>1.41</v>
          </cell>
          <cell r="AN1277">
            <v>1.05</v>
          </cell>
          <cell r="AO1277">
            <v>0.6</v>
          </cell>
          <cell r="AP1277">
            <v>0.85299999999999998</v>
          </cell>
          <cell r="AQ1277">
            <v>0.65200000000000002</v>
          </cell>
          <cell r="AR1277">
            <v>4.3799999999999999E-2</v>
          </cell>
          <cell r="AS1277">
            <v>6.0600000000000001E-2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2.4300000000000002</v>
          </cell>
          <cell r="AZ1277">
            <v>0</v>
          </cell>
          <cell r="BA1277">
            <v>0.371</v>
          </cell>
          <cell r="BB1277">
            <v>0.80445515980259052</v>
          </cell>
          <cell r="BD1277" t="str">
            <v>L127x76x6.4</v>
          </cell>
          <cell r="BE1277" t="str">
            <v>L127x76x6.4</v>
          </cell>
          <cell r="BF1277">
            <v>9.83</v>
          </cell>
          <cell r="BG1277">
            <v>12.52596114</v>
          </cell>
          <cell r="BH1277">
            <v>12.705</v>
          </cell>
          <cell r="BI1277">
            <v>0</v>
          </cell>
          <cell r="BJ1277">
            <v>0</v>
          </cell>
          <cell r="BK1277">
            <v>0</v>
          </cell>
          <cell r="BL1277">
            <v>7.6229999999999993</v>
          </cell>
          <cell r="BM1277">
            <v>0</v>
          </cell>
          <cell r="BN1277">
            <v>0</v>
          </cell>
          <cell r="BO1277">
            <v>0</v>
          </cell>
          <cell r="BP1277">
            <v>0.63524999999999998</v>
          </cell>
          <cell r="BQ1277">
            <v>0</v>
          </cell>
          <cell r="BR1277">
            <v>0</v>
          </cell>
          <cell r="BS1277">
            <v>1.7469375</v>
          </cell>
          <cell r="BT1277">
            <v>1.7469375</v>
          </cell>
          <cell r="BU1277">
            <v>0</v>
          </cell>
          <cell r="BW1277">
            <v>1.646568</v>
          </cell>
          <cell r="BX1277">
            <v>4.1672399999999996</v>
          </cell>
          <cell r="BY1277">
            <v>0</v>
          </cell>
          <cell r="BZ1277">
            <v>0.492954</v>
          </cell>
          <cell r="CA1277">
            <v>2.84592</v>
          </cell>
          <cell r="CB1277">
            <v>0</v>
          </cell>
          <cell r="CC1277">
            <v>12</v>
          </cell>
          <cell r="CD1277">
            <v>0</v>
          </cell>
          <cell r="CE1277">
            <v>19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212.19563333702348</v>
          </cell>
          <cell r="CK1277">
            <v>43.969222808280001</v>
          </cell>
          <cell r="CL1277">
            <v>24.77370389571</v>
          </cell>
          <cell r="CM1277">
            <v>4.1164199999999997</v>
          </cell>
          <cell r="CN1277">
            <v>58.781108645423004</v>
          </cell>
          <cell r="CO1277">
            <v>17.226747742050001</v>
          </cell>
          <cell r="CP1277">
            <v>9.8438558525999991</v>
          </cell>
          <cell r="CQ1277">
            <v>2.1674729999999998</v>
          </cell>
          <cell r="CR1277">
            <v>1.6567320000000001</v>
          </cell>
          <cell r="CS1277">
            <v>1.8259663536663318</v>
          </cell>
          <cell r="CT1277">
            <v>16.311752171205821</v>
          </cell>
          <cell r="CU1277">
            <v>0</v>
          </cell>
          <cell r="CV1277">
            <v>0</v>
          </cell>
          <cell r="CW1277">
            <v>0</v>
          </cell>
          <cell r="CX1277">
            <v>0</v>
          </cell>
          <cell r="CY1277">
            <v>0</v>
          </cell>
          <cell r="CZ1277">
            <v>6.1746300000000005</v>
          </cell>
          <cell r="DA1277">
            <v>0</v>
          </cell>
          <cell r="DB1277">
            <v>0.371</v>
          </cell>
          <cell r="DC1277">
            <v>0.80300000000000005</v>
          </cell>
        </row>
        <row r="1278">
          <cell r="C1278" t="str">
            <v>L5x3x3/8</v>
          </cell>
          <cell r="D1278" t="str">
            <v>F</v>
          </cell>
          <cell r="E1278">
            <v>9.74</v>
          </cell>
          <cell r="F1278">
            <v>2.86</v>
          </cell>
          <cell r="G1278">
            <v>5</v>
          </cell>
          <cell r="H1278">
            <v>0</v>
          </cell>
          <cell r="I1278">
            <v>0</v>
          </cell>
          <cell r="J1278">
            <v>0</v>
          </cell>
          <cell r="K1278">
            <v>3</v>
          </cell>
          <cell r="L1278">
            <v>0</v>
          </cell>
          <cell r="M1278">
            <v>0</v>
          </cell>
          <cell r="N1278">
            <v>0</v>
          </cell>
          <cell r="O1278">
            <v>0.375</v>
          </cell>
          <cell r="P1278">
            <v>0</v>
          </cell>
          <cell r="Q1278">
            <v>0</v>
          </cell>
          <cell r="R1278">
            <v>0.8125</v>
          </cell>
          <cell r="S1278">
            <v>0.8125</v>
          </cell>
          <cell r="T1278">
            <v>0</v>
          </cell>
          <cell r="V1278">
            <v>0.69799999999999995</v>
          </cell>
          <cell r="W1278">
            <v>1.69</v>
          </cell>
          <cell r="X1278">
            <v>0</v>
          </cell>
          <cell r="Y1278">
            <v>0.28599999999999998</v>
          </cell>
          <cell r="Z1278">
            <v>1.18</v>
          </cell>
          <cell r="AB1278">
            <v>8</v>
          </cell>
          <cell r="AD1278">
            <v>12.333333333333334</v>
          </cell>
          <cell r="AF1278">
            <v>0</v>
          </cell>
          <cell r="AG1278">
            <v>0</v>
          </cell>
          <cell r="AH1278">
            <v>0</v>
          </cell>
          <cell r="AI1278">
            <v>7.35</v>
          </cell>
          <cell r="AJ1278">
            <v>3.93</v>
          </cell>
          <cell r="AK1278">
            <v>2.2200000000000002</v>
          </cell>
          <cell r="AL1278">
            <v>1.6</v>
          </cell>
          <cell r="AM1278">
            <v>2.0099999999999998</v>
          </cell>
          <cell r="AN1278">
            <v>1.57</v>
          </cell>
          <cell r="AO1278">
            <v>0.874</v>
          </cell>
          <cell r="AP1278">
            <v>0.83799999999999997</v>
          </cell>
          <cell r="AQ1278">
            <v>0.64600000000000002</v>
          </cell>
          <cell r="AR1278">
            <v>0.14099999999999999</v>
          </cell>
          <cell r="AS1278">
            <v>0.19600000000000001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2.41</v>
          </cell>
          <cell r="AZ1278">
            <v>0</v>
          </cell>
          <cell r="BA1278">
            <v>0.36399999999999999</v>
          </cell>
          <cell r="BB1278">
            <v>0.98297010653506023</v>
          </cell>
          <cell r="BD1278" t="str">
            <v>L127x76x9.5</v>
          </cell>
          <cell r="BE1278" t="str">
            <v>L127x76x9.5</v>
          </cell>
          <cell r="BF1278">
            <v>14.5</v>
          </cell>
          <cell r="BG1278">
            <v>18.466107659999999</v>
          </cell>
          <cell r="BH1278">
            <v>12.705</v>
          </cell>
          <cell r="BI1278">
            <v>0</v>
          </cell>
          <cell r="BJ1278">
            <v>0</v>
          </cell>
          <cell r="BK1278">
            <v>0</v>
          </cell>
          <cell r="BL1278">
            <v>7.6229999999999993</v>
          </cell>
          <cell r="BM1278">
            <v>0</v>
          </cell>
          <cell r="BN1278">
            <v>0</v>
          </cell>
          <cell r="BO1278">
            <v>0</v>
          </cell>
          <cell r="BP1278">
            <v>0.95287499999999992</v>
          </cell>
          <cell r="BQ1278">
            <v>0</v>
          </cell>
          <cell r="BR1278">
            <v>0</v>
          </cell>
          <cell r="BS1278">
            <v>2.0645625000000001</v>
          </cell>
          <cell r="BT1278">
            <v>2.0645625000000001</v>
          </cell>
          <cell r="BU1278">
            <v>0</v>
          </cell>
          <cell r="BW1278">
            <v>1.7736179999999999</v>
          </cell>
          <cell r="BX1278">
            <v>4.2942900000000002</v>
          </cell>
          <cell r="BY1278">
            <v>0</v>
          </cell>
          <cell r="BZ1278">
            <v>0.72672599999999987</v>
          </cell>
          <cell r="CA1278">
            <v>2.9983799999999996</v>
          </cell>
          <cell r="CB1278">
            <v>0</v>
          </cell>
          <cell r="CC1278">
            <v>8</v>
          </cell>
          <cell r="CD1278">
            <v>0</v>
          </cell>
          <cell r="CE1278">
            <v>12.333333333333334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306.41216208784334</v>
          </cell>
          <cell r="CK1278">
            <v>64.477255834529998</v>
          </cell>
          <cell r="CL1278">
            <v>36.422266654620003</v>
          </cell>
          <cell r="CM1278">
            <v>4.0655999999999999</v>
          </cell>
          <cell r="CN1278">
            <v>83.794346366879594</v>
          </cell>
          <cell r="CO1278">
            <v>25.75808948097</v>
          </cell>
          <cell r="CP1278">
            <v>14.339216691953999</v>
          </cell>
          <cell r="CQ1278">
            <v>2.1293579999999999</v>
          </cell>
          <cell r="CR1278">
            <v>1.641486</v>
          </cell>
          <cell r="CS1278">
            <v>5.8781108645423004</v>
          </cell>
          <cell r="CT1278">
            <v>52.757482269906617</v>
          </cell>
          <cell r="CU1278">
            <v>0</v>
          </cell>
          <cell r="CV1278">
            <v>0</v>
          </cell>
          <cell r="CW1278">
            <v>0</v>
          </cell>
          <cell r="CX1278">
            <v>0</v>
          </cell>
          <cell r="CY1278">
            <v>0</v>
          </cell>
          <cell r="CZ1278">
            <v>6.1238099999999998</v>
          </cell>
          <cell r="DA1278">
            <v>0</v>
          </cell>
          <cell r="DB1278">
            <v>0.36399999999999999</v>
          </cell>
          <cell r="DC1278">
            <v>0.98199999999999998</v>
          </cell>
        </row>
        <row r="1279">
          <cell r="C1279" t="str">
            <v>L5x3x5/16</v>
          </cell>
          <cell r="D1279" t="str">
            <v>F</v>
          </cell>
          <cell r="E1279">
            <v>8.19</v>
          </cell>
          <cell r="F1279">
            <v>2.41</v>
          </cell>
          <cell r="G1279">
            <v>5</v>
          </cell>
          <cell r="H1279">
            <v>0</v>
          </cell>
          <cell r="I1279">
            <v>0</v>
          </cell>
          <cell r="J1279">
            <v>0</v>
          </cell>
          <cell r="K1279">
            <v>3</v>
          </cell>
          <cell r="L1279">
            <v>0</v>
          </cell>
          <cell r="M1279">
            <v>0</v>
          </cell>
          <cell r="N1279">
            <v>0</v>
          </cell>
          <cell r="O1279">
            <v>0.3125</v>
          </cell>
          <cell r="P1279">
            <v>0</v>
          </cell>
          <cell r="Q1279">
            <v>0</v>
          </cell>
          <cell r="R1279">
            <v>0.75</v>
          </cell>
          <cell r="S1279">
            <v>0.75</v>
          </cell>
          <cell r="T1279">
            <v>0</v>
          </cell>
          <cell r="V1279">
            <v>0.67300000000000004</v>
          </cell>
          <cell r="W1279">
            <v>1.67</v>
          </cell>
          <cell r="X1279">
            <v>0</v>
          </cell>
          <cell r="Y1279">
            <v>0.24099999999999999</v>
          </cell>
          <cell r="Z1279">
            <v>1.1499999999999999</v>
          </cell>
          <cell r="AB1279">
            <v>9.6</v>
          </cell>
          <cell r="AD1279">
            <v>15</v>
          </cell>
          <cell r="AF1279">
            <v>0</v>
          </cell>
          <cell r="AG1279">
            <v>0</v>
          </cell>
          <cell r="AH1279">
            <v>0</v>
          </cell>
          <cell r="AI1279">
            <v>6.24</v>
          </cell>
          <cell r="AJ1279">
            <v>3.32</v>
          </cell>
          <cell r="AK1279">
            <v>1.87</v>
          </cell>
          <cell r="AL1279">
            <v>1.61</v>
          </cell>
          <cell r="AM1279">
            <v>1.72</v>
          </cell>
          <cell r="AN1279">
            <v>1.31</v>
          </cell>
          <cell r="AO1279">
            <v>0.73899999999999999</v>
          </cell>
          <cell r="AP1279">
            <v>0.84599999999999997</v>
          </cell>
          <cell r="AQ1279">
            <v>0.64900000000000002</v>
          </cell>
          <cell r="AR1279">
            <v>8.3199999999999996E-2</v>
          </cell>
          <cell r="AS1279">
            <v>0.11600000000000001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2.42</v>
          </cell>
          <cell r="AZ1279">
            <v>0</v>
          </cell>
          <cell r="BA1279">
            <v>0.36799999999999999</v>
          </cell>
          <cell r="BB1279">
            <v>0.91156412784207241</v>
          </cell>
          <cell r="BD1279" t="str">
            <v>L127x76x7.9</v>
          </cell>
          <cell r="BE1279" t="str">
            <v>L127x76x7.9</v>
          </cell>
          <cell r="BF1279">
            <v>12.2</v>
          </cell>
          <cell r="BG1279">
            <v>15.56060121</v>
          </cell>
          <cell r="BH1279">
            <v>12.705</v>
          </cell>
          <cell r="BI1279">
            <v>0</v>
          </cell>
          <cell r="BJ1279">
            <v>0</v>
          </cell>
          <cell r="BK1279">
            <v>0</v>
          </cell>
          <cell r="BL1279">
            <v>7.6229999999999993</v>
          </cell>
          <cell r="BM1279">
            <v>0</v>
          </cell>
          <cell r="BN1279">
            <v>0</v>
          </cell>
          <cell r="BO1279">
            <v>0</v>
          </cell>
          <cell r="BP1279">
            <v>0.7940625</v>
          </cell>
          <cell r="BQ1279">
            <v>0</v>
          </cell>
          <cell r="BR1279">
            <v>0</v>
          </cell>
          <cell r="BS1279">
            <v>1.9057499999999998</v>
          </cell>
          <cell r="BT1279">
            <v>1.9057499999999998</v>
          </cell>
          <cell r="BU1279">
            <v>0</v>
          </cell>
          <cell r="BW1279">
            <v>1.7100930000000001</v>
          </cell>
          <cell r="BX1279">
            <v>4.2434699999999994</v>
          </cell>
          <cell r="BY1279">
            <v>0</v>
          </cell>
          <cell r="BZ1279">
            <v>0.61238099999999995</v>
          </cell>
          <cell r="CA1279">
            <v>2.9221499999999998</v>
          </cell>
          <cell r="CB1279">
            <v>0</v>
          </cell>
          <cell r="CC1279">
            <v>9.6</v>
          </cell>
          <cell r="CD1279">
            <v>0</v>
          </cell>
          <cell r="CE1279">
            <v>15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260.13767230314863</v>
          </cell>
          <cell r="CK1279">
            <v>54.469335717719993</v>
          </cell>
          <cell r="CL1279">
            <v>30.68001740727</v>
          </cell>
          <cell r="CM1279">
            <v>4.0910099999999998</v>
          </cell>
          <cell r="CN1279">
            <v>71.70461480150891</v>
          </cell>
          <cell r="CO1279">
            <v>21.492418611510001</v>
          </cell>
          <cell r="CP1279">
            <v>12.124349125118998</v>
          </cell>
          <cell r="CQ1279">
            <v>2.149686</v>
          </cell>
          <cell r="CR1279">
            <v>1.6491089999999999</v>
          </cell>
          <cell r="CS1279">
            <v>3.468502297375315</v>
          </cell>
          <cell r="CT1279">
            <v>31.223816037291673</v>
          </cell>
          <cell r="CU1279">
            <v>0</v>
          </cell>
          <cell r="CV1279">
            <v>0</v>
          </cell>
          <cell r="CW1279">
            <v>0</v>
          </cell>
          <cell r="CX1279">
            <v>0</v>
          </cell>
          <cell r="CY1279">
            <v>0</v>
          </cell>
          <cell r="CZ1279">
            <v>6.1492199999999997</v>
          </cell>
          <cell r="DA1279">
            <v>0</v>
          </cell>
          <cell r="DB1279">
            <v>0.36799999999999999</v>
          </cell>
          <cell r="DC1279">
            <v>0.91</v>
          </cell>
        </row>
        <row r="1280">
          <cell r="C1280" t="str">
            <v>L5x3x7/16</v>
          </cell>
          <cell r="D1280" t="str">
            <v>F</v>
          </cell>
          <cell r="E1280">
            <v>11.3</v>
          </cell>
          <cell r="F1280">
            <v>3.31</v>
          </cell>
          <cell r="G1280">
            <v>5</v>
          </cell>
          <cell r="H1280">
            <v>0</v>
          </cell>
          <cell r="I1280">
            <v>0</v>
          </cell>
          <cell r="J1280">
            <v>0</v>
          </cell>
          <cell r="K1280">
            <v>3</v>
          </cell>
          <cell r="L1280">
            <v>0</v>
          </cell>
          <cell r="M1280">
            <v>0</v>
          </cell>
          <cell r="N1280">
            <v>0</v>
          </cell>
          <cell r="O1280">
            <v>0.4375</v>
          </cell>
          <cell r="P1280">
            <v>0</v>
          </cell>
          <cell r="Q1280">
            <v>0</v>
          </cell>
          <cell r="R1280">
            <v>0.875</v>
          </cell>
          <cell r="S1280">
            <v>0.875</v>
          </cell>
          <cell r="T1280">
            <v>0</v>
          </cell>
          <cell r="V1280">
            <v>0.72199999999999998</v>
          </cell>
          <cell r="W1280">
            <v>1.72</v>
          </cell>
          <cell r="X1280">
            <v>0</v>
          </cell>
          <cell r="Y1280">
            <v>0.33100000000000002</v>
          </cell>
          <cell r="Z1280">
            <v>1.21</v>
          </cell>
          <cell r="AB1280">
            <v>6.8571428571428568</v>
          </cell>
          <cell r="AD1280">
            <v>10.428571428571429</v>
          </cell>
          <cell r="AF1280">
            <v>0</v>
          </cell>
          <cell r="AG1280">
            <v>0</v>
          </cell>
          <cell r="AH1280">
            <v>0</v>
          </cell>
          <cell r="AI1280">
            <v>8.41</v>
          </cell>
          <cell r="AJ1280">
            <v>4.53</v>
          </cell>
          <cell r="AK1280">
            <v>2.56</v>
          </cell>
          <cell r="AL1280">
            <v>1.59</v>
          </cell>
          <cell r="AM1280">
            <v>2.29</v>
          </cell>
          <cell r="AN1280">
            <v>1.82</v>
          </cell>
          <cell r="AO1280">
            <v>1</v>
          </cell>
          <cell r="AP1280">
            <v>0.83099999999999996</v>
          </cell>
          <cell r="AQ1280">
            <v>0.64400000000000002</v>
          </cell>
          <cell r="AR1280">
            <v>0.22</v>
          </cell>
          <cell r="AS1280">
            <v>0.30399999999999999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2.4</v>
          </cell>
          <cell r="AZ1280">
            <v>0</v>
          </cell>
          <cell r="BA1280">
            <v>0.36099999999999999</v>
          </cell>
          <cell r="BB1280">
            <v>1</v>
          </cell>
          <cell r="BD1280" t="str">
            <v>L127x76x11.1</v>
          </cell>
          <cell r="BE1280" t="str">
            <v>L127x76x11.1</v>
          </cell>
          <cell r="BF1280">
            <v>16.900000000000002</v>
          </cell>
          <cell r="BG1280">
            <v>21.371614109999999</v>
          </cell>
          <cell r="BH1280">
            <v>12.705</v>
          </cell>
          <cell r="BI1280">
            <v>0</v>
          </cell>
          <cell r="BJ1280">
            <v>0</v>
          </cell>
          <cell r="BK1280">
            <v>0</v>
          </cell>
          <cell r="BL1280">
            <v>7.6229999999999993</v>
          </cell>
          <cell r="BM1280">
            <v>0</v>
          </cell>
          <cell r="BN1280">
            <v>0</v>
          </cell>
          <cell r="BO1280">
            <v>0</v>
          </cell>
          <cell r="BP1280">
            <v>1.1116874999999999</v>
          </cell>
          <cell r="BQ1280">
            <v>0</v>
          </cell>
          <cell r="BR1280">
            <v>0</v>
          </cell>
          <cell r="BS1280">
            <v>2.2233749999999999</v>
          </cell>
          <cell r="BT1280">
            <v>2.2233749999999999</v>
          </cell>
          <cell r="BU1280">
            <v>0</v>
          </cell>
          <cell r="BW1280">
            <v>1.8346019999999998</v>
          </cell>
          <cell r="BX1280">
            <v>4.37052</v>
          </cell>
          <cell r="BY1280">
            <v>0</v>
          </cell>
          <cell r="BZ1280">
            <v>0.84107100000000001</v>
          </cell>
          <cell r="CA1280">
            <v>3.0746099999999998</v>
          </cell>
          <cell r="CB1280">
            <v>0</v>
          </cell>
          <cell r="CC1280">
            <v>6.8571428571428568</v>
          </cell>
          <cell r="CD1280">
            <v>0</v>
          </cell>
          <cell r="CE1280">
            <v>10.428571428571429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350.60221539575002</v>
          </cell>
          <cell r="CK1280">
            <v>74.321111687129999</v>
          </cell>
          <cell r="CL1280">
            <v>42.000451637760001</v>
          </cell>
          <cell r="CM1280">
            <v>4.0401899999999999</v>
          </cell>
          <cell r="CN1280">
            <v>95.467190636892681</v>
          </cell>
          <cell r="CO1280">
            <v>29.859696086219998</v>
          </cell>
          <cell r="CP1280">
            <v>16.406426420999999</v>
          </cell>
          <cell r="CQ1280">
            <v>2.1115709999999996</v>
          </cell>
          <cell r="CR1280">
            <v>1.636404</v>
          </cell>
          <cell r="CS1280">
            <v>9.1715204978674194</v>
          </cell>
          <cell r="CT1280">
            <v>81.827931683936797</v>
          </cell>
          <cell r="CU1280">
            <v>0</v>
          </cell>
          <cell r="CV1280">
            <v>0</v>
          </cell>
          <cell r="CW1280">
            <v>0</v>
          </cell>
          <cell r="CX1280">
            <v>0</v>
          </cell>
          <cell r="CY1280">
            <v>0</v>
          </cell>
          <cell r="CZ1280">
            <v>6.0983999999999998</v>
          </cell>
          <cell r="DA1280">
            <v>0</v>
          </cell>
          <cell r="DB1280">
            <v>0.36099999999999999</v>
          </cell>
          <cell r="DC1280">
            <v>1</v>
          </cell>
        </row>
        <row r="1281">
          <cell r="C1281" t="str">
            <v>L5x5x1/2</v>
          </cell>
          <cell r="D1281" t="str">
            <v>F</v>
          </cell>
          <cell r="E1281">
            <v>16.3</v>
          </cell>
          <cell r="F1281">
            <v>4.79</v>
          </cell>
          <cell r="G1281">
            <v>5</v>
          </cell>
          <cell r="H1281">
            <v>0</v>
          </cell>
          <cell r="I1281">
            <v>0</v>
          </cell>
          <cell r="J1281">
            <v>0</v>
          </cell>
          <cell r="K1281">
            <v>5</v>
          </cell>
          <cell r="L1281">
            <v>0</v>
          </cell>
          <cell r="M1281">
            <v>0</v>
          </cell>
          <cell r="N1281">
            <v>0</v>
          </cell>
          <cell r="O1281">
            <v>0.5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0</v>
          </cell>
          <cell r="V1281">
            <v>1.42</v>
          </cell>
          <cell r="W1281">
            <v>1.42</v>
          </cell>
          <cell r="X1281">
            <v>0</v>
          </cell>
          <cell r="Y1281">
            <v>0.47899999999999998</v>
          </cell>
          <cell r="Z1281">
            <v>0.47899999999999998</v>
          </cell>
          <cell r="AB1281">
            <v>10</v>
          </cell>
          <cell r="AD1281">
            <v>9</v>
          </cell>
          <cell r="AF1281">
            <v>0</v>
          </cell>
          <cell r="AG1281">
            <v>0</v>
          </cell>
          <cell r="AH1281">
            <v>0</v>
          </cell>
          <cell r="AI1281">
            <v>11.3</v>
          </cell>
          <cell r="AJ1281">
            <v>5.66</v>
          </cell>
          <cell r="AK1281">
            <v>3.15</v>
          </cell>
          <cell r="AL1281">
            <v>1.53</v>
          </cell>
          <cell r="AM1281">
            <v>11.3</v>
          </cell>
          <cell r="AN1281">
            <v>5.66</v>
          </cell>
          <cell r="AO1281">
            <v>3.15</v>
          </cell>
          <cell r="AP1281">
            <v>1.53</v>
          </cell>
          <cell r="AQ1281">
            <v>0.98</v>
          </cell>
          <cell r="AR1281">
            <v>0.41699999999999998</v>
          </cell>
          <cell r="AS1281">
            <v>0.74399999999999999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2.73</v>
          </cell>
          <cell r="AZ1281">
            <v>0.63200000000000001</v>
          </cell>
          <cell r="BA1281">
            <v>1</v>
          </cell>
          <cell r="BB1281">
            <v>1</v>
          </cell>
          <cell r="BD1281" t="str">
            <v>L127x127x12.7</v>
          </cell>
          <cell r="BE1281" t="str">
            <v>L127x127x12.7</v>
          </cell>
          <cell r="BF1281">
            <v>24.3</v>
          </cell>
          <cell r="BG1281">
            <v>30.92750199</v>
          </cell>
          <cell r="BH1281">
            <v>12.705</v>
          </cell>
          <cell r="BI1281">
            <v>0</v>
          </cell>
          <cell r="BJ1281">
            <v>0</v>
          </cell>
          <cell r="BK1281">
            <v>0</v>
          </cell>
          <cell r="BL1281">
            <v>12.705</v>
          </cell>
          <cell r="BM1281">
            <v>0</v>
          </cell>
          <cell r="BN1281">
            <v>0</v>
          </cell>
          <cell r="BO1281">
            <v>0</v>
          </cell>
          <cell r="BP1281">
            <v>1.2705</v>
          </cell>
          <cell r="BQ1281">
            <v>0</v>
          </cell>
          <cell r="BR1281">
            <v>0</v>
          </cell>
          <cell r="BS1281">
            <v>2.5409999999999999</v>
          </cell>
          <cell r="BT1281">
            <v>2.5409999999999999</v>
          </cell>
          <cell r="BU1281">
            <v>0</v>
          </cell>
          <cell r="BW1281">
            <v>3.6082199999999998</v>
          </cell>
          <cell r="BX1281">
            <v>3.6082199999999998</v>
          </cell>
          <cell r="BY1281">
            <v>0</v>
          </cell>
          <cell r="BZ1281">
            <v>1.217139</v>
          </cell>
          <cell r="CA1281">
            <v>1.217139</v>
          </cell>
          <cell r="CB1281">
            <v>0</v>
          </cell>
          <cell r="CC1281">
            <v>10</v>
          </cell>
          <cell r="CD1281">
            <v>0</v>
          </cell>
          <cell r="CE1281">
            <v>9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471.08264375409931</v>
          </cell>
          <cell r="CK1281">
            <v>92.860373542860003</v>
          </cell>
          <cell r="CL1281">
            <v>51.680243226149997</v>
          </cell>
          <cell r="CM1281">
            <v>3.8877299999999999</v>
          </cell>
          <cell r="CN1281">
            <v>471.08264375409931</v>
          </cell>
          <cell r="CO1281">
            <v>92.860373542860003</v>
          </cell>
          <cell r="CP1281">
            <v>51.680243226149997</v>
          </cell>
          <cell r="CQ1281">
            <v>3.8877299999999999</v>
          </cell>
          <cell r="CR1281">
            <v>2.4901800000000001</v>
          </cell>
          <cell r="CS1281">
            <v>17.384200216412335</v>
          </cell>
          <cell r="CT1281">
            <v>200.26309596331899</v>
          </cell>
          <cell r="CU1281">
            <v>0</v>
          </cell>
          <cell r="CV1281">
            <v>0</v>
          </cell>
          <cell r="CW1281">
            <v>0</v>
          </cell>
          <cell r="CX1281">
            <v>0</v>
          </cell>
          <cell r="CY1281">
            <v>0</v>
          </cell>
          <cell r="CZ1281">
            <v>6.9369299999999994</v>
          </cell>
          <cell r="DA1281">
            <v>0.63200000000000001</v>
          </cell>
          <cell r="DB1281">
            <v>1</v>
          </cell>
          <cell r="DC1281">
            <v>1</v>
          </cell>
        </row>
        <row r="1282">
          <cell r="C1282" t="str">
            <v>L5x5x3/4</v>
          </cell>
          <cell r="D1282" t="str">
            <v>F</v>
          </cell>
          <cell r="E1282">
            <v>23.7</v>
          </cell>
          <cell r="F1282">
            <v>6.98</v>
          </cell>
          <cell r="G1282">
            <v>5</v>
          </cell>
          <cell r="H1282">
            <v>0</v>
          </cell>
          <cell r="I1282">
            <v>0</v>
          </cell>
          <cell r="J1282">
            <v>0</v>
          </cell>
          <cell r="K1282">
            <v>5</v>
          </cell>
          <cell r="L1282">
            <v>0</v>
          </cell>
          <cell r="M1282">
            <v>0</v>
          </cell>
          <cell r="N1282">
            <v>0</v>
          </cell>
          <cell r="O1282">
            <v>0.75</v>
          </cell>
          <cell r="P1282">
            <v>0</v>
          </cell>
          <cell r="Q1282">
            <v>0</v>
          </cell>
          <cell r="R1282">
            <v>1.25</v>
          </cell>
          <cell r="S1282">
            <v>1.25</v>
          </cell>
          <cell r="T1282">
            <v>0</v>
          </cell>
          <cell r="V1282">
            <v>1.52</v>
          </cell>
          <cell r="W1282">
            <v>1.52</v>
          </cell>
          <cell r="X1282">
            <v>0</v>
          </cell>
          <cell r="Y1282">
            <v>0.69799999999999995</v>
          </cell>
          <cell r="Z1282">
            <v>0.69799999999999995</v>
          </cell>
          <cell r="AB1282">
            <v>6.666666666666667</v>
          </cell>
          <cell r="AD1282">
            <v>5.666666666666667</v>
          </cell>
          <cell r="AF1282">
            <v>0</v>
          </cell>
          <cell r="AG1282">
            <v>0</v>
          </cell>
          <cell r="AH1282">
            <v>0</v>
          </cell>
          <cell r="AI1282">
            <v>15.7</v>
          </cell>
          <cell r="AJ1282">
            <v>8.14</v>
          </cell>
          <cell r="AK1282">
            <v>4.5199999999999996</v>
          </cell>
          <cell r="AL1282">
            <v>1.5</v>
          </cell>
          <cell r="AM1282">
            <v>15.7</v>
          </cell>
          <cell r="AN1282">
            <v>8.14</v>
          </cell>
          <cell r="AO1282">
            <v>4.5199999999999996</v>
          </cell>
          <cell r="AP1282">
            <v>1.5</v>
          </cell>
          <cell r="AQ1282">
            <v>0.97199999999999998</v>
          </cell>
          <cell r="AR1282">
            <v>1.33</v>
          </cell>
          <cell r="AS1282">
            <v>2.3199999999999998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2.67</v>
          </cell>
          <cell r="AZ1282">
            <v>0.63200000000000001</v>
          </cell>
          <cell r="BA1282">
            <v>1</v>
          </cell>
          <cell r="BB1282">
            <v>1</v>
          </cell>
          <cell r="BD1282" t="str">
            <v>L127x127x19</v>
          </cell>
          <cell r="BE1282" t="str">
            <v>L127x127x19</v>
          </cell>
          <cell r="BF1282">
            <v>35.300000000000004</v>
          </cell>
          <cell r="BG1282">
            <v>45.067633380000004</v>
          </cell>
          <cell r="BH1282">
            <v>12.705</v>
          </cell>
          <cell r="BI1282">
            <v>0</v>
          </cell>
          <cell r="BJ1282">
            <v>0</v>
          </cell>
          <cell r="BK1282">
            <v>0</v>
          </cell>
          <cell r="BL1282">
            <v>12.705</v>
          </cell>
          <cell r="BM1282">
            <v>0</v>
          </cell>
          <cell r="BN1282">
            <v>0</v>
          </cell>
          <cell r="BO1282">
            <v>0</v>
          </cell>
          <cell r="BP1282">
            <v>1.9057499999999998</v>
          </cell>
          <cell r="BQ1282">
            <v>0</v>
          </cell>
          <cell r="BR1282">
            <v>0</v>
          </cell>
          <cell r="BS1282">
            <v>3.17625</v>
          </cell>
          <cell r="BT1282">
            <v>3.17625</v>
          </cell>
          <cell r="BU1282">
            <v>0</v>
          </cell>
          <cell r="BW1282">
            <v>3.86232</v>
          </cell>
          <cell r="BX1282">
            <v>3.86232</v>
          </cell>
          <cell r="BY1282">
            <v>0</v>
          </cell>
          <cell r="BZ1282">
            <v>1.7736179999999999</v>
          </cell>
          <cell r="CA1282">
            <v>1.7736179999999999</v>
          </cell>
          <cell r="CB1282">
            <v>0</v>
          </cell>
          <cell r="CC1282">
            <v>6.666666666666667</v>
          </cell>
          <cell r="CD1282">
            <v>0</v>
          </cell>
          <cell r="CE1282">
            <v>5.666666666666667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654.5130537114477</v>
          </cell>
          <cell r="CK1282">
            <v>133.54831106693999</v>
          </cell>
          <cell r="CL1282">
            <v>74.157047422919987</v>
          </cell>
          <cell r="CM1282">
            <v>3.8114999999999997</v>
          </cell>
          <cell r="CN1282">
            <v>654.5130537114477</v>
          </cell>
          <cell r="CO1282">
            <v>133.54831106693999</v>
          </cell>
          <cell r="CP1282">
            <v>74.157047422919987</v>
          </cell>
          <cell r="CQ1282">
            <v>3.8114999999999997</v>
          </cell>
          <cell r="CR1282">
            <v>2.4698519999999999</v>
          </cell>
          <cell r="CS1282">
            <v>55.446010282562128</v>
          </cell>
          <cell r="CT1282">
            <v>624.47632074583339</v>
          </cell>
          <cell r="CU1282">
            <v>0</v>
          </cell>
          <cell r="CV1282">
            <v>0</v>
          </cell>
          <cell r="CW1282">
            <v>0</v>
          </cell>
          <cell r="CX1282">
            <v>0</v>
          </cell>
          <cell r="CY1282">
            <v>0</v>
          </cell>
          <cell r="CZ1282">
            <v>6.7844699999999998</v>
          </cell>
          <cell r="DA1282">
            <v>0.63200000000000001</v>
          </cell>
          <cell r="DB1282">
            <v>1</v>
          </cell>
          <cell r="DC1282">
            <v>1</v>
          </cell>
        </row>
        <row r="1283">
          <cell r="C1283" t="str">
            <v>L5x5x3/8</v>
          </cell>
          <cell r="D1283" t="str">
            <v>F</v>
          </cell>
          <cell r="E1283">
            <v>12.4</v>
          </cell>
          <cell r="F1283">
            <v>3.65</v>
          </cell>
          <cell r="G1283">
            <v>5</v>
          </cell>
          <cell r="H1283">
            <v>0</v>
          </cell>
          <cell r="I1283">
            <v>0</v>
          </cell>
          <cell r="J1283">
            <v>0</v>
          </cell>
          <cell r="K1283">
            <v>5</v>
          </cell>
          <cell r="L1283">
            <v>0</v>
          </cell>
          <cell r="M1283">
            <v>0</v>
          </cell>
          <cell r="N1283">
            <v>0</v>
          </cell>
          <cell r="O1283">
            <v>0.375</v>
          </cell>
          <cell r="P1283">
            <v>0</v>
          </cell>
          <cell r="Q1283">
            <v>0</v>
          </cell>
          <cell r="R1283">
            <v>0.875</v>
          </cell>
          <cell r="S1283">
            <v>0.875</v>
          </cell>
          <cell r="T1283">
            <v>0</v>
          </cell>
          <cell r="V1283">
            <v>1.37</v>
          </cell>
          <cell r="W1283">
            <v>1.37</v>
          </cell>
          <cell r="X1283">
            <v>0</v>
          </cell>
          <cell r="Y1283">
            <v>0.36499999999999999</v>
          </cell>
          <cell r="Z1283">
            <v>0.36499999999999999</v>
          </cell>
          <cell r="AB1283">
            <v>13.333333333333334</v>
          </cell>
          <cell r="AD1283">
            <v>12.333333333333334</v>
          </cell>
          <cell r="AF1283">
            <v>0</v>
          </cell>
          <cell r="AG1283">
            <v>0</v>
          </cell>
          <cell r="AH1283">
            <v>0</v>
          </cell>
          <cell r="AI1283">
            <v>8.76</v>
          </cell>
          <cell r="AJ1283">
            <v>4.33</v>
          </cell>
          <cell r="AK1283">
            <v>2.41</v>
          </cell>
          <cell r="AL1283">
            <v>1.55</v>
          </cell>
          <cell r="AM1283">
            <v>8.76</v>
          </cell>
          <cell r="AN1283">
            <v>4.33</v>
          </cell>
          <cell r="AO1283">
            <v>2.41</v>
          </cell>
          <cell r="AP1283">
            <v>1.55</v>
          </cell>
          <cell r="AQ1283">
            <v>0.98599999999999999</v>
          </cell>
          <cell r="AR1283">
            <v>0.183</v>
          </cell>
          <cell r="AS1283">
            <v>0.32700000000000001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2.76</v>
          </cell>
          <cell r="AZ1283">
            <v>0.63200000000000001</v>
          </cell>
          <cell r="BA1283">
            <v>1</v>
          </cell>
          <cell r="BB1283">
            <v>0.98297010653506023</v>
          </cell>
          <cell r="BD1283" t="str">
            <v>L127x127x9.5</v>
          </cell>
          <cell r="BE1283" t="str">
            <v>L127x127x9.5</v>
          </cell>
          <cell r="BF1283">
            <v>18.5</v>
          </cell>
          <cell r="BG1283">
            <v>23.56688565</v>
          </cell>
          <cell r="BH1283">
            <v>12.705</v>
          </cell>
          <cell r="BI1283">
            <v>0</v>
          </cell>
          <cell r="BJ1283">
            <v>0</v>
          </cell>
          <cell r="BK1283">
            <v>0</v>
          </cell>
          <cell r="BL1283">
            <v>12.705</v>
          </cell>
          <cell r="BM1283">
            <v>0</v>
          </cell>
          <cell r="BN1283">
            <v>0</v>
          </cell>
          <cell r="BO1283">
            <v>0</v>
          </cell>
          <cell r="BP1283">
            <v>0.95287499999999992</v>
          </cell>
          <cell r="BQ1283">
            <v>0</v>
          </cell>
          <cell r="BR1283">
            <v>0</v>
          </cell>
          <cell r="BS1283">
            <v>2.2233749999999999</v>
          </cell>
          <cell r="BT1283">
            <v>2.2233749999999999</v>
          </cell>
          <cell r="BU1283">
            <v>0</v>
          </cell>
          <cell r="BW1283">
            <v>3.4811700000000001</v>
          </cell>
          <cell r="BX1283">
            <v>3.4811700000000001</v>
          </cell>
          <cell r="BY1283">
            <v>0</v>
          </cell>
          <cell r="BZ1283">
            <v>0.92746499999999998</v>
          </cell>
          <cell r="CA1283">
            <v>0.92746499999999998</v>
          </cell>
          <cell r="CB1283">
            <v>0</v>
          </cell>
          <cell r="CC1283">
            <v>13.333333333333334</v>
          </cell>
          <cell r="CD1283">
            <v>0</v>
          </cell>
          <cell r="CE1283">
            <v>12.333333333333334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365.19327073326633</v>
          </cell>
          <cell r="CK1283">
            <v>71.039826402930004</v>
          </cell>
          <cell r="CL1283">
            <v>39.539487674610001</v>
          </cell>
          <cell r="CM1283">
            <v>3.9385500000000002</v>
          </cell>
          <cell r="CN1283">
            <v>365.19327073326633</v>
          </cell>
          <cell r="CO1283">
            <v>71.039826402930004</v>
          </cell>
          <cell r="CP1283">
            <v>39.539487674610001</v>
          </cell>
          <cell r="CQ1283">
            <v>3.9385500000000002</v>
          </cell>
          <cell r="CR1283">
            <v>2.5054259999999999</v>
          </cell>
          <cell r="CS1283">
            <v>7.6290375050442627</v>
          </cell>
          <cell r="CT1283">
            <v>88.018860725813596</v>
          </cell>
          <cell r="CU1283">
            <v>0</v>
          </cell>
          <cell r="CV1283">
            <v>0</v>
          </cell>
          <cell r="CW1283">
            <v>0</v>
          </cell>
          <cell r="CX1283">
            <v>0</v>
          </cell>
          <cell r="CY1283">
            <v>0</v>
          </cell>
          <cell r="CZ1283">
            <v>7.0131599999999992</v>
          </cell>
          <cell r="DA1283">
            <v>0.63200000000000001</v>
          </cell>
          <cell r="DB1283">
            <v>1</v>
          </cell>
          <cell r="DC1283">
            <v>0.98199999999999998</v>
          </cell>
        </row>
        <row r="1284">
          <cell r="C1284" t="str">
            <v>L5x5x5/16</v>
          </cell>
          <cell r="D1284" t="str">
            <v>F</v>
          </cell>
          <cell r="E1284">
            <v>10.4</v>
          </cell>
          <cell r="F1284">
            <v>3.07</v>
          </cell>
          <cell r="G1284">
            <v>5</v>
          </cell>
          <cell r="H1284">
            <v>0</v>
          </cell>
          <cell r="I1284">
            <v>0</v>
          </cell>
          <cell r="J1284">
            <v>0</v>
          </cell>
          <cell r="K1284">
            <v>5</v>
          </cell>
          <cell r="L1284">
            <v>0</v>
          </cell>
          <cell r="M1284">
            <v>0</v>
          </cell>
          <cell r="N1284">
            <v>0</v>
          </cell>
          <cell r="O1284">
            <v>0.3125</v>
          </cell>
          <cell r="P1284">
            <v>0</v>
          </cell>
          <cell r="Q1284">
            <v>0</v>
          </cell>
          <cell r="R1284">
            <v>0.8125</v>
          </cell>
          <cell r="S1284">
            <v>0.8125</v>
          </cell>
          <cell r="T1284">
            <v>0</v>
          </cell>
          <cell r="V1284">
            <v>1.35</v>
          </cell>
          <cell r="W1284">
            <v>1.35</v>
          </cell>
          <cell r="X1284">
            <v>0</v>
          </cell>
          <cell r="Y1284">
            <v>0.307</v>
          </cell>
          <cell r="Z1284">
            <v>0.307</v>
          </cell>
          <cell r="AB1284">
            <v>16</v>
          </cell>
          <cell r="AD1284">
            <v>15</v>
          </cell>
          <cell r="AF1284">
            <v>0</v>
          </cell>
          <cell r="AG1284">
            <v>0</v>
          </cell>
          <cell r="AH1284">
            <v>0</v>
          </cell>
          <cell r="AI1284">
            <v>7.44</v>
          </cell>
          <cell r="AJ1284">
            <v>3.65</v>
          </cell>
          <cell r="AK1284">
            <v>2.04</v>
          </cell>
          <cell r="AL1284">
            <v>1.56</v>
          </cell>
          <cell r="AM1284">
            <v>7.44</v>
          </cell>
          <cell r="AN1284">
            <v>3.65</v>
          </cell>
          <cell r="AO1284">
            <v>2.04</v>
          </cell>
          <cell r="AP1284">
            <v>1.56</v>
          </cell>
          <cell r="AQ1284">
            <v>0.99</v>
          </cell>
          <cell r="AR1284">
            <v>0.108</v>
          </cell>
          <cell r="AS1284">
            <v>0.193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2.78</v>
          </cell>
          <cell r="AZ1284">
            <v>0.63</v>
          </cell>
          <cell r="BA1284">
            <v>1</v>
          </cell>
          <cell r="BB1284">
            <v>0.91156412784207241</v>
          </cell>
          <cell r="BD1284" t="str">
            <v>L127x127x7.9</v>
          </cell>
          <cell r="BE1284" t="str">
            <v>L127x127x7.9</v>
          </cell>
          <cell r="BF1284">
            <v>15.5</v>
          </cell>
          <cell r="BG1284">
            <v>19.822010669999997</v>
          </cell>
          <cell r="BH1284">
            <v>12.705</v>
          </cell>
          <cell r="BI1284">
            <v>0</v>
          </cell>
          <cell r="BJ1284">
            <v>0</v>
          </cell>
          <cell r="BK1284">
            <v>0</v>
          </cell>
          <cell r="BL1284">
            <v>12.705</v>
          </cell>
          <cell r="BM1284">
            <v>0</v>
          </cell>
          <cell r="BN1284">
            <v>0</v>
          </cell>
          <cell r="BO1284">
            <v>0</v>
          </cell>
          <cell r="BP1284">
            <v>0.7940625</v>
          </cell>
          <cell r="BQ1284">
            <v>0</v>
          </cell>
          <cell r="BR1284">
            <v>0</v>
          </cell>
          <cell r="BS1284">
            <v>2.0645625000000001</v>
          </cell>
          <cell r="BT1284">
            <v>2.0645625000000001</v>
          </cell>
          <cell r="BU1284">
            <v>0</v>
          </cell>
          <cell r="BW1284">
            <v>3.4303500000000002</v>
          </cell>
          <cell r="BX1284">
            <v>3.4303500000000002</v>
          </cell>
          <cell r="BY1284">
            <v>0</v>
          </cell>
          <cell r="BZ1284">
            <v>0.78008699999999997</v>
          </cell>
          <cell r="CA1284">
            <v>0.78008699999999997</v>
          </cell>
          <cell r="CB1284">
            <v>0</v>
          </cell>
          <cell r="CC1284">
            <v>16</v>
          </cell>
          <cell r="CD1284">
            <v>0</v>
          </cell>
          <cell r="CE1284">
            <v>15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310.16414774606187</v>
          </cell>
          <cell r="CK1284">
            <v>59.883456436649993</v>
          </cell>
          <cell r="CL1284">
            <v>33.469109898839996</v>
          </cell>
          <cell r="CM1284">
            <v>3.9639600000000002</v>
          </cell>
          <cell r="CN1284">
            <v>310.16414774606187</v>
          </cell>
          <cell r="CO1284">
            <v>59.883456436649993</v>
          </cell>
          <cell r="CP1284">
            <v>33.469109898839996</v>
          </cell>
          <cell r="CQ1284">
            <v>3.9639600000000002</v>
          </cell>
          <cell r="CR1284">
            <v>2.51559</v>
          </cell>
          <cell r="CS1284">
            <v>4.502382789862188</v>
          </cell>
          <cell r="CT1284">
            <v>51.949969786183559</v>
          </cell>
          <cell r="CU1284">
            <v>0</v>
          </cell>
          <cell r="CV1284">
            <v>0</v>
          </cell>
          <cell r="CW1284">
            <v>0</v>
          </cell>
          <cell r="CX1284">
            <v>0</v>
          </cell>
          <cell r="CY1284">
            <v>0</v>
          </cell>
          <cell r="CZ1284">
            <v>7.063979999999999</v>
          </cell>
          <cell r="DA1284">
            <v>0.63</v>
          </cell>
          <cell r="DB1284">
            <v>1</v>
          </cell>
          <cell r="DC1284">
            <v>0.91</v>
          </cell>
        </row>
        <row r="1285">
          <cell r="C1285" t="str">
            <v>L5x5x5/8</v>
          </cell>
          <cell r="D1285" t="str">
            <v>F</v>
          </cell>
          <cell r="E1285">
            <v>20.100000000000001</v>
          </cell>
          <cell r="F1285">
            <v>5.9</v>
          </cell>
          <cell r="G1285">
            <v>5</v>
          </cell>
          <cell r="H1285">
            <v>0</v>
          </cell>
          <cell r="I1285">
            <v>0</v>
          </cell>
          <cell r="J1285">
            <v>0</v>
          </cell>
          <cell r="K1285">
            <v>5</v>
          </cell>
          <cell r="L1285">
            <v>0</v>
          </cell>
          <cell r="M1285">
            <v>0</v>
          </cell>
          <cell r="N1285">
            <v>0</v>
          </cell>
          <cell r="O1285">
            <v>0.625</v>
          </cell>
          <cell r="P1285">
            <v>0</v>
          </cell>
          <cell r="Q1285">
            <v>0</v>
          </cell>
          <cell r="R1285">
            <v>1.125</v>
          </cell>
          <cell r="S1285">
            <v>1.125</v>
          </cell>
          <cell r="T1285">
            <v>0</v>
          </cell>
          <cell r="V1285">
            <v>1.47</v>
          </cell>
          <cell r="W1285">
            <v>1.47</v>
          </cell>
          <cell r="X1285">
            <v>0</v>
          </cell>
          <cell r="Y1285">
            <v>0.59</v>
          </cell>
          <cell r="Z1285">
            <v>0.59</v>
          </cell>
          <cell r="AB1285">
            <v>8</v>
          </cell>
          <cell r="AD1285">
            <v>7</v>
          </cell>
          <cell r="AF1285">
            <v>0</v>
          </cell>
          <cell r="AG1285">
            <v>0</v>
          </cell>
          <cell r="AH1285">
            <v>0</v>
          </cell>
          <cell r="AI1285">
            <v>13.6</v>
          </cell>
          <cell r="AJ1285">
            <v>6.93</v>
          </cell>
          <cell r="AK1285">
            <v>3.85</v>
          </cell>
          <cell r="AL1285">
            <v>1.52</v>
          </cell>
          <cell r="AM1285">
            <v>13.6</v>
          </cell>
          <cell r="AN1285">
            <v>6.92</v>
          </cell>
          <cell r="AO1285">
            <v>3.85</v>
          </cell>
          <cell r="AP1285">
            <v>1.52</v>
          </cell>
          <cell r="AQ1285">
            <v>0.97499999999999998</v>
          </cell>
          <cell r="AR1285">
            <v>0.79200000000000004</v>
          </cell>
          <cell r="AS1285">
            <v>1.4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2.7</v>
          </cell>
          <cell r="AZ1285">
            <v>0.63300000000000001</v>
          </cell>
          <cell r="BA1285">
            <v>1</v>
          </cell>
          <cell r="BB1285">
            <v>1</v>
          </cell>
          <cell r="BD1285" t="str">
            <v>L127x127x15.9</v>
          </cell>
          <cell r="BE1285" t="str">
            <v>L127x127x15.9</v>
          </cell>
          <cell r="BF1285">
            <v>30</v>
          </cell>
          <cell r="BG1285">
            <v>38.094417900000003</v>
          </cell>
          <cell r="BH1285">
            <v>12.705</v>
          </cell>
          <cell r="BI1285">
            <v>0</v>
          </cell>
          <cell r="BJ1285">
            <v>0</v>
          </cell>
          <cell r="BK1285">
            <v>0</v>
          </cell>
          <cell r="BL1285">
            <v>12.705</v>
          </cell>
          <cell r="BM1285">
            <v>0</v>
          </cell>
          <cell r="BN1285">
            <v>0</v>
          </cell>
          <cell r="BO1285">
            <v>0</v>
          </cell>
          <cell r="BP1285">
            <v>1.588125</v>
          </cell>
          <cell r="BQ1285">
            <v>0</v>
          </cell>
          <cell r="BR1285">
            <v>0</v>
          </cell>
          <cell r="BS1285">
            <v>2.858625</v>
          </cell>
          <cell r="BT1285">
            <v>2.858625</v>
          </cell>
          <cell r="BU1285">
            <v>0</v>
          </cell>
          <cell r="BW1285">
            <v>3.7352699999999999</v>
          </cell>
          <cell r="BX1285">
            <v>3.7352699999999999</v>
          </cell>
          <cell r="BY1285">
            <v>0</v>
          </cell>
          <cell r="BZ1285">
            <v>1.4991899999999998</v>
          </cell>
          <cell r="CA1285">
            <v>1.4991899999999998</v>
          </cell>
          <cell r="CB1285">
            <v>0</v>
          </cell>
          <cell r="CC1285">
            <v>8</v>
          </cell>
          <cell r="CD1285">
            <v>0</v>
          </cell>
          <cell r="CE1285">
            <v>7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566.96672168634962</v>
          </cell>
          <cell r="CK1285">
            <v>113.69653509752999</v>
          </cell>
          <cell r="CL1285">
            <v>63.164741720849996</v>
          </cell>
          <cell r="CM1285">
            <v>3.86232</v>
          </cell>
          <cell r="CN1285">
            <v>566.96672168634962</v>
          </cell>
          <cell r="CO1285">
            <v>113.53247083331999</v>
          </cell>
          <cell r="CP1285">
            <v>63.164741720849996</v>
          </cell>
          <cell r="CQ1285">
            <v>3.86232</v>
          </cell>
          <cell r="CR1285">
            <v>2.4774749999999996</v>
          </cell>
          <cell r="CS1285">
            <v>33.017473792322711</v>
          </cell>
          <cell r="CT1285">
            <v>376.83915907076153</v>
          </cell>
          <cell r="CU1285">
            <v>0</v>
          </cell>
          <cell r="CV1285">
            <v>0</v>
          </cell>
          <cell r="CW1285">
            <v>0</v>
          </cell>
          <cell r="CX1285">
            <v>0</v>
          </cell>
          <cell r="CY1285">
            <v>0</v>
          </cell>
          <cell r="CZ1285">
            <v>6.8607000000000005</v>
          </cell>
          <cell r="DA1285">
            <v>0.63300000000000001</v>
          </cell>
          <cell r="DB1285">
            <v>1</v>
          </cell>
          <cell r="DC1285">
            <v>1</v>
          </cell>
        </row>
        <row r="1286">
          <cell r="C1286" t="str">
            <v>L5x5x7/16</v>
          </cell>
          <cell r="D1286" t="str">
            <v>F</v>
          </cell>
          <cell r="E1286">
            <v>14.4</v>
          </cell>
          <cell r="F1286">
            <v>4.22</v>
          </cell>
          <cell r="G1286">
            <v>5</v>
          </cell>
          <cell r="H1286">
            <v>0</v>
          </cell>
          <cell r="I1286">
            <v>0</v>
          </cell>
          <cell r="J1286">
            <v>0</v>
          </cell>
          <cell r="K1286">
            <v>5</v>
          </cell>
          <cell r="L1286">
            <v>0</v>
          </cell>
          <cell r="M1286">
            <v>0</v>
          </cell>
          <cell r="N1286">
            <v>0</v>
          </cell>
          <cell r="O1286">
            <v>0.4375</v>
          </cell>
          <cell r="P1286">
            <v>0</v>
          </cell>
          <cell r="Q1286">
            <v>0</v>
          </cell>
          <cell r="R1286">
            <v>0.9375</v>
          </cell>
          <cell r="S1286">
            <v>0.9375</v>
          </cell>
          <cell r="T1286">
            <v>0</v>
          </cell>
          <cell r="V1286">
            <v>1.4</v>
          </cell>
          <cell r="W1286">
            <v>1.4</v>
          </cell>
          <cell r="X1286">
            <v>0</v>
          </cell>
          <cell r="Y1286">
            <v>0.42199999999999999</v>
          </cell>
          <cell r="Z1286">
            <v>0.42199999999999999</v>
          </cell>
          <cell r="AB1286">
            <v>11.428571428571429</v>
          </cell>
          <cell r="AD1286">
            <v>10.428571428571429</v>
          </cell>
          <cell r="AF1286">
            <v>0</v>
          </cell>
          <cell r="AG1286">
            <v>0</v>
          </cell>
          <cell r="AH1286">
            <v>0</v>
          </cell>
          <cell r="AI1286">
            <v>10</v>
          </cell>
          <cell r="AJ1286">
            <v>5</v>
          </cell>
          <cell r="AK1286">
            <v>2.78</v>
          </cell>
          <cell r="AL1286">
            <v>1.54</v>
          </cell>
          <cell r="AM1286">
            <v>10</v>
          </cell>
          <cell r="AN1286">
            <v>5</v>
          </cell>
          <cell r="AO1286">
            <v>2.78</v>
          </cell>
          <cell r="AP1286">
            <v>1.54</v>
          </cell>
          <cell r="AQ1286">
            <v>0.98299999999999998</v>
          </cell>
          <cell r="AR1286">
            <v>0.28399999999999997</v>
          </cell>
          <cell r="AS1286">
            <v>0.50800000000000001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2.75</v>
          </cell>
          <cell r="AZ1286">
            <v>0.63</v>
          </cell>
          <cell r="BA1286">
            <v>1</v>
          </cell>
          <cell r="BB1286">
            <v>1</v>
          </cell>
          <cell r="BD1286" t="str">
            <v>L127x127x11.1</v>
          </cell>
          <cell r="BE1286" t="str">
            <v>L127x127x11.1</v>
          </cell>
          <cell r="BF1286">
            <v>21.5</v>
          </cell>
          <cell r="BG1286">
            <v>27.247193819999996</v>
          </cell>
          <cell r="BH1286">
            <v>12.705</v>
          </cell>
          <cell r="BI1286">
            <v>0</v>
          </cell>
          <cell r="BJ1286">
            <v>0</v>
          </cell>
          <cell r="BK1286">
            <v>0</v>
          </cell>
          <cell r="BL1286">
            <v>12.705</v>
          </cell>
          <cell r="BM1286">
            <v>0</v>
          </cell>
          <cell r="BN1286">
            <v>0</v>
          </cell>
          <cell r="BO1286">
            <v>0</v>
          </cell>
          <cell r="BP1286">
            <v>1.1116874999999999</v>
          </cell>
          <cell r="BQ1286">
            <v>0</v>
          </cell>
          <cell r="BR1286">
            <v>0</v>
          </cell>
          <cell r="BS1286">
            <v>2.3821875000000001</v>
          </cell>
          <cell r="BT1286">
            <v>2.3821875000000001</v>
          </cell>
          <cell r="BU1286">
            <v>0</v>
          </cell>
          <cell r="BW1286">
            <v>3.5573999999999995</v>
          </cell>
          <cell r="BX1286">
            <v>3.5573999999999995</v>
          </cell>
          <cell r="BY1286">
            <v>0</v>
          </cell>
          <cell r="BZ1286">
            <v>1.0723019999999999</v>
          </cell>
          <cell r="CA1286">
            <v>1.0723019999999999</v>
          </cell>
          <cell r="CB1286">
            <v>0</v>
          </cell>
          <cell r="CC1286">
            <v>11.428571428571429</v>
          </cell>
          <cell r="CD1286">
            <v>0</v>
          </cell>
          <cell r="CE1286">
            <v>10.428571428571429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J1286">
            <v>416.88729535761001</v>
          </cell>
          <cell r="CK1286">
            <v>82.032132104999988</v>
          </cell>
          <cell r="CL1286">
            <v>45.609865450379992</v>
          </cell>
          <cell r="CM1286">
            <v>3.9131399999999998</v>
          </cell>
          <cell r="CN1286">
            <v>416.88729535761001</v>
          </cell>
          <cell r="CO1286">
            <v>82.032132104999988</v>
          </cell>
          <cell r="CP1286">
            <v>45.609865450379992</v>
          </cell>
          <cell r="CQ1286">
            <v>3.9131399999999998</v>
          </cell>
          <cell r="CR1286">
            <v>2.4978029999999998</v>
          </cell>
          <cell r="CS1286">
            <v>11.839599188156123</v>
          </cell>
          <cell r="CT1286">
            <v>136.7387805771049</v>
          </cell>
          <cell r="CU1286">
            <v>0</v>
          </cell>
          <cell r="CV1286">
            <v>0</v>
          </cell>
          <cell r="CW1286">
            <v>0</v>
          </cell>
          <cell r="CX1286">
            <v>0</v>
          </cell>
          <cell r="CY1286">
            <v>0</v>
          </cell>
          <cell r="CZ1286">
            <v>6.9877500000000001</v>
          </cell>
          <cell r="DA1286">
            <v>0.63</v>
          </cell>
          <cell r="DB1286">
            <v>1</v>
          </cell>
          <cell r="DC1286">
            <v>1</v>
          </cell>
        </row>
        <row r="1287">
          <cell r="C1287" t="str">
            <v>L5x5x7/8</v>
          </cell>
          <cell r="D1287" t="str">
            <v>F</v>
          </cell>
          <cell r="E1287">
            <v>27.3</v>
          </cell>
          <cell r="F1287">
            <v>8.02</v>
          </cell>
          <cell r="G1287">
            <v>5</v>
          </cell>
          <cell r="H1287">
            <v>0</v>
          </cell>
          <cell r="I1287">
            <v>0</v>
          </cell>
          <cell r="J1287">
            <v>0</v>
          </cell>
          <cell r="K1287">
            <v>5</v>
          </cell>
          <cell r="L1287">
            <v>0</v>
          </cell>
          <cell r="M1287">
            <v>0</v>
          </cell>
          <cell r="N1287">
            <v>0</v>
          </cell>
          <cell r="O1287">
            <v>0.875</v>
          </cell>
          <cell r="P1287">
            <v>0</v>
          </cell>
          <cell r="Q1287">
            <v>0</v>
          </cell>
          <cell r="R1287">
            <v>1.375</v>
          </cell>
          <cell r="S1287">
            <v>1.375</v>
          </cell>
          <cell r="T1287">
            <v>0</v>
          </cell>
          <cell r="V1287">
            <v>1.56</v>
          </cell>
          <cell r="W1287">
            <v>1.56</v>
          </cell>
          <cell r="X1287">
            <v>0</v>
          </cell>
          <cell r="Y1287">
            <v>0.80200000000000005</v>
          </cell>
          <cell r="Z1287">
            <v>0.80200000000000005</v>
          </cell>
          <cell r="AB1287">
            <v>5.7142857142857144</v>
          </cell>
          <cell r="AD1287">
            <v>4.7142857142857144</v>
          </cell>
          <cell r="AF1287">
            <v>0</v>
          </cell>
          <cell r="AG1287">
            <v>0</v>
          </cell>
          <cell r="AH1287">
            <v>0</v>
          </cell>
          <cell r="AI1287">
            <v>17.8</v>
          </cell>
          <cell r="AJ1287">
            <v>9.31</v>
          </cell>
          <cell r="AK1287">
            <v>5.16</v>
          </cell>
          <cell r="AL1287">
            <v>1.49</v>
          </cell>
          <cell r="AM1287">
            <v>17.8</v>
          </cell>
          <cell r="AN1287">
            <v>9.3000000000000007</v>
          </cell>
          <cell r="AO1287">
            <v>5.16</v>
          </cell>
          <cell r="AP1287">
            <v>1.49</v>
          </cell>
          <cell r="AQ1287">
            <v>0.97099999999999997</v>
          </cell>
          <cell r="AR1287">
            <v>2.0699999999999998</v>
          </cell>
          <cell r="AS1287">
            <v>3.53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2.64</v>
          </cell>
          <cell r="AZ1287">
            <v>0.63800000000000001</v>
          </cell>
          <cell r="BA1287">
            <v>1</v>
          </cell>
          <cell r="BB1287">
            <v>1</v>
          </cell>
          <cell r="BD1287" t="str">
            <v>L127x127x22.2</v>
          </cell>
          <cell r="BE1287" t="str">
            <v>L127x127x22.2</v>
          </cell>
          <cell r="BF1287">
            <v>40.700000000000003</v>
          </cell>
          <cell r="BG1287">
            <v>51.782581619999995</v>
          </cell>
          <cell r="BH1287">
            <v>12.705</v>
          </cell>
          <cell r="BI1287">
            <v>0</v>
          </cell>
          <cell r="BJ1287">
            <v>0</v>
          </cell>
          <cell r="BK1287">
            <v>0</v>
          </cell>
          <cell r="BL1287">
            <v>12.705</v>
          </cell>
          <cell r="BM1287">
            <v>0</v>
          </cell>
          <cell r="BN1287">
            <v>0</v>
          </cell>
          <cell r="BO1287">
            <v>0</v>
          </cell>
          <cell r="BP1287">
            <v>2.2233749999999999</v>
          </cell>
          <cell r="BQ1287">
            <v>0</v>
          </cell>
          <cell r="BR1287">
            <v>0</v>
          </cell>
          <cell r="BS1287">
            <v>3.4938750000000001</v>
          </cell>
          <cell r="BT1287">
            <v>3.4938750000000001</v>
          </cell>
          <cell r="BU1287">
            <v>0</v>
          </cell>
          <cell r="BW1287">
            <v>3.9639600000000002</v>
          </cell>
          <cell r="BX1287">
            <v>3.9639600000000002</v>
          </cell>
          <cell r="BY1287">
            <v>0</v>
          </cell>
          <cell r="BZ1287">
            <v>2.0378820000000002</v>
          </cell>
          <cell r="CA1287">
            <v>2.0378820000000002</v>
          </cell>
          <cell r="CB1287">
            <v>0</v>
          </cell>
          <cell r="CC1287">
            <v>5.7142857142857144</v>
          </cell>
          <cell r="CD1287">
            <v>0</v>
          </cell>
          <cell r="CE1287">
            <v>4.7142857142857144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J1287">
            <v>742.05938573654578</v>
          </cell>
          <cell r="CK1287">
            <v>152.74382997951</v>
          </cell>
          <cell r="CL1287">
            <v>84.657160332359993</v>
          </cell>
          <cell r="CM1287">
            <v>3.7860899999999997</v>
          </cell>
          <cell r="CN1287">
            <v>742.05938573654578</v>
          </cell>
          <cell r="CO1287">
            <v>152.5797657153</v>
          </cell>
          <cell r="CP1287">
            <v>84.657160332359993</v>
          </cell>
          <cell r="CQ1287">
            <v>3.7860899999999997</v>
          </cell>
          <cell r="CR1287">
            <v>2.467311</v>
          </cell>
          <cell r="CS1287">
            <v>86.295670139025262</v>
          </cell>
          <cell r="CT1287">
            <v>950.17302251413446</v>
          </cell>
          <cell r="CU1287">
            <v>0</v>
          </cell>
          <cell r="CV1287">
            <v>0</v>
          </cell>
          <cell r="CW1287">
            <v>0</v>
          </cell>
          <cell r="CX1287">
            <v>0</v>
          </cell>
          <cell r="CY1287">
            <v>0</v>
          </cell>
          <cell r="CZ1287">
            <v>6.70824</v>
          </cell>
          <cell r="DA1287">
            <v>0.63800000000000001</v>
          </cell>
          <cell r="DB1287">
            <v>1</v>
          </cell>
          <cell r="DC1287">
            <v>1</v>
          </cell>
        </row>
        <row r="1288">
          <cell r="C1288" t="str">
            <v>L6x3-1/2x1/2</v>
          </cell>
          <cell r="D1288" t="str">
            <v>F</v>
          </cell>
          <cell r="E1288">
            <v>15.4</v>
          </cell>
          <cell r="F1288">
            <v>4.5199999999999996</v>
          </cell>
          <cell r="G1288">
            <v>6</v>
          </cell>
          <cell r="H1288">
            <v>0</v>
          </cell>
          <cell r="I1288">
            <v>0</v>
          </cell>
          <cell r="J1288">
            <v>0</v>
          </cell>
          <cell r="K1288">
            <v>3.5</v>
          </cell>
          <cell r="L1288">
            <v>0</v>
          </cell>
          <cell r="M1288">
            <v>0</v>
          </cell>
          <cell r="N1288">
            <v>0</v>
          </cell>
          <cell r="O1288">
            <v>0.5</v>
          </cell>
          <cell r="P1288">
            <v>0</v>
          </cell>
          <cell r="Q1288">
            <v>0</v>
          </cell>
          <cell r="R1288">
            <v>1</v>
          </cell>
          <cell r="S1288">
            <v>1</v>
          </cell>
          <cell r="T1288">
            <v>0</v>
          </cell>
          <cell r="V1288">
            <v>0.82899999999999996</v>
          </cell>
          <cell r="W1288">
            <v>2.0699999999999998</v>
          </cell>
          <cell r="X1288">
            <v>0</v>
          </cell>
          <cell r="Y1288">
            <v>0.376</v>
          </cell>
          <cell r="Z1288">
            <v>1.48</v>
          </cell>
          <cell r="AB1288">
            <v>7</v>
          </cell>
          <cell r="AD1288">
            <v>11</v>
          </cell>
          <cell r="AF1288">
            <v>0</v>
          </cell>
          <cell r="AG1288">
            <v>0</v>
          </cell>
          <cell r="AH1288">
            <v>0</v>
          </cell>
          <cell r="AI1288">
            <v>16.600000000000001</v>
          </cell>
          <cell r="AJ1288">
            <v>7.49</v>
          </cell>
          <cell r="AK1288">
            <v>4.2300000000000004</v>
          </cell>
          <cell r="AL1288">
            <v>1.92</v>
          </cell>
          <cell r="AM1288">
            <v>4.24</v>
          </cell>
          <cell r="AN1288">
            <v>2.88</v>
          </cell>
          <cell r="AO1288">
            <v>1.59</v>
          </cell>
          <cell r="AP1288">
            <v>0.96799999999999997</v>
          </cell>
          <cell r="AQ1288">
            <v>0.75600000000000001</v>
          </cell>
          <cell r="AR1288">
            <v>0.38600000000000001</v>
          </cell>
          <cell r="AS1288">
            <v>0.77900000000000003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2.88</v>
          </cell>
          <cell r="AZ1288">
            <v>0</v>
          </cell>
          <cell r="BA1288">
            <v>0.34300000000000003</v>
          </cell>
          <cell r="BB1288">
            <v>1</v>
          </cell>
          <cell r="BD1288" t="str">
            <v>L152x89x12.7</v>
          </cell>
          <cell r="BE1288" t="str">
            <v>L152x89x12.7</v>
          </cell>
          <cell r="BF1288">
            <v>23</v>
          </cell>
          <cell r="BG1288">
            <v>29.184198119999994</v>
          </cell>
          <cell r="BH1288">
            <v>15.245999999999999</v>
          </cell>
          <cell r="BI1288">
            <v>0</v>
          </cell>
          <cell r="BJ1288">
            <v>0</v>
          </cell>
          <cell r="BK1288">
            <v>0</v>
          </cell>
          <cell r="BL1288">
            <v>8.8934999999999995</v>
          </cell>
          <cell r="BM1288">
            <v>0</v>
          </cell>
          <cell r="BN1288">
            <v>0</v>
          </cell>
          <cell r="BO1288">
            <v>0</v>
          </cell>
          <cell r="BP1288">
            <v>1.2705</v>
          </cell>
          <cell r="BQ1288">
            <v>0</v>
          </cell>
          <cell r="BR1288">
            <v>0</v>
          </cell>
          <cell r="BS1288">
            <v>2.5409999999999999</v>
          </cell>
          <cell r="BT1288">
            <v>2.5409999999999999</v>
          </cell>
          <cell r="BU1288">
            <v>0</v>
          </cell>
          <cell r="BW1288">
            <v>2.1064889999999998</v>
          </cell>
          <cell r="BX1288">
            <v>5.2598699999999994</v>
          </cell>
          <cell r="BY1288">
            <v>0</v>
          </cell>
          <cell r="BZ1288">
            <v>0.95541599999999993</v>
          </cell>
          <cell r="CA1288">
            <v>3.7606799999999998</v>
          </cell>
          <cell r="CB1288">
            <v>0</v>
          </cell>
          <cell r="CC1288">
            <v>7</v>
          </cell>
          <cell r="CD1288">
            <v>0</v>
          </cell>
          <cell r="CE1288">
            <v>11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J1288">
            <v>692.03291029363265</v>
          </cell>
          <cell r="CK1288">
            <v>122.88413389329</v>
          </cell>
          <cell r="CL1288">
            <v>69.399183760829999</v>
          </cell>
          <cell r="CM1288">
            <v>4.8787199999999995</v>
          </cell>
          <cell r="CN1288">
            <v>176.76021323162664</v>
          </cell>
          <cell r="CO1288">
            <v>47.250508092479997</v>
          </cell>
          <cell r="CP1288">
            <v>26.086218009389999</v>
          </cell>
          <cell r="CQ1288">
            <v>2.4596879999999999</v>
          </cell>
          <cell r="CR1288">
            <v>1.9209959999999999</v>
          </cell>
          <cell r="CS1288">
            <v>16.091849600803744</v>
          </cell>
          <cell r="CT1288">
            <v>209.68407494008804</v>
          </cell>
          <cell r="CU1288">
            <v>0</v>
          </cell>
          <cell r="CV1288">
            <v>0</v>
          </cell>
          <cell r="CW1288">
            <v>0</v>
          </cell>
          <cell r="CX1288">
            <v>0</v>
          </cell>
          <cell r="CY1288">
            <v>0</v>
          </cell>
          <cell r="CZ1288">
            <v>7.3180799999999993</v>
          </cell>
          <cell r="DA1288">
            <v>0</v>
          </cell>
          <cell r="DB1288">
            <v>0.34400000000000003</v>
          </cell>
          <cell r="DC1288">
            <v>1</v>
          </cell>
        </row>
        <row r="1289">
          <cell r="C1289" t="str">
            <v>L6x3-1/2x3/8</v>
          </cell>
          <cell r="D1289" t="str">
            <v>F</v>
          </cell>
          <cell r="E1289">
            <v>11.7</v>
          </cell>
          <cell r="F1289">
            <v>3.44</v>
          </cell>
          <cell r="G1289">
            <v>6</v>
          </cell>
          <cell r="H1289">
            <v>0</v>
          </cell>
          <cell r="I1289">
            <v>0</v>
          </cell>
          <cell r="J1289">
            <v>0</v>
          </cell>
          <cell r="K1289">
            <v>3.5</v>
          </cell>
          <cell r="L1289">
            <v>0</v>
          </cell>
          <cell r="M1289">
            <v>0</v>
          </cell>
          <cell r="N1289">
            <v>0</v>
          </cell>
          <cell r="O1289">
            <v>0.375</v>
          </cell>
          <cell r="P1289">
            <v>0</v>
          </cell>
          <cell r="Q1289">
            <v>0</v>
          </cell>
          <cell r="R1289">
            <v>0.875</v>
          </cell>
          <cell r="S1289">
            <v>0.875</v>
          </cell>
          <cell r="T1289">
            <v>0</v>
          </cell>
          <cell r="V1289">
            <v>0.78100000000000003</v>
          </cell>
          <cell r="W1289">
            <v>2.02</v>
          </cell>
          <cell r="X1289">
            <v>0</v>
          </cell>
          <cell r="Y1289">
            <v>0.28699999999999998</v>
          </cell>
          <cell r="Z1289">
            <v>1.41</v>
          </cell>
          <cell r="AB1289">
            <v>9.3333333333333339</v>
          </cell>
          <cell r="AD1289">
            <v>15</v>
          </cell>
          <cell r="AF1289">
            <v>0</v>
          </cell>
          <cell r="AG1289">
            <v>0</v>
          </cell>
          <cell r="AH1289">
            <v>0</v>
          </cell>
          <cell r="AI1289">
            <v>12.9</v>
          </cell>
          <cell r="AJ1289">
            <v>5.74</v>
          </cell>
          <cell r="AK1289">
            <v>3.23</v>
          </cell>
          <cell r="AL1289">
            <v>1.93</v>
          </cell>
          <cell r="AM1289">
            <v>3.33</v>
          </cell>
          <cell r="AN1289">
            <v>2.1800000000000002</v>
          </cell>
          <cell r="AO1289">
            <v>1.22</v>
          </cell>
          <cell r="AP1289">
            <v>0.98399999999999999</v>
          </cell>
          <cell r="AQ1289">
            <v>0.76300000000000001</v>
          </cell>
          <cell r="AR1289">
            <v>0.16800000000000001</v>
          </cell>
          <cell r="AS1289">
            <v>0.34100000000000003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2.9</v>
          </cell>
          <cell r="AZ1289">
            <v>0</v>
          </cell>
          <cell r="BA1289">
            <v>0.34900000000000003</v>
          </cell>
          <cell r="BB1289">
            <v>0.91200000000000003</v>
          </cell>
          <cell r="BD1289" t="str">
            <v>L152x89x9.5</v>
          </cell>
          <cell r="BE1289" t="str">
            <v>L152x89x9.5</v>
          </cell>
          <cell r="BF1289">
            <v>17.5</v>
          </cell>
          <cell r="BG1289">
            <v>22.210982639999997</v>
          </cell>
          <cell r="BH1289">
            <v>15.245999999999999</v>
          </cell>
          <cell r="BI1289">
            <v>0</v>
          </cell>
          <cell r="BJ1289">
            <v>0</v>
          </cell>
          <cell r="BK1289">
            <v>0</v>
          </cell>
          <cell r="BL1289">
            <v>8.8934999999999995</v>
          </cell>
          <cell r="BM1289">
            <v>0</v>
          </cell>
          <cell r="BN1289">
            <v>0</v>
          </cell>
          <cell r="BO1289">
            <v>0</v>
          </cell>
          <cell r="BP1289">
            <v>0.95287499999999992</v>
          </cell>
          <cell r="BQ1289">
            <v>0</v>
          </cell>
          <cell r="BR1289">
            <v>0</v>
          </cell>
          <cell r="BS1289">
            <v>2.2233749999999999</v>
          </cell>
          <cell r="BT1289">
            <v>2.2233749999999999</v>
          </cell>
          <cell r="BU1289">
            <v>0</v>
          </cell>
          <cell r="BW1289">
            <v>1.984521</v>
          </cell>
          <cell r="BX1289">
            <v>5.1328199999999997</v>
          </cell>
          <cell r="BY1289">
            <v>0</v>
          </cell>
          <cell r="BZ1289">
            <v>0.72926699999999989</v>
          </cell>
          <cell r="CA1289">
            <v>3.5828099999999998</v>
          </cell>
          <cell r="CB1289">
            <v>0</v>
          </cell>
          <cell r="CC1289">
            <v>9.3333333333333339</v>
          </cell>
          <cell r="CD1289">
            <v>0</v>
          </cell>
          <cell r="CE1289">
            <v>15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J1289">
            <v>537.78461101131688</v>
          </cell>
          <cell r="CK1289">
            <v>94.172887656539999</v>
          </cell>
          <cell r="CL1289">
            <v>52.99275733983</v>
          </cell>
          <cell r="CM1289">
            <v>4.9041299999999994</v>
          </cell>
          <cell r="CN1289">
            <v>138.82346935408412</v>
          </cell>
          <cell r="CO1289">
            <v>35.766009597779998</v>
          </cell>
          <cell r="CP1289">
            <v>20.015840233619997</v>
          </cell>
          <cell r="CQ1289">
            <v>2.5003439999999997</v>
          </cell>
          <cell r="CR1289">
            <v>1.9387829999999999</v>
          </cell>
          <cell r="CS1289">
            <v>7.0037065620078485</v>
          </cell>
          <cell r="CT1289">
            <v>91.787252316521219</v>
          </cell>
          <cell r="CU1289">
            <v>0</v>
          </cell>
          <cell r="CV1289">
            <v>0</v>
          </cell>
          <cell r="CW1289">
            <v>0</v>
          </cell>
          <cell r="CX1289">
            <v>0</v>
          </cell>
          <cell r="CY1289">
            <v>0</v>
          </cell>
          <cell r="CZ1289">
            <v>7.3688999999999991</v>
          </cell>
          <cell r="DA1289">
            <v>0</v>
          </cell>
          <cell r="DB1289">
            <v>0.35</v>
          </cell>
          <cell r="DC1289">
            <v>0.91</v>
          </cell>
        </row>
        <row r="1290">
          <cell r="C1290" t="str">
            <v>L6x3-1/2x5/16</v>
          </cell>
          <cell r="D1290" t="str">
            <v>F</v>
          </cell>
          <cell r="E1290">
            <v>9.83</v>
          </cell>
          <cell r="F1290">
            <v>2.89</v>
          </cell>
          <cell r="G1290">
            <v>6</v>
          </cell>
          <cell r="H1290">
            <v>0</v>
          </cell>
          <cell r="I1290">
            <v>0</v>
          </cell>
          <cell r="J1290">
            <v>0</v>
          </cell>
          <cell r="K1290">
            <v>3.5</v>
          </cell>
          <cell r="L1290">
            <v>0</v>
          </cell>
          <cell r="M1290">
            <v>0</v>
          </cell>
          <cell r="N1290">
            <v>0</v>
          </cell>
          <cell r="O1290">
            <v>0.3125</v>
          </cell>
          <cell r="P1290">
            <v>0</v>
          </cell>
          <cell r="Q1290">
            <v>0</v>
          </cell>
          <cell r="R1290">
            <v>0.8125</v>
          </cell>
          <cell r="S1290">
            <v>0.8125</v>
          </cell>
          <cell r="T1290">
            <v>0</v>
          </cell>
          <cell r="V1290">
            <v>0.75600000000000001</v>
          </cell>
          <cell r="W1290">
            <v>2</v>
          </cell>
          <cell r="X1290">
            <v>0</v>
          </cell>
          <cell r="Y1290">
            <v>0.24099999999999999</v>
          </cell>
          <cell r="Z1290">
            <v>1.38</v>
          </cell>
          <cell r="AB1290">
            <v>11.2</v>
          </cell>
          <cell r="AD1290">
            <v>18.2</v>
          </cell>
          <cell r="AF1290">
            <v>0</v>
          </cell>
          <cell r="AG1290">
            <v>0</v>
          </cell>
          <cell r="AH1290">
            <v>0</v>
          </cell>
          <cell r="AI1290">
            <v>10.9</v>
          </cell>
          <cell r="AJ1290">
            <v>4.84</v>
          </cell>
          <cell r="AK1290">
            <v>2.72</v>
          </cell>
          <cell r="AL1290">
            <v>1.94</v>
          </cell>
          <cell r="AM1290">
            <v>2.84</v>
          </cell>
          <cell r="AN1290">
            <v>1.82</v>
          </cell>
          <cell r="AO1290">
            <v>1.03</v>
          </cell>
          <cell r="AP1290">
            <v>0.99099999999999999</v>
          </cell>
          <cell r="AQ1290">
            <v>0.76700000000000002</v>
          </cell>
          <cell r="AR1290">
            <v>9.9000000000000005E-2</v>
          </cell>
          <cell r="AS1290">
            <v>0.20100000000000001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2.92</v>
          </cell>
          <cell r="AZ1290">
            <v>0</v>
          </cell>
          <cell r="BA1290">
            <v>0.35199999999999998</v>
          </cell>
          <cell r="BB1290">
            <v>0.82599999999999996</v>
          </cell>
          <cell r="BD1290" t="str">
            <v>L152x89x7.9</v>
          </cell>
          <cell r="BE1290" t="str">
            <v>L152x89x7.9</v>
          </cell>
          <cell r="BF1290">
            <v>14.7</v>
          </cell>
          <cell r="BG1290">
            <v>18.659808089999999</v>
          </cell>
          <cell r="BH1290">
            <v>15.245999999999999</v>
          </cell>
          <cell r="BI1290">
            <v>0</v>
          </cell>
          <cell r="BJ1290">
            <v>0</v>
          </cell>
          <cell r="BK1290">
            <v>0</v>
          </cell>
          <cell r="BL1290">
            <v>8.8934999999999995</v>
          </cell>
          <cell r="BM1290">
            <v>0</v>
          </cell>
          <cell r="BN1290">
            <v>0</v>
          </cell>
          <cell r="BO1290">
            <v>0</v>
          </cell>
          <cell r="BP1290">
            <v>0.7940625</v>
          </cell>
          <cell r="BQ1290">
            <v>0</v>
          </cell>
          <cell r="BR1290">
            <v>0</v>
          </cell>
          <cell r="BS1290">
            <v>2.0645625000000001</v>
          </cell>
          <cell r="BT1290">
            <v>2.0645625000000001</v>
          </cell>
          <cell r="BU1290">
            <v>0</v>
          </cell>
          <cell r="BW1290">
            <v>1.9209959999999999</v>
          </cell>
          <cell r="BX1290">
            <v>5.0819999999999999</v>
          </cell>
          <cell r="BY1290">
            <v>0</v>
          </cell>
          <cell r="BZ1290">
            <v>0.61238099999999995</v>
          </cell>
          <cell r="CA1290">
            <v>3.5065799999999996</v>
          </cell>
          <cell r="CB1290">
            <v>0</v>
          </cell>
          <cell r="CC1290">
            <v>11.2</v>
          </cell>
          <cell r="CD1290">
            <v>0</v>
          </cell>
          <cell r="CE1290">
            <v>18.2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454.40715193979491</v>
          </cell>
          <cell r="CK1290">
            <v>79.407103877639997</v>
          </cell>
          <cell r="CL1290">
            <v>44.625479865119999</v>
          </cell>
          <cell r="CM1290">
            <v>4.9295399999999994</v>
          </cell>
          <cell r="CN1290">
            <v>118.39599188156123</v>
          </cell>
          <cell r="CO1290">
            <v>29.859696086219998</v>
          </cell>
          <cell r="CP1290">
            <v>16.898619213629999</v>
          </cell>
          <cell r="CQ1290">
            <v>2.5181309999999999</v>
          </cell>
          <cell r="CR1290">
            <v>1.948947</v>
          </cell>
          <cell r="CS1290">
            <v>4.1271842240403389</v>
          </cell>
          <cell r="CT1290">
            <v>54.103336409445056</v>
          </cell>
          <cell r="CU1290">
            <v>0</v>
          </cell>
          <cell r="CV1290">
            <v>0</v>
          </cell>
          <cell r="CW1290">
            <v>0</v>
          </cell>
          <cell r="CX1290">
            <v>0</v>
          </cell>
          <cell r="CY1290">
            <v>0</v>
          </cell>
          <cell r="CZ1290">
            <v>7.4197199999999999</v>
          </cell>
          <cell r="DA1290">
            <v>0</v>
          </cell>
          <cell r="DB1290">
            <v>0.35199999999999998</v>
          </cell>
          <cell r="DC1290">
            <v>0.82400000000000007</v>
          </cell>
        </row>
        <row r="1291">
          <cell r="C1291" t="str">
            <v>L6x4x1/2</v>
          </cell>
          <cell r="D1291" t="str">
            <v>F</v>
          </cell>
          <cell r="E1291">
            <v>16.2</v>
          </cell>
          <cell r="F1291">
            <v>4.75</v>
          </cell>
          <cell r="G1291">
            <v>6</v>
          </cell>
          <cell r="H1291">
            <v>0</v>
          </cell>
          <cell r="I1291">
            <v>0</v>
          </cell>
          <cell r="J1291">
            <v>0</v>
          </cell>
          <cell r="K1291">
            <v>4</v>
          </cell>
          <cell r="L1291">
            <v>0</v>
          </cell>
          <cell r="M1291">
            <v>0</v>
          </cell>
          <cell r="N1291">
            <v>0</v>
          </cell>
          <cell r="O1291">
            <v>0.5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0</v>
          </cell>
          <cell r="V1291">
            <v>0.98099999999999998</v>
          </cell>
          <cell r="W1291">
            <v>1.98</v>
          </cell>
          <cell r="X1291">
            <v>0</v>
          </cell>
          <cell r="Y1291">
            <v>0.39600000000000002</v>
          </cell>
          <cell r="Z1291">
            <v>1.25</v>
          </cell>
          <cell r="AB1291">
            <v>8</v>
          </cell>
          <cell r="AD1291">
            <v>11</v>
          </cell>
          <cell r="AF1291">
            <v>0</v>
          </cell>
          <cell r="AG1291">
            <v>0</v>
          </cell>
          <cell r="AH1291">
            <v>0</v>
          </cell>
          <cell r="AI1291">
            <v>17.3</v>
          </cell>
          <cell r="AJ1291">
            <v>7.71</v>
          </cell>
          <cell r="AK1291">
            <v>4.3099999999999996</v>
          </cell>
          <cell r="AL1291">
            <v>1.91</v>
          </cell>
          <cell r="AM1291">
            <v>6.22</v>
          </cell>
          <cell r="AN1291">
            <v>3.69</v>
          </cell>
          <cell r="AO1291">
            <v>2.06</v>
          </cell>
          <cell r="AP1291">
            <v>1.1399999999999999</v>
          </cell>
          <cell r="AQ1291">
            <v>0.86399999999999999</v>
          </cell>
          <cell r="AR1291">
            <v>0.40699999999999997</v>
          </cell>
          <cell r="AS1291">
            <v>0.84299999999999997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2.91</v>
          </cell>
          <cell r="AZ1291">
            <v>0</v>
          </cell>
          <cell r="BA1291">
            <v>0.441</v>
          </cell>
          <cell r="BB1291">
            <v>1</v>
          </cell>
          <cell r="BD1291" t="str">
            <v>L152x102x12.7</v>
          </cell>
          <cell r="BE1291" t="str">
            <v>L152x102x12.7</v>
          </cell>
          <cell r="BF1291">
            <v>24.200000000000003</v>
          </cell>
          <cell r="BG1291">
            <v>30.669234749999998</v>
          </cell>
          <cell r="BH1291">
            <v>15.245999999999999</v>
          </cell>
          <cell r="BI1291">
            <v>0</v>
          </cell>
          <cell r="BJ1291">
            <v>0</v>
          </cell>
          <cell r="BK1291">
            <v>0</v>
          </cell>
          <cell r="BL1291">
            <v>10.164</v>
          </cell>
          <cell r="BM1291">
            <v>0</v>
          </cell>
          <cell r="BN1291">
            <v>0</v>
          </cell>
          <cell r="BO1291">
            <v>0</v>
          </cell>
          <cell r="BP1291">
            <v>1.2705</v>
          </cell>
          <cell r="BQ1291">
            <v>0</v>
          </cell>
          <cell r="BR1291">
            <v>0</v>
          </cell>
          <cell r="BS1291">
            <v>2.5409999999999999</v>
          </cell>
          <cell r="BT1291">
            <v>2.5409999999999999</v>
          </cell>
          <cell r="BU1291">
            <v>0</v>
          </cell>
          <cell r="BW1291">
            <v>2.492721</v>
          </cell>
          <cell r="BX1291">
            <v>5.03118</v>
          </cell>
          <cell r="BY1291">
            <v>0</v>
          </cell>
          <cell r="BZ1291">
            <v>1.0062359999999999</v>
          </cell>
          <cell r="CA1291">
            <v>3.17625</v>
          </cell>
          <cell r="CB1291">
            <v>0</v>
          </cell>
          <cell r="CC1291">
            <v>8</v>
          </cell>
          <cell r="CD1291">
            <v>0</v>
          </cell>
          <cell r="CE1291">
            <v>11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721.21502096866527</v>
          </cell>
          <cell r="CK1291">
            <v>126.49354770590999</v>
          </cell>
          <cell r="CL1291">
            <v>70.711697874509994</v>
          </cell>
          <cell r="CM1291">
            <v>4.8533099999999996</v>
          </cell>
          <cell r="CN1291">
            <v>259.30389771243341</v>
          </cell>
          <cell r="CO1291">
            <v>60.539713493489998</v>
          </cell>
          <cell r="CP1291">
            <v>33.797238427259998</v>
          </cell>
          <cell r="CQ1291">
            <v>2.8967399999999999</v>
          </cell>
          <cell r="CR1291">
            <v>2.195424</v>
          </cell>
          <cell r="CS1291">
            <v>16.967312921054724</v>
          </cell>
          <cell r="CT1291">
            <v>226.91100792617999</v>
          </cell>
          <cell r="CU1291">
            <v>0</v>
          </cell>
          <cell r="CV1291">
            <v>0</v>
          </cell>
          <cell r="CW1291">
            <v>0</v>
          </cell>
          <cell r="CX1291">
            <v>0</v>
          </cell>
          <cell r="CY1291">
            <v>0</v>
          </cell>
          <cell r="CZ1291">
            <v>7.3943099999999999</v>
          </cell>
          <cell r="DA1291">
            <v>0</v>
          </cell>
          <cell r="DB1291">
            <v>0.44</v>
          </cell>
          <cell r="DC1291">
            <v>1</v>
          </cell>
        </row>
        <row r="1292">
          <cell r="C1292" t="str">
            <v>L6x4x3/4</v>
          </cell>
          <cell r="D1292" t="str">
            <v>F</v>
          </cell>
          <cell r="E1292">
            <v>23.6</v>
          </cell>
          <cell r="F1292">
            <v>6.94</v>
          </cell>
          <cell r="G1292">
            <v>6</v>
          </cell>
          <cell r="H1292">
            <v>0</v>
          </cell>
          <cell r="I1292">
            <v>0</v>
          </cell>
          <cell r="J1292">
            <v>0</v>
          </cell>
          <cell r="K1292">
            <v>4</v>
          </cell>
          <cell r="L1292">
            <v>0</v>
          </cell>
          <cell r="M1292">
            <v>0</v>
          </cell>
          <cell r="N1292">
            <v>0</v>
          </cell>
          <cell r="O1292">
            <v>0.75</v>
          </cell>
          <cell r="P1292">
            <v>0</v>
          </cell>
          <cell r="Q1292">
            <v>0</v>
          </cell>
          <cell r="R1292">
            <v>1.25</v>
          </cell>
          <cell r="S1292">
            <v>1.25</v>
          </cell>
          <cell r="T1292">
            <v>0</v>
          </cell>
          <cell r="V1292">
            <v>1.07</v>
          </cell>
          <cell r="W1292">
            <v>2.0699999999999998</v>
          </cell>
          <cell r="X1292">
            <v>0</v>
          </cell>
          <cell r="Y1292">
            <v>0.57799999999999996</v>
          </cell>
          <cell r="Z1292">
            <v>1.38</v>
          </cell>
          <cell r="AB1292">
            <v>5.333333333333333</v>
          </cell>
          <cell r="AD1292">
            <v>7</v>
          </cell>
          <cell r="AF1292">
            <v>0</v>
          </cell>
          <cell r="AG1292">
            <v>0</v>
          </cell>
          <cell r="AH1292">
            <v>0</v>
          </cell>
          <cell r="AI1292">
            <v>24.5</v>
          </cell>
          <cell r="AJ1292">
            <v>11.1</v>
          </cell>
          <cell r="AK1292">
            <v>6.23</v>
          </cell>
          <cell r="AL1292">
            <v>1.88</v>
          </cell>
          <cell r="AM1292">
            <v>8.6300000000000008</v>
          </cell>
          <cell r="AN1292">
            <v>5.42</v>
          </cell>
          <cell r="AO1292">
            <v>2.95</v>
          </cell>
          <cell r="AP1292">
            <v>1.1200000000000001</v>
          </cell>
          <cell r="AQ1292">
            <v>0.85599999999999998</v>
          </cell>
          <cell r="AR1292">
            <v>1.31</v>
          </cell>
          <cell r="AS1292">
            <v>2.64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2.85</v>
          </cell>
          <cell r="AZ1292">
            <v>0</v>
          </cell>
          <cell r="BA1292">
            <v>0.42799999999999999</v>
          </cell>
          <cell r="BB1292">
            <v>1</v>
          </cell>
          <cell r="BD1292" t="str">
            <v>L152x102x19</v>
          </cell>
          <cell r="BE1292" t="str">
            <v>L152x102x19</v>
          </cell>
          <cell r="BF1292">
            <v>35.200000000000003</v>
          </cell>
          <cell r="BG1292">
            <v>44.809366140000002</v>
          </cell>
          <cell r="BH1292">
            <v>15.245999999999999</v>
          </cell>
          <cell r="BI1292">
            <v>0</v>
          </cell>
          <cell r="BJ1292">
            <v>0</v>
          </cell>
          <cell r="BK1292">
            <v>0</v>
          </cell>
          <cell r="BL1292">
            <v>10.164</v>
          </cell>
          <cell r="BM1292">
            <v>0</v>
          </cell>
          <cell r="BN1292">
            <v>0</v>
          </cell>
          <cell r="BO1292">
            <v>0</v>
          </cell>
          <cell r="BP1292">
            <v>1.9057499999999998</v>
          </cell>
          <cell r="BQ1292">
            <v>0</v>
          </cell>
          <cell r="BR1292">
            <v>0</v>
          </cell>
          <cell r="BS1292">
            <v>3.17625</v>
          </cell>
          <cell r="BT1292">
            <v>3.17625</v>
          </cell>
          <cell r="BU1292">
            <v>0</v>
          </cell>
          <cell r="BW1292">
            <v>2.7188699999999999</v>
          </cell>
          <cell r="BX1292">
            <v>5.2598699999999994</v>
          </cell>
          <cell r="BY1292">
            <v>0</v>
          </cell>
          <cell r="BZ1292">
            <v>1.4686979999999998</v>
          </cell>
          <cell r="CA1292">
            <v>3.5065799999999996</v>
          </cell>
          <cell r="CB1292">
            <v>0</v>
          </cell>
          <cell r="CC1292">
            <v>5.333333333333333</v>
          </cell>
          <cell r="CD1292">
            <v>0</v>
          </cell>
          <cell r="CE1292">
            <v>7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1021.3738736261445</v>
          </cell>
          <cell r="CK1292">
            <v>182.11133327309997</v>
          </cell>
          <cell r="CL1292">
            <v>102.21203660283</v>
          </cell>
          <cell r="CM1292">
            <v>4.7770799999999998</v>
          </cell>
          <cell r="CN1292">
            <v>359.77373589361747</v>
          </cell>
          <cell r="CO1292">
            <v>88.922831201819989</v>
          </cell>
          <cell r="CP1292">
            <v>48.398957941950002</v>
          </cell>
          <cell r="CQ1292">
            <v>2.84592</v>
          </cell>
          <cell r="CR1292">
            <v>2.1750959999999999</v>
          </cell>
          <cell r="CS1292">
            <v>54.612235691846912</v>
          </cell>
          <cell r="CT1292">
            <v>710.61098567629324</v>
          </cell>
          <cell r="CU1292">
            <v>0</v>
          </cell>
          <cell r="CV1292">
            <v>0</v>
          </cell>
          <cell r="CW1292">
            <v>0</v>
          </cell>
          <cell r="CX1292">
            <v>0</v>
          </cell>
          <cell r="CY1292">
            <v>0</v>
          </cell>
          <cell r="CZ1292">
            <v>7.2418500000000003</v>
          </cell>
          <cell r="DA1292">
            <v>0</v>
          </cell>
          <cell r="DB1292">
            <v>0.42799999999999999</v>
          </cell>
          <cell r="DC1292">
            <v>1</v>
          </cell>
        </row>
        <row r="1293">
          <cell r="C1293" t="str">
            <v>L6x4x3/8</v>
          </cell>
          <cell r="D1293" t="str">
            <v>F</v>
          </cell>
          <cell r="E1293">
            <v>12.3</v>
          </cell>
          <cell r="F1293">
            <v>3.61</v>
          </cell>
          <cell r="G1293">
            <v>6</v>
          </cell>
          <cell r="H1293">
            <v>0</v>
          </cell>
          <cell r="I1293">
            <v>0</v>
          </cell>
          <cell r="J1293">
            <v>0</v>
          </cell>
          <cell r="K1293">
            <v>4</v>
          </cell>
          <cell r="L1293">
            <v>0</v>
          </cell>
          <cell r="M1293">
            <v>0</v>
          </cell>
          <cell r="N1293">
            <v>0</v>
          </cell>
          <cell r="O1293">
            <v>0.375</v>
          </cell>
          <cell r="P1293">
            <v>0</v>
          </cell>
          <cell r="Q1293">
            <v>0</v>
          </cell>
          <cell r="R1293">
            <v>0.875</v>
          </cell>
          <cell r="S1293">
            <v>0.875</v>
          </cell>
          <cell r="T1293">
            <v>0</v>
          </cell>
          <cell r="V1293">
            <v>0.93300000000000005</v>
          </cell>
          <cell r="W1293">
            <v>1.93</v>
          </cell>
          <cell r="X1293">
            <v>0</v>
          </cell>
          <cell r="Y1293">
            <v>0.30099999999999999</v>
          </cell>
          <cell r="Z1293">
            <v>1.19</v>
          </cell>
          <cell r="AB1293">
            <v>10.666666666666666</v>
          </cell>
          <cell r="AD1293">
            <v>15</v>
          </cell>
          <cell r="AF1293">
            <v>0</v>
          </cell>
          <cell r="AG1293">
            <v>0</v>
          </cell>
          <cell r="AH1293">
            <v>0</v>
          </cell>
          <cell r="AI1293">
            <v>13.4</v>
          </cell>
          <cell r="AJ1293">
            <v>5.89</v>
          </cell>
          <cell r="AK1293">
            <v>3.3</v>
          </cell>
          <cell r="AL1293">
            <v>1.93</v>
          </cell>
          <cell r="AM1293">
            <v>4.8600000000000003</v>
          </cell>
          <cell r="AN1293">
            <v>2.79</v>
          </cell>
          <cell r="AO1293">
            <v>1.58</v>
          </cell>
          <cell r="AP1293">
            <v>1.1599999999999999</v>
          </cell>
          <cell r="AQ1293">
            <v>0.87</v>
          </cell>
          <cell r="AR1293">
            <v>0.17699999999999999</v>
          </cell>
          <cell r="AS1293">
            <v>0.36899999999999999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2.94</v>
          </cell>
          <cell r="AZ1293">
            <v>0</v>
          </cell>
          <cell r="BA1293">
            <v>0.44600000000000001</v>
          </cell>
          <cell r="BB1293">
            <v>0.91200000000000003</v>
          </cell>
          <cell r="BD1293" t="str">
            <v>L152x102x9.5</v>
          </cell>
          <cell r="BE1293" t="str">
            <v>L152x102x9.5</v>
          </cell>
          <cell r="BF1293">
            <v>18.400000000000002</v>
          </cell>
          <cell r="BG1293">
            <v>23.308618409999998</v>
          </cell>
          <cell r="BH1293">
            <v>15.245999999999999</v>
          </cell>
          <cell r="BI1293">
            <v>0</v>
          </cell>
          <cell r="BJ1293">
            <v>0</v>
          </cell>
          <cell r="BK1293">
            <v>0</v>
          </cell>
          <cell r="BL1293">
            <v>10.164</v>
          </cell>
          <cell r="BM1293">
            <v>0</v>
          </cell>
          <cell r="BN1293">
            <v>0</v>
          </cell>
          <cell r="BO1293">
            <v>0</v>
          </cell>
          <cell r="BP1293">
            <v>0.95287499999999992</v>
          </cell>
          <cell r="BQ1293">
            <v>0</v>
          </cell>
          <cell r="BR1293">
            <v>0</v>
          </cell>
          <cell r="BS1293">
            <v>2.2233749999999999</v>
          </cell>
          <cell r="BT1293">
            <v>2.2233749999999999</v>
          </cell>
          <cell r="BU1293">
            <v>0</v>
          </cell>
          <cell r="BW1293">
            <v>2.3707530000000001</v>
          </cell>
          <cell r="BX1293">
            <v>4.9041299999999994</v>
          </cell>
          <cell r="BY1293">
            <v>0</v>
          </cell>
          <cell r="BZ1293">
            <v>0.76484099999999999</v>
          </cell>
          <cell r="CA1293">
            <v>3.02379</v>
          </cell>
          <cell r="CB1293">
            <v>0</v>
          </cell>
          <cell r="CC1293">
            <v>10.666666666666666</v>
          </cell>
          <cell r="CD1293">
            <v>0</v>
          </cell>
          <cell r="CE1293">
            <v>15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558.62897577919739</v>
          </cell>
          <cell r="CK1293">
            <v>96.633851619689992</v>
          </cell>
          <cell r="CL1293">
            <v>54.14120718929999</v>
          </cell>
          <cell r="CM1293">
            <v>4.9041299999999994</v>
          </cell>
          <cell r="CN1293">
            <v>202.60722554379848</v>
          </cell>
          <cell r="CO1293">
            <v>45.773929714589997</v>
          </cell>
          <cell r="CP1293">
            <v>25.922153745180001</v>
          </cell>
          <cell r="CQ1293">
            <v>2.9475599999999997</v>
          </cell>
          <cell r="CR1293">
            <v>2.2106699999999999</v>
          </cell>
          <cell r="CS1293">
            <v>7.3789051278296967</v>
          </cell>
          <cell r="CT1293">
            <v>99.324035497936435</v>
          </cell>
          <cell r="CU1293">
            <v>0</v>
          </cell>
          <cell r="CV1293">
            <v>0</v>
          </cell>
          <cell r="CW1293">
            <v>0</v>
          </cell>
          <cell r="CX1293">
            <v>0</v>
          </cell>
          <cell r="CY1293">
            <v>0</v>
          </cell>
          <cell r="CZ1293">
            <v>7.4705399999999997</v>
          </cell>
          <cell r="DA1293">
            <v>0</v>
          </cell>
          <cell r="DB1293">
            <v>0.44600000000000001</v>
          </cell>
          <cell r="DC1293">
            <v>0.91</v>
          </cell>
        </row>
        <row r="1294">
          <cell r="C1294" t="str">
            <v>L6x4x5/16</v>
          </cell>
          <cell r="D1294" t="str">
            <v>F</v>
          </cell>
          <cell r="E1294">
            <v>10.3</v>
          </cell>
          <cell r="F1294">
            <v>3.03</v>
          </cell>
          <cell r="G1294">
            <v>6</v>
          </cell>
          <cell r="H1294">
            <v>0</v>
          </cell>
          <cell r="I1294">
            <v>0</v>
          </cell>
          <cell r="J1294">
            <v>0</v>
          </cell>
          <cell r="K1294">
            <v>4</v>
          </cell>
          <cell r="L1294">
            <v>0</v>
          </cell>
          <cell r="M1294">
            <v>0</v>
          </cell>
          <cell r="N1294">
            <v>0</v>
          </cell>
          <cell r="O1294">
            <v>0.3125</v>
          </cell>
          <cell r="P1294">
            <v>0</v>
          </cell>
          <cell r="Q1294">
            <v>0</v>
          </cell>
          <cell r="R1294">
            <v>0.8125</v>
          </cell>
          <cell r="S1294">
            <v>0.8125</v>
          </cell>
          <cell r="T1294">
            <v>0</v>
          </cell>
          <cell r="V1294">
            <v>0.90800000000000003</v>
          </cell>
          <cell r="W1294">
            <v>1.9</v>
          </cell>
          <cell r="X1294">
            <v>0</v>
          </cell>
          <cell r="Y1294">
            <v>0.252</v>
          </cell>
          <cell r="Z1294">
            <v>1.1599999999999999</v>
          </cell>
          <cell r="AB1294">
            <v>12.8</v>
          </cell>
          <cell r="AD1294">
            <v>18.2</v>
          </cell>
          <cell r="AF1294">
            <v>0</v>
          </cell>
          <cell r="AG1294">
            <v>0</v>
          </cell>
          <cell r="AH1294">
            <v>0</v>
          </cell>
          <cell r="AI1294">
            <v>11.4</v>
          </cell>
          <cell r="AJ1294">
            <v>4.96</v>
          </cell>
          <cell r="AK1294">
            <v>2.77</v>
          </cell>
          <cell r="AL1294">
            <v>1.94</v>
          </cell>
          <cell r="AM1294">
            <v>4.13</v>
          </cell>
          <cell r="AN1294">
            <v>2.33</v>
          </cell>
          <cell r="AO1294">
            <v>1.34</v>
          </cell>
          <cell r="AP1294">
            <v>1.17</v>
          </cell>
          <cell r="AQ1294">
            <v>0.874</v>
          </cell>
          <cell r="AR1294">
            <v>0.104</v>
          </cell>
          <cell r="AS1294">
            <v>0.217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2.95</v>
          </cell>
          <cell r="AZ1294">
            <v>0</v>
          </cell>
          <cell r="BA1294">
            <v>0.44900000000000001</v>
          </cell>
          <cell r="BB1294">
            <v>0.82599999999999996</v>
          </cell>
          <cell r="BD1294" t="str">
            <v>L152x102x7.9</v>
          </cell>
          <cell r="BE1294" t="str">
            <v>L152x102x7.9</v>
          </cell>
          <cell r="BF1294">
            <v>15.4</v>
          </cell>
          <cell r="BG1294">
            <v>19.563743429999999</v>
          </cell>
          <cell r="BH1294">
            <v>15.245999999999999</v>
          </cell>
          <cell r="BI1294">
            <v>0</v>
          </cell>
          <cell r="BJ1294">
            <v>0</v>
          </cell>
          <cell r="BK1294">
            <v>0</v>
          </cell>
          <cell r="BL1294">
            <v>10.164</v>
          </cell>
          <cell r="BM1294">
            <v>0</v>
          </cell>
          <cell r="BN1294">
            <v>0</v>
          </cell>
          <cell r="BO1294">
            <v>0</v>
          </cell>
          <cell r="BP1294">
            <v>0.7940625</v>
          </cell>
          <cell r="BQ1294">
            <v>0</v>
          </cell>
          <cell r="BR1294">
            <v>0</v>
          </cell>
          <cell r="BS1294">
            <v>2.0645625000000001</v>
          </cell>
          <cell r="BT1294">
            <v>2.0645625000000001</v>
          </cell>
          <cell r="BU1294">
            <v>0</v>
          </cell>
          <cell r="BW1294">
            <v>2.3072279999999998</v>
          </cell>
          <cell r="BX1294">
            <v>4.8278999999999996</v>
          </cell>
          <cell r="BY1294">
            <v>0</v>
          </cell>
          <cell r="BZ1294">
            <v>0.64033200000000001</v>
          </cell>
          <cell r="CA1294">
            <v>2.9475599999999997</v>
          </cell>
          <cell r="CB1294">
            <v>0</v>
          </cell>
          <cell r="CC1294">
            <v>12.8</v>
          </cell>
          <cell r="CD1294">
            <v>0</v>
          </cell>
          <cell r="CE1294">
            <v>18.2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475.25151670767542</v>
          </cell>
          <cell r="CK1294">
            <v>81.375875048159998</v>
          </cell>
          <cell r="CL1294">
            <v>45.445801186169994</v>
          </cell>
          <cell r="CM1294">
            <v>4.9295399999999994</v>
          </cell>
          <cell r="CN1294">
            <v>172.17445298269291</v>
          </cell>
          <cell r="CO1294">
            <v>38.226973560929999</v>
          </cell>
          <cell r="CP1294">
            <v>21.984611404140001</v>
          </cell>
          <cell r="CQ1294">
            <v>2.9729699999999997</v>
          </cell>
          <cell r="CR1294">
            <v>2.220834</v>
          </cell>
          <cell r="CS1294">
            <v>4.3356278717191437</v>
          </cell>
          <cell r="CT1294">
            <v>58.410069655968044</v>
          </cell>
          <cell r="CU1294">
            <v>0</v>
          </cell>
          <cell r="CV1294">
            <v>0</v>
          </cell>
          <cell r="CW1294">
            <v>0</v>
          </cell>
          <cell r="CX1294">
            <v>0</v>
          </cell>
          <cell r="CY1294">
            <v>0</v>
          </cell>
          <cell r="CZ1294">
            <v>7.4959500000000006</v>
          </cell>
          <cell r="DA1294">
            <v>0</v>
          </cell>
          <cell r="DB1294">
            <v>0.44800000000000001</v>
          </cell>
          <cell r="DC1294">
            <v>0.82400000000000007</v>
          </cell>
        </row>
        <row r="1295">
          <cell r="C1295" t="str">
            <v>L6x4x5/8</v>
          </cell>
          <cell r="D1295" t="str">
            <v>F</v>
          </cell>
          <cell r="E1295">
            <v>19.899999999999999</v>
          </cell>
          <cell r="F1295">
            <v>5.86</v>
          </cell>
          <cell r="G1295">
            <v>6</v>
          </cell>
          <cell r="H1295">
            <v>0</v>
          </cell>
          <cell r="I1295">
            <v>0</v>
          </cell>
          <cell r="J1295">
            <v>0</v>
          </cell>
          <cell r="K1295">
            <v>4</v>
          </cell>
          <cell r="L1295">
            <v>0</v>
          </cell>
          <cell r="M1295">
            <v>0</v>
          </cell>
          <cell r="N1295">
            <v>0</v>
          </cell>
          <cell r="O1295">
            <v>0.625</v>
          </cell>
          <cell r="P1295">
            <v>0</v>
          </cell>
          <cell r="Q1295">
            <v>0</v>
          </cell>
          <cell r="R1295">
            <v>1.125</v>
          </cell>
          <cell r="S1295">
            <v>1.125</v>
          </cell>
          <cell r="T1295">
            <v>0</v>
          </cell>
          <cell r="V1295">
            <v>1.03</v>
          </cell>
          <cell r="W1295">
            <v>2.0299999999999998</v>
          </cell>
          <cell r="X1295">
            <v>0</v>
          </cell>
          <cell r="Y1295">
            <v>0.48799999999999999</v>
          </cell>
          <cell r="Z1295">
            <v>1.31</v>
          </cell>
          <cell r="AB1295">
            <v>6.4</v>
          </cell>
          <cell r="AD1295">
            <v>8.6</v>
          </cell>
          <cell r="AF1295">
            <v>0</v>
          </cell>
          <cell r="AG1295">
            <v>0</v>
          </cell>
          <cell r="AH1295">
            <v>0</v>
          </cell>
          <cell r="AI1295">
            <v>21</v>
          </cell>
          <cell r="AJ1295">
            <v>9.44</v>
          </cell>
          <cell r="AK1295">
            <v>5.29</v>
          </cell>
          <cell r="AL1295">
            <v>1.89</v>
          </cell>
          <cell r="AM1295">
            <v>7.48</v>
          </cell>
          <cell r="AN1295">
            <v>4.5599999999999996</v>
          </cell>
          <cell r="AO1295">
            <v>2.52</v>
          </cell>
          <cell r="AP1295">
            <v>1.1299999999999999</v>
          </cell>
          <cell r="AQ1295">
            <v>0.85899999999999999</v>
          </cell>
          <cell r="AR1295">
            <v>0.77500000000000002</v>
          </cell>
          <cell r="AS1295">
            <v>1.59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2.89</v>
          </cell>
          <cell r="AZ1295">
            <v>0</v>
          </cell>
          <cell r="BA1295">
            <v>0.435</v>
          </cell>
          <cell r="BB1295">
            <v>1</v>
          </cell>
          <cell r="BD1295" t="str">
            <v>L152x102x15.9</v>
          </cell>
          <cell r="BE1295" t="str">
            <v>L152x102x15.9</v>
          </cell>
          <cell r="BF1295">
            <v>29.700000000000003</v>
          </cell>
          <cell r="BG1295">
            <v>37.836150660000001</v>
          </cell>
          <cell r="BH1295">
            <v>15.245999999999999</v>
          </cell>
          <cell r="BI1295">
            <v>0</v>
          </cell>
          <cell r="BJ1295">
            <v>0</v>
          </cell>
          <cell r="BK1295">
            <v>0</v>
          </cell>
          <cell r="BL1295">
            <v>10.164</v>
          </cell>
          <cell r="BM1295">
            <v>0</v>
          </cell>
          <cell r="BN1295">
            <v>0</v>
          </cell>
          <cell r="BO1295">
            <v>0</v>
          </cell>
          <cell r="BP1295">
            <v>1.588125</v>
          </cell>
          <cell r="BQ1295">
            <v>0</v>
          </cell>
          <cell r="BR1295">
            <v>0</v>
          </cell>
          <cell r="BS1295">
            <v>2.858625</v>
          </cell>
          <cell r="BT1295">
            <v>2.858625</v>
          </cell>
          <cell r="BU1295">
            <v>0</v>
          </cell>
          <cell r="BW1295">
            <v>2.6172300000000002</v>
          </cell>
          <cell r="BX1295">
            <v>5.1582299999999996</v>
          </cell>
          <cell r="BY1295">
            <v>0</v>
          </cell>
          <cell r="BZ1295">
            <v>1.240008</v>
          </cell>
          <cell r="CA1295">
            <v>3.3287100000000001</v>
          </cell>
          <cell r="CB1295">
            <v>0</v>
          </cell>
          <cell r="CC1295">
            <v>6.4</v>
          </cell>
          <cell r="CD1295">
            <v>0</v>
          </cell>
          <cell r="CE1295">
            <v>8.6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875.46332025098093</v>
          </cell>
          <cell r="CK1295">
            <v>154.87666541423999</v>
          </cell>
          <cell r="CL1295">
            <v>86.789995767089991</v>
          </cell>
          <cell r="CM1295">
            <v>4.8024899999999997</v>
          </cell>
          <cell r="CN1295">
            <v>311.83169692749226</v>
          </cell>
          <cell r="CO1295">
            <v>74.813304479759992</v>
          </cell>
          <cell r="CP1295">
            <v>41.344194580919996</v>
          </cell>
          <cell r="CQ1295">
            <v>2.8713299999999995</v>
          </cell>
          <cell r="CR1295">
            <v>2.1827190000000001</v>
          </cell>
          <cell r="CS1295">
            <v>32.308765390214774</v>
          </cell>
          <cell r="CT1295">
            <v>427.9816163732221</v>
          </cell>
          <cell r="CU1295">
            <v>0</v>
          </cell>
          <cell r="CV1295">
            <v>0</v>
          </cell>
          <cell r="CW1295">
            <v>0</v>
          </cell>
          <cell r="CX1295">
            <v>0</v>
          </cell>
          <cell r="CY1295">
            <v>0</v>
          </cell>
          <cell r="CZ1295">
            <v>7.3434900000000001</v>
          </cell>
          <cell r="DA1295">
            <v>0</v>
          </cell>
          <cell r="DB1295">
            <v>0.435</v>
          </cell>
          <cell r="DC1295">
            <v>1</v>
          </cell>
        </row>
        <row r="1296">
          <cell r="C1296" t="str">
            <v>L6x4x7/16</v>
          </cell>
          <cell r="D1296" t="str">
            <v>F</v>
          </cell>
          <cell r="E1296">
            <v>14.2</v>
          </cell>
          <cell r="F1296">
            <v>4.18</v>
          </cell>
          <cell r="G1296">
            <v>6</v>
          </cell>
          <cell r="H1296">
            <v>0</v>
          </cell>
          <cell r="I1296">
            <v>0</v>
          </cell>
          <cell r="J1296">
            <v>0</v>
          </cell>
          <cell r="K1296">
            <v>4</v>
          </cell>
          <cell r="L1296">
            <v>0</v>
          </cell>
          <cell r="M1296">
            <v>0</v>
          </cell>
          <cell r="N1296">
            <v>0</v>
          </cell>
          <cell r="O1296">
            <v>0.4375</v>
          </cell>
          <cell r="P1296">
            <v>0</v>
          </cell>
          <cell r="Q1296">
            <v>0</v>
          </cell>
          <cell r="R1296">
            <v>0.9375</v>
          </cell>
          <cell r="S1296">
            <v>0.9375</v>
          </cell>
          <cell r="T1296">
            <v>0</v>
          </cell>
          <cell r="V1296">
            <v>0.95699999999999996</v>
          </cell>
          <cell r="W1296">
            <v>1.95</v>
          </cell>
          <cell r="X1296">
            <v>0</v>
          </cell>
          <cell r="Y1296">
            <v>0.34899999999999998</v>
          </cell>
          <cell r="Z1296">
            <v>1.22</v>
          </cell>
          <cell r="AB1296">
            <v>9.1428571428571423</v>
          </cell>
          <cell r="AD1296">
            <v>12.714285714285714</v>
          </cell>
          <cell r="AF1296">
            <v>0</v>
          </cell>
          <cell r="AG1296">
            <v>0</v>
          </cell>
          <cell r="AH1296">
            <v>0</v>
          </cell>
          <cell r="AI1296">
            <v>15.4</v>
          </cell>
          <cell r="AJ1296">
            <v>6.81</v>
          </cell>
          <cell r="AK1296">
            <v>3.81</v>
          </cell>
          <cell r="AL1296">
            <v>1.92</v>
          </cell>
          <cell r="AM1296">
            <v>5.56</v>
          </cell>
          <cell r="AN1296">
            <v>3.24</v>
          </cell>
          <cell r="AO1296">
            <v>1.83</v>
          </cell>
          <cell r="AP1296">
            <v>1.1499999999999999</v>
          </cell>
          <cell r="AQ1296">
            <v>0.86699999999999999</v>
          </cell>
          <cell r="AR1296">
            <v>0.27600000000000002</v>
          </cell>
          <cell r="AS1296">
            <v>0.57499999999999996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2.92</v>
          </cell>
          <cell r="AZ1296">
            <v>0</v>
          </cell>
          <cell r="BA1296">
            <v>0.443</v>
          </cell>
          <cell r="BB1296">
            <v>0.97299999999999998</v>
          </cell>
          <cell r="BD1296" t="str">
            <v>L152x102x11.1</v>
          </cell>
          <cell r="BE1296" t="str">
            <v>L152x102x11.1</v>
          </cell>
          <cell r="BF1296">
            <v>21.200000000000003</v>
          </cell>
          <cell r="BG1296">
            <v>26.988926579999998</v>
          </cell>
          <cell r="BH1296">
            <v>15.245999999999999</v>
          </cell>
          <cell r="BI1296">
            <v>0</v>
          </cell>
          <cell r="BJ1296">
            <v>0</v>
          </cell>
          <cell r="BK1296">
            <v>0</v>
          </cell>
          <cell r="BL1296">
            <v>10.164</v>
          </cell>
          <cell r="BM1296">
            <v>0</v>
          </cell>
          <cell r="BN1296">
            <v>0</v>
          </cell>
          <cell r="BO1296">
            <v>0</v>
          </cell>
          <cell r="BP1296">
            <v>1.1116874999999999</v>
          </cell>
          <cell r="BQ1296">
            <v>0</v>
          </cell>
          <cell r="BR1296">
            <v>0</v>
          </cell>
          <cell r="BS1296">
            <v>2.3821875000000001</v>
          </cell>
          <cell r="BT1296">
            <v>2.3821875000000001</v>
          </cell>
          <cell r="BU1296">
            <v>0</v>
          </cell>
          <cell r="BW1296">
            <v>2.431737</v>
          </cell>
          <cell r="BX1296">
            <v>4.9549499999999993</v>
          </cell>
          <cell r="BY1296">
            <v>0</v>
          </cell>
          <cell r="BZ1296">
            <v>0.88680899999999996</v>
          </cell>
          <cell r="CA1296">
            <v>3.1000199999999998</v>
          </cell>
          <cell r="CB1296">
            <v>0</v>
          </cell>
          <cell r="CC1296">
            <v>9.1428571428571423</v>
          </cell>
          <cell r="CD1296">
            <v>0</v>
          </cell>
          <cell r="CE1296">
            <v>12.714285714285714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642.00643485071942</v>
          </cell>
          <cell r="CK1296">
            <v>111.72776392700999</v>
          </cell>
          <cell r="CL1296">
            <v>62.508484664009998</v>
          </cell>
          <cell r="CM1296">
            <v>4.8787199999999995</v>
          </cell>
          <cell r="CN1296">
            <v>231.78933621883112</v>
          </cell>
          <cell r="CO1296">
            <v>53.156821604039997</v>
          </cell>
          <cell r="CP1296">
            <v>30.023760350429999</v>
          </cell>
          <cell r="CQ1296">
            <v>2.9221499999999998</v>
          </cell>
          <cell r="CR1296">
            <v>2.2030469999999998</v>
          </cell>
          <cell r="CS1296">
            <v>11.506089351870036</v>
          </cell>
          <cell r="CT1296">
            <v>154.77322604691992</v>
          </cell>
          <cell r="CU1296">
            <v>0</v>
          </cell>
          <cell r="CV1296">
            <v>0</v>
          </cell>
          <cell r="CW1296">
            <v>0</v>
          </cell>
          <cell r="CX1296">
            <v>0</v>
          </cell>
          <cell r="CY1296">
            <v>0</v>
          </cell>
          <cell r="CZ1296">
            <v>7.4197199999999999</v>
          </cell>
          <cell r="DA1296">
            <v>0</v>
          </cell>
          <cell r="DB1296">
            <v>0.443</v>
          </cell>
          <cell r="DC1296">
            <v>0.97099999999999997</v>
          </cell>
        </row>
        <row r="1297">
          <cell r="C1297" t="str">
            <v>L6x4x7/8</v>
          </cell>
          <cell r="D1297" t="str">
            <v>F</v>
          </cell>
          <cell r="E1297">
            <v>27.2</v>
          </cell>
          <cell r="F1297">
            <v>7.98</v>
          </cell>
          <cell r="G1297">
            <v>6</v>
          </cell>
          <cell r="H1297">
            <v>0</v>
          </cell>
          <cell r="I1297">
            <v>0</v>
          </cell>
          <cell r="J1297">
            <v>0</v>
          </cell>
          <cell r="K1297">
            <v>4</v>
          </cell>
          <cell r="L1297">
            <v>0</v>
          </cell>
          <cell r="M1297">
            <v>0</v>
          </cell>
          <cell r="N1297">
            <v>0</v>
          </cell>
          <cell r="O1297">
            <v>0.875</v>
          </cell>
          <cell r="P1297">
            <v>0</v>
          </cell>
          <cell r="Q1297">
            <v>0</v>
          </cell>
          <cell r="R1297">
            <v>1.375</v>
          </cell>
          <cell r="S1297">
            <v>1.375</v>
          </cell>
          <cell r="T1297">
            <v>0</v>
          </cell>
          <cell r="V1297">
            <v>1.1200000000000001</v>
          </cell>
          <cell r="W1297">
            <v>2.12</v>
          </cell>
          <cell r="X1297">
            <v>0</v>
          </cell>
          <cell r="Y1297">
            <v>0.66500000000000004</v>
          </cell>
          <cell r="Z1297">
            <v>1.44</v>
          </cell>
          <cell r="AB1297">
            <v>4.5714285714285712</v>
          </cell>
          <cell r="AD1297">
            <v>5.8571428571428568</v>
          </cell>
          <cell r="AF1297">
            <v>0</v>
          </cell>
          <cell r="AG1297">
            <v>0</v>
          </cell>
          <cell r="AH1297">
            <v>0</v>
          </cell>
          <cell r="AI1297">
            <v>27.7</v>
          </cell>
          <cell r="AJ1297">
            <v>12.7</v>
          </cell>
          <cell r="AK1297">
            <v>7.13</v>
          </cell>
          <cell r="AL1297">
            <v>1.86</v>
          </cell>
          <cell r="AM1297">
            <v>9.6999999999999993</v>
          </cell>
          <cell r="AN1297">
            <v>6.26</v>
          </cell>
          <cell r="AO1297">
            <v>3.37</v>
          </cell>
          <cell r="AP1297">
            <v>1.1000000000000001</v>
          </cell>
          <cell r="AQ1297">
            <v>0.85399999999999998</v>
          </cell>
          <cell r="AR1297">
            <v>2.0299999999999998</v>
          </cell>
          <cell r="AS1297">
            <v>4.04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2.83</v>
          </cell>
          <cell r="AZ1297">
            <v>0</v>
          </cell>
          <cell r="BA1297">
            <v>0.42199999999999999</v>
          </cell>
          <cell r="BB1297">
            <v>1</v>
          </cell>
          <cell r="BD1297" t="str">
            <v>L152x102x22.2</v>
          </cell>
          <cell r="BE1297" t="str">
            <v>L152x102x22.2</v>
          </cell>
          <cell r="BF1297">
            <v>40.5</v>
          </cell>
          <cell r="BG1297">
            <v>51.52431438</v>
          </cell>
          <cell r="BH1297">
            <v>15.245999999999999</v>
          </cell>
          <cell r="BI1297">
            <v>0</v>
          </cell>
          <cell r="BJ1297">
            <v>0</v>
          </cell>
          <cell r="BK1297">
            <v>0</v>
          </cell>
          <cell r="BL1297">
            <v>10.164</v>
          </cell>
          <cell r="BM1297">
            <v>0</v>
          </cell>
          <cell r="BN1297">
            <v>0</v>
          </cell>
          <cell r="BO1297">
            <v>0</v>
          </cell>
          <cell r="BP1297">
            <v>2.2233749999999999</v>
          </cell>
          <cell r="BQ1297">
            <v>0</v>
          </cell>
          <cell r="BR1297">
            <v>0</v>
          </cell>
          <cell r="BS1297">
            <v>3.4938750000000001</v>
          </cell>
          <cell r="BT1297">
            <v>3.4938750000000001</v>
          </cell>
          <cell r="BU1297">
            <v>0</v>
          </cell>
          <cell r="BW1297">
            <v>2.84592</v>
          </cell>
          <cell r="BX1297">
            <v>5.3869199999999999</v>
          </cell>
          <cell r="BY1297">
            <v>0</v>
          </cell>
          <cell r="BZ1297">
            <v>1.689765</v>
          </cell>
          <cell r="CA1297">
            <v>3.6590399999999996</v>
          </cell>
          <cell r="CB1297">
            <v>0</v>
          </cell>
          <cell r="CC1297">
            <v>4.5714285714285712</v>
          </cell>
          <cell r="CD1297">
            <v>0</v>
          </cell>
          <cell r="CE1297">
            <v>5.8571428571428568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1154.7778081405797</v>
          </cell>
          <cell r="CK1297">
            <v>208.36161554669997</v>
          </cell>
          <cell r="CL1297">
            <v>116.97782038173</v>
          </cell>
          <cell r="CM1297">
            <v>4.7262599999999999</v>
          </cell>
          <cell r="CN1297">
            <v>404.38067649688168</v>
          </cell>
          <cell r="CO1297">
            <v>102.70422939545999</v>
          </cell>
          <cell r="CP1297">
            <v>55.289657038769995</v>
          </cell>
          <cell r="CQ1297">
            <v>2.7951000000000001</v>
          </cell>
          <cell r="CR1297">
            <v>2.1700140000000001</v>
          </cell>
          <cell r="CS1297">
            <v>84.628120957594817</v>
          </cell>
          <cell r="CT1297">
            <v>1087.4501447470548</v>
          </cell>
          <cell r="CU1297">
            <v>0</v>
          </cell>
          <cell r="CV1297">
            <v>0</v>
          </cell>
          <cell r="CW1297">
            <v>0</v>
          </cell>
          <cell r="CX1297">
            <v>0</v>
          </cell>
          <cell r="CY1297">
            <v>0</v>
          </cell>
          <cell r="CZ1297">
            <v>7.1910299999999996</v>
          </cell>
          <cell r="DA1297">
            <v>0</v>
          </cell>
          <cell r="DB1297">
            <v>0.42099999999999999</v>
          </cell>
          <cell r="DC1297">
            <v>1</v>
          </cell>
        </row>
        <row r="1298">
          <cell r="C1298" t="str">
            <v>L6x4x9/16</v>
          </cell>
          <cell r="D1298" t="str">
            <v>F</v>
          </cell>
          <cell r="E1298">
            <v>18.100000000000001</v>
          </cell>
          <cell r="F1298">
            <v>5.31</v>
          </cell>
          <cell r="G1298">
            <v>6</v>
          </cell>
          <cell r="H1298">
            <v>0</v>
          </cell>
          <cell r="I1298">
            <v>0</v>
          </cell>
          <cell r="J1298">
            <v>0</v>
          </cell>
          <cell r="K1298">
            <v>4</v>
          </cell>
          <cell r="L1298">
            <v>0</v>
          </cell>
          <cell r="M1298">
            <v>0</v>
          </cell>
          <cell r="N1298">
            <v>0</v>
          </cell>
          <cell r="O1298">
            <v>0.5625</v>
          </cell>
          <cell r="P1298">
            <v>0</v>
          </cell>
          <cell r="Q1298">
            <v>0</v>
          </cell>
          <cell r="R1298">
            <v>1.0625</v>
          </cell>
          <cell r="S1298">
            <v>1.0625</v>
          </cell>
          <cell r="T1298">
            <v>0</v>
          </cell>
          <cell r="V1298">
            <v>1</v>
          </cell>
          <cell r="W1298">
            <v>2</v>
          </cell>
          <cell r="X1298">
            <v>0</v>
          </cell>
          <cell r="Y1298">
            <v>0.442</v>
          </cell>
          <cell r="Z1298">
            <v>1.28</v>
          </cell>
          <cell r="AB1298">
            <v>7.1111111111111107</v>
          </cell>
          <cell r="AD1298">
            <v>9.6666666666666661</v>
          </cell>
          <cell r="AF1298">
            <v>0</v>
          </cell>
          <cell r="AG1298">
            <v>0</v>
          </cell>
          <cell r="AH1298">
            <v>0</v>
          </cell>
          <cell r="AI1298">
            <v>19.2</v>
          </cell>
          <cell r="AJ1298">
            <v>8.59</v>
          </cell>
          <cell r="AK1298">
            <v>4.8099999999999996</v>
          </cell>
          <cell r="AL1298">
            <v>1.9</v>
          </cell>
          <cell r="AM1298">
            <v>6.86</v>
          </cell>
          <cell r="AN1298">
            <v>4.13</v>
          </cell>
          <cell r="AO1298">
            <v>2.29</v>
          </cell>
          <cell r="AP1298">
            <v>1.1399999999999999</v>
          </cell>
          <cell r="AQ1298">
            <v>0.86099999999999999</v>
          </cell>
          <cell r="AR1298">
            <v>0.57199999999999995</v>
          </cell>
          <cell r="AS1298">
            <v>1.18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2.89</v>
          </cell>
          <cell r="AZ1298">
            <v>0</v>
          </cell>
          <cell r="BA1298">
            <v>0.438</v>
          </cell>
          <cell r="BB1298">
            <v>1</v>
          </cell>
          <cell r="BD1298" t="str">
            <v>L152x102x14.3</v>
          </cell>
          <cell r="BE1298" t="str">
            <v>L152x102x14.3</v>
          </cell>
          <cell r="BF1298">
            <v>27</v>
          </cell>
          <cell r="BG1298">
            <v>34.284976109999995</v>
          </cell>
          <cell r="BH1298">
            <v>15.245999999999999</v>
          </cell>
          <cell r="BI1298">
            <v>0</v>
          </cell>
          <cell r="BJ1298">
            <v>0</v>
          </cell>
          <cell r="BK1298">
            <v>0</v>
          </cell>
          <cell r="BL1298">
            <v>10.164</v>
          </cell>
          <cell r="BM1298">
            <v>0</v>
          </cell>
          <cell r="BN1298">
            <v>0</v>
          </cell>
          <cell r="BO1298">
            <v>0</v>
          </cell>
          <cell r="BP1298">
            <v>1.4293125</v>
          </cell>
          <cell r="BQ1298">
            <v>0</v>
          </cell>
          <cell r="BR1298">
            <v>0</v>
          </cell>
          <cell r="BS1298">
            <v>2.6998124999999997</v>
          </cell>
          <cell r="BT1298">
            <v>2.6998124999999997</v>
          </cell>
          <cell r="BU1298">
            <v>0</v>
          </cell>
          <cell r="BW1298">
            <v>2.5409999999999999</v>
          </cell>
          <cell r="BX1298">
            <v>5.0819999999999999</v>
          </cell>
          <cell r="BY1298">
            <v>0</v>
          </cell>
          <cell r="BZ1298">
            <v>1.123122</v>
          </cell>
          <cell r="CA1298">
            <v>3.2524799999999998</v>
          </cell>
          <cell r="CB1298">
            <v>0</v>
          </cell>
          <cell r="CC1298">
            <v>7.1111111111111107</v>
          </cell>
          <cell r="CD1298">
            <v>0</v>
          </cell>
          <cell r="CE1298">
            <v>9.6666666666666661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800.42360708661113</v>
          </cell>
          <cell r="CK1298">
            <v>140.93120295639</v>
          </cell>
          <cell r="CL1298">
            <v>78.91491108500999</v>
          </cell>
          <cell r="CM1298">
            <v>4.8278999999999996</v>
          </cell>
          <cell r="CN1298">
            <v>285.98468461532048</v>
          </cell>
          <cell r="CO1298">
            <v>67.758541118729994</v>
          </cell>
          <cell r="CP1298">
            <v>37.570716504090001</v>
          </cell>
          <cell r="CQ1298">
            <v>2.8967399999999999</v>
          </cell>
          <cell r="CR1298">
            <v>2.1878009999999999</v>
          </cell>
          <cell r="CS1298">
            <v>23.845953294455288</v>
          </cell>
          <cell r="CT1298">
            <v>317.62157693107042</v>
          </cell>
          <cell r="CU1298">
            <v>0</v>
          </cell>
          <cell r="CV1298">
            <v>0</v>
          </cell>
          <cell r="CW1298">
            <v>0</v>
          </cell>
          <cell r="CX1298">
            <v>0</v>
          </cell>
          <cell r="CY1298">
            <v>0</v>
          </cell>
          <cell r="CZ1298">
            <v>7.3434900000000001</v>
          </cell>
          <cell r="DA1298">
            <v>0</v>
          </cell>
          <cell r="DB1298">
            <v>0.438</v>
          </cell>
          <cell r="DC1298">
            <v>1</v>
          </cell>
        </row>
        <row r="1299">
          <cell r="C1299" t="str">
            <v>L6x6x1</v>
          </cell>
          <cell r="D1299" t="str">
            <v>F</v>
          </cell>
          <cell r="E1299">
            <v>37.5</v>
          </cell>
          <cell r="F1299">
            <v>11</v>
          </cell>
          <cell r="G1299">
            <v>6</v>
          </cell>
          <cell r="H1299">
            <v>0</v>
          </cell>
          <cell r="I1299">
            <v>0</v>
          </cell>
          <cell r="J1299">
            <v>0</v>
          </cell>
          <cell r="K1299">
            <v>6</v>
          </cell>
          <cell r="L1299">
            <v>0</v>
          </cell>
          <cell r="M1299">
            <v>0</v>
          </cell>
          <cell r="N1299">
            <v>0</v>
          </cell>
          <cell r="O1299">
            <v>1</v>
          </cell>
          <cell r="P1299">
            <v>0</v>
          </cell>
          <cell r="Q1299">
            <v>0</v>
          </cell>
          <cell r="R1299">
            <v>1.5</v>
          </cell>
          <cell r="S1299">
            <v>1.5</v>
          </cell>
          <cell r="T1299">
            <v>0</v>
          </cell>
          <cell r="V1299">
            <v>1.86</v>
          </cell>
          <cell r="W1299">
            <v>1.86</v>
          </cell>
          <cell r="X1299">
            <v>0</v>
          </cell>
          <cell r="Y1299">
            <v>0.91800000000000004</v>
          </cell>
          <cell r="Z1299">
            <v>0.91800000000000004</v>
          </cell>
          <cell r="AB1299">
            <v>6</v>
          </cell>
          <cell r="AD1299">
            <v>5</v>
          </cell>
          <cell r="AF1299">
            <v>0</v>
          </cell>
          <cell r="AG1299">
            <v>0</v>
          </cell>
          <cell r="AH1299">
            <v>0</v>
          </cell>
          <cell r="AI1299">
            <v>35.4</v>
          </cell>
          <cell r="AJ1299">
            <v>15.4</v>
          </cell>
          <cell r="AK1299">
            <v>8.5500000000000007</v>
          </cell>
          <cell r="AL1299">
            <v>1.79</v>
          </cell>
          <cell r="AM1299">
            <v>35.4</v>
          </cell>
          <cell r="AN1299">
            <v>15.4</v>
          </cell>
          <cell r="AO1299">
            <v>8.5500000000000007</v>
          </cell>
          <cell r="AP1299">
            <v>1.79</v>
          </cell>
          <cell r="AQ1299">
            <v>1.17</v>
          </cell>
          <cell r="AR1299">
            <v>3.68</v>
          </cell>
          <cell r="AS1299">
            <v>9.24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3.19</v>
          </cell>
          <cell r="AZ1299">
            <v>0.63500000000000001</v>
          </cell>
          <cell r="BA1299">
            <v>1</v>
          </cell>
          <cell r="BB1299">
            <v>1</v>
          </cell>
          <cell r="BD1299" t="str">
            <v>L152x152x25.4</v>
          </cell>
          <cell r="BE1299" t="str">
            <v>L152x152x25.4</v>
          </cell>
          <cell r="BF1299">
            <v>55.9</v>
          </cell>
          <cell r="BG1299">
            <v>71.023490999999993</v>
          </cell>
          <cell r="BH1299">
            <v>15.245999999999999</v>
          </cell>
          <cell r="BI1299">
            <v>0</v>
          </cell>
          <cell r="BJ1299">
            <v>0</v>
          </cell>
          <cell r="BK1299">
            <v>0</v>
          </cell>
          <cell r="BL1299">
            <v>15.245999999999999</v>
          </cell>
          <cell r="BM1299">
            <v>0</v>
          </cell>
          <cell r="BN1299">
            <v>0</v>
          </cell>
          <cell r="BO1299">
            <v>0</v>
          </cell>
          <cell r="BP1299">
            <v>2.5409999999999999</v>
          </cell>
          <cell r="BQ1299">
            <v>0</v>
          </cell>
          <cell r="BR1299">
            <v>0</v>
          </cell>
          <cell r="BS1299">
            <v>3.8114999999999997</v>
          </cell>
          <cell r="BT1299">
            <v>3.8114999999999997</v>
          </cell>
          <cell r="BU1299">
            <v>0</v>
          </cell>
          <cell r="BW1299">
            <v>4.7262599999999999</v>
          </cell>
          <cell r="BX1299">
            <v>4.7262599999999999</v>
          </cell>
          <cell r="BY1299">
            <v>0</v>
          </cell>
          <cell r="BZ1299">
            <v>2.3326380000000002</v>
          </cell>
          <cell r="CA1299">
            <v>2.3326380000000002</v>
          </cell>
          <cell r="CB1299">
            <v>0</v>
          </cell>
          <cell r="CC1299">
            <v>6</v>
          </cell>
          <cell r="CD1299">
            <v>0</v>
          </cell>
          <cell r="CE1299">
            <v>5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1475.7810255659392</v>
          </cell>
          <cell r="CK1299">
            <v>252.65896688339998</v>
          </cell>
          <cell r="CL1299">
            <v>140.27494589955</v>
          </cell>
          <cell r="CM1299">
            <v>4.5483900000000004</v>
          </cell>
          <cell r="CN1299">
            <v>1475.7810255659392</v>
          </cell>
          <cell r="CO1299">
            <v>252.65896688339998</v>
          </cell>
          <cell r="CP1299">
            <v>140.27494589955</v>
          </cell>
          <cell r="CQ1299">
            <v>4.5483900000000004</v>
          </cell>
          <cell r="CR1299">
            <v>2.9729699999999997</v>
          </cell>
          <cell r="CS1299">
            <v>153.41452469160049</v>
          </cell>
          <cell r="CT1299">
            <v>2487.1384498670263</v>
          </cell>
          <cell r="CU1299">
            <v>0</v>
          </cell>
          <cell r="CV1299">
            <v>0</v>
          </cell>
          <cell r="CW1299">
            <v>0</v>
          </cell>
          <cell r="CX1299">
            <v>0</v>
          </cell>
          <cell r="CY1299">
            <v>0</v>
          </cell>
          <cell r="CZ1299">
            <v>8.1057899999999989</v>
          </cell>
          <cell r="DA1299">
            <v>0.63500000000000001</v>
          </cell>
          <cell r="DB1299">
            <v>1</v>
          </cell>
          <cell r="DC1299">
            <v>1</v>
          </cell>
        </row>
        <row r="1300">
          <cell r="C1300" t="str">
            <v>L6x6x1/2</v>
          </cell>
          <cell r="D1300" t="str">
            <v>F</v>
          </cell>
          <cell r="E1300">
            <v>19.600000000000001</v>
          </cell>
          <cell r="F1300">
            <v>5.77</v>
          </cell>
          <cell r="G1300">
            <v>6</v>
          </cell>
          <cell r="H1300">
            <v>0</v>
          </cell>
          <cell r="I1300">
            <v>0</v>
          </cell>
          <cell r="J1300">
            <v>0</v>
          </cell>
          <cell r="K1300">
            <v>6</v>
          </cell>
          <cell r="L1300">
            <v>0</v>
          </cell>
          <cell r="M1300">
            <v>0</v>
          </cell>
          <cell r="N1300">
            <v>0</v>
          </cell>
          <cell r="O1300">
            <v>0.5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0</v>
          </cell>
          <cell r="V1300">
            <v>1.67</v>
          </cell>
          <cell r="W1300">
            <v>1.67</v>
          </cell>
          <cell r="X1300">
            <v>0</v>
          </cell>
          <cell r="Y1300">
            <v>0.48099999999999998</v>
          </cell>
          <cell r="Z1300">
            <v>0.48099999999999998</v>
          </cell>
          <cell r="AB1300">
            <v>12</v>
          </cell>
          <cell r="AD1300">
            <v>11</v>
          </cell>
          <cell r="AF1300">
            <v>0</v>
          </cell>
          <cell r="AG1300">
            <v>0</v>
          </cell>
          <cell r="AH1300">
            <v>0</v>
          </cell>
          <cell r="AI1300">
            <v>19.899999999999999</v>
          </cell>
          <cell r="AJ1300">
            <v>8.2200000000000006</v>
          </cell>
          <cell r="AK1300">
            <v>4.59</v>
          </cell>
          <cell r="AL1300">
            <v>1.86</v>
          </cell>
          <cell r="AM1300">
            <v>19.899999999999999</v>
          </cell>
          <cell r="AN1300">
            <v>8.2200000000000006</v>
          </cell>
          <cell r="AO1300">
            <v>4.59</v>
          </cell>
          <cell r="AP1300">
            <v>1.86</v>
          </cell>
          <cell r="AQ1300">
            <v>1.18</v>
          </cell>
          <cell r="AR1300">
            <v>0.501</v>
          </cell>
          <cell r="AS1300">
            <v>1.32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3.3</v>
          </cell>
          <cell r="AZ1300">
            <v>0.63100000000000001</v>
          </cell>
          <cell r="BA1300">
            <v>1</v>
          </cell>
          <cell r="BB1300">
            <v>1</v>
          </cell>
          <cell r="BD1300" t="str">
            <v>L152x152x12.7</v>
          </cell>
          <cell r="BE1300" t="str">
            <v>L152x152x12.7</v>
          </cell>
          <cell r="BF1300">
            <v>29.200000000000003</v>
          </cell>
          <cell r="BG1300">
            <v>37.255049369999995</v>
          </cell>
          <cell r="BH1300">
            <v>15.245999999999999</v>
          </cell>
          <cell r="BI1300">
            <v>0</v>
          </cell>
          <cell r="BJ1300">
            <v>0</v>
          </cell>
          <cell r="BK1300">
            <v>0</v>
          </cell>
          <cell r="BL1300">
            <v>15.245999999999999</v>
          </cell>
          <cell r="BM1300">
            <v>0</v>
          </cell>
          <cell r="BN1300">
            <v>0</v>
          </cell>
          <cell r="BO1300">
            <v>0</v>
          </cell>
          <cell r="BP1300">
            <v>1.2705</v>
          </cell>
          <cell r="BQ1300">
            <v>0</v>
          </cell>
          <cell r="BR1300">
            <v>0</v>
          </cell>
          <cell r="BS1300">
            <v>2.5409999999999999</v>
          </cell>
          <cell r="BT1300">
            <v>2.5409999999999999</v>
          </cell>
          <cell r="BU1300">
            <v>0</v>
          </cell>
          <cell r="BW1300">
            <v>4.2434699999999994</v>
          </cell>
          <cell r="BX1300">
            <v>4.2434699999999994</v>
          </cell>
          <cell r="BY1300">
            <v>0</v>
          </cell>
          <cell r="BZ1300">
            <v>1.222221</v>
          </cell>
          <cell r="CA1300">
            <v>1.222221</v>
          </cell>
          <cell r="CB1300">
            <v>0</v>
          </cell>
          <cell r="CC1300">
            <v>12</v>
          </cell>
          <cell r="CD1300">
            <v>0</v>
          </cell>
          <cell r="CE1300">
            <v>11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829.60571776164386</v>
          </cell>
          <cell r="CK1300">
            <v>134.86082518062</v>
          </cell>
          <cell r="CL1300">
            <v>75.305497272389999</v>
          </cell>
          <cell r="CM1300">
            <v>4.7262599999999999</v>
          </cell>
          <cell r="CN1300">
            <v>829.60571776164386</v>
          </cell>
          <cell r="CO1300">
            <v>134.86082518062</v>
          </cell>
          <cell r="CP1300">
            <v>75.305497272389999</v>
          </cell>
          <cell r="CQ1300">
            <v>4.7262599999999999</v>
          </cell>
          <cell r="CR1300">
            <v>2.9983799999999996</v>
          </cell>
          <cell r="CS1300">
            <v>20.88605349741626</v>
          </cell>
          <cell r="CT1300">
            <v>355.30549283814662</v>
          </cell>
          <cell r="CU1300">
            <v>0</v>
          </cell>
          <cell r="CV1300">
            <v>0</v>
          </cell>
          <cell r="CW1300">
            <v>0</v>
          </cell>
          <cell r="CX1300">
            <v>0</v>
          </cell>
          <cell r="CY1300">
            <v>0</v>
          </cell>
          <cell r="CZ1300">
            <v>8.3852999999999991</v>
          </cell>
          <cell r="DA1300">
            <v>0.63100000000000001</v>
          </cell>
          <cell r="DB1300">
            <v>1</v>
          </cell>
          <cell r="DC1300">
            <v>1</v>
          </cell>
        </row>
        <row r="1301">
          <cell r="C1301" t="str">
            <v>L6x6x3/4</v>
          </cell>
          <cell r="D1301" t="str">
            <v>F</v>
          </cell>
          <cell r="E1301">
            <v>28.8</v>
          </cell>
          <cell r="F1301">
            <v>8.4600000000000009</v>
          </cell>
          <cell r="G1301">
            <v>6</v>
          </cell>
          <cell r="H1301">
            <v>0</v>
          </cell>
          <cell r="I1301">
            <v>0</v>
          </cell>
          <cell r="J1301">
            <v>0</v>
          </cell>
          <cell r="K1301">
            <v>6</v>
          </cell>
          <cell r="L1301">
            <v>0</v>
          </cell>
          <cell r="M1301">
            <v>0</v>
          </cell>
          <cell r="N1301">
            <v>0</v>
          </cell>
          <cell r="O1301">
            <v>0.75</v>
          </cell>
          <cell r="P1301">
            <v>0</v>
          </cell>
          <cell r="Q1301">
            <v>0</v>
          </cell>
          <cell r="R1301">
            <v>1.25</v>
          </cell>
          <cell r="S1301">
            <v>1.25</v>
          </cell>
          <cell r="T1301">
            <v>0</v>
          </cell>
          <cell r="V1301">
            <v>1.77</v>
          </cell>
          <cell r="W1301">
            <v>1.77</v>
          </cell>
          <cell r="X1301">
            <v>0</v>
          </cell>
          <cell r="Y1301">
            <v>0.70499999999999996</v>
          </cell>
          <cell r="Z1301">
            <v>0.70499999999999996</v>
          </cell>
          <cell r="AB1301">
            <v>8</v>
          </cell>
          <cell r="AD1301">
            <v>7</v>
          </cell>
          <cell r="AF1301">
            <v>0</v>
          </cell>
          <cell r="AG1301">
            <v>0</v>
          </cell>
          <cell r="AH1301">
            <v>0</v>
          </cell>
          <cell r="AI1301">
            <v>28.1</v>
          </cell>
          <cell r="AJ1301">
            <v>11.9</v>
          </cell>
          <cell r="AK1301">
            <v>6.64</v>
          </cell>
          <cell r="AL1301">
            <v>1.82</v>
          </cell>
          <cell r="AM1301">
            <v>28.1</v>
          </cell>
          <cell r="AN1301">
            <v>11.9</v>
          </cell>
          <cell r="AO1301">
            <v>6.64</v>
          </cell>
          <cell r="AP1301">
            <v>1.82</v>
          </cell>
          <cell r="AQ1301">
            <v>1.17</v>
          </cell>
          <cell r="AR1301">
            <v>1.61</v>
          </cell>
          <cell r="AS1301">
            <v>4.17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3.25</v>
          </cell>
          <cell r="AZ1301">
            <v>0.63100000000000001</v>
          </cell>
          <cell r="BA1301">
            <v>1</v>
          </cell>
          <cell r="BB1301">
            <v>1</v>
          </cell>
          <cell r="BD1301" t="str">
            <v>L152x152x19</v>
          </cell>
          <cell r="BE1301" t="str">
            <v>L152x152x19</v>
          </cell>
          <cell r="BF1301">
            <v>42.9</v>
          </cell>
          <cell r="BG1301">
            <v>54.623521260000004</v>
          </cell>
          <cell r="BH1301">
            <v>15.245999999999999</v>
          </cell>
          <cell r="BI1301">
            <v>0</v>
          </cell>
          <cell r="BJ1301">
            <v>0</v>
          </cell>
          <cell r="BK1301">
            <v>0</v>
          </cell>
          <cell r="BL1301">
            <v>15.245999999999999</v>
          </cell>
          <cell r="BM1301">
            <v>0</v>
          </cell>
          <cell r="BN1301">
            <v>0</v>
          </cell>
          <cell r="BO1301">
            <v>0</v>
          </cell>
          <cell r="BP1301">
            <v>1.9057499999999998</v>
          </cell>
          <cell r="BQ1301">
            <v>0</v>
          </cell>
          <cell r="BR1301">
            <v>0</v>
          </cell>
          <cell r="BS1301">
            <v>3.17625</v>
          </cell>
          <cell r="BT1301">
            <v>3.17625</v>
          </cell>
          <cell r="BU1301">
            <v>0</v>
          </cell>
          <cell r="BW1301">
            <v>4.4975699999999996</v>
          </cell>
          <cell r="BX1301">
            <v>4.4975699999999996</v>
          </cell>
          <cell r="BY1301">
            <v>0</v>
          </cell>
          <cell r="BZ1301">
            <v>1.7914049999999999</v>
          </cell>
          <cell r="CA1301">
            <v>1.7914049999999999</v>
          </cell>
          <cell r="CB1301">
            <v>0</v>
          </cell>
          <cell r="CC1301">
            <v>8</v>
          </cell>
          <cell r="CD1301">
            <v>0</v>
          </cell>
          <cell r="CE1301">
            <v>7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1171.4532999548842</v>
          </cell>
          <cell r="CK1301">
            <v>195.23647440989998</v>
          </cell>
          <cell r="CL1301">
            <v>108.93867143543999</v>
          </cell>
          <cell r="CM1301">
            <v>4.6246200000000002</v>
          </cell>
          <cell r="CN1301">
            <v>1171.4532999548842</v>
          </cell>
          <cell r="CO1301">
            <v>195.23647440989998</v>
          </cell>
          <cell r="CP1301">
            <v>108.93867143543999</v>
          </cell>
          <cell r="CQ1301">
            <v>4.6246200000000002</v>
          </cell>
          <cell r="CR1301">
            <v>2.9729699999999997</v>
          </cell>
          <cell r="CS1301">
            <v>67.118854552575215</v>
          </cell>
          <cell r="CT1301">
            <v>1122.442352375054</v>
          </cell>
          <cell r="CU1301">
            <v>0</v>
          </cell>
          <cell r="CV1301">
            <v>0</v>
          </cell>
          <cell r="CW1301">
            <v>0</v>
          </cell>
          <cell r="CX1301">
            <v>0</v>
          </cell>
          <cell r="CY1301">
            <v>0</v>
          </cell>
          <cell r="CZ1301">
            <v>8.2582500000000003</v>
          </cell>
          <cell r="DA1301">
            <v>0.63100000000000001</v>
          </cell>
          <cell r="DB1301">
            <v>1</v>
          </cell>
          <cell r="DC1301">
            <v>1</v>
          </cell>
        </row>
        <row r="1302">
          <cell r="C1302" t="str">
            <v>L6x6x3/8</v>
          </cell>
          <cell r="D1302" t="str">
            <v>F</v>
          </cell>
          <cell r="E1302">
            <v>14.9</v>
          </cell>
          <cell r="F1302">
            <v>4.38</v>
          </cell>
          <cell r="G1302">
            <v>6</v>
          </cell>
          <cell r="H1302">
            <v>0</v>
          </cell>
          <cell r="I1302">
            <v>0</v>
          </cell>
          <cell r="J1302">
            <v>0</v>
          </cell>
          <cell r="K1302">
            <v>6</v>
          </cell>
          <cell r="L1302">
            <v>0</v>
          </cell>
          <cell r="M1302">
            <v>0</v>
          </cell>
          <cell r="N1302">
            <v>0</v>
          </cell>
          <cell r="O1302">
            <v>0.375</v>
          </cell>
          <cell r="P1302">
            <v>0</v>
          </cell>
          <cell r="Q1302">
            <v>0</v>
          </cell>
          <cell r="R1302">
            <v>0.875</v>
          </cell>
          <cell r="S1302">
            <v>0.875</v>
          </cell>
          <cell r="T1302">
            <v>0</v>
          </cell>
          <cell r="V1302">
            <v>1.62</v>
          </cell>
          <cell r="W1302">
            <v>1.62</v>
          </cell>
          <cell r="X1302">
            <v>0</v>
          </cell>
          <cell r="Y1302">
            <v>0.36499999999999999</v>
          </cell>
          <cell r="Z1302">
            <v>0.36499999999999999</v>
          </cell>
          <cell r="AB1302">
            <v>16</v>
          </cell>
          <cell r="AD1302">
            <v>15</v>
          </cell>
          <cell r="AF1302">
            <v>0</v>
          </cell>
          <cell r="AG1302">
            <v>0</v>
          </cell>
          <cell r="AH1302">
            <v>0</v>
          </cell>
          <cell r="AI1302">
            <v>15.4</v>
          </cell>
          <cell r="AJ1302">
            <v>6.27</v>
          </cell>
          <cell r="AK1302">
            <v>3.51</v>
          </cell>
          <cell r="AL1302">
            <v>1.87</v>
          </cell>
          <cell r="AM1302">
            <v>15.4</v>
          </cell>
          <cell r="AN1302">
            <v>6.26</v>
          </cell>
          <cell r="AO1302">
            <v>3.51</v>
          </cell>
          <cell r="AP1302">
            <v>1.87</v>
          </cell>
          <cell r="AQ1302">
            <v>1.19</v>
          </cell>
          <cell r="AR1302">
            <v>0.218</v>
          </cell>
          <cell r="AS1302">
            <v>0.57499999999999996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3.33</v>
          </cell>
          <cell r="AZ1302">
            <v>0.63</v>
          </cell>
          <cell r="BA1302">
            <v>1</v>
          </cell>
          <cell r="BB1302">
            <v>0.91156412784207241</v>
          </cell>
          <cell r="BD1302" t="str">
            <v>L152x152x9.5</v>
          </cell>
          <cell r="BE1302" t="str">
            <v>L152x152x9.5</v>
          </cell>
          <cell r="BF1302">
            <v>22.200000000000003</v>
          </cell>
          <cell r="BG1302">
            <v>28.280262779999997</v>
          </cell>
          <cell r="BH1302">
            <v>15.245999999999999</v>
          </cell>
          <cell r="BI1302">
            <v>0</v>
          </cell>
          <cell r="BJ1302">
            <v>0</v>
          </cell>
          <cell r="BK1302">
            <v>0</v>
          </cell>
          <cell r="BL1302">
            <v>15.245999999999999</v>
          </cell>
          <cell r="BM1302">
            <v>0</v>
          </cell>
          <cell r="BN1302">
            <v>0</v>
          </cell>
          <cell r="BO1302">
            <v>0</v>
          </cell>
          <cell r="BP1302">
            <v>0.95287499999999992</v>
          </cell>
          <cell r="BQ1302">
            <v>0</v>
          </cell>
          <cell r="BR1302">
            <v>0</v>
          </cell>
          <cell r="BS1302">
            <v>2.2233749999999999</v>
          </cell>
          <cell r="BT1302">
            <v>2.2233749999999999</v>
          </cell>
          <cell r="BU1302">
            <v>0</v>
          </cell>
          <cell r="BW1302">
            <v>4.1164199999999997</v>
          </cell>
          <cell r="BX1302">
            <v>4.1164199999999997</v>
          </cell>
          <cell r="BY1302">
            <v>0</v>
          </cell>
          <cell r="BZ1302">
            <v>0.92746499999999998</v>
          </cell>
          <cell r="CA1302">
            <v>0.92746499999999998</v>
          </cell>
          <cell r="CB1302">
            <v>0</v>
          </cell>
          <cell r="CC1302">
            <v>16</v>
          </cell>
          <cell r="CD1302">
            <v>0</v>
          </cell>
          <cell r="CE1302">
            <v>15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642.00643485071942</v>
          </cell>
          <cell r="CK1302">
            <v>102.86829365966999</v>
          </cell>
          <cell r="CL1302">
            <v>57.586556737709991</v>
          </cell>
          <cell r="CM1302">
            <v>4.7516699999999998</v>
          </cell>
          <cell r="CN1302">
            <v>642.00643485071942</v>
          </cell>
          <cell r="CO1302">
            <v>102.70422939545999</v>
          </cell>
          <cell r="CP1302">
            <v>57.586556737709991</v>
          </cell>
          <cell r="CQ1302">
            <v>4.7516699999999998</v>
          </cell>
          <cell r="CR1302">
            <v>3.02379</v>
          </cell>
          <cell r="CS1302">
            <v>9.0881430387958968</v>
          </cell>
          <cell r="CT1302">
            <v>154.77322604691992</v>
          </cell>
          <cell r="CU1302">
            <v>0</v>
          </cell>
          <cell r="CV1302">
            <v>0</v>
          </cell>
          <cell r="CW1302">
            <v>0</v>
          </cell>
          <cell r="CX1302">
            <v>0</v>
          </cell>
          <cell r="CY1302">
            <v>0</v>
          </cell>
          <cell r="CZ1302">
            <v>8.4615299999999998</v>
          </cell>
          <cell r="DA1302">
            <v>0.63</v>
          </cell>
          <cell r="DB1302">
            <v>1</v>
          </cell>
          <cell r="DC1302">
            <v>0.91</v>
          </cell>
        </row>
        <row r="1303">
          <cell r="C1303" t="str">
            <v>L6x6x5/16</v>
          </cell>
          <cell r="D1303" t="str">
            <v>F</v>
          </cell>
          <cell r="E1303">
            <v>12.5</v>
          </cell>
          <cell r="F1303">
            <v>3.67</v>
          </cell>
          <cell r="G1303">
            <v>6</v>
          </cell>
          <cell r="H1303">
            <v>0</v>
          </cell>
          <cell r="I1303">
            <v>0</v>
          </cell>
          <cell r="J1303">
            <v>0</v>
          </cell>
          <cell r="K1303">
            <v>6</v>
          </cell>
          <cell r="L1303">
            <v>0</v>
          </cell>
          <cell r="M1303">
            <v>0</v>
          </cell>
          <cell r="N1303">
            <v>0</v>
          </cell>
          <cell r="O1303">
            <v>0.3125</v>
          </cell>
          <cell r="P1303">
            <v>0</v>
          </cell>
          <cell r="Q1303">
            <v>0</v>
          </cell>
          <cell r="R1303">
            <v>0.8125</v>
          </cell>
          <cell r="S1303">
            <v>0.8125</v>
          </cell>
          <cell r="T1303">
            <v>0</v>
          </cell>
          <cell r="V1303">
            <v>1.6</v>
          </cell>
          <cell r="W1303">
            <v>1.6</v>
          </cell>
          <cell r="X1303">
            <v>0</v>
          </cell>
          <cell r="Y1303">
            <v>0.30599999999999999</v>
          </cell>
          <cell r="Z1303">
            <v>0.30599999999999999</v>
          </cell>
          <cell r="AB1303">
            <v>19.2</v>
          </cell>
          <cell r="AD1303">
            <v>18.2</v>
          </cell>
          <cell r="AF1303">
            <v>0</v>
          </cell>
          <cell r="AG1303">
            <v>0</v>
          </cell>
          <cell r="AH1303">
            <v>0</v>
          </cell>
          <cell r="AI1303">
            <v>13</v>
          </cell>
          <cell r="AJ1303">
            <v>5.26</v>
          </cell>
          <cell r="AK1303">
            <v>2.95</v>
          </cell>
          <cell r="AL1303">
            <v>1.88</v>
          </cell>
          <cell r="AM1303">
            <v>13</v>
          </cell>
          <cell r="AN1303">
            <v>5.26</v>
          </cell>
          <cell r="AO1303">
            <v>2.95</v>
          </cell>
          <cell r="AP1303">
            <v>1.88</v>
          </cell>
          <cell r="AQ1303">
            <v>1.19</v>
          </cell>
          <cell r="AR1303">
            <v>0.129</v>
          </cell>
          <cell r="AS1303">
            <v>0.33800000000000002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3.35</v>
          </cell>
          <cell r="AZ1303">
            <v>0.63</v>
          </cell>
          <cell r="BA1303">
            <v>1</v>
          </cell>
          <cell r="BB1303">
            <v>0.82587695341048695</v>
          </cell>
          <cell r="BD1303" t="str">
            <v>L152x152x7.9</v>
          </cell>
          <cell r="BE1303" t="str">
            <v>L152x152x7.9</v>
          </cell>
          <cell r="BF1303">
            <v>18.700000000000003</v>
          </cell>
          <cell r="BG1303">
            <v>23.696019269999997</v>
          </cell>
          <cell r="BH1303">
            <v>15.245999999999999</v>
          </cell>
          <cell r="BI1303">
            <v>0</v>
          </cell>
          <cell r="BJ1303">
            <v>0</v>
          </cell>
          <cell r="BK1303">
            <v>0</v>
          </cell>
          <cell r="BL1303">
            <v>15.245999999999999</v>
          </cell>
          <cell r="BM1303">
            <v>0</v>
          </cell>
          <cell r="BN1303">
            <v>0</v>
          </cell>
          <cell r="BO1303">
            <v>0</v>
          </cell>
          <cell r="BP1303">
            <v>0.7940625</v>
          </cell>
          <cell r="BQ1303">
            <v>0</v>
          </cell>
          <cell r="BR1303">
            <v>0</v>
          </cell>
          <cell r="BS1303">
            <v>2.0645625000000001</v>
          </cell>
          <cell r="BT1303">
            <v>2.0645625000000001</v>
          </cell>
          <cell r="BU1303">
            <v>0</v>
          </cell>
          <cell r="BW1303">
            <v>4.0655999999999999</v>
          </cell>
          <cell r="BX1303">
            <v>4.0655999999999999</v>
          </cell>
          <cell r="BY1303">
            <v>0</v>
          </cell>
          <cell r="BZ1303">
            <v>0.77754599999999996</v>
          </cell>
          <cell r="CA1303">
            <v>0.77754599999999996</v>
          </cell>
          <cell r="CB1303">
            <v>0</v>
          </cell>
          <cell r="CC1303">
            <v>19.2</v>
          </cell>
          <cell r="CD1303">
            <v>0</v>
          </cell>
          <cell r="CE1303">
            <v>18.2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541.95348396489294</v>
          </cell>
          <cell r="CK1303">
            <v>86.297802974459998</v>
          </cell>
          <cell r="CL1303">
            <v>48.398957941950002</v>
          </cell>
          <cell r="CM1303">
            <v>4.7770799999999998</v>
          </cell>
          <cell r="CN1303">
            <v>541.95348396489294</v>
          </cell>
          <cell r="CO1303">
            <v>86.297802974459998</v>
          </cell>
          <cell r="CP1303">
            <v>48.398957941950002</v>
          </cell>
          <cell r="CQ1303">
            <v>4.7770799999999998</v>
          </cell>
          <cell r="CR1303">
            <v>3.02379</v>
          </cell>
          <cell r="CS1303">
            <v>5.3778461101131692</v>
          </cell>
          <cell r="CT1303">
            <v>90.97973983279816</v>
          </cell>
          <cell r="CU1303">
            <v>0</v>
          </cell>
          <cell r="CV1303">
            <v>0</v>
          </cell>
          <cell r="CW1303">
            <v>0</v>
          </cell>
          <cell r="CX1303">
            <v>0</v>
          </cell>
          <cell r="CY1303">
            <v>0</v>
          </cell>
          <cell r="CZ1303">
            <v>8.5123499999999996</v>
          </cell>
          <cell r="DA1303">
            <v>0.63</v>
          </cell>
          <cell r="DB1303">
            <v>1</v>
          </cell>
          <cell r="DC1303">
            <v>0.82400000000000007</v>
          </cell>
        </row>
        <row r="1304">
          <cell r="C1304" t="str">
            <v>L6x6x5/8</v>
          </cell>
          <cell r="D1304" t="str">
            <v>F</v>
          </cell>
          <cell r="E1304">
            <v>24.3</v>
          </cell>
          <cell r="F1304">
            <v>7.13</v>
          </cell>
          <cell r="G1304">
            <v>6</v>
          </cell>
          <cell r="H1304">
            <v>0</v>
          </cell>
          <cell r="I1304">
            <v>0</v>
          </cell>
          <cell r="J1304">
            <v>0</v>
          </cell>
          <cell r="K1304">
            <v>6</v>
          </cell>
          <cell r="L1304">
            <v>0</v>
          </cell>
          <cell r="M1304">
            <v>0</v>
          </cell>
          <cell r="N1304">
            <v>0</v>
          </cell>
          <cell r="O1304">
            <v>0.625</v>
          </cell>
          <cell r="P1304">
            <v>0</v>
          </cell>
          <cell r="Q1304">
            <v>0</v>
          </cell>
          <cell r="R1304">
            <v>1.125</v>
          </cell>
          <cell r="S1304">
            <v>1.125</v>
          </cell>
          <cell r="T1304">
            <v>0</v>
          </cell>
          <cell r="V1304">
            <v>1.72</v>
          </cell>
          <cell r="W1304">
            <v>1.72</v>
          </cell>
          <cell r="X1304">
            <v>0</v>
          </cell>
          <cell r="Y1304">
            <v>0.59399999999999997</v>
          </cell>
          <cell r="Z1304">
            <v>0.59399999999999997</v>
          </cell>
          <cell r="AB1304">
            <v>9.6</v>
          </cell>
          <cell r="AD1304">
            <v>8.6</v>
          </cell>
          <cell r="AF1304">
            <v>0</v>
          </cell>
          <cell r="AG1304">
            <v>0</v>
          </cell>
          <cell r="AH1304">
            <v>0</v>
          </cell>
          <cell r="AI1304">
            <v>24.1</v>
          </cell>
          <cell r="AJ1304">
            <v>10.1</v>
          </cell>
          <cell r="AK1304">
            <v>5.64</v>
          </cell>
          <cell r="AL1304">
            <v>1.84</v>
          </cell>
          <cell r="AM1304">
            <v>24.1</v>
          </cell>
          <cell r="AN1304">
            <v>10.1</v>
          </cell>
          <cell r="AO1304">
            <v>5.64</v>
          </cell>
          <cell r="AP1304">
            <v>1.84</v>
          </cell>
          <cell r="AQ1304">
            <v>1.17</v>
          </cell>
          <cell r="AR1304">
            <v>0.95499999999999996</v>
          </cell>
          <cell r="AS1304">
            <v>2.5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3.28</v>
          </cell>
          <cell r="AZ1304">
            <v>0.63100000000000001</v>
          </cell>
          <cell r="BA1304">
            <v>1</v>
          </cell>
          <cell r="BB1304">
            <v>1</v>
          </cell>
          <cell r="BD1304" t="str">
            <v>L152x152x15.9</v>
          </cell>
          <cell r="BE1304" t="str">
            <v>L152x152x15.9</v>
          </cell>
          <cell r="BF1304">
            <v>36.200000000000003</v>
          </cell>
          <cell r="BG1304">
            <v>46.036135529999996</v>
          </cell>
          <cell r="BH1304">
            <v>15.245999999999999</v>
          </cell>
          <cell r="BI1304">
            <v>0</v>
          </cell>
          <cell r="BJ1304">
            <v>0</v>
          </cell>
          <cell r="BK1304">
            <v>0</v>
          </cell>
          <cell r="BL1304">
            <v>15.245999999999999</v>
          </cell>
          <cell r="BM1304">
            <v>0</v>
          </cell>
          <cell r="BN1304">
            <v>0</v>
          </cell>
          <cell r="BO1304">
            <v>0</v>
          </cell>
          <cell r="BP1304">
            <v>1.588125</v>
          </cell>
          <cell r="BQ1304">
            <v>0</v>
          </cell>
          <cell r="BR1304">
            <v>0</v>
          </cell>
          <cell r="BS1304">
            <v>2.858625</v>
          </cell>
          <cell r="BT1304">
            <v>2.858625</v>
          </cell>
          <cell r="BU1304">
            <v>0</v>
          </cell>
          <cell r="BW1304">
            <v>4.37052</v>
          </cell>
          <cell r="BX1304">
            <v>4.37052</v>
          </cell>
          <cell r="BY1304">
            <v>0</v>
          </cell>
          <cell r="BZ1304">
            <v>1.5093539999999999</v>
          </cell>
          <cell r="CA1304">
            <v>1.5093539999999999</v>
          </cell>
          <cell r="CB1304">
            <v>0</v>
          </cell>
          <cell r="CC1304">
            <v>9.6</v>
          </cell>
          <cell r="CD1304">
            <v>0</v>
          </cell>
          <cell r="CE1304">
            <v>8.6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1004.6983818118401</v>
          </cell>
          <cell r="CK1304">
            <v>165.70490685209998</v>
          </cell>
          <cell r="CL1304">
            <v>92.532245014439994</v>
          </cell>
          <cell r="CM1304">
            <v>4.67544</v>
          </cell>
          <cell r="CN1304">
            <v>1004.6983818118401</v>
          </cell>
          <cell r="CO1304">
            <v>165.70490685209998</v>
          </cell>
          <cell r="CP1304">
            <v>92.532245014439994</v>
          </cell>
          <cell r="CQ1304">
            <v>4.67544</v>
          </cell>
          <cell r="CR1304">
            <v>2.9729699999999997</v>
          </cell>
          <cell r="CS1304">
            <v>39.812736706651755</v>
          </cell>
          <cell r="CT1304">
            <v>672.92706976921704</v>
          </cell>
          <cell r="CU1304">
            <v>0</v>
          </cell>
          <cell r="CV1304">
            <v>0</v>
          </cell>
          <cell r="CW1304">
            <v>0</v>
          </cell>
          <cell r="CX1304">
            <v>0</v>
          </cell>
          <cell r="CY1304">
            <v>0</v>
          </cell>
          <cell r="CZ1304">
            <v>8.3344799999999992</v>
          </cell>
          <cell r="DA1304">
            <v>0.63100000000000001</v>
          </cell>
          <cell r="DB1304">
            <v>1</v>
          </cell>
          <cell r="DC1304">
            <v>1</v>
          </cell>
        </row>
        <row r="1305">
          <cell r="C1305" t="str">
            <v>L6x6x7/16</v>
          </cell>
          <cell r="D1305" t="str">
            <v>F</v>
          </cell>
          <cell r="E1305">
            <v>17.3</v>
          </cell>
          <cell r="F1305">
            <v>5.08</v>
          </cell>
          <cell r="G1305">
            <v>6</v>
          </cell>
          <cell r="H1305">
            <v>0</v>
          </cell>
          <cell r="I1305">
            <v>0</v>
          </cell>
          <cell r="J1305">
            <v>0</v>
          </cell>
          <cell r="K1305">
            <v>6</v>
          </cell>
          <cell r="L1305">
            <v>0</v>
          </cell>
          <cell r="M1305">
            <v>0</v>
          </cell>
          <cell r="N1305">
            <v>0</v>
          </cell>
          <cell r="O1305">
            <v>0.4375</v>
          </cell>
          <cell r="P1305">
            <v>0</v>
          </cell>
          <cell r="Q1305">
            <v>0</v>
          </cell>
          <cell r="R1305">
            <v>0.9375</v>
          </cell>
          <cell r="S1305">
            <v>0.9375</v>
          </cell>
          <cell r="T1305">
            <v>0</v>
          </cell>
          <cell r="V1305">
            <v>1.65</v>
          </cell>
          <cell r="W1305">
            <v>1.65</v>
          </cell>
          <cell r="X1305">
            <v>0</v>
          </cell>
          <cell r="Y1305">
            <v>0.42299999999999999</v>
          </cell>
          <cell r="Z1305">
            <v>0.42299999999999999</v>
          </cell>
          <cell r="AB1305">
            <v>13.714285714285714</v>
          </cell>
          <cell r="AD1305">
            <v>12.714285714285714</v>
          </cell>
          <cell r="AF1305">
            <v>0</v>
          </cell>
          <cell r="AG1305">
            <v>0</v>
          </cell>
          <cell r="AH1305">
            <v>0</v>
          </cell>
          <cell r="AI1305">
            <v>17.600000000000001</v>
          </cell>
          <cell r="AJ1305">
            <v>7.25</v>
          </cell>
          <cell r="AK1305">
            <v>4.0599999999999996</v>
          </cell>
          <cell r="AL1305">
            <v>1.86</v>
          </cell>
          <cell r="AM1305">
            <v>17.600000000000001</v>
          </cell>
          <cell r="AN1305">
            <v>7.25</v>
          </cell>
          <cell r="AO1305">
            <v>4.0599999999999996</v>
          </cell>
          <cell r="AP1305">
            <v>1.86</v>
          </cell>
          <cell r="AQ1305">
            <v>1.18</v>
          </cell>
          <cell r="AR1305">
            <v>0.34</v>
          </cell>
          <cell r="AS1305">
            <v>0.89900000000000002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3.32</v>
          </cell>
          <cell r="AZ1305">
            <v>0.629</v>
          </cell>
          <cell r="BA1305">
            <v>1</v>
          </cell>
          <cell r="BB1305">
            <v>0.97276925243606205</v>
          </cell>
          <cell r="BD1305" t="str">
            <v>L152x152x11.1</v>
          </cell>
          <cell r="BE1305" t="str">
            <v>L152x152x11.1</v>
          </cell>
          <cell r="BF1305">
            <v>25.8</v>
          </cell>
          <cell r="BG1305">
            <v>32.799939479999999</v>
          </cell>
          <cell r="BH1305">
            <v>15.245999999999999</v>
          </cell>
          <cell r="BI1305">
            <v>0</v>
          </cell>
          <cell r="BJ1305">
            <v>0</v>
          </cell>
          <cell r="BK1305">
            <v>0</v>
          </cell>
          <cell r="BL1305">
            <v>15.245999999999999</v>
          </cell>
          <cell r="BM1305">
            <v>0</v>
          </cell>
          <cell r="BN1305">
            <v>0</v>
          </cell>
          <cell r="BO1305">
            <v>0</v>
          </cell>
          <cell r="BP1305">
            <v>1.1116874999999999</v>
          </cell>
          <cell r="BQ1305">
            <v>0</v>
          </cell>
          <cell r="BR1305">
            <v>0</v>
          </cell>
          <cell r="BS1305">
            <v>2.3821875000000001</v>
          </cell>
          <cell r="BT1305">
            <v>2.3821875000000001</v>
          </cell>
          <cell r="BU1305">
            <v>0</v>
          </cell>
          <cell r="BW1305">
            <v>4.1926499999999995</v>
          </cell>
          <cell r="BX1305">
            <v>4.1926499999999995</v>
          </cell>
          <cell r="BY1305">
            <v>0</v>
          </cell>
          <cell r="BZ1305">
            <v>1.074843</v>
          </cell>
          <cell r="CA1305">
            <v>1.074843</v>
          </cell>
          <cell r="CB1305">
            <v>0</v>
          </cell>
          <cell r="CC1305">
            <v>13.714285714285714</v>
          </cell>
          <cell r="CD1305">
            <v>0</v>
          </cell>
          <cell r="CE1305">
            <v>12.714285714285714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733.72163982939367</v>
          </cell>
          <cell r="CK1305">
            <v>118.94659155225</v>
          </cell>
          <cell r="CL1305">
            <v>66.610091269259996</v>
          </cell>
          <cell r="CM1305">
            <v>4.7262599999999999</v>
          </cell>
          <cell r="CN1305">
            <v>733.72163982939367</v>
          </cell>
          <cell r="CO1305">
            <v>118.94659155225</v>
          </cell>
          <cell r="CP1305">
            <v>66.610091269259996</v>
          </cell>
          <cell r="CQ1305">
            <v>4.7262599999999999</v>
          </cell>
          <cell r="CR1305">
            <v>2.9983799999999996</v>
          </cell>
          <cell r="CS1305">
            <v>14.17416804215874</v>
          </cell>
          <cell r="CT1305">
            <v>241.98457428901045</v>
          </cell>
          <cell r="CU1305">
            <v>0</v>
          </cell>
          <cell r="CV1305">
            <v>0</v>
          </cell>
          <cell r="CW1305">
            <v>0</v>
          </cell>
          <cell r="CX1305">
            <v>0</v>
          </cell>
          <cell r="CY1305">
            <v>0</v>
          </cell>
          <cell r="CZ1305">
            <v>8.436119999999999</v>
          </cell>
          <cell r="DA1305">
            <v>0.629</v>
          </cell>
          <cell r="DB1305">
            <v>1</v>
          </cell>
          <cell r="DC1305">
            <v>0.97099999999999997</v>
          </cell>
        </row>
        <row r="1306">
          <cell r="C1306" t="str">
            <v>L6x6x7/8</v>
          </cell>
          <cell r="D1306" t="str">
            <v>F</v>
          </cell>
          <cell r="E1306">
            <v>33.200000000000003</v>
          </cell>
          <cell r="F1306">
            <v>9.75</v>
          </cell>
          <cell r="G1306">
            <v>6</v>
          </cell>
          <cell r="H1306">
            <v>0</v>
          </cell>
          <cell r="I1306">
            <v>0</v>
          </cell>
          <cell r="J1306">
            <v>0</v>
          </cell>
          <cell r="K1306">
            <v>6</v>
          </cell>
          <cell r="L1306">
            <v>0</v>
          </cell>
          <cell r="M1306">
            <v>0</v>
          </cell>
          <cell r="N1306">
            <v>0</v>
          </cell>
          <cell r="O1306">
            <v>0.875</v>
          </cell>
          <cell r="P1306">
            <v>0</v>
          </cell>
          <cell r="Q1306">
            <v>0</v>
          </cell>
          <cell r="R1306">
            <v>1.375</v>
          </cell>
          <cell r="S1306">
            <v>1.375</v>
          </cell>
          <cell r="T1306">
            <v>0</v>
          </cell>
          <cell r="V1306">
            <v>1.81</v>
          </cell>
          <cell r="W1306">
            <v>1.81</v>
          </cell>
          <cell r="X1306">
            <v>0</v>
          </cell>
          <cell r="Y1306">
            <v>0.81299999999999994</v>
          </cell>
          <cell r="Z1306">
            <v>0.81299999999999994</v>
          </cell>
          <cell r="AB1306">
            <v>6.8571428571428568</v>
          </cell>
          <cell r="AD1306">
            <v>5.8571428571428568</v>
          </cell>
          <cell r="AF1306">
            <v>0</v>
          </cell>
          <cell r="AG1306">
            <v>0</v>
          </cell>
          <cell r="AH1306">
            <v>0</v>
          </cell>
          <cell r="AI1306">
            <v>31.9</v>
          </cell>
          <cell r="AJ1306">
            <v>13.7</v>
          </cell>
          <cell r="AK1306">
            <v>7.61</v>
          </cell>
          <cell r="AL1306">
            <v>1.81</v>
          </cell>
          <cell r="AM1306">
            <v>31.9</v>
          </cell>
          <cell r="AN1306">
            <v>13.7</v>
          </cell>
          <cell r="AO1306">
            <v>7.61</v>
          </cell>
          <cell r="AP1306">
            <v>1.81</v>
          </cell>
          <cell r="AQ1306">
            <v>1.17</v>
          </cell>
          <cell r="AR1306">
            <v>2.5099999999999998</v>
          </cell>
          <cell r="AS1306">
            <v>6.41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3.21</v>
          </cell>
          <cell r="AZ1306">
            <v>0.63500000000000001</v>
          </cell>
          <cell r="BA1306">
            <v>1</v>
          </cell>
          <cell r="BB1306">
            <v>1</v>
          </cell>
          <cell r="BD1306" t="str">
            <v>L152x152x22.2</v>
          </cell>
          <cell r="BE1306" t="str">
            <v>L152x152x22.2</v>
          </cell>
          <cell r="BF1306">
            <v>49.5</v>
          </cell>
          <cell r="BG1306">
            <v>62.952639749999996</v>
          </cell>
          <cell r="BH1306">
            <v>15.245999999999999</v>
          </cell>
          <cell r="BI1306">
            <v>0</v>
          </cell>
          <cell r="BJ1306">
            <v>0</v>
          </cell>
          <cell r="BK1306">
            <v>0</v>
          </cell>
          <cell r="BL1306">
            <v>15.245999999999999</v>
          </cell>
          <cell r="BM1306">
            <v>0</v>
          </cell>
          <cell r="BN1306">
            <v>0</v>
          </cell>
          <cell r="BO1306">
            <v>0</v>
          </cell>
          <cell r="BP1306">
            <v>2.2233749999999999</v>
          </cell>
          <cell r="BQ1306">
            <v>0</v>
          </cell>
          <cell r="BR1306">
            <v>0</v>
          </cell>
          <cell r="BS1306">
            <v>3.4938750000000001</v>
          </cell>
          <cell r="BT1306">
            <v>3.4938750000000001</v>
          </cell>
          <cell r="BU1306">
            <v>0</v>
          </cell>
          <cell r="BW1306">
            <v>4.5992100000000002</v>
          </cell>
          <cell r="BX1306">
            <v>4.5992100000000002</v>
          </cell>
          <cell r="BY1306">
            <v>0</v>
          </cell>
          <cell r="BZ1306">
            <v>2.0658329999999996</v>
          </cell>
          <cell r="CA1306">
            <v>2.0658329999999996</v>
          </cell>
          <cell r="CB1306">
            <v>0</v>
          </cell>
          <cell r="CC1306">
            <v>6.8571428571428568</v>
          </cell>
          <cell r="CD1306">
            <v>0</v>
          </cell>
          <cell r="CE1306">
            <v>5.8571428571428568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1329.8704721907759</v>
          </cell>
          <cell r="CK1306">
            <v>224.76804196769999</v>
          </cell>
          <cell r="CL1306">
            <v>124.85290506381</v>
          </cell>
          <cell r="CM1306">
            <v>4.5992100000000002</v>
          </cell>
          <cell r="CN1306">
            <v>1329.8704721907759</v>
          </cell>
          <cell r="CO1306">
            <v>224.76804196769999</v>
          </cell>
          <cell r="CP1306">
            <v>124.85290506381</v>
          </cell>
          <cell r="CQ1306">
            <v>4.5992100000000002</v>
          </cell>
          <cell r="CR1306">
            <v>2.9729699999999997</v>
          </cell>
          <cell r="CS1306">
            <v>104.6387111347601</v>
          </cell>
          <cell r="CT1306">
            <v>1725.3850068882725</v>
          </cell>
          <cell r="CU1306">
            <v>0</v>
          </cell>
          <cell r="CV1306">
            <v>0</v>
          </cell>
          <cell r="CW1306">
            <v>0</v>
          </cell>
          <cell r="CX1306">
            <v>0</v>
          </cell>
          <cell r="CY1306">
            <v>0</v>
          </cell>
          <cell r="CZ1306">
            <v>8.1566099999999988</v>
          </cell>
          <cell r="DA1306">
            <v>0.63500000000000001</v>
          </cell>
          <cell r="DB1306">
            <v>1</v>
          </cell>
          <cell r="DC1306">
            <v>1</v>
          </cell>
        </row>
        <row r="1307">
          <cell r="C1307" t="str">
            <v>L6x6x9/16</v>
          </cell>
          <cell r="D1307" t="str">
            <v>F</v>
          </cell>
          <cell r="E1307">
            <v>22</v>
          </cell>
          <cell r="F1307">
            <v>6.45</v>
          </cell>
          <cell r="G1307">
            <v>6</v>
          </cell>
          <cell r="H1307">
            <v>0</v>
          </cell>
          <cell r="I1307">
            <v>0</v>
          </cell>
          <cell r="J1307">
            <v>0</v>
          </cell>
          <cell r="K1307">
            <v>6</v>
          </cell>
          <cell r="L1307">
            <v>0</v>
          </cell>
          <cell r="M1307">
            <v>0</v>
          </cell>
          <cell r="N1307">
            <v>0</v>
          </cell>
          <cell r="O1307">
            <v>0.5625</v>
          </cell>
          <cell r="P1307">
            <v>0</v>
          </cell>
          <cell r="Q1307">
            <v>0</v>
          </cell>
          <cell r="R1307">
            <v>1.0625</v>
          </cell>
          <cell r="S1307">
            <v>1.0625</v>
          </cell>
          <cell r="T1307">
            <v>0</v>
          </cell>
          <cell r="V1307">
            <v>1.7</v>
          </cell>
          <cell r="W1307">
            <v>1.7</v>
          </cell>
          <cell r="X1307">
            <v>0</v>
          </cell>
          <cell r="Y1307">
            <v>0.53800000000000003</v>
          </cell>
          <cell r="Z1307">
            <v>0.53800000000000003</v>
          </cell>
          <cell r="AB1307">
            <v>10.666666666666666</v>
          </cell>
          <cell r="AD1307">
            <v>9.6666666666666661</v>
          </cell>
          <cell r="AF1307">
            <v>0</v>
          </cell>
          <cell r="AG1307">
            <v>0</v>
          </cell>
          <cell r="AH1307">
            <v>0</v>
          </cell>
          <cell r="AI1307">
            <v>22</v>
          </cell>
          <cell r="AJ1307">
            <v>9.18</v>
          </cell>
          <cell r="AK1307">
            <v>5.12</v>
          </cell>
          <cell r="AL1307">
            <v>1.85</v>
          </cell>
          <cell r="AM1307">
            <v>22</v>
          </cell>
          <cell r="AN1307">
            <v>9.17</v>
          </cell>
          <cell r="AO1307">
            <v>5.12</v>
          </cell>
          <cell r="AP1307">
            <v>1.85</v>
          </cell>
          <cell r="AQ1307">
            <v>1.18</v>
          </cell>
          <cell r="AR1307">
            <v>0.70399999999999996</v>
          </cell>
          <cell r="AS1307">
            <v>1.85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3.29</v>
          </cell>
          <cell r="AZ1307">
            <v>0.629</v>
          </cell>
          <cell r="BA1307">
            <v>1</v>
          </cell>
          <cell r="BB1307">
            <v>1</v>
          </cell>
          <cell r="BD1307" t="str">
            <v>L152x152x14.3</v>
          </cell>
          <cell r="BE1307" t="str">
            <v>L152x152x14.3</v>
          </cell>
          <cell r="BF1307">
            <v>32.800000000000004</v>
          </cell>
          <cell r="BG1307">
            <v>41.645592450000002</v>
          </cell>
          <cell r="BH1307">
            <v>15.245999999999999</v>
          </cell>
          <cell r="BI1307">
            <v>0</v>
          </cell>
          <cell r="BJ1307">
            <v>0</v>
          </cell>
          <cell r="BK1307">
            <v>0</v>
          </cell>
          <cell r="BL1307">
            <v>15.245999999999999</v>
          </cell>
          <cell r="BM1307">
            <v>0</v>
          </cell>
          <cell r="BN1307">
            <v>0</v>
          </cell>
          <cell r="BO1307">
            <v>0</v>
          </cell>
          <cell r="BP1307">
            <v>1.4293125</v>
          </cell>
          <cell r="BQ1307">
            <v>0</v>
          </cell>
          <cell r="BR1307">
            <v>0</v>
          </cell>
          <cell r="BS1307">
            <v>2.6998124999999997</v>
          </cell>
          <cell r="BT1307">
            <v>2.6998124999999997</v>
          </cell>
          <cell r="BU1307">
            <v>0</v>
          </cell>
          <cell r="BW1307">
            <v>4.3197000000000001</v>
          </cell>
          <cell r="BX1307">
            <v>4.3197000000000001</v>
          </cell>
          <cell r="BY1307">
            <v>0</v>
          </cell>
          <cell r="BZ1307">
            <v>1.3670580000000001</v>
          </cell>
          <cell r="CA1307">
            <v>1.3670580000000001</v>
          </cell>
          <cell r="CB1307">
            <v>0</v>
          </cell>
          <cell r="CC1307">
            <v>10.666666666666666</v>
          </cell>
          <cell r="CD1307">
            <v>0</v>
          </cell>
          <cell r="CE1307">
            <v>9.6666666666666661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917.15204978674194</v>
          </cell>
          <cell r="CK1307">
            <v>150.61099454478</v>
          </cell>
          <cell r="CL1307">
            <v>84.000903275520002</v>
          </cell>
          <cell r="CM1307">
            <v>4.70085</v>
          </cell>
          <cell r="CN1307">
            <v>917.15204978674194</v>
          </cell>
          <cell r="CO1307">
            <v>150.44693028057</v>
          </cell>
          <cell r="CP1307">
            <v>84.000903275520002</v>
          </cell>
          <cell r="CQ1307">
            <v>4.70085</v>
          </cell>
          <cell r="CR1307">
            <v>2.9983799999999996</v>
          </cell>
          <cell r="CS1307">
            <v>29.348865593175741</v>
          </cell>
          <cell r="CT1307">
            <v>497.96603162922065</v>
          </cell>
          <cell r="CU1307">
            <v>0</v>
          </cell>
          <cell r="CV1307">
            <v>0</v>
          </cell>
          <cell r="CW1307">
            <v>0</v>
          </cell>
          <cell r="CX1307">
            <v>0</v>
          </cell>
          <cell r="CY1307">
            <v>0</v>
          </cell>
          <cell r="CZ1307">
            <v>8.35989</v>
          </cell>
          <cell r="DA1307">
            <v>0.629</v>
          </cell>
          <cell r="DB1307">
            <v>1</v>
          </cell>
          <cell r="DC1307">
            <v>1</v>
          </cell>
        </row>
        <row r="1308">
          <cell r="C1308" t="str">
            <v>L7x4x1/2</v>
          </cell>
          <cell r="D1308" t="str">
            <v>F</v>
          </cell>
          <cell r="E1308">
            <v>17.899999999999999</v>
          </cell>
          <cell r="F1308">
            <v>5.26</v>
          </cell>
          <cell r="G1308">
            <v>7</v>
          </cell>
          <cell r="H1308">
            <v>0</v>
          </cell>
          <cell r="I1308">
            <v>0</v>
          </cell>
          <cell r="J1308">
            <v>0</v>
          </cell>
          <cell r="K1308">
            <v>4</v>
          </cell>
          <cell r="L1308">
            <v>0</v>
          </cell>
          <cell r="M1308">
            <v>0</v>
          </cell>
          <cell r="N1308">
            <v>0</v>
          </cell>
          <cell r="O1308">
            <v>0.5</v>
          </cell>
          <cell r="P1308">
            <v>0</v>
          </cell>
          <cell r="Q1308">
            <v>0</v>
          </cell>
          <cell r="R1308">
            <v>1</v>
          </cell>
          <cell r="S1308">
            <v>1</v>
          </cell>
          <cell r="T1308">
            <v>0</v>
          </cell>
          <cell r="V1308">
            <v>0.91</v>
          </cell>
          <cell r="W1308">
            <v>2.4</v>
          </cell>
          <cell r="X1308">
            <v>0</v>
          </cell>
          <cell r="Y1308">
            <v>0.376</v>
          </cell>
          <cell r="Z1308">
            <v>1.74</v>
          </cell>
          <cell r="AB1308">
            <v>8</v>
          </cell>
          <cell r="AD1308">
            <v>13</v>
          </cell>
          <cell r="AF1308">
            <v>0</v>
          </cell>
          <cell r="AG1308">
            <v>0</v>
          </cell>
          <cell r="AH1308">
            <v>0</v>
          </cell>
          <cell r="AI1308">
            <v>26.6</v>
          </cell>
          <cell r="AJ1308">
            <v>10.199999999999999</v>
          </cell>
          <cell r="AK1308">
            <v>5.79</v>
          </cell>
          <cell r="AL1308">
            <v>2.25</v>
          </cell>
          <cell r="AM1308">
            <v>6.48</v>
          </cell>
          <cell r="AN1308">
            <v>3.77</v>
          </cell>
          <cell r="AO1308">
            <v>2.1</v>
          </cell>
          <cell r="AP1308">
            <v>1.1100000000000001</v>
          </cell>
          <cell r="AQ1308">
            <v>0.86599999999999999</v>
          </cell>
          <cell r="AR1308">
            <v>0.45600000000000002</v>
          </cell>
          <cell r="AS1308">
            <v>1.25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3.37</v>
          </cell>
          <cell r="AZ1308">
            <v>0</v>
          </cell>
          <cell r="BA1308">
            <v>0.33400000000000002</v>
          </cell>
          <cell r="BB1308">
            <v>0.96511861186181336</v>
          </cell>
          <cell r="BD1308" t="str">
            <v>L178x102x12.7</v>
          </cell>
          <cell r="BE1308" t="str">
            <v>L178x102x12.7</v>
          </cell>
          <cell r="BF1308">
            <v>26.700000000000003</v>
          </cell>
          <cell r="BG1308">
            <v>33.962142059999998</v>
          </cell>
          <cell r="BH1308">
            <v>17.786999999999999</v>
          </cell>
          <cell r="BI1308">
            <v>0</v>
          </cell>
          <cell r="BJ1308">
            <v>0</v>
          </cell>
          <cell r="BK1308">
            <v>0</v>
          </cell>
          <cell r="BL1308">
            <v>10.164</v>
          </cell>
          <cell r="BM1308">
            <v>0</v>
          </cell>
          <cell r="BN1308">
            <v>0</v>
          </cell>
          <cell r="BO1308">
            <v>0</v>
          </cell>
          <cell r="BP1308">
            <v>1.2705</v>
          </cell>
          <cell r="BQ1308">
            <v>0</v>
          </cell>
          <cell r="BR1308">
            <v>0</v>
          </cell>
          <cell r="BS1308">
            <v>2.5409999999999999</v>
          </cell>
          <cell r="BT1308">
            <v>2.5409999999999999</v>
          </cell>
          <cell r="BU1308">
            <v>0</v>
          </cell>
          <cell r="BW1308">
            <v>2.3123100000000001</v>
          </cell>
          <cell r="BX1308">
            <v>6.0983999999999998</v>
          </cell>
          <cell r="BY1308">
            <v>0</v>
          </cell>
          <cell r="BZ1308">
            <v>0.95541599999999993</v>
          </cell>
          <cell r="CA1308">
            <v>4.4213399999999998</v>
          </cell>
          <cell r="CB1308">
            <v>0</v>
          </cell>
          <cell r="CC1308">
            <v>8</v>
          </cell>
          <cell r="CD1308">
            <v>0</v>
          </cell>
          <cell r="CE1308">
            <v>13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1108.9202056512427</v>
          </cell>
          <cell r="CK1308">
            <v>167.34554949419999</v>
          </cell>
          <cell r="CL1308">
            <v>94.993208977590001</v>
          </cell>
          <cell r="CM1308">
            <v>5.7172499999999999</v>
          </cell>
          <cell r="CN1308">
            <v>270.1429673917313</v>
          </cell>
          <cell r="CO1308">
            <v>61.852227607169993</v>
          </cell>
          <cell r="CP1308">
            <v>34.453495484100003</v>
          </cell>
          <cell r="CQ1308">
            <v>2.8205100000000001</v>
          </cell>
          <cell r="CR1308">
            <v>2.2005059999999999</v>
          </cell>
          <cell r="CS1308">
            <v>19.010060668307016</v>
          </cell>
          <cell r="CT1308">
            <v>336.46353488460852</v>
          </cell>
          <cell r="CU1308">
            <v>0</v>
          </cell>
          <cell r="CV1308">
            <v>0</v>
          </cell>
          <cell r="CW1308">
            <v>0</v>
          </cell>
          <cell r="CX1308">
            <v>0</v>
          </cell>
          <cell r="CY1308">
            <v>0</v>
          </cell>
          <cell r="CZ1308">
            <v>8.5631699999999995</v>
          </cell>
          <cell r="DA1308">
            <v>0</v>
          </cell>
          <cell r="DB1308">
            <v>0.33500000000000002</v>
          </cell>
          <cell r="DC1308">
            <v>0.96399999999999997</v>
          </cell>
        </row>
        <row r="1309">
          <cell r="C1309" t="str">
            <v>L7x4x3/4</v>
          </cell>
          <cell r="D1309" t="str">
            <v>F</v>
          </cell>
          <cell r="E1309">
            <v>26.2</v>
          </cell>
          <cell r="F1309">
            <v>7.7</v>
          </cell>
          <cell r="G1309">
            <v>7</v>
          </cell>
          <cell r="H1309">
            <v>0</v>
          </cell>
          <cell r="I1309">
            <v>0</v>
          </cell>
          <cell r="J1309">
            <v>0</v>
          </cell>
          <cell r="K1309">
            <v>4</v>
          </cell>
          <cell r="L1309">
            <v>0</v>
          </cell>
          <cell r="M1309">
            <v>0</v>
          </cell>
          <cell r="N1309">
            <v>0</v>
          </cell>
          <cell r="O1309">
            <v>0.75</v>
          </cell>
          <cell r="P1309">
            <v>0</v>
          </cell>
          <cell r="Q1309">
            <v>0</v>
          </cell>
          <cell r="R1309">
            <v>1.25</v>
          </cell>
          <cell r="S1309">
            <v>1.25</v>
          </cell>
          <cell r="T1309">
            <v>0</v>
          </cell>
          <cell r="V1309">
            <v>1</v>
          </cell>
          <cell r="W1309">
            <v>2.5</v>
          </cell>
          <cell r="X1309">
            <v>0</v>
          </cell>
          <cell r="Y1309">
            <v>0.55000000000000004</v>
          </cell>
          <cell r="Z1309">
            <v>1.87</v>
          </cell>
          <cell r="AB1309">
            <v>5.333333333333333</v>
          </cell>
          <cell r="AD1309">
            <v>8.3333333333333339</v>
          </cell>
          <cell r="AF1309">
            <v>0</v>
          </cell>
          <cell r="AG1309">
            <v>0</v>
          </cell>
          <cell r="AH1309">
            <v>0</v>
          </cell>
          <cell r="AI1309">
            <v>37.799999999999997</v>
          </cell>
          <cell r="AJ1309">
            <v>14.8</v>
          </cell>
          <cell r="AK1309">
            <v>8.39</v>
          </cell>
          <cell r="AL1309">
            <v>2.21</v>
          </cell>
          <cell r="AM1309">
            <v>9</v>
          </cell>
          <cell r="AN1309">
            <v>5.6</v>
          </cell>
          <cell r="AO1309">
            <v>3.01</v>
          </cell>
          <cell r="AP1309">
            <v>1.08</v>
          </cell>
          <cell r="AQ1309">
            <v>0.85499999999999998</v>
          </cell>
          <cell r="AR1309">
            <v>1.47</v>
          </cell>
          <cell r="AS1309">
            <v>3.97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3.31</v>
          </cell>
          <cell r="AZ1309">
            <v>0</v>
          </cell>
          <cell r="BA1309">
            <v>0.32400000000000001</v>
          </cell>
          <cell r="BB1309">
            <v>1</v>
          </cell>
          <cell r="BD1309" t="str">
            <v>L178x102x19</v>
          </cell>
          <cell r="BE1309" t="str">
            <v>L178x102x19</v>
          </cell>
          <cell r="BF1309">
            <v>39</v>
          </cell>
          <cell r="BG1309">
            <v>49.716443699999999</v>
          </cell>
          <cell r="BH1309">
            <v>17.786999999999999</v>
          </cell>
          <cell r="BI1309">
            <v>0</v>
          </cell>
          <cell r="BJ1309">
            <v>0</v>
          </cell>
          <cell r="BK1309">
            <v>0</v>
          </cell>
          <cell r="BL1309">
            <v>10.164</v>
          </cell>
          <cell r="BM1309">
            <v>0</v>
          </cell>
          <cell r="BN1309">
            <v>0</v>
          </cell>
          <cell r="BO1309">
            <v>0</v>
          </cell>
          <cell r="BP1309">
            <v>1.9057499999999998</v>
          </cell>
          <cell r="BQ1309">
            <v>0</v>
          </cell>
          <cell r="BR1309">
            <v>0</v>
          </cell>
          <cell r="BS1309">
            <v>3.17625</v>
          </cell>
          <cell r="BT1309">
            <v>3.17625</v>
          </cell>
          <cell r="BU1309">
            <v>0</v>
          </cell>
          <cell r="BW1309">
            <v>2.5409999999999999</v>
          </cell>
          <cell r="BX1309">
            <v>6.3525</v>
          </cell>
          <cell r="BY1309">
            <v>0</v>
          </cell>
          <cell r="BZ1309">
            <v>1.3975500000000001</v>
          </cell>
          <cell r="CA1309">
            <v>4.7516699999999998</v>
          </cell>
          <cell r="CB1309">
            <v>0</v>
          </cell>
          <cell r="CC1309">
            <v>5.333333333333333</v>
          </cell>
          <cell r="CD1309">
            <v>0</v>
          </cell>
          <cell r="CE1309">
            <v>8.3333333333333339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1575.8339764517657</v>
          </cell>
          <cell r="CK1309">
            <v>242.81511103080001</v>
          </cell>
          <cell r="CL1309">
            <v>137.64991767219001</v>
          </cell>
          <cell r="CM1309">
            <v>5.6156099999999993</v>
          </cell>
          <cell r="CN1309">
            <v>375.198565821849</v>
          </cell>
          <cell r="CO1309">
            <v>91.875987957599989</v>
          </cell>
          <cell r="CP1309">
            <v>49.383343527209995</v>
          </cell>
          <cell r="CQ1309">
            <v>2.7442800000000003</v>
          </cell>
          <cell r="CR1309">
            <v>2.172555</v>
          </cell>
          <cell r="CS1309">
            <v>61.282432417568664</v>
          </cell>
          <cell r="CT1309">
            <v>1068.6081867935168</v>
          </cell>
          <cell r="CU1309">
            <v>0</v>
          </cell>
          <cell r="CV1309">
            <v>0</v>
          </cell>
          <cell r="CW1309">
            <v>0</v>
          </cell>
          <cell r="CX1309">
            <v>0</v>
          </cell>
          <cell r="CY1309">
            <v>0</v>
          </cell>
          <cell r="CZ1309">
            <v>8.4107099999999999</v>
          </cell>
          <cell r="DA1309">
            <v>0</v>
          </cell>
          <cell r="DB1309">
            <v>0.32400000000000001</v>
          </cell>
          <cell r="DC1309">
            <v>1</v>
          </cell>
        </row>
        <row r="1310">
          <cell r="C1310" t="str">
            <v>L7x4x3/8</v>
          </cell>
          <cell r="D1310" t="str">
            <v>F</v>
          </cell>
          <cell r="E1310">
            <v>13.6</v>
          </cell>
          <cell r="F1310">
            <v>4</v>
          </cell>
          <cell r="G1310">
            <v>7</v>
          </cell>
          <cell r="H1310">
            <v>0</v>
          </cell>
          <cell r="I1310">
            <v>0</v>
          </cell>
          <cell r="J1310">
            <v>0</v>
          </cell>
          <cell r="K1310">
            <v>4</v>
          </cell>
          <cell r="L1310">
            <v>0</v>
          </cell>
          <cell r="M1310">
            <v>0</v>
          </cell>
          <cell r="N1310">
            <v>0</v>
          </cell>
          <cell r="O1310">
            <v>0.375</v>
          </cell>
          <cell r="P1310">
            <v>0</v>
          </cell>
          <cell r="Q1310">
            <v>0</v>
          </cell>
          <cell r="R1310">
            <v>0.875</v>
          </cell>
          <cell r="S1310">
            <v>0.875</v>
          </cell>
          <cell r="T1310">
            <v>0</v>
          </cell>
          <cell r="V1310">
            <v>0.86099999999999999</v>
          </cell>
          <cell r="W1310">
            <v>2.35</v>
          </cell>
          <cell r="X1310">
            <v>0</v>
          </cell>
          <cell r="Y1310">
            <v>0.28599999999999998</v>
          </cell>
          <cell r="Z1310">
            <v>1.67</v>
          </cell>
          <cell r="AB1310">
            <v>10.666666666666666</v>
          </cell>
          <cell r="AD1310">
            <v>17.666666666666668</v>
          </cell>
          <cell r="AF1310">
            <v>0</v>
          </cell>
          <cell r="AG1310">
            <v>0</v>
          </cell>
          <cell r="AH1310">
            <v>0</v>
          </cell>
          <cell r="AI1310">
            <v>20.5</v>
          </cell>
          <cell r="AJ1310">
            <v>7.81</v>
          </cell>
          <cell r="AK1310">
            <v>4.42</v>
          </cell>
          <cell r="AL1310">
            <v>2.27</v>
          </cell>
          <cell r="AM1310">
            <v>5.0599999999999996</v>
          </cell>
          <cell r="AN1310">
            <v>2.84</v>
          </cell>
          <cell r="AO1310">
            <v>1.61</v>
          </cell>
          <cell r="AP1310">
            <v>1.1200000000000001</v>
          </cell>
          <cell r="AQ1310">
            <v>0.873</v>
          </cell>
          <cell r="AR1310">
            <v>0.19800000000000001</v>
          </cell>
          <cell r="AS1310">
            <v>0.54400000000000004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3.4</v>
          </cell>
          <cell r="AZ1310">
            <v>0</v>
          </cell>
          <cell r="BA1310">
            <v>0.33900000000000002</v>
          </cell>
          <cell r="BB1310">
            <v>0.84015814914908438</v>
          </cell>
          <cell r="BD1310" t="str">
            <v>L178x102x9.5</v>
          </cell>
          <cell r="BE1310" t="str">
            <v>L178x102x9.5</v>
          </cell>
          <cell r="BF1310">
            <v>20.3</v>
          </cell>
          <cell r="BG1310">
            <v>25.826723999999999</v>
          </cell>
          <cell r="BH1310">
            <v>17.786999999999999</v>
          </cell>
          <cell r="BI1310">
            <v>0</v>
          </cell>
          <cell r="BJ1310">
            <v>0</v>
          </cell>
          <cell r="BK1310">
            <v>0</v>
          </cell>
          <cell r="BL1310">
            <v>10.164</v>
          </cell>
          <cell r="BM1310">
            <v>0</v>
          </cell>
          <cell r="BN1310">
            <v>0</v>
          </cell>
          <cell r="BO1310">
            <v>0</v>
          </cell>
          <cell r="BP1310">
            <v>0.95287499999999992</v>
          </cell>
          <cell r="BQ1310">
            <v>0</v>
          </cell>
          <cell r="BR1310">
            <v>0</v>
          </cell>
          <cell r="BS1310">
            <v>2.2233749999999999</v>
          </cell>
          <cell r="BT1310">
            <v>2.2233749999999999</v>
          </cell>
          <cell r="BU1310">
            <v>0</v>
          </cell>
          <cell r="BW1310">
            <v>2.1878009999999999</v>
          </cell>
          <cell r="BX1310">
            <v>5.9713500000000002</v>
          </cell>
          <cell r="BY1310">
            <v>0</v>
          </cell>
          <cell r="BZ1310">
            <v>0.72672599999999987</v>
          </cell>
          <cell r="CA1310">
            <v>4.2434699999999994</v>
          </cell>
          <cell r="CB1310">
            <v>0</v>
          </cell>
          <cell r="CC1310">
            <v>10.666666666666666</v>
          </cell>
          <cell r="CD1310">
            <v>0</v>
          </cell>
          <cell r="CE1310">
            <v>17.666666666666668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854.61895548310042</v>
          </cell>
          <cell r="CK1310">
            <v>128.13419034800998</v>
          </cell>
          <cell r="CL1310">
            <v>72.516404780819997</v>
          </cell>
          <cell r="CM1310">
            <v>5.7680699999999998</v>
          </cell>
          <cell r="CN1310">
            <v>210.94497145095065</v>
          </cell>
          <cell r="CO1310">
            <v>46.594251035639992</v>
          </cell>
          <cell r="CP1310">
            <v>26.414346537810001</v>
          </cell>
          <cell r="CQ1310">
            <v>2.84592</v>
          </cell>
          <cell r="CR1310">
            <v>2.2182930000000001</v>
          </cell>
          <cell r="CS1310">
            <v>8.2543684480806778</v>
          </cell>
          <cell r="CT1310">
            <v>146.42893038178164</v>
          </cell>
          <cell r="CU1310">
            <v>0</v>
          </cell>
          <cell r="CV1310">
            <v>0</v>
          </cell>
          <cell r="CW1310">
            <v>0</v>
          </cell>
          <cell r="CX1310">
            <v>0</v>
          </cell>
          <cell r="CY1310">
            <v>0</v>
          </cell>
          <cell r="CZ1310">
            <v>8.6394000000000002</v>
          </cell>
          <cell r="DA1310">
            <v>0</v>
          </cell>
          <cell r="DB1310">
            <v>0.34</v>
          </cell>
          <cell r="DC1310">
            <v>0.83799999999999997</v>
          </cell>
        </row>
        <row r="1311">
          <cell r="C1311" t="str">
            <v>L7x4x5/8</v>
          </cell>
          <cell r="D1311" t="str">
            <v>F</v>
          </cell>
          <cell r="E1311">
            <v>22.1</v>
          </cell>
          <cell r="F1311">
            <v>6.5</v>
          </cell>
          <cell r="G1311">
            <v>7</v>
          </cell>
          <cell r="H1311">
            <v>0</v>
          </cell>
          <cell r="I1311">
            <v>0</v>
          </cell>
          <cell r="J1311">
            <v>0</v>
          </cell>
          <cell r="K1311">
            <v>4</v>
          </cell>
          <cell r="L1311">
            <v>0</v>
          </cell>
          <cell r="M1311">
            <v>0</v>
          </cell>
          <cell r="N1311">
            <v>0</v>
          </cell>
          <cell r="O1311">
            <v>0.625</v>
          </cell>
          <cell r="P1311">
            <v>0</v>
          </cell>
          <cell r="Q1311">
            <v>0</v>
          </cell>
          <cell r="R1311">
            <v>1.125</v>
          </cell>
          <cell r="S1311">
            <v>1.125</v>
          </cell>
          <cell r="T1311">
            <v>0</v>
          </cell>
          <cell r="V1311">
            <v>0.95799999999999996</v>
          </cell>
          <cell r="W1311">
            <v>2.4500000000000002</v>
          </cell>
          <cell r="X1311">
            <v>0</v>
          </cell>
          <cell r="Y1311">
            <v>0.46400000000000002</v>
          </cell>
          <cell r="Z1311">
            <v>1.8</v>
          </cell>
          <cell r="AB1311">
            <v>6.4</v>
          </cell>
          <cell r="AD1311">
            <v>10.199999999999999</v>
          </cell>
          <cell r="AF1311">
            <v>0</v>
          </cell>
          <cell r="AG1311">
            <v>0</v>
          </cell>
          <cell r="AH1311">
            <v>0</v>
          </cell>
          <cell r="AI1311">
            <v>32.4</v>
          </cell>
          <cell r="AJ1311">
            <v>12.5</v>
          </cell>
          <cell r="AK1311">
            <v>7.12</v>
          </cell>
          <cell r="AL1311">
            <v>2.23</v>
          </cell>
          <cell r="AM1311">
            <v>7.79</v>
          </cell>
          <cell r="AN1311">
            <v>4.6900000000000004</v>
          </cell>
          <cell r="AO1311">
            <v>2.56</v>
          </cell>
          <cell r="AP1311">
            <v>1.1000000000000001</v>
          </cell>
          <cell r="AQ1311">
            <v>0.86</v>
          </cell>
          <cell r="AR1311">
            <v>0.86799999999999999</v>
          </cell>
          <cell r="AS1311">
            <v>2.37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3.34</v>
          </cell>
          <cell r="AZ1311">
            <v>0</v>
          </cell>
          <cell r="BA1311">
            <v>0.32900000000000001</v>
          </cell>
          <cell r="BB1311">
            <v>1</v>
          </cell>
          <cell r="BD1311" t="str">
            <v>L178x102x15.9</v>
          </cell>
          <cell r="BE1311" t="str">
            <v>L178x102x15.9</v>
          </cell>
          <cell r="BF1311">
            <v>32.9</v>
          </cell>
          <cell r="BG1311">
            <v>41.9684265</v>
          </cell>
          <cell r="BH1311">
            <v>17.786999999999999</v>
          </cell>
          <cell r="BI1311">
            <v>0</v>
          </cell>
          <cell r="BJ1311">
            <v>0</v>
          </cell>
          <cell r="BK1311">
            <v>0</v>
          </cell>
          <cell r="BL1311">
            <v>10.164</v>
          </cell>
          <cell r="BM1311">
            <v>0</v>
          </cell>
          <cell r="BN1311">
            <v>0</v>
          </cell>
          <cell r="BO1311">
            <v>0</v>
          </cell>
          <cell r="BP1311">
            <v>1.588125</v>
          </cell>
          <cell r="BQ1311">
            <v>0</v>
          </cell>
          <cell r="BR1311">
            <v>0</v>
          </cell>
          <cell r="BS1311">
            <v>2.858625</v>
          </cell>
          <cell r="BT1311">
            <v>2.858625</v>
          </cell>
          <cell r="BU1311">
            <v>0</v>
          </cell>
          <cell r="BW1311">
            <v>2.4342779999999999</v>
          </cell>
          <cell r="BX1311">
            <v>6.2254500000000004</v>
          </cell>
          <cell r="BY1311">
            <v>0</v>
          </cell>
          <cell r="BZ1311">
            <v>1.1790240000000001</v>
          </cell>
          <cell r="CA1311">
            <v>4.5738000000000003</v>
          </cell>
          <cell r="CB1311">
            <v>0</v>
          </cell>
          <cell r="CC1311">
            <v>6.4</v>
          </cell>
          <cell r="CD1311">
            <v>0</v>
          </cell>
          <cell r="CE1311">
            <v>10.199999999999999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1350.7148369586564</v>
          </cell>
          <cell r="CK1311">
            <v>205.08033026249998</v>
          </cell>
          <cell r="CL1311">
            <v>116.81375611752</v>
          </cell>
          <cell r="CM1311">
            <v>5.6664300000000001</v>
          </cell>
          <cell r="CN1311">
            <v>324.75520308357818</v>
          </cell>
          <cell r="CO1311">
            <v>76.946139914490004</v>
          </cell>
          <cell r="CP1311">
            <v>42.000451637760001</v>
          </cell>
          <cell r="CQ1311">
            <v>2.7951000000000001</v>
          </cell>
          <cell r="CR1311">
            <v>2.18526</v>
          </cell>
          <cell r="CS1311">
            <v>36.185817237040546</v>
          </cell>
          <cell r="CT1311">
            <v>637.93486214121776</v>
          </cell>
          <cell r="CU1311">
            <v>0</v>
          </cell>
          <cell r="CV1311">
            <v>0</v>
          </cell>
          <cell r="CW1311">
            <v>0</v>
          </cell>
          <cell r="CX1311">
            <v>0</v>
          </cell>
          <cell r="CY1311">
            <v>0</v>
          </cell>
          <cell r="CZ1311">
            <v>8.4869399999999988</v>
          </cell>
          <cell r="DA1311">
            <v>0</v>
          </cell>
          <cell r="DB1311">
            <v>0.32900000000000001</v>
          </cell>
          <cell r="DC1311">
            <v>1</v>
          </cell>
        </row>
        <row r="1312">
          <cell r="C1312" t="str">
            <v>L7x4x7/16</v>
          </cell>
          <cell r="D1312" t="str">
            <v>F</v>
          </cell>
          <cell r="E1312">
            <v>15.8</v>
          </cell>
          <cell r="F1312">
            <v>4.63</v>
          </cell>
          <cell r="G1312">
            <v>7</v>
          </cell>
          <cell r="H1312">
            <v>0</v>
          </cell>
          <cell r="I1312">
            <v>0</v>
          </cell>
          <cell r="J1312">
            <v>0</v>
          </cell>
          <cell r="K1312">
            <v>4</v>
          </cell>
          <cell r="L1312">
            <v>0</v>
          </cell>
          <cell r="M1312">
            <v>0</v>
          </cell>
          <cell r="N1312">
            <v>0</v>
          </cell>
          <cell r="O1312">
            <v>0.4375</v>
          </cell>
          <cell r="P1312">
            <v>0</v>
          </cell>
          <cell r="Q1312">
            <v>0</v>
          </cell>
          <cell r="R1312">
            <v>0.9375</v>
          </cell>
          <cell r="S1312">
            <v>0.9375</v>
          </cell>
          <cell r="T1312">
            <v>0</v>
          </cell>
          <cell r="V1312">
            <v>0.88600000000000001</v>
          </cell>
          <cell r="W1312">
            <v>2.38</v>
          </cell>
          <cell r="X1312">
            <v>0</v>
          </cell>
          <cell r="Y1312">
            <v>0.33100000000000002</v>
          </cell>
          <cell r="Z1312">
            <v>1.7</v>
          </cell>
          <cell r="AB1312">
            <v>9.1428571428571423</v>
          </cell>
          <cell r="AD1312">
            <v>15</v>
          </cell>
          <cell r="AF1312">
            <v>0</v>
          </cell>
          <cell r="AG1312">
            <v>0</v>
          </cell>
          <cell r="AH1312">
            <v>0</v>
          </cell>
          <cell r="AI1312">
            <v>23.6</v>
          </cell>
          <cell r="AJ1312">
            <v>9.0299999999999994</v>
          </cell>
          <cell r="AK1312">
            <v>5.1100000000000003</v>
          </cell>
          <cell r="AL1312">
            <v>2.2599999999999998</v>
          </cell>
          <cell r="AM1312">
            <v>5.79</v>
          </cell>
          <cell r="AN1312">
            <v>3.31</v>
          </cell>
          <cell r="AO1312">
            <v>1.86</v>
          </cell>
          <cell r="AP1312">
            <v>1.1200000000000001</v>
          </cell>
          <cell r="AQ1312">
            <v>0.86899999999999999</v>
          </cell>
          <cell r="AR1312">
            <v>0.31</v>
          </cell>
          <cell r="AS1312">
            <v>0.85099999999999998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3.39</v>
          </cell>
          <cell r="AZ1312">
            <v>0</v>
          </cell>
          <cell r="BA1312">
            <v>0.33700000000000002</v>
          </cell>
          <cell r="BB1312">
            <v>0.91156412784207241</v>
          </cell>
          <cell r="BD1312" t="str">
            <v>L178x102x11.1</v>
          </cell>
          <cell r="BE1312" t="str">
            <v>L178x102x11.1</v>
          </cell>
          <cell r="BF1312">
            <v>23.6</v>
          </cell>
          <cell r="BG1312">
            <v>29.894433029999998</v>
          </cell>
          <cell r="BH1312">
            <v>17.786999999999999</v>
          </cell>
          <cell r="BI1312">
            <v>0</v>
          </cell>
          <cell r="BJ1312">
            <v>0</v>
          </cell>
          <cell r="BK1312">
            <v>0</v>
          </cell>
          <cell r="BL1312">
            <v>10.164</v>
          </cell>
          <cell r="BM1312">
            <v>0</v>
          </cell>
          <cell r="BN1312">
            <v>0</v>
          </cell>
          <cell r="BO1312">
            <v>0</v>
          </cell>
          <cell r="BP1312">
            <v>1.1116874999999999</v>
          </cell>
          <cell r="BQ1312">
            <v>0</v>
          </cell>
          <cell r="BR1312">
            <v>0</v>
          </cell>
          <cell r="BS1312">
            <v>2.3821875000000001</v>
          </cell>
          <cell r="BT1312">
            <v>2.3821875000000001</v>
          </cell>
          <cell r="BU1312">
            <v>0</v>
          </cell>
          <cell r="BW1312">
            <v>2.2513260000000002</v>
          </cell>
          <cell r="BX1312">
            <v>6.04758</v>
          </cell>
          <cell r="BY1312">
            <v>0</v>
          </cell>
          <cell r="BZ1312">
            <v>0.84107100000000001</v>
          </cell>
          <cell r="CA1312">
            <v>4.3197000000000001</v>
          </cell>
          <cell r="CB1312">
            <v>0</v>
          </cell>
          <cell r="CC1312">
            <v>9.1428571428571423</v>
          </cell>
          <cell r="CD1312">
            <v>0</v>
          </cell>
          <cell r="CE1312">
            <v>15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983.85401704395963</v>
          </cell>
          <cell r="CK1312">
            <v>148.15003058162998</v>
          </cell>
          <cell r="CL1312">
            <v>83.836839011310005</v>
          </cell>
          <cell r="CM1312">
            <v>5.742659999999999</v>
          </cell>
          <cell r="CN1312">
            <v>241.37774401205618</v>
          </cell>
          <cell r="CO1312">
            <v>54.305271453509995</v>
          </cell>
          <cell r="CP1312">
            <v>30.515953143059999</v>
          </cell>
          <cell r="CQ1312">
            <v>2.84592</v>
          </cell>
          <cell r="CR1312">
            <v>2.208129</v>
          </cell>
          <cell r="CS1312">
            <v>12.92350615608591</v>
          </cell>
          <cell r="CT1312">
            <v>229.06437454944148</v>
          </cell>
          <cell r="CU1312">
            <v>0</v>
          </cell>
          <cell r="CV1312">
            <v>0</v>
          </cell>
          <cell r="CW1312">
            <v>0</v>
          </cell>
          <cell r="CX1312">
            <v>0</v>
          </cell>
          <cell r="CY1312">
            <v>0</v>
          </cell>
          <cell r="CZ1312">
            <v>8.6139899999999994</v>
          </cell>
          <cell r="DA1312">
            <v>0</v>
          </cell>
          <cell r="DB1312">
            <v>0.33700000000000002</v>
          </cell>
          <cell r="DC1312">
            <v>0.91</v>
          </cell>
        </row>
        <row r="1313">
          <cell r="C1313" t="str">
            <v>L8x4x1</v>
          </cell>
          <cell r="D1313" t="str">
            <v>F</v>
          </cell>
          <cell r="E1313">
            <v>37.6</v>
          </cell>
          <cell r="F1313">
            <v>11.1</v>
          </cell>
          <cell r="G1313">
            <v>8</v>
          </cell>
          <cell r="H1313">
            <v>0</v>
          </cell>
          <cell r="I1313">
            <v>0</v>
          </cell>
          <cell r="J1313">
            <v>0</v>
          </cell>
          <cell r="K1313">
            <v>4</v>
          </cell>
          <cell r="L1313">
            <v>0</v>
          </cell>
          <cell r="M1313">
            <v>0</v>
          </cell>
          <cell r="N1313">
            <v>0</v>
          </cell>
          <cell r="O1313">
            <v>1</v>
          </cell>
          <cell r="P1313">
            <v>0</v>
          </cell>
          <cell r="Q1313">
            <v>0</v>
          </cell>
          <cell r="R1313">
            <v>1.5</v>
          </cell>
          <cell r="S1313">
            <v>1.5</v>
          </cell>
          <cell r="T1313">
            <v>0</v>
          </cell>
          <cell r="V1313">
            <v>1.04</v>
          </cell>
          <cell r="W1313">
            <v>3.03</v>
          </cell>
          <cell r="X1313">
            <v>0</v>
          </cell>
          <cell r="Y1313">
            <v>0.69099999999999995</v>
          </cell>
          <cell r="Z1313">
            <v>2.4700000000000002</v>
          </cell>
          <cell r="AB1313">
            <v>4</v>
          </cell>
          <cell r="AD1313">
            <v>7</v>
          </cell>
          <cell r="AF1313">
            <v>0</v>
          </cell>
          <cell r="AG1313">
            <v>0</v>
          </cell>
          <cell r="AH1313">
            <v>0</v>
          </cell>
          <cell r="AI1313">
            <v>69.7</v>
          </cell>
          <cell r="AJ1313">
            <v>24.3</v>
          </cell>
          <cell r="AK1313">
            <v>14</v>
          </cell>
          <cell r="AL1313">
            <v>2.5099999999999998</v>
          </cell>
          <cell r="AM1313">
            <v>11.6</v>
          </cell>
          <cell r="AN1313">
            <v>7.73</v>
          </cell>
          <cell r="AO1313">
            <v>3.94</v>
          </cell>
          <cell r="AP1313">
            <v>1.03</v>
          </cell>
          <cell r="AQ1313">
            <v>0.84399999999999997</v>
          </cell>
          <cell r="AR1313">
            <v>3.68</v>
          </cell>
          <cell r="AS1313">
            <v>12.9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3.74</v>
          </cell>
          <cell r="AZ1313">
            <v>0</v>
          </cell>
          <cell r="BA1313">
            <v>0.247</v>
          </cell>
          <cell r="BB1313">
            <v>1</v>
          </cell>
          <cell r="BD1313" t="str">
            <v>L203x102x25.4</v>
          </cell>
          <cell r="BE1313" t="str">
            <v>L203x102x25.4</v>
          </cell>
          <cell r="BF1313">
            <v>56</v>
          </cell>
          <cell r="BG1313">
            <v>71.669159099999987</v>
          </cell>
          <cell r="BH1313">
            <v>20.327999999999999</v>
          </cell>
          <cell r="BI1313">
            <v>0</v>
          </cell>
          <cell r="BJ1313">
            <v>0</v>
          </cell>
          <cell r="BK1313">
            <v>0</v>
          </cell>
          <cell r="BL1313">
            <v>10.164</v>
          </cell>
          <cell r="BM1313">
            <v>0</v>
          </cell>
          <cell r="BN1313">
            <v>0</v>
          </cell>
          <cell r="BO1313">
            <v>0</v>
          </cell>
          <cell r="BP1313">
            <v>2.5409999999999999</v>
          </cell>
          <cell r="BQ1313">
            <v>0</v>
          </cell>
          <cell r="BR1313">
            <v>0</v>
          </cell>
          <cell r="BS1313">
            <v>3.8114999999999997</v>
          </cell>
          <cell r="BT1313">
            <v>3.8114999999999997</v>
          </cell>
          <cell r="BU1313">
            <v>0</v>
          </cell>
          <cell r="BW1313">
            <v>2.6426400000000001</v>
          </cell>
          <cell r="BX1313">
            <v>7.6992299999999991</v>
          </cell>
          <cell r="BY1313">
            <v>0</v>
          </cell>
          <cell r="BZ1313">
            <v>1.7558309999999999</v>
          </cell>
          <cell r="CA1313">
            <v>6.2762700000000002</v>
          </cell>
          <cell r="CB1313">
            <v>0</v>
          </cell>
          <cell r="CC1313">
            <v>4</v>
          </cell>
          <cell r="CD1313">
            <v>0</v>
          </cell>
          <cell r="CE1313">
            <v>7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2905.7044486425416</v>
          </cell>
          <cell r="CK1313">
            <v>398.67616203029996</v>
          </cell>
          <cell r="CL1313">
            <v>229.689969894</v>
          </cell>
          <cell r="CM1313">
            <v>6.3779099999999991</v>
          </cell>
          <cell r="CN1313">
            <v>483.58926261482759</v>
          </cell>
          <cell r="CO1313">
            <v>126.82167623433</v>
          </cell>
          <cell r="CP1313">
            <v>64.641320098739996</v>
          </cell>
          <cell r="CQ1313">
            <v>2.6172300000000002</v>
          </cell>
          <cell r="CR1313">
            <v>2.1446039999999997</v>
          </cell>
          <cell r="CS1313">
            <v>153.41452469160049</v>
          </cell>
          <cell r="CT1313">
            <v>3472.30368000916</v>
          </cell>
          <cell r="CU1313">
            <v>0</v>
          </cell>
          <cell r="CV1313">
            <v>0</v>
          </cell>
          <cell r="CW1313">
            <v>0</v>
          </cell>
          <cell r="CX1313">
            <v>0</v>
          </cell>
          <cell r="CY1313">
            <v>0</v>
          </cell>
          <cell r="CZ1313">
            <v>9.5033399999999997</v>
          </cell>
          <cell r="DA1313">
            <v>0</v>
          </cell>
          <cell r="DB1313">
            <v>0.247</v>
          </cell>
          <cell r="DC1313">
            <v>1</v>
          </cell>
        </row>
        <row r="1314">
          <cell r="C1314" t="str">
            <v>L8x4x1/2</v>
          </cell>
          <cell r="D1314" t="str">
            <v>F</v>
          </cell>
          <cell r="E1314">
            <v>19.7</v>
          </cell>
          <cell r="F1314">
            <v>5.8</v>
          </cell>
          <cell r="G1314">
            <v>8</v>
          </cell>
          <cell r="H1314">
            <v>0</v>
          </cell>
          <cell r="I1314">
            <v>0</v>
          </cell>
          <cell r="J1314">
            <v>0</v>
          </cell>
          <cell r="K1314">
            <v>4</v>
          </cell>
          <cell r="L1314">
            <v>0</v>
          </cell>
          <cell r="M1314">
            <v>0</v>
          </cell>
          <cell r="N1314">
            <v>0</v>
          </cell>
          <cell r="O1314">
            <v>0.5</v>
          </cell>
          <cell r="P1314">
            <v>0</v>
          </cell>
          <cell r="Q1314">
            <v>0</v>
          </cell>
          <cell r="R1314">
            <v>1</v>
          </cell>
          <cell r="S1314">
            <v>1</v>
          </cell>
          <cell r="T1314">
            <v>0</v>
          </cell>
          <cell r="V1314">
            <v>0.85399999999999998</v>
          </cell>
          <cell r="W1314">
            <v>2.84</v>
          </cell>
          <cell r="X1314">
            <v>0</v>
          </cell>
          <cell r="Y1314">
            <v>0.36299999999999999</v>
          </cell>
          <cell r="Z1314">
            <v>2.2000000000000002</v>
          </cell>
          <cell r="AB1314">
            <v>8</v>
          </cell>
          <cell r="AD1314">
            <v>15</v>
          </cell>
          <cell r="AF1314">
            <v>0</v>
          </cell>
          <cell r="AG1314">
            <v>0</v>
          </cell>
          <cell r="AH1314">
            <v>0</v>
          </cell>
          <cell r="AI1314">
            <v>38.6</v>
          </cell>
          <cell r="AJ1314">
            <v>13.1</v>
          </cell>
          <cell r="AK1314">
            <v>7.48</v>
          </cell>
          <cell r="AL1314">
            <v>2.58</v>
          </cell>
          <cell r="AM1314">
            <v>6.75</v>
          </cell>
          <cell r="AN1314">
            <v>3.91</v>
          </cell>
          <cell r="AO1314">
            <v>2.15</v>
          </cell>
          <cell r="AP1314">
            <v>1.08</v>
          </cell>
          <cell r="AQ1314">
            <v>0.86299999999999999</v>
          </cell>
          <cell r="AR1314">
            <v>0.501</v>
          </cell>
          <cell r="AS1314">
            <v>1.8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3.86</v>
          </cell>
          <cell r="AZ1314">
            <v>0</v>
          </cell>
          <cell r="BA1314">
            <v>0.26600000000000001</v>
          </cell>
          <cell r="BB1314">
            <v>0.91156412784207241</v>
          </cell>
          <cell r="BD1314" t="str">
            <v>L203x102x12.7</v>
          </cell>
          <cell r="BE1314" t="str">
            <v>L203x102x12.7</v>
          </cell>
          <cell r="BF1314">
            <v>29.400000000000002</v>
          </cell>
          <cell r="BG1314">
            <v>37.448749799999995</v>
          </cell>
          <cell r="BH1314">
            <v>20.327999999999999</v>
          </cell>
          <cell r="BI1314">
            <v>0</v>
          </cell>
          <cell r="BJ1314">
            <v>0</v>
          </cell>
          <cell r="BK1314">
            <v>0</v>
          </cell>
          <cell r="BL1314">
            <v>10.164</v>
          </cell>
          <cell r="BM1314">
            <v>0</v>
          </cell>
          <cell r="BN1314">
            <v>0</v>
          </cell>
          <cell r="BO1314">
            <v>0</v>
          </cell>
          <cell r="BP1314">
            <v>1.2705</v>
          </cell>
          <cell r="BQ1314">
            <v>0</v>
          </cell>
          <cell r="BR1314">
            <v>0</v>
          </cell>
          <cell r="BS1314">
            <v>2.5409999999999999</v>
          </cell>
          <cell r="BT1314">
            <v>2.5409999999999999</v>
          </cell>
          <cell r="BU1314">
            <v>0</v>
          </cell>
          <cell r="BW1314">
            <v>2.1700140000000001</v>
          </cell>
          <cell r="BX1314">
            <v>7.2164399999999995</v>
          </cell>
          <cell r="BY1314">
            <v>0</v>
          </cell>
          <cell r="BZ1314">
            <v>0.92238299999999995</v>
          </cell>
          <cell r="CA1314">
            <v>5.5902000000000003</v>
          </cell>
          <cell r="CB1314">
            <v>0</v>
          </cell>
          <cell r="CC1314">
            <v>8</v>
          </cell>
          <cell r="CD1314">
            <v>0</v>
          </cell>
          <cell r="CE1314">
            <v>15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1609.1849600803746</v>
          </cell>
          <cell r="CK1314">
            <v>214.92418611509999</v>
          </cell>
          <cell r="CL1314">
            <v>122.72006962908</v>
          </cell>
          <cell r="CM1314">
            <v>6.5557800000000004</v>
          </cell>
          <cell r="CN1314">
            <v>281.39892436638672</v>
          </cell>
          <cell r="CO1314">
            <v>64.149127306110003</v>
          </cell>
          <cell r="CP1314">
            <v>35.273816805149998</v>
          </cell>
          <cell r="CQ1314">
            <v>2.7442800000000003</v>
          </cell>
          <cell r="CR1314">
            <v>2.1928829999999997</v>
          </cell>
          <cell r="CS1314">
            <v>20.88605349741626</v>
          </cell>
          <cell r="CT1314">
            <v>484.50749023383628</v>
          </cell>
          <cell r="CU1314">
            <v>0</v>
          </cell>
          <cell r="CV1314">
            <v>0</v>
          </cell>
          <cell r="CW1314">
            <v>0</v>
          </cell>
          <cell r="CX1314">
            <v>0</v>
          </cell>
          <cell r="CY1314">
            <v>0</v>
          </cell>
          <cell r="CZ1314">
            <v>9.8082599999999989</v>
          </cell>
          <cell r="DA1314">
            <v>0</v>
          </cell>
          <cell r="DB1314">
            <v>0.26700000000000002</v>
          </cell>
          <cell r="DC1314">
            <v>0.91</v>
          </cell>
        </row>
        <row r="1315">
          <cell r="C1315" t="str">
            <v>L8x4x3/4</v>
          </cell>
          <cell r="D1315" t="str">
            <v>F</v>
          </cell>
          <cell r="E1315">
            <v>28.9</v>
          </cell>
          <cell r="F1315">
            <v>8.49</v>
          </cell>
          <cell r="G1315">
            <v>8</v>
          </cell>
          <cell r="H1315">
            <v>0</v>
          </cell>
          <cell r="I1315">
            <v>0</v>
          </cell>
          <cell r="J1315">
            <v>0</v>
          </cell>
          <cell r="K1315">
            <v>4</v>
          </cell>
          <cell r="L1315">
            <v>0</v>
          </cell>
          <cell r="M1315">
            <v>0</v>
          </cell>
          <cell r="N1315">
            <v>0</v>
          </cell>
          <cell r="O1315">
            <v>0.75</v>
          </cell>
          <cell r="P1315">
            <v>0</v>
          </cell>
          <cell r="Q1315">
            <v>0</v>
          </cell>
          <cell r="R1315">
            <v>1.25</v>
          </cell>
          <cell r="S1315">
            <v>1.25</v>
          </cell>
          <cell r="T1315">
            <v>0</v>
          </cell>
          <cell r="V1315">
            <v>0.94899999999999995</v>
          </cell>
          <cell r="W1315">
            <v>2.94</v>
          </cell>
          <cell r="X1315">
            <v>0</v>
          </cell>
          <cell r="Y1315">
            <v>0.53100000000000003</v>
          </cell>
          <cell r="Z1315">
            <v>2.34</v>
          </cell>
          <cell r="AB1315">
            <v>5.333333333333333</v>
          </cell>
          <cell r="AD1315">
            <v>9.6666666666666661</v>
          </cell>
          <cell r="AF1315">
            <v>0</v>
          </cell>
          <cell r="AG1315">
            <v>0</v>
          </cell>
          <cell r="AH1315">
            <v>0</v>
          </cell>
          <cell r="AI1315">
            <v>55</v>
          </cell>
          <cell r="AJ1315">
            <v>18.899999999999999</v>
          </cell>
          <cell r="AK1315">
            <v>10.9</v>
          </cell>
          <cell r="AL1315">
            <v>2.5499999999999998</v>
          </cell>
          <cell r="AM1315">
            <v>9.3699999999999992</v>
          </cell>
          <cell r="AN1315">
            <v>5.82</v>
          </cell>
          <cell r="AO1315">
            <v>3.07</v>
          </cell>
          <cell r="AP1315">
            <v>1.05</v>
          </cell>
          <cell r="AQ1315">
            <v>0.85</v>
          </cell>
          <cell r="AR1315">
            <v>1.61</v>
          </cell>
          <cell r="AS1315">
            <v>5.75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3.81</v>
          </cell>
          <cell r="AZ1315">
            <v>0</v>
          </cell>
          <cell r="BA1315">
            <v>0.25700000000000001</v>
          </cell>
          <cell r="BB1315">
            <v>1</v>
          </cell>
          <cell r="BD1315" t="str">
            <v>L203x102x19</v>
          </cell>
          <cell r="BE1315" t="str">
            <v>L203x102x19</v>
          </cell>
          <cell r="BF1315">
            <v>43.1</v>
          </cell>
          <cell r="BG1315">
            <v>54.817221689999997</v>
          </cell>
          <cell r="BH1315">
            <v>20.327999999999999</v>
          </cell>
          <cell r="BI1315">
            <v>0</v>
          </cell>
          <cell r="BJ1315">
            <v>0</v>
          </cell>
          <cell r="BK1315">
            <v>0</v>
          </cell>
          <cell r="BL1315">
            <v>10.164</v>
          </cell>
          <cell r="BM1315">
            <v>0</v>
          </cell>
          <cell r="BN1315">
            <v>0</v>
          </cell>
          <cell r="BO1315">
            <v>0</v>
          </cell>
          <cell r="BP1315">
            <v>1.9057499999999998</v>
          </cell>
          <cell r="BQ1315">
            <v>0</v>
          </cell>
          <cell r="BR1315">
            <v>0</v>
          </cell>
          <cell r="BS1315">
            <v>3.17625</v>
          </cell>
          <cell r="BT1315">
            <v>3.17625</v>
          </cell>
          <cell r="BU1315">
            <v>0</v>
          </cell>
          <cell r="BW1315">
            <v>2.4114089999999999</v>
          </cell>
          <cell r="BX1315">
            <v>7.4705399999999997</v>
          </cell>
          <cell r="BY1315">
            <v>0</v>
          </cell>
          <cell r="BZ1315">
            <v>1.3492710000000001</v>
          </cell>
          <cell r="CA1315">
            <v>5.9459399999999993</v>
          </cell>
          <cell r="CB1315">
            <v>0</v>
          </cell>
          <cell r="CC1315">
            <v>5.333333333333333</v>
          </cell>
          <cell r="CD1315">
            <v>0</v>
          </cell>
          <cell r="CE1315">
            <v>9.6666666666666661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2292.8801244668548</v>
          </cell>
          <cell r="CK1315">
            <v>310.08145935689998</v>
          </cell>
          <cell r="CL1315">
            <v>178.83004798889999</v>
          </cell>
          <cell r="CM1315">
            <v>6.4795499999999997</v>
          </cell>
          <cell r="CN1315">
            <v>390.62339575008053</v>
          </cell>
          <cell r="CO1315">
            <v>95.485401770219994</v>
          </cell>
          <cell r="CP1315">
            <v>50.367729112469995</v>
          </cell>
          <cell r="CQ1315">
            <v>2.66805</v>
          </cell>
          <cell r="CR1315">
            <v>2.15985</v>
          </cell>
          <cell r="CS1315">
            <v>67.118854552575215</v>
          </cell>
          <cell r="CT1315">
            <v>1547.7322604691992</v>
          </cell>
          <cell r="CU1315">
            <v>0</v>
          </cell>
          <cell r="CV1315">
            <v>0</v>
          </cell>
          <cell r="CW1315">
            <v>0</v>
          </cell>
          <cell r="CX1315">
            <v>0</v>
          </cell>
          <cell r="CY1315">
            <v>0</v>
          </cell>
          <cell r="CZ1315">
            <v>9.6812100000000001</v>
          </cell>
          <cell r="DA1315">
            <v>0</v>
          </cell>
          <cell r="DB1315">
            <v>0.25800000000000001</v>
          </cell>
          <cell r="DC1315">
            <v>1</v>
          </cell>
        </row>
        <row r="1316">
          <cell r="C1316" t="str">
            <v>L8x4x5/8</v>
          </cell>
          <cell r="D1316" t="str">
            <v>F</v>
          </cell>
          <cell r="E1316">
            <v>24.4</v>
          </cell>
          <cell r="F1316">
            <v>7.16</v>
          </cell>
          <cell r="G1316">
            <v>8</v>
          </cell>
          <cell r="H1316">
            <v>0</v>
          </cell>
          <cell r="I1316">
            <v>0</v>
          </cell>
          <cell r="J1316">
            <v>0</v>
          </cell>
          <cell r="K1316">
            <v>4</v>
          </cell>
          <cell r="L1316">
            <v>0</v>
          </cell>
          <cell r="M1316">
            <v>0</v>
          </cell>
          <cell r="N1316">
            <v>0</v>
          </cell>
          <cell r="O1316">
            <v>0.625</v>
          </cell>
          <cell r="P1316">
            <v>0</v>
          </cell>
          <cell r="Q1316">
            <v>0</v>
          </cell>
          <cell r="R1316">
            <v>1.125</v>
          </cell>
          <cell r="S1316">
            <v>1.125</v>
          </cell>
          <cell r="T1316">
            <v>0</v>
          </cell>
          <cell r="V1316">
            <v>0.90200000000000002</v>
          </cell>
          <cell r="W1316">
            <v>2.89</v>
          </cell>
          <cell r="X1316">
            <v>0</v>
          </cell>
          <cell r="Y1316">
            <v>0.44800000000000001</v>
          </cell>
          <cell r="Z1316">
            <v>2.27</v>
          </cell>
          <cell r="AB1316">
            <v>6.4</v>
          </cell>
          <cell r="AD1316">
            <v>11.8</v>
          </cell>
          <cell r="AF1316">
            <v>0</v>
          </cell>
          <cell r="AG1316">
            <v>0</v>
          </cell>
          <cell r="AH1316">
            <v>0</v>
          </cell>
          <cell r="AI1316">
            <v>47</v>
          </cell>
          <cell r="AJ1316">
            <v>16.100000000000001</v>
          </cell>
          <cell r="AK1316">
            <v>9.1999999999999993</v>
          </cell>
          <cell r="AL1316">
            <v>2.56</v>
          </cell>
          <cell r="AM1316">
            <v>8.11</v>
          </cell>
          <cell r="AN1316">
            <v>4.8600000000000003</v>
          </cell>
          <cell r="AO1316">
            <v>2.62</v>
          </cell>
          <cell r="AP1316">
            <v>1.06</v>
          </cell>
          <cell r="AQ1316">
            <v>0.85599999999999998</v>
          </cell>
          <cell r="AR1316">
            <v>0.95499999999999996</v>
          </cell>
          <cell r="AS1316">
            <v>3.42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3.83</v>
          </cell>
          <cell r="AZ1316">
            <v>0</v>
          </cell>
          <cell r="BA1316">
            <v>0.26200000000000001</v>
          </cell>
          <cell r="BB1316">
            <v>0.99725130227365788</v>
          </cell>
          <cell r="BD1316" t="str">
            <v>L203x102x15.9</v>
          </cell>
          <cell r="BE1316" t="str">
            <v>L203x102x15.9</v>
          </cell>
          <cell r="BF1316">
            <v>36.4</v>
          </cell>
          <cell r="BG1316">
            <v>46.229835959999996</v>
          </cell>
          <cell r="BH1316">
            <v>20.327999999999999</v>
          </cell>
          <cell r="BI1316">
            <v>0</v>
          </cell>
          <cell r="BJ1316">
            <v>0</v>
          </cell>
          <cell r="BK1316">
            <v>0</v>
          </cell>
          <cell r="BL1316">
            <v>10.164</v>
          </cell>
          <cell r="BM1316">
            <v>0</v>
          </cell>
          <cell r="BN1316">
            <v>0</v>
          </cell>
          <cell r="BO1316">
            <v>0</v>
          </cell>
          <cell r="BP1316">
            <v>1.588125</v>
          </cell>
          <cell r="BQ1316">
            <v>0</v>
          </cell>
          <cell r="BR1316">
            <v>0</v>
          </cell>
          <cell r="BS1316">
            <v>2.858625</v>
          </cell>
          <cell r="BT1316">
            <v>2.858625</v>
          </cell>
          <cell r="BU1316">
            <v>0</v>
          </cell>
          <cell r="BW1316">
            <v>2.291982</v>
          </cell>
          <cell r="BX1316">
            <v>7.3434900000000001</v>
          </cell>
          <cell r="BY1316">
            <v>0</v>
          </cell>
          <cell r="BZ1316">
            <v>1.138368</v>
          </cell>
          <cell r="CA1316">
            <v>5.7680699999999998</v>
          </cell>
          <cell r="CB1316">
            <v>0</v>
          </cell>
          <cell r="CC1316">
            <v>6.4</v>
          </cell>
          <cell r="CD1316">
            <v>0</v>
          </cell>
          <cell r="CE1316">
            <v>11.8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1959.3702881807669</v>
          </cell>
          <cell r="CK1316">
            <v>264.14346537810002</v>
          </cell>
          <cell r="CL1316">
            <v>150.93912307319997</v>
          </cell>
          <cell r="CM1316">
            <v>6.5049599999999996</v>
          </cell>
          <cell r="CN1316">
            <v>338.09559653502168</v>
          </cell>
          <cell r="CO1316">
            <v>79.735232406060007</v>
          </cell>
          <cell r="CP1316">
            <v>42.984837223020001</v>
          </cell>
          <cell r="CQ1316">
            <v>2.69346</v>
          </cell>
          <cell r="CR1316">
            <v>2.1750959999999999</v>
          </cell>
          <cell r="CS1316">
            <v>39.812736706651755</v>
          </cell>
          <cell r="CT1316">
            <v>920.56423144428891</v>
          </cell>
          <cell r="CU1316">
            <v>0</v>
          </cell>
          <cell r="CV1316">
            <v>0</v>
          </cell>
          <cell r="CW1316">
            <v>0</v>
          </cell>
          <cell r="CX1316">
            <v>0</v>
          </cell>
          <cell r="CY1316">
            <v>0</v>
          </cell>
          <cell r="CZ1316">
            <v>9.73203</v>
          </cell>
          <cell r="DA1316">
            <v>0</v>
          </cell>
          <cell r="DB1316">
            <v>0.26200000000000001</v>
          </cell>
          <cell r="DC1316">
            <v>0.996</v>
          </cell>
        </row>
        <row r="1317">
          <cell r="C1317" t="str">
            <v>L8x4x7/16</v>
          </cell>
          <cell r="D1317" t="str">
            <v>F</v>
          </cell>
          <cell r="E1317">
            <v>17.399999999999999</v>
          </cell>
          <cell r="F1317">
            <v>5.1100000000000003</v>
          </cell>
          <cell r="G1317">
            <v>8</v>
          </cell>
          <cell r="H1317">
            <v>0</v>
          </cell>
          <cell r="I1317">
            <v>0</v>
          </cell>
          <cell r="J1317">
            <v>0</v>
          </cell>
          <cell r="K1317">
            <v>4</v>
          </cell>
          <cell r="L1317">
            <v>0</v>
          </cell>
          <cell r="M1317">
            <v>0</v>
          </cell>
          <cell r="N1317">
            <v>0</v>
          </cell>
          <cell r="O1317">
            <v>0.4375</v>
          </cell>
          <cell r="P1317">
            <v>0</v>
          </cell>
          <cell r="Q1317">
            <v>0</v>
          </cell>
          <cell r="R1317">
            <v>0.9375</v>
          </cell>
          <cell r="S1317">
            <v>0.9375</v>
          </cell>
          <cell r="T1317">
            <v>0</v>
          </cell>
          <cell r="V1317">
            <v>0.82899999999999996</v>
          </cell>
          <cell r="W1317">
            <v>2.81</v>
          </cell>
          <cell r="X1317">
            <v>0</v>
          </cell>
          <cell r="Y1317">
            <v>0.32</v>
          </cell>
          <cell r="Z1317">
            <v>2.16</v>
          </cell>
          <cell r="AB1317">
            <v>9.1428571428571423</v>
          </cell>
          <cell r="AD1317">
            <v>17.285714285714285</v>
          </cell>
          <cell r="AF1317">
            <v>0</v>
          </cell>
          <cell r="AG1317">
            <v>0</v>
          </cell>
          <cell r="AH1317">
            <v>0</v>
          </cell>
          <cell r="AI1317">
            <v>34.200000000000003</v>
          </cell>
          <cell r="AJ1317">
            <v>11.6</v>
          </cell>
          <cell r="AK1317">
            <v>6.59</v>
          </cell>
          <cell r="AL1317">
            <v>2.59</v>
          </cell>
          <cell r="AM1317">
            <v>6.03</v>
          </cell>
          <cell r="AN1317">
            <v>3.42</v>
          </cell>
          <cell r="AO1317">
            <v>1.9</v>
          </cell>
          <cell r="AP1317">
            <v>1.0900000000000001</v>
          </cell>
          <cell r="AQ1317">
            <v>0.86699999999999999</v>
          </cell>
          <cell r="AR1317">
            <v>0.34</v>
          </cell>
          <cell r="AS1317">
            <v>1.22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3.87</v>
          </cell>
          <cell r="AZ1317">
            <v>0</v>
          </cell>
          <cell r="BA1317">
            <v>0.26800000000000002</v>
          </cell>
          <cell r="BB1317">
            <v>0.85035900324808278</v>
          </cell>
          <cell r="BD1317" t="str">
            <v>L203x102x11.1</v>
          </cell>
          <cell r="BE1317" t="str">
            <v>L203x102x11.1</v>
          </cell>
          <cell r="BF1317">
            <v>25.900000000000002</v>
          </cell>
          <cell r="BG1317">
            <v>32.993639909999999</v>
          </cell>
          <cell r="BH1317">
            <v>20.327999999999999</v>
          </cell>
          <cell r="BI1317">
            <v>0</v>
          </cell>
          <cell r="BJ1317">
            <v>0</v>
          </cell>
          <cell r="BK1317">
            <v>0</v>
          </cell>
          <cell r="BL1317">
            <v>10.164</v>
          </cell>
          <cell r="BM1317">
            <v>0</v>
          </cell>
          <cell r="BN1317">
            <v>0</v>
          </cell>
          <cell r="BO1317">
            <v>0</v>
          </cell>
          <cell r="BP1317">
            <v>1.1116874999999999</v>
          </cell>
          <cell r="BQ1317">
            <v>0</v>
          </cell>
          <cell r="BR1317">
            <v>0</v>
          </cell>
          <cell r="BS1317">
            <v>2.3821875000000001</v>
          </cell>
          <cell r="BT1317">
            <v>2.3821875000000001</v>
          </cell>
          <cell r="BU1317">
            <v>0</v>
          </cell>
          <cell r="BW1317">
            <v>2.1064889999999998</v>
          </cell>
          <cell r="BX1317">
            <v>7.1402099999999997</v>
          </cell>
          <cell r="BY1317">
            <v>0</v>
          </cell>
          <cell r="BZ1317">
            <v>0.81311999999999995</v>
          </cell>
          <cell r="CA1317">
            <v>5.4885600000000005</v>
          </cell>
          <cell r="CB1317">
            <v>0</v>
          </cell>
          <cell r="CC1317">
            <v>9.1428571428571423</v>
          </cell>
          <cell r="CD1317">
            <v>0</v>
          </cell>
          <cell r="CE1317">
            <v>17.285714285714285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1425.7545501230263</v>
          </cell>
          <cell r="CK1317">
            <v>190.31454648359997</v>
          </cell>
          <cell r="CL1317">
            <v>108.11835011439</v>
          </cell>
          <cell r="CM1317">
            <v>6.5811899999999994</v>
          </cell>
          <cell r="CN1317">
            <v>251.38303910063883</v>
          </cell>
          <cell r="CO1317">
            <v>56.109978359819998</v>
          </cell>
          <cell r="CP1317">
            <v>31.172210199899997</v>
          </cell>
          <cell r="CQ1317">
            <v>2.7696900000000002</v>
          </cell>
          <cell r="CR1317">
            <v>2.2030469999999998</v>
          </cell>
          <cell r="CS1317">
            <v>14.17416804215874</v>
          </cell>
          <cell r="CT1317">
            <v>328.38841004737793</v>
          </cell>
          <cell r="CU1317">
            <v>0</v>
          </cell>
          <cell r="CV1317">
            <v>0</v>
          </cell>
          <cell r="CW1317">
            <v>0</v>
          </cell>
          <cell r="CX1317">
            <v>0</v>
          </cell>
          <cell r="CY1317">
            <v>0</v>
          </cell>
          <cell r="CZ1317">
            <v>9.8336699999999997</v>
          </cell>
          <cell r="DA1317">
            <v>0</v>
          </cell>
          <cell r="DB1317">
            <v>0.26900000000000002</v>
          </cell>
          <cell r="DC1317">
            <v>0.84899999999999998</v>
          </cell>
        </row>
        <row r="1318">
          <cell r="C1318" t="str">
            <v>L8x4x7/8</v>
          </cell>
          <cell r="D1318" t="str">
            <v>F</v>
          </cell>
          <cell r="E1318">
            <v>33.299999999999997</v>
          </cell>
          <cell r="F1318">
            <v>9.7899999999999991</v>
          </cell>
          <cell r="G1318">
            <v>8</v>
          </cell>
          <cell r="H1318">
            <v>0</v>
          </cell>
          <cell r="I1318">
            <v>0</v>
          </cell>
          <cell r="J1318">
            <v>0</v>
          </cell>
          <cell r="K1318">
            <v>4</v>
          </cell>
          <cell r="L1318">
            <v>0</v>
          </cell>
          <cell r="M1318">
            <v>0</v>
          </cell>
          <cell r="N1318">
            <v>0</v>
          </cell>
          <cell r="O1318">
            <v>0.875</v>
          </cell>
          <cell r="P1318">
            <v>0</v>
          </cell>
          <cell r="Q1318">
            <v>0</v>
          </cell>
          <cell r="R1318">
            <v>1.375</v>
          </cell>
          <cell r="S1318">
            <v>1.375</v>
          </cell>
          <cell r="T1318">
            <v>0</v>
          </cell>
          <cell r="V1318">
            <v>0.997</v>
          </cell>
          <cell r="W1318">
            <v>2.99</v>
          </cell>
          <cell r="X1318">
            <v>0</v>
          </cell>
          <cell r="Y1318">
            <v>0.61199999999999999</v>
          </cell>
          <cell r="Z1318">
            <v>2.41</v>
          </cell>
          <cell r="AB1318">
            <v>4.5714285714285712</v>
          </cell>
          <cell r="AD1318">
            <v>8.1428571428571423</v>
          </cell>
          <cell r="AF1318">
            <v>0</v>
          </cell>
          <cell r="AG1318">
            <v>0</v>
          </cell>
          <cell r="AH1318">
            <v>0</v>
          </cell>
          <cell r="AI1318">
            <v>62.6</v>
          </cell>
          <cell r="AJ1318">
            <v>21.7</v>
          </cell>
          <cell r="AK1318">
            <v>12.5</v>
          </cell>
          <cell r="AL1318">
            <v>2.5299999999999998</v>
          </cell>
          <cell r="AM1318">
            <v>10.5</v>
          </cell>
          <cell r="AN1318">
            <v>6.77</v>
          </cell>
          <cell r="AO1318">
            <v>3.51</v>
          </cell>
          <cell r="AP1318">
            <v>1.04</v>
          </cell>
          <cell r="AQ1318">
            <v>0.84599999999999997</v>
          </cell>
          <cell r="AR1318">
            <v>2.5099999999999998</v>
          </cell>
          <cell r="AS1318">
            <v>8.89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3.78</v>
          </cell>
          <cell r="AZ1318">
            <v>0</v>
          </cell>
          <cell r="BA1318">
            <v>0.252</v>
          </cell>
          <cell r="BB1318">
            <v>1</v>
          </cell>
          <cell r="BD1318" t="str">
            <v>L203x102x22.2</v>
          </cell>
          <cell r="BE1318" t="str">
            <v>L203x102x22.2</v>
          </cell>
          <cell r="BF1318">
            <v>49.6</v>
          </cell>
          <cell r="BG1318">
            <v>63.210906989999991</v>
          </cell>
          <cell r="BH1318">
            <v>20.327999999999999</v>
          </cell>
          <cell r="BI1318">
            <v>0</v>
          </cell>
          <cell r="BJ1318">
            <v>0</v>
          </cell>
          <cell r="BK1318">
            <v>0</v>
          </cell>
          <cell r="BL1318">
            <v>10.164</v>
          </cell>
          <cell r="BM1318">
            <v>0</v>
          </cell>
          <cell r="BN1318">
            <v>0</v>
          </cell>
          <cell r="BO1318">
            <v>0</v>
          </cell>
          <cell r="BP1318">
            <v>2.2233749999999999</v>
          </cell>
          <cell r="BQ1318">
            <v>0</v>
          </cell>
          <cell r="BR1318">
            <v>0</v>
          </cell>
          <cell r="BS1318">
            <v>3.4938750000000001</v>
          </cell>
          <cell r="BT1318">
            <v>3.4938750000000001</v>
          </cell>
          <cell r="BU1318">
            <v>0</v>
          </cell>
          <cell r="BW1318">
            <v>2.5333769999999998</v>
          </cell>
          <cell r="BX1318">
            <v>7.5975900000000003</v>
          </cell>
          <cell r="BY1318">
            <v>0</v>
          </cell>
          <cell r="BZ1318">
            <v>1.5550919999999999</v>
          </cell>
          <cell r="CA1318">
            <v>6.1238099999999998</v>
          </cell>
          <cell r="CB1318">
            <v>0</v>
          </cell>
          <cell r="CC1318">
            <v>4.5714285714285712</v>
          </cell>
          <cell r="CD1318">
            <v>0</v>
          </cell>
          <cell r="CE1318">
            <v>8.1428571428571423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2609.7144689386387</v>
          </cell>
          <cell r="CK1318">
            <v>356.01945333569995</v>
          </cell>
          <cell r="CL1318">
            <v>205.08033026249998</v>
          </cell>
          <cell r="CM1318">
            <v>6.4287299999999989</v>
          </cell>
          <cell r="CN1318">
            <v>437.73166012549046</v>
          </cell>
          <cell r="CO1318">
            <v>111.07150687016998</v>
          </cell>
          <cell r="CP1318">
            <v>57.586556737709991</v>
          </cell>
          <cell r="CQ1318">
            <v>2.6426400000000001</v>
          </cell>
          <cell r="CR1318">
            <v>2.149686</v>
          </cell>
          <cell r="CS1318">
            <v>104.6387111347601</v>
          </cell>
          <cell r="CT1318">
            <v>2392.928660099336</v>
          </cell>
          <cell r="CU1318">
            <v>0</v>
          </cell>
          <cell r="CV1318">
            <v>0</v>
          </cell>
          <cell r="CW1318">
            <v>0</v>
          </cell>
          <cell r="CX1318">
            <v>0</v>
          </cell>
          <cell r="CY1318">
            <v>0</v>
          </cell>
          <cell r="CZ1318">
            <v>9.6049799999999994</v>
          </cell>
          <cell r="DA1318">
            <v>0</v>
          </cell>
          <cell r="DB1318">
            <v>0.253</v>
          </cell>
          <cell r="DC1318">
            <v>1</v>
          </cell>
        </row>
        <row r="1319">
          <cell r="C1319" t="str">
            <v>L8x4x9/16</v>
          </cell>
          <cell r="D1319" t="str">
            <v>F</v>
          </cell>
          <cell r="E1319">
            <v>22.1</v>
          </cell>
          <cell r="F1319">
            <v>6.49</v>
          </cell>
          <cell r="G1319">
            <v>8</v>
          </cell>
          <cell r="H1319">
            <v>0</v>
          </cell>
          <cell r="I1319">
            <v>0</v>
          </cell>
          <cell r="J1319">
            <v>0</v>
          </cell>
          <cell r="K1319">
            <v>4</v>
          </cell>
          <cell r="L1319">
            <v>0</v>
          </cell>
          <cell r="M1319">
            <v>0</v>
          </cell>
          <cell r="N1319">
            <v>0</v>
          </cell>
          <cell r="O1319">
            <v>0.5625</v>
          </cell>
          <cell r="P1319">
            <v>0</v>
          </cell>
          <cell r="Q1319">
            <v>0</v>
          </cell>
          <cell r="R1319">
            <v>1.0625</v>
          </cell>
          <cell r="S1319">
            <v>1.0625</v>
          </cell>
          <cell r="T1319">
            <v>0</v>
          </cell>
          <cell r="V1319">
            <v>0.878</v>
          </cell>
          <cell r="W1319">
            <v>2.86</v>
          </cell>
          <cell r="X1319">
            <v>0</v>
          </cell>
          <cell r="Y1319">
            <v>0.40500000000000003</v>
          </cell>
          <cell r="Z1319">
            <v>2.23</v>
          </cell>
          <cell r="AB1319">
            <v>7.1111111111111107</v>
          </cell>
          <cell r="AD1319">
            <v>13.222222222222221</v>
          </cell>
          <cell r="AF1319">
            <v>0</v>
          </cell>
          <cell r="AG1319">
            <v>0</v>
          </cell>
          <cell r="AH1319">
            <v>0</v>
          </cell>
          <cell r="AI1319">
            <v>42.9</v>
          </cell>
          <cell r="AJ1319">
            <v>14.6</v>
          </cell>
          <cell r="AK1319">
            <v>8.34</v>
          </cell>
          <cell r="AL1319">
            <v>2.57</v>
          </cell>
          <cell r="AM1319">
            <v>7.44</v>
          </cell>
          <cell r="AN1319">
            <v>4.3899999999999997</v>
          </cell>
          <cell r="AO1319">
            <v>2.38</v>
          </cell>
          <cell r="AP1319">
            <v>1.07</v>
          </cell>
          <cell r="AQ1319">
            <v>0.85899999999999999</v>
          </cell>
          <cell r="AR1319">
            <v>0.70399999999999996</v>
          </cell>
          <cell r="AS1319">
            <v>2.5299999999999998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3.84</v>
          </cell>
          <cell r="AZ1319">
            <v>0</v>
          </cell>
          <cell r="BA1319">
            <v>0.26400000000000001</v>
          </cell>
          <cell r="BB1319">
            <v>0.95916811363739773</v>
          </cell>
          <cell r="BD1319" t="str">
            <v>L203x102x14.3</v>
          </cell>
          <cell r="BE1319" t="str">
            <v>L203x102x14.3</v>
          </cell>
          <cell r="BF1319">
            <v>32.9</v>
          </cell>
          <cell r="BG1319">
            <v>41.903859689999997</v>
          </cell>
          <cell r="BH1319">
            <v>20.327999999999999</v>
          </cell>
          <cell r="BI1319">
            <v>0</v>
          </cell>
          <cell r="BJ1319">
            <v>0</v>
          </cell>
          <cell r="BK1319">
            <v>0</v>
          </cell>
          <cell r="BL1319">
            <v>10.164</v>
          </cell>
          <cell r="BM1319">
            <v>0</v>
          </cell>
          <cell r="BN1319">
            <v>0</v>
          </cell>
          <cell r="BO1319">
            <v>0</v>
          </cell>
          <cell r="BP1319">
            <v>1.4293125</v>
          </cell>
          <cell r="BQ1319">
            <v>0</v>
          </cell>
          <cell r="BR1319">
            <v>0</v>
          </cell>
          <cell r="BS1319">
            <v>2.6998124999999997</v>
          </cell>
          <cell r="BT1319">
            <v>2.6998124999999997</v>
          </cell>
          <cell r="BU1319">
            <v>0</v>
          </cell>
          <cell r="BW1319">
            <v>2.230998</v>
          </cell>
          <cell r="BX1319">
            <v>7.2672599999999994</v>
          </cell>
          <cell r="BY1319">
            <v>0</v>
          </cell>
          <cell r="BZ1319">
            <v>1.0291049999999999</v>
          </cell>
          <cell r="CA1319">
            <v>5.6664300000000001</v>
          </cell>
          <cell r="CB1319">
            <v>0</v>
          </cell>
          <cell r="CC1319">
            <v>7.1111111111111107</v>
          </cell>
          <cell r="CD1319">
            <v>0</v>
          </cell>
          <cell r="CE1319">
            <v>13.222222222222221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1788.4464970841468</v>
          </cell>
          <cell r="CK1319">
            <v>239.53382574659997</v>
          </cell>
          <cell r="CL1319">
            <v>136.82959635114</v>
          </cell>
          <cell r="CM1319">
            <v>6.5303699999999996</v>
          </cell>
          <cell r="CN1319">
            <v>310.16414774606187</v>
          </cell>
          <cell r="CO1319">
            <v>72.02421198818999</v>
          </cell>
          <cell r="CP1319">
            <v>39.047294881979994</v>
          </cell>
          <cell r="CQ1319">
            <v>2.7188699999999999</v>
          </cell>
          <cell r="CR1319">
            <v>2.1827190000000001</v>
          </cell>
          <cell r="CS1319">
            <v>29.348865593175741</v>
          </cell>
          <cell r="CT1319">
            <v>681.00219460644757</v>
          </cell>
          <cell r="CU1319">
            <v>0</v>
          </cell>
          <cell r="CV1319">
            <v>0</v>
          </cell>
          <cell r="CW1319">
            <v>0</v>
          </cell>
          <cell r="CX1319">
            <v>0</v>
          </cell>
          <cell r="CY1319">
            <v>0</v>
          </cell>
          <cell r="CZ1319">
            <v>9.757439999999999</v>
          </cell>
          <cell r="DA1319">
            <v>0</v>
          </cell>
          <cell r="DB1319">
            <v>0.26500000000000001</v>
          </cell>
          <cell r="DC1319">
            <v>0.95800000000000007</v>
          </cell>
        </row>
        <row r="1320">
          <cell r="C1320" t="str">
            <v>L8x6x1</v>
          </cell>
          <cell r="D1320" t="str">
            <v>F</v>
          </cell>
          <cell r="E1320">
            <v>44.4</v>
          </cell>
          <cell r="F1320">
            <v>13.1</v>
          </cell>
          <cell r="G1320">
            <v>8</v>
          </cell>
          <cell r="H1320">
            <v>0</v>
          </cell>
          <cell r="I1320">
            <v>0</v>
          </cell>
          <cell r="J1320">
            <v>0</v>
          </cell>
          <cell r="K1320">
            <v>6</v>
          </cell>
          <cell r="L1320">
            <v>0</v>
          </cell>
          <cell r="M1320">
            <v>0</v>
          </cell>
          <cell r="N1320">
            <v>0</v>
          </cell>
          <cell r="O1320">
            <v>1</v>
          </cell>
          <cell r="P1320">
            <v>0</v>
          </cell>
          <cell r="Q1320">
            <v>0</v>
          </cell>
          <cell r="R1320">
            <v>1.5</v>
          </cell>
          <cell r="S1320">
            <v>1.5</v>
          </cell>
          <cell r="T1320">
            <v>0</v>
          </cell>
          <cell r="V1320">
            <v>1.65</v>
          </cell>
          <cell r="W1320">
            <v>2.65</v>
          </cell>
          <cell r="X1320">
            <v>0</v>
          </cell>
          <cell r="Y1320">
            <v>0.81599999999999995</v>
          </cell>
          <cell r="Z1320">
            <v>1.47</v>
          </cell>
          <cell r="AB1320">
            <v>6</v>
          </cell>
          <cell r="AD1320">
            <v>7</v>
          </cell>
          <cell r="AF1320">
            <v>0</v>
          </cell>
          <cell r="AG1320">
            <v>0</v>
          </cell>
          <cell r="AH1320">
            <v>0</v>
          </cell>
          <cell r="AI1320">
            <v>80.900000000000006</v>
          </cell>
          <cell r="AJ1320">
            <v>27.3</v>
          </cell>
          <cell r="AK1320">
            <v>15.1</v>
          </cell>
          <cell r="AL1320">
            <v>2.4900000000000002</v>
          </cell>
          <cell r="AM1320">
            <v>38.799999999999997</v>
          </cell>
          <cell r="AN1320">
            <v>16.2</v>
          </cell>
          <cell r="AO1320">
            <v>8.92</v>
          </cell>
          <cell r="AP1320">
            <v>1.72</v>
          </cell>
          <cell r="AQ1320">
            <v>1.28</v>
          </cell>
          <cell r="AR1320">
            <v>4.34</v>
          </cell>
          <cell r="AS1320">
            <v>16.3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3.88</v>
          </cell>
          <cell r="AZ1320">
            <v>0</v>
          </cell>
          <cell r="BA1320">
            <v>0.54200000000000004</v>
          </cell>
          <cell r="BB1320">
            <v>1</v>
          </cell>
          <cell r="BD1320" t="str">
            <v>L203x152x25.4</v>
          </cell>
          <cell r="BE1320" t="str">
            <v>L203x152x25.4</v>
          </cell>
          <cell r="BF1320">
            <v>66.099999999999994</v>
          </cell>
          <cell r="BG1320">
            <v>84.582521099999994</v>
          </cell>
          <cell r="BH1320">
            <v>20.327999999999999</v>
          </cell>
          <cell r="BI1320">
            <v>0</v>
          </cell>
          <cell r="BJ1320">
            <v>0</v>
          </cell>
          <cell r="BK1320">
            <v>0</v>
          </cell>
          <cell r="BL1320">
            <v>15.245999999999999</v>
          </cell>
          <cell r="BM1320">
            <v>0</v>
          </cell>
          <cell r="BN1320">
            <v>0</v>
          </cell>
          <cell r="BO1320">
            <v>0</v>
          </cell>
          <cell r="BP1320">
            <v>2.5409999999999999</v>
          </cell>
          <cell r="BQ1320">
            <v>0</v>
          </cell>
          <cell r="BR1320">
            <v>0</v>
          </cell>
          <cell r="BS1320">
            <v>3.8114999999999997</v>
          </cell>
          <cell r="BT1320">
            <v>3.8114999999999997</v>
          </cell>
          <cell r="BU1320">
            <v>0</v>
          </cell>
          <cell r="BW1320">
            <v>4.1926499999999995</v>
          </cell>
          <cell r="BX1320">
            <v>6.7336499999999999</v>
          </cell>
          <cell r="BY1320">
            <v>0</v>
          </cell>
          <cell r="BZ1320">
            <v>2.0734559999999997</v>
          </cell>
          <cell r="CA1320">
            <v>3.7352699999999999</v>
          </cell>
          <cell r="CB1320">
            <v>0</v>
          </cell>
          <cell r="CC1320">
            <v>6</v>
          </cell>
          <cell r="CD1320">
            <v>0</v>
          </cell>
          <cell r="CE1320">
            <v>7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3372.6182194430648</v>
          </cell>
          <cell r="CK1320">
            <v>447.8954412933</v>
          </cell>
          <cell r="CL1320">
            <v>247.73703895709997</v>
          </cell>
          <cell r="CM1320">
            <v>6.3270900000000001</v>
          </cell>
          <cell r="CN1320">
            <v>1617.5227059875267</v>
          </cell>
          <cell r="CO1320">
            <v>265.78410802019999</v>
          </cell>
          <cell r="CP1320">
            <v>146.34532367532</v>
          </cell>
          <cell r="CQ1320">
            <v>4.37052</v>
          </cell>
          <cell r="CR1320">
            <v>3.2524799999999998</v>
          </cell>
          <cell r="CS1320">
            <v>180.92908618520272</v>
          </cell>
          <cell r="CT1320">
            <v>4387.4844948952959</v>
          </cell>
          <cell r="CU1320">
            <v>0</v>
          </cell>
          <cell r="CV1320">
            <v>0</v>
          </cell>
          <cell r="CW1320">
            <v>0</v>
          </cell>
          <cell r="CX1320">
            <v>0</v>
          </cell>
          <cell r="CY1320">
            <v>0</v>
          </cell>
          <cell r="CZ1320">
            <v>9.8590799999999987</v>
          </cell>
          <cell r="DA1320">
            <v>0</v>
          </cell>
          <cell r="DB1320">
            <v>0.54300000000000004</v>
          </cell>
          <cell r="DC1320">
            <v>1</v>
          </cell>
        </row>
        <row r="1321">
          <cell r="C1321" t="str">
            <v>L8x6x1/2</v>
          </cell>
          <cell r="D1321" t="str">
            <v>F</v>
          </cell>
          <cell r="E1321">
            <v>23.2</v>
          </cell>
          <cell r="F1321">
            <v>6.8</v>
          </cell>
          <cell r="G1321">
            <v>8</v>
          </cell>
          <cell r="H1321">
            <v>0</v>
          </cell>
          <cell r="I1321">
            <v>0</v>
          </cell>
          <cell r="J1321">
            <v>0</v>
          </cell>
          <cell r="K1321">
            <v>6</v>
          </cell>
          <cell r="L1321">
            <v>0</v>
          </cell>
          <cell r="M1321">
            <v>0</v>
          </cell>
          <cell r="N1321">
            <v>0</v>
          </cell>
          <cell r="O1321">
            <v>0.5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0</v>
          </cell>
          <cell r="V1321">
            <v>1.46</v>
          </cell>
          <cell r="W1321">
            <v>2.46</v>
          </cell>
          <cell r="X1321">
            <v>0</v>
          </cell>
          <cell r="Y1321">
            <v>0.42499999999999999</v>
          </cell>
          <cell r="Z1321">
            <v>1.2</v>
          </cell>
          <cell r="AB1321">
            <v>12</v>
          </cell>
          <cell r="AD1321">
            <v>15</v>
          </cell>
          <cell r="AF1321">
            <v>0</v>
          </cell>
          <cell r="AG1321">
            <v>0</v>
          </cell>
          <cell r="AH1321">
            <v>0</v>
          </cell>
          <cell r="AI1321">
            <v>44.4</v>
          </cell>
          <cell r="AJ1321">
            <v>14.6</v>
          </cell>
          <cell r="AK1321">
            <v>8.01</v>
          </cell>
          <cell r="AL1321">
            <v>2.5499999999999998</v>
          </cell>
          <cell r="AM1321">
            <v>21.7</v>
          </cell>
          <cell r="AN1321">
            <v>8.52</v>
          </cell>
          <cell r="AO1321">
            <v>4.79</v>
          </cell>
          <cell r="AP1321">
            <v>1.79</v>
          </cell>
          <cell r="AQ1321">
            <v>1.3</v>
          </cell>
          <cell r="AR1321">
            <v>0.58399999999999996</v>
          </cell>
          <cell r="AS1321">
            <v>2.2799999999999998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4.01</v>
          </cell>
          <cell r="AZ1321">
            <v>0</v>
          </cell>
          <cell r="BA1321">
            <v>0.55700000000000005</v>
          </cell>
          <cell r="BB1321">
            <v>0.91156412784207241</v>
          </cell>
          <cell r="BD1321" t="str">
            <v>L203x152x12.7</v>
          </cell>
          <cell r="BE1321" t="str">
            <v>L203x152x12.7</v>
          </cell>
          <cell r="BF1321">
            <v>34.6</v>
          </cell>
          <cell r="BG1321">
            <v>43.905430799999998</v>
          </cell>
          <cell r="BH1321">
            <v>20.327999999999999</v>
          </cell>
          <cell r="BI1321">
            <v>0</v>
          </cell>
          <cell r="BJ1321">
            <v>0</v>
          </cell>
          <cell r="BK1321">
            <v>0</v>
          </cell>
          <cell r="BL1321">
            <v>15.245999999999999</v>
          </cell>
          <cell r="BM1321">
            <v>0</v>
          </cell>
          <cell r="BN1321">
            <v>0</v>
          </cell>
          <cell r="BO1321">
            <v>0</v>
          </cell>
          <cell r="BP1321">
            <v>1.2705</v>
          </cell>
          <cell r="BQ1321">
            <v>0</v>
          </cell>
          <cell r="BR1321">
            <v>0</v>
          </cell>
          <cell r="BS1321">
            <v>2.5409999999999999</v>
          </cell>
          <cell r="BT1321">
            <v>2.5409999999999999</v>
          </cell>
          <cell r="BU1321">
            <v>0</v>
          </cell>
          <cell r="BW1321">
            <v>3.7098599999999999</v>
          </cell>
          <cell r="BX1321">
            <v>6.2508599999999994</v>
          </cell>
          <cell r="BY1321">
            <v>0</v>
          </cell>
          <cell r="BZ1321">
            <v>1.079925</v>
          </cell>
          <cell r="CA1321">
            <v>3.0491999999999999</v>
          </cell>
          <cell r="CB1321">
            <v>0</v>
          </cell>
          <cell r="CC1321">
            <v>12</v>
          </cell>
          <cell r="CD1321">
            <v>0</v>
          </cell>
          <cell r="CE1321">
            <v>15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1850.9795913877883</v>
          </cell>
          <cell r="CK1321">
            <v>239.53382574659997</v>
          </cell>
          <cell r="CL1321">
            <v>131.41547563220999</v>
          </cell>
          <cell r="CM1321">
            <v>6.4795499999999997</v>
          </cell>
          <cell r="CN1321">
            <v>904.64543092601366</v>
          </cell>
          <cell r="CO1321">
            <v>139.78275310691998</v>
          </cell>
          <cell r="CP1321">
            <v>78.586782556589995</v>
          </cell>
          <cell r="CQ1321">
            <v>4.5483900000000004</v>
          </cell>
          <cell r="CR1321">
            <v>3.3033000000000001</v>
          </cell>
          <cell r="CS1321">
            <v>24.34621804888442</v>
          </cell>
          <cell r="CT1321">
            <v>613.70948762952594</v>
          </cell>
          <cell r="CU1321">
            <v>0</v>
          </cell>
          <cell r="CV1321">
            <v>0</v>
          </cell>
          <cell r="CW1321">
            <v>0</v>
          </cell>
          <cell r="CX1321">
            <v>0</v>
          </cell>
          <cell r="CY1321">
            <v>0</v>
          </cell>
          <cell r="CZ1321">
            <v>10.189409999999999</v>
          </cell>
          <cell r="DA1321">
            <v>0</v>
          </cell>
          <cell r="DB1321">
            <v>0.55800000000000005</v>
          </cell>
          <cell r="DC1321">
            <v>0.91</v>
          </cell>
        </row>
        <row r="1322">
          <cell r="C1322" t="str">
            <v>L8x6x3/4</v>
          </cell>
          <cell r="D1322" t="str">
            <v>F</v>
          </cell>
          <cell r="E1322">
            <v>34</v>
          </cell>
          <cell r="F1322">
            <v>9.99</v>
          </cell>
          <cell r="G1322">
            <v>8</v>
          </cell>
          <cell r="H1322">
            <v>0</v>
          </cell>
          <cell r="I1322">
            <v>0</v>
          </cell>
          <cell r="J1322">
            <v>0</v>
          </cell>
          <cell r="K1322">
            <v>6</v>
          </cell>
          <cell r="L1322">
            <v>0</v>
          </cell>
          <cell r="M1322">
            <v>0</v>
          </cell>
          <cell r="N1322">
            <v>0</v>
          </cell>
          <cell r="O1322">
            <v>0.75</v>
          </cell>
          <cell r="P1322">
            <v>0</v>
          </cell>
          <cell r="Q1322">
            <v>0</v>
          </cell>
          <cell r="R1322">
            <v>1.25</v>
          </cell>
          <cell r="S1322">
            <v>1.25</v>
          </cell>
          <cell r="T1322">
            <v>0</v>
          </cell>
          <cell r="V1322">
            <v>1.56</v>
          </cell>
          <cell r="W1322">
            <v>2.5499999999999998</v>
          </cell>
          <cell r="X1322">
            <v>0</v>
          </cell>
          <cell r="Y1322">
            <v>0.624</v>
          </cell>
          <cell r="Z1322">
            <v>1.34</v>
          </cell>
          <cell r="AB1322">
            <v>8</v>
          </cell>
          <cell r="AD1322">
            <v>9.6666666666666661</v>
          </cell>
          <cell r="AF1322">
            <v>0</v>
          </cell>
          <cell r="AG1322">
            <v>0</v>
          </cell>
          <cell r="AH1322">
            <v>0</v>
          </cell>
          <cell r="AI1322">
            <v>63.5</v>
          </cell>
          <cell r="AJ1322">
            <v>21.1</v>
          </cell>
          <cell r="AK1322">
            <v>11.7</v>
          </cell>
          <cell r="AL1322">
            <v>2.52</v>
          </cell>
          <cell r="AM1322">
            <v>30.8</v>
          </cell>
          <cell r="AN1322">
            <v>12.5</v>
          </cell>
          <cell r="AO1322">
            <v>6.92</v>
          </cell>
          <cell r="AP1322">
            <v>1.75</v>
          </cell>
          <cell r="AQ1322">
            <v>1.29</v>
          </cell>
          <cell r="AR1322">
            <v>1.9</v>
          </cell>
          <cell r="AS1322">
            <v>7.28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3.95</v>
          </cell>
          <cell r="AZ1322">
            <v>0</v>
          </cell>
          <cell r="BA1322">
            <v>0.55000000000000004</v>
          </cell>
          <cell r="BB1322">
            <v>1</v>
          </cell>
          <cell r="BD1322" t="str">
            <v>L203x152x19</v>
          </cell>
          <cell r="BE1322" t="str">
            <v>L203x152x19</v>
          </cell>
          <cell r="BF1322">
            <v>50.6</v>
          </cell>
          <cell r="BG1322">
            <v>64.502243190000002</v>
          </cell>
          <cell r="BH1322">
            <v>20.327999999999999</v>
          </cell>
          <cell r="BI1322">
            <v>0</v>
          </cell>
          <cell r="BJ1322">
            <v>0</v>
          </cell>
          <cell r="BK1322">
            <v>0</v>
          </cell>
          <cell r="BL1322">
            <v>15.245999999999999</v>
          </cell>
          <cell r="BM1322">
            <v>0</v>
          </cell>
          <cell r="BN1322">
            <v>0</v>
          </cell>
          <cell r="BO1322">
            <v>0</v>
          </cell>
          <cell r="BP1322">
            <v>1.9057499999999998</v>
          </cell>
          <cell r="BQ1322">
            <v>0</v>
          </cell>
          <cell r="BR1322">
            <v>0</v>
          </cell>
          <cell r="BS1322">
            <v>3.17625</v>
          </cell>
          <cell r="BT1322">
            <v>3.17625</v>
          </cell>
          <cell r="BU1322">
            <v>0</v>
          </cell>
          <cell r="BW1322">
            <v>3.9639600000000002</v>
          </cell>
          <cell r="BX1322">
            <v>6.4795499999999997</v>
          </cell>
          <cell r="BY1322">
            <v>0</v>
          </cell>
          <cell r="BZ1322">
            <v>1.5855839999999999</v>
          </cell>
          <cell r="CA1322">
            <v>3.4049400000000003</v>
          </cell>
          <cell r="CB1322">
            <v>0</v>
          </cell>
          <cell r="CC1322">
            <v>8</v>
          </cell>
          <cell r="CD1322">
            <v>0</v>
          </cell>
          <cell r="CE1322">
            <v>9.6666666666666661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2647.2343255208234</v>
          </cell>
          <cell r="CK1322">
            <v>346.17559748309998</v>
          </cell>
          <cell r="CL1322">
            <v>191.95518912569997</v>
          </cell>
          <cell r="CM1322">
            <v>6.4033199999999999</v>
          </cell>
          <cell r="CN1322">
            <v>1284.0128697014388</v>
          </cell>
          <cell r="CO1322">
            <v>205.08033026249998</v>
          </cell>
          <cell r="CP1322">
            <v>113.53247083331999</v>
          </cell>
          <cell r="CQ1322">
            <v>4.4467499999999998</v>
          </cell>
          <cell r="CR1322">
            <v>3.2778900000000002</v>
          </cell>
          <cell r="CS1322">
            <v>79.208586117945899</v>
          </cell>
          <cell r="CT1322">
            <v>1959.5636271679602</v>
          </cell>
          <cell r="CU1322">
            <v>0</v>
          </cell>
          <cell r="CV1322">
            <v>0</v>
          </cell>
          <cell r="CW1322">
            <v>0</v>
          </cell>
          <cell r="CX1322">
            <v>0</v>
          </cell>
          <cell r="CY1322">
            <v>0</v>
          </cell>
          <cell r="CZ1322">
            <v>10.036950000000001</v>
          </cell>
          <cell r="DA1322">
            <v>0</v>
          </cell>
          <cell r="DB1322">
            <v>0.55100000000000005</v>
          </cell>
          <cell r="DC1322">
            <v>1</v>
          </cell>
        </row>
        <row r="1323">
          <cell r="C1323" t="str">
            <v>L8x6x5/8</v>
          </cell>
          <cell r="D1323" t="str">
            <v>F</v>
          </cell>
          <cell r="E1323">
            <v>28.6</v>
          </cell>
          <cell r="F1323">
            <v>8.41</v>
          </cell>
          <cell r="G1323">
            <v>8</v>
          </cell>
          <cell r="H1323">
            <v>0</v>
          </cell>
          <cell r="I1323">
            <v>0</v>
          </cell>
          <cell r="J1323">
            <v>0</v>
          </cell>
          <cell r="K1323">
            <v>6</v>
          </cell>
          <cell r="L1323">
            <v>0</v>
          </cell>
          <cell r="M1323">
            <v>0</v>
          </cell>
          <cell r="N1323">
            <v>0</v>
          </cell>
          <cell r="O1323">
            <v>0.625</v>
          </cell>
          <cell r="P1323">
            <v>0</v>
          </cell>
          <cell r="Q1323">
            <v>0</v>
          </cell>
          <cell r="R1323">
            <v>1.125</v>
          </cell>
          <cell r="S1323">
            <v>1.125</v>
          </cell>
          <cell r="T1323">
            <v>0</v>
          </cell>
          <cell r="V1323">
            <v>1.51</v>
          </cell>
          <cell r="W1323">
            <v>2.5</v>
          </cell>
          <cell r="X1323">
            <v>0</v>
          </cell>
          <cell r="Y1323">
            <v>0.52600000000000002</v>
          </cell>
          <cell r="Z1323">
            <v>1.27</v>
          </cell>
          <cell r="AB1323">
            <v>9.6</v>
          </cell>
          <cell r="AD1323">
            <v>11.8</v>
          </cell>
          <cell r="AF1323">
            <v>0</v>
          </cell>
          <cell r="AG1323">
            <v>0</v>
          </cell>
          <cell r="AH1323">
            <v>0</v>
          </cell>
          <cell r="AI1323">
            <v>54.2</v>
          </cell>
          <cell r="AJ1323">
            <v>17.899999999999999</v>
          </cell>
          <cell r="AK1323">
            <v>9.86</v>
          </cell>
          <cell r="AL1323">
            <v>2.54</v>
          </cell>
          <cell r="AM1323">
            <v>26.4</v>
          </cell>
          <cell r="AN1323">
            <v>10.5</v>
          </cell>
          <cell r="AO1323">
            <v>5.88</v>
          </cell>
          <cell r="AP1323">
            <v>1.77</v>
          </cell>
          <cell r="AQ1323">
            <v>1.29</v>
          </cell>
          <cell r="AR1323">
            <v>1.1200000000000001</v>
          </cell>
          <cell r="AS1323">
            <v>4.33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3.98</v>
          </cell>
          <cell r="AZ1323">
            <v>0</v>
          </cell>
          <cell r="BA1323">
            <v>0.55400000000000005</v>
          </cell>
          <cell r="BB1323">
            <v>0.99725130227365788</v>
          </cell>
          <cell r="BD1323" t="str">
            <v>L203x152x15.9</v>
          </cell>
          <cell r="BE1323" t="str">
            <v>L203x152x15.9</v>
          </cell>
          <cell r="BF1323">
            <v>42.6</v>
          </cell>
          <cell r="BG1323">
            <v>54.30068721</v>
          </cell>
          <cell r="BH1323">
            <v>20.327999999999999</v>
          </cell>
          <cell r="BI1323">
            <v>0</v>
          </cell>
          <cell r="BJ1323">
            <v>0</v>
          </cell>
          <cell r="BK1323">
            <v>0</v>
          </cell>
          <cell r="BL1323">
            <v>15.245999999999999</v>
          </cell>
          <cell r="BM1323">
            <v>0</v>
          </cell>
          <cell r="BN1323">
            <v>0</v>
          </cell>
          <cell r="BO1323">
            <v>0</v>
          </cell>
          <cell r="BP1323">
            <v>1.588125</v>
          </cell>
          <cell r="BQ1323">
            <v>0</v>
          </cell>
          <cell r="BR1323">
            <v>0</v>
          </cell>
          <cell r="BS1323">
            <v>2.858625</v>
          </cell>
          <cell r="BT1323">
            <v>2.858625</v>
          </cell>
          <cell r="BU1323">
            <v>0</v>
          </cell>
          <cell r="BW1323">
            <v>3.83691</v>
          </cell>
          <cell r="BX1323">
            <v>6.3525</v>
          </cell>
          <cell r="BY1323">
            <v>0</v>
          </cell>
          <cell r="BZ1323">
            <v>1.3365659999999999</v>
          </cell>
          <cell r="CA1323">
            <v>3.2270699999999999</v>
          </cell>
          <cell r="CB1323">
            <v>0</v>
          </cell>
          <cell r="CC1323">
            <v>9.6</v>
          </cell>
          <cell r="CD1323">
            <v>0</v>
          </cell>
          <cell r="CE1323">
            <v>11.8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2259.5291408382463</v>
          </cell>
          <cell r="CK1323">
            <v>293.67503293589994</v>
          </cell>
          <cell r="CL1323">
            <v>161.76736451105998</v>
          </cell>
          <cell r="CM1323">
            <v>6.4541399999999998</v>
          </cell>
          <cell r="CN1323">
            <v>1100.5824597440903</v>
          </cell>
          <cell r="CO1323">
            <v>172.2674774205</v>
          </cell>
          <cell r="CP1323">
            <v>96.469787355479994</v>
          </cell>
          <cell r="CQ1323">
            <v>4.4975699999999996</v>
          </cell>
          <cell r="CR1323">
            <v>3.2778900000000002</v>
          </cell>
          <cell r="CS1323">
            <v>46.69137708005232</v>
          </cell>
          <cell r="CT1323">
            <v>1165.5096848402841</v>
          </cell>
          <cell r="CU1323">
            <v>0</v>
          </cell>
          <cell r="CV1323">
            <v>0</v>
          </cell>
          <cell r="CW1323">
            <v>0</v>
          </cell>
          <cell r="CX1323">
            <v>0</v>
          </cell>
          <cell r="CY1323">
            <v>0</v>
          </cell>
          <cell r="CZ1323">
            <v>10.11318</v>
          </cell>
          <cell r="DA1323">
            <v>0</v>
          </cell>
          <cell r="DB1323">
            <v>0.55400000000000005</v>
          </cell>
          <cell r="DC1323">
            <v>0.996</v>
          </cell>
        </row>
        <row r="1324">
          <cell r="C1324" t="str">
            <v>L8x6x7/16</v>
          </cell>
          <cell r="D1324" t="str">
            <v>F</v>
          </cell>
          <cell r="E1324">
            <v>20.399999999999999</v>
          </cell>
          <cell r="F1324">
            <v>5.99</v>
          </cell>
          <cell r="G1324">
            <v>8</v>
          </cell>
          <cell r="H1324">
            <v>0</v>
          </cell>
          <cell r="I1324">
            <v>0</v>
          </cell>
          <cell r="J1324">
            <v>0</v>
          </cell>
          <cell r="K1324">
            <v>6</v>
          </cell>
          <cell r="L1324">
            <v>0</v>
          </cell>
          <cell r="M1324">
            <v>0</v>
          </cell>
          <cell r="N1324">
            <v>0</v>
          </cell>
          <cell r="O1324">
            <v>0.4375</v>
          </cell>
          <cell r="P1324">
            <v>0</v>
          </cell>
          <cell r="Q1324">
            <v>0</v>
          </cell>
          <cell r="R1324">
            <v>0.9375</v>
          </cell>
          <cell r="S1324">
            <v>0.9375</v>
          </cell>
          <cell r="T1324">
            <v>0</v>
          </cell>
          <cell r="V1324">
            <v>1.44</v>
          </cell>
          <cell r="W1324">
            <v>2.4300000000000002</v>
          </cell>
          <cell r="X1324">
            <v>0</v>
          </cell>
          <cell r="Y1324">
            <v>0.374</v>
          </cell>
          <cell r="Z1324">
            <v>1.1599999999999999</v>
          </cell>
          <cell r="AB1324">
            <v>13.714285714285714</v>
          </cell>
          <cell r="AD1324">
            <v>17.285714285714285</v>
          </cell>
          <cell r="AF1324">
            <v>0</v>
          </cell>
          <cell r="AG1324">
            <v>0</v>
          </cell>
          <cell r="AH1324">
            <v>0</v>
          </cell>
          <cell r="AI1324">
            <v>39.299999999999997</v>
          </cell>
          <cell r="AJ1324">
            <v>12.9</v>
          </cell>
          <cell r="AK1324">
            <v>7.06</v>
          </cell>
          <cell r="AL1324">
            <v>2.56</v>
          </cell>
          <cell r="AM1324">
            <v>19.3</v>
          </cell>
          <cell r="AN1324">
            <v>7.5</v>
          </cell>
          <cell r="AO1324">
            <v>4.2300000000000004</v>
          </cell>
          <cell r="AP1324">
            <v>1.8</v>
          </cell>
          <cell r="AQ1324">
            <v>1.31</v>
          </cell>
          <cell r="AR1324">
            <v>0.39600000000000002</v>
          </cell>
          <cell r="AS1324">
            <v>1.55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4.0199999999999996</v>
          </cell>
          <cell r="AZ1324">
            <v>0</v>
          </cell>
          <cell r="BA1324">
            <v>0.55900000000000005</v>
          </cell>
          <cell r="BB1324">
            <v>0.85035900324808278</v>
          </cell>
          <cell r="BD1324" t="str">
            <v>L203x152x11.1</v>
          </cell>
          <cell r="BE1324" t="str">
            <v>L203x152x11.1</v>
          </cell>
          <cell r="BF1324">
            <v>30.400000000000002</v>
          </cell>
          <cell r="BG1324">
            <v>38.675519190000003</v>
          </cell>
          <cell r="BH1324">
            <v>20.327999999999999</v>
          </cell>
          <cell r="BI1324">
            <v>0</v>
          </cell>
          <cell r="BJ1324">
            <v>0</v>
          </cell>
          <cell r="BK1324">
            <v>0</v>
          </cell>
          <cell r="BL1324">
            <v>15.245999999999999</v>
          </cell>
          <cell r="BM1324">
            <v>0</v>
          </cell>
          <cell r="BN1324">
            <v>0</v>
          </cell>
          <cell r="BO1324">
            <v>0</v>
          </cell>
          <cell r="BP1324">
            <v>1.1116874999999999</v>
          </cell>
          <cell r="BQ1324">
            <v>0</v>
          </cell>
          <cell r="BR1324">
            <v>0</v>
          </cell>
          <cell r="BS1324">
            <v>2.3821875000000001</v>
          </cell>
          <cell r="BT1324">
            <v>2.3821875000000001</v>
          </cell>
          <cell r="BU1324">
            <v>0</v>
          </cell>
          <cell r="BW1324">
            <v>3.6590399999999996</v>
          </cell>
          <cell r="BX1324">
            <v>6.1746300000000005</v>
          </cell>
          <cell r="BY1324">
            <v>0</v>
          </cell>
          <cell r="BZ1324">
            <v>0.95033400000000001</v>
          </cell>
          <cell r="CA1324">
            <v>2.9475599999999997</v>
          </cell>
          <cell r="CB1324">
            <v>0</v>
          </cell>
          <cell r="CC1324">
            <v>13.714285714285714</v>
          </cell>
          <cell r="CD1324">
            <v>0</v>
          </cell>
          <cell r="CE1324">
            <v>17.285714285714285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1638.3670707554072</v>
          </cell>
          <cell r="CK1324">
            <v>211.6429008309</v>
          </cell>
          <cell r="CL1324">
            <v>115.82937053225999</v>
          </cell>
          <cell r="CM1324">
            <v>6.5049599999999996</v>
          </cell>
          <cell r="CN1324">
            <v>804.5924800401873</v>
          </cell>
          <cell r="CO1324">
            <v>123.0481981575</v>
          </cell>
          <cell r="CP1324">
            <v>69.399183760829999</v>
          </cell>
          <cell r="CQ1324">
            <v>4.5738000000000003</v>
          </cell>
          <cell r="CR1324">
            <v>3.3287100000000001</v>
          </cell>
          <cell r="CS1324">
            <v>16.508736896161356</v>
          </cell>
          <cell r="CT1324">
            <v>417.21478325691459</v>
          </cell>
          <cell r="CU1324">
            <v>0</v>
          </cell>
          <cell r="CV1324">
            <v>0</v>
          </cell>
          <cell r="CW1324">
            <v>0</v>
          </cell>
          <cell r="CX1324">
            <v>0</v>
          </cell>
          <cell r="CY1324">
            <v>0</v>
          </cell>
          <cell r="CZ1324">
            <v>10.214819999999998</v>
          </cell>
          <cell r="DA1324">
            <v>0</v>
          </cell>
          <cell r="DB1324">
            <v>0.56000000000000005</v>
          </cell>
          <cell r="DC1324">
            <v>0.84899999999999998</v>
          </cell>
        </row>
        <row r="1325">
          <cell r="C1325" t="str">
            <v>L8x6x7/8</v>
          </cell>
          <cell r="D1325" t="str">
            <v>F</v>
          </cell>
          <cell r="E1325">
            <v>39.299999999999997</v>
          </cell>
          <cell r="F1325">
            <v>11.5</v>
          </cell>
          <cell r="G1325">
            <v>8</v>
          </cell>
          <cell r="H1325">
            <v>0</v>
          </cell>
          <cell r="I1325">
            <v>0</v>
          </cell>
          <cell r="J1325">
            <v>0</v>
          </cell>
          <cell r="K1325">
            <v>6</v>
          </cell>
          <cell r="L1325">
            <v>0</v>
          </cell>
          <cell r="M1325">
            <v>0</v>
          </cell>
          <cell r="N1325">
            <v>0</v>
          </cell>
          <cell r="O1325">
            <v>0.875</v>
          </cell>
          <cell r="P1325">
            <v>0</v>
          </cell>
          <cell r="Q1325">
            <v>0</v>
          </cell>
          <cell r="R1325">
            <v>1.375</v>
          </cell>
          <cell r="S1325">
            <v>1.375</v>
          </cell>
          <cell r="T1325">
            <v>0</v>
          </cell>
          <cell r="V1325">
            <v>1.6</v>
          </cell>
          <cell r="W1325">
            <v>2.6</v>
          </cell>
          <cell r="X1325">
            <v>0</v>
          </cell>
          <cell r="Y1325">
            <v>0.72099999999999997</v>
          </cell>
          <cell r="Z1325">
            <v>1.41</v>
          </cell>
          <cell r="AB1325">
            <v>6.8571428571428568</v>
          </cell>
          <cell r="AD1325">
            <v>8.1428571428571423</v>
          </cell>
          <cell r="AF1325">
            <v>0</v>
          </cell>
          <cell r="AG1325">
            <v>0</v>
          </cell>
          <cell r="AH1325">
            <v>0</v>
          </cell>
          <cell r="AI1325">
            <v>72.400000000000006</v>
          </cell>
          <cell r="AJ1325">
            <v>24.3</v>
          </cell>
          <cell r="AK1325">
            <v>13.4</v>
          </cell>
          <cell r="AL1325">
            <v>2.5</v>
          </cell>
          <cell r="AM1325">
            <v>34.9</v>
          </cell>
          <cell r="AN1325">
            <v>14.4</v>
          </cell>
          <cell r="AO1325">
            <v>7.94</v>
          </cell>
          <cell r="AP1325">
            <v>1.74</v>
          </cell>
          <cell r="AQ1325">
            <v>1.28</v>
          </cell>
          <cell r="AR1325">
            <v>2.96</v>
          </cell>
          <cell r="AS1325">
            <v>11.3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3.92</v>
          </cell>
          <cell r="AZ1325">
            <v>0</v>
          </cell>
          <cell r="BA1325">
            <v>0.54600000000000004</v>
          </cell>
          <cell r="BB1325">
            <v>1</v>
          </cell>
          <cell r="BD1325" t="str">
            <v>L203x152x22.2</v>
          </cell>
          <cell r="BE1325" t="str">
            <v>L203x152x22.2</v>
          </cell>
          <cell r="BF1325">
            <v>58.5</v>
          </cell>
          <cell r="BG1325">
            <v>74.251831499999994</v>
          </cell>
          <cell r="BH1325">
            <v>20.327999999999999</v>
          </cell>
          <cell r="BI1325">
            <v>0</v>
          </cell>
          <cell r="BJ1325">
            <v>0</v>
          </cell>
          <cell r="BK1325">
            <v>0</v>
          </cell>
          <cell r="BL1325">
            <v>15.245999999999999</v>
          </cell>
          <cell r="BM1325">
            <v>0</v>
          </cell>
          <cell r="BN1325">
            <v>0</v>
          </cell>
          <cell r="BO1325">
            <v>0</v>
          </cell>
          <cell r="BP1325">
            <v>2.2233749999999999</v>
          </cell>
          <cell r="BQ1325">
            <v>0</v>
          </cell>
          <cell r="BR1325">
            <v>0</v>
          </cell>
          <cell r="BS1325">
            <v>3.4938750000000001</v>
          </cell>
          <cell r="BT1325">
            <v>3.4938750000000001</v>
          </cell>
          <cell r="BU1325">
            <v>0</v>
          </cell>
          <cell r="BW1325">
            <v>4.0655999999999999</v>
          </cell>
          <cell r="BX1325">
            <v>6.6066000000000003</v>
          </cell>
          <cell r="BY1325">
            <v>0</v>
          </cell>
          <cell r="BZ1325">
            <v>1.8320609999999999</v>
          </cell>
          <cell r="CA1325">
            <v>3.5828099999999998</v>
          </cell>
          <cell r="CB1325">
            <v>0</v>
          </cell>
          <cell r="CC1325">
            <v>6.8571428571428568</v>
          </cell>
          <cell r="CD1325">
            <v>0</v>
          </cell>
          <cell r="CE1325">
            <v>8.1428571428571423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3018.2640183890967</v>
          </cell>
          <cell r="CK1325">
            <v>398.67616203029996</v>
          </cell>
          <cell r="CL1325">
            <v>219.8461140414</v>
          </cell>
          <cell r="CM1325">
            <v>6.3525</v>
          </cell>
          <cell r="CN1325">
            <v>1454.9366607980587</v>
          </cell>
          <cell r="CO1325">
            <v>236.25254046239999</v>
          </cell>
          <cell r="CP1325">
            <v>130.26702578274001</v>
          </cell>
          <cell r="CQ1325">
            <v>4.4213399999999998</v>
          </cell>
          <cell r="CR1325">
            <v>3.2524799999999998</v>
          </cell>
          <cell r="CS1325">
            <v>123.39863942585255</v>
          </cell>
          <cell r="CT1325">
            <v>3041.6303553568614</v>
          </cell>
          <cell r="CU1325">
            <v>0</v>
          </cell>
          <cell r="CV1325">
            <v>0</v>
          </cell>
          <cell r="CW1325">
            <v>0</v>
          </cell>
          <cell r="CX1325">
            <v>0</v>
          </cell>
          <cell r="CY1325">
            <v>0</v>
          </cell>
          <cell r="CZ1325">
            <v>9.9607200000000002</v>
          </cell>
          <cell r="DA1325">
            <v>0</v>
          </cell>
          <cell r="DB1325">
            <v>0.54700000000000004</v>
          </cell>
          <cell r="DC1325">
            <v>1</v>
          </cell>
        </row>
        <row r="1326">
          <cell r="C1326" t="str">
            <v>L8x6x9/16</v>
          </cell>
          <cell r="D1326" t="str">
            <v>F</v>
          </cell>
          <cell r="E1326">
            <v>25.9</v>
          </cell>
          <cell r="F1326">
            <v>7.61</v>
          </cell>
          <cell r="G1326">
            <v>8</v>
          </cell>
          <cell r="H1326">
            <v>0</v>
          </cell>
          <cell r="I1326">
            <v>0</v>
          </cell>
          <cell r="J1326">
            <v>0</v>
          </cell>
          <cell r="K1326">
            <v>6</v>
          </cell>
          <cell r="L1326">
            <v>0</v>
          </cell>
          <cell r="M1326">
            <v>0</v>
          </cell>
          <cell r="N1326">
            <v>0</v>
          </cell>
          <cell r="O1326">
            <v>0.5625</v>
          </cell>
          <cell r="P1326">
            <v>0</v>
          </cell>
          <cell r="Q1326">
            <v>0</v>
          </cell>
          <cell r="R1326">
            <v>1.0625</v>
          </cell>
          <cell r="S1326">
            <v>1.0625</v>
          </cell>
          <cell r="T1326">
            <v>0</v>
          </cell>
          <cell r="V1326">
            <v>1.49</v>
          </cell>
          <cell r="W1326">
            <v>2.48</v>
          </cell>
          <cell r="X1326">
            <v>0</v>
          </cell>
          <cell r="Y1326">
            <v>0.47599999999999998</v>
          </cell>
          <cell r="Z1326">
            <v>1.23</v>
          </cell>
          <cell r="AB1326">
            <v>10.666666666666666</v>
          </cell>
          <cell r="AD1326">
            <v>13.222222222222221</v>
          </cell>
          <cell r="AF1326">
            <v>0</v>
          </cell>
          <cell r="AG1326">
            <v>0</v>
          </cell>
          <cell r="AH1326">
            <v>0</v>
          </cell>
          <cell r="AI1326">
            <v>49.4</v>
          </cell>
          <cell r="AJ1326">
            <v>16.2</v>
          </cell>
          <cell r="AK1326">
            <v>8.94</v>
          </cell>
          <cell r="AL1326">
            <v>2.5499999999999998</v>
          </cell>
          <cell r="AM1326">
            <v>24.1</v>
          </cell>
          <cell r="AN1326">
            <v>9.52</v>
          </cell>
          <cell r="AO1326">
            <v>5.34</v>
          </cell>
          <cell r="AP1326">
            <v>1.78</v>
          </cell>
          <cell r="AQ1326">
            <v>1.3</v>
          </cell>
          <cell r="AR1326">
            <v>0.82299999999999995</v>
          </cell>
          <cell r="AS1326">
            <v>3.2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3.99</v>
          </cell>
          <cell r="AZ1326">
            <v>0</v>
          </cell>
          <cell r="BA1326">
            <v>0.55600000000000005</v>
          </cell>
          <cell r="BB1326">
            <v>0.95916811363739773</v>
          </cell>
          <cell r="BD1326" t="str">
            <v>L203x152x14.3</v>
          </cell>
          <cell r="BE1326" t="str">
            <v>L203x152x14.3</v>
          </cell>
          <cell r="BF1326">
            <v>38.6</v>
          </cell>
          <cell r="BG1326">
            <v>49.13534241</v>
          </cell>
          <cell r="BH1326">
            <v>20.327999999999999</v>
          </cell>
          <cell r="BI1326">
            <v>0</v>
          </cell>
          <cell r="BJ1326">
            <v>0</v>
          </cell>
          <cell r="BK1326">
            <v>0</v>
          </cell>
          <cell r="BL1326">
            <v>15.245999999999999</v>
          </cell>
          <cell r="BM1326">
            <v>0</v>
          </cell>
          <cell r="BN1326">
            <v>0</v>
          </cell>
          <cell r="BO1326">
            <v>0</v>
          </cell>
          <cell r="BP1326">
            <v>1.4293125</v>
          </cell>
          <cell r="BQ1326">
            <v>0</v>
          </cell>
          <cell r="BR1326">
            <v>0</v>
          </cell>
          <cell r="BS1326">
            <v>2.6998124999999997</v>
          </cell>
          <cell r="BT1326">
            <v>2.6998124999999997</v>
          </cell>
          <cell r="BU1326">
            <v>0</v>
          </cell>
          <cell r="BW1326">
            <v>3.7860899999999997</v>
          </cell>
          <cell r="BX1326">
            <v>6.3016800000000002</v>
          </cell>
          <cell r="BY1326">
            <v>0</v>
          </cell>
          <cell r="BZ1326">
            <v>1.2095159999999998</v>
          </cell>
          <cell r="CA1326">
            <v>3.1254299999999997</v>
          </cell>
          <cell r="CB1326">
            <v>0</v>
          </cell>
          <cell r="CC1326">
            <v>10.666666666666666</v>
          </cell>
          <cell r="CD1326">
            <v>0</v>
          </cell>
          <cell r="CE1326">
            <v>13.222222222222221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2059.4232390665934</v>
          </cell>
          <cell r="CK1326">
            <v>265.78410802019999</v>
          </cell>
          <cell r="CL1326">
            <v>146.67345220373997</v>
          </cell>
          <cell r="CM1326">
            <v>6.4795499999999997</v>
          </cell>
          <cell r="CN1326">
            <v>1004.6983818118401</v>
          </cell>
          <cell r="CO1326">
            <v>156.18917952791998</v>
          </cell>
          <cell r="CP1326">
            <v>87.610317088139993</v>
          </cell>
          <cell r="CQ1326">
            <v>4.5229799999999996</v>
          </cell>
          <cell r="CR1326">
            <v>3.3033000000000001</v>
          </cell>
          <cell r="CS1326">
            <v>34.309824407931302</v>
          </cell>
          <cell r="CT1326">
            <v>861.34664930459792</v>
          </cell>
          <cell r="CU1326">
            <v>0</v>
          </cell>
          <cell r="CV1326">
            <v>0</v>
          </cell>
          <cell r="CW1326">
            <v>0</v>
          </cell>
          <cell r="CX1326">
            <v>0</v>
          </cell>
          <cell r="CY1326">
            <v>0</v>
          </cell>
          <cell r="CZ1326">
            <v>10.138590000000001</v>
          </cell>
          <cell r="DA1326">
            <v>0</v>
          </cell>
          <cell r="DB1326">
            <v>0.55600000000000005</v>
          </cell>
          <cell r="DC1326">
            <v>0.95800000000000007</v>
          </cell>
        </row>
        <row r="1327">
          <cell r="C1327" t="str">
            <v>L8x8x1</v>
          </cell>
          <cell r="D1327" t="str">
            <v>F</v>
          </cell>
          <cell r="E1327">
            <v>51.3</v>
          </cell>
          <cell r="F1327">
            <v>15.1</v>
          </cell>
          <cell r="G1327">
            <v>8</v>
          </cell>
          <cell r="H1327">
            <v>0</v>
          </cell>
          <cell r="I1327">
            <v>0</v>
          </cell>
          <cell r="J1327">
            <v>0</v>
          </cell>
          <cell r="K1327">
            <v>8</v>
          </cell>
          <cell r="L1327">
            <v>0</v>
          </cell>
          <cell r="M1327">
            <v>0</v>
          </cell>
          <cell r="N1327">
            <v>0</v>
          </cell>
          <cell r="O1327">
            <v>1</v>
          </cell>
          <cell r="P1327">
            <v>0</v>
          </cell>
          <cell r="Q1327">
            <v>0</v>
          </cell>
          <cell r="R1327">
            <v>1.625</v>
          </cell>
          <cell r="S1327">
            <v>1.625</v>
          </cell>
          <cell r="T1327">
            <v>0</v>
          </cell>
          <cell r="V1327">
            <v>2.36</v>
          </cell>
          <cell r="W1327">
            <v>2.36</v>
          </cell>
          <cell r="X1327">
            <v>0</v>
          </cell>
          <cell r="Y1327">
            <v>0.94299999999999995</v>
          </cell>
          <cell r="Z1327">
            <v>0.94299999999999995</v>
          </cell>
          <cell r="AB1327">
            <v>8</v>
          </cell>
          <cell r="AD1327">
            <v>7</v>
          </cell>
          <cell r="AF1327">
            <v>0</v>
          </cell>
          <cell r="AG1327">
            <v>0</v>
          </cell>
          <cell r="AH1327">
            <v>0</v>
          </cell>
          <cell r="AI1327">
            <v>89.1</v>
          </cell>
          <cell r="AJ1327">
            <v>28.5</v>
          </cell>
          <cell r="AK1327">
            <v>15.8</v>
          </cell>
          <cell r="AL1327">
            <v>2.4300000000000002</v>
          </cell>
          <cell r="AM1327">
            <v>89.1</v>
          </cell>
          <cell r="AN1327">
            <v>28.5</v>
          </cell>
          <cell r="AO1327">
            <v>15.8</v>
          </cell>
          <cell r="AP1327">
            <v>2.4300000000000002</v>
          </cell>
          <cell r="AQ1327">
            <v>1.56</v>
          </cell>
          <cell r="AR1327">
            <v>5.08</v>
          </cell>
          <cell r="AS1327">
            <v>23.4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4.32</v>
          </cell>
          <cell r="AZ1327">
            <v>0.63</v>
          </cell>
          <cell r="BA1327">
            <v>1</v>
          </cell>
          <cell r="BB1327">
            <v>1</v>
          </cell>
          <cell r="BD1327" t="str">
            <v>L203x203x25.4</v>
          </cell>
          <cell r="BE1327" t="str">
            <v>L203x203x25.4</v>
          </cell>
          <cell r="BF1327">
            <v>76.399999999999991</v>
          </cell>
          <cell r="BG1327">
            <v>97.495883099999986</v>
          </cell>
          <cell r="BH1327">
            <v>20.327999999999999</v>
          </cell>
          <cell r="BI1327">
            <v>0</v>
          </cell>
          <cell r="BJ1327">
            <v>0</v>
          </cell>
          <cell r="BK1327">
            <v>0</v>
          </cell>
          <cell r="BL1327">
            <v>20.327999999999999</v>
          </cell>
          <cell r="BM1327">
            <v>0</v>
          </cell>
          <cell r="BN1327">
            <v>0</v>
          </cell>
          <cell r="BO1327">
            <v>0</v>
          </cell>
          <cell r="BP1327">
            <v>2.5409999999999999</v>
          </cell>
          <cell r="BQ1327">
            <v>0</v>
          </cell>
          <cell r="BR1327">
            <v>0</v>
          </cell>
          <cell r="BS1327">
            <v>4.1291250000000002</v>
          </cell>
          <cell r="BT1327">
            <v>4.1291250000000002</v>
          </cell>
          <cell r="BU1327">
            <v>0</v>
          </cell>
          <cell r="BW1327">
            <v>5.9967599999999992</v>
          </cell>
          <cell r="BX1327">
            <v>5.9967599999999992</v>
          </cell>
          <cell r="BY1327">
            <v>0</v>
          </cell>
          <cell r="BZ1327">
            <v>2.3961629999999996</v>
          </cell>
          <cell r="CA1327">
            <v>2.3961629999999996</v>
          </cell>
          <cell r="CB1327">
            <v>0</v>
          </cell>
          <cell r="CC1327">
            <v>8</v>
          </cell>
          <cell r="CD1327">
            <v>0</v>
          </cell>
          <cell r="CE1327">
            <v>7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3714.4658016363046</v>
          </cell>
          <cell r="CK1327">
            <v>467.5831529985</v>
          </cell>
          <cell r="CL1327">
            <v>259.22153745179997</v>
          </cell>
          <cell r="CM1327">
            <v>6.1746300000000005</v>
          </cell>
          <cell r="CN1327">
            <v>3714.4658016363046</v>
          </cell>
          <cell r="CO1327">
            <v>467.5831529985</v>
          </cell>
          <cell r="CP1327">
            <v>259.22153745179997</v>
          </cell>
          <cell r="CQ1327">
            <v>6.1746300000000005</v>
          </cell>
          <cell r="CR1327">
            <v>3.9639600000000002</v>
          </cell>
          <cell r="CS1327">
            <v>211.77874604166587</v>
          </cell>
          <cell r="CT1327">
            <v>6298.5973730398709</v>
          </cell>
          <cell r="CU1327">
            <v>0</v>
          </cell>
          <cell r="CV1327">
            <v>0</v>
          </cell>
          <cell r="CW1327">
            <v>0</v>
          </cell>
          <cell r="CX1327">
            <v>0</v>
          </cell>
          <cell r="CY1327">
            <v>0</v>
          </cell>
          <cell r="CZ1327">
            <v>10.977120000000001</v>
          </cell>
          <cell r="DA1327">
            <v>0.63</v>
          </cell>
          <cell r="DB1327">
            <v>1</v>
          </cell>
          <cell r="DC1327">
            <v>1</v>
          </cell>
        </row>
        <row r="1328">
          <cell r="C1328" t="str">
            <v>L8x8x1/2</v>
          </cell>
          <cell r="D1328" t="str">
            <v>F</v>
          </cell>
          <cell r="E1328">
            <v>26.7</v>
          </cell>
          <cell r="F1328">
            <v>7.84</v>
          </cell>
          <cell r="G1328">
            <v>8</v>
          </cell>
          <cell r="H1328">
            <v>0</v>
          </cell>
          <cell r="I1328">
            <v>0</v>
          </cell>
          <cell r="J1328">
            <v>0</v>
          </cell>
          <cell r="K1328">
            <v>8</v>
          </cell>
          <cell r="L1328">
            <v>0</v>
          </cell>
          <cell r="M1328">
            <v>0</v>
          </cell>
          <cell r="N1328">
            <v>0</v>
          </cell>
          <cell r="O1328">
            <v>0.5</v>
          </cell>
          <cell r="P1328">
            <v>0</v>
          </cell>
          <cell r="Q1328">
            <v>0</v>
          </cell>
          <cell r="R1328">
            <v>1.125</v>
          </cell>
          <cell r="S1328">
            <v>1.125</v>
          </cell>
          <cell r="T1328">
            <v>0</v>
          </cell>
          <cell r="V1328">
            <v>2.17</v>
          </cell>
          <cell r="W1328">
            <v>2.17</v>
          </cell>
          <cell r="X1328">
            <v>0</v>
          </cell>
          <cell r="Y1328">
            <v>0.49</v>
          </cell>
          <cell r="Z1328">
            <v>0.49</v>
          </cell>
          <cell r="AB1328">
            <v>16</v>
          </cell>
          <cell r="AD1328">
            <v>15</v>
          </cell>
          <cell r="AF1328">
            <v>0</v>
          </cell>
          <cell r="AG1328">
            <v>0</v>
          </cell>
          <cell r="AH1328">
            <v>0</v>
          </cell>
          <cell r="AI1328">
            <v>48.8</v>
          </cell>
          <cell r="AJ1328">
            <v>15.1</v>
          </cell>
          <cell r="AK1328">
            <v>8.36</v>
          </cell>
          <cell r="AL1328">
            <v>2.4900000000000002</v>
          </cell>
          <cell r="AM1328">
            <v>48.8</v>
          </cell>
          <cell r="AN1328">
            <v>15.1</v>
          </cell>
          <cell r="AO1328">
            <v>8.36</v>
          </cell>
          <cell r="AP1328">
            <v>2.4900000000000002</v>
          </cell>
          <cell r="AQ1328">
            <v>1.59</v>
          </cell>
          <cell r="AR1328">
            <v>0.68300000000000005</v>
          </cell>
          <cell r="AS1328">
            <v>3.23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4.45</v>
          </cell>
          <cell r="AZ1328">
            <v>0.628</v>
          </cell>
          <cell r="BA1328">
            <v>1</v>
          </cell>
          <cell r="BB1328">
            <v>0.91156412784207241</v>
          </cell>
          <cell r="BD1328" t="str">
            <v>L203x203x12.7</v>
          </cell>
          <cell r="BE1328" t="str">
            <v>L203x203x12.7</v>
          </cell>
          <cell r="BF1328">
            <v>39.800000000000004</v>
          </cell>
          <cell r="BG1328">
            <v>50.620379039999996</v>
          </cell>
          <cell r="BH1328">
            <v>20.327999999999999</v>
          </cell>
          <cell r="BI1328">
            <v>0</v>
          </cell>
          <cell r="BJ1328">
            <v>0</v>
          </cell>
          <cell r="BK1328">
            <v>0</v>
          </cell>
          <cell r="BL1328">
            <v>20.327999999999999</v>
          </cell>
          <cell r="BM1328">
            <v>0</v>
          </cell>
          <cell r="BN1328">
            <v>0</v>
          </cell>
          <cell r="BO1328">
            <v>0</v>
          </cell>
          <cell r="BP1328">
            <v>1.2705</v>
          </cell>
          <cell r="BQ1328">
            <v>0</v>
          </cell>
          <cell r="BR1328">
            <v>0</v>
          </cell>
          <cell r="BS1328">
            <v>2.858625</v>
          </cell>
          <cell r="BT1328">
            <v>2.858625</v>
          </cell>
          <cell r="BU1328">
            <v>0</v>
          </cell>
          <cell r="BW1328">
            <v>5.5139699999999996</v>
          </cell>
          <cell r="BX1328">
            <v>5.5139699999999996</v>
          </cell>
          <cell r="BY1328">
            <v>0</v>
          </cell>
          <cell r="BZ1328">
            <v>1.24509</v>
          </cell>
          <cell r="CA1328">
            <v>1.24509</v>
          </cell>
          <cell r="CB1328">
            <v>0</v>
          </cell>
          <cell r="CC1328">
            <v>16</v>
          </cell>
          <cell r="CD1328">
            <v>0</v>
          </cell>
          <cell r="CE1328">
            <v>15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2034.4100013451366</v>
          </cell>
          <cell r="CK1328">
            <v>247.73703895709997</v>
          </cell>
          <cell r="CL1328">
            <v>137.15772487955999</v>
          </cell>
          <cell r="CM1328">
            <v>6.3270900000000001</v>
          </cell>
          <cell r="CN1328">
            <v>2034.4100013451366</v>
          </cell>
          <cell r="CO1328">
            <v>247.73703895709997</v>
          </cell>
          <cell r="CP1328">
            <v>137.15772487955999</v>
          </cell>
          <cell r="CQ1328">
            <v>6.3270900000000001</v>
          </cell>
          <cell r="CR1328">
            <v>4.0401899999999999</v>
          </cell>
          <cell r="CS1328">
            <v>28.473402272924766</v>
          </cell>
          <cell r="CT1328">
            <v>869.42177414182845</v>
          </cell>
          <cell r="CU1328">
            <v>0</v>
          </cell>
          <cell r="CV1328">
            <v>0</v>
          </cell>
          <cell r="CW1328">
            <v>0</v>
          </cell>
          <cell r="CX1328">
            <v>0</v>
          </cell>
          <cell r="CY1328">
            <v>0</v>
          </cell>
          <cell r="CZ1328">
            <v>11.307449999999999</v>
          </cell>
          <cell r="DA1328">
            <v>0.628</v>
          </cell>
          <cell r="DB1328">
            <v>1</v>
          </cell>
          <cell r="DC1328">
            <v>0.91</v>
          </cell>
        </row>
        <row r="1329">
          <cell r="C1329" t="str">
            <v>L8x8x1-1/8</v>
          </cell>
          <cell r="D1329" t="str">
            <v>F</v>
          </cell>
          <cell r="E1329">
            <v>57.2</v>
          </cell>
          <cell r="F1329">
            <v>16.8</v>
          </cell>
          <cell r="G1329">
            <v>8</v>
          </cell>
          <cell r="H1329">
            <v>0</v>
          </cell>
          <cell r="I1329">
            <v>0</v>
          </cell>
          <cell r="J1329">
            <v>0</v>
          </cell>
          <cell r="K1329">
            <v>8</v>
          </cell>
          <cell r="L1329">
            <v>0</v>
          </cell>
          <cell r="M1329">
            <v>0</v>
          </cell>
          <cell r="N1329">
            <v>0</v>
          </cell>
          <cell r="O1329">
            <v>1.125</v>
          </cell>
          <cell r="P1329">
            <v>0</v>
          </cell>
          <cell r="Q1329">
            <v>0</v>
          </cell>
          <cell r="R1329">
            <v>1.75</v>
          </cell>
          <cell r="S1329">
            <v>1.75</v>
          </cell>
          <cell r="T1329">
            <v>0</v>
          </cell>
          <cell r="V1329">
            <v>2.4</v>
          </cell>
          <cell r="W1329">
            <v>2.4</v>
          </cell>
          <cell r="X1329">
            <v>0</v>
          </cell>
          <cell r="Y1329">
            <v>1.05</v>
          </cell>
          <cell r="Z1329">
            <v>1.05</v>
          </cell>
          <cell r="AB1329">
            <v>7.1111111111111107</v>
          </cell>
          <cell r="AD1329">
            <v>6.1111111111111107</v>
          </cell>
          <cell r="AF1329">
            <v>0</v>
          </cell>
          <cell r="AG1329">
            <v>0</v>
          </cell>
          <cell r="AH1329">
            <v>0</v>
          </cell>
          <cell r="AI1329">
            <v>98.1</v>
          </cell>
          <cell r="AJ1329">
            <v>31.6</v>
          </cell>
          <cell r="AK1329">
            <v>17.5</v>
          </cell>
          <cell r="AL1329">
            <v>2.41</v>
          </cell>
          <cell r="AM1329">
            <v>98.1</v>
          </cell>
          <cell r="AN1329">
            <v>31.6</v>
          </cell>
          <cell r="AO1329">
            <v>17.5</v>
          </cell>
          <cell r="AP1329">
            <v>2.41</v>
          </cell>
          <cell r="AQ1329">
            <v>1.56</v>
          </cell>
          <cell r="AR1329">
            <v>7.13</v>
          </cell>
          <cell r="AS1329">
            <v>32.5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4.29</v>
          </cell>
          <cell r="AZ1329">
            <v>0.63300000000000001</v>
          </cell>
          <cell r="BA1329">
            <v>1</v>
          </cell>
          <cell r="BB1329">
            <v>1</v>
          </cell>
          <cell r="BD1329" t="str">
            <v>L203x203x28.6</v>
          </cell>
          <cell r="BE1329" t="str">
            <v>L203x203x28.6</v>
          </cell>
          <cell r="BF1329">
            <v>85.199999999999989</v>
          </cell>
          <cell r="BG1329">
            <v>108.47224079999999</v>
          </cell>
          <cell r="BH1329">
            <v>20.327999999999999</v>
          </cell>
          <cell r="BI1329">
            <v>0</v>
          </cell>
          <cell r="BJ1329">
            <v>0</v>
          </cell>
          <cell r="BK1329">
            <v>0</v>
          </cell>
          <cell r="BL1329">
            <v>20.327999999999999</v>
          </cell>
          <cell r="BM1329">
            <v>0</v>
          </cell>
          <cell r="BN1329">
            <v>0</v>
          </cell>
          <cell r="BO1329">
            <v>0</v>
          </cell>
          <cell r="BP1329">
            <v>2.858625</v>
          </cell>
          <cell r="BQ1329">
            <v>0</v>
          </cell>
          <cell r="BR1329">
            <v>0</v>
          </cell>
          <cell r="BS1329">
            <v>4.4467499999999998</v>
          </cell>
          <cell r="BT1329">
            <v>4.4467499999999998</v>
          </cell>
          <cell r="BU1329">
            <v>0</v>
          </cell>
          <cell r="BW1329">
            <v>6.0983999999999998</v>
          </cell>
          <cell r="BX1329">
            <v>6.0983999999999998</v>
          </cell>
          <cell r="BY1329">
            <v>0</v>
          </cell>
          <cell r="BZ1329">
            <v>2.66805</v>
          </cell>
          <cell r="CA1329">
            <v>2.66805</v>
          </cell>
          <cell r="CB1329">
            <v>0</v>
          </cell>
          <cell r="CC1329">
            <v>7.1111111111111107</v>
          </cell>
          <cell r="CD1329">
            <v>0</v>
          </cell>
          <cell r="CE1329">
            <v>6.1111111111111107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4089.6643674581537</v>
          </cell>
          <cell r="CK1329">
            <v>518.44307490359995</v>
          </cell>
          <cell r="CL1329">
            <v>287.11246236749997</v>
          </cell>
          <cell r="CM1329">
            <v>6.1238099999999998</v>
          </cell>
          <cell r="CN1329">
            <v>4089.6643674581537</v>
          </cell>
          <cell r="CO1329">
            <v>518.44307490359995</v>
          </cell>
          <cell r="CP1329">
            <v>287.11246236749997</v>
          </cell>
          <cell r="CQ1329">
            <v>6.1238099999999998</v>
          </cell>
          <cell r="CR1329">
            <v>3.9639600000000002</v>
          </cell>
          <cell r="CS1329">
            <v>297.24064158997589</v>
          </cell>
          <cell r="CT1329">
            <v>8748.0519069998227</v>
          </cell>
          <cell r="CU1329">
            <v>0</v>
          </cell>
          <cell r="CV1329">
            <v>0</v>
          </cell>
          <cell r="CW1329">
            <v>0</v>
          </cell>
          <cell r="CX1329">
            <v>0</v>
          </cell>
          <cell r="CY1329">
            <v>0</v>
          </cell>
          <cell r="CZ1329">
            <v>10.90089</v>
          </cell>
          <cell r="DA1329">
            <v>0.63300000000000001</v>
          </cell>
          <cell r="DB1329">
            <v>1</v>
          </cell>
          <cell r="DC1329">
            <v>1</v>
          </cell>
        </row>
        <row r="1330">
          <cell r="C1330" t="str">
            <v>L8x8x3/4</v>
          </cell>
          <cell r="D1330" t="str">
            <v>F</v>
          </cell>
          <cell r="E1330">
            <v>39.200000000000003</v>
          </cell>
          <cell r="F1330">
            <v>11.5</v>
          </cell>
          <cell r="G1330">
            <v>8</v>
          </cell>
          <cell r="H1330">
            <v>0</v>
          </cell>
          <cell r="I1330">
            <v>0</v>
          </cell>
          <cell r="J1330">
            <v>0</v>
          </cell>
          <cell r="K1330">
            <v>8</v>
          </cell>
          <cell r="L1330">
            <v>0</v>
          </cell>
          <cell r="M1330">
            <v>0</v>
          </cell>
          <cell r="N1330">
            <v>0</v>
          </cell>
          <cell r="O1330">
            <v>0.75</v>
          </cell>
          <cell r="P1330">
            <v>0</v>
          </cell>
          <cell r="Q1330">
            <v>0</v>
          </cell>
          <cell r="R1330">
            <v>1.375</v>
          </cell>
          <cell r="S1330">
            <v>1.375</v>
          </cell>
          <cell r="T1330">
            <v>0</v>
          </cell>
          <cell r="V1330">
            <v>2.2599999999999998</v>
          </cell>
          <cell r="W1330">
            <v>2.2599999999999998</v>
          </cell>
          <cell r="X1330">
            <v>0</v>
          </cell>
          <cell r="Y1330">
            <v>0.72</v>
          </cell>
          <cell r="Z1330">
            <v>0.72</v>
          </cell>
          <cell r="AB1330">
            <v>10.666666666666666</v>
          </cell>
          <cell r="AD1330">
            <v>9.6666666666666661</v>
          </cell>
          <cell r="AF1330">
            <v>0</v>
          </cell>
          <cell r="AG1330">
            <v>0</v>
          </cell>
          <cell r="AH1330">
            <v>0</v>
          </cell>
          <cell r="AI1330">
            <v>69.900000000000006</v>
          </cell>
          <cell r="AJ1330">
            <v>22</v>
          </cell>
          <cell r="AK1330">
            <v>12.2</v>
          </cell>
          <cell r="AL1330">
            <v>2.46</v>
          </cell>
          <cell r="AM1330">
            <v>69.900000000000006</v>
          </cell>
          <cell r="AN1330">
            <v>22</v>
          </cell>
          <cell r="AO1330">
            <v>12.2</v>
          </cell>
          <cell r="AP1330">
            <v>2.46</v>
          </cell>
          <cell r="AQ1330">
            <v>1.57</v>
          </cell>
          <cell r="AR1330">
            <v>2.21</v>
          </cell>
          <cell r="AS1330">
            <v>10.4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4.3899999999999997</v>
          </cell>
          <cell r="AZ1330">
            <v>0.63100000000000001</v>
          </cell>
          <cell r="BA1330">
            <v>1</v>
          </cell>
          <cell r="BB1330">
            <v>1</v>
          </cell>
          <cell r="BD1330" t="str">
            <v>L203x203x19</v>
          </cell>
          <cell r="BE1330" t="str">
            <v>L203x203x19</v>
          </cell>
          <cell r="BF1330">
            <v>58.4</v>
          </cell>
          <cell r="BG1330">
            <v>74.251831499999994</v>
          </cell>
          <cell r="BH1330">
            <v>20.327999999999999</v>
          </cell>
          <cell r="BI1330">
            <v>0</v>
          </cell>
          <cell r="BJ1330">
            <v>0</v>
          </cell>
          <cell r="BK1330">
            <v>0</v>
          </cell>
          <cell r="BL1330">
            <v>20.327999999999999</v>
          </cell>
          <cell r="BM1330">
            <v>0</v>
          </cell>
          <cell r="BN1330">
            <v>0</v>
          </cell>
          <cell r="BO1330">
            <v>0</v>
          </cell>
          <cell r="BP1330">
            <v>1.9057499999999998</v>
          </cell>
          <cell r="BQ1330">
            <v>0</v>
          </cell>
          <cell r="BR1330">
            <v>0</v>
          </cell>
          <cell r="BS1330">
            <v>3.4938750000000001</v>
          </cell>
          <cell r="BT1330">
            <v>3.4938750000000001</v>
          </cell>
          <cell r="BU1330">
            <v>0</v>
          </cell>
          <cell r="BW1330">
            <v>5.742659999999999</v>
          </cell>
          <cell r="BX1330">
            <v>5.742659999999999</v>
          </cell>
          <cell r="BY1330">
            <v>0</v>
          </cell>
          <cell r="BZ1330">
            <v>1.8295199999999998</v>
          </cell>
          <cell r="CA1330">
            <v>1.8295199999999998</v>
          </cell>
          <cell r="CB1330">
            <v>0</v>
          </cell>
          <cell r="CC1330">
            <v>10.666666666666666</v>
          </cell>
          <cell r="CD1330">
            <v>0</v>
          </cell>
          <cell r="CE1330">
            <v>9.6666666666666661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2914.0421945496942</v>
          </cell>
          <cell r="CK1330">
            <v>360.94138126199999</v>
          </cell>
          <cell r="CL1330">
            <v>200.15840233619997</v>
          </cell>
          <cell r="CM1330">
            <v>6.2508599999999994</v>
          </cell>
          <cell r="CN1330">
            <v>2914.0421945496942</v>
          </cell>
          <cell r="CO1330">
            <v>360.94138126199999</v>
          </cell>
          <cell r="CP1330">
            <v>200.15840233619997</v>
          </cell>
          <cell r="CQ1330">
            <v>6.2508599999999994</v>
          </cell>
          <cell r="CR1330">
            <v>3.9893700000000001</v>
          </cell>
          <cell r="CS1330">
            <v>92.132092274031805</v>
          </cell>
          <cell r="CT1330">
            <v>2799.3766102399431</v>
          </cell>
          <cell r="CU1330">
            <v>0</v>
          </cell>
          <cell r="CV1330">
            <v>0</v>
          </cell>
          <cell r="CW1330">
            <v>0</v>
          </cell>
          <cell r="CX1330">
            <v>0</v>
          </cell>
          <cell r="CY1330">
            <v>0</v>
          </cell>
          <cell r="CZ1330">
            <v>11.15499</v>
          </cell>
          <cell r="DA1330">
            <v>0.63100000000000001</v>
          </cell>
          <cell r="DB1330">
            <v>1</v>
          </cell>
          <cell r="DC1330">
            <v>1</v>
          </cell>
        </row>
        <row r="1331">
          <cell r="C1331" t="str">
            <v>L8x8x5/8</v>
          </cell>
          <cell r="D1331" t="str">
            <v>F</v>
          </cell>
          <cell r="E1331">
            <v>33</v>
          </cell>
          <cell r="F1331">
            <v>9.69</v>
          </cell>
          <cell r="G1331">
            <v>8</v>
          </cell>
          <cell r="H1331">
            <v>0</v>
          </cell>
          <cell r="I1331">
            <v>0</v>
          </cell>
          <cell r="J1331">
            <v>0</v>
          </cell>
          <cell r="K1331">
            <v>8</v>
          </cell>
          <cell r="L1331">
            <v>0</v>
          </cell>
          <cell r="M1331">
            <v>0</v>
          </cell>
          <cell r="N1331">
            <v>0</v>
          </cell>
          <cell r="O1331">
            <v>0.625</v>
          </cell>
          <cell r="P1331">
            <v>0</v>
          </cell>
          <cell r="Q1331">
            <v>0</v>
          </cell>
          <cell r="R1331">
            <v>1.25</v>
          </cell>
          <cell r="S1331">
            <v>1.25</v>
          </cell>
          <cell r="T1331">
            <v>0</v>
          </cell>
          <cell r="V1331">
            <v>2.21</v>
          </cell>
          <cell r="W1331">
            <v>2.21</v>
          </cell>
          <cell r="X1331">
            <v>0</v>
          </cell>
          <cell r="Y1331">
            <v>0.60599999999999998</v>
          </cell>
          <cell r="Z1331">
            <v>0.60599999999999998</v>
          </cell>
          <cell r="AB1331">
            <v>12.8</v>
          </cell>
          <cell r="AD1331">
            <v>11.8</v>
          </cell>
          <cell r="AF1331">
            <v>0</v>
          </cell>
          <cell r="AG1331">
            <v>0</v>
          </cell>
          <cell r="AH1331">
            <v>0</v>
          </cell>
          <cell r="AI1331">
            <v>59.6</v>
          </cell>
          <cell r="AJ1331">
            <v>18.600000000000001</v>
          </cell>
          <cell r="AK1331">
            <v>10.3</v>
          </cell>
          <cell r="AL1331">
            <v>2.48</v>
          </cell>
          <cell r="AM1331">
            <v>59.6</v>
          </cell>
          <cell r="AN1331">
            <v>18.600000000000001</v>
          </cell>
          <cell r="AO1331">
            <v>10.3</v>
          </cell>
          <cell r="AP1331">
            <v>2.48</v>
          </cell>
          <cell r="AQ1331">
            <v>1.58</v>
          </cell>
          <cell r="AR1331">
            <v>1.3</v>
          </cell>
          <cell r="AS1331">
            <v>6.16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4.41</v>
          </cell>
          <cell r="AZ1331">
            <v>0.63100000000000001</v>
          </cell>
          <cell r="BA1331">
            <v>1</v>
          </cell>
          <cell r="BB1331">
            <v>0.99725130227365788</v>
          </cell>
          <cell r="BD1331" t="str">
            <v>L203x203x15.9</v>
          </cell>
          <cell r="BE1331" t="str">
            <v>L203x203x15.9</v>
          </cell>
          <cell r="BF1331">
            <v>49.2</v>
          </cell>
          <cell r="BG1331">
            <v>62.565238889999996</v>
          </cell>
          <cell r="BH1331">
            <v>20.327999999999999</v>
          </cell>
          <cell r="BI1331">
            <v>0</v>
          </cell>
          <cell r="BJ1331">
            <v>0</v>
          </cell>
          <cell r="BK1331">
            <v>0</v>
          </cell>
          <cell r="BL1331">
            <v>20.327999999999999</v>
          </cell>
          <cell r="BM1331">
            <v>0</v>
          </cell>
          <cell r="BN1331">
            <v>0</v>
          </cell>
          <cell r="BO1331">
            <v>0</v>
          </cell>
          <cell r="BP1331">
            <v>1.588125</v>
          </cell>
          <cell r="BQ1331">
            <v>0</v>
          </cell>
          <cell r="BR1331">
            <v>0</v>
          </cell>
          <cell r="BS1331">
            <v>3.17625</v>
          </cell>
          <cell r="BT1331">
            <v>3.17625</v>
          </cell>
          <cell r="BU1331">
            <v>0</v>
          </cell>
          <cell r="BW1331">
            <v>5.6156099999999993</v>
          </cell>
          <cell r="BX1331">
            <v>5.6156099999999993</v>
          </cell>
          <cell r="BY1331">
            <v>0</v>
          </cell>
          <cell r="BZ1331">
            <v>1.5398459999999998</v>
          </cell>
          <cell r="CA1331">
            <v>1.5398459999999998</v>
          </cell>
          <cell r="CB1331">
            <v>0</v>
          </cell>
          <cell r="CC1331">
            <v>12.8</v>
          </cell>
          <cell r="CD1331">
            <v>0</v>
          </cell>
          <cell r="CE1331">
            <v>11.8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2484.6482803313556</v>
          </cell>
          <cell r="CK1331">
            <v>305.1595314306</v>
          </cell>
          <cell r="CL1331">
            <v>168.98619213629999</v>
          </cell>
          <cell r="CM1331">
            <v>6.3016800000000002</v>
          </cell>
          <cell r="CN1331">
            <v>2484.6482803313556</v>
          </cell>
          <cell r="CO1331">
            <v>305.1595314306</v>
          </cell>
          <cell r="CP1331">
            <v>168.98619213629999</v>
          </cell>
          <cell r="CQ1331">
            <v>6.3016800000000002</v>
          </cell>
          <cell r="CR1331">
            <v>4.01478</v>
          </cell>
          <cell r="CS1331">
            <v>54.195348396489301</v>
          </cell>
          <cell r="CT1331">
            <v>1658.0922999113509</v>
          </cell>
          <cell r="CU1331">
            <v>0</v>
          </cell>
          <cell r="CV1331">
            <v>0</v>
          </cell>
          <cell r="CW1331">
            <v>0</v>
          </cell>
          <cell r="CX1331">
            <v>0</v>
          </cell>
          <cell r="CY1331">
            <v>0</v>
          </cell>
          <cell r="CZ1331">
            <v>11.20581</v>
          </cell>
          <cell r="DA1331">
            <v>0.63100000000000001</v>
          </cell>
          <cell r="DB1331">
            <v>1</v>
          </cell>
          <cell r="DC1331">
            <v>0.996</v>
          </cell>
        </row>
        <row r="1332">
          <cell r="C1332" t="str">
            <v>L8x8x7/8</v>
          </cell>
          <cell r="D1332" t="str">
            <v>F</v>
          </cell>
          <cell r="E1332">
            <v>45.3</v>
          </cell>
          <cell r="F1332">
            <v>13.3</v>
          </cell>
          <cell r="G1332">
            <v>8</v>
          </cell>
          <cell r="H1332">
            <v>0</v>
          </cell>
          <cell r="I1332">
            <v>0</v>
          </cell>
          <cell r="J1332">
            <v>0</v>
          </cell>
          <cell r="K1332">
            <v>8</v>
          </cell>
          <cell r="L1332">
            <v>0</v>
          </cell>
          <cell r="M1332">
            <v>0</v>
          </cell>
          <cell r="N1332">
            <v>0</v>
          </cell>
          <cell r="O1332">
            <v>0.875</v>
          </cell>
          <cell r="P1332">
            <v>0</v>
          </cell>
          <cell r="Q1332">
            <v>0</v>
          </cell>
          <cell r="R1332">
            <v>1.5</v>
          </cell>
          <cell r="S1332">
            <v>1.5</v>
          </cell>
          <cell r="T1332">
            <v>0</v>
          </cell>
          <cell r="V1332">
            <v>2.31</v>
          </cell>
          <cell r="W1332">
            <v>2.31</v>
          </cell>
          <cell r="X1332">
            <v>0</v>
          </cell>
          <cell r="Y1332">
            <v>0.83199999999999996</v>
          </cell>
          <cell r="Z1332">
            <v>0.83199999999999996</v>
          </cell>
          <cell r="AB1332">
            <v>9.1428571428571423</v>
          </cell>
          <cell r="AD1332">
            <v>8.1428571428571423</v>
          </cell>
          <cell r="AF1332">
            <v>0</v>
          </cell>
          <cell r="AG1332">
            <v>0</v>
          </cell>
          <cell r="AH1332">
            <v>0</v>
          </cell>
          <cell r="AI1332">
            <v>79.7</v>
          </cell>
          <cell r="AJ1332">
            <v>25.3</v>
          </cell>
          <cell r="AK1332">
            <v>14</v>
          </cell>
          <cell r="AL1332">
            <v>2.4500000000000002</v>
          </cell>
          <cell r="AM1332">
            <v>79.7</v>
          </cell>
          <cell r="AN1332">
            <v>25.3</v>
          </cell>
          <cell r="AO1332">
            <v>14</v>
          </cell>
          <cell r="AP1332">
            <v>2.4500000000000002</v>
          </cell>
          <cell r="AQ1332">
            <v>1.57</v>
          </cell>
          <cell r="AR1332">
            <v>3.46</v>
          </cell>
          <cell r="AS1332">
            <v>16.100000000000001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4.3600000000000003</v>
          </cell>
          <cell r="AZ1332">
            <v>0.63100000000000001</v>
          </cell>
          <cell r="BA1332">
            <v>1</v>
          </cell>
          <cell r="BB1332">
            <v>1</v>
          </cell>
          <cell r="BD1332" t="str">
            <v>L203x203x22.2</v>
          </cell>
          <cell r="BE1332" t="str">
            <v>L203x203x22.2</v>
          </cell>
          <cell r="BF1332">
            <v>67.5</v>
          </cell>
          <cell r="BG1332">
            <v>85.873857299999997</v>
          </cell>
          <cell r="BH1332">
            <v>20.327999999999999</v>
          </cell>
          <cell r="BI1332">
            <v>0</v>
          </cell>
          <cell r="BJ1332">
            <v>0</v>
          </cell>
          <cell r="BK1332">
            <v>0</v>
          </cell>
          <cell r="BL1332">
            <v>20.327999999999999</v>
          </cell>
          <cell r="BM1332">
            <v>0</v>
          </cell>
          <cell r="BN1332">
            <v>0</v>
          </cell>
          <cell r="BO1332">
            <v>0</v>
          </cell>
          <cell r="BP1332">
            <v>2.2233749999999999</v>
          </cell>
          <cell r="BQ1332">
            <v>0</v>
          </cell>
          <cell r="BR1332">
            <v>0</v>
          </cell>
          <cell r="BS1332">
            <v>3.8114999999999997</v>
          </cell>
          <cell r="BT1332">
            <v>3.8114999999999997</v>
          </cell>
          <cell r="BU1332">
            <v>0</v>
          </cell>
          <cell r="BW1332">
            <v>5.8697099999999995</v>
          </cell>
          <cell r="BX1332">
            <v>5.8697099999999995</v>
          </cell>
          <cell r="BY1332">
            <v>0</v>
          </cell>
          <cell r="BZ1332">
            <v>2.114112</v>
          </cell>
          <cell r="CA1332">
            <v>2.114112</v>
          </cell>
          <cell r="CB1332">
            <v>0</v>
          </cell>
          <cell r="CC1332">
            <v>9.1428571428571423</v>
          </cell>
          <cell r="CD1332">
            <v>0</v>
          </cell>
          <cell r="CE1332">
            <v>8.1428571428571423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3322.5917440001517</v>
          </cell>
          <cell r="CK1332">
            <v>415.08258845130001</v>
          </cell>
          <cell r="CL1332">
            <v>229.689969894</v>
          </cell>
          <cell r="CM1332">
            <v>6.2254500000000004</v>
          </cell>
          <cell r="CN1332">
            <v>3322.5917440001517</v>
          </cell>
          <cell r="CO1332">
            <v>415.08258845130001</v>
          </cell>
          <cell r="CP1332">
            <v>229.689969894</v>
          </cell>
          <cell r="CQ1332">
            <v>6.2254500000000004</v>
          </cell>
          <cell r="CR1332">
            <v>3.9893700000000001</v>
          </cell>
          <cell r="CS1332">
            <v>144.24300419373304</v>
          </cell>
          <cell r="CT1332">
            <v>4333.6503293137584</v>
          </cell>
          <cell r="CU1332">
            <v>0</v>
          </cell>
          <cell r="CV1332">
            <v>0</v>
          </cell>
          <cell r="CW1332">
            <v>0</v>
          </cell>
          <cell r="CX1332">
            <v>0</v>
          </cell>
          <cell r="CY1332">
            <v>0</v>
          </cell>
          <cell r="CZ1332">
            <v>11.078760000000001</v>
          </cell>
          <cell r="DA1332">
            <v>0.63100000000000001</v>
          </cell>
          <cell r="DB1332">
            <v>1</v>
          </cell>
          <cell r="DC1332">
            <v>1</v>
          </cell>
        </row>
        <row r="1333">
          <cell r="C1333" t="str">
            <v>L8x8x9/16</v>
          </cell>
          <cell r="D1333" t="str">
            <v>F</v>
          </cell>
          <cell r="E1333">
            <v>29.8</v>
          </cell>
          <cell r="F1333">
            <v>8.77</v>
          </cell>
          <cell r="G1333">
            <v>8</v>
          </cell>
          <cell r="H1333">
            <v>0</v>
          </cell>
          <cell r="I1333">
            <v>0</v>
          </cell>
          <cell r="J1333">
            <v>0</v>
          </cell>
          <cell r="K1333">
            <v>8</v>
          </cell>
          <cell r="L1333">
            <v>0</v>
          </cell>
          <cell r="M1333">
            <v>0</v>
          </cell>
          <cell r="N1333">
            <v>0</v>
          </cell>
          <cell r="O1333">
            <v>0.5625</v>
          </cell>
          <cell r="P1333">
            <v>0</v>
          </cell>
          <cell r="Q1333">
            <v>0</v>
          </cell>
          <cell r="R1333">
            <v>1.1875</v>
          </cell>
          <cell r="S1333">
            <v>1.1875</v>
          </cell>
          <cell r="T1333">
            <v>0</v>
          </cell>
          <cell r="V1333">
            <v>2.19</v>
          </cell>
          <cell r="W1333">
            <v>2.19</v>
          </cell>
          <cell r="X1333">
            <v>0</v>
          </cell>
          <cell r="Y1333">
            <v>0.54800000000000004</v>
          </cell>
          <cell r="Z1333">
            <v>0.54800000000000004</v>
          </cell>
          <cell r="AB1333">
            <v>14.222222222222221</v>
          </cell>
          <cell r="AD1333">
            <v>13.222222222222221</v>
          </cell>
          <cell r="AF1333">
            <v>0</v>
          </cell>
          <cell r="AG1333">
            <v>0</v>
          </cell>
          <cell r="AH1333">
            <v>0</v>
          </cell>
          <cell r="AI1333">
            <v>54.2</v>
          </cell>
          <cell r="AJ1333">
            <v>16.8</v>
          </cell>
          <cell r="AK1333">
            <v>9.33</v>
          </cell>
          <cell r="AL1333">
            <v>2.4900000000000002</v>
          </cell>
          <cell r="AM1333">
            <v>54.2</v>
          </cell>
          <cell r="AN1333">
            <v>16.8</v>
          </cell>
          <cell r="AO1333">
            <v>9.33</v>
          </cell>
          <cell r="AP1333">
            <v>2.4900000000000002</v>
          </cell>
          <cell r="AQ1333">
            <v>1.58</v>
          </cell>
          <cell r="AR1333">
            <v>0.96099999999999997</v>
          </cell>
          <cell r="AS1333">
            <v>4.55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4.43</v>
          </cell>
          <cell r="AZ1333">
            <v>0.629</v>
          </cell>
          <cell r="BA1333">
            <v>1</v>
          </cell>
          <cell r="BB1333">
            <v>0.95916811363739773</v>
          </cell>
          <cell r="BD1333" t="str">
            <v>L203x203x14.3</v>
          </cell>
          <cell r="BE1333" t="str">
            <v>L203x203x14.3</v>
          </cell>
          <cell r="BF1333">
            <v>44.4</v>
          </cell>
          <cell r="BG1333">
            <v>56.625092369999997</v>
          </cell>
          <cell r="BH1333">
            <v>20.327999999999999</v>
          </cell>
          <cell r="BI1333">
            <v>0</v>
          </cell>
          <cell r="BJ1333">
            <v>0</v>
          </cell>
          <cell r="BK1333">
            <v>0</v>
          </cell>
          <cell r="BL1333">
            <v>20.327999999999999</v>
          </cell>
          <cell r="BM1333">
            <v>0</v>
          </cell>
          <cell r="BN1333">
            <v>0</v>
          </cell>
          <cell r="BO1333">
            <v>0</v>
          </cell>
          <cell r="BP1333">
            <v>1.4293125</v>
          </cell>
          <cell r="BQ1333">
            <v>0</v>
          </cell>
          <cell r="BR1333">
            <v>0</v>
          </cell>
          <cell r="BS1333">
            <v>3.0174374999999998</v>
          </cell>
          <cell r="BT1333">
            <v>3.0174374999999998</v>
          </cell>
          <cell r="BU1333">
            <v>0</v>
          </cell>
          <cell r="BW1333">
            <v>5.5647899999999995</v>
          </cell>
          <cell r="BX1333">
            <v>5.5647899999999995</v>
          </cell>
          <cell r="BY1333">
            <v>0</v>
          </cell>
          <cell r="BZ1333">
            <v>1.392468</v>
          </cell>
          <cell r="CA1333">
            <v>1.392468</v>
          </cell>
          <cell r="CB1333">
            <v>0</v>
          </cell>
          <cell r="CC1333">
            <v>14.222222222222221</v>
          </cell>
          <cell r="CD1333">
            <v>0</v>
          </cell>
          <cell r="CE1333">
            <v>13.222222222222221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2259.5291408382463</v>
          </cell>
          <cell r="CK1333">
            <v>275.62796387280002</v>
          </cell>
          <cell r="CL1333">
            <v>153.07195850792999</v>
          </cell>
          <cell r="CM1333">
            <v>6.3270900000000001</v>
          </cell>
          <cell r="CN1333">
            <v>2259.5291408382463</v>
          </cell>
          <cell r="CO1333">
            <v>275.62796387280002</v>
          </cell>
          <cell r="CP1333">
            <v>153.07195850792999</v>
          </cell>
          <cell r="CQ1333">
            <v>6.3270900000000001</v>
          </cell>
          <cell r="CR1333">
            <v>4.01478</v>
          </cell>
          <cell r="CS1333">
            <v>40.062869083866318</v>
          </cell>
          <cell r="CT1333">
            <v>1224.727266979975</v>
          </cell>
          <cell r="CU1333">
            <v>0</v>
          </cell>
          <cell r="CV1333">
            <v>0</v>
          </cell>
          <cell r="CW1333">
            <v>0</v>
          </cell>
          <cell r="CX1333">
            <v>0</v>
          </cell>
          <cell r="CY1333">
            <v>0</v>
          </cell>
          <cell r="CZ1333">
            <v>11.256629999999999</v>
          </cell>
          <cell r="DA1333">
            <v>0.629</v>
          </cell>
          <cell r="DB1333">
            <v>1</v>
          </cell>
          <cell r="DC1333">
            <v>0.95800000000000007</v>
          </cell>
        </row>
        <row r="1334">
          <cell r="C1334" t="str">
            <v>M10x7.5</v>
          </cell>
          <cell r="D1334" t="str">
            <v>F</v>
          </cell>
          <cell r="E1334">
            <v>7.5</v>
          </cell>
          <cell r="F1334">
            <v>2.2200000000000002</v>
          </cell>
          <cell r="G1334">
            <v>9.99</v>
          </cell>
          <cell r="H1334">
            <v>0</v>
          </cell>
          <cell r="I1334">
            <v>0</v>
          </cell>
          <cell r="J1334">
            <v>2.69</v>
          </cell>
          <cell r="K1334">
            <v>0</v>
          </cell>
          <cell r="L1334">
            <v>0</v>
          </cell>
          <cell r="M1334">
            <v>0.13</v>
          </cell>
          <cell r="N1334">
            <v>0.17299999999999999</v>
          </cell>
          <cell r="O1334">
            <v>0</v>
          </cell>
          <cell r="P1334">
            <v>0</v>
          </cell>
          <cell r="Q1334">
            <v>0</v>
          </cell>
          <cell r="R1334">
            <v>0.4375</v>
          </cell>
          <cell r="S1334">
            <v>0.4375</v>
          </cell>
          <cell r="T1334">
            <v>0.3125</v>
          </cell>
          <cell r="U1334">
            <v>9.1150000000000002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7.77</v>
          </cell>
          <cell r="AB1334">
            <v>0</v>
          </cell>
          <cell r="AC1334">
            <v>71</v>
          </cell>
          <cell r="AD1334">
            <v>0</v>
          </cell>
          <cell r="AE1334">
            <v>0</v>
          </cell>
          <cell r="AF1334">
            <v>12.8</v>
          </cell>
          <cell r="AG1334">
            <v>1240</v>
          </cell>
          <cell r="AH1334">
            <v>95700</v>
          </cell>
          <cell r="AI1334">
            <v>33</v>
          </cell>
          <cell r="AJ1334">
            <v>7.77</v>
          </cell>
          <cell r="AK1334">
            <v>6.6</v>
          </cell>
          <cell r="AL1334">
            <v>3.85</v>
          </cell>
          <cell r="AM1334">
            <v>0.56200000000000006</v>
          </cell>
          <cell r="AN1334">
            <v>0.67</v>
          </cell>
          <cell r="AO1334">
            <v>0.41799999999999998</v>
          </cell>
          <cell r="AP1334">
            <v>0.503</v>
          </cell>
          <cell r="AQ1334">
            <v>0</v>
          </cell>
          <cell r="AR1334">
            <v>1.8700000000000001E-2</v>
          </cell>
          <cell r="AS1334">
            <v>13.5</v>
          </cell>
          <cell r="AT1334">
            <v>0</v>
          </cell>
          <cell r="AU1334">
            <v>6.6</v>
          </cell>
          <cell r="AV1334">
            <v>0.76700000000000002</v>
          </cell>
          <cell r="AW1334">
            <v>1.0900000000000001</v>
          </cell>
          <cell r="AX1334">
            <v>3.79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D1334" t="str">
            <v>M250x11.2</v>
          </cell>
          <cell r="BE1334" t="str">
            <v>M250x11.2</v>
          </cell>
          <cell r="BF1334">
            <v>11.2</v>
          </cell>
          <cell r="BG1334">
            <v>14.33383182</v>
          </cell>
          <cell r="BH1334">
            <v>25.384589999999999</v>
          </cell>
          <cell r="BI1334">
            <v>0</v>
          </cell>
          <cell r="BJ1334">
            <v>0</v>
          </cell>
          <cell r="BK1334">
            <v>6.8352899999999996</v>
          </cell>
          <cell r="BL1334">
            <v>0</v>
          </cell>
          <cell r="BM1334">
            <v>0</v>
          </cell>
          <cell r="BN1334">
            <v>0.33033000000000001</v>
          </cell>
          <cell r="BO1334">
            <v>0.43959299999999996</v>
          </cell>
          <cell r="BP1334">
            <v>0</v>
          </cell>
          <cell r="BQ1334">
            <v>0</v>
          </cell>
          <cell r="BR1334">
            <v>0</v>
          </cell>
          <cell r="BS1334">
            <v>1.1116874999999999</v>
          </cell>
          <cell r="BT1334">
            <v>1.1116874999999999</v>
          </cell>
          <cell r="BU1334">
            <v>0.7940625</v>
          </cell>
          <cell r="BV1334">
            <v>23.161214999999999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7.77</v>
          </cell>
          <cell r="CC1334">
            <v>0</v>
          </cell>
          <cell r="CD1334">
            <v>71</v>
          </cell>
          <cell r="CE1334">
            <v>0</v>
          </cell>
          <cell r="CF1334">
            <v>0</v>
          </cell>
          <cell r="CG1334">
            <v>899.23840000000007</v>
          </cell>
          <cell r="CH1334">
            <v>87113.72</v>
          </cell>
          <cell r="CI1334">
            <v>19.390195536139565</v>
          </cell>
          <cell r="CJ1334">
            <v>1375.728074680113</v>
          </cell>
          <cell r="CK1334">
            <v>127.47793329116999</v>
          </cell>
          <cell r="CL1334">
            <v>108.28241437859998</v>
          </cell>
          <cell r="CM1334">
            <v>9.7828499999999998</v>
          </cell>
          <cell r="CN1334">
            <v>23.429065999097684</v>
          </cell>
          <cell r="CO1334">
            <v>10.99230570207</v>
          </cell>
          <cell r="CP1334">
            <v>6.8578862439779993</v>
          </cell>
          <cell r="CQ1334">
            <v>1.2781229999999999</v>
          </cell>
          <cell r="CR1334">
            <v>0</v>
          </cell>
          <cell r="CS1334">
            <v>0.77957924231873077</v>
          </cell>
          <cell r="CT1334">
            <v>3633.806176753772</v>
          </cell>
          <cell r="CU1334">
            <v>0</v>
          </cell>
          <cell r="CV1334">
            <v>42.614094599999994</v>
          </cell>
          <cell r="CW1334">
            <v>31.975255553928687</v>
          </cell>
          <cell r="CX1334">
            <v>17.883004798889999</v>
          </cell>
          <cell r="CY1334">
            <v>62.180356135589996</v>
          </cell>
          <cell r="CZ1334">
            <v>0</v>
          </cell>
          <cell r="DA1334">
            <v>0</v>
          </cell>
          <cell r="DB1334">
            <v>0</v>
          </cell>
          <cell r="DC1334">
            <v>0</v>
          </cell>
        </row>
        <row r="1335">
          <cell r="C1335" t="str">
            <v>M10x8</v>
          </cell>
          <cell r="D1335" t="str">
            <v>F</v>
          </cell>
          <cell r="E1335">
            <v>8</v>
          </cell>
          <cell r="F1335">
            <v>2.37</v>
          </cell>
          <cell r="G1335">
            <v>9.81</v>
          </cell>
          <cell r="H1335">
            <v>0</v>
          </cell>
          <cell r="I1335">
            <v>0</v>
          </cell>
          <cell r="J1335">
            <v>2.69</v>
          </cell>
          <cell r="K1335">
            <v>0</v>
          </cell>
          <cell r="L1335">
            <v>0</v>
          </cell>
          <cell r="M1335">
            <v>0.14099999999999999</v>
          </cell>
          <cell r="N1335">
            <v>0.182</v>
          </cell>
          <cell r="O1335">
            <v>0</v>
          </cell>
          <cell r="P1335">
            <v>0</v>
          </cell>
          <cell r="Q1335">
            <v>0</v>
          </cell>
          <cell r="R1335">
            <v>0.5</v>
          </cell>
          <cell r="S1335">
            <v>0.5</v>
          </cell>
          <cell r="T1335">
            <v>0.375</v>
          </cell>
          <cell r="U1335">
            <v>8.81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7.39</v>
          </cell>
          <cell r="AB1335">
            <v>0</v>
          </cell>
          <cell r="AC1335">
            <v>65</v>
          </cell>
          <cell r="AD1335">
            <v>0</v>
          </cell>
          <cell r="AE1335">
            <v>0</v>
          </cell>
          <cell r="AF1335">
            <v>15.2</v>
          </cell>
          <cell r="AG1335">
            <v>1330</v>
          </cell>
          <cell r="AH1335">
            <v>73200</v>
          </cell>
          <cell r="AI1335">
            <v>34.6</v>
          </cell>
          <cell r="AJ1335">
            <v>8.1999999999999993</v>
          </cell>
          <cell r="AK1335">
            <v>6.95</v>
          </cell>
          <cell r="AL1335">
            <v>3.82</v>
          </cell>
          <cell r="AM1335">
            <v>0.59299999999999997</v>
          </cell>
          <cell r="AN1335">
            <v>0.71099999999999997</v>
          </cell>
          <cell r="AO1335">
            <v>0.441</v>
          </cell>
          <cell r="AP1335">
            <v>0.5</v>
          </cell>
          <cell r="AQ1335">
            <v>0</v>
          </cell>
          <cell r="AR1335">
            <v>2.24E-2</v>
          </cell>
          <cell r="AS1335">
            <v>14.1</v>
          </cell>
          <cell r="AT1335">
            <v>0</v>
          </cell>
          <cell r="AU1335">
            <v>6.57</v>
          </cell>
          <cell r="AV1335">
            <v>0.80400000000000005</v>
          </cell>
          <cell r="AW1335">
            <v>1.1299999999999999</v>
          </cell>
          <cell r="AX1335">
            <v>4.01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D1335" t="str">
            <v>M250x11.9</v>
          </cell>
          <cell r="BE1335" t="str">
            <v>M250x11.9</v>
          </cell>
          <cell r="BF1335">
            <v>12</v>
          </cell>
          <cell r="BG1335">
            <v>15.302333969999999</v>
          </cell>
          <cell r="BH1335">
            <v>24.927209999999999</v>
          </cell>
          <cell r="BI1335">
            <v>0</v>
          </cell>
          <cell r="BJ1335">
            <v>0</v>
          </cell>
          <cell r="BK1335">
            <v>6.8352899999999996</v>
          </cell>
          <cell r="BL1335">
            <v>0</v>
          </cell>
          <cell r="BM1335">
            <v>0</v>
          </cell>
          <cell r="BN1335">
            <v>0.35828099999999996</v>
          </cell>
          <cell r="BO1335">
            <v>0.46246199999999998</v>
          </cell>
          <cell r="BP1335">
            <v>0</v>
          </cell>
          <cell r="BQ1335">
            <v>0</v>
          </cell>
          <cell r="BR1335">
            <v>0</v>
          </cell>
          <cell r="BS1335">
            <v>1.2705</v>
          </cell>
          <cell r="BT1335">
            <v>1.2705</v>
          </cell>
          <cell r="BU1335">
            <v>0.95287499999999992</v>
          </cell>
          <cell r="BV1335">
            <v>22.386210000000002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7.39</v>
          </cell>
          <cell r="CC1335">
            <v>0</v>
          </cell>
          <cell r="CD1335">
            <v>65</v>
          </cell>
          <cell r="CE1335">
            <v>0</v>
          </cell>
          <cell r="CF1335">
            <v>0</v>
          </cell>
          <cell r="CG1335">
            <v>1067.8455999999999</v>
          </cell>
          <cell r="CH1335">
            <v>93436.49</v>
          </cell>
          <cell r="CI1335">
            <v>14.831372134225875</v>
          </cell>
          <cell r="CJ1335">
            <v>1442.4300419373305</v>
          </cell>
          <cell r="CK1335">
            <v>134.53269665219997</v>
          </cell>
          <cell r="CL1335">
            <v>114.02466362595</v>
          </cell>
          <cell r="CM1335">
            <v>9.7066199999999991</v>
          </cell>
          <cell r="CN1335">
            <v>24.721416614706271</v>
          </cell>
          <cell r="CO1335">
            <v>11.664969185331</v>
          </cell>
          <cell r="CP1335">
            <v>7.2352340516609992</v>
          </cell>
          <cell r="CQ1335">
            <v>1.2705</v>
          </cell>
          <cell r="CR1335">
            <v>0</v>
          </cell>
          <cell r="CS1335">
            <v>0.93382754160104631</v>
          </cell>
          <cell r="CT1335">
            <v>3795.308673498384</v>
          </cell>
          <cell r="CU1335">
            <v>0</v>
          </cell>
          <cell r="CV1335">
            <v>42.420394170000002</v>
          </cell>
          <cell r="CW1335">
            <v>33.517738546751843</v>
          </cell>
          <cell r="CX1335">
            <v>18.539261855729997</v>
          </cell>
          <cell r="CY1335">
            <v>65.789769948209994</v>
          </cell>
          <cell r="CZ1335">
            <v>0</v>
          </cell>
          <cell r="DA1335">
            <v>0</v>
          </cell>
          <cell r="DB1335">
            <v>0</v>
          </cell>
          <cell r="DC1335">
            <v>0</v>
          </cell>
        </row>
        <row r="1336">
          <cell r="C1336" t="str">
            <v>M10x9</v>
          </cell>
          <cell r="D1336" t="str">
            <v>F</v>
          </cell>
          <cell r="E1336">
            <v>9</v>
          </cell>
          <cell r="F1336">
            <v>2.65</v>
          </cell>
          <cell r="G1336">
            <v>9.86</v>
          </cell>
          <cell r="H1336">
            <v>0</v>
          </cell>
          <cell r="I1336">
            <v>0</v>
          </cell>
          <cell r="J1336">
            <v>2.69</v>
          </cell>
          <cell r="K1336">
            <v>0</v>
          </cell>
          <cell r="L1336">
            <v>0</v>
          </cell>
          <cell r="M1336">
            <v>0.157</v>
          </cell>
          <cell r="N1336">
            <v>0.20599999999999999</v>
          </cell>
          <cell r="O1336">
            <v>0</v>
          </cell>
          <cell r="P1336">
            <v>0</v>
          </cell>
          <cell r="Q1336">
            <v>0</v>
          </cell>
          <cell r="R1336">
            <v>0.5</v>
          </cell>
          <cell r="S1336">
            <v>0.5</v>
          </cell>
          <cell r="T1336">
            <v>0.375</v>
          </cell>
          <cell r="U1336">
            <v>8.86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6.53</v>
          </cell>
          <cell r="AB1336">
            <v>0</v>
          </cell>
          <cell r="AC1336">
            <v>58.4</v>
          </cell>
          <cell r="AD1336">
            <v>0</v>
          </cell>
          <cell r="AE1336">
            <v>0</v>
          </cell>
          <cell r="AF1336">
            <v>18.899999999999999</v>
          </cell>
          <cell r="AG1336">
            <v>1480</v>
          </cell>
          <cell r="AH1336">
            <v>47100</v>
          </cell>
          <cell r="AI1336">
            <v>39</v>
          </cell>
          <cell r="AJ1336">
            <v>9.2200000000000006</v>
          </cell>
          <cell r="AK1336">
            <v>7.79</v>
          </cell>
          <cell r="AL1336">
            <v>3.83</v>
          </cell>
          <cell r="AM1336">
            <v>0.67200000000000004</v>
          </cell>
          <cell r="AN1336">
            <v>0.80900000000000005</v>
          </cell>
          <cell r="AO1336">
            <v>0.5</v>
          </cell>
          <cell r="AP1336">
            <v>0.503</v>
          </cell>
          <cell r="AQ1336">
            <v>0</v>
          </cell>
          <cell r="AR1336">
            <v>3.1399999999999997E-2</v>
          </cell>
          <cell r="AS1336">
            <v>16.100000000000001</v>
          </cell>
          <cell r="AT1336">
            <v>0</v>
          </cell>
          <cell r="AU1336">
            <v>6.59</v>
          </cell>
          <cell r="AV1336">
            <v>0.91200000000000003</v>
          </cell>
          <cell r="AW1336">
            <v>1.28</v>
          </cell>
          <cell r="AX1336">
            <v>4.5199999999999996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D1336" t="str">
            <v>M250x13.4</v>
          </cell>
          <cell r="BE1336" t="str">
            <v>M250x13.4</v>
          </cell>
          <cell r="BF1336">
            <v>13.4</v>
          </cell>
          <cell r="BG1336">
            <v>17.11020465</v>
          </cell>
          <cell r="BH1336">
            <v>25.054259999999999</v>
          </cell>
          <cell r="BI1336">
            <v>0</v>
          </cell>
          <cell r="BJ1336">
            <v>0</v>
          </cell>
          <cell r="BK1336">
            <v>6.8352899999999996</v>
          </cell>
          <cell r="BL1336">
            <v>0</v>
          </cell>
          <cell r="BM1336">
            <v>0</v>
          </cell>
          <cell r="BN1336">
            <v>0.39893699999999999</v>
          </cell>
          <cell r="BO1336">
            <v>0.52344599999999997</v>
          </cell>
          <cell r="BP1336">
            <v>0</v>
          </cell>
          <cell r="BQ1336">
            <v>0</v>
          </cell>
          <cell r="BR1336">
            <v>0</v>
          </cell>
          <cell r="BS1336">
            <v>1.2705</v>
          </cell>
          <cell r="BT1336">
            <v>1.2705</v>
          </cell>
          <cell r="BU1336">
            <v>0.95287499999999992</v>
          </cell>
          <cell r="BV1336">
            <v>22.513259999999999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6.53</v>
          </cell>
          <cell r="CC1336">
            <v>0</v>
          </cell>
          <cell r="CD1336">
            <v>58.4</v>
          </cell>
          <cell r="CE1336">
            <v>0</v>
          </cell>
          <cell r="CF1336">
            <v>0</v>
          </cell>
          <cell r="CG1336">
            <v>1327.7817</v>
          </cell>
          <cell r="CH1336">
            <v>103974.44</v>
          </cell>
          <cell r="CI1336">
            <v>9.5431369880059922</v>
          </cell>
          <cell r="CJ1336">
            <v>1625.860451894679</v>
          </cell>
          <cell r="CK1336">
            <v>151.26725160161999</v>
          </cell>
          <cell r="CL1336">
            <v>127.80606181959</v>
          </cell>
          <cell r="CM1336">
            <v>9.73203</v>
          </cell>
          <cell r="CN1336">
            <v>28.014826248031394</v>
          </cell>
          <cell r="CO1336">
            <v>13.272798974589</v>
          </cell>
          <cell r="CP1336">
            <v>8.2032132104999995</v>
          </cell>
          <cell r="CQ1336">
            <v>1.2781229999999999</v>
          </cell>
          <cell r="CR1336">
            <v>0</v>
          </cell>
          <cell r="CS1336">
            <v>1.3090261074228953</v>
          </cell>
          <cell r="CT1336">
            <v>4333.6503293137584</v>
          </cell>
          <cell r="CU1336">
            <v>0</v>
          </cell>
          <cell r="CV1336">
            <v>42.549527789999999</v>
          </cell>
          <cell r="CW1336">
            <v>38.020121336614032</v>
          </cell>
          <cell r="CX1336">
            <v>21.000225818880001</v>
          </cell>
          <cell r="CY1336">
            <v>74.157047422919987</v>
          </cell>
          <cell r="CZ1336">
            <v>0</v>
          </cell>
          <cell r="DA1336">
            <v>0</v>
          </cell>
          <cell r="DB1336">
            <v>0</v>
          </cell>
          <cell r="DC1336">
            <v>0</v>
          </cell>
        </row>
        <row r="1337">
          <cell r="C1337" t="str">
            <v>M12x10</v>
          </cell>
          <cell r="D1337" t="str">
            <v>F</v>
          </cell>
          <cell r="E1337">
            <v>10</v>
          </cell>
          <cell r="F1337">
            <v>2.95</v>
          </cell>
          <cell r="G1337">
            <v>12</v>
          </cell>
          <cell r="H1337">
            <v>0</v>
          </cell>
          <cell r="I1337">
            <v>0</v>
          </cell>
          <cell r="J1337">
            <v>3.25</v>
          </cell>
          <cell r="K1337">
            <v>0</v>
          </cell>
          <cell r="L1337">
            <v>0</v>
          </cell>
          <cell r="M1337">
            <v>0.14899999999999999</v>
          </cell>
          <cell r="N1337">
            <v>0.18</v>
          </cell>
          <cell r="O1337">
            <v>0</v>
          </cell>
          <cell r="P1337">
            <v>0</v>
          </cell>
          <cell r="Q1337">
            <v>0</v>
          </cell>
          <cell r="R1337">
            <v>0.5</v>
          </cell>
          <cell r="S1337">
            <v>0.5</v>
          </cell>
          <cell r="T1337">
            <v>0.375</v>
          </cell>
          <cell r="U1337">
            <v>11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9.0299999999999994</v>
          </cell>
          <cell r="AB1337">
            <v>0</v>
          </cell>
          <cell r="AC1337">
            <v>74.7</v>
          </cell>
          <cell r="AD1337">
            <v>0</v>
          </cell>
          <cell r="AE1337">
            <v>0</v>
          </cell>
          <cell r="AF1337">
            <v>11.5</v>
          </cell>
          <cell r="AG1337">
            <v>1140</v>
          </cell>
          <cell r="AH1337">
            <v>138000</v>
          </cell>
          <cell r="AI1337">
            <v>61.7</v>
          </cell>
          <cell r="AJ1337">
            <v>12.2</v>
          </cell>
          <cell r="AK1337">
            <v>10.3</v>
          </cell>
          <cell r="AL1337">
            <v>4.57</v>
          </cell>
          <cell r="AM1337">
            <v>1.03</v>
          </cell>
          <cell r="AN1337">
            <v>1.02</v>
          </cell>
          <cell r="AO1337">
            <v>0.63600000000000001</v>
          </cell>
          <cell r="AP1337">
            <v>0.59199999999999997</v>
          </cell>
          <cell r="AQ1337">
            <v>0</v>
          </cell>
          <cell r="AR1337">
            <v>2.92E-2</v>
          </cell>
          <cell r="AS1337">
            <v>35.799999999999997</v>
          </cell>
          <cell r="AT1337">
            <v>0</v>
          </cell>
          <cell r="AU1337">
            <v>9.58</v>
          </cell>
          <cell r="AV1337">
            <v>1.4</v>
          </cell>
          <cell r="AW1337">
            <v>1.65</v>
          </cell>
          <cell r="AX1337">
            <v>5.96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D1337" t="str">
            <v>M310x14.9</v>
          </cell>
          <cell r="BE1337" t="str">
            <v>M310x14.9</v>
          </cell>
          <cell r="BF1337">
            <v>14.9</v>
          </cell>
          <cell r="BG1337">
            <v>19.047208950000002</v>
          </cell>
          <cell r="BH1337">
            <v>30.491999999999997</v>
          </cell>
          <cell r="BI1337">
            <v>0</v>
          </cell>
          <cell r="BJ1337">
            <v>0</v>
          </cell>
          <cell r="BK1337">
            <v>8.2582500000000003</v>
          </cell>
          <cell r="BL1337">
            <v>0</v>
          </cell>
          <cell r="BM1337">
            <v>0</v>
          </cell>
          <cell r="BN1337">
            <v>0.37860899999999997</v>
          </cell>
          <cell r="BO1337">
            <v>0.45737999999999995</v>
          </cell>
          <cell r="BP1337">
            <v>0</v>
          </cell>
          <cell r="BQ1337">
            <v>0</v>
          </cell>
          <cell r="BR1337">
            <v>0</v>
          </cell>
          <cell r="BS1337">
            <v>1.2705</v>
          </cell>
          <cell r="BT1337">
            <v>1.2705</v>
          </cell>
          <cell r="BU1337">
            <v>0.95287499999999992</v>
          </cell>
          <cell r="BV1337">
            <v>27.951000000000001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9.0299999999999994</v>
          </cell>
          <cell r="CC1337">
            <v>0</v>
          </cell>
          <cell r="CD1337">
            <v>74.7</v>
          </cell>
          <cell r="CE1337">
            <v>0</v>
          </cell>
          <cell r="CF1337">
            <v>0</v>
          </cell>
          <cell r="CG1337">
            <v>807.90949999999998</v>
          </cell>
          <cell r="CH1337">
            <v>80088.42</v>
          </cell>
          <cell r="CI1337">
            <v>27.960783531737302</v>
          </cell>
          <cell r="CJ1337">
            <v>2572.1946123564539</v>
          </cell>
          <cell r="CK1337">
            <v>200.15840233619997</v>
          </cell>
          <cell r="CL1337">
            <v>168.98619213629999</v>
          </cell>
          <cell r="CM1337">
            <v>11.61237</v>
          </cell>
          <cell r="CN1337">
            <v>42.939391421833832</v>
          </cell>
          <cell r="CO1337">
            <v>16.734554949419998</v>
          </cell>
          <cell r="CP1337">
            <v>10.434487203755999</v>
          </cell>
          <cell r="CQ1337">
            <v>1.5042719999999998</v>
          </cell>
          <cell r="CR1337">
            <v>0</v>
          </cell>
          <cell r="CS1337">
            <v>1.2173109024442212</v>
          </cell>
          <cell r="CT1337">
            <v>9636.3156390951881</v>
          </cell>
          <cell r="CU1337">
            <v>0</v>
          </cell>
          <cell r="CV1337">
            <v>61.855003979999999</v>
          </cell>
          <cell r="CW1337">
            <v>58.364221350065392</v>
          </cell>
          <cell r="CX1337">
            <v>27.070603594649995</v>
          </cell>
          <cell r="CY1337">
            <v>97.782301469159989</v>
          </cell>
          <cell r="CZ1337">
            <v>0</v>
          </cell>
          <cell r="DA1337">
            <v>0</v>
          </cell>
          <cell r="DB1337">
            <v>0</v>
          </cell>
          <cell r="DC1337">
            <v>0</v>
          </cell>
        </row>
        <row r="1338">
          <cell r="C1338" t="str">
            <v>M12x10.8</v>
          </cell>
          <cell r="D1338" t="str">
            <v>F</v>
          </cell>
          <cell r="E1338">
            <v>10.8</v>
          </cell>
          <cell r="F1338">
            <v>3.18</v>
          </cell>
          <cell r="G1338">
            <v>11.87</v>
          </cell>
          <cell r="H1338">
            <v>0</v>
          </cell>
          <cell r="I1338">
            <v>0</v>
          </cell>
          <cell r="J1338">
            <v>3.07</v>
          </cell>
          <cell r="K1338">
            <v>0</v>
          </cell>
          <cell r="L1338">
            <v>0</v>
          </cell>
          <cell r="M1338">
            <v>0.16</v>
          </cell>
          <cell r="N1338">
            <v>0.21</v>
          </cell>
          <cell r="O1338">
            <v>0</v>
          </cell>
          <cell r="P1338">
            <v>0</v>
          </cell>
          <cell r="Q1338">
            <v>0</v>
          </cell>
          <cell r="R1338">
            <v>0.5</v>
          </cell>
          <cell r="S1338">
            <v>0.5</v>
          </cell>
          <cell r="T1338">
            <v>0.375</v>
          </cell>
          <cell r="U1338">
            <v>10.87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7.3</v>
          </cell>
          <cell r="AB1338">
            <v>0</v>
          </cell>
          <cell r="AC1338">
            <v>69.2</v>
          </cell>
          <cell r="AD1338">
            <v>0</v>
          </cell>
          <cell r="AE1338">
            <v>0</v>
          </cell>
          <cell r="AF1338">
            <v>13.4</v>
          </cell>
          <cell r="AG1338">
            <v>1280</v>
          </cell>
          <cell r="AH1338">
            <v>88000</v>
          </cell>
          <cell r="AI1338">
            <v>66.7</v>
          </cell>
          <cell r="AJ1338">
            <v>13.2</v>
          </cell>
          <cell r="AK1338">
            <v>11.1</v>
          </cell>
          <cell r="AL1338">
            <v>4.58</v>
          </cell>
          <cell r="AM1338">
            <v>1.01</v>
          </cell>
          <cell r="AN1338">
            <v>1.07</v>
          </cell>
          <cell r="AO1338">
            <v>0.66100000000000003</v>
          </cell>
          <cell r="AP1338">
            <v>0.56399999999999995</v>
          </cell>
          <cell r="AQ1338">
            <v>0</v>
          </cell>
          <cell r="AR1338">
            <v>3.9300000000000002E-2</v>
          </cell>
          <cell r="AS1338">
            <v>34.9</v>
          </cell>
          <cell r="AT1338">
            <v>0</v>
          </cell>
          <cell r="AU1338">
            <v>9.01</v>
          </cell>
          <cell r="AV1338">
            <v>1.45</v>
          </cell>
          <cell r="AW1338">
            <v>1.79</v>
          </cell>
          <cell r="AX1338">
            <v>6.45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D1338" t="str">
            <v>M310x16.1</v>
          </cell>
          <cell r="BE1338" t="str">
            <v>M310x16.1</v>
          </cell>
          <cell r="BF1338">
            <v>16.100000000000001</v>
          </cell>
          <cell r="BG1338">
            <v>20.532245580000001</v>
          </cell>
          <cell r="BH1338">
            <v>30.161669999999997</v>
          </cell>
          <cell r="BI1338">
            <v>0</v>
          </cell>
          <cell r="BJ1338">
            <v>0</v>
          </cell>
          <cell r="BK1338">
            <v>7.8008699999999997</v>
          </cell>
          <cell r="BL1338">
            <v>0</v>
          </cell>
          <cell r="BM1338">
            <v>0</v>
          </cell>
          <cell r="BN1338">
            <v>0.40655999999999998</v>
          </cell>
          <cell r="BO1338">
            <v>0.53360999999999992</v>
          </cell>
          <cell r="BP1338">
            <v>0</v>
          </cell>
          <cell r="BQ1338">
            <v>0</v>
          </cell>
          <cell r="BR1338">
            <v>0</v>
          </cell>
          <cell r="BS1338">
            <v>1.2705</v>
          </cell>
          <cell r="BT1338">
            <v>1.2705</v>
          </cell>
          <cell r="BU1338">
            <v>0.95287499999999992</v>
          </cell>
          <cell r="BV1338">
            <v>27.620669999999997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7.3</v>
          </cell>
          <cell r="CC1338">
            <v>0</v>
          </cell>
          <cell r="CD1338">
            <v>69.2</v>
          </cell>
          <cell r="CE1338">
            <v>0</v>
          </cell>
          <cell r="CF1338">
            <v>0</v>
          </cell>
          <cell r="CG1338">
            <v>941.39020000000005</v>
          </cell>
          <cell r="CH1338">
            <v>89923.839999999997</v>
          </cell>
          <cell r="CI1338">
            <v>17.830064860817991</v>
          </cell>
          <cell r="CJ1338">
            <v>2780.6382600352586</v>
          </cell>
          <cell r="CK1338">
            <v>216.56482875719996</v>
          </cell>
          <cell r="CL1338">
            <v>182.11133327309997</v>
          </cell>
          <cell r="CM1338">
            <v>11.637779999999999</v>
          </cell>
          <cell r="CN1338">
            <v>42.10561683111861</v>
          </cell>
          <cell r="CO1338">
            <v>17.55487627047</v>
          </cell>
          <cell r="CP1338">
            <v>10.844647864281001</v>
          </cell>
          <cell r="CQ1338">
            <v>1.4331239999999998</v>
          </cell>
          <cell r="CR1338">
            <v>0</v>
          </cell>
          <cell r="CS1338">
            <v>1.6383670707554072</v>
          </cell>
          <cell r="CT1338">
            <v>9394.0618939782707</v>
          </cell>
          <cell r="CU1338">
            <v>0</v>
          </cell>
          <cell r="CV1338">
            <v>58.174695809999996</v>
          </cell>
          <cell r="CW1338">
            <v>60.448657826853449</v>
          </cell>
          <cell r="CX1338">
            <v>29.367503293589998</v>
          </cell>
          <cell r="CY1338">
            <v>105.82145041545</v>
          </cell>
          <cell r="CZ1338">
            <v>0</v>
          </cell>
          <cell r="DA1338">
            <v>0</v>
          </cell>
          <cell r="DB1338">
            <v>0</v>
          </cell>
          <cell r="DC1338">
            <v>0</v>
          </cell>
        </row>
        <row r="1339">
          <cell r="C1339" t="str">
            <v>M12x11.8</v>
          </cell>
          <cell r="D1339" t="str">
            <v>F</v>
          </cell>
          <cell r="E1339">
            <v>11.8</v>
          </cell>
          <cell r="F1339">
            <v>3.47</v>
          </cell>
          <cell r="G1339">
            <v>11.91</v>
          </cell>
          <cell r="H1339">
            <v>0</v>
          </cell>
          <cell r="I1339">
            <v>0</v>
          </cell>
          <cell r="J1339">
            <v>3.07</v>
          </cell>
          <cell r="K1339">
            <v>0</v>
          </cell>
          <cell r="L1339">
            <v>0</v>
          </cell>
          <cell r="M1339">
            <v>0.17699999999999999</v>
          </cell>
          <cell r="N1339">
            <v>0.22500000000000001</v>
          </cell>
          <cell r="O1339">
            <v>0</v>
          </cell>
          <cell r="P1339">
            <v>0</v>
          </cell>
          <cell r="Q1339">
            <v>0</v>
          </cell>
          <cell r="R1339">
            <v>0.5</v>
          </cell>
          <cell r="S1339">
            <v>0.5</v>
          </cell>
          <cell r="T1339">
            <v>0.375</v>
          </cell>
          <cell r="U1339">
            <v>10.91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6.81</v>
          </cell>
          <cell r="AB1339">
            <v>0</v>
          </cell>
          <cell r="AC1339">
            <v>62.5</v>
          </cell>
          <cell r="AD1339">
            <v>0</v>
          </cell>
          <cell r="AE1339">
            <v>0</v>
          </cell>
          <cell r="AF1339">
            <v>16.5</v>
          </cell>
          <cell r="AG1339">
            <v>1390</v>
          </cell>
          <cell r="AH1339">
            <v>63700</v>
          </cell>
          <cell r="AI1339">
            <v>72.2</v>
          </cell>
          <cell r="AJ1339">
            <v>14.3</v>
          </cell>
          <cell r="AK1339">
            <v>12</v>
          </cell>
          <cell r="AL1339">
            <v>4.5599999999999996</v>
          </cell>
          <cell r="AM1339">
            <v>1.0900000000000001</v>
          </cell>
          <cell r="AN1339">
            <v>1.1499999999999999</v>
          </cell>
          <cell r="AO1339">
            <v>0.70899999999999996</v>
          </cell>
          <cell r="AP1339">
            <v>0.55900000000000005</v>
          </cell>
          <cell r="AQ1339">
            <v>0</v>
          </cell>
          <cell r="AR1339">
            <v>0.05</v>
          </cell>
          <cell r="AS1339">
            <v>37.799999999999997</v>
          </cell>
          <cell r="AT1339">
            <v>0</v>
          </cell>
          <cell r="AU1339">
            <v>9.02</v>
          </cell>
          <cell r="AV1339">
            <v>1.56</v>
          </cell>
          <cell r="AW1339">
            <v>1.91</v>
          </cell>
          <cell r="AX1339">
            <v>7.01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D1339" t="str">
            <v>M310x17.6</v>
          </cell>
          <cell r="BE1339" t="str">
            <v>M310x17.6</v>
          </cell>
          <cell r="BF1339">
            <v>17.600000000000001</v>
          </cell>
          <cell r="BG1339">
            <v>22.404683070000001</v>
          </cell>
          <cell r="BH1339">
            <v>30.263310000000001</v>
          </cell>
          <cell r="BI1339">
            <v>0</v>
          </cell>
          <cell r="BJ1339">
            <v>0</v>
          </cell>
          <cell r="BK1339">
            <v>7.8008699999999997</v>
          </cell>
          <cell r="BL1339">
            <v>0</v>
          </cell>
          <cell r="BM1339">
            <v>0</v>
          </cell>
          <cell r="BN1339">
            <v>0.44975699999999996</v>
          </cell>
          <cell r="BO1339">
            <v>0.57172500000000004</v>
          </cell>
          <cell r="BP1339">
            <v>0</v>
          </cell>
          <cell r="BQ1339">
            <v>0</v>
          </cell>
          <cell r="BR1339">
            <v>0</v>
          </cell>
          <cell r="BS1339">
            <v>1.2705</v>
          </cell>
          <cell r="BT1339">
            <v>1.2705</v>
          </cell>
          <cell r="BU1339">
            <v>0.95287499999999992</v>
          </cell>
          <cell r="BV1339">
            <v>27.72231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6.81</v>
          </cell>
          <cell r="CC1339">
            <v>0</v>
          </cell>
          <cell r="CD1339">
            <v>62.5</v>
          </cell>
          <cell r="CE1339">
            <v>0</v>
          </cell>
          <cell r="CF1339">
            <v>0</v>
          </cell>
          <cell r="CG1339">
            <v>1159.1745000000001</v>
          </cell>
          <cell r="CH1339">
            <v>97651.67</v>
          </cell>
          <cell r="CI1339">
            <v>12.906535586751204</v>
          </cell>
          <cell r="CJ1339">
            <v>3009.9262724819441</v>
          </cell>
          <cell r="CK1339">
            <v>234.61189782029999</v>
          </cell>
          <cell r="CL1339">
            <v>196.87711705199999</v>
          </cell>
          <cell r="CM1339">
            <v>11.586959999999999</v>
          </cell>
          <cell r="CN1339">
            <v>45.440715193979493</v>
          </cell>
          <cell r="CO1339">
            <v>18.867390384149996</v>
          </cell>
          <cell r="CP1339">
            <v>11.632156332488998</v>
          </cell>
          <cell r="CQ1339">
            <v>1.4204190000000001</v>
          </cell>
          <cell r="CR1339">
            <v>0</v>
          </cell>
          <cell r="CS1339">
            <v>2.0844364767880501</v>
          </cell>
          <cell r="CT1339">
            <v>10174.657294910561</v>
          </cell>
          <cell r="CU1339">
            <v>0</v>
          </cell>
          <cell r="CV1339">
            <v>58.239262619999991</v>
          </cell>
          <cell r="CW1339">
            <v>65.034418075787158</v>
          </cell>
          <cell r="CX1339">
            <v>31.336274464109998</v>
          </cell>
          <cell r="CY1339">
            <v>115.00904921120998</v>
          </cell>
          <cell r="CZ1339">
            <v>0</v>
          </cell>
          <cell r="DA1339">
            <v>0</v>
          </cell>
          <cell r="DB1339">
            <v>0</v>
          </cell>
          <cell r="DC1339">
            <v>0</v>
          </cell>
        </row>
        <row r="1340">
          <cell r="C1340" t="str">
            <v>M4x6</v>
          </cell>
          <cell r="D1340" t="str">
            <v>F</v>
          </cell>
          <cell r="E1340">
            <v>6</v>
          </cell>
          <cell r="F1340">
            <v>1.75</v>
          </cell>
          <cell r="G1340">
            <v>3.8</v>
          </cell>
          <cell r="H1340">
            <v>0</v>
          </cell>
          <cell r="I1340">
            <v>0</v>
          </cell>
          <cell r="J1340">
            <v>3.8</v>
          </cell>
          <cell r="K1340">
            <v>0</v>
          </cell>
          <cell r="L1340">
            <v>0</v>
          </cell>
          <cell r="M1340">
            <v>0.13</v>
          </cell>
          <cell r="N1340">
            <v>0.16</v>
          </cell>
          <cell r="O1340">
            <v>0</v>
          </cell>
          <cell r="P1340">
            <v>0</v>
          </cell>
          <cell r="Q1340">
            <v>0</v>
          </cell>
          <cell r="R1340">
            <v>0.5</v>
          </cell>
          <cell r="S1340">
            <v>0.5</v>
          </cell>
          <cell r="T1340">
            <v>0.375</v>
          </cell>
          <cell r="U1340">
            <v>2.8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11.9</v>
          </cell>
          <cell r="AB1340">
            <v>0</v>
          </cell>
          <cell r="AC1340">
            <v>22</v>
          </cell>
          <cell r="AD1340">
            <v>0</v>
          </cell>
          <cell r="AE1340">
            <v>0</v>
          </cell>
          <cell r="AF1340">
            <v>0</v>
          </cell>
          <cell r="AG1340">
            <v>2900</v>
          </cell>
          <cell r="AH1340">
            <v>1920</v>
          </cell>
          <cell r="AI1340">
            <v>4.72</v>
          </cell>
          <cell r="AJ1340">
            <v>2.74</v>
          </cell>
          <cell r="AK1340">
            <v>2.48</v>
          </cell>
          <cell r="AL1340">
            <v>1.64</v>
          </cell>
          <cell r="AM1340">
            <v>1.47</v>
          </cell>
          <cell r="AN1340">
            <v>1.18</v>
          </cell>
          <cell r="AO1340">
            <v>0.77100000000000002</v>
          </cell>
          <cell r="AP1340">
            <v>0.91500000000000004</v>
          </cell>
          <cell r="AQ1340">
            <v>0</v>
          </cell>
          <cell r="AR1340">
            <v>1.84E-2</v>
          </cell>
          <cell r="AS1340">
            <v>4.87</v>
          </cell>
          <cell r="AT1340">
            <v>0</v>
          </cell>
          <cell r="AU1340">
            <v>3.46</v>
          </cell>
          <cell r="AV1340">
            <v>0.52600000000000002</v>
          </cell>
          <cell r="AW1340">
            <v>0.53400000000000003</v>
          </cell>
          <cell r="AX1340">
            <v>1.3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D1340" t="str">
            <v>M100x8.9</v>
          </cell>
          <cell r="BE1340" t="str">
            <v>M100x8.9</v>
          </cell>
          <cell r="BF1340">
            <v>8.93</v>
          </cell>
          <cell r="BG1340">
            <v>11.299191749999999</v>
          </cell>
          <cell r="BH1340">
            <v>9.6557999999999993</v>
          </cell>
          <cell r="BI1340">
            <v>0</v>
          </cell>
          <cell r="BJ1340">
            <v>0</v>
          </cell>
          <cell r="BK1340">
            <v>9.6557999999999993</v>
          </cell>
          <cell r="BL1340">
            <v>0</v>
          </cell>
          <cell r="BM1340">
            <v>0</v>
          </cell>
          <cell r="BN1340">
            <v>0.33033000000000001</v>
          </cell>
          <cell r="BO1340">
            <v>0.40655999999999998</v>
          </cell>
          <cell r="BP1340">
            <v>0</v>
          </cell>
          <cell r="BQ1340">
            <v>0</v>
          </cell>
          <cell r="BR1340">
            <v>0</v>
          </cell>
          <cell r="BS1340">
            <v>1.2705</v>
          </cell>
          <cell r="BT1340">
            <v>1.2705</v>
          </cell>
          <cell r="BU1340">
            <v>0.95287499999999992</v>
          </cell>
          <cell r="BV1340">
            <v>7.1147999999999989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11.9</v>
          </cell>
          <cell r="CC1340">
            <v>0</v>
          </cell>
          <cell r="CD1340">
            <v>22</v>
          </cell>
          <cell r="CE1340">
            <v>0</v>
          </cell>
          <cell r="CF1340">
            <v>0</v>
          </cell>
          <cell r="CG1340">
            <v>0</v>
          </cell>
          <cell r="CH1340">
            <v>203733.7</v>
          </cell>
          <cell r="CI1340">
            <v>0.38901959696330163</v>
          </cell>
          <cell r="CJ1340">
            <v>196.77080340879189</v>
          </cell>
          <cell r="CK1340">
            <v>44.953608393540001</v>
          </cell>
          <cell r="CL1340">
            <v>40.687937524079999</v>
          </cell>
          <cell r="CM1340">
            <v>4.1672399999999996</v>
          </cell>
          <cell r="CN1340">
            <v>61.282432417568664</v>
          </cell>
          <cell r="CO1340">
            <v>19.359583176779999</v>
          </cell>
          <cell r="CP1340">
            <v>12.649354770591</v>
          </cell>
          <cell r="CQ1340">
            <v>2.3250150000000001</v>
          </cell>
          <cell r="CR1340">
            <v>0</v>
          </cell>
          <cell r="CS1340">
            <v>0.76707262345800231</v>
          </cell>
          <cell r="CT1340">
            <v>1310.8619319104348</v>
          </cell>
          <cell r="CU1340">
            <v>0</v>
          </cell>
          <cell r="CV1340">
            <v>22.340116259999999</v>
          </cell>
          <cell r="CW1340">
            <v>21.928271735810288</v>
          </cell>
          <cell r="CX1340">
            <v>8.7610317088140004</v>
          </cell>
          <cell r="CY1340">
            <v>21.328354347299999</v>
          </cell>
          <cell r="CZ1340">
            <v>0</v>
          </cell>
          <cell r="DA1340">
            <v>0</v>
          </cell>
          <cell r="DB1340">
            <v>0</v>
          </cell>
          <cell r="DC1340">
            <v>0</v>
          </cell>
        </row>
        <row r="1341">
          <cell r="C1341" t="str">
            <v>M5x18.9</v>
          </cell>
          <cell r="D1341" t="str">
            <v>T</v>
          </cell>
          <cell r="E1341">
            <v>18.899999999999999</v>
          </cell>
          <cell r="F1341">
            <v>5.55</v>
          </cell>
          <cell r="G1341">
            <v>5</v>
          </cell>
          <cell r="H1341">
            <v>0</v>
          </cell>
          <cell r="I1341">
            <v>0</v>
          </cell>
          <cell r="J1341">
            <v>5</v>
          </cell>
          <cell r="K1341">
            <v>0</v>
          </cell>
          <cell r="L1341">
            <v>0</v>
          </cell>
          <cell r="M1341">
            <v>0.316</v>
          </cell>
          <cell r="N1341">
            <v>0.41599999999999998</v>
          </cell>
          <cell r="O1341">
            <v>0</v>
          </cell>
          <cell r="P1341">
            <v>0</v>
          </cell>
          <cell r="Q1341">
            <v>0</v>
          </cell>
          <cell r="R1341">
            <v>0.875</v>
          </cell>
          <cell r="S1341">
            <v>0.875</v>
          </cell>
          <cell r="T1341">
            <v>0.5</v>
          </cell>
          <cell r="U1341">
            <v>3.25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6.01</v>
          </cell>
          <cell r="AB1341">
            <v>0</v>
          </cell>
          <cell r="AC1341">
            <v>11.2</v>
          </cell>
          <cell r="AD1341">
            <v>0</v>
          </cell>
          <cell r="AE1341">
            <v>0</v>
          </cell>
          <cell r="AF1341">
            <v>0</v>
          </cell>
          <cell r="AG1341">
            <v>5710</v>
          </cell>
          <cell r="AH1341">
            <v>134</v>
          </cell>
          <cell r="AI1341">
            <v>24.1</v>
          </cell>
          <cell r="AJ1341">
            <v>11</v>
          </cell>
          <cell r="AK1341">
            <v>9.6300000000000008</v>
          </cell>
          <cell r="AL1341">
            <v>2.08</v>
          </cell>
          <cell r="AM1341">
            <v>7.86</v>
          </cell>
          <cell r="AN1341">
            <v>5.0199999999999996</v>
          </cell>
          <cell r="AO1341">
            <v>3.14</v>
          </cell>
          <cell r="AP1341">
            <v>1.19</v>
          </cell>
          <cell r="AQ1341">
            <v>0</v>
          </cell>
          <cell r="AR1341">
            <v>0.34</v>
          </cell>
          <cell r="AS1341">
            <v>41.3</v>
          </cell>
          <cell r="AT1341">
            <v>0</v>
          </cell>
          <cell r="AU1341">
            <v>5.73</v>
          </cell>
          <cell r="AV1341">
            <v>2.98</v>
          </cell>
          <cell r="AW1341">
            <v>2.2799999999999998</v>
          </cell>
          <cell r="AX1341">
            <v>5.53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D1341" t="str">
            <v>M130x28.1</v>
          </cell>
          <cell r="BE1341" t="str">
            <v>M130x28.1</v>
          </cell>
          <cell r="BF1341">
            <v>28.200000000000003</v>
          </cell>
          <cell r="BG1341">
            <v>35.834579549999994</v>
          </cell>
          <cell r="BH1341">
            <v>12.705</v>
          </cell>
          <cell r="BI1341">
            <v>0</v>
          </cell>
          <cell r="BJ1341">
            <v>0</v>
          </cell>
          <cell r="BK1341">
            <v>12.705</v>
          </cell>
          <cell r="BL1341">
            <v>0</v>
          </cell>
          <cell r="BM1341">
            <v>0</v>
          </cell>
          <cell r="BN1341">
            <v>0.802956</v>
          </cell>
          <cell r="BO1341">
            <v>1.057056</v>
          </cell>
          <cell r="BP1341">
            <v>0</v>
          </cell>
          <cell r="BQ1341">
            <v>0</v>
          </cell>
          <cell r="BR1341">
            <v>0</v>
          </cell>
          <cell r="BS1341">
            <v>2.2233749999999999</v>
          </cell>
          <cell r="BT1341">
            <v>2.2233749999999999</v>
          </cell>
          <cell r="BU1341">
            <v>1.2705</v>
          </cell>
          <cell r="BV1341">
            <v>8.2582500000000003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6.01</v>
          </cell>
          <cell r="CC1341">
            <v>0</v>
          </cell>
          <cell r="CD1341">
            <v>11.2</v>
          </cell>
          <cell r="CE1341">
            <v>0</v>
          </cell>
          <cell r="CF1341">
            <v>0</v>
          </cell>
          <cell r="CG1341">
            <v>0</v>
          </cell>
          <cell r="CH1341">
            <v>401144.63</v>
          </cell>
          <cell r="CI1341">
            <v>2.7150326038063759E-2</v>
          </cell>
          <cell r="CJ1341">
            <v>1004.6983818118401</v>
          </cell>
          <cell r="CK1341">
            <v>180.470690631</v>
          </cell>
          <cell r="CL1341">
            <v>157.99388643423001</v>
          </cell>
          <cell r="CM1341">
            <v>5.2852800000000002</v>
          </cell>
          <cell r="CN1341">
            <v>327.67341415108149</v>
          </cell>
          <cell r="CO1341">
            <v>82.360260633419983</v>
          </cell>
          <cell r="CP1341">
            <v>51.51617896194</v>
          </cell>
          <cell r="CQ1341">
            <v>3.02379</v>
          </cell>
          <cell r="CR1341">
            <v>0</v>
          </cell>
          <cell r="CS1341">
            <v>14.17416804215874</v>
          </cell>
          <cell r="CT1341">
            <v>11116.755192587465</v>
          </cell>
          <cell r="CU1341">
            <v>0</v>
          </cell>
          <cell r="CV1341">
            <v>36.99678213</v>
          </cell>
          <cell r="CW1341">
            <v>124.23241401656777</v>
          </cell>
          <cell r="CX1341">
            <v>37.406652239879996</v>
          </cell>
          <cell r="CY1341">
            <v>90.727538108130005</v>
          </cell>
          <cell r="CZ1341">
            <v>0</v>
          </cell>
          <cell r="DA1341">
            <v>0</v>
          </cell>
          <cell r="DB1341">
            <v>0</v>
          </cell>
          <cell r="DC1341">
            <v>0</v>
          </cell>
        </row>
        <row r="1342">
          <cell r="C1342" t="str">
            <v>M6x3.7</v>
          </cell>
          <cell r="D1342" t="str">
            <v>F</v>
          </cell>
          <cell r="E1342">
            <v>3.7</v>
          </cell>
          <cell r="F1342">
            <v>1.0900000000000001</v>
          </cell>
          <cell r="G1342">
            <v>5.92</v>
          </cell>
          <cell r="H1342">
            <v>0</v>
          </cell>
          <cell r="I1342">
            <v>0</v>
          </cell>
          <cell r="J1342">
            <v>2</v>
          </cell>
          <cell r="K1342">
            <v>0</v>
          </cell>
          <cell r="L1342">
            <v>0</v>
          </cell>
          <cell r="M1342">
            <v>9.8000000000000004E-2</v>
          </cell>
          <cell r="N1342">
            <v>0.129</v>
          </cell>
          <cell r="O1342">
            <v>0</v>
          </cell>
          <cell r="P1342">
            <v>0</v>
          </cell>
          <cell r="Q1342">
            <v>0</v>
          </cell>
          <cell r="R1342">
            <v>0.3125</v>
          </cell>
          <cell r="S1342">
            <v>0.3125</v>
          </cell>
          <cell r="T1342">
            <v>0.25</v>
          </cell>
          <cell r="U1342">
            <v>5.2949999999999999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7.75</v>
          </cell>
          <cell r="AB1342">
            <v>0</v>
          </cell>
          <cell r="AC1342">
            <v>54.7</v>
          </cell>
          <cell r="AD1342">
            <v>0</v>
          </cell>
          <cell r="AE1342">
            <v>0</v>
          </cell>
          <cell r="AF1342">
            <v>21.5</v>
          </cell>
          <cell r="AG1342">
            <v>1510</v>
          </cell>
          <cell r="AH1342">
            <v>38500</v>
          </cell>
          <cell r="AI1342">
            <v>5.97</v>
          </cell>
          <cell r="AJ1342">
            <v>2.33</v>
          </cell>
          <cell r="AK1342">
            <v>2.0099999999999998</v>
          </cell>
          <cell r="AL1342">
            <v>2.34</v>
          </cell>
          <cell r="AM1342">
            <v>0.17299999999999999</v>
          </cell>
          <cell r="AN1342">
            <v>0.27300000000000002</v>
          </cell>
          <cell r="AO1342">
            <v>0.17299999999999999</v>
          </cell>
          <cell r="AP1342">
            <v>0.39800000000000002</v>
          </cell>
          <cell r="AQ1342">
            <v>0</v>
          </cell>
          <cell r="AR1342">
            <v>5.3E-3</v>
          </cell>
          <cell r="AS1342">
            <v>1.45</v>
          </cell>
          <cell r="AT1342">
            <v>0</v>
          </cell>
          <cell r="AU1342">
            <v>2.9</v>
          </cell>
          <cell r="AV1342">
            <v>0.187</v>
          </cell>
          <cell r="AW1342">
            <v>0.35499999999999998</v>
          </cell>
          <cell r="AX1342">
            <v>1.1399999999999999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D1342" t="str">
            <v>M150x5.5</v>
          </cell>
          <cell r="BE1342" t="str">
            <v>M150x5.5</v>
          </cell>
          <cell r="BF1342">
            <v>5.51</v>
          </cell>
          <cell r="BG1342">
            <v>7.03778229</v>
          </cell>
          <cell r="BH1342">
            <v>15.042719999999999</v>
          </cell>
          <cell r="BI1342">
            <v>0</v>
          </cell>
          <cell r="BJ1342">
            <v>0</v>
          </cell>
          <cell r="BK1342">
            <v>5.0819999999999999</v>
          </cell>
          <cell r="BL1342">
            <v>0</v>
          </cell>
          <cell r="BM1342">
            <v>0</v>
          </cell>
          <cell r="BN1342">
            <v>0.24901799999999999</v>
          </cell>
          <cell r="BO1342">
            <v>0.327789</v>
          </cell>
          <cell r="BP1342">
            <v>0</v>
          </cell>
          <cell r="BQ1342">
            <v>0</v>
          </cell>
          <cell r="BR1342">
            <v>0</v>
          </cell>
          <cell r="BS1342">
            <v>0.7940625</v>
          </cell>
          <cell r="BT1342">
            <v>0.7940625</v>
          </cell>
          <cell r="BU1342">
            <v>0.63524999999999998</v>
          </cell>
          <cell r="BV1342">
            <v>13.454594999999999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7.75</v>
          </cell>
          <cell r="CC1342">
            <v>0</v>
          </cell>
          <cell r="CD1342">
            <v>54.7</v>
          </cell>
          <cell r="CE1342">
            <v>0</v>
          </cell>
          <cell r="CF1342">
            <v>0</v>
          </cell>
          <cell r="CG1342">
            <v>1510.4395</v>
          </cell>
          <cell r="CH1342">
            <v>106082.03</v>
          </cell>
          <cell r="CI1342">
            <v>7.8006533766078707</v>
          </cell>
          <cell r="CJ1342">
            <v>248.88171532849316</v>
          </cell>
          <cell r="CK1342">
            <v>38.226973560929999</v>
          </cell>
          <cell r="CL1342">
            <v>32.976917106209996</v>
          </cell>
          <cell r="CM1342">
            <v>5.9459399999999993</v>
          </cell>
          <cell r="CN1342">
            <v>7.2121502096866523</v>
          </cell>
          <cell r="CO1342">
            <v>4.4789544129329997</v>
          </cell>
          <cell r="CP1342">
            <v>2.8383117708329997</v>
          </cell>
          <cell r="CQ1342">
            <v>1.0113179999999999</v>
          </cell>
          <cell r="CR1342">
            <v>0</v>
          </cell>
          <cell r="CS1342">
            <v>0.22095026653953329</v>
          </cell>
          <cell r="CT1342">
            <v>390.2977004661459</v>
          </cell>
          <cell r="CU1342">
            <v>0</v>
          </cell>
          <cell r="CV1342">
            <v>18.724374899999997</v>
          </cell>
          <cell r="CW1342">
            <v>7.795792423187307</v>
          </cell>
          <cell r="CX1342">
            <v>5.824281379454999</v>
          </cell>
          <cell r="CY1342">
            <v>18.703326119939998</v>
          </cell>
          <cell r="CZ1342">
            <v>0</v>
          </cell>
          <cell r="DA1342">
            <v>0</v>
          </cell>
          <cell r="DB1342">
            <v>0</v>
          </cell>
          <cell r="DC1342">
            <v>0</v>
          </cell>
        </row>
        <row r="1343">
          <cell r="C1343" t="str">
            <v>M6x4.4</v>
          </cell>
          <cell r="D1343" t="str">
            <v>F</v>
          </cell>
          <cell r="E1343">
            <v>4.4000000000000004</v>
          </cell>
          <cell r="F1343">
            <v>1.29</v>
          </cell>
          <cell r="G1343">
            <v>6</v>
          </cell>
          <cell r="H1343">
            <v>0</v>
          </cell>
          <cell r="I1343">
            <v>0</v>
          </cell>
          <cell r="J1343">
            <v>1.84</v>
          </cell>
          <cell r="K1343">
            <v>0</v>
          </cell>
          <cell r="L1343">
            <v>0</v>
          </cell>
          <cell r="M1343">
            <v>0.114</v>
          </cell>
          <cell r="N1343">
            <v>0.17100000000000001</v>
          </cell>
          <cell r="O1343">
            <v>0</v>
          </cell>
          <cell r="P1343">
            <v>0</v>
          </cell>
          <cell r="Q1343">
            <v>0</v>
          </cell>
          <cell r="R1343">
            <v>0.375</v>
          </cell>
          <cell r="S1343">
            <v>0.375</v>
          </cell>
          <cell r="T1343">
            <v>0.25</v>
          </cell>
          <cell r="U1343">
            <v>5.25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5.39</v>
          </cell>
          <cell r="AB1343">
            <v>0</v>
          </cell>
          <cell r="AC1343">
            <v>47</v>
          </cell>
          <cell r="AD1343">
            <v>0</v>
          </cell>
          <cell r="AE1343">
            <v>0</v>
          </cell>
          <cell r="AF1343">
            <v>29.1</v>
          </cell>
          <cell r="AG1343">
            <v>1880</v>
          </cell>
          <cell r="AH1343">
            <v>16100</v>
          </cell>
          <cell r="AI1343">
            <v>7.23</v>
          </cell>
          <cell r="AJ1343">
            <v>2.8</v>
          </cell>
          <cell r="AK1343">
            <v>2.41</v>
          </cell>
          <cell r="AL1343">
            <v>2.36</v>
          </cell>
          <cell r="AM1343">
            <v>0.18</v>
          </cell>
          <cell r="AN1343">
            <v>0.311</v>
          </cell>
          <cell r="AO1343">
            <v>0.19500000000000001</v>
          </cell>
          <cell r="AP1343">
            <v>0.372</v>
          </cell>
          <cell r="AQ1343">
            <v>0</v>
          </cell>
          <cell r="AR1343">
            <v>9.9000000000000008E-3</v>
          </cell>
          <cell r="AS1343">
            <v>1.53</v>
          </cell>
          <cell r="AT1343">
            <v>0</v>
          </cell>
          <cell r="AU1343">
            <v>2.69</v>
          </cell>
          <cell r="AV1343">
            <v>0.21199999999999999</v>
          </cell>
          <cell r="AW1343">
            <v>0.43099999999999999</v>
          </cell>
          <cell r="AX1343">
            <v>1.38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D1343" t="str">
            <v>M150x6.6</v>
          </cell>
          <cell r="BE1343" t="str">
            <v>M150x6.6</v>
          </cell>
          <cell r="BF1343">
            <v>6.55</v>
          </cell>
          <cell r="BG1343">
            <v>8.329118489999999</v>
          </cell>
          <cell r="BH1343">
            <v>15.245999999999999</v>
          </cell>
          <cell r="BI1343">
            <v>0</v>
          </cell>
          <cell r="BJ1343">
            <v>0</v>
          </cell>
          <cell r="BK1343">
            <v>4.67544</v>
          </cell>
          <cell r="BL1343">
            <v>0</v>
          </cell>
          <cell r="BM1343">
            <v>0</v>
          </cell>
          <cell r="BN1343">
            <v>0.28967399999999999</v>
          </cell>
          <cell r="BO1343">
            <v>0.43451100000000004</v>
          </cell>
          <cell r="BP1343">
            <v>0</v>
          </cell>
          <cell r="BQ1343">
            <v>0</v>
          </cell>
          <cell r="BR1343">
            <v>0</v>
          </cell>
          <cell r="BS1343">
            <v>0.95287499999999992</v>
          </cell>
          <cell r="BT1343">
            <v>0.95287499999999992</v>
          </cell>
          <cell r="BU1343">
            <v>0.63524999999999998</v>
          </cell>
          <cell r="BV1343">
            <v>13.340249999999999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5.39</v>
          </cell>
          <cell r="CC1343">
            <v>0</v>
          </cell>
          <cell r="CD1343">
            <v>47</v>
          </cell>
          <cell r="CE1343">
            <v>0</v>
          </cell>
          <cell r="CF1343">
            <v>0</v>
          </cell>
          <cell r="CG1343">
            <v>2044.3623</v>
          </cell>
          <cell r="CH1343">
            <v>132075.64000000001</v>
          </cell>
          <cell r="CI1343">
            <v>3.2620914120360189</v>
          </cell>
          <cell r="CJ1343">
            <v>301.40951454355206</v>
          </cell>
          <cell r="CK1343">
            <v>45.937993978799994</v>
          </cell>
          <cell r="CL1343">
            <v>39.539487674610001</v>
          </cell>
          <cell r="CM1343">
            <v>5.9967599999999992</v>
          </cell>
          <cell r="CN1343">
            <v>7.5039713164369797</v>
          </cell>
          <cell r="CO1343">
            <v>5.1023986169309996</v>
          </cell>
          <cell r="CP1343">
            <v>3.1992531520949998</v>
          </cell>
          <cell r="CQ1343">
            <v>0.94525199999999998</v>
          </cell>
          <cell r="CR1343">
            <v>0</v>
          </cell>
          <cell r="CS1343">
            <v>0.41271842240403395</v>
          </cell>
          <cell r="CT1343">
            <v>411.83136669876086</v>
          </cell>
          <cell r="CU1343">
            <v>0</v>
          </cell>
          <cell r="CV1343">
            <v>17.368471889999999</v>
          </cell>
          <cell r="CW1343">
            <v>8.8380106615813308</v>
          </cell>
          <cell r="CX1343">
            <v>7.0711697874509998</v>
          </cell>
          <cell r="CY1343">
            <v>22.640868460979998</v>
          </cell>
          <cell r="CZ1343">
            <v>0</v>
          </cell>
          <cell r="DA1343">
            <v>0</v>
          </cell>
          <cell r="DB1343">
            <v>0</v>
          </cell>
          <cell r="DC1343">
            <v>0</v>
          </cell>
        </row>
        <row r="1344">
          <cell r="C1344" t="str">
            <v>M8x6.2</v>
          </cell>
          <cell r="D1344" t="str">
            <v>F</v>
          </cell>
          <cell r="E1344">
            <v>6.2</v>
          </cell>
          <cell r="F1344">
            <v>1.82</v>
          </cell>
          <cell r="G1344">
            <v>8</v>
          </cell>
          <cell r="H1344">
            <v>0</v>
          </cell>
          <cell r="I1344">
            <v>0</v>
          </cell>
          <cell r="J1344">
            <v>2.2799999999999998</v>
          </cell>
          <cell r="K1344">
            <v>0</v>
          </cell>
          <cell r="L1344">
            <v>0</v>
          </cell>
          <cell r="M1344">
            <v>0.129</v>
          </cell>
          <cell r="N1344">
            <v>0.17699999999999999</v>
          </cell>
          <cell r="O1344">
            <v>0</v>
          </cell>
          <cell r="P1344">
            <v>0</v>
          </cell>
          <cell r="Q1344">
            <v>0</v>
          </cell>
          <cell r="R1344">
            <v>0.4375</v>
          </cell>
          <cell r="S1344">
            <v>0.4375</v>
          </cell>
          <cell r="T1344">
            <v>0.25</v>
          </cell>
          <cell r="U1344">
            <v>7.125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6.44</v>
          </cell>
          <cell r="AB1344">
            <v>0</v>
          </cell>
          <cell r="AC1344">
            <v>56.5</v>
          </cell>
          <cell r="AD1344">
            <v>0</v>
          </cell>
          <cell r="AE1344">
            <v>0</v>
          </cell>
          <cell r="AF1344">
            <v>20.2</v>
          </cell>
          <cell r="AG1344">
            <v>1540</v>
          </cell>
          <cell r="AH1344">
            <v>38600</v>
          </cell>
          <cell r="AI1344">
            <v>17.600000000000001</v>
          </cell>
          <cell r="AJ1344">
            <v>5.15</v>
          </cell>
          <cell r="AK1344">
            <v>4.3899999999999997</v>
          </cell>
          <cell r="AL1344">
            <v>3.1</v>
          </cell>
          <cell r="AM1344">
            <v>0.35199999999999998</v>
          </cell>
          <cell r="AN1344">
            <v>0.495</v>
          </cell>
          <cell r="AO1344">
            <v>0.308</v>
          </cell>
          <cell r="AP1344">
            <v>0.439</v>
          </cell>
          <cell r="AQ1344">
            <v>0</v>
          </cell>
          <cell r="AR1344">
            <v>1.5599999999999999E-2</v>
          </cell>
          <cell r="AS1344">
            <v>5.39</v>
          </cell>
          <cell r="AT1344">
            <v>0</v>
          </cell>
          <cell r="AU1344">
            <v>4.46</v>
          </cell>
          <cell r="AV1344">
            <v>0.45</v>
          </cell>
          <cell r="AW1344">
            <v>0.745</v>
          </cell>
          <cell r="AX1344">
            <v>2.52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D1344" t="str">
            <v>M200x9.2</v>
          </cell>
          <cell r="BE1344" t="str">
            <v>M200x9.2</v>
          </cell>
          <cell r="BF1344">
            <v>9.23</v>
          </cell>
          <cell r="BG1344">
            <v>11.75115942</v>
          </cell>
          <cell r="BH1344">
            <v>20.327999999999999</v>
          </cell>
          <cell r="BI1344">
            <v>0</v>
          </cell>
          <cell r="BJ1344">
            <v>0</v>
          </cell>
          <cell r="BK1344">
            <v>5.7934799999999997</v>
          </cell>
          <cell r="BL1344">
            <v>0</v>
          </cell>
          <cell r="BM1344">
            <v>0</v>
          </cell>
          <cell r="BN1344">
            <v>0.327789</v>
          </cell>
          <cell r="BO1344">
            <v>0.44975699999999996</v>
          </cell>
          <cell r="BP1344">
            <v>0</v>
          </cell>
          <cell r="BQ1344">
            <v>0</v>
          </cell>
          <cell r="BR1344">
            <v>0</v>
          </cell>
          <cell r="BS1344">
            <v>1.1116874999999999</v>
          </cell>
          <cell r="BT1344">
            <v>1.1116874999999999</v>
          </cell>
          <cell r="BU1344">
            <v>0.63524999999999998</v>
          </cell>
          <cell r="BV1344">
            <v>18.104624999999999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6.44</v>
          </cell>
          <cell r="CC1344">
            <v>0</v>
          </cell>
          <cell r="CD1344">
            <v>56.5</v>
          </cell>
          <cell r="CE1344">
            <v>0</v>
          </cell>
          <cell r="CF1344">
            <v>0</v>
          </cell>
          <cell r="CG1344">
            <v>1419.1106</v>
          </cell>
          <cell r="CH1344">
            <v>108189.62</v>
          </cell>
          <cell r="CI1344">
            <v>7.8209148139497096</v>
          </cell>
          <cell r="CJ1344">
            <v>733.72163982939367</v>
          </cell>
          <cell r="CK1344">
            <v>84.493096068149995</v>
          </cell>
          <cell r="CL1344">
            <v>72.02421198818999</v>
          </cell>
          <cell r="CM1344">
            <v>7.8771000000000004</v>
          </cell>
          <cell r="CN1344">
            <v>14.674432796587871</v>
          </cell>
          <cell r="CO1344">
            <v>8.1211810783949989</v>
          </cell>
          <cell r="CP1344">
            <v>5.0531793376679994</v>
          </cell>
          <cell r="CQ1344">
            <v>1.115499</v>
          </cell>
          <cell r="CR1344">
            <v>0</v>
          </cell>
          <cell r="CS1344">
            <v>0.65034418075787159</v>
          </cell>
          <cell r="CT1344">
            <v>1450.8307624224319</v>
          </cell>
          <cell r="CU1344">
            <v>0</v>
          </cell>
          <cell r="CV1344">
            <v>28.796797259999998</v>
          </cell>
          <cell r="CW1344">
            <v>18.75992829109245</v>
          </cell>
          <cell r="CX1344">
            <v>12.222787683644999</v>
          </cell>
          <cell r="CY1344">
            <v>41.344194580919996</v>
          </cell>
          <cell r="CZ1344">
            <v>0</v>
          </cell>
          <cell r="DA1344">
            <v>0</v>
          </cell>
          <cell r="DB1344">
            <v>0</v>
          </cell>
          <cell r="DC1344">
            <v>0</v>
          </cell>
        </row>
        <row r="1345">
          <cell r="C1345" t="str">
            <v>M8x6.5</v>
          </cell>
          <cell r="D1345" t="str">
            <v>F</v>
          </cell>
          <cell r="E1345">
            <v>6.5</v>
          </cell>
          <cell r="F1345">
            <v>1.92</v>
          </cell>
          <cell r="G1345">
            <v>7.85</v>
          </cell>
          <cell r="H1345">
            <v>0</v>
          </cell>
          <cell r="I1345">
            <v>0</v>
          </cell>
          <cell r="J1345">
            <v>2.2799999999999998</v>
          </cell>
          <cell r="K1345">
            <v>0</v>
          </cell>
          <cell r="L1345">
            <v>0</v>
          </cell>
          <cell r="M1345">
            <v>0.13500000000000001</v>
          </cell>
          <cell r="N1345">
            <v>0.189</v>
          </cell>
          <cell r="O1345">
            <v>0</v>
          </cell>
          <cell r="P1345">
            <v>0</v>
          </cell>
          <cell r="Q1345">
            <v>0</v>
          </cell>
          <cell r="R1345">
            <v>0.5</v>
          </cell>
          <cell r="S1345">
            <v>0.5</v>
          </cell>
          <cell r="T1345">
            <v>0.375</v>
          </cell>
          <cell r="U1345">
            <v>6.85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6.03</v>
          </cell>
          <cell r="AB1345">
            <v>0</v>
          </cell>
          <cell r="AC1345">
            <v>53.8</v>
          </cell>
          <cell r="AD1345">
            <v>0</v>
          </cell>
          <cell r="AE1345">
            <v>0</v>
          </cell>
          <cell r="AF1345">
            <v>22.2</v>
          </cell>
          <cell r="AG1345">
            <v>1630</v>
          </cell>
          <cell r="AH1345">
            <v>30800</v>
          </cell>
          <cell r="AI1345">
            <v>18.5</v>
          </cell>
          <cell r="AJ1345">
            <v>5.43</v>
          </cell>
          <cell r="AK1345">
            <v>4.63</v>
          </cell>
          <cell r="AL1345">
            <v>3.11</v>
          </cell>
          <cell r="AM1345">
            <v>0.376</v>
          </cell>
          <cell r="AN1345">
            <v>0.52900000000000003</v>
          </cell>
          <cell r="AO1345">
            <v>0.32900000000000001</v>
          </cell>
          <cell r="AP1345">
            <v>0.443</v>
          </cell>
          <cell r="AQ1345">
            <v>0</v>
          </cell>
          <cell r="AR1345">
            <v>1.84E-2</v>
          </cell>
          <cell r="AS1345">
            <v>5.74</v>
          </cell>
          <cell r="AT1345">
            <v>0</v>
          </cell>
          <cell r="AU1345">
            <v>4.45</v>
          </cell>
          <cell r="AV1345">
            <v>0.48</v>
          </cell>
          <cell r="AW1345">
            <v>0.79200000000000004</v>
          </cell>
          <cell r="AX1345">
            <v>2.66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D1345" t="str">
            <v>M200x9.7</v>
          </cell>
          <cell r="BE1345" t="str">
            <v>M200x9.7</v>
          </cell>
          <cell r="BF1345">
            <v>9.68</v>
          </cell>
          <cell r="BG1345">
            <v>12.396827519999999</v>
          </cell>
          <cell r="BH1345">
            <v>19.946849999999998</v>
          </cell>
          <cell r="BI1345">
            <v>0</v>
          </cell>
          <cell r="BJ1345">
            <v>0</v>
          </cell>
          <cell r="BK1345">
            <v>5.7934799999999997</v>
          </cell>
          <cell r="BL1345">
            <v>0</v>
          </cell>
          <cell r="BM1345">
            <v>0</v>
          </cell>
          <cell r="BN1345">
            <v>0.34303500000000003</v>
          </cell>
          <cell r="BO1345">
            <v>0.48024899999999998</v>
          </cell>
          <cell r="BP1345">
            <v>0</v>
          </cell>
          <cell r="BQ1345">
            <v>0</v>
          </cell>
          <cell r="BR1345">
            <v>0</v>
          </cell>
          <cell r="BS1345">
            <v>1.2705</v>
          </cell>
          <cell r="BT1345">
            <v>1.2705</v>
          </cell>
          <cell r="BU1345">
            <v>0.95287499999999992</v>
          </cell>
          <cell r="BV1345">
            <v>17.405849999999997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6.03</v>
          </cell>
          <cell r="CC1345">
            <v>0</v>
          </cell>
          <cell r="CD1345">
            <v>53.8</v>
          </cell>
          <cell r="CE1345">
            <v>0</v>
          </cell>
          <cell r="CF1345">
            <v>0</v>
          </cell>
          <cell r="CG1345">
            <v>1559.6166000000001</v>
          </cell>
          <cell r="CH1345">
            <v>114512.39</v>
          </cell>
          <cell r="CI1345">
            <v>6.2405227012862969</v>
          </cell>
          <cell r="CJ1345">
            <v>771.24149641157851</v>
          </cell>
          <cell r="CK1345">
            <v>89.086895466029986</v>
          </cell>
          <cell r="CL1345">
            <v>75.96175432922999</v>
          </cell>
          <cell r="CM1345">
            <v>7.9025099999999995</v>
          </cell>
          <cell r="CN1345">
            <v>15.674962305446135</v>
          </cell>
          <cell r="CO1345">
            <v>8.6789995767089998</v>
          </cell>
          <cell r="CP1345">
            <v>5.3977142925089998</v>
          </cell>
          <cell r="CQ1345">
            <v>1.1256630000000001</v>
          </cell>
          <cell r="CR1345">
            <v>0</v>
          </cell>
          <cell r="CS1345">
            <v>0.76707262345800231</v>
          </cell>
          <cell r="CT1345">
            <v>1545.0405521901225</v>
          </cell>
          <cell r="CU1345">
            <v>0</v>
          </cell>
          <cell r="CV1345">
            <v>28.732230449999999</v>
          </cell>
          <cell r="CW1345">
            <v>20.01059017716528</v>
          </cell>
          <cell r="CX1345">
            <v>12.993889725432</v>
          </cell>
          <cell r="CY1345">
            <v>43.641094279859999</v>
          </cell>
          <cell r="CZ1345">
            <v>0</v>
          </cell>
          <cell r="DA1345">
            <v>0</v>
          </cell>
          <cell r="DB1345">
            <v>0</v>
          </cell>
          <cell r="DC1345">
            <v>0</v>
          </cell>
        </row>
        <row r="1346">
          <cell r="C1346" t="str">
            <v>MC10x22</v>
          </cell>
          <cell r="D1346" t="str">
            <v>F</v>
          </cell>
          <cell r="E1346">
            <v>22</v>
          </cell>
          <cell r="F1346">
            <v>6.45</v>
          </cell>
          <cell r="G1346">
            <v>10</v>
          </cell>
          <cell r="H1346">
            <v>0</v>
          </cell>
          <cell r="I1346">
            <v>0</v>
          </cell>
          <cell r="J1346">
            <v>3.32</v>
          </cell>
          <cell r="K1346">
            <v>0</v>
          </cell>
          <cell r="L1346">
            <v>0</v>
          </cell>
          <cell r="M1346">
            <v>0.28999999999999998</v>
          </cell>
          <cell r="N1346">
            <v>0.57499999999999996</v>
          </cell>
          <cell r="O1346">
            <v>0</v>
          </cell>
          <cell r="P1346">
            <v>0</v>
          </cell>
          <cell r="Q1346">
            <v>0</v>
          </cell>
          <cell r="R1346">
            <v>1.25</v>
          </cell>
          <cell r="S1346">
            <v>1.25</v>
          </cell>
          <cell r="T1346">
            <v>0</v>
          </cell>
          <cell r="U1346">
            <v>7.5</v>
          </cell>
          <cell r="V1346">
            <v>0.99</v>
          </cell>
          <cell r="W1346">
            <v>0</v>
          </cell>
          <cell r="X1346">
            <v>1.1200000000000001</v>
          </cell>
          <cell r="Y1346">
            <v>0.46700000000000003</v>
          </cell>
          <cell r="Z1346">
            <v>0</v>
          </cell>
          <cell r="AA1346">
            <v>0</v>
          </cell>
          <cell r="AB1346">
            <v>5.7739130434782613</v>
          </cell>
          <cell r="AC1346">
            <v>25.862068965517242</v>
          </cell>
          <cell r="AD1346">
            <v>0</v>
          </cell>
          <cell r="AE1346">
            <v>0</v>
          </cell>
          <cell r="AF1346">
            <v>0</v>
          </cell>
          <cell r="AG1346">
            <v>3540</v>
          </cell>
          <cell r="AH1346">
            <v>887</v>
          </cell>
          <cell r="AI1346">
            <v>102</v>
          </cell>
          <cell r="AJ1346">
            <v>23.9</v>
          </cell>
          <cell r="AK1346">
            <v>20.5</v>
          </cell>
          <cell r="AL1346">
            <v>3.99</v>
          </cell>
          <cell r="AM1346">
            <v>6.4</v>
          </cell>
          <cell r="AN1346">
            <v>5.29</v>
          </cell>
          <cell r="AO1346">
            <v>2.75</v>
          </cell>
          <cell r="AP1346">
            <v>0.997</v>
          </cell>
          <cell r="AQ1346">
            <v>0</v>
          </cell>
          <cell r="AR1346">
            <v>0.51</v>
          </cell>
          <cell r="AS1346">
            <v>110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4.6100000000000003</v>
          </cell>
          <cell r="AZ1346">
            <v>0.79100000000000004</v>
          </cell>
          <cell r="BA1346">
            <v>0</v>
          </cell>
          <cell r="BB1346">
            <v>0</v>
          </cell>
          <cell r="BD1346" t="str">
            <v>MC250x33</v>
          </cell>
          <cell r="BE1346" t="str">
            <v>MC250x33</v>
          </cell>
          <cell r="BF1346">
            <v>32.800000000000004</v>
          </cell>
          <cell r="BG1346">
            <v>41.645592450000002</v>
          </cell>
          <cell r="BH1346">
            <v>25.41</v>
          </cell>
          <cell r="BI1346">
            <v>0</v>
          </cell>
          <cell r="BJ1346">
            <v>0</v>
          </cell>
          <cell r="BK1346">
            <v>8.436119999999999</v>
          </cell>
          <cell r="BL1346">
            <v>0</v>
          </cell>
          <cell r="BM1346">
            <v>0</v>
          </cell>
          <cell r="BN1346">
            <v>0.73688999999999993</v>
          </cell>
          <cell r="BO1346">
            <v>1.4610749999999999</v>
          </cell>
          <cell r="BP1346">
            <v>0</v>
          </cell>
          <cell r="BQ1346">
            <v>0</v>
          </cell>
          <cell r="BR1346">
            <v>0</v>
          </cell>
          <cell r="BS1346">
            <v>3.17625</v>
          </cell>
          <cell r="BT1346">
            <v>3.17625</v>
          </cell>
          <cell r="BU1346">
            <v>0</v>
          </cell>
          <cell r="BV1346">
            <v>19.057500000000001</v>
          </cell>
          <cell r="BW1346">
            <v>2.51559</v>
          </cell>
          <cell r="BX1346">
            <v>0</v>
          </cell>
          <cell r="BY1346">
            <v>2.84592</v>
          </cell>
          <cell r="BZ1346">
            <v>1.186647</v>
          </cell>
          <cell r="CA1346">
            <v>0</v>
          </cell>
          <cell r="CB1346">
            <v>0</v>
          </cell>
          <cell r="CC1346">
            <v>5.7739130434782613</v>
          </cell>
          <cell r="CD1346">
            <v>25.862068965517242</v>
          </cell>
          <cell r="CE1346">
            <v>0</v>
          </cell>
          <cell r="CF1346">
            <v>0</v>
          </cell>
          <cell r="CG1346">
            <v>0</v>
          </cell>
          <cell r="CH1346">
            <v>248695.62</v>
          </cell>
          <cell r="CI1346">
            <v>0.1797189492221086</v>
          </cell>
          <cell r="CJ1346">
            <v>4252.2504126476215</v>
          </cell>
          <cell r="CK1346">
            <v>392.11359146189994</v>
          </cell>
          <cell r="CL1346">
            <v>336.33174163050001</v>
          </cell>
          <cell r="CM1346">
            <v>10.138590000000001</v>
          </cell>
          <cell r="CN1346">
            <v>266.80786902887041</v>
          </cell>
          <cell r="CO1346">
            <v>86.789995767089991</v>
          </cell>
          <cell r="CP1346">
            <v>45.117672657749999</v>
          </cell>
          <cell r="CQ1346">
            <v>2.5333769999999998</v>
          </cell>
          <cell r="CR1346">
            <v>0</v>
          </cell>
          <cell r="CS1346">
            <v>21.261252063238111</v>
          </cell>
          <cell r="CT1346">
            <v>29608.791069845553</v>
          </cell>
          <cell r="CU1346">
            <v>0</v>
          </cell>
          <cell r="CV1346">
            <v>0</v>
          </cell>
          <cell r="CW1346">
            <v>0</v>
          </cell>
          <cell r="CX1346">
            <v>0</v>
          </cell>
          <cell r="CY1346">
            <v>0</v>
          </cell>
          <cell r="CZ1346">
            <v>11.71401</v>
          </cell>
          <cell r="DA1346">
            <v>0.79100000000000004</v>
          </cell>
          <cell r="DB1346">
            <v>0</v>
          </cell>
          <cell r="DC1346">
            <v>0</v>
          </cell>
        </row>
        <row r="1347">
          <cell r="C1347" t="str">
            <v>MC10x25</v>
          </cell>
          <cell r="D1347" t="str">
            <v>F</v>
          </cell>
          <cell r="E1347">
            <v>25</v>
          </cell>
          <cell r="F1347">
            <v>7.35</v>
          </cell>
          <cell r="G1347">
            <v>10</v>
          </cell>
          <cell r="H1347">
            <v>0</v>
          </cell>
          <cell r="I1347">
            <v>0</v>
          </cell>
          <cell r="J1347">
            <v>3.41</v>
          </cell>
          <cell r="K1347">
            <v>0</v>
          </cell>
          <cell r="L1347">
            <v>0</v>
          </cell>
          <cell r="M1347">
            <v>0.38</v>
          </cell>
          <cell r="N1347">
            <v>0.57499999999999996</v>
          </cell>
          <cell r="O1347">
            <v>0</v>
          </cell>
          <cell r="P1347">
            <v>0</v>
          </cell>
          <cell r="Q1347">
            <v>0</v>
          </cell>
          <cell r="R1347">
            <v>1.25</v>
          </cell>
          <cell r="S1347">
            <v>1.25</v>
          </cell>
          <cell r="T1347">
            <v>0</v>
          </cell>
          <cell r="U1347">
            <v>7.5</v>
          </cell>
          <cell r="V1347">
            <v>0.95299999999999996</v>
          </cell>
          <cell r="W1347">
            <v>0</v>
          </cell>
          <cell r="X1347">
            <v>1.03</v>
          </cell>
          <cell r="Y1347">
            <v>0.36699999999999999</v>
          </cell>
          <cell r="Z1347">
            <v>0</v>
          </cell>
          <cell r="AA1347">
            <v>0</v>
          </cell>
          <cell r="AB1347">
            <v>5.9304347826086961</v>
          </cell>
          <cell r="AC1347">
            <v>19.736842105263158</v>
          </cell>
          <cell r="AD1347">
            <v>0</v>
          </cell>
          <cell r="AE1347">
            <v>0</v>
          </cell>
          <cell r="AF1347">
            <v>0</v>
          </cell>
          <cell r="AG1347">
            <v>3940</v>
          </cell>
          <cell r="AH1347">
            <v>651</v>
          </cell>
          <cell r="AI1347">
            <v>110</v>
          </cell>
          <cell r="AJ1347">
            <v>26.2</v>
          </cell>
          <cell r="AK1347">
            <v>22</v>
          </cell>
          <cell r="AL1347">
            <v>3.87</v>
          </cell>
          <cell r="AM1347">
            <v>7.25</v>
          </cell>
          <cell r="AN1347">
            <v>5.65</v>
          </cell>
          <cell r="AO1347">
            <v>2.96</v>
          </cell>
          <cell r="AP1347">
            <v>0.99299999999999999</v>
          </cell>
          <cell r="AQ1347">
            <v>0</v>
          </cell>
          <cell r="AR1347">
            <v>0.63800000000000001</v>
          </cell>
          <cell r="AS1347">
            <v>124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4.46</v>
          </cell>
          <cell r="AZ1347">
            <v>0.80200000000000005</v>
          </cell>
          <cell r="BA1347">
            <v>0</v>
          </cell>
          <cell r="BB1347">
            <v>0</v>
          </cell>
          <cell r="BD1347" t="str">
            <v>MC250x37</v>
          </cell>
          <cell r="BE1347" t="str">
            <v>MC250x37</v>
          </cell>
          <cell r="BF1347">
            <v>37.300000000000004</v>
          </cell>
          <cell r="BG1347">
            <v>47.456605349999997</v>
          </cell>
          <cell r="BH1347">
            <v>25.41</v>
          </cell>
          <cell r="BI1347">
            <v>0</v>
          </cell>
          <cell r="BJ1347">
            <v>0</v>
          </cell>
          <cell r="BK1347">
            <v>8.6648099999999992</v>
          </cell>
          <cell r="BL1347">
            <v>0</v>
          </cell>
          <cell r="BM1347">
            <v>0</v>
          </cell>
          <cell r="BN1347">
            <v>0.96557999999999999</v>
          </cell>
          <cell r="BO1347">
            <v>1.4610749999999999</v>
          </cell>
          <cell r="BP1347">
            <v>0</v>
          </cell>
          <cell r="BQ1347">
            <v>0</v>
          </cell>
          <cell r="BR1347">
            <v>0</v>
          </cell>
          <cell r="BS1347">
            <v>3.17625</v>
          </cell>
          <cell r="BT1347">
            <v>3.17625</v>
          </cell>
          <cell r="BU1347">
            <v>0</v>
          </cell>
          <cell r="BV1347">
            <v>19.057500000000001</v>
          </cell>
          <cell r="BW1347">
            <v>2.421573</v>
          </cell>
          <cell r="BX1347">
            <v>0</v>
          </cell>
          <cell r="BY1347">
            <v>2.6172300000000002</v>
          </cell>
          <cell r="BZ1347">
            <v>0.9325469999999999</v>
          </cell>
          <cell r="CA1347">
            <v>0</v>
          </cell>
          <cell r="CB1347">
            <v>0</v>
          </cell>
          <cell r="CC1347">
            <v>5.9304347826086961</v>
          </cell>
          <cell r="CD1347">
            <v>19.736842105263158</v>
          </cell>
          <cell r="CE1347">
            <v>0</v>
          </cell>
          <cell r="CF1347">
            <v>0</v>
          </cell>
          <cell r="CG1347">
            <v>0</v>
          </cell>
          <cell r="CH1347">
            <v>276796.82</v>
          </cell>
          <cell r="CI1347">
            <v>0.13190195709536945</v>
          </cell>
          <cell r="CJ1347">
            <v>4585.7602489337096</v>
          </cell>
          <cell r="CK1347">
            <v>429.84837223019997</v>
          </cell>
          <cell r="CL1347">
            <v>360.94138126199999</v>
          </cell>
          <cell r="CM1347">
            <v>9.8336699999999997</v>
          </cell>
          <cell r="CN1347">
            <v>302.24328913426723</v>
          </cell>
          <cell r="CO1347">
            <v>92.696309278650006</v>
          </cell>
          <cell r="CP1347">
            <v>48.563022206159999</v>
          </cell>
          <cell r="CQ1347">
            <v>2.5232129999999997</v>
          </cell>
          <cell r="CR1347">
            <v>0</v>
          </cell>
          <cell r="CS1347">
            <v>26.597409443815518</v>
          </cell>
          <cell r="CT1347">
            <v>33377.182660553168</v>
          </cell>
          <cell r="CU1347">
            <v>0</v>
          </cell>
          <cell r="CV1347">
            <v>0</v>
          </cell>
          <cell r="CW1347">
            <v>0</v>
          </cell>
          <cell r="CX1347">
            <v>0</v>
          </cell>
          <cell r="CY1347">
            <v>0</v>
          </cell>
          <cell r="CZ1347">
            <v>11.33286</v>
          </cell>
          <cell r="DA1347">
            <v>0.80200000000000005</v>
          </cell>
          <cell r="DB1347">
            <v>0</v>
          </cell>
          <cell r="DC1347">
            <v>0</v>
          </cell>
        </row>
        <row r="1348">
          <cell r="C1348" t="str">
            <v>MC10x28.5</v>
          </cell>
          <cell r="D1348" t="str">
            <v>F</v>
          </cell>
          <cell r="E1348">
            <v>28.5</v>
          </cell>
          <cell r="F1348">
            <v>8.3699999999999992</v>
          </cell>
          <cell r="G1348">
            <v>10</v>
          </cell>
          <cell r="H1348">
            <v>0</v>
          </cell>
          <cell r="I1348">
            <v>0</v>
          </cell>
          <cell r="J1348">
            <v>3.95</v>
          </cell>
          <cell r="K1348">
            <v>0</v>
          </cell>
          <cell r="L1348">
            <v>0</v>
          </cell>
          <cell r="M1348">
            <v>0.42499999999999999</v>
          </cell>
          <cell r="N1348">
            <v>0.57499999999999996</v>
          </cell>
          <cell r="O1348">
            <v>0</v>
          </cell>
          <cell r="P1348">
            <v>0</v>
          </cell>
          <cell r="Q1348">
            <v>0</v>
          </cell>
          <cell r="R1348">
            <v>1.25</v>
          </cell>
          <cell r="S1348">
            <v>1.25</v>
          </cell>
          <cell r="T1348">
            <v>0</v>
          </cell>
          <cell r="U1348">
            <v>7.5</v>
          </cell>
          <cell r="V1348">
            <v>1.1200000000000001</v>
          </cell>
          <cell r="W1348">
            <v>0</v>
          </cell>
          <cell r="X1348">
            <v>1.21</v>
          </cell>
          <cell r="Y1348">
            <v>0.41899999999999998</v>
          </cell>
          <cell r="Z1348">
            <v>0</v>
          </cell>
          <cell r="AA1348">
            <v>0</v>
          </cell>
          <cell r="AB1348">
            <v>6.8695652173913055</v>
          </cell>
          <cell r="AC1348">
            <v>17.647058823529413</v>
          </cell>
          <cell r="AD1348">
            <v>0</v>
          </cell>
          <cell r="AE1348">
            <v>0</v>
          </cell>
          <cell r="AF1348">
            <v>0</v>
          </cell>
          <cell r="AG1348">
            <v>4070</v>
          </cell>
          <cell r="AH1348">
            <v>557</v>
          </cell>
          <cell r="AI1348">
            <v>126</v>
          </cell>
          <cell r="AJ1348">
            <v>30</v>
          </cell>
          <cell r="AK1348">
            <v>25.3</v>
          </cell>
          <cell r="AL1348">
            <v>3.89</v>
          </cell>
          <cell r="AM1348">
            <v>11.3</v>
          </cell>
          <cell r="AN1348">
            <v>7.59</v>
          </cell>
          <cell r="AO1348">
            <v>3.99</v>
          </cell>
          <cell r="AP1348">
            <v>1.1599999999999999</v>
          </cell>
          <cell r="AQ1348">
            <v>0</v>
          </cell>
          <cell r="AR1348">
            <v>0.79100000000000004</v>
          </cell>
          <cell r="AS1348">
            <v>193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4.67</v>
          </cell>
          <cell r="AZ1348">
            <v>0.751</v>
          </cell>
          <cell r="BA1348">
            <v>0</v>
          </cell>
          <cell r="BB1348">
            <v>0</v>
          </cell>
          <cell r="BD1348" t="str">
            <v>MC250x42.4</v>
          </cell>
          <cell r="BE1348" t="str">
            <v>MC250x42.4</v>
          </cell>
          <cell r="BF1348">
            <v>42.5</v>
          </cell>
          <cell r="BG1348">
            <v>54.04241996999999</v>
          </cell>
          <cell r="BH1348">
            <v>25.41</v>
          </cell>
          <cell r="BI1348">
            <v>0</v>
          </cell>
          <cell r="BJ1348">
            <v>0</v>
          </cell>
          <cell r="BK1348">
            <v>10.036950000000001</v>
          </cell>
          <cell r="BL1348">
            <v>0</v>
          </cell>
          <cell r="BM1348">
            <v>0</v>
          </cell>
          <cell r="BN1348">
            <v>1.079925</v>
          </cell>
          <cell r="BO1348">
            <v>1.4610749999999999</v>
          </cell>
          <cell r="BP1348">
            <v>0</v>
          </cell>
          <cell r="BQ1348">
            <v>0</v>
          </cell>
          <cell r="BR1348">
            <v>0</v>
          </cell>
          <cell r="BS1348">
            <v>3.17625</v>
          </cell>
          <cell r="BT1348">
            <v>3.17625</v>
          </cell>
          <cell r="BU1348">
            <v>0</v>
          </cell>
          <cell r="BV1348">
            <v>19.057500000000001</v>
          </cell>
          <cell r="BW1348">
            <v>2.84592</v>
          </cell>
          <cell r="BX1348">
            <v>0</v>
          </cell>
          <cell r="BY1348">
            <v>3.0746099999999998</v>
          </cell>
          <cell r="BZ1348">
            <v>1.0646789999999999</v>
          </cell>
          <cell r="CA1348">
            <v>0</v>
          </cell>
          <cell r="CB1348">
            <v>0</v>
          </cell>
          <cell r="CC1348">
            <v>6.8695652173913055</v>
          </cell>
          <cell r="CD1348">
            <v>17.647058823529413</v>
          </cell>
          <cell r="CE1348">
            <v>0</v>
          </cell>
          <cell r="CF1348">
            <v>0</v>
          </cell>
          <cell r="CG1348">
            <v>0</v>
          </cell>
          <cell r="CH1348">
            <v>285929.71000000002</v>
          </cell>
          <cell r="CI1348">
            <v>0.11285620599404114</v>
          </cell>
          <cell r="CJ1348">
            <v>5252.7799215058858</v>
          </cell>
          <cell r="CK1348">
            <v>492.19279262999999</v>
          </cell>
          <cell r="CL1348">
            <v>415.08258845130001</v>
          </cell>
          <cell r="CM1348">
            <v>9.8844899999999996</v>
          </cell>
          <cell r="CN1348">
            <v>471.08264375409931</v>
          </cell>
          <cell r="CO1348">
            <v>124.52477653538999</v>
          </cell>
          <cell r="CP1348">
            <v>65.461641419789999</v>
          </cell>
          <cell r="CQ1348">
            <v>2.9475599999999997</v>
          </cell>
          <cell r="CR1348">
            <v>0</v>
          </cell>
          <cell r="CS1348">
            <v>32.975785062786954</v>
          </cell>
          <cell r="CT1348">
            <v>51949.969786183559</v>
          </cell>
          <cell r="CU1348">
            <v>0</v>
          </cell>
          <cell r="CV1348">
            <v>0</v>
          </cell>
          <cell r="CW1348">
            <v>0</v>
          </cell>
          <cell r="CX1348">
            <v>0</v>
          </cell>
          <cell r="CY1348">
            <v>0</v>
          </cell>
          <cell r="CZ1348">
            <v>11.86647</v>
          </cell>
          <cell r="DA1348">
            <v>0.751</v>
          </cell>
          <cell r="DB1348">
            <v>0</v>
          </cell>
          <cell r="DC1348">
            <v>0</v>
          </cell>
        </row>
        <row r="1349">
          <cell r="C1349" t="str">
            <v>MC10x33.6</v>
          </cell>
          <cell r="D1349" t="str">
            <v>F</v>
          </cell>
          <cell r="E1349">
            <v>33.6</v>
          </cell>
          <cell r="F1349">
            <v>9.8699999999999992</v>
          </cell>
          <cell r="G1349">
            <v>10</v>
          </cell>
          <cell r="H1349">
            <v>0</v>
          </cell>
          <cell r="I1349">
            <v>0</v>
          </cell>
          <cell r="J1349">
            <v>4.0999999999999996</v>
          </cell>
          <cell r="K1349">
            <v>0</v>
          </cell>
          <cell r="L1349">
            <v>0</v>
          </cell>
          <cell r="M1349">
            <v>0.57499999999999996</v>
          </cell>
          <cell r="N1349">
            <v>0.57499999999999996</v>
          </cell>
          <cell r="O1349">
            <v>0</v>
          </cell>
          <cell r="P1349">
            <v>0</v>
          </cell>
          <cell r="Q1349">
            <v>0</v>
          </cell>
          <cell r="R1349">
            <v>1.25</v>
          </cell>
          <cell r="S1349">
            <v>1.25</v>
          </cell>
          <cell r="T1349">
            <v>0</v>
          </cell>
          <cell r="U1349">
            <v>7.5</v>
          </cell>
          <cell r="V1349">
            <v>1.0900000000000001</v>
          </cell>
          <cell r="W1349">
            <v>0</v>
          </cell>
          <cell r="X1349">
            <v>1.06</v>
          </cell>
          <cell r="Y1349">
            <v>0.49399999999999999</v>
          </cell>
          <cell r="Z1349">
            <v>0</v>
          </cell>
          <cell r="AA1349">
            <v>0</v>
          </cell>
          <cell r="AB1349">
            <v>7.1304347826086953</v>
          </cell>
          <cell r="AC1349">
            <v>13.043478260869566</v>
          </cell>
          <cell r="AD1349">
            <v>0</v>
          </cell>
          <cell r="AE1349">
            <v>0</v>
          </cell>
          <cell r="AF1349">
            <v>0</v>
          </cell>
          <cell r="AG1349">
            <v>4960</v>
          </cell>
          <cell r="AH1349">
            <v>291</v>
          </cell>
          <cell r="AI1349">
            <v>139</v>
          </cell>
          <cell r="AJ1349">
            <v>33.700000000000003</v>
          </cell>
          <cell r="AK1349">
            <v>27.8</v>
          </cell>
          <cell r="AL1349">
            <v>3.75</v>
          </cell>
          <cell r="AM1349">
            <v>13.1</v>
          </cell>
          <cell r="AN1349">
            <v>8.2799999999999994</v>
          </cell>
          <cell r="AO1349">
            <v>4.3499999999999996</v>
          </cell>
          <cell r="AP1349">
            <v>1.1499999999999999</v>
          </cell>
          <cell r="AQ1349">
            <v>0</v>
          </cell>
          <cell r="AR1349">
            <v>1.2</v>
          </cell>
          <cell r="AS1349">
            <v>224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4.4800000000000004</v>
          </cell>
          <cell r="AZ1349">
            <v>0.76900000000000002</v>
          </cell>
          <cell r="BA1349">
            <v>0</v>
          </cell>
          <cell r="BB1349">
            <v>0</v>
          </cell>
          <cell r="BD1349" t="str">
            <v>MC250x50</v>
          </cell>
          <cell r="BE1349" t="str">
            <v>MC250x50</v>
          </cell>
          <cell r="BF1349">
            <v>50.1</v>
          </cell>
          <cell r="BG1349">
            <v>63.727441469999995</v>
          </cell>
          <cell r="BH1349">
            <v>25.41</v>
          </cell>
          <cell r="BI1349">
            <v>0</v>
          </cell>
          <cell r="BJ1349">
            <v>0</v>
          </cell>
          <cell r="BK1349">
            <v>10.418099999999999</v>
          </cell>
          <cell r="BL1349">
            <v>0</v>
          </cell>
          <cell r="BM1349">
            <v>0</v>
          </cell>
          <cell r="BN1349">
            <v>1.4610749999999999</v>
          </cell>
          <cell r="BO1349">
            <v>1.4610749999999999</v>
          </cell>
          <cell r="BP1349">
            <v>0</v>
          </cell>
          <cell r="BQ1349">
            <v>0</v>
          </cell>
          <cell r="BR1349">
            <v>0</v>
          </cell>
          <cell r="BS1349">
            <v>3.17625</v>
          </cell>
          <cell r="BT1349">
            <v>3.17625</v>
          </cell>
          <cell r="BU1349">
            <v>0</v>
          </cell>
          <cell r="BV1349">
            <v>19.057500000000001</v>
          </cell>
          <cell r="BW1349">
            <v>2.7696900000000002</v>
          </cell>
          <cell r="BX1349">
            <v>0</v>
          </cell>
          <cell r="BY1349">
            <v>2.69346</v>
          </cell>
          <cell r="BZ1349">
            <v>1.2552539999999999</v>
          </cell>
          <cell r="CA1349">
            <v>0</v>
          </cell>
          <cell r="CB1349">
            <v>0</v>
          </cell>
          <cell r="CC1349">
            <v>7.1304347826086953</v>
          </cell>
          <cell r="CD1349">
            <v>13.043478260869566</v>
          </cell>
          <cell r="CE1349">
            <v>0</v>
          </cell>
          <cell r="CF1349">
            <v>0</v>
          </cell>
          <cell r="CG1349">
            <v>0</v>
          </cell>
          <cell r="CH1349">
            <v>348454.88</v>
          </cell>
          <cell r="CI1349">
            <v>5.8960782664750404E-2</v>
          </cell>
          <cell r="CJ1349">
            <v>5794.733405470779</v>
          </cell>
          <cell r="CK1349">
            <v>552.89657038769997</v>
          </cell>
          <cell r="CL1349">
            <v>456.09865450379999</v>
          </cell>
          <cell r="CM1349">
            <v>9.5287500000000005</v>
          </cell>
          <cell r="CN1349">
            <v>546.12235691846911</v>
          </cell>
          <cell r="CO1349">
            <v>135.84521076587998</v>
          </cell>
          <cell r="CP1349">
            <v>71.367954931349985</v>
          </cell>
          <cell r="CQ1349">
            <v>2.9221499999999998</v>
          </cell>
          <cell r="CR1349">
            <v>0</v>
          </cell>
          <cell r="CS1349">
            <v>50.026475442913195</v>
          </cell>
          <cell r="CT1349">
            <v>60294.265451321851</v>
          </cell>
          <cell r="CU1349">
            <v>0</v>
          </cell>
          <cell r="CV1349">
            <v>0</v>
          </cell>
          <cell r="CW1349">
            <v>0</v>
          </cell>
          <cell r="CX1349">
            <v>0</v>
          </cell>
          <cell r="CY1349">
            <v>0</v>
          </cell>
          <cell r="CZ1349">
            <v>11.38368</v>
          </cell>
          <cell r="DA1349">
            <v>0.76900000000000002</v>
          </cell>
          <cell r="DB1349">
            <v>0</v>
          </cell>
          <cell r="DC1349">
            <v>0</v>
          </cell>
        </row>
        <row r="1350">
          <cell r="C1350" t="str">
            <v>MC10x41.1</v>
          </cell>
          <cell r="D1350" t="str">
            <v>F</v>
          </cell>
          <cell r="E1350">
            <v>41.1</v>
          </cell>
          <cell r="F1350">
            <v>12.1</v>
          </cell>
          <cell r="G1350">
            <v>10</v>
          </cell>
          <cell r="H1350">
            <v>0</v>
          </cell>
          <cell r="I1350">
            <v>0</v>
          </cell>
          <cell r="J1350">
            <v>4.32</v>
          </cell>
          <cell r="K1350">
            <v>0</v>
          </cell>
          <cell r="L1350">
            <v>0</v>
          </cell>
          <cell r="M1350">
            <v>0.79600000000000004</v>
          </cell>
          <cell r="N1350">
            <v>0.57499999999999996</v>
          </cell>
          <cell r="O1350">
            <v>0</v>
          </cell>
          <cell r="P1350">
            <v>0</v>
          </cell>
          <cell r="Q1350">
            <v>0</v>
          </cell>
          <cell r="R1350">
            <v>1.25</v>
          </cell>
          <cell r="S1350">
            <v>1.25</v>
          </cell>
          <cell r="T1350">
            <v>0</v>
          </cell>
          <cell r="U1350">
            <v>7.5</v>
          </cell>
          <cell r="V1350">
            <v>1.0900000000000001</v>
          </cell>
          <cell r="W1350">
            <v>0</v>
          </cell>
          <cell r="X1350">
            <v>0.86399999999999999</v>
          </cell>
          <cell r="Y1350">
            <v>0.60399999999999998</v>
          </cell>
          <cell r="Z1350">
            <v>0</v>
          </cell>
          <cell r="AA1350">
            <v>0</v>
          </cell>
          <cell r="AB1350">
            <v>7.5130434782608706</v>
          </cell>
          <cell r="AC1350">
            <v>9.4221105527638187</v>
          </cell>
          <cell r="AD1350">
            <v>0</v>
          </cell>
          <cell r="AE1350">
            <v>0</v>
          </cell>
          <cell r="AF1350">
            <v>0</v>
          </cell>
          <cell r="AG1350">
            <v>6650</v>
          </cell>
          <cell r="AH1350">
            <v>106</v>
          </cell>
          <cell r="AI1350">
            <v>157</v>
          </cell>
          <cell r="AJ1350">
            <v>39.299999999999997</v>
          </cell>
          <cell r="AK1350">
            <v>31.5</v>
          </cell>
          <cell r="AL1350">
            <v>3.61</v>
          </cell>
          <cell r="AM1350">
            <v>15.7</v>
          </cell>
          <cell r="AN1350">
            <v>9.49</v>
          </cell>
          <cell r="AO1350">
            <v>4.8499999999999996</v>
          </cell>
          <cell r="AP1350">
            <v>1.1399999999999999</v>
          </cell>
          <cell r="AQ1350">
            <v>0</v>
          </cell>
          <cell r="AR1350">
            <v>2.2599999999999998</v>
          </cell>
          <cell r="AS1350">
            <v>269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4.25</v>
          </cell>
          <cell r="AZ1350">
            <v>0.78900000000000003</v>
          </cell>
          <cell r="BA1350">
            <v>0</v>
          </cell>
          <cell r="BB1350">
            <v>0</v>
          </cell>
          <cell r="BD1350" t="str">
            <v>MC250x61.2</v>
          </cell>
          <cell r="BE1350" t="str">
            <v>MC250x61.2</v>
          </cell>
          <cell r="BF1350">
            <v>61.2</v>
          </cell>
          <cell r="BG1350">
            <v>78.125840099999991</v>
          </cell>
          <cell r="BH1350">
            <v>25.41</v>
          </cell>
          <cell r="BI1350">
            <v>0</v>
          </cell>
          <cell r="BJ1350">
            <v>0</v>
          </cell>
          <cell r="BK1350">
            <v>10.977120000000001</v>
          </cell>
          <cell r="BL1350">
            <v>0</v>
          </cell>
          <cell r="BM1350">
            <v>0</v>
          </cell>
          <cell r="BN1350">
            <v>2.0226359999999999</v>
          </cell>
          <cell r="BO1350">
            <v>1.4610749999999999</v>
          </cell>
          <cell r="BP1350">
            <v>0</v>
          </cell>
          <cell r="BQ1350">
            <v>0</v>
          </cell>
          <cell r="BR1350">
            <v>0</v>
          </cell>
          <cell r="BS1350">
            <v>3.17625</v>
          </cell>
          <cell r="BT1350">
            <v>3.17625</v>
          </cell>
          <cell r="BU1350">
            <v>0</v>
          </cell>
          <cell r="BV1350">
            <v>19.057500000000001</v>
          </cell>
          <cell r="BW1350">
            <v>2.7696900000000002</v>
          </cell>
          <cell r="BX1350">
            <v>0</v>
          </cell>
          <cell r="BY1350">
            <v>2.195424</v>
          </cell>
          <cell r="BZ1350">
            <v>1.534764</v>
          </cell>
          <cell r="CA1350">
            <v>0</v>
          </cell>
          <cell r="CB1350">
            <v>0</v>
          </cell>
          <cell r="CC1350">
            <v>7.5130434782608706</v>
          </cell>
          <cell r="CD1350">
            <v>9.4221105527638187</v>
          </cell>
          <cell r="CE1350">
            <v>0</v>
          </cell>
          <cell r="CF1350">
            <v>0</v>
          </cell>
          <cell r="CG1350">
            <v>0</v>
          </cell>
          <cell r="CH1350">
            <v>467182.45</v>
          </cell>
          <cell r="CI1350">
            <v>2.1477123582348944E-2</v>
          </cell>
          <cell r="CJ1350">
            <v>6545.1305371144772</v>
          </cell>
          <cell r="CK1350">
            <v>644.7725583452999</v>
          </cell>
          <cell r="CL1350">
            <v>516.80243226149992</v>
          </cell>
          <cell r="CM1350">
            <v>9.1730099999999997</v>
          </cell>
          <cell r="CN1350">
            <v>654.5130537114477</v>
          </cell>
          <cell r="CO1350">
            <v>155.69698673528998</v>
          </cell>
          <cell r="CP1350">
            <v>79.571168141849995</v>
          </cell>
          <cell r="CQ1350">
            <v>2.8967399999999999</v>
          </cell>
          <cell r="CR1350">
            <v>0</v>
          </cell>
          <cell r="CS1350">
            <v>94.216528750819847</v>
          </cell>
          <cell r="CT1350">
            <v>72406.952707167758</v>
          </cell>
          <cell r="CU1350">
            <v>0</v>
          </cell>
          <cell r="CV1350">
            <v>0</v>
          </cell>
          <cell r="CW1350">
            <v>0</v>
          </cell>
          <cell r="CX1350">
            <v>0</v>
          </cell>
          <cell r="CY1350">
            <v>0</v>
          </cell>
          <cell r="CZ1350">
            <v>10.799249999999999</v>
          </cell>
          <cell r="DA1350">
            <v>0.78900000000000003</v>
          </cell>
          <cell r="DB1350">
            <v>0</v>
          </cell>
          <cell r="DC1350">
            <v>0</v>
          </cell>
        </row>
        <row r="1351">
          <cell r="C1351" t="str">
            <v>MC10x8.4</v>
          </cell>
          <cell r="D1351" t="str">
            <v>F</v>
          </cell>
          <cell r="E1351">
            <v>8.4</v>
          </cell>
          <cell r="F1351">
            <v>2.46</v>
          </cell>
          <cell r="G1351">
            <v>10</v>
          </cell>
          <cell r="H1351">
            <v>0</v>
          </cell>
          <cell r="I1351">
            <v>0</v>
          </cell>
          <cell r="J1351">
            <v>1.5</v>
          </cell>
          <cell r="K1351">
            <v>0</v>
          </cell>
          <cell r="L1351">
            <v>0</v>
          </cell>
          <cell r="M1351">
            <v>0.17</v>
          </cell>
          <cell r="N1351">
            <v>0.28000000000000003</v>
          </cell>
          <cell r="O1351">
            <v>0</v>
          </cell>
          <cell r="P1351">
            <v>0</v>
          </cell>
          <cell r="Q1351">
            <v>0</v>
          </cell>
          <cell r="R1351">
            <v>0.6875</v>
          </cell>
          <cell r="S1351">
            <v>0.6875</v>
          </cell>
          <cell r="T1351">
            <v>0</v>
          </cell>
          <cell r="U1351">
            <v>8.625</v>
          </cell>
          <cell r="V1351">
            <v>0.28399999999999997</v>
          </cell>
          <cell r="W1351">
            <v>0</v>
          </cell>
          <cell r="X1351">
            <v>0.33200000000000002</v>
          </cell>
          <cell r="Y1351">
            <v>0.123</v>
          </cell>
          <cell r="Z1351">
            <v>0</v>
          </cell>
          <cell r="AA1351">
            <v>0</v>
          </cell>
          <cell r="AB1351">
            <v>5.3571428571428568</v>
          </cell>
          <cell r="AC1351">
            <v>50.735294117647058</v>
          </cell>
          <cell r="AD1351">
            <v>0</v>
          </cell>
          <cell r="AE1351">
            <v>0</v>
          </cell>
          <cell r="AF1351">
            <v>0</v>
          </cell>
          <cell r="AG1351">
            <v>2000</v>
          </cell>
          <cell r="AH1351">
            <v>16400</v>
          </cell>
          <cell r="AI1351">
            <v>31.9</v>
          </cell>
          <cell r="AJ1351">
            <v>7.92</v>
          </cell>
          <cell r="AK1351">
            <v>6.39</v>
          </cell>
          <cell r="AL1351">
            <v>3.61</v>
          </cell>
          <cell r="AM1351">
            <v>0.32600000000000001</v>
          </cell>
          <cell r="AN1351">
            <v>0.54800000000000004</v>
          </cell>
          <cell r="AO1351">
            <v>0.26800000000000002</v>
          </cell>
          <cell r="AP1351">
            <v>0.36399999999999999</v>
          </cell>
          <cell r="AQ1351">
            <v>0</v>
          </cell>
          <cell r="AR1351">
            <v>4.1300000000000003E-2</v>
          </cell>
          <cell r="AS1351">
            <v>7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3.67</v>
          </cell>
          <cell r="AZ1351">
            <v>0.97199999999999998</v>
          </cell>
          <cell r="BA1351">
            <v>0</v>
          </cell>
          <cell r="BB1351">
            <v>0</v>
          </cell>
          <cell r="BD1351" t="str">
            <v>MC250x12.5</v>
          </cell>
          <cell r="BE1351" t="str">
            <v>MC250x12.5</v>
          </cell>
          <cell r="BF1351">
            <v>12.6</v>
          </cell>
          <cell r="BG1351">
            <v>15.883435259999999</v>
          </cell>
          <cell r="BH1351">
            <v>25.41</v>
          </cell>
          <cell r="BI1351">
            <v>0</v>
          </cell>
          <cell r="BJ1351">
            <v>0</v>
          </cell>
          <cell r="BK1351">
            <v>3.8114999999999997</v>
          </cell>
          <cell r="BL1351">
            <v>0</v>
          </cell>
          <cell r="BM1351">
            <v>0</v>
          </cell>
          <cell r="BN1351">
            <v>0.43197000000000002</v>
          </cell>
          <cell r="BO1351">
            <v>0.71148</v>
          </cell>
          <cell r="BP1351">
            <v>0</v>
          </cell>
          <cell r="BQ1351">
            <v>0</v>
          </cell>
          <cell r="BR1351">
            <v>0</v>
          </cell>
          <cell r="BS1351">
            <v>1.7469375</v>
          </cell>
          <cell r="BT1351">
            <v>1.7469375</v>
          </cell>
          <cell r="BU1351">
            <v>0</v>
          </cell>
          <cell r="BV1351">
            <v>21.916125000000001</v>
          </cell>
          <cell r="BW1351">
            <v>0.72164399999999995</v>
          </cell>
          <cell r="BX1351">
            <v>0</v>
          </cell>
          <cell r="BY1351">
            <v>0.84361200000000003</v>
          </cell>
          <cell r="BZ1351">
            <v>0.31254299999999996</v>
          </cell>
          <cell r="CA1351">
            <v>0</v>
          </cell>
          <cell r="CB1351">
            <v>0</v>
          </cell>
          <cell r="CC1351">
            <v>5.3571428571428568</v>
          </cell>
          <cell r="CD1351">
            <v>50.735294117647058</v>
          </cell>
          <cell r="CE1351">
            <v>0</v>
          </cell>
          <cell r="CF1351">
            <v>0</v>
          </cell>
          <cell r="CG1351">
            <v>0</v>
          </cell>
          <cell r="CH1351">
            <v>140506</v>
          </cell>
          <cell r="CI1351">
            <v>3.3228757240615345</v>
          </cell>
          <cell r="CJ1351">
            <v>1329.8704721907759</v>
          </cell>
          <cell r="CK1351">
            <v>129.93889725431998</v>
          </cell>
          <cell r="CL1351">
            <v>104.83706483018999</v>
          </cell>
          <cell r="CM1351">
            <v>9.1730099999999997</v>
          </cell>
          <cell r="CN1351">
            <v>13.590525828658086</v>
          </cell>
          <cell r="CO1351">
            <v>8.9907216787080007</v>
          </cell>
          <cell r="CP1351">
            <v>4.396922280828</v>
          </cell>
          <cell r="CQ1351">
            <v>0.92492399999999997</v>
          </cell>
          <cell r="CR1351">
            <v>0</v>
          </cell>
          <cell r="CS1351">
            <v>1.7217445298269294</v>
          </cell>
          <cell r="CT1351">
            <v>1884.1957953538079</v>
          </cell>
          <cell r="CU1351">
            <v>0</v>
          </cell>
          <cell r="CV1351">
            <v>0</v>
          </cell>
          <cell r="CW1351">
            <v>0</v>
          </cell>
          <cell r="CX1351">
            <v>0</v>
          </cell>
          <cell r="CY1351">
            <v>0</v>
          </cell>
          <cell r="CZ1351">
            <v>9.3254699999999993</v>
          </cell>
          <cell r="DA1351">
            <v>0.97199999999999998</v>
          </cell>
          <cell r="DB1351">
            <v>0</v>
          </cell>
          <cell r="DC1351">
            <v>0</v>
          </cell>
        </row>
        <row r="1352">
          <cell r="C1352" t="str">
            <v>MC12x10.6</v>
          </cell>
          <cell r="D1352" t="str">
            <v>F</v>
          </cell>
          <cell r="E1352">
            <v>10.6</v>
          </cell>
          <cell r="F1352">
            <v>3.1</v>
          </cell>
          <cell r="G1352">
            <v>12</v>
          </cell>
          <cell r="H1352">
            <v>0</v>
          </cell>
          <cell r="I1352">
            <v>0</v>
          </cell>
          <cell r="J1352">
            <v>1.5</v>
          </cell>
          <cell r="K1352">
            <v>0</v>
          </cell>
          <cell r="L1352">
            <v>0</v>
          </cell>
          <cell r="M1352">
            <v>0.19</v>
          </cell>
          <cell r="N1352">
            <v>0.309</v>
          </cell>
          <cell r="O1352">
            <v>0</v>
          </cell>
          <cell r="P1352">
            <v>0</v>
          </cell>
          <cell r="Q1352">
            <v>0</v>
          </cell>
          <cell r="R1352">
            <v>0.6875</v>
          </cell>
          <cell r="S1352">
            <v>0.6875</v>
          </cell>
          <cell r="T1352">
            <v>0</v>
          </cell>
          <cell r="U1352">
            <v>10.625</v>
          </cell>
          <cell r="V1352">
            <v>0.26900000000000002</v>
          </cell>
          <cell r="W1352">
            <v>0</v>
          </cell>
          <cell r="X1352">
            <v>0.28399999999999997</v>
          </cell>
          <cell r="Y1352">
            <v>0.129</v>
          </cell>
          <cell r="Z1352">
            <v>0</v>
          </cell>
          <cell r="AA1352">
            <v>0</v>
          </cell>
          <cell r="AB1352">
            <v>4.8543689320388346</v>
          </cell>
          <cell r="AC1352">
            <v>55.921052631578945</v>
          </cell>
          <cell r="AD1352">
            <v>0</v>
          </cell>
          <cell r="AE1352">
            <v>0</v>
          </cell>
          <cell r="AF1352">
            <v>0</v>
          </cell>
          <cell r="AG1352">
            <v>1870</v>
          </cell>
          <cell r="AH1352">
            <v>23600</v>
          </cell>
          <cell r="AI1352">
            <v>55.3</v>
          </cell>
          <cell r="AJ1352">
            <v>11.6</v>
          </cell>
          <cell r="AK1352">
            <v>9.2200000000000006</v>
          </cell>
          <cell r="AL1352">
            <v>4.22</v>
          </cell>
          <cell r="AM1352">
            <v>0.378</v>
          </cell>
          <cell r="AN1352">
            <v>0.63500000000000001</v>
          </cell>
          <cell r="AO1352">
            <v>0.307</v>
          </cell>
          <cell r="AP1352">
            <v>0.34899999999999998</v>
          </cell>
          <cell r="AQ1352">
            <v>0</v>
          </cell>
          <cell r="AR1352">
            <v>5.96E-2</v>
          </cell>
          <cell r="AS1352">
            <v>11.7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4.2699999999999996</v>
          </cell>
          <cell r="AZ1352">
            <v>0.98299999999999998</v>
          </cell>
          <cell r="BA1352">
            <v>0</v>
          </cell>
          <cell r="BB1352">
            <v>0</v>
          </cell>
          <cell r="BD1352" t="str">
            <v>MC310x15.8</v>
          </cell>
          <cell r="BE1352" t="str">
            <v>MC310x15.8</v>
          </cell>
          <cell r="BF1352">
            <v>15.799999999999999</v>
          </cell>
          <cell r="BG1352">
            <v>20.015711100000001</v>
          </cell>
          <cell r="BH1352">
            <v>30.491999999999997</v>
          </cell>
          <cell r="BI1352">
            <v>0</v>
          </cell>
          <cell r="BJ1352">
            <v>0</v>
          </cell>
          <cell r="BK1352">
            <v>3.8114999999999997</v>
          </cell>
          <cell r="BL1352">
            <v>0</v>
          </cell>
          <cell r="BM1352">
            <v>0</v>
          </cell>
          <cell r="BN1352">
            <v>0.48279</v>
          </cell>
          <cell r="BO1352">
            <v>0.78516900000000001</v>
          </cell>
          <cell r="BP1352">
            <v>0</v>
          </cell>
          <cell r="BQ1352">
            <v>0</v>
          </cell>
          <cell r="BR1352">
            <v>0</v>
          </cell>
          <cell r="BS1352">
            <v>1.7469375</v>
          </cell>
          <cell r="BT1352">
            <v>1.7469375</v>
          </cell>
          <cell r="BU1352">
            <v>0</v>
          </cell>
          <cell r="BV1352">
            <v>26.998124999999998</v>
          </cell>
          <cell r="BW1352">
            <v>0.68352900000000005</v>
          </cell>
          <cell r="BX1352">
            <v>0</v>
          </cell>
          <cell r="BY1352">
            <v>0.72164399999999995</v>
          </cell>
          <cell r="BZ1352">
            <v>0.327789</v>
          </cell>
          <cell r="CA1352">
            <v>0</v>
          </cell>
          <cell r="CB1352">
            <v>0</v>
          </cell>
          <cell r="CC1352">
            <v>4.8543689320388346</v>
          </cell>
          <cell r="CD1352">
            <v>55.921052631578945</v>
          </cell>
          <cell r="CE1352">
            <v>0</v>
          </cell>
          <cell r="CF1352">
            <v>0</v>
          </cell>
          <cell r="CG1352">
            <v>0</v>
          </cell>
          <cell r="CH1352">
            <v>131373.10999999999</v>
          </cell>
          <cell r="CI1352">
            <v>4.7816992126739155</v>
          </cell>
          <cell r="CJ1352">
            <v>2305.3867433275832</v>
          </cell>
          <cell r="CK1352">
            <v>190.31454648359997</v>
          </cell>
          <cell r="CL1352">
            <v>151.26725160161999</v>
          </cell>
          <cell r="CM1352">
            <v>10.723019999999998</v>
          </cell>
          <cell r="CN1352">
            <v>15.758339764517657</v>
          </cell>
          <cell r="CO1352">
            <v>10.418080777335</v>
          </cell>
          <cell r="CP1352">
            <v>5.0367729112469997</v>
          </cell>
          <cell r="CQ1352">
            <v>0.88680899999999996</v>
          </cell>
          <cell r="CR1352">
            <v>0</v>
          </cell>
          <cell r="CS1352">
            <v>2.4846482803313554</v>
          </cell>
          <cell r="CT1352">
            <v>3149.2986865199355</v>
          </cell>
          <cell r="CU1352">
            <v>0</v>
          </cell>
          <cell r="CV1352">
            <v>0</v>
          </cell>
          <cell r="CW1352">
            <v>0</v>
          </cell>
          <cell r="CX1352">
            <v>0</v>
          </cell>
          <cell r="CY1352">
            <v>0</v>
          </cell>
          <cell r="CZ1352">
            <v>10.850069999999999</v>
          </cell>
          <cell r="DA1352">
            <v>0.98299999999999998</v>
          </cell>
          <cell r="DB1352">
            <v>0</v>
          </cell>
          <cell r="DC1352">
            <v>0</v>
          </cell>
        </row>
        <row r="1353">
          <cell r="C1353" t="str">
            <v>MC12x31</v>
          </cell>
          <cell r="D1353" t="str">
            <v>F</v>
          </cell>
          <cell r="E1353">
            <v>31</v>
          </cell>
          <cell r="F1353">
            <v>9.1199999999999992</v>
          </cell>
          <cell r="G1353">
            <v>12</v>
          </cell>
          <cell r="H1353">
            <v>0</v>
          </cell>
          <cell r="I1353">
            <v>0</v>
          </cell>
          <cell r="J1353">
            <v>3.67</v>
          </cell>
          <cell r="K1353">
            <v>0</v>
          </cell>
          <cell r="L1353">
            <v>0</v>
          </cell>
          <cell r="M1353">
            <v>0.37</v>
          </cell>
          <cell r="N1353">
            <v>0.7</v>
          </cell>
          <cell r="O1353">
            <v>0</v>
          </cell>
          <cell r="P1353">
            <v>0</v>
          </cell>
          <cell r="Q1353">
            <v>0</v>
          </cell>
          <cell r="R1353">
            <v>1.3125</v>
          </cell>
          <cell r="S1353">
            <v>1.3125</v>
          </cell>
          <cell r="T1353">
            <v>0</v>
          </cell>
          <cell r="U1353">
            <v>9.375</v>
          </cell>
          <cell r="V1353">
            <v>1.08</v>
          </cell>
          <cell r="W1353">
            <v>0</v>
          </cell>
          <cell r="X1353">
            <v>1.17</v>
          </cell>
          <cell r="Y1353">
            <v>0.42499999999999999</v>
          </cell>
          <cell r="Z1353">
            <v>0</v>
          </cell>
          <cell r="AA1353">
            <v>0</v>
          </cell>
          <cell r="AB1353">
            <v>5.2428571428571429</v>
          </cell>
          <cell r="AC1353">
            <v>25.337837837837839</v>
          </cell>
          <cell r="AD1353">
            <v>0</v>
          </cell>
          <cell r="AE1353">
            <v>0</v>
          </cell>
          <cell r="AF1353">
            <v>0</v>
          </cell>
          <cell r="AG1353">
            <v>3590</v>
          </cell>
          <cell r="AH1353">
            <v>849</v>
          </cell>
          <cell r="AI1353">
            <v>202</v>
          </cell>
          <cell r="AJ1353">
            <v>39.700000000000003</v>
          </cell>
          <cell r="AK1353">
            <v>33.700000000000003</v>
          </cell>
          <cell r="AL1353">
            <v>4.71</v>
          </cell>
          <cell r="AM1353">
            <v>11.3</v>
          </cell>
          <cell r="AN1353">
            <v>8.15</v>
          </cell>
          <cell r="AO1353">
            <v>4.37</v>
          </cell>
          <cell r="AP1353">
            <v>1.1100000000000001</v>
          </cell>
          <cell r="AQ1353">
            <v>0</v>
          </cell>
          <cell r="AR1353">
            <v>1</v>
          </cell>
          <cell r="AS1353">
            <v>267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5.33</v>
          </cell>
          <cell r="AZ1353">
            <v>0.82199999999999995</v>
          </cell>
          <cell r="BA1353">
            <v>0</v>
          </cell>
          <cell r="BB1353">
            <v>0</v>
          </cell>
          <cell r="BD1353" t="str">
            <v>MC310x46</v>
          </cell>
          <cell r="BE1353" t="str">
            <v>MC310x46</v>
          </cell>
          <cell r="BF1353">
            <v>46.2</v>
          </cell>
          <cell r="BG1353">
            <v>58.884930719999993</v>
          </cell>
          <cell r="BH1353">
            <v>30.491999999999997</v>
          </cell>
          <cell r="BI1353">
            <v>0</v>
          </cell>
          <cell r="BJ1353">
            <v>0</v>
          </cell>
          <cell r="BK1353">
            <v>9.3254699999999993</v>
          </cell>
          <cell r="BL1353">
            <v>0</v>
          </cell>
          <cell r="BM1353">
            <v>0</v>
          </cell>
          <cell r="BN1353">
            <v>0.94016999999999995</v>
          </cell>
          <cell r="BO1353">
            <v>1.7786999999999997</v>
          </cell>
          <cell r="BP1353">
            <v>0</v>
          </cell>
          <cell r="BQ1353">
            <v>0</v>
          </cell>
          <cell r="BR1353">
            <v>0</v>
          </cell>
          <cell r="BS1353">
            <v>3.3350624999999998</v>
          </cell>
          <cell r="BT1353">
            <v>3.3350624999999998</v>
          </cell>
          <cell r="BU1353">
            <v>0</v>
          </cell>
          <cell r="BV1353">
            <v>23.821874999999999</v>
          </cell>
          <cell r="BW1353">
            <v>2.7442800000000003</v>
          </cell>
          <cell r="BX1353">
            <v>0</v>
          </cell>
          <cell r="BY1353">
            <v>2.9729699999999997</v>
          </cell>
          <cell r="BZ1353">
            <v>1.079925</v>
          </cell>
          <cell r="CA1353">
            <v>0</v>
          </cell>
          <cell r="CB1353">
            <v>0</v>
          </cell>
          <cell r="CC1353">
            <v>5.2428571428571429</v>
          </cell>
          <cell r="CD1353">
            <v>25.337837837837839</v>
          </cell>
          <cell r="CE1353">
            <v>0</v>
          </cell>
          <cell r="CF1353">
            <v>0</v>
          </cell>
          <cell r="CG1353">
            <v>0</v>
          </cell>
          <cell r="CH1353">
            <v>252208.27</v>
          </cell>
          <cell r="CI1353">
            <v>0.17201960303220992</v>
          </cell>
          <cell r="CJ1353">
            <v>8421.123366223721</v>
          </cell>
          <cell r="CK1353">
            <v>651.33512891370003</v>
          </cell>
          <cell r="CL1353">
            <v>552.89657038769997</v>
          </cell>
          <cell r="CM1353">
            <v>11.968109999999999</v>
          </cell>
          <cell r="CN1353">
            <v>471.08264375409931</v>
          </cell>
          <cell r="CO1353">
            <v>133.71237533114999</v>
          </cell>
          <cell r="CP1353">
            <v>71.696083459769994</v>
          </cell>
          <cell r="CQ1353">
            <v>2.8205100000000001</v>
          </cell>
          <cell r="CR1353">
            <v>0</v>
          </cell>
          <cell r="CS1353">
            <v>41.688729535760999</v>
          </cell>
          <cell r="CT1353">
            <v>71868.611051352389</v>
          </cell>
          <cell r="CU1353">
            <v>0</v>
          </cell>
          <cell r="CV1353">
            <v>0</v>
          </cell>
          <cell r="CW1353">
            <v>0</v>
          </cell>
          <cell r="CX1353">
            <v>0</v>
          </cell>
          <cell r="CY1353">
            <v>0</v>
          </cell>
          <cell r="CZ1353">
            <v>13.543530000000001</v>
          </cell>
          <cell r="DA1353">
            <v>0.82199999999999995</v>
          </cell>
          <cell r="DB1353">
            <v>0</v>
          </cell>
          <cell r="DC1353">
            <v>0</v>
          </cell>
        </row>
        <row r="1354">
          <cell r="C1354" t="str">
            <v>MC12x35</v>
          </cell>
          <cell r="D1354" t="str">
            <v>F</v>
          </cell>
          <cell r="E1354">
            <v>35</v>
          </cell>
          <cell r="F1354">
            <v>10.3</v>
          </cell>
          <cell r="G1354">
            <v>12</v>
          </cell>
          <cell r="H1354">
            <v>0</v>
          </cell>
          <cell r="I1354">
            <v>0</v>
          </cell>
          <cell r="J1354">
            <v>3.77</v>
          </cell>
          <cell r="K1354">
            <v>0</v>
          </cell>
          <cell r="L1354">
            <v>0</v>
          </cell>
          <cell r="M1354">
            <v>0.46700000000000003</v>
          </cell>
          <cell r="N1354">
            <v>0.7</v>
          </cell>
          <cell r="O1354">
            <v>0</v>
          </cell>
          <cell r="P1354">
            <v>0</v>
          </cell>
          <cell r="Q1354">
            <v>0</v>
          </cell>
          <cell r="R1354">
            <v>1.3125</v>
          </cell>
          <cell r="S1354">
            <v>1.3125</v>
          </cell>
          <cell r="T1354">
            <v>0</v>
          </cell>
          <cell r="U1354">
            <v>9.375</v>
          </cell>
          <cell r="V1354">
            <v>1.05</v>
          </cell>
          <cell r="W1354">
            <v>0</v>
          </cell>
          <cell r="X1354">
            <v>1.07</v>
          </cell>
          <cell r="Y1354">
            <v>0.42899999999999999</v>
          </cell>
          <cell r="Z1354">
            <v>0</v>
          </cell>
          <cell r="AA1354">
            <v>0</v>
          </cell>
          <cell r="AB1354">
            <v>5.3857142857142861</v>
          </cell>
          <cell r="AC1354">
            <v>20.074946466809422</v>
          </cell>
          <cell r="AD1354">
            <v>0</v>
          </cell>
          <cell r="AE1354">
            <v>0</v>
          </cell>
          <cell r="AF1354">
            <v>0</v>
          </cell>
          <cell r="AG1354">
            <v>3970</v>
          </cell>
          <cell r="AH1354">
            <v>632</v>
          </cell>
          <cell r="AI1354">
            <v>216</v>
          </cell>
          <cell r="AJ1354">
            <v>43.2</v>
          </cell>
          <cell r="AK1354">
            <v>36.1</v>
          </cell>
          <cell r="AL1354">
            <v>4.59</v>
          </cell>
          <cell r="AM1354">
            <v>12.6</v>
          </cell>
          <cell r="AN1354">
            <v>8.6300000000000008</v>
          </cell>
          <cell r="AO1354">
            <v>4.6500000000000004</v>
          </cell>
          <cell r="AP1354">
            <v>1.1100000000000001</v>
          </cell>
          <cell r="AQ1354">
            <v>0</v>
          </cell>
          <cell r="AR1354">
            <v>1.24</v>
          </cell>
          <cell r="AS1354">
            <v>298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5.17</v>
          </cell>
          <cell r="AZ1354">
            <v>0.83199999999999996</v>
          </cell>
          <cell r="BA1354">
            <v>0</v>
          </cell>
          <cell r="BB1354">
            <v>0</v>
          </cell>
          <cell r="BD1354" t="str">
            <v>MC310x52</v>
          </cell>
          <cell r="BE1354" t="str">
            <v>MC310x52</v>
          </cell>
          <cell r="BF1354">
            <v>52.1</v>
          </cell>
          <cell r="BG1354">
            <v>66.503814300000002</v>
          </cell>
          <cell r="BH1354">
            <v>30.491999999999997</v>
          </cell>
          <cell r="BI1354">
            <v>0</v>
          </cell>
          <cell r="BJ1354">
            <v>0</v>
          </cell>
          <cell r="BK1354">
            <v>9.5795700000000004</v>
          </cell>
          <cell r="BL1354">
            <v>0</v>
          </cell>
          <cell r="BM1354">
            <v>0</v>
          </cell>
          <cell r="BN1354">
            <v>1.186647</v>
          </cell>
          <cell r="BO1354">
            <v>1.7786999999999997</v>
          </cell>
          <cell r="BP1354">
            <v>0</v>
          </cell>
          <cell r="BQ1354">
            <v>0</v>
          </cell>
          <cell r="BR1354">
            <v>0</v>
          </cell>
          <cell r="BS1354">
            <v>3.3350624999999998</v>
          </cell>
          <cell r="BT1354">
            <v>3.3350624999999998</v>
          </cell>
          <cell r="BU1354">
            <v>0</v>
          </cell>
          <cell r="BV1354">
            <v>23.821874999999999</v>
          </cell>
          <cell r="BW1354">
            <v>2.66805</v>
          </cell>
          <cell r="BX1354">
            <v>0</v>
          </cell>
          <cell r="BY1354">
            <v>2.7188699999999999</v>
          </cell>
          <cell r="BZ1354">
            <v>1.0900889999999999</v>
          </cell>
          <cell r="CA1354">
            <v>0</v>
          </cell>
          <cell r="CB1354">
            <v>0</v>
          </cell>
          <cell r="CC1354">
            <v>5.3857142857142861</v>
          </cell>
          <cell r="CD1354">
            <v>20.074946466809422</v>
          </cell>
          <cell r="CE1354">
            <v>0</v>
          </cell>
          <cell r="CF1354">
            <v>0</v>
          </cell>
          <cell r="CG1354">
            <v>0</v>
          </cell>
          <cell r="CH1354">
            <v>278904.40999999997</v>
          </cell>
          <cell r="CI1354">
            <v>0.12805228400042012</v>
          </cell>
          <cell r="CJ1354">
            <v>9004.7655797243751</v>
          </cell>
          <cell r="CK1354">
            <v>708.75762138720006</v>
          </cell>
          <cell r="CL1354">
            <v>592.27199379809997</v>
          </cell>
          <cell r="CM1354">
            <v>11.66319</v>
          </cell>
          <cell r="CN1354">
            <v>525.2779921505886</v>
          </cell>
          <cell r="CO1354">
            <v>141.58746001323001</v>
          </cell>
          <cell r="CP1354">
            <v>76.289882857649999</v>
          </cell>
          <cell r="CQ1354">
            <v>2.8205100000000001</v>
          </cell>
          <cell r="CR1354">
            <v>0</v>
          </cell>
          <cell r="CS1354">
            <v>51.694024624343641</v>
          </cell>
          <cell r="CT1354">
            <v>80212.906716490674</v>
          </cell>
          <cell r="CU1354">
            <v>0</v>
          </cell>
          <cell r="CV1354">
            <v>0</v>
          </cell>
          <cell r="CW1354">
            <v>0</v>
          </cell>
          <cell r="CX1354">
            <v>0</v>
          </cell>
          <cell r="CY1354">
            <v>0</v>
          </cell>
          <cell r="CZ1354">
            <v>13.13697</v>
          </cell>
          <cell r="DA1354">
            <v>0.83199999999999996</v>
          </cell>
          <cell r="DB1354">
            <v>0</v>
          </cell>
          <cell r="DC1354">
            <v>0</v>
          </cell>
        </row>
        <row r="1355">
          <cell r="C1355" t="str">
            <v>MC12x40</v>
          </cell>
          <cell r="D1355" t="str">
            <v>F</v>
          </cell>
          <cell r="E1355">
            <v>40</v>
          </cell>
          <cell r="F1355">
            <v>11.8</v>
          </cell>
          <cell r="G1355">
            <v>12</v>
          </cell>
          <cell r="H1355">
            <v>0</v>
          </cell>
          <cell r="I1355">
            <v>0</v>
          </cell>
          <cell r="J1355">
            <v>3.89</v>
          </cell>
          <cell r="K1355">
            <v>0</v>
          </cell>
          <cell r="L1355">
            <v>0</v>
          </cell>
          <cell r="M1355">
            <v>0.59</v>
          </cell>
          <cell r="N1355">
            <v>0.7</v>
          </cell>
          <cell r="O1355">
            <v>0</v>
          </cell>
          <cell r="P1355">
            <v>0</v>
          </cell>
          <cell r="Q1355">
            <v>0</v>
          </cell>
          <cell r="R1355">
            <v>1.3125</v>
          </cell>
          <cell r="S1355">
            <v>1.3125</v>
          </cell>
          <cell r="T1355">
            <v>0</v>
          </cell>
          <cell r="U1355">
            <v>9.375</v>
          </cell>
          <cell r="V1355">
            <v>1.04</v>
          </cell>
          <cell r="W1355">
            <v>0</v>
          </cell>
          <cell r="X1355">
            <v>0.95199999999999996</v>
          </cell>
          <cell r="Y1355">
            <v>0.49</v>
          </cell>
          <cell r="Z1355">
            <v>0</v>
          </cell>
          <cell r="AA1355">
            <v>0</v>
          </cell>
          <cell r="AB1355">
            <v>5.5571428571428578</v>
          </cell>
          <cell r="AC1355">
            <v>15.889830508474578</v>
          </cell>
          <cell r="AD1355">
            <v>0</v>
          </cell>
          <cell r="AE1355">
            <v>0</v>
          </cell>
          <cell r="AF1355">
            <v>0</v>
          </cell>
          <cell r="AG1355">
            <v>4580</v>
          </cell>
          <cell r="AH1355">
            <v>399</v>
          </cell>
          <cell r="AI1355">
            <v>234</v>
          </cell>
          <cell r="AJ1355">
            <v>47.7</v>
          </cell>
          <cell r="AK1355">
            <v>39</v>
          </cell>
          <cell r="AL1355">
            <v>4.46</v>
          </cell>
          <cell r="AM1355">
            <v>14.2</v>
          </cell>
          <cell r="AN1355">
            <v>9.31</v>
          </cell>
          <cell r="AO1355">
            <v>4.9800000000000004</v>
          </cell>
          <cell r="AP1355">
            <v>1.1000000000000001</v>
          </cell>
          <cell r="AQ1355">
            <v>0</v>
          </cell>
          <cell r="AR1355">
            <v>1.69</v>
          </cell>
          <cell r="AS1355">
            <v>336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5</v>
          </cell>
          <cell r="AZ1355">
            <v>0.84099999999999997</v>
          </cell>
          <cell r="BA1355">
            <v>0</v>
          </cell>
          <cell r="BB1355">
            <v>0</v>
          </cell>
          <cell r="BD1355" t="str">
            <v>MC310x60</v>
          </cell>
          <cell r="BE1355" t="str">
            <v>MC310x60</v>
          </cell>
          <cell r="BF1355">
            <v>59.6</v>
          </cell>
          <cell r="BG1355">
            <v>76.188835800000007</v>
          </cell>
          <cell r="BH1355">
            <v>30.491999999999997</v>
          </cell>
          <cell r="BI1355">
            <v>0</v>
          </cell>
          <cell r="BJ1355">
            <v>0</v>
          </cell>
          <cell r="BK1355">
            <v>9.8844899999999996</v>
          </cell>
          <cell r="BL1355">
            <v>0</v>
          </cell>
          <cell r="BM1355">
            <v>0</v>
          </cell>
          <cell r="BN1355">
            <v>1.4991899999999998</v>
          </cell>
          <cell r="BO1355">
            <v>1.7786999999999997</v>
          </cell>
          <cell r="BP1355">
            <v>0</v>
          </cell>
          <cell r="BQ1355">
            <v>0</v>
          </cell>
          <cell r="BR1355">
            <v>0</v>
          </cell>
          <cell r="BS1355">
            <v>3.3350624999999998</v>
          </cell>
          <cell r="BT1355">
            <v>3.3350624999999998</v>
          </cell>
          <cell r="BU1355">
            <v>0</v>
          </cell>
          <cell r="BV1355">
            <v>23.821874999999999</v>
          </cell>
          <cell r="BW1355">
            <v>2.6426400000000001</v>
          </cell>
          <cell r="BX1355">
            <v>0</v>
          </cell>
          <cell r="BY1355">
            <v>2.4190319999999996</v>
          </cell>
          <cell r="BZ1355">
            <v>1.24509</v>
          </cell>
          <cell r="CA1355">
            <v>0</v>
          </cell>
          <cell r="CB1355">
            <v>0</v>
          </cell>
          <cell r="CC1355">
            <v>5.5571428571428578</v>
          </cell>
          <cell r="CD1355">
            <v>15.889830508474578</v>
          </cell>
          <cell r="CE1355">
            <v>0</v>
          </cell>
          <cell r="CF1355">
            <v>0</v>
          </cell>
          <cell r="CG1355">
            <v>0</v>
          </cell>
          <cell r="CH1355">
            <v>321758.74</v>
          </cell>
          <cell r="CI1355">
            <v>8.0843134993936111E-2</v>
          </cell>
          <cell r="CJ1355">
            <v>9755.1627113680734</v>
          </cell>
          <cell r="CK1355">
            <v>782.58654028169997</v>
          </cell>
          <cell r="CL1355">
            <v>639.85063041899991</v>
          </cell>
          <cell r="CM1355">
            <v>11.33286</v>
          </cell>
          <cell r="CN1355">
            <v>591.97995940780618</v>
          </cell>
          <cell r="CO1355">
            <v>152.74382997951</v>
          </cell>
          <cell r="CP1355">
            <v>81.704003576580007</v>
          </cell>
          <cell r="CQ1355">
            <v>2.7951000000000001</v>
          </cell>
          <cell r="CR1355">
            <v>0</v>
          </cell>
          <cell r="CS1355">
            <v>70.453952915436091</v>
          </cell>
          <cell r="CT1355">
            <v>90441.398176982781</v>
          </cell>
          <cell r="CU1355">
            <v>0</v>
          </cell>
          <cell r="CV1355">
            <v>0</v>
          </cell>
          <cell r="CW1355">
            <v>0</v>
          </cell>
          <cell r="CX1355">
            <v>0</v>
          </cell>
          <cell r="CY1355">
            <v>0</v>
          </cell>
          <cell r="CZ1355">
            <v>12.705</v>
          </cell>
          <cell r="DA1355">
            <v>0.84099999999999997</v>
          </cell>
          <cell r="DB1355">
            <v>0</v>
          </cell>
          <cell r="DC1355">
            <v>0</v>
          </cell>
        </row>
        <row r="1356">
          <cell r="C1356" t="str">
            <v>MC12x45</v>
          </cell>
          <cell r="D1356" t="str">
            <v>F</v>
          </cell>
          <cell r="E1356">
            <v>45</v>
          </cell>
          <cell r="F1356">
            <v>13.2</v>
          </cell>
          <cell r="G1356">
            <v>12</v>
          </cell>
          <cell r="H1356">
            <v>0</v>
          </cell>
          <cell r="I1356">
            <v>0</v>
          </cell>
          <cell r="J1356">
            <v>4.01</v>
          </cell>
          <cell r="K1356">
            <v>0</v>
          </cell>
          <cell r="L1356">
            <v>0</v>
          </cell>
          <cell r="M1356">
            <v>0.71199999999999997</v>
          </cell>
          <cell r="N1356">
            <v>0.7</v>
          </cell>
          <cell r="O1356">
            <v>0</v>
          </cell>
          <cell r="P1356">
            <v>0</v>
          </cell>
          <cell r="Q1356">
            <v>0</v>
          </cell>
          <cell r="R1356">
            <v>1.3125</v>
          </cell>
          <cell r="S1356">
            <v>1.3125</v>
          </cell>
          <cell r="T1356">
            <v>0</v>
          </cell>
          <cell r="U1356">
            <v>9.375</v>
          </cell>
          <cell r="V1356">
            <v>1.04</v>
          </cell>
          <cell r="W1356">
            <v>0</v>
          </cell>
          <cell r="X1356">
            <v>0.84399999999999997</v>
          </cell>
          <cell r="Y1356">
            <v>0.55100000000000005</v>
          </cell>
          <cell r="Z1356">
            <v>0</v>
          </cell>
          <cell r="AA1356">
            <v>0</v>
          </cell>
          <cell r="AB1356">
            <v>5.7285714285714286</v>
          </cell>
          <cell r="AC1356">
            <v>13.167134831460675</v>
          </cell>
          <cell r="AD1356">
            <v>0</v>
          </cell>
          <cell r="AE1356">
            <v>0</v>
          </cell>
          <cell r="AF1356">
            <v>0</v>
          </cell>
          <cell r="AG1356">
            <v>5310</v>
          </cell>
          <cell r="AH1356">
            <v>242</v>
          </cell>
          <cell r="AI1356">
            <v>252</v>
          </cell>
          <cell r="AJ1356">
            <v>52</v>
          </cell>
          <cell r="AK1356">
            <v>41.9</v>
          </cell>
          <cell r="AL1356">
            <v>4.3600000000000003</v>
          </cell>
          <cell r="AM1356">
            <v>15.8</v>
          </cell>
          <cell r="AN1356">
            <v>10.1</v>
          </cell>
          <cell r="AO1356">
            <v>5.31</v>
          </cell>
          <cell r="AP1356">
            <v>1.0900000000000001</v>
          </cell>
          <cell r="AQ1356">
            <v>0</v>
          </cell>
          <cell r="AR1356">
            <v>2.34</v>
          </cell>
          <cell r="AS1356">
            <v>374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4.88</v>
          </cell>
          <cell r="AZ1356">
            <v>0.85099999999999998</v>
          </cell>
          <cell r="BA1356">
            <v>0</v>
          </cell>
          <cell r="BB1356">
            <v>0</v>
          </cell>
          <cell r="BD1356" t="str">
            <v>MC310x67</v>
          </cell>
          <cell r="BE1356" t="str">
            <v>MC310x67</v>
          </cell>
          <cell r="BF1356">
            <v>67</v>
          </cell>
          <cell r="BG1356">
            <v>85.228189199999989</v>
          </cell>
          <cell r="BH1356">
            <v>30.491999999999997</v>
          </cell>
          <cell r="BI1356">
            <v>0</v>
          </cell>
          <cell r="BJ1356">
            <v>0</v>
          </cell>
          <cell r="BK1356">
            <v>10.189409999999999</v>
          </cell>
          <cell r="BL1356">
            <v>0</v>
          </cell>
          <cell r="BM1356">
            <v>0</v>
          </cell>
          <cell r="BN1356">
            <v>1.8091919999999999</v>
          </cell>
          <cell r="BO1356">
            <v>1.7786999999999997</v>
          </cell>
          <cell r="BP1356">
            <v>0</v>
          </cell>
          <cell r="BQ1356">
            <v>0</v>
          </cell>
          <cell r="BR1356">
            <v>0</v>
          </cell>
          <cell r="BS1356">
            <v>3.3350624999999998</v>
          </cell>
          <cell r="BT1356">
            <v>3.3350624999999998</v>
          </cell>
          <cell r="BU1356">
            <v>0</v>
          </cell>
          <cell r="BV1356">
            <v>23.821874999999999</v>
          </cell>
          <cell r="BW1356">
            <v>2.6426400000000001</v>
          </cell>
          <cell r="BX1356">
            <v>0</v>
          </cell>
          <cell r="BY1356">
            <v>2.1446039999999997</v>
          </cell>
          <cell r="BZ1356">
            <v>1.400091</v>
          </cell>
          <cell r="CA1356">
            <v>0</v>
          </cell>
          <cell r="CB1356">
            <v>0</v>
          </cell>
          <cell r="CC1356">
            <v>5.7285714285714286</v>
          </cell>
          <cell r="CD1356">
            <v>13.167134831460675</v>
          </cell>
          <cell r="CE1356">
            <v>0</v>
          </cell>
          <cell r="CF1356">
            <v>0</v>
          </cell>
          <cell r="CG1356">
            <v>0</v>
          </cell>
          <cell r="CH1356">
            <v>373043.43</v>
          </cell>
          <cell r="CI1356">
            <v>4.9032678367249477E-2</v>
          </cell>
          <cell r="CJ1356">
            <v>10505.559843011772</v>
          </cell>
          <cell r="CK1356">
            <v>853.13417389199992</v>
          </cell>
          <cell r="CL1356">
            <v>687.42926703989997</v>
          </cell>
          <cell r="CM1356">
            <v>11.078760000000001</v>
          </cell>
          <cell r="CN1356">
            <v>658.68192666502375</v>
          </cell>
          <cell r="CO1356">
            <v>165.70490685209998</v>
          </cell>
          <cell r="CP1356">
            <v>87.118124295509986</v>
          </cell>
          <cell r="CQ1356">
            <v>2.7696900000000002</v>
          </cell>
          <cell r="CR1356">
            <v>0</v>
          </cell>
          <cell r="CS1356">
            <v>97.551627113680738</v>
          </cell>
          <cell r="CT1356">
            <v>100669.88963747487</v>
          </cell>
          <cell r="CU1356">
            <v>0</v>
          </cell>
          <cell r="CV1356">
            <v>0</v>
          </cell>
          <cell r="CW1356">
            <v>0</v>
          </cell>
          <cell r="CX1356">
            <v>0</v>
          </cell>
          <cell r="CY1356">
            <v>0</v>
          </cell>
          <cell r="CZ1356">
            <v>12.400079999999999</v>
          </cell>
          <cell r="DA1356">
            <v>0.85099999999999998</v>
          </cell>
          <cell r="DB1356">
            <v>0</v>
          </cell>
          <cell r="DC1356">
            <v>0</v>
          </cell>
        </row>
        <row r="1357">
          <cell r="C1357" t="str">
            <v>MC12x50</v>
          </cell>
          <cell r="D1357" t="str">
            <v>F</v>
          </cell>
          <cell r="E1357">
            <v>50</v>
          </cell>
          <cell r="F1357">
            <v>14.7</v>
          </cell>
          <cell r="G1357">
            <v>12</v>
          </cell>
          <cell r="H1357">
            <v>0</v>
          </cell>
          <cell r="I1357">
            <v>0</v>
          </cell>
          <cell r="J1357">
            <v>4.1399999999999997</v>
          </cell>
          <cell r="K1357">
            <v>0</v>
          </cell>
          <cell r="L1357">
            <v>0</v>
          </cell>
          <cell r="M1357">
            <v>0.83499999999999996</v>
          </cell>
          <cell r="N1357">
            <v>0.7</v>
          </cell>
          <cell r="O1357">
            <v>0</v>
          </cell>
          <cell r="P1357">
            <v>0</v>
          </cell>
          <cell r="Q1357">
            <v>0</v>
          </cell>
          <cell r="R1357">
            <v>1.3125</v>
          </cell>
          <cell r="S1357">
            <v>1.3125</v>
          </cell>
          <cell r="T1357">
            <v>0</v>
          </cell>
          <cell r="U1357">
            <v>9.375</v>
          </cell>
          <cell r="V1357">
            <v>1.05</v>
          </cell>
          <cell r="W1357">
            <v>0</v>
          </cell>
          <cell r="X1357">
            <v>0.74099999999999999</v>
          </cell>
          <cell r="Y1357">
            <v>0.61299999999999999</v>
          </cell>
          <cell r="Z1357">
            <v>0</v>
          </cell>
          <cell r="AA1357">
            <v>0</v>
          </cell>
          <cell r="AB1357">
            <v>5.9142857142857146</v>
          </cell>
          <cell r="AC1357">
            <v>11.227544910179642</v>
          </cell>
          <cell r="AD1357">
            <v>0</v>
          </cell>
          <cell r="AE1357">
            <v>0</v>
          </cell>
          <cell r="AF1357">
            <v>0</v>
          </cell>
          <cell r="AG1357">
            <v>6150</v>
          </cell>
          <cell r="AH1357">
            <v>146</v>
          </cell>
          <cell r="AI1357">
            <v>269</v>
          </cell>
          <cell r="AJ1357">
            <v>56.5</v>
          </cell>
          <cell r="AK1357">
            <v>44.9</v>
          </cell>
          <cell r="AL1357">
            <v>4.28</v>
          </cell>
          <cell r="AM1357">
            <v>17.399999999999999</v>
          </cell>
          <cell r="AN1357">
            <v>10.9</v>
          </cell>
          <cell r="AO1357">
            <v>5.64</v>
          </cell>
          <cell r="AP1357">
            <v>1.0900000000000001</v>
          </cell>
          <cell r="AQ1357">
            <v>0</v>
          </cell>
          <cell r="AR1357">
            <v>3.23</v>
          </cell>
          <cell r="AS1357">
            <v>411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4.76</v>
          </cell>
          <cell r="AZ1357">
            <v>0.85899999999999999</v>
          </cell>
          <cell r="BA1357">
            <v>0</v>
          </cell>
          <cell r="BB1357">
            <v>0</v>
          </cell>
          <cell r="BD1357" t="str">
            <v>MC310x74</v>
          </cell>
          <cell r="BE1357" t="str">
            <v>MC310x74</v>
          </cell>
          <cell r="BF1357">
            <v>74.5</v>
          </cell>
          <cell r="BG1357">
            <v>94.913210699999993</v>
          </cell>
          <cell r="BH1357">
            <v>30.491999999999997</v>
          </cell>
          <cell r="BI1357">
            <v>0</v>
          </cell>
          <cell r="BJ1357">
            <v>0</v>
          </cell>
          <cell r="BK1357">
            <v>10.519739999999999</v>
          </cell>
          <cell r="BL1357">
            <v>0</v>
          </cell>
          <cell r="BM1357">
            <v>0</v>
          </cell>
          <cell r="BN1357">
            <v>2.1217349999999997</v>
          </cell>
          <cell r="BO1357">
            <v>1.7786999999999997</v>
          </cell>
          <cell r="BP1357">
            <v>0</v>
          </cell>
          <cell r="BQ1357">
            <v>0</v>
          </cell>
          <cell r="BR1357">
            <v>0</v>
          </cell>
          <cell r="BS1357">
            <v>3.3350624999999998</v>
          </cell>
          <cell r="BT1357">
            <v>3.3350624999999998</v>
          </cell>
          <cell r="BU1357">
            <v>0</v>
          </cell>
          <cell r="BV1357">
            <v>23.821874999999999</v>
          </cell>
          <cell r="BW1357">
            <v>2.66805</v>
          </cell>
          <cell r="BX1357">
            <v>0</v>
          </cell>
          <cell r="BY1357">
            <v>1.882881</v>
          </cell>
          <cell r="BZ1357">
            <v>1.5576329999999998</v>
          </cell>
          <cell r="CA1357">
            <v>0</v>
          </cell>
          <cell r="CB1357">
            <v>0</v>
          </cell>
          <cell r="CC1357">
            <v>5.9142857142857146</v>
          </cell>
          <cell r="CD1357">
            <v>11.227544910179642</v>
          </cell>
          <cell r="CE1357">
            <v>0</v>
          </cell>
          <cell r="CF1357">
            <v>0</v>
          </cell>
          <cell r="CG1357">
            <v>0</v>
          </cell>
          <cell r="CH1357">
            <v>432055.95</v>
          </cell>
          <cell r="CI1357">
            <v>2.9581698519084394E-2</v>
          </cell>
          <cell r="CJ1357">
            <v>11214.268245119709</v>
          </cell>
          <cell r="CK1357">
            <v>926.96309278649994</v>
          </cell>
          <cell r="CL1357">
            <v>736.64854630289994</v>
          </cell>
          <cell r="CM1357">
            <v>10.87548</v>
          </cell>
          <cell r="CN1357">
            <v>725.38389392224133</v>
          </cell>
          <cell r="CO1357">
            <v>178.83004798889999</v>
          </cell>
          <cell r="CP1357">
            <v>92.532245014439994</v>
          </cell>
          <cell r="CQ1357">
            <v>2.7696900000000002</v>
          </cell>
          <cell r="CR1357">
            <v>0</v>
          </cell>
          <cell r="CS1357">
            <v>134.65459640050801</v>
          </cell>
          <cell r="CT1357">
            <v>110629.21027005928</v>
          </cell>
          <cell r="CU1357">
            <v>0</v>
          </cell>
          <cell r="CV1357">
            <v>0</v>
          </cell>
          <cell r="CW1357">
            <v>0</v>
          </cell>
          <cell r="CX1357">
            <v>0</v>
          </cell>
          <cell r="CY1357">
            <v>0</v>
          </cell>
          <cell r="CZ1357">
            <v>12.09516</v>
          </cell>
          <cell r="DA1357">
            <v>0.85899999999999999</v>
          </cell>
          <cell r="DB1357">
            <v>0</v>
          </cell>
          <cell r="DC1357">
            <v>0</v>
          </cell>
        </row>
        <row r="1358">
          <cell r="C1358" t="str">
            <v>MC13x31.8</v>
          </cell>
          <cell r="D1358" t="str">
            <v>F</v>
          </cell>
          <cell r="E1358">
            <v>31.8</v>
          </cell>
          <cell r="F1358">
            <v>9.35</v>
          </cell>
          <cell r="G1358">
            <v>13</v>
          </cell>
          <cell r="H1358">
            <v>0</v>
          </cell>
          <cell r="I1358">
            <v>0</v>
          </cell>
          <cell r="J1358">
            <v>4</v>
          </cell>
          <cell r="K1358">
            <v>0</v>
          </cell>
          <cell r="L1358">
            <v>0</v>
          </cell>
          <cell r="M1358">
            <v>0.375</v>
          </cell>
          <cell r="N1358">
            <v>0.61</v>
          </cell>
          <cell r="O1358">
            <v>0</v>
          </cell>
          <cell r="P1358">
            <v>0</v>
          </cell>
          <cell r="Q1358">
            <v>0</v>
          </cell>
          <cell r="R1358">
            <v>1.375</v>
          </cell>
          <cell r="S1358">
            <v>1.375</v>
          </cell>
          <cell r="T1358">
            <v>0</v>
          </cell>
          <cell r="U1358">
            <v>10.25</v>
          </cell>
          <cell r="V1358">
            <v>1</v>
          </cell>
          <cell r="W1358">
            <v>0</v>
          </cell>
          <cell r="X1358">
            <v>1.24</v>
          </cell>
          <cell r="Y1358">
            <v>0.36</v>
          </cell>
          <cell r="Z1358">
            <v>0</v>
          </cell>
          <cell r="AA1358">
            <v>0</v>
          </cell>
          <cell r="AB1358">
            <v>6.557377049180328</v>
          </cell>
          <cell r="AC1358">
            <v>27.333333333333332</v>
          </cell>
          <cell r="AD1358">
            <v>0</v>
          </cell>
          <cell r="AE1358">
            <v>0</v>
          </cell>
          <cell r="AF1358">
            <v>0</v>
          </cell>
          <cell r="AG1358">
            <v>3230</v>
          </cell>
          <cell r="AH1358">
            <v>1640</v>
          </cell>
          <cell r="AI1358">
            <v>239</v>
          </cell>
          <cell r="AJ1358">
            <v>43.4</v>
          </cell>
          <cell r="AK1358">
            <v>36.700000000000003</v>
          </cell>
          <cell r="AL1358">
            <v>5.05</v>
          </cell>
          <cell r="AM1358">
            <v>11.4</v>
          </cell>
          <cell r="AN1358">
            <v>7.69</v>
          </cell>
          <cell r="AO1358">
            <v>3.79</v>
          </cell>
          <cell r="AP1358">
            <v>1.1000000000000001</v>
          </cell>
          <cell r="AQ1358">
            <v>0</v>
          </cell>
          <cell r="AR1358">
            <v>0.93700000000000006</v>
          </cell>
          <cell r="AS1358">
            <v>380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5.64</v>
          </cell>
          <cell r="AZ1358">
            <v>0.84199999999999997</v>
          </cell>
          <cell r="BA1358">
            <v>0</v>
          </cell>
          <cell r="BB1358">
            <v>0</v>
          </cell>
          <cell r="BD1358" t="str">
            <v>MC330x47.3</v>
          </cell>
          <cell r="BE1358" t="str">
            <v>MC330x47.3</v>
          </cell>
          <cell r="BF1358">
            <v>47.4</v>
          </cell>
          <cell r="BG1358">
            <v>60.369967349999996</v>
          </cell>
          <cell r="BH1358">
            <v>33.033000000000001</v>
          </cell>
          <cell r="BI1358">
            <v>0</v>
          </cell>
          <cell r="BJ1358">
            <v>0</v>
          </cell>
          <cell r="BK1358">
            <v>10.164</v>
          </cell>
          <cell r="BL1358">
            <v>0</v>
          </cell>
          <cell r="BM1358">
            <v>0</v>
          </cell>
          <cell r="BN1358">
            <v>0.95287499999999992</v>
          </cell>
          <cell r="BO1358">
            <v>1.5500099999999999</v>
          </cell>
          <cell r="BP1358">
            <v>0</v>
          </cell>
          <cell r="BQ1358">
            <v>0</v>
          </cell>
          <cell r="BR1358">
            <v>0</v>
          </cell>
          <cell r="BS1358">
            <v>3.4938750000000001</v>
          </cell>
          <cell r="BT1358">
            <v>3.4938750000000001</v>
          </cell>
          <cell r="BU1358">
            <v>0</v>
          </cell>
          <cell r="BV1358">
            <v>26.045249999999999</v>
          </cell>
          <cell r="BW1358">
            <v>2.5409999999999999</v>
          </cell>
          <cell r="BX1358">
            <v>0</v>
          </cell>
          <cell r="BY1358">
            <v>3.1508400000000001</v>
          </cell>
          <cell r="BZ1358">
            <v>0.91475999999999991</v>
          </cell>
          <cell r="CA1358">
            <v>0</v>
          </cell>
          <cell r="CB1358">
            <v>0</v>
          </cell>
          <cell r="CC1358">
            <v>6.557377049180328</v>
          </cell>
          <cell r="CD1358">
            <v>27.333333333333332</v>
          </cell>
          <cell r="CE1358">
            <v>0</v>
          </cell>
          <cell r="CF1358">
            <v>0</v>
          </cell>
          <cell r="CG1358">
            <v>0</v>
          </cell>
          <cell r="CH1358">
            <v>226917.19</v>
          </cell>
          <cell r="CI1358">
            <v>0.33228757240615348</v>
          </cell>
          <cell r="CJ1358">
            <v>9963.6063590468784</v>
          </cell>
          <cell r="CK1358">
            <v>712.0389066713999</v>
          </cell>
          <cell r="CL1358">
            <v>602.11584965070006</v>
          </cell>
          <cell r="CM1358">
            <v>12.832049999999999</v>
          </cell>
          <cell r="CN1358">
            <v>475.25151670767542</v>
          </cell>
          <cell r="CO1358">
            <v>126.16541917748999</v>
          </cell>
          <cell r="CP1358">
            <v>62.180356135589996</v>
          </cell>
          <cell r="CQ1358">
            <v>2.7951000000000001</v>
          </cell>
          <cell r="CR1358">
            <v>0</v>
          </cell>
          <cell r="CS1358">
            <v>39.06233957500806</v>
          </cell>
          <cell r="CT1358">
            <v>102284.914604921</v>
          </cell>
          <cell r="CU1358">
            <v>0</v>
          </cell>
          <cell r="CV1358">
            <v>0</v>
          </cell>
          <cell r="CW1358">
            <v>0</v>
          </cell>
          <cell r="CX1358">
            <v>0</v>
          </cell>
          <cell r="CY1358">
            <v>0</v>
          </cell>
          <cell r="CZ1358">
            <v>14.331239999999999</v>
          </cell>
          <cell r="DA1358">
            <v>0.84199999999999997</v>
          </cell>
          <cell r="DB1358">
            <v>0</v>
          </cell>
          <cell r="DC1358">
            <v>0</v>
          </cell>
        </row>
        <row r="1359">
          <cell r="C1359" t="str">
            <v>MC13x35</v>
          </cell>
          <cell r="D1359" t="str">
            <v>F</v>
          </cell>
          <cell r="E1359">
            <v>35</v>
          </cell>
          <cell r="F1359">
            <v>10.3</v>
          </cell>
          <cell r="G1359">
            <v>13</v>
          </cell>
          <cell r="H1359">
            <v>0</v>
          </cell>
          <cell r="I1359">
            <v>0</v>
          </cell>
          <cell r="J1359">
            <v>4.07</v>
          </cell>
          <cell r="K1359">
            <v>0</v>
          </cell>
          <cell r="L1359">
            <v>0</v>
          </cell>
          <cell r="M1359">
            <v>0.44700000000000001</v>
          </cell>
          <cell r="N1359">
            <v>0.61</v>
          </cell>
          <cell r="O1359">
            <v>0</v>
          </cell>
          <cell r="P1359">
            <v>0</v>
          </cell>
          <cell r="Q1359">
            <v>0</v>
          </cell>
          <cell r="R1359">
            <v>1.375</v>
          </cell>
          <cell r="S1359">
            <v>1.375</v>
          </cell>
          <cell r="T1359">
            <v>0</v>
          </cell>
          <cell r="U1359">
            <v>10.25</v>
          </cell>
          <cell r="V1359">
            <v>0.98</v>
          </cell>
          <cell r="W1359">
            <v>0</v>
          </cell>
          <cell r="X1359">
            <v>1.1599999999999999</v>
          </cell>
          <cell r="Y1359">
            <v>0.39600000000000002</v>
          </cell>
          <cell r="Z1359">
            <v>0</v>
          </cell>
          <cell r="AA1359">
            <v>0</v>
          </cell>
          <cell r="AB1359">
            <v>6.6721311475409841</v>
          </cell>
          <cell r="AC1359">
            <v>22.930648769574944</v>
          </cell>
          <cell r="AD1359">
            <v>0</v>
          </cell>
          <cell r="AE1359">
            <v>0</v>
          </cell>
          <cell r="AF1359">
            <v>0</v>
          </cell>
          <cell r="AG1359">
            <v>3520</v>
          </cell>
          <cell r="AH1359">
            <v>1260</v>
          </cell>
          <cell r="AI1359">
            <v>252</v>
          </cell>
          <cell r="AJ1359">
            <v>46.5</v>
          </cell>
          <cell r="AK1359">
            <v>38.799999999999997</v>
          </cell>
          <cell r="AL1359">
            <v>4.95</v>
          </cell>
          <cell r="AM1359">
            <v>12.3</v>
          </cell>
          <cell r="AN1359">
            <v>8.0399999999999991</v>
          </cell>
          <cell r="AO1359">
            <v>3.97</v>
          </cell>
          <cell r="AP1359">
            <v>1.0900000000000001</v>
          </cell>
          <cell r="AQ1359">
            <v>0</v>
          </cell>
          <cell r="AR1359">
            <v>1.1299999999999999</v>
          </cell>
          <cell r="AS1359">
            <v>412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5.5</v>
          </cell>
          <cell r="AZ1359">
            <v>0.84899999999999998</v>
          </cell>
          <cell r="BA1359">
            <v>0</v>
          </cell>
          <cell r="BB1359">
            <v>0</v>
          </cell>
          <cell r="BD1359" t="str">
            <v>MC330x52</v>
          </cell>
          <cell r="BE1359" t="str">
            <v>MC330x52</v>
          </cell>
          <cell r="BF1359">
            <v>52.1</v>
          </cell>
          <cell r="BG1359">
            <v>66.503814300000002</v>
          </cell>
          <cell r="BH1359">
            <v>33.033000000000001</v>
          </cell>
          <cell r="BI1359">
            <v>0</v>
          </cell>
          <cell r="BJ1359">
            <v>0</v>
          </cell>
          <cell r="BK1359">
            <v>10.34187</v>
          </cell>
          <cell r="BL1359">
            <v>0</v>
          </cell>
          <cell r="BM1359">
            <v>0</v>
          </cell>
          <cell r="BN1359">
            <v>1.1358269999999999</v>
          </cell>
          <cell r="BO1359">
            <v>1.5500099999999999</v>
          </cell>
          <cell r="BP1359">
            <v>0</v>
          </cell>
          <cell r="BQ1359">
            <v>0</v>
          </cell>
          <cell r="BR1359">
            <v>0</v>
          </cell>
          <cell r="BS1359">
            <v>3.4938750000000001</v>
          </cell>
          <cell r="BT1359">
            <v>3.4938750000000001</v>
          </cell>
          <cell r="BU1359">
            <v>0</v>
          </cell>
          <cell r="BV1359">
            <v>26.045249999999999</v>
          </cell>
          <cell r="BW1359">
            <v>2.4901800000000001</v>
          </cell>
          <cell r="BX1359">
            <v>0</v>
          </cell>
          <cell r="BY1359">
            <v>2.9475599999999997</v>
          </cell>
          <cell r="BZ1359">
            <v>1.0062359999999999</v>
          </cell>
          <cell r="CA1359">
            <v>0</v>
          </cell>
          <cell r="CB1359">
            <v>0</v>
          </cell>
          <cell r="CC1359">
            <v>6.6721311475409841</v>
          </cell>
          <cell r="CD1359">
            <v>22.930648769574944</v>
          </cell>
          <cell r="CE1359">
            <v>0</v>
          </cell>
          <cell r="CF1359">
            <v>0</v>
          </cell>
          <cell r="CG1359">
            <v>0</v>
          </cell>
          <cell r="CH1359">
            <v>247290.56</v>
          </cell>
          <cell r="CI1359">
            <v>0.25529411050716666</v>
          </cell>
          <cell r="CJ1359">
            <v>10505.559843011772</v>
          </cell>
          <cell r="CK1359">
            <v>762.89882857649991</v>
          </cell>
          <cell r="CL1359">
            <v>636.56934513479996</v>
          </cell>
          <cell r="CM1359">
            <v>12.57795</v>
          </cell>
          <cell r="CN1359">
            <v>512.77137328986032</v>
          </cell>
          <cell r="CO1359">
            <v>131.90766842483998</v>
          </cell>
          <cell r="CP1359">
            <v>65.133512891370003</v>
          </cell>
          <cell r="CQ1359">
            <v>2.7696900000000002</v>
          </cell>
          <cell r="CR1359">
            <v>0</v>
          </cell>
          <cell r="CS1359">
            <v>47.108264375409924</v>
          </cell>
          <cell r="CT1359">
            <v>110898.38109796698</v>
          </cell>
          <cell r="CU1359">
            <v>0</v>
          </cell>
          <cell r="CV1359">
            <v>0</v>
          </cell>
          <cell r="CW1359">
            <v>0</v>
          </cell>
          <cell r="CX1359">
            <v>0</v>
          </cell>
          <cell r="CY1359">
            <v>0</v>
          </cell>
          <cell r="CZ1359">
            <v>13.9755</v>
          </cell>
          <cell r="DA1359">
            <v>0.84899999999999998</v>
          </cell>
          <cell r="DB1359">
            <v>0</v>
          </cell>
          <cell r="DC1359">
            <v>0</v>
          </cell>
        </row>
        <row r="1360">
          <cell r="C1360" t="str">
            <v>MC13x40</v>
          </cell>
          <cell r="D1360" t="str">
            <v>F</v>
          </cell>
          <cell r="E1360">
            <v>40</v>
          </cell>
          <cell r="F1360">
            <v>11.8</v>
          </cell>
          <cell r="G1360">
            <v>13</v>
          </cell>
          <cell r="H1360">
            <v>0</v>
          </cell>
          <cell r="I1360">
            <v>0</v>
          </cell>
          <cell r="J1360">
            <v>4.18</v>
          </cell>
          <cell r="K1360">
            <v>0</v>
          </cell>
          <cell r="L1360">
            <v>0</v>
          </cell>
          <cell r="M1360">
            <v>0.56000000000000005</v>
          </cell>
          <cell r="N1360">
            <v>0.61</v>
          </cell>
          <cell r="O1360">
            <v>0</v>
          </cell>
          <cell r="P1360">
            <v>0</v>
          </cell>
          <cell r="Q1360">
            <v>0</v>
          </cell>
          <cell r="R1360">
            <v>1.375</v>
          </cell>
          <cell r="S1360">
            <v>1.375</v>
          </cell>
          <cell r="T1360">
            <v>0</v>
          </cell>
          <cell r="U1360">
            <v>10.25</v>
          </cell>
          <cell r="V1360">
            <v>0.96299999999999997</v>
          </cell>
          <cell r="W1360">
            <v>0</v>
          </cell>
          <cell r="X1360">
            <v>1.03</v>
          </cell>
          <cell r="Y1360">
            <v>0.45200000000000001</v>
          </cell>
          <cell r="Z1360">
            <v>0</v>
          </cell>
          <cell r="AA1360">
            <v>0</v>
          </cell>
          <cell r="AB1360">
            <v>6.8524590163934427</v>
          </cell>
          <cell r="AC1360">
            <v>18.303571428571427</v>
          </cell>
          <cell r="AD1360">
            <v>0</v>
          </cell>
          <cell r="AE1360">
            <v>0</v>
          </cell>
          <cell r="AF1360">
            <v>0</v>
          </cell>
          <cell r="AG1360">
            <v>4080</v>
          </cell>
          <cell r="AH1360">
            <v>787</v>
          </cell>
          <cell r="AI1360">
            <v>273</v>
          </cell>
          <cell r="AJ1360">
            <v>51.2</v>
          </cell>
          <cell r="AK1360">
            <v>41.9</v>
          </cell>
          <cell r="AL1360">
            <v>4.82</v>
          </cell>
          <cell r="AM1360">
            <v>13.7</v>
          </cell>
          <cell r="AN1360">
            <v>8.66</v>
          </cell>
          <cell r="AO1360">
            <v>4.24</v>
          </cell>
          <cell r="AP1360">
            <v>1.08</v>
          </cell>
          <cell r="AQ1360">
            <v>0</v>
          </cell>
          <cell r="AR1360">
            <v>1.55</v>
          </cell>
          <cell r="AS1360">
            <v>462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5.32</v>
          </cell>
          <cell r="AZ1360">
            <v>0.85899999999999999</v>
          </cell>
          <cell r="BA1360">
            <v>0</v>
          </cell>
          <cell r="BB1360">
            <v>0</v>
          </cell>
          <cell r="BD1360" t="str">
            <v>MC330x60</v>
          </cell>
          <cell r="BE1360" t="str">
            <v>MC330x60</v>
          </cell>
          <cell r="BF1360">
            <v>59.6</v>
          </cell>
          <cell r="BG1360">
            <v>76.188835800000007</v>
          </cell>
          <cell r="BH1360">
            <v>33.033000000000001</v>
          </cell>
          <cell r="BI1360">
            <v>0</v>
          </cell>
          <cell r="BJ1360">
            <v>0</v>
          </cell>
          <cell r="BK1360">
            <v>10.621379999999998</v>
          </cell>
          <cell r="BL1360">
            <v>0</v>
          </cell>
          <cell r="BM1360">
            <v>0</v>
          </cell>
          <cell r="BN1360">
            <v>1.42296</v>
          </cell>
          <cell r="BO1360">
            <v>1.5500099999999999</v>
          </cell>
          <cell r="BP1360">
            <v>0</v>
          </cell>
          <cell r="BQ1360">
            <v>0</v>
          </cell>
          <cell r="BR1360">
            <v>0</v>
          </cell>
          <cell r="BS1360">
            <v>3.4938750000000001</v>
          </cell>
          <cell r="BT1360">
            <v>3.4938750000000001</v>
          </cell>
          <cell r="BU1360">
            <v>0</v>
          </cell>
          <cell r="BV1360">
            <v>26.045249999999999</v>
          </cell>
          <cell r="BW1360">
            <v>2.4469829999999999</v>
          </cell>
          <cell r="BX1360">
            <v>0</v>
          </cell>
          <cell r="BY1360">
            <v>2.6172300000000002</v>
          </cell>
          <cell r="BZ1360">
            <v>1.1485320000000001</v>
          </cell>
          <cell r="CA1360">
            <v>0</v>
          </cell>
          <cell r="CB1360">
            <v>0</v>
          </cell>
          <cell r="CC1360">
            <v>6.8524590163934427</v>
          </cell>
          <cell r="CD1360">
            <v>18.303571428571427</v>
          </cell>
          <cell r="CE1360">
            <v>0</v>
          </cell>
          <cell r="CF1360">
            <v>0</v>
          </cell>
          <cell r="CG1360">
            <v>0</v>
          </cell>
          <cell r="CH1360">
            <v>286632.24</v>
          </cell>
          <cell r="CI1360">
            <v>0.15945751188026999</v>
          </cell>
          <cell r="CJ1360">
            <v>11381.023163262753</v>
          </cell>
          <cell r="CK1360">
            <v>840.0090327552</v>
          </cell>
          <cell r="CL1360">
            <v>687.42926703989997</v>
          </cell>
          <cell r="CM1360">
            <v>12.24762</v>
          </cell>
          <cell r="CN1360">
            <v>571.13559463992567</v>
          </cell>
          <cell r="CO1360">
            <v>142.07965280586001</v>
          </cell>
          <cell r="CP1360">
            <v>69.563248025039996</v>
          </cell>
          <cell r="CQ1360">
            <v>2.7442800000000003</v>
          </cell>
          <cell r="CR1360">
            <v>0</v>
          </cell>
          <cell r="CS1360">
            <v>64.617530780429547</v>
          </cell>
          <cell r="CT1360">
            <v>124356.92249335132</v>
          </cell>
          <cell r="CU1360">
            <v>0</v>
          </cell>
          <cell r="CV1360">
            <v>0</v>
          </cell>
          <cell r="CW1360">
            <v>0</v>
          </cell>
          <cell r="CX1360">
            <v>0</v>
          </cell>
          <cell r="CY1360">
            <v>0</v>
          </cell>
          <cell r="CZ1360">
            <v>13.51812</v>
          </cell>
          <cell r="DA1360">
            <v>0.85899999999999999</v>
          </cell>
          <cell r="DB1360">
            <v>0</v>
          </cell>
          <cell r="DC1360">
            <v>0</v>
          </cell>
        </row>
        <row r="1361">
          <cell r="C1361" t="str">
            <v>MC13x50</v>
          </cell>
          <cell r="D1361" t="str">
            <v>F</v>
          </cell>
          <cell r="E1361">
            <v>50</v>
          </cell>
          <cell r="F1361">
            <v>14.7</v>
          </cell>
          <cell r="G1361">
            <v>13</v>
          </cell>
          <cell r="H1361">
            <v>0</v>
          </cell>
          <cell r="I1361">
            <v>0</v>
          </cell>
          <cell r="J1361">
            <v>4.41</v>
          </cell>
          <cell r="K1361">
            <v>0</v>
          </cell>
          <cell r="L1361">
            <v>0</v>
          </cell>
          <cell r="M1361">
            <v>0.78700000000000003</v>
          </cell>
          <cell r="N1361">
            <v>0.61</v>
          </cell>
          <cell r="O1361">
            <v>0</v>
          </cell>
          <cell r="P1361">
            <v>0</v>
          </cell>
          <cell r="Q1361">
            <v>0</v>
          </cell>
          <cell r="R1361">
            <v>1.375</v>
          </cell>
          <cell r="S1361">
            <v>1.375</v>
          </cell>
          <cell r="T1361">
            <v>0</v>
          </cell>
          <cell r="U1361">
            <v>10.25</v>
          </cell>
          <cell r="V1361">
            <v>0.97399999999999998</v>
          </cell>
          <cell r="W1361">
            <v>0</v>
          </cell>
          <cell r="X1361">
            <v>0.81499999999999995</v>
          </cell>
          <cell r="Y1361">
            <v>0.56599999999999995</v>
          </cell>
          <cell r="Z1361">
            <v>0</v>
          </cell>
          <cell r="AA1361">
            <v>0</v>
          </cell>
          <cell r="AB1361">
            <v>7.2295081967213122</v>
          </cell>
          <cell r="AC1361">
            <v>13.024142312579414</v>
          </cell>
          <cell r="AD1361">
            <v>0</v>
          </cell>
          <cell r="AE1361">
            <v>0</v>
          </cell>
          <cell r="AF1361">
            <v>0</v>
          </cell>
          <cell r="AG1361">
            <v>5470</v>
          </cell>
          <cell r="AH1361">
            <v>289</v>
          </cell>
          <cell r="AI1361">
            <v>314</v>
          </cell>
          <cell r="AJ1361">
            <v>60.8</v>
          </cell>
          <cell r="AK1361">
            <v>48.3</v>
          </cell>
          <cell r="AL1361">
            <v>4.62</v>
          </cell>
          <cell r="AM1361">
            <v>16.399999999999999</v>
          </cell>
          <cell r="AN1361">
            <v>10.199999999999999</v>
          </cell>
          <cell r="AO1361">
            <v>4.7699999999999996</v>
          </cell>
          <cell r="AP1361">
            <v>1.06</v>
          </cell>
          <cell r="AQ1361">
            <v>0</v>
          </cell>
          <cell r="AR1361">
            <v>2.96</v>
          </cell>
          <cell r="AS1361">
            <v>558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5.07</v>
          </cell>
          <cell r="AZ1361">
            <v>0.875</v>
          </cell>
          <cell r="BA1361">
            <v>0</v>
          </cell>
          <cell r="BB1361">
            <v>0</v>
          </cell>
          <cell r="BD1361" t="str">
            <v>MC330x74</v>
          </cell>
          <cell r="BE1361" t="str">
            <v>MC330x74</v>
          </cell>
          <cell r="BF1361">
            <v>74.5</v>
          </cell>
          <cell r="BG1361">
            <v>94.913210699999993</v>
          </cell>
          <cell r="BH1361">
            <v>33.033000000000001</v>
          </cell>
          <cell r="BI1361">
            <v>0</v>
          </cell>
          <cell r="BJ1361">
            <v>0</v>
          </cell>
          <cell r="BK1361">
            <v>11.20581</v>
          </cell>
          <cell r="BL1361">
            <v>0</v>
          </cell>
          <cell r="BM1361">
            <v>0</v>
          </cell>
          <cell r="BN1361">
            <v>1.9997670000000001</v>
          </cell>
          <cell r="BO1361">
            <v>1.5500099999999999</v>
          </cell>
          <cell r="BP1361">
            <v>0</v>
          </cell>
          <cell r="BQ1361">
            <v>0</v>
          </cell>
          <cell r="BR1361">
            <v>0</v>
          </cell>
          <cell r="BS1361">
            <v>3.4938750000000001</v>
          </cell>
          <cell r="BT1361">
            <v>3.4938750000000001</v>
          </cell>
          <cell r="BU1361">
            <v>0</v>
          </cell>
          <cell r="BV1361">
            <v>26.045249999999999</v>
          </cell>
          <cell r="BW1361">
            <v>2.4749339999999997</v>
          </cell>
          <cell r="BX1361">
            <v>0</v>
          </cell>
          <cell r="BY1361">
            <v>2.0709149999999998</v>
          </cell>
          <cell r="BZ1361">
            <v>1.4382059999999999</v>
          </cell>
          <cell r="CA1361">
            <v>0</v>
          </cell>
          <cell r="CB1361">
            <v>0</v>
          </cell>
          <cell r="CC1361">
            <v>7.2295081967213122</v>
          </cell>
          <cell r="CD1361">
            <v>13.024142312579414</v>
          </cell>
          <cell r="CE1361">
            <v>0</v>
          </cell>
          <cell r="CF1361">
            <v>0</v>
          </cell>
          <cell r="CG1361">
            <v>0</v>
          </cell>
          <cell r="CH1361">
            <v>384283.91</v>
          </cell>
          <cell r="CI1361">
            <v>5.855555391791363E-2</v>
          </cell>
          <cell r="CJ1361">
            <v>13090.261074228954</v>
          </cell>
          <cell r="CK1361">
            <v>997.5107263967999</v>
          </cell>
          <cell r="CL1361">
            <v>792.43039613429994</v>
          </cell>
          <cell r="CM1361">
            <v>11.739419999999999</v>
          </cell>
          <cell r="CN1361">
            <v>683.69516438648031</v>
          </cell>
          <cell r="CO1361">
            <v>167.34554949419999</v>
          </cell>
          <cell r="CP1361">
            <v>78.258654028169985</v>
          </cell>
          <cell r="CQ1361">
            <v>2.69346</v>
          </cell>
          <cell r="CR1361">
            <v>0</v>
          </cell>
          <cell r="CS1361">
            <v>123.39863942585255</v>
          </cell>
          <cell r="CT1361">
            <v>150197.32197248924</v>
          </cell>
          <cell r="CU1361">
            <v>0</v>
          </cell>
          <cell r="CV1361">
            <v>0</v>
          </cell>
          <cell r="CW1361">
            <v>0</v>
          </cell>
          <cell r="CX1361">
            <v>0</v>
          </cell>
          <cell r="CY1361">
            <v>0</v>
          </cell>
          <cell r="CZ1361">
            <v>12.88287</v>
          </cell>
          <cell r="DA1361">
            <v>0.875</v>
          </cell>
          <cell r="DB1361">
            <v>0</v>
          </cell>
          <cell r="DC1361">
            <v>0</v>
          </cell>
        </row>
        <row r="1362">
          <cell r="C1362" t="str">
            <v>MC18x42.7</v>
          </cell>
          <cell r="D1362" t="str">
            <v>F</v>
          </cell>
          <cell r="E1362">
            <v>42.7</v>
          </cell>
          <cell r="F1362">
            <v>12.6</v>
          </cell>
          <cell r="G1362">
            <v>18</v>
          </cell>
          <cell r="H1362">
            <v>0</v>
          </cell>
          <cell r="I1362">
            <v>0</v>
          </cell>
          <cell r="J1362">
            <v>3.95</v>
          </cell>
          <cell r="K1362">
            <v>0</v>
          </cell>
          <cell r="L1362">
            <v>0</v>
          </cell>
          <cell r="M1362">
            <v>0.45</v>
          </cell>
          <cell r="N1362">
            <v>0.625</v>
          </cell>
          <cell r="O1362">
            <v>0</v>
          </cell>
          <cell r="P1362">
            <v>0</v>
          </cell>
          <cell r="Q1362">
            <v>0</v>
          </cell>
          <cell r="R1362">
            <v>1.375</v>
          </cell>
          <cell r="S1362">
            <v>1.375</v>
          </cell>
          <cell r="T1362">
            <v>0</v>
          </cell>
          <cell r="U1362">
            <v>15.25</v>
          </cell>
          <cell r="V1362">
            <v>0.877</v>
          </cell>
          <cell r="W1362">
            <v>0</v>
          </cell>
          <cell r="X1362">
            <v>0.96899999999999997</v>
          </cell>
          <cell r="Y1362">
            <v>0.34899999999999998</v>
          </cell>
          <cell r="Z1362">
            <v>0</v>
          </cell>
          <cell r="AA1362">
            <v>0</v>
          </cell>
          <cell r="AB1362">
            <v>6.32</v>
          </cell>
          <cell r="AC1362">
            <v>33.888888888888886</v>
          </cell>
          <cell r="AD1362">
            <v>0</v>
          </cell>
          <cell r="AE1362">
            <v>0</v>
          </cell>
          <cell r="AF1362">
            <v>0</v>
          </cell>
          <cell r="AG1362">
            <v>2560</v>
          </cell>
          <cell r="AH1362">
            <v>4760</v>
          </cell>
          <cell r="AI1362">
            <v>554</v>
          </cell>
          <cell r="AJ1362">
            <v>75.099999999999994</v>
          </cell>
          <cell r="AK1362">
            <v>61.5</v>
          </cell>
          <cell r="AL1362">
            <v>6.64</v>
          </cell>
          <cell r="AM1362">
            <v>14.3</v>
          </cell>
          <cell r="AN1362">
            <v>8.82</v>
          </cell>
          <cell r="AO1362">
            <v>4.6399999999999997</v>
          </cell>
          <cell r="AP1362">
            <v>1.07</v>
          </cell>
          <cell r="AQ1362">
            <v>0</v>
          </cell>
          <cell r="AR1362">
            <v>1.23</v>
          </cell>
          <cell r="AS1362">
            <v>852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6.96</v>
          </cell>
          <cell r="AZ1362">
            <v>0.93</v>
          </cell>
          <cell r="BA1362">
            <v>0</v>
          </cell>
          <cell r="BB1362">
            <v>0</v>
          </cell>
          <cell r="BD1362" t="str">
            <v>MC460x63.5</v>
          </cell>
          <cell r="BE1362" t="str">
            <v>MC460x63.5</v>
          </cell>
          <cell r="BF1362">
            <v>63.6</v>
          </cell>
          <cell r="BG1362">
            <v>81.354180599999992</v>
          </cell>
          <cell r="BH1362">
            <v>45.738</v>
          </cell>
          <cell r="BI1362">
            <v>0</v>
          </cell>
          <cell r="BJ1362">
            <v>0</v>
          </cell>
          <cell r="BK1362">
            <v>10.036950000000001</v>
          </cell>
          <cell r="BL1362">
            <v>0</v>
          </cell>
          <cell r="BM1362">
            <v>0</v>
          </cell>
          <cell r="BN1362">
            <v>1.1434500000000001</v>
          </cell>
          <cell r="BO1362">
            <v>1.588125</v>
          </cell>
          <cell r="BP1362">
            <v>0</v>
          </cell>
          <cell r="BQ1362">
            <v>0</v>
          </cell>
          <cell r="BR1362">
            <v>0</v>
          </cell>
          <cell r="BS1362">
            <v>3.4938750000000001</v>
          </cell>
          <cell r="BT1362">
            <v>3.4938750000000001</v>
          </cell>
          <cell r="BU1362">
            <v>0</v>
          </cell>
          <cell r="BV1362">
            <v>38.750250000000001</v>
          </cell>
          <cell r="BW1362">
            <v>2.2284570000000001</v>
          </cell>
          <cell r="BX1362">
            <v>0</v>
          </cell>
          <cell r="BY1362">
            <v>2.4622289999999998</v>
          </cell>
          <cell r="BZ1362">
            <v>0.88680899999999996</v>
          </cell>
          <cell r="CA1362">
            <v>0</v>
          </cell>
          <cell r="CB1362">
            <v>0</v>
          </cell>
          <cell r="CC1362">
            <v>6.32</v>
          </cell>
          <cell r="CD1362">
            <v>33.888888888888886</v>
          </cell>
          <cell r="CE1362">
            <v>0</v>
          </cell>
          <cell r="CF1362">
            <v>0</v>
          </cell>
          <cell r="CG1362">
            <v>0</v>
          </cell>
          <cell r="CH1362">
            <v>179847.67999999999</v>
          </cell>
          <cell r="CI1362">
            <v>0.96444441747151854</v>
          </cell>
          <cell r="CJ1362">
            <v>23095.556162811594</v>
          </cell>
          <cell r="CK1362">
            <v>1232.1226242170999</v>
          </cell>
          <cell r="CL1362">
            <v>1008.9952248914999</v>
          </cell>
          <cell r="CM1362">
            <v>16.872239999999998</v>
          </cell>
          <cell r="CN1362">
            <v>596.14883236138235</v>
          </cell>
          <cell r="CO1362">
            <v>144.70468103322</v>
          </cell>
          <cell r="CP1362">
            <v>76.125818593439988</v>
          </cell>
          <cell r="CQ1362">
            <v>2.7188699999999999</v>
          </cell>
          <cell r="CR1362">
            <v>0</v>
          </cell>
          <cell r="CS1362">
            <v>51.277137328986029</v>
          </cell>
          <cell r="CT1362">
            <v>229333.54537734919</v>
          </cell>
          <cell r="CU1362">
            <v>0</v>
          </cell>
          <cell r="CV1362">
            <v>0</v>
          </cell>
          <cell r="CW1362">
            <v>0</v>
          </cell>
          <cell r="CX1362">
            <v>0</v>
          </cell>
          <cell r="CY1362">
            <v>0</v>
          </cell>
          <cell r="CZ1362">
            <v>17.685359999999999</v>
          </cell>
          <cell r="DA1362">
            <v>0.93</v>
          </cell>
          <cell r="DB1362">
            <v>0</v>
          </cell>
          <cell r="DC1362">
            <v>0</v>
          </cell>
        </row>
        <row r="1363">
          <cell r="C1363" t="str">
            <v>MC18x45.8</v>
          </cell>
          <cell r="D1363" t="str">
            <v>F</v>
          </cell>
          <cell r="E1363">
            <v>45.8</v>
          </cell>
          <cell r="F1363">
            <v>13.5</v>
          </cell>
          <cell r="G1363">
            <v>18</v>
          </cell>
          <cell r="H1363">
            <v>0</v>
          </cell>
          <cell r="I1363">
            <v>0</v>
          </cell>
          <cell r="J1363">
            <v>4</v>
          </cell>
          <cell r="K1363">
            <v>0</v>
          </cell>
          <cell r="L1363">
            <v>0</v>
          </cell>
          <cell r="M1363">
            <v>0.5</v>
          </cell>
          <cell r="N1363">
            <v>0.625</v>
          </cell>
          <cell r="O1363">
            <v>0</v>
          </cell>
          <cell r="P1363">
            <v>0</v>
          </cell>
          <cell r="Q1363">
            <v>0</v>
          </cell>
          <cell r="R1363">
            <v>1.375</v>
          </cell>
          <cell r="S1363">
            <v>1.375</v>
          </cell>
          <cell r="T1363">
            <v>0</v>
          </cell>
          <cell r="U1363">
            <v>15.25</v>
          </cell>
          <cell r="V1363">
            <v>0.86599999999999999</v>
          </cell>
          <cell r="W1363">
            <v>0</v>
          </cell>
          <cell r="X1363">
            <v>0.90900000000000003</v>
          </cell>
          <cell r="Y1363">
            <v>0.374</v>
          </cell>
          <cell r="Z1363">
            <v>0</v>
          </cell>
          <cell r="AA1363">
            <v>0</v>
          </cell>
          <cell r="AB1363">
            <v>6.4</v>
          </cell>
          <cell r="AC1363">
            <v>30.5</v>
          </cell>
          <cell r="AD1363">
            <v>0</v>
          </cell>
          <cell r="AE1363">
            <v>0</v>
          </cell>
          <cell r="AF1363">
            <v>0</v>
          </cell>
          <cell r="AG1363">
            <v>2750</v>
          </cell>
          <cell r="AH1363">
            <v>3760</v>
          </cell>
          <cell r="AI1363">
            <v>578</v>
          </cell>
          <cell r="AJ1363">
            <v>79.2</v>
          </cell>
          <cell r="AK1363">
            <v>64.2</v>
          </cell>
          <cell r="AL1363">
            <v>6.55</v>
          </cell>
          <cell r="AM1363">
            <v>14.9</v>
          </cell>
          <cell r="AN1363">
            <v>9.14</v>
          </cell>
          <cell r="AO1363">
            <v>4.7699999999999996</v>
          </cell>
          <cell r="AP1363">
            <v>1.05</v>
          </cell>
          <cell r="AQ1363">
            <v>0</v>
          </cell>
          <cell r="AR1363">
            <v>1.45</v>
          </cell>
          <cell r="AS1363">
            <v>897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6.86</v>
          </cell>
          <cell r="AZ1363">
            <v>0.93300000000000005</v>
          </cell>
          <cell r="BA1363">
            <v>0</v>
          </cell>
          <cell r="BB1363">
            <v>0</v>
          </cell>
          <cell r="BD1363" t="str">
            <v>MC460x68.2</v>
          </cell>
          <cell r="BE1363" t="str">
            <v>MC460x68.2</v>
          </cell>
          <cell r="BF1363">
            <v>68.199999999999989</v>
          </cell>
          <cell r="BG1363">
            <v>87.165193500000001</v>
          </cell>
          <cell r="BH1363">
            <v>45.738</v>
          </cell>
          <cell r="BI1363">
            <v>0</v>
          </cell>
          <cell r="BJ1363">
            <v>0</v>
          </cell>
          <cell r="BK1363">
            <v>10.164</v>
          </cell>
          <cell r="BL1363">
            <v>0</v>
          </cell>
          <cell r="BM1363">
            <v>0</v>
          </cell>
          <cell r="BN1363">
            <v>1.2705</v>
          </cell>
          <cell r="BO1363">
            <v>1.588125</v>
          </cell>
          <cell r="BP1363">
            <v>0</v>
          </cell>
          <cell r="BQ1363">
            <v>0</v>
          </cell>
          <cell r="BR1363">
            <v>0</v>
          </cell>
          <cell r="BS1363">
            <v>3.4938750000000001</v>
          </cell>
          <cell r="BT1363">
            <v>3.4938750000000001</v>
          </cell>
          <cell r="BU1363">
            <v>0</v>
          </cell>
          <cell r="BV1363">
            <v>38.750250000000001</v>
          </cell>
          <cell r="BW1363">
            <v>2.2005059999999999</v>
          </cell>
          <cell r="BX1363">
            <v>0</v>
          </cell>
          <cell r="BY1363">
            <v>2.3097690000000002</v>
          </cell>
          <cell r="BZ1363">
            <v>0.95033400000000001</v>
          </cell>
          <cell r="CA1363">
            <v>0</v>
          </cell>
          <cell r="CB1363">
            <v>0</v>
          </cell>
          <cell r="CC1363">
            <v>6.4</v>
          </cell>
          <cell r="CD1363">
            <v>30.5</v>
          </cell>
          <cell r="CE1363">
            <v>0</v>
          </cell>
          <cell r="CF1363">
            <v>0</v>
          </cell>
          <cell r="CG1363">
            <v>0</v>
          </cell>
          <cell r="CH1363">
            <v>193195.75</v>
          </cell>
          <cell r="CI1363">
            <v>0.76183004405313237</v>
          </cell>
          <cell r="CJ1363">
            <v>24096.085671669858</v>
          </cell>
          <cell r="CK1363">
            <v>1299.3889725432</v>
          </cell>
          <cell r="CL1363">
            <v>1053.2925762282</v>
          </cell>
          <cell r="CM1363">
            <v>16.643549999999998</v>
          </cell>
          <cell r="CN1363">
            <v>621.16207008283891</v>
          </cell>
          <cell r="CO1363">
            <v>149.95473748794001</v>
          </cell>
          <cell r="CP1363">
            <v>78.258654028169985</v>
          </cell>
          <cell r="CQ1363">
            <v>2.66805</v>
          </cell>
          <cell r="CR1363">
            <v>0</v>
          </cell>
          <cell r="CS1363">
            <v>60.448657826853449</v>
          </cell>
          <cell r="CT1363">
            <v>241446.23263319509</v>
          </cell>
          <cell r="CU1363">
            <v>0</v>
          </cell>
          <cell r="CV1363">
            <v>0</v>
          </cell>
          <cell r="CW1363">
            <v>0</v>
          </cell>
          <cell r="CX1363">
            <v>0</v>
          </cell>
          <cell r="CY1363">
            <v>0</v>
          </cell>
          <cell r="CZ1363">
            <v>17.431260000000002</v>
          </cell>
          <cell r="DA1363">
            <v>0.93300000000000005</v>
          </cell>
          <cell r="DB1363">
            <v>0</v>
          </cell>
          <cell r="DC1363">
            <v>0</v>
          </cell>
        </row>
        <row r="1364">
          <cell r="C1364" t="str">
            <v>MC18x51.9</v>
          </cell>
          <cell r="D1364" t="str">
            <v>F</v>
          </cell>
          <cell r="E1364">
            <v>51.9</v>
          </cell>
          <cell r="F1364">
            <v>15.3</v>
          </cell>
          <cell r="G1364">
            <v>18</v>
          </cell>
          <cell r="H1364">
            <v>0</v>
          </cell>
          <cell r="I1364">
            <v>0</v>
          </cell>
          <cell r="J1364">
            <v>4.0999999999999996</v>
          </cell>
          <cell r="K1364">
            <v>0</v>
          </cell>
          <cell r="L1364">
            <v>0</v>
          </cell>
          <cell r="M1364">
            <v>0.6</v>
          </cell>
          <cell r="N1364">
            <v>0.625</v>
          </cell>
          <cell r="O1364">
            <v>0</v>
          </cell>
          <cell r="P1364">
            <v>0</v>
          </cell>
          <cell r="Q1364">
            <v>0</v>
          </cell>
          <cell r="R1364">
            <v>1.375</v>
          </cell>
          <cell r="S1364">
            <v>1.375</v>
          </cell>
          <cell r="T1364">
            <v>0</v>
          </cell>
          <cell r="U1364">
            <v>15.25</v>
          </cell>
          <cell r="V1364">
            <v>0.85799999999999998</v>
          </cell>
          <cell r="W1364">
            <v>0</v>
          </cell>
          <cell r="X1364">
            <v>0.79700000000000004</v>
          </cell>
          <cell r="Y1364">
            <v>0.42399999999999999</v>
          </cell>
          <cell r="Z1364">
            <v>0</v>
          </cell>
          <cell r="AA1364">
            <v>0</v>
          </cell>
          <cell r="AB1364">
            <v>6.56</v>
          </cell>
          <cell r="AC1364">
            <v>25.416666666666668</v>
          </cell>
          <cell r="AD1364">
            <v>0</v>
          </cell>
          <cell r="AE1364">
            <v>0</v>
          </cell>
          <cell r="AF1364">
            <v>0</v>
          </cell>
          <cell r="AG1364">
            <v>3200</v>
          </cell>
          <cell r="AH1364">
            <v>2280</v>
          </cell>
          <cell r="AI1364">
            <v>627</v>
          </cell>
          <cell r="AJ1364">
            <v>87.3</v>
          </cell>
          <cell r="AK1364">
            <v>69.599999999999994</v>
          </cell>
          <cell r="AL1364">
            <v>6.41</v>
          </cell>
          <cell r="AM1364">
            <v>16.3</v>
          </cell>
          <cell r="AN1364">
            <v>9.86</v>
          </cell>
          <cell r="AO1364">
            <v>5.0199999999999996</v>
          </cell>
          <cell r="AP1364">
            <v>1.03</v>
          </cell>
          <cell r="AQ1364">
            <v>0</v>
          </cell>
          <cell r="AR1364">
            <v>2.0299999999999998</v>
          </cell>
          <cell r="AS1364">
            <v>985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6.69</v>
          </cell>
          <cell r="AZ1364">
            <v>0.93899999999999995</v>
          </cell>
          <cell r="BA1364">
            <v>0</v>
          </cell>
          <cell r="BB1364">
            <v>0</v>
          </cell>
          <cell r="BD1364" t="str">
            <v>MC460x77.2</v>
          </cell>
          <cell r="BE1364" t="str">
            <v>MC460x77.2</v>
          </cell>
          <cell r="BF1364">
            <v>77.3</v>
          </cell>
          <cell r="BG1364">
            <v>98.787219300000004</v>
          </cell>
          <cell r="BH1364">
            <v>45.738</v>
          </cell>
          <cell r="BI1364">
            <v>0</v>
          </cell>
          <cell r="BJ1364">
            <v>0</v>
          </cell>
          <cell r="BK1364">
            <v>10.418099999999999</v>
          </cell>
          <cell r="BL1364">
            <v>0</v>
          </cell>
          <cell r="BM1364">
            <v>0</v>
          </cell>
          <cell r="BN1364">
            <v>1.5246</v>
          </cell>
          <cell r="BO1364">
            <v>1.588125</v>
          </cell>
          <cell r="BP1364">
            <v>0</v>
          </cell>
          <cell r="BQ1364">
            <v>0</v>
          </cell>
          <cell r="BR1364">
            <v>0</v>
          </cell>
          <cell r="BS1364">
            <v>3.4938750000000001</v>
          </cell>
          <cell r="BT1364">
            <v>3.4938750000000001</v>
          </cell>
          <cell r="BU1364">
            <v>0</v>
          </cell>
          <cell r="BV1364">
            <v>38.750250000000001</v>
          </cell>
          <cell r="BW1364">
            <v>2.1801779999999997</v>
          </cell>
          <cell r="BX1364">
            <v>0</v>
          </cell>
          <cell r="BY1364">
            <v>2.0251770000000002</v>
          </cell>
          <cell r="BZ1364">
            <v>1.0773839999999999</v>
          </cell>
          <cell r="CA1364">
            <v>0</v>
          </cell>
          <cell r="CB1364">
            <v>0</v>
          </cell>
          <cell r="CC1364">
            <v>6.56</v>
          </cell>
          <cell r="CD1364">
            <v>25.416666666666668</v>
          </cell>
          <cell r="CE1364">
            <v>0</v>
          </cell>
          <cell r="CF1364">
            <v>0</v>
          </cell>
          <cell r="CG1364">
            <v>0</v>
          </cell>
          <cell r="CH1364">
            <v>224809.60000000001</v>
          </cell>
          <cell r="CI1364">
            <v>0.46196077139392067</v>
          </cell>
          <cell r="CJ1364">
            <v>26138.833418922146</v>
          </cell>
          <cell r="CK1364">
            <v>1432.2810265532999</v>
          </cell>
          <cell r="CL1364">
            <v>1141.8872789015998</v>
          </cell>
          <cell r="CM1364">
            <v>16.28781</v>
          </cell>
          <cell r="CN1364">
            <v>679.52629143290426</v>
          </cell>
          <cell r="CO1364">
            <v>161.76736451105998</v>
          </cell>
          <cell r="CP1364">
            <v>82.360260633419983</v>
          </cell>
          <cell r="CQ1364">
            <v>2.6172300000000002</v>
          </cell>
          <cell r="CR1364">
            <v>0</v>
          </cell>
          <cell r="CS1364">
            <v>84.628120957594817</v>
          </cell>
          <cell r="CT1364">
            <v>265133.26548907155</v>
          </cell>
          <cell r="CU1364">
            <v>0</v>
          </cell>
          <cell r="CV1364">
            <v>0</v>
          </cell>
          <cell r="CW1364">
            <v>0</v>
          </cell>
          <cell r="CX1364">
            <v>0</v>
          </cell>
          <cell r="CY1364">
            <v>0</v>
          </cell>
          <cell r="CZ1364">
            <v>16.999290000000002</v>
          </cell>
          <cell r="DA1364">
            <v>0.93899999999999995</v>
          </cell>
          <cell r="DB1364">
            <v>0</v>
          </cell>
          <cell r="DC1364">
            <v>0</v>
          </cell>
        </row>
        <row r="1365">
          <cell r="C1365" t="str">
            <v>MC18x58</v>
          </cell>
          <cell r="D1365" t="str">
            <v>F</v>
          </cell>
          <cell r="E1365">
            <v>58</v>
          </cell>
          <cell r="F1365">
            <v>17.100000000000001</v>
          </cell>
          <cell r="G1365">
            <v>18</v>
          </cell>
          <cell r="H1365">
            <v>0</v>
          </cell>
          <cell r="I1365">
            <v>0</v>
          </cell>
          <cell r="J1365">
            <v>4.2</v>
          </cell>
          <cell r="K1365">
            <v>0</v>
          </cell>
          <cell r="L1365">
            <v>0</v>
          </cell>
          <cell r="M1365">
            <v>0.7</v>
          </cell>
          <cell r="N1365">
            <v>0.625</v>
          </cell>
          <cell r="O1365">
            <v>0</v>
          </cell>
          <cell r="P1365">
            <v>0</v>
          </cell>
          <cell r="Q1365">
            <v>0</v>
          </cell>
          <cell r="R1365">
            <v>1.375</v>
          </cell>
          <cell r="S1365">
            <v>1.375</v>
          </cell>
          <cell r="T1365">
            <v>0</v>
          </cell>
          <cell r="U1365">
            <v>15.25</v>
          </cell>
          <cell r="V1365">
            <v>0.86199999999999999</v>
          </cell>
          <cell r="W1365">
            <v>0</v>
          </cell>
          <cell r="X1365">
            <v>0.69499999999999995</v>
          </cell>
          <cell r="Y1365">
            <v>0.47399999999999998</v>
          </cell>
          <cell r="Z1365">
            <v>0</v>
          </cell>
          <cell r="AA1365">
            <v>0</v>
          </cell>
          <cell r="AB1365">
            <v>6.7200000000000006</v>
          </cell>
          <cell r="AC1365">
            <v>21.785714285714288</v>
          </cell>
          <cell r="AD1365">
            <v>0</v>
          </cell>
          <cell r="AE1365">
            <v>0</v>
          </cell>
          <cell r="AF1365">
            <v>0</v>
          </cell>
          <cell r="AG1365">
            <v>3690</v>
          </cell>
          <cell r="AH1365">
            <v>1390</v>
          </cell>
          <cell r="AI1365">
            <v>675</v>
          </cell>
          <cell r="AJ1365">
            <v>95.4</v>
          </cell>
          <cell r="AK1365">
            <v>75</v>
          </cell>
          <cell r="AL1365">
            <v>6.29</v>
          </cell>
          <cell r="AM1365">
            <v>17.600000000000001</v>
          </cell>
          <cell r="AN1365">
            <v>10.7</v>
          </cell>
          <cell r="AO1365">
            <v>5.28</v>
          </cell>
          <cell r="AP1365">
            <v>1.02</v>
          </cell>
          <cell r="AQ1365">
            <v>0</v>
          </cell>
          <cell r="AR1365">
            <v>2.81</v>
          </cell>
          <cell r="AS1365">
            <v>1070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6.55</v>
          </cell>
          <cell r="AZ1365">
            <v>0.94399999999999995</v>
          </cell>
          <cell r="BA1365">
            <v>0</v>
          </cell>
          <cell r="BB1365">
            <v>0</v>
          </cell>
          <cell r="BD1365" t="str">
            <v>MC460x86</v>
          </cell>
          <cell r="BE1365" t="str">
            <v>MC460x86</v>
          </cell>
          <cell r="BF1365">
            <v>86.399999999999991</v>
          </cell>
          <cell r="BG1365">
            <v>110.40924510000001</v>
          </cell>
          <cell r="BH1365">
            <v>45.738</v>
          </cell>
          <cell r="BI1365">
            <v>0</v>
          </cell>
          <cell r="BJ1365">
            <v>0</v>
          </cell>
          <cell r="BK1365">
            <v>10.6722</v>
          </cell>
          <cell r="BL1365">
            <v>0</v>
          </cell>
          <cell r="BM1365">
            <v>0</v>
          </cell>
          <cell r="BN1365">
            <v>1.7786999999999997</v>
          </cell>
          <cell r="BO1365">
            <v>1.588125</v>
          </cell>
          <cell r="BP1365">
            <v>0</v>
          </cell>
          <cell r="BQ1365">
            <v>0</v>
          </cell>
          <cell r="BR1365">
            <v>0</v>
          </cell>
          <cell r="BS1365">
            <v>3.4938750000000001</v>
          </cell>
          <cell r="BT1365">
            <v>3.4938750000000001</v>
          </cell>
          <cell r="BU1365">
            <v>0</v>
          </cell>
          <cell r="BV1365">
            <v>38.750250000000001</v>
          </cell>
          <cell r="BW1365">
            <v>2.1903419999999998</v>
          </cell>
          <cell r="BX1365">
            <v>0</v>
          </cell>
          <cell r="BY1365">
            <v>1.7659949999999998</v>
          </cell>
          <cell r="BZ1365">
            <v>1.204434</v>
          </cell>
          <cell r="CA1365">
            <v>0</v>
          </cell>
          <cell r="CB1365">
            <v>0</v>
          </cell>
          <cell r="CC1365">
            <v>6.7200000000000006</v>
          </cell>
          <cell r="CD1365">
            <v>21.785714285714288</v>
          </cell>
          <cell r="CE1365">
            <v>0</v>
          </cell>
          <cell r="CF1365">
            <v>0</v>
          </cell>
          <cell r="CG1365">
            <v>0</v>
          </cell>
          <cell r="CH1365">
            <v>259233.57</v>
          </cell>
          <cell r="CI1365">
            <v>0.2816339790515569</v>
          </cell>
          <cell r="CJ1365">
            <v>28139.892436638675</v>
          </cell>
          <cell r="CK1365">
            <v>1565.1730805633999</v>
          </cell>
          <cell r="CL1365">
            <v>1230.481981575</v>
          </cell>
          <cell r="CM1365">
            <v>15.982889999999999</v>
          </cell>
          <cell r="CN1365">
            <v>733.72163982939367</v>
          </cell>
          <cell r="CO1365">
            <v>175.54876270469998</v>
          </cell>
          <cell r="CP1365">
            <v>86.625931502879993</v>
          </cell>
          <cell r="CQ1365">
            <v>2.5918199999999998</v>
          </cell>
          <cell r="CR1365">
            <v>0</v>
          </cell>
          <cell r="CS1365">
            <v>117.14532999548841</v>
          </cell>
          <cell r="CT1365">
            <v>288012.78586122493</v>
          </cell>
          <cell r="CU1365">
            <v>0</v>
          </cell>
          <cell r="CV1365">
            <v>0</v>
          </cell>
          <cell r="CW1365">
            <v>0</v>
          </cell>
          <cell r="CX1365">
            <v>0</v>
          </cell>
          <cell r="CY1365">
            <v>0</v>
          </cell>
          <cell r="CZ1365">
            <v>16.643549999999998</v>
          </cell>
          <cell r="DA1365">
            <v>0.94399999999999995</v>
          </cell>
          <cell r="DB1365">
            <v>0</v>
          </cell>
          <cell r="DC1365">
            <v>0</v>
          </cell>
        </row>
        <row r="1366">
          <cell r="C1366" t="str">
            <v>MC6x12</v>
          </cell>
          <cell r="D1366" t="str">
            <v>F</v>
          </cell>
          <cell r="E1366">
            <v>12</v>
          </cell>
          <cell r="F1366">
            <v>3.53</v>
          </cell>
          <cell r="G1366">
            <v>6</v>
          </cell>
          <cell r="H1366">
            <v>0</v>
          </cell>
          <cell r="I1366">
            <v>0</v>
          </cell>
          <cell r="J1366">
            <v>2.5</v>
          </cell>
          <cell r="K1366">
            <v>0</v>
          </cell>
          <cell r="L1366">
            <v>0</v>
          </cell>
          <cell r="M1366">
            <v>0.31</v>
          </cell>
          <cell r="N1366">
            <v>0.375</v>
          </cell>
          <cell r="O1366">
            <v>0</v>
          </cell>
          <cell r="P1366">
            <v>0</v>
          </cell>
          <cell r="Q1366">
            <v>0</v>
          </cell>
          <cell r="R1366">
            <v>0.8125</v>
          </cell>
          <cell r="S1366">
            <v>0.8125</v>
          </cell>
          <cell r="T1366">
            <v>0</v>
          </cell>
          <cell r="U1366">
            <v>4.375</v>
          </cell>
          <cell r="V1366">
            <v>0.70399999999999996</v>
          </cell>
          <cell r="W1366">
            <v>0</v>
          </cell>
          <cell r="X1366">
            <v>0.72499999999999998</v>
          </cell>
          <cell r="Y1366">
            <v>0.29399999999999998</v>
          </cell>
          <cell r="Z1366">
            <v>0</v>
          </cell>
          <cell r="AA1366">
            <v>0</v>
          </cell>
          <cell r="AB1366">
            <v>6.666666666666667</v>
          </cell>
          <cell r="AC1366">
            <v>14.112903225806452</v>
          </cell>
          <cell r="AD1366">
            <v>0</v>
          </cell>
          <cell r="AE1366">
            <v>0</v>
          </cell>
          <cell r="AF1366">
            <v>0</v>
          </cell>
          <cell r="AG1366">
            <v>4740</v>
          </cell>
          <cell r="AH1366">
            <v>317</v>
          </cell>
          <cell r="AI1366">
            <v>18.7</v>
          </cell>
          <cell r="AJ1366">
            <v>7.47</v>
          </cell>
          <cell r="AK1366">
            <v>6.24</v>
          </cell>
          <cell r="AL1366">
            <v>2.2999999999999998</v>
          </cell>
          <cell r="AM1366">
            <v>1.85</v>
          </cell>
          <cell r="AN1366">
            <v>1.97</v>
          </cell>
          <cell r="AO1366">
            <v>1.03</v>
          </cell>
          <cell r="AP1366">
            <v>0.72399999999999998</v>
          </cell>
          <cell r="AQ1366">
            <v>0</v>
          </cell>
          <cell r="AR1366">
            <v>0.155</v>
          </cell>
          <cell r="AS1366">
            <v>11.3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2.8</v>
          </cell>
          <cell r="AZ1366">
            <v>0.74</v>
          </cell>
          <cell r="BA1366">
            <v>0</v>
          </cell>
          <cell r="BB1366">
            <v>0</v>
          </cell>
          <cell r="BD1366" t="str">
            <v>MC150x17.9</v>
          </cell>
          <cell r="BE1366" t="str">
            <v>MC150x17.9</v>
          </cell>
          <cell r="BF1366">
            <v>17.900000000000002</v>
          </cell>
          <cell r="BG1366">
            <v>22.792083929999997</v>
          </cell>
          <cell r="BH1366">
            <v>15.245999999999999</v>
          </cell>
          <cell r="BI1366">
            <v>0</v>
          </cell>
          <cell r="BJ1366">
            <v>0</v>
          </cell>
          <cell r="BK1366">
            <v>6.3525</v>
          </cell>
          <cell r="BL1366">
            <v>0</v>
          </cell>
          <cell r="BM1366">
            <v>0</v>
          </cell>
          <cell r="BN1366">
            <v>0.78771000000000002</v>
          </cell>
          <cell r="BO1366">
            <v>0.95287499999999992</v>
          </cell>
          <cell r="BP1366">
            <v>0</v>
          </cell>
          <cell r="BQ1366">
            <v>0</v>
          </cell>
          <cell r="BR1366">
            <v>0</v>
          </cell>
          <cell r="BS1366">
            <v>2.0645625000000001</v>
          </cell>
          <cell r="BT1366">
            <v>2.0645625000000001</v>
          </cell>
          <cell r="BU1366">
            <v>0</v>
          </cell>
          <cell r="BV1366">
            <v>11.116875</v>
          </cell>
          <cell r="BW1366">
            <v>1.7888639999999998</v>
          </cell>
          <cell r="BX1366">
            <v>0</v>
          </cell>
          <cell r="BY1366">
            <v>1.8422249999999998</v>
          </cell>
          <cell r="BZ1366">
            <v>0.74705399999999988</v>
          </cell>
          <cell r="CA1366">
            <v>0</v>
          </cell>
          <cell r="CB1366">
            <v>0</v>
          </cell>
          <cell r="CC1366">
            <v>6.666666666666667</v>
          </cell>
          <cell r="CD1366">
            <v>14.112903225806452</v>
          </cell>
          <cell r="CE1366">
            <v>0</v>
          </cell>
          <cell r="CF1366">
            <v>0</v>
          </cell>
          <cell r="CG1366">
            <v>0</v>
          </cell>
          <cell r="CH1366">
            <v>332999.21999999997</v>
          </cell>
          <cell r="CI1366">
            <v>6.4228756373628446E-2</v>
          </cell>
          <cell r="CJ1366">
            <v>779.57924231873062</v>
          </cell>
          <cell r="CK1366">
            <v>122.55600536486999</v>
          </cell>
          <cell r="CL1366">
            <v>102.37610086703999</v>
          </cell>
          <cell r="CM1366">
            <v>5.8442999999999996</v>
          </cell>
          <cell r="CN1366">
            <v>77.124149641157857</v>
          </cell>
          <cell r="CO1366">
            <v>32.320660049369998</v>
          </cell>
          <cell r="CP1366">
            <v>16.898619213629999</v>
          </cell>
          <cell r="CQ1366">
            <v>1.8396839999999999</v>
          </cell>
          <cell r="CR1366">
            <v>0</v>
          </cell>
          <cell r="CS1366">
            <v>6.4617530780429551</v>
          </cell>
          <cell r="CT1366">
            <v>3041.6303553568614</v>
          </cell>
          <cell r="CU1366">
            <v>0</v>
          </cell>
          <cell r="CV1366">
            <v>0</v>
          </cell>
          <cell r="CW1366">
            <v>0</v>
          </cell>
          <cell r="CX1366">
            <v>0</v>
          </cell>
          <cell r="CY1366">
            <v>0</v>
          </cell>
          <cell r="CZ1366">
            <v>7.1147999999999989</v>
          </cell>
          <cell r="DA1366">
            <v>0.74</v>
          </cell>
          <cell r="DB1366">
            <v>0</v>
          </cell>
          <cell r="DC1366">
            <v>0</v>
          </cell>
        </row>
        <row r="1367">
          <cell r="C1367" t="str">
            <v>MC6x15.1</v>
          </cell>
          <cell r="D1367" t="str">
            <v>F</v>
          </cell>
          <cell r="E1367">
            <v>15.1</v>
          </cell>
          <cell r="F1367">
            <v>4.4400000000000004</v>
          </cell>
          <cell r="G1367">
            <v>6</v>
          </cell>
          <cell r="H1367">
            <v>0</v>
          </cell>
          <cell r="I1367">
            <v>0</v>
          </cell>
          <cell r="J1367">
            <v>2.94</v>
          </cell>
          <cell r="K1367">
            <v>0</v>
          </cell>
          <cell r="L1367">
            <v>0</v>
          </cell>
          <cell r="M1367">
            <v>0.316</v>
          </cell>
          <cell r="N1367">
            <v>0.47499999999999998</v>
          </cell>
          <cell r="O1367">
            <v>0</v>
          </cell>
          <cell r="P1367">
            <v>0</v>
          </cell>
          <cell r="Q1367">
            <v>0</v>
          </cell>
          <cell r="R1367">
            <v>1.0625</v>
          </cell>
          <cell r="S1367">
            <v>1.0625</v>
          </cell>
          <cell r="T1367">
            <v>0</v>
          </cell>
          <cell r="U1367">
            <v>3.875</v>
          </cell>
          <cell r="V1367">
            <v>0.94</v>
          </cell>
          <cell r="W1367">
            <v>0</v>
          </cell>
          <cell r="X1367">
            <v>0.98199999999999998</v>
          </cell>
          <cell r="Y1367">
            <v>0.54300000000000004</v>
          </cell>
          <cell r="Z1367">
            <v>0</v>
          </cell>
          <cell r="AA1367">
            <v>0</v>
          </cell>
          <cell r="AB1367">
            <v>6.1894736842105269</v>
          </cell>
          <cell r="AC1367">
            <v>12.262658227848101</v>
          </cell>
          <cell r="AD1367">
            <v>0</v>
          </cell>
          <cell r="AE1367">
            <v>0</v>
          </cell>
          <cell r="AF1367">
            <v>0</v>
          </cell>
          <cell r="AG1367">
            <v>5420</v>
          </cell>
          <cell r="AH1367">
            <v>160</v>
          </cell>
          <cell r="AI1367">
            <v>24.9</v>
          </cell>
          <cell r="AJ1367">
            <v>9.83</v>
          </cell>
          <cell r="AK1367">
            <v>8.3000000000000007</v>
          </cell>
          <cell r="AL1367">
            <v>2.37</v>
          </cell>
          <cell r="AM1367">
            <v>3.46</v>
          </cell>
          <cell r="AN1367">
            <v>3.3</v>
          </cell>
          <cell r="AO1367">
            <v>1.73</v>
          </cell>
          <cell r="AP1367">
            <v>0.88300000000000001</v>
          </cell>
          <cell r="AQ1367">
            <v>0</v>
          </cell>
          <cell r="AR1367">
            <v>0.28499999999999998</v>
          </cell>
          <cell r="AS1367">
            <v>20.5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3.18</v>
          </cell>
          <cell r="AZ1367">
            <v>0.63400000000000001</v>
          </cell>
          <cell r="BA1367">
            <v>0</v>
          </cell>
          <cell r="BB1367">
            <v>0</v>
          </cell>
          <cell r="BD1367" t="str">
            <v>MC150x22.5</v>
          </cell>
          <cell r="BE1367" t="str">
            <v>MC150x22.5</v>
          </cell>
          <cell r="BF1367">
            <v>22.5</v>
          </cell>
          <cell r="BG1367">
            <v>28.667663640000001</v>
          </cell>
          <cell r="BH1367">
            <v>15.245999999999999</v>
          </cell>
          <cell r="BI1367">
            <v>0</v>
          </cell>
          <cell r="BJ1367">
            <v>0</v>
          </cell>
          <cell r="BK1367">
            <v>7.4705399999999997</v>
          </cell>
          <cell r="BL1367">
            <v>0</v>
          </cell>
          <cell r="BM1367">
            <v>0</v>
          </cell>
          <cell r="BN1367">
            <v>0.802956</v>
          </cell>
          <cell r="BO1367">
            <v>1.2069749999999999</v>
          </cell>
          <cell r="BP1367">
            <v>0</v>
          </cell>
          <cell r="BQ1367">
            <v>0</v>
          </cell>
          <cell r="BR1367">
            <v>0</v>
          </cell>
          <cell r="BS1367">
            <v>2.6998124999999997</v>
          </cell>
          <cell r="BT1367">
            <v>2.6998124999999997</v>
          </cell>
          <cell r="BU1367">
            <v>0</v>
          </cell>
          <cell r="BV1367">
            <v>9.8463750000000001</v>
          </cell>
          <cell r="BW1367">
            <v>2.3885399999999999</v>
          </cell>
          <cell r="BX1367">
            <v>0</v>
          </cell>
          <cell r="BY1367">
            <v>2.4952619999999999</v>
          </cell>
          <cell r="BZ1367">
            <v>1.3797630000000001</v>
          </cell>
          <cell r="CA1367">
            <v>0</v>
          </cell>
          <cell r="CB1367">
            <v>0</v>
          </cell>
          <cell r="CC1367">
            <v>6.1894736842105269</v>
          </cell>
          <cell r="CD1367">
            <v>12.262658227848101</v>
          </cell>
          <cell r="CE1367">
            <v>0</v>
          </cell>
          <cell r="CF1367">
            <v>0</v>
          </cell>
          <cell r="CG1367">
            <v>0</v>
          </cell>
          <cell r="CH1367">
            <v>380771.26</v>
          </cell>
          <cell r="CI1367">
            <v>3.2418299746941805E-2</v>
          </cell>
          <cell r="CJ1367">
            <v>1038.0493654404488</v>
          </cell>
          <cell r="CK1367">
            <v>161.27517171842999</v>
          </cell>
          <cell r="CL1367">
            <v>136.17333929430001</v>
          </cell>
          <cell r="CM1367">
            <v>6.02217</v>
          </cell>
          <cell r="CN1367">
            <v>144.24300419373304</v>
          </cell>
          <cell r="CO1367">
            <v>54.14120718929999</v>
          </cell>
          <cell r="CP1367">
            <v>28.383117708329998</v>
          </cell>
          <cell r="CQ1367">
            <v>2.243703</v>
          </cell>
          <cell r="CR1367">
            <v>0</v>
          </cell>
          <cell r="CS1367">
            <v>11.881287917691884</v>
          </cell>
          <cell r="CT1367">
            <v>5518.0019721075796</v>
          </cell>
          <cell r="CU1367">
            <v>0</v>
          </cell>
          <cell r="CV1367">
            <v>0</v>
          </cell>
          <cell r="CW1367">
            <v>0</v>
          </cell>
          <cell r="CX1367">
            <v>0</v>
          </cell>
          <cell r="CY1367">
            <v>0</v>
          </cell>
          <cell r="CZ1367">
            <v>8.0803799999999999</v>
          </cell>
          <cell r="DA1367">
            <v>0.63400000000000001</v>
          </cell>
          <cell r="DB1367">
            <v>0</v>
          </cell>
          <cell r="DC1367">
            <v>0</v>
          </cell>
        </row>
        <row r="1368">
          <cell r="C1368" t="str">
            <v>MC6x15.3</v>
          </cell>
          <cell r="D1368" t="str">
            <v>F</v>
          </cell>
          <cell r="E1368">
            <v>15.3</v>
          </cell>
          <cell r="F1368">
            <v>4.49</v>
          </cell>
          <cell r="G1368">
            <v>6</v>
          </cell>
          <cell r="H1368">
            <v>0</v>
          </cell>
          <cell r="I1368">
            <v>0</v>
          </cell>
          <cell r="J1368">
            <v>3.5</v>
          </cell>
          <cell r="K1368">
            <v>0</v>
          </cell>
          <cell r="L1368">
            <v>0</v>
          </cell>
          <cell r="M1368">
            <v>0.34</v>
          </cell>
          <cell r="N1368">
            <v>0.38500000000000001</v>
          </cell>
          <cell r="O1368">
            <v>0</v>
          </cell>
          <cell r="P1368">
            <v>0</v>
          </cell>
          <cell r="Q1368">
            <v>0</v>
          </cell>
          <cell r="R1368">
            <v>0.875</v>
          </cell>
          <cell r="S1368">
            <v>0.875</v>
          </cell>
          <cell r="T1368">
            <v>0</v>
          </cell>
          <cell r="U1368">
            <v>4.25</v>
          </cell>
          <cell r="V1368">
            <v>1.05</v>
          </cell>
          <cell r="W1368">
            <v>0</v>
          </cell>
          <cell r="X1368">
            <v>1.1599999999999999</v>
          </cell>
          <cell r="Y1368">
            <v>0.51100000000000001</v>
          </cell>
          <cell r="Z1368">
            <v>0</v>
          </cell>
          <cell r="AA1368">
            <v>0</v>
          </cell>
          <cell r="AB1368">
            <v>9.0909090909090899</v>
          </cell>
          <cell r="AC1368">
            <v>12.499999999999998</v>
          </cell>
          <cell r="AD1368">
            <v>0</v>
          </cell>
          <cell r="AE1368">
            <v>0</v>
          </cell>
          <cell r="AF1368">
            <v>0</v>
          </cell>
          <cell r="AG1368">
            <v>4750</v>
          </cell>
          <cell r="AH1368">
            <v>278</v>
          </cell>
          <cell r="AI1368">
            <v>25.3</v>
          </cell>
          <cell r="AJ1368">
            <v>9.91</v>
          </cell>
          <cell r="AK1368">
            <v>8.44</v>
          </cell>
          <cell r="AL1368">
            <v>2.38</v>
          </cell>
          <cell r="AM1368">
            <v>4.91</v>
          </cell>
          <cell r="AN1368">
            <v>3.85</v>
          </cell>
          <cell r="AO1368">
            <v>2.0099999999999998</v>
          </cell>
          <cell r="AP1368">
            <v>1.05</v>
          </cell>
          <cell r="AQ1368">
            <v>0</v>
          </cell>
          <cell r="AR1368">
            <v>0.223</v>
          </cell>
          <cell r="AS1368">
            <v>30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3.41</v>
          </cell>
          <cell r="AZ1368">
            <v>0.57899999999999996</v>
          </cell>
          <cell r="BA1368">
            <v>0</v>
          </cell>
          <cell r="BB1368">
            <v>0</v>
          </cell>
          <cell r="BD1368" t="str">
            <v>MC150x22.8</v>
          </cell>
          <cell r="BE1368" t="str">
            <v>MC150x22.8</v>
          </cell>
          <cell r="BF1368">
            <v>22.8</v>
          </cell>
          <cell r="BG1368">
            <v>28.990497690000002</v>
          </cell>
          <cell r="BH1368">
            <v>15.245999999999999</v>
          </cell>
          <cell r="BI1368">
            <v>0</v>
          </cell>
          <cell r="BJ1368">
            <v>0</v>
          </cell>
          <cell r="BK1368">
            <v>8.8934999999999995</v>
          </cell>
          <cell r="BL1368">
            <v>0</v>
          </cell>
          <cell r="BM1368">
            <v>0</v>
          </cell>
          <cell r="BN1368">
            <v>0.86394000000000004</v>
          </cell>
          <cell r="BO1368">
            <v>0.97828499999999996</v>
          </cell>
          <cell r="BP1368">
            <v>0</v>
          </cell>
          <cell r="BQ1368">
            <v>0</v>
          </cell>
          <cell r="BR1368">
            <v>0</v>
          </cell>
          <cell r="BS1368">
            <v>2.2233749999999999</v>
          </cell>
          <cell r="BT1368">
            <v>2.2233749999999999</v>
          </cell>
          <cell r="BU1368">
            <v>0</v>
          </cell>
          <cell r="BV1368">
            <v>10.799249999999999</v>
          </cell>
          <cell r="BW1368">
            <v>2.66805</v>
          </cell>
          <cell r="BX1368">
            <v>0</v>
          </cell>
          <cell r="BY1368">
            <v>2.9475599999999997</v>
          </cell>
          <cell r="BZ1368">
            <v>1.298451</v>
          </cell>
          <cell r="CA1368">
            <v>0</v>
          </cell>
          <cell r="CB1368">
            <v>0</v>
          </cell>
          <cell r="CC1368">
            <v>9.0909090909090899</v>
          </cell>
          <cell r="CD1368">
            <v>12.499999999999998</v>
          </cell>
          <cell r="CE1368">
            <v>0</v>
          </cell>
          <cell r="CF1368">
            <v>0</v>
          </cell>
          <cell r="CG1368">
            <v>0</v>
          </cell>
          <cell r="CH1368">
            <v>333701.75</v>
          </cell>
          <cell r="CI1368">
            <v>5.6326795810311379E-2</v>
          </cell>
          <cell r="CJ1368">
            <v>1054.7248572547533</v>
          </cell>
          <cell r="CK1368">
            <v>162.58768583211</v>
          </cell>
          <cell r="CL1368">
            <v>138.47023899323997</v>
          </cell>
          <cell r="CM1368">
            <v>6.04758</v>
          </cell>
          <cell r="CN1368">
            <v>204.69166202058651</v>
          </cell>
          <cell r="CO1368">
            <v>63.164741720849996</v>
          </cell>
          <cell r="CP1368">
            <v>32.976917106209996</v>
          </cell>
          <cell r="CQ1368">
            <v>2.66805</v>
          </cell>
          <cell r="CR1368">
            <v>0</v>
          </cell>
          <cell r="CS1368">
            <v>9.2965866864747024</v>
          </cell>
          <cell r="CT1368">
            <v>8075.1248372306045</v>
          </cell>
          <cell r="CU1368">
            <v>0</v>
          </cell>
          <cell r="CV1368">
            <v>0</v>
          </cell>
          <cell r="CW1368">
            <v>0</v>
          </cell>
          <cell r="CX1368">
            <v>0</v>
          </cell>
          <cell r="CY1368">
            <v>0</v>
          </cell>
          <cell r="CZ1368">
            <v>8.6648099999999992</v>
          </cell>
          <cell r="DA1368">
            <v>0.57899999999999996</v>
          </cell>
          <cell r="DB1368">
            <v>0</v>
          </cell>
          <cell r="DC1368">
            <v>0</v>
          </cell>
        </row>
        <row r="1369">
          <cell r="C1369" t="str">
            <v>MC6x16.3</v>
          </cell>
          <cell r="D1369" t="str">
            <v>F</v>
          </cell>
          <cell r="E1369">
            <v>16.3</v>
          </cell>
          <cell r="F1369">
            <v>4.79</v>
          </cell>
          <cell r="G1369">
            <v>6</v>
          </cell>
          <cell r="H1369">
            <v>0</v>
          </cell>
          <cell r="I1369">
            <v>0</v>
          </cell>
          <cell r="J1369">
            <v>3</v>
          </cell>
          <cell r="K1369">
            <v>0</v>
          </cell>
          <cell r="L1369">
            <v>0</v>
          </cell>
          <cell r="M1369">
            <v>0.375</v>
          </cell>
          <cell r="N1369">
            <v>0.47499999999999998</v>
          </cell>
          <cell r="O1369">
            <v>0</v>
          </cell>
          <cell r="P1369">
            <v>0</v>
          </cell>
          <cell r="Q1369">
            <v>0</v>
          </cell>
          <cell r="R1369">
            <v>1.0625</v>
          </cell>
          <cell r="S1369">
            <v>1.0625</v>
          </cell>
          <cell r="T1369">
            <v>0</v>
          </cell>
          <cell r="U1369">
            <v>3.875</v>
          </cell>
          <cell r="V1369">
            <v>0.92700000000000005</v>
          </cell>
          <cell r="W1369">
            <v>0</v>
          </cell>
          <cell r="X1369">
            <v>0.93</v>
          </cell>
          <cell r="Y1369">
            <v>0.46500000000000002</v>
          </cell>
          <cell r="Z1369">
            <v>0</v>
          </cell>
          <cell r="AA1369">
            <v>0</v>
          </cell>
          <cell r="AB1369">
            <v>6.3157894736842106</v>
          </cell>
          <cell r="AC1369">
            <v>10.333333333333334</v>
          </cell>
          <cell r="AD1369">
            <v>0</v>
          </cell>
          <cell r="AE1369">
            <v>0</v>
          </cell>
          <cell r="AF1369">
            <v>0</v>
          </cell>
          <cell r="AG1369">
            <v>5870</v>
          </cell>
          <cell r="AH1369">
            <v>124</v>
          </cell>
          <cell r="AI1369">
            <v>26</v>
          </cell>
          <cell r="AJ1369">
            <v>10.4</v>
          </cell>
          <cell r="AK1369">
            <v>8.66</v>
          </cell>
          <cell r="AL1369">
            <v>2.33</v>
          </cell>
          <cell r="AM1369">
            <v>3.77</v>
          </cell>
          <cell r="AN1369">
            <v>3.47</v>
          </cell>
          <cell r="AO1369">
            <v>1.82</v>
          </cell>
          <cell r="AP1369">
            <v>0.88700000000000001</v>
          </cell>
          <cell r="AQ1369">
            <v>0</v>
          </cell>
          <cell r="AR1369">
            <v>0.33600000000000002</v>
          </cell>
          <cell r="AS1369">
            <v>22.1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3.11</v>
          </cell>
          <cell r="AZ1369">
            <v>0.64300000000000002</v>
          </cell>
          <cell r="BA1369">
            <v>0</v>
          </cell>
          <cell r="BB1369">
            <v>0</v>
          </cell>
          <cell r="BD1369" t="str">
            <v>MC150x24.3</v>
          </cell>
          <cell r="BE1369" t="str">
            <v>MC150x24.3</v>
          </cell>
          <cell r="BF1369">
            <v>24.3</v>
          </cell>
          <cell r="BG1369">
            <v>30.92750199</v>
          </cell>
          <cell r="BH1369">
            <v>15.245999999999999</v>
          </cell>
          <cell r="BI1369">
            <v>0</v>
          </cell>
          <cell r="BJ1369">
            <v>0</v>
          </cell>
          <cell r="BK1369">
            <v>7.6229999999999993</v>
          </cell>
          <cell r="BL1369">
            <v>0</v>
          </cell>
          <cell r="BM1369">
            <v>0</v>
          </cell>
          <cell r="BN1369">
            <v>0.95287499999999992</v>
          </cell>
          <cell r="BO1369">
            <v>1.2069749999999999</v>
          </cell>
          <cell r="BP1369">
            <v>0</v>
          </cell>
          <cell r="BQ1369">
            <v>0</v>
          </cell>
          <cell r="BR1369">
            <v>0</v>
          </cell>
          <cell r="BS1369">
            <v>2.6998124999999997</v>
          </cell>
          <cell r="BT1369">
            <v>2.6998124999999997</v>
          </cell>
          <cell r="BU1369">
            <v>0</v>
          </cell>
          <cell r="BV1369">
            <v>9.8463750000000001</v>
          </cell>
          <cell r="BW1369">
            <v>2.3555070000000002</v>
          </cell>
          <cell r="BX1369">
            <v>0</v>
          </cell>
          <cell r="BY1369">
            <v>2.36313</v>
          </cell>
          <cell r="BZ1369">
            <v>1.181565</v>
          </cell>
          <cell r="CA1369">
            <v>0</v>
          </cell>
          <cell r="CB1369">
            <v>0</v>
          </cell>
          <cell r="CC1369">
            <v>6.3157894736842106</v>
          </cell>
          <cell r="CD1369">
            <v>10.333333333333334</v>
          </cell>
          <cell r="CE1369">
            <v>0</v>
          </cell>
          <cell r="CF1369">
            <v>0</v>
          </cell>
          <cell r="CG1369">
            <v>0</v>
          </cell>
          <cell r="CH1369">
            <v>412385.11</v>
          </cell>
          <cell r="CI1369">
            <v>2.5124182303879895E-2</v>
          </cell>
          <cell r="CJ1369">
            <v>1083.9069679297859</v>
          </cell>
          <cell r="CK1369">
            <v>170.6268347784</v>
          </cell>
          <cell r="CL1369">
            <v>142.07965280586001</v>
          </cell>
          <cell r="CM1369">
            <v>5.9205300000000003</v>
          </cell>
          <cell r="CN1369">
            <v>157.16651034981896</v>
          </cell>
          <cell r="CO1369">
            <v>56.93029968087</v>
          </cell>
          <cell r="CP1369">
            <v>29.859696086219998</v>
          </cell>
          <cell r="CQ1369">
            <v>2.2538670000000001</v>
          </cell>
          <cell r="CR1369">
            <v>0</v>
          </cell>
          <cell r="CS1369">
            <v>14.007413124015697</v>
          </cell>
          <cell r="CT1369">
            <v>5948.6752967598795</v>
          </cell>
          <cell r="CU1369">
            <v>0</v>
          </cell>
          <cell r="CV1369">
            <v>0</v>
          </cell>
          <cell r="CW1369">
            <v>0</v>
          </cell>
          <cell r="CX1369">
            <v>0</v>
          </cell>
          <cell r="CY1369">
            <v>0</v>
          </cell>
          <cell r="CZ1369">
            <v>7.9025099999999995</v>
          </cell>
          <cell r="DA1369">
            <v>0.64300000000000002</v>
          </cell>
          <cell r="DB1369">
            <v>0</v>
          </cell>
          <cell r="DC1369">
            <v>0</v>
          </cell>
        </row>
        <row r="1370">
          <cell r="C1370" t="str">
            <v>MC6x18</v>
          </cell>
          <cell r="D1370" t="str">
            <v>F</v>
          </cell>
          <cell r="E1370">
            <v>18</v>
          </cell>
          <cell r="F1370">
            <v>5.29</v>
          </cell>
          <cell r="G1370">
            <v>6</v>
          </cell>
          <cell r="H1370">
            <v>0</v>
          </cell>
          <cell r="I1370">
            <v>0</v>
          </cell>
          <cell r="J1370">
            <v>3.5</v>
          </cell>
          <cell r="K1370">
            <v>0</v>
          </cell>
          <cell r="L1370">
            <v>0</v>
          </cell>
          <cell r="M1370">
            <v>0.379</v>
          </cell>
          <cell r="N1370">
            <v>0.47499999999999998</v>
          </cell>
          <cell r="O1370">
            <v>0</v>
          </cell>
          <cell r="P1370">
            <v>0</v>
          </cell>
          <cell r="Q1370">
            <v>0</v>
          </cell>
          <cell r="R1370">
            <v>1.0625</v>
          </cell>
          <cell r="S1370">
            <v>1.0625</v>
          </cell>
          <cell r="T1370">
            <v>0</v>
          </cell>
          <cell r="U1370">
            <v>3.875</v>
          </cell>
          <cell r="V1370">
            <v>1.1200000000000001</v>
          </cell>
          <cell r="W1370">
            <v>0</v>
          </cell>
          <cell r="X1370">
            <v>1.17</v>
          </cell>
          <cell r="Y1370">
            <v>0.64400000000000002</v>
          </cell>
          <cell r="Z1370">
            <v>0</v>
          </cell>
          <cell r="AA1370">
            <v>0</v>
          </cell>
          <cell r="AB1370">
            <v>7.3684210526315796</v>
          </cell>
          <cell r="AC1370">
            <v>10.224274406332453</v>
          </cell>
          <cell r="AD1370">
            <v>0</v>
          </cell>
          <cell r="AE1370">
            <v>0</v>
          </cell>
          <cell r="AF1370">
            <v>0</v>
          </cell>
          <cell r="AG1370">
            <v>5730</v>
          </cell>
          <cell r="AH1370">
            <v>128</v>
          </cell>
          <cell r="AI1370">
            <v>29.7</v>
          </cell>
          <cell r="AJ1370">
            <v>11.7</v>
          </cell>
          <cell r="AK1370">
            <v>9.89</v>
          </cell>
          <cell r="AL1370">
            <v>2.37</v>
          </cell>
          <cell r="AM1370">
            <v>5.88</v>
          </cell>
          <cell r="AN1370">
            <v>4.68</v>
          </cell>
          <cell r="AO1370">
            <v>2.4700000000000002</v>
          </cell>
          <cell r="AP1370">
            <v>1.05</v>
          </cell>
          <cell r="AQ1370">
            <v>0</v>
          </cell>
          <cell r="AR1370">
            <v>0.379</v>
          </cell>
          <cell r="AS1370">
            <v>34.6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3.46</v>
          </cell>
          <cell r="AZ1370">
            <v>0.56200000000000006</v>
          </cell>
          <cell r="BA1370">
            <v>0</v>
          </cell>
          <cell r="BB1370">
            <v>0</v>
          </cell>
          <cell r="BD1370" t="str">
            <v>MC150x26.8</v>
          </cell>
          <cell r="BE1370" t="str">
            <v>MC150x26.8</v>
          </cell>
          <cell r="BF1370">
            <v>26.8</v>
          </cell>
          <cell r="BG1370">
            <v>34.155842489999998</v>
          </cell>
          <cell r="BH1370">
            <v>15.245999999999999</v>
          </cell>
          <cell r="BI1370">
            <v>0</v>
          </cell>
          <cell r="BJ1370">
            <v>0</v>
          </cell>
          <cell r="BK1370">
            <v>8.8934999999999995</v>
          </cell>
          <cell r="BL1370">
            <v>0</v>
          </cell>
          <cell r="BM1370">
            <v>0</v>
          </cell>
          <cell r="BN1370">
            <v>0.96303899999999998</v>
          </cell>
          <cell r="BO1370">
            <v>1.2069749999999999</v>
          </cell>
          <cell r="BP1370">
            <v>0</v>
          </cell>
          <cell r="BQ1370">
            <v>0</v>
          </cell>
          <cell r="BR1370">
            <v>0</v>
          </cell>
          <cell r="BS1370">
            <v>2.6998124999999997</v>
          </cell>
          <cell r="BT1370">
            <v>2.6998124999999997</v>
          </cell>
          <cell r="BU1370">
            <v>0</v>
          </cell>
          <cell r="BV1370">
            <v>9.8463750000000001</v>
          </cell>
          <cell r="BW1370">
            <v>2.84592</v>
          </cell>
          <cell r="BX1370">
            <v>0</v>
          </cell>
          <cell r="BY1370">
            <v>2.9729699999999997</v>
          </cell>
          <cell r="BZ1370">
            <v>1.636404</v>
          </cell>
          <cell r="CA1370">
            <v>0</v>
          </cell>
          <cell r="CB1370">
            <v>0</v>
          </cell>
          <cell r="CC1370">
            <v>7.3684210526315796</v>
          </cell>
          <cell r="CD1370">
            <v>10.224274406332453</v>
          </cell>
          <cell r="CE1370">
            <v>0</v>
          </cell>
          <cell r="CF1370">
            <v>0</v>
          </cell>
          <cell r="CG1370">
            <v>0</v>
          </cell>
          <cell r="CH1370">
            <v>402549.69</v>
          </cell>
          <cell r="CI1370">
            <v>2.5934639797553442E-2</v>
          </cell>
          <cell r="CJ1370">
            <v>1238.1552672121015</v>
          </cell>
          <cell r="CK1370">
            <v>191.95518912569997</v>
          </cell>
          <cell r="CL1370">
            <v>162.25955730369</v>
          </cell>
          <cell r="CM1370">
            <v>6.02217</v>
          </cell>
          <cell r="CN1370">
            <v>245.12972967027466</v>
          </cell>
          <cell r="CO1370">
            <v>76.782075650279992</v>
          </cell>
          <cell r="CP1370">
            <v>40.523873259870001</v>
          </cell>
          <cell r="CQ1370">
            <v>2.66805</v>
          </cell>
          <cell r="CR1370">
            <v>0</v>
          </cell>
          <cell r="CS1370">
            <v>15.800028494053418</v>
          </cell>
          <cell r="CT1370">
            <v>9313.310645605965</v>
          </cell>
          <cell r="CU1370">
            <v>0</v>
          </cell>
          <cell r="CV1370">
            <v>0</v>
          </cell>
          <cell r="CW1370">
            <v>0</v>
          </cell>
          <cell r="CX1370">
            <v>0</v>
          </cell>
          <cell r="CY1370">
            <v>0</v>
          </cell>
          <cell r="CZ1370">
            <v>8.7918599999999998</v>
          </cell>
          <cell r="DA1370">
            <v>0.56200000000000006</v>
          </cell>
          <cell r="DB1370">
            <v>0</v>
          </cell>
          <cell r="DC1370">
            <v>0</v>
          </cell>
        </row>
        <row r="1371">
          <cell r="C1371" t="str">
            <v>MC7x19.1</v>
          </cell>
          <cell r="D1371" t="str">
            <v>F</v>
          </cell>
          <cell r="E1371">
            <v>19.100000000000001</v>
          </cell>
          <cell r="F1371">
            <v>5.61</v>
          </cell>
          <cell r="G1371">
            <v>7</v>
          </cell>
          <cell r="H1371">
            <v>0</v>
          </cell>
          <cell r="I1371">
            <v>0</v>
          </cell>
          <cell r="J1371">
            <v>3.45</v>
          </cell>
          <cell r="K1371">
            <v>0</v>
          </cell>
          <cell r="L1371">
            <v>0</v>
          </cell>
          <cell r="M1371">
            <v>0.35199999999999998</v>
          </cell>
          <cell r="N1371">
            <v>0.5</v>
          </cell>
          <cell r="O1371">
            <v>0</v>
          </cell>
          <cell r="P1371">
            <v>0</v>
          </cell>
          <cell r="Q1371">
            <v>0</v>
          </cell>
          <cell r="R1371">
            <v>1.125</v>
          </cell>
          <cell r="S1371">
            <v>1.125</v>
          </cell>
          <cell r="T1371">
            <v>0</v>
          </cell>
          <cell r="U1371">
            <v>4.75</v>
          </cell>
          <cell r="V1371">
            <v>1.08</v>
          </cell>
          <cell r="W1371">
            <v>0</v>
          </cell>
          <cell r="X1371">
            <v>1.1499999999999999</v>
          </cell>
          <cell r="Y1371">
            <v>0.57899999999999996</v>
          </cell>
          <cell r="Z1371">
            <v>0</v>
          </cell>
          <cell r="AA1371">
            <v>0</v>
          </cell>
          <cell r="AB1371">
            <v>6.9</v>
          </cell>
          <cell r="AC1371">
            <v>13.494318181818183</v>
          </cell>
          <cell r="AD1371">
            <v>0</v>
          </cell>
          <cell r="AE1371">
            <v>0</v>
          </cell>
          <cell r="AF1371">
            <v>0</v>
          </cell>
          <cell r="AG1371">
            <v>4910</v>
          </cell>
          <cell r="AH1371">
            <v>238</v>
          </cell>
          <cell r="AI1371">
            <v>43.1</v>
          </cell>
          <cell r="AJ1371">
            <v>14.5</v>
          </cell>
          <cell r="AK1371">
            <v>12.3</v>
          </cell>
          <cell r="AL1371">
            <v>2.77</v>
          </cell>
          <cell r="AM1371">
            <v>6.06</v>
          </cell>
          <cell r="AN1371">
            <v>4.8499999999999996</v>
          </cell>
          <cell r="AO1371">
            <v>2.5499999999999998</v>
          </cell>
          <cell r="AP1371">
            <v>1.04</v>
          </cell>
          <cell r="AQ1371">
            <v>0</v>
          </cell>
          <cell r="AR1371">
            <v>0.40699999999999997</v>
          </cell>
          <cell r="AS1371">
            <v>49.3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3.71</v>
          </cell>
          <cell r="AZ1371">
            <v>0.63800000000000001</v>
          </cell>
          <cell r="BA1371">
            <v>0</v>
          </cell>
          <cell r="BB1371">
            <v>0</v>
          </cell>
          <cell r="BD1371" t="str">
            <v>MC180x28.4</v>
          </cell>
          <cell r="BE1371" t="str">
            <v>MC180x28.4</v>
          </cell>
          <cell r="BF1371">
            <v>28.5</v>
          </cell>
          <cell r="BG1371">
            <v>36.22198041</v>
          </cell>
          <cell r="BH1371">
            <v>17.786999999999999</v>
          </cell>
          <cell r="BI1371">
            <v>0</v>
          </cell>
          <cell r="BJ1371">
            <v>0</v>
          </cell>
          <cell r="BK1371">
            <v>8.7664500000000007</v>
          </cell>
          <cell r="BL1371">
            <v>0</v>
          </cell>
          <cell r="BM1371">
            <v>0</v>
          </cell>
          <cell r="BN1371">
            <v>0.89443199999999989</v>
          </cell>
          <cell r="BO1371">
            <v>1.2705</v>
          </cell>
          <cell r="BP1371">
            <v>0</v>
          </cell>
          <cell r="BQ1371">
            <v>0</v>
          </cell>
          <cell r="BR1371">
            <v>0</v>
          </cell>
          <cell r="BS1371">
            <v>2.858625</v>
          </cell>
          <cell r="BT1371">
            <v>2.858625</v>
          </cell>
          <cell r="BU1371">
            <v>0</v>
          </cell>
          <cell r="BV1371">
            <v>12.069749999999999</v>
          </cell>
          <cell r="BW1371">
            <v>2.7442800000000003</v>
          </cell>
          <cell r="BX1371">
            <v>0</v>
          </cell>
          <cell r="BY1371">
            <v>2.9221499999999998</v>
          </cell>
          <cell r="BZ1371">
            <v>1.471239</v>
          </cell>
          <cell r="CA1371">
            <v>0</v>
          </cell>
          <cell r="CB1371">
            <v>0</v>
          </cell>
          <cell r="CC1371">
            <v>6.9</v>
          </cell>
          <cell r="CD1371">
            <v>13.494318181818183</v>
          </cell>
          <cell r="CE1371">
            <v>0</v>
          </cell>
          <cell r="CF1371">
            <v>0</v>
          </cell>
          <cell r="CG1371">
            <v>0</v>
          </cell>
          <cell r="CH1371">
            <v>344942.23</v>
          </cell>
          <cell r="CI1371">
            <v>4.822222087357593E-2</v>
          </cell>
          <cell r="CJ1371">
            <v>1796.7842429912992</v>
          </cell>
          <cell r="CK1371">
            <v>237.8931831045</v>
          </cell>
          <cell r="CL1371">
            <v>201.7990449783</v>
          </cell>
          <cell r="CM1371">
            <v>7.03857</v>
          </cell>
          <cell r="CN1371">
            <v>252.63370098671163</v>
          </cell>
          <cell r="CO1371">
            <v>79.571168141849995</v>
          </cell>
          <cell r="CP1371">
            <v>41.836387373549996</v>
          </cell>
          <cell r="CQ1371">
            <v>2.6426400000000001</v>
          </cell>
          <cell r="CR1371">
            <v>0</v>
          </cell>
          <cell r="CS1371">
            <v>16.967312921054724</v>
          </cell>
          <cell r="CT1371">
            <v>13270.121815848959</v>
          </cell>
          <cell r="CU1371">
            <v>0</v>
          </cell>
          <cell r="CV1371">
            <v>0</v>
          </cell>
          <cell r="CW1371">
            <v>0</v>
          </cell>
          <cell r="CX1371">
            <v>0</v>
          </cell>
          <cell r="CY1371">
            <v>0</v>
          </cell>
          <cell r="CZ1371">
            <v>9.427109999999999</v>
          </cell>
          <cell r="DA1371">
            <v>0.63800000000000001</v>
          </cell>
          <cell r="DB1371">
            <v>0</v>
          </cell>
          <cell r="DC1371">
            <v>0</v>
          </cell>
        </row>
        <row r="1372">
          <cell r="C1372" t="str">
            <v>MC7x22.7</v>
          </cell>
          <cell r="D1372" t="str">
            <v>F</v>
          </cell>
          <cell r="E1372">
            <v>22.7</v>
          </cell>
          <cell r="F1372">
            <v>6.67</v>
          </cell>
          <cell r="G1372">
            <v>7</v>
          </cell>
          <cell r="H1372">
            <v>0</v>
          </cell>
          <cell r="I1372">
            <v>0</v>
          </cell>
          <cell r="J1372">
            <v>3.6</v>
          </cell>
          <cell r="K1372">
            <v>0</v>
          </cell>
          <cell r="L1372">
            <v>0</v>
          </cell>
          <cell r="M1372">
            <v>0.503</v>
          </cell>
          <cell r="N1372">
            <v>0.5</v>
          </cell>
          <cell r="O1372">
            <v>0</v>
          </cell>
          <cell r="P1372">
            <v>0</v>
          </cell>
          <cell r="Q1372">
            <v>0</v>
          </cell>
          <cell r="R1372">
            <v>1.125</v>
          </cell>
          <cell r="S1372">
            <v>1.125</v>
          </cell>
          <cell r="T1372">
            <v>0</v>
          </cell>
          <cell r="U1372">
            <v>4.75</v>
          </cell>
          <cell r="V1372">
            <v>1.04</v>
          </cell>
          <cell r="W1372">
            <v>0</v>
          </cell>
          <cell r="X1372">
            <v>1.01</v>
          </cell>
          <cell r="Y1372">
            <v>0.47699999999999998</v>
          </cell>
          <cell r="Z1372">
            <v>0</v>
          </cell>
          <cell r="AA1372">
            <v>0</v>
          </cell>
          <cell r="AB1372">
            <v>7.2</v>
          </cell>
          <cell r="AC1372">
            <v>9.4433399602385677</v>
          </cell>
          <cell r="AD1372">
            <v>0</v>
          </cell>
          <cell r="AE1372">
            <v>0</v>
          </cell>
          <cell r="AF1372">
            <v>0</v>
          </cell>
          <cell r="AG1372">
            <v>6030</v>
          </cell>
          <cell r="AH1372">
            <v>121</v>
          </cell>
          <cell r="AI1372">
            <v>47.4</v>
          </cell>
          <cell r="AJ1372">
            <v>16.399999999999999</v>
          </cell>
          <cell r="AK1372">
            <v>13.5</v>
          </cell>
          <cell r="AL1372">
            <v>2.67</v>
          </cell>
          <cell r="AM1372">
            <v>7.24</v>
          </cell>
          <cell r="AN1372">
            <v>5.38</v>
          </cell>
          <cell r="AO1372">
            <v>2.83</v>
          </cell>
          <cell r="AP1372">
            <v>1.04</v>
          </cell>
          <cell r="AQ1372">
            <v>0</v>
          </cell>
          <cell r="AR1372">
            <v>0.625</v>
          </cell>
          <cell r="AS1372">
            <v>58.3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3.52</v>
          </cell>
          <cell r="AZ1372">
            <v>0.66100000000000003</v>
          </cell>
          <cell r="BA1372">
            <v>0</v>
          </cell>
          <cell r="BB1372">
            <v>0</v>
          </cell>
          <cell r="BD1372" t="str">
            <v>MC180x33.8</v>
          </cell>
          <cell r="BE1372" t="str">
            <v>MC180x33.8</v>
          </cell>
          <cell r="BF1372">
            <v>33.800000000000004</v>
          </cell>
          <cell r="BG1372">
            <v>43.066062269999996</v>
          </cell>
          <cell r="BH1372">
            <v>17.786999999999999</v>
          </cell>
          <cell r="BI1372">
            <v>0</v>
          </cell>
          <cell r="BJ1372">
            <v>0</v>
          </cell>
          <cell r="BK1372">
            <v>9.1476000000000006</v>
          </cell>
          <cell r="BL1372">
            <v>0</v>
          </cell>
          <cell r="BM1372">
            <v>0</v>
          </cell>
          <cell r="BN1372">
            <v>1.2781229999999999</v>
          </cell>
          <cell r="BO1372">
            <v>1.2705</v>
          </cell>
          <cell r="BP1372">
            <v>0</v>
          </cell>
          <cell r="BQ1372">
            <v>0</v>
          </cell>
          <cell r="BR1372">
            <v>0</v>
          </cell>
          <cell r="BS1372">
            <v>2.858625</v>
          </cell>
          <cell r="BT1372">
            <v>2.858625</v>
          </cell>
          <cell r="BU1372">
            <v>0</v>
          </cell>
          <cell r="BV1372">
            <v>12.069749999999999</v>
          </cell>
          <cell r="BW1372">
            <v>2.6426400000000001</v>
          </cell>
          <cell r="BX1372">
            <v>0</v>
          </cell>
          <cell r="BY1372">
            <v>2.5664099999999999</v>
          </cell>
          <cell r="BZ1372">
            <v>1.2120569999999999</v>
          </cell>
          <cell r="CA1372">
            <v>0</v>
          </cell>
          <cell r="CB1372">
            <v>0</v>
          </cell>
          <cell r="CC1372">
            <v>7.2</v>
          </cell>
          <cell r="CD1372">
            <v>9.4433399602385677</v>
          </cell>
          <cell r="CE1372">
            <v>0</v>
          </cell>
          <cell r="CF1372">
            <v>0</v>
          </cell>
          <cell r="CG1372">
            <v>0</v>
          </cell>
          <cell r="CH1372">
            <v>423625.59</v>
          </cell>
          <cell r="CI1372">
            <v>2.4516339183624739E-2</v>
          </cell>
          <cell r="CJ1372">
            <v>1976.0457799950714</v>
          </cell>
          <cell r="CK1372">
            <v>269.06539330439995</v>
          </cell>
          <cell r="CL1372">
            <v>221.48675668349998</v>
          </cell>
          <cell r="CM1372">
            <v>6.7844699999999998</v>
          </cell>
          <cell r="CN1372">
            <v>301.82640183890965</v>
          </cell>
          <cell r="CO1372">
            <v>88.266574144979998</v>
          </cell>
          <cell r="CP1372">
            <v>46.430186771430002</v>
          </cell>
          <cell r="CQ1372">
            <v>2.6426400000000001</v>
          </cell>
          <cell r="CR1372">
            <v>0</v>
          </cell>
          <cell r="CS1372">
            <v>26.055455959850626</v>
          </cell>
          <cell r="CT1372">
            <v>15692.659267018142</v>
          </cell>
          <cell r="CU1372">
            <v>0</v>
          </cell>
          <cell r="CV1372">
            <v>0</v>
          </cell>
          <cell r="CW1372">
            <v>0</v>
          </cell>
          <cell r="CX1372">
            <v>0</v>
          </cell>
          <cell r="CY1372">
            <v>0</v>
          </cell>
          <cell r="CZ1372">
            <v>8.9443199999999994</v>
          </cell>
          <cell r="DA1372">
            <v>0.66100000000000003</v>
          </cell>
          <cell r="DB1372">
            <v>0</v>
          </cell>
          <cell r="DC1372">
            <v>0</v>
          </cell>
        </row>
        <row r="1373">
          <cell r="C1373" t="str">
            <v>MC8x18.7</v>
          </cell>
          <cell r="D1373" t="str">
            <v>F</v>
          </cell>
          <cell r="E1373">
            <v>18.7</v>
          </cell>
          <cell r="F1373">
            <v>5.5</v>
          </cell>
          <cell r="G1373">
            <v>8</v>
          </cell>
          <cell r="H1373">
            <v>0</v>
          </cell>
          <cell r="I1373">
            <v>0</v>
          </cell>
          <cell r="J1373">
            <v>2.98</v>
          </cell>
          <cell r="K1373">
            <v>0</v>
          </cell>
          <cell r="L1373">
            <v>0</v>
          </cell>
          <cell r="M1373">
            <v>0.35299999999999998</v>
          </cell>
          <cell r="N1373">
            <v>0.5</v>
          </cell>
          <cell r="O1373">
            <v>0</v>
          </cell>
          <cell r="P1373">
            <v>0</v>
          </cell>
          <cell r="Q1373">
            <v>0</v>
          </cell>
          <cell r="R1373">
            <v>1.125</v>
          </cell>
          <cell r="S1373">
            <v>1.125</v>
          </cell>
          <cell r="T1373">
            <v>0</v>
          </cell>
          <cell r="U1373">
            <v>5.75</v>
          </cell>
          <cell r="V1373">
            <v>0.84899999999999998</v>
          </cell>
          <cell r="W1373">
            <v>0</v>
          </cell>
          <cell r="X1373">
            <v>0.88900000000000001</v>
          </cell>
          <cell r="Y1373">
            <v>0.34399999999999997</v>
          </cell>
          <cell r="Z1373">
            <v>0</v>
          </cell>
          <cell r="AA1373">
            <v>0</v>
          </cell>
          <cell r="AB1373">
            <v>5.96</v>
          </cell>
          <cell r="AC1373">
            <v>16.288951841359776</v>
          </cell>
          <cell r="AD1373">
            <v>0</v>
          </cell>
          <cell r="AE1373">
            <v>0</v>
          </cell>
          <cell r="AF1373">
            <v>0</v>
          </cell>
          <cell r="AG1373">
            <v>4420</v>
          </cell>
          <cell r="AH1373">
            <v>411</v>
          </cell>
          <cell r="AI1373">
            <v>52.4</v>
          </cell>
          <cell r="AJ1373">
            <v>15.6</v>
          </cell>
          <cell r="AK1373">
            <v>13.1</v>
          </cell>
          <cell r="AL1373">
            <v>3.09</v>
          </cell>
          <cell r="AM1373">
            <v>4.1500000000000004</v>
          </cell>
          <cell r="AN1373">
            <v>3.72</v>
          </cell>
          <cell r="AO1373">
            <v>1.95</v>
          </cell>
          <cell r="AP1373">
            <v>0.86799999999999999</v>
          </cell>
          <cell r="AQ1373">
            <v>0</v>
          </cell>
          <cell r="AR1373">
            <v>0.38</v>
          </cell>
          <cell r="AS1373">
            <v>45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3.65</v>
          </cell>
          <cell r="AZ1373">
            <v>0.77300000000000002</v>
          </cell>
          <cell r="BA1373">
            <v>0</v>
          </cell>
          <cell r="BB1373">
            <v>0</v>
          </cell>
          <cell r="BD1373" t="str">
            <v>MC200x27.8</v>
          </cell>
          <cell r="BE1373" t="str">
            <v>MC200x27.8</v>
          </cell>
          <cell r="BF1373">
            <v>27.900000000000002</v>
          </cell>
          <cell r="BG1373">
            <v>35.511745499999996</v>
          </cell>
          <cell r="BH1373">
            <v>20.327999999999999</v>
          </cell>
          <cell r="BI1373">
            <v>0</v>
          </cell>
          <cell r="BJ1373">
            <v>0</v>
          </cell>
          <cell r="BK1373">
            <v>7.5721799999999995</v>
          </cell>
          <cell r="BL1373">
            <v>0</v>
          </cell>
          <cell r="BM1373">
            <v>0</v>
          </cell>
          <cell r="BN1373">
            <v>0.89697299999999991</v>
          </cell>
          <cell r="BO1373">
            <v>1.2705</v>
          </cell>
          <cell r="BP1373">
            <v>0</v>
          </cell>
          <cell r="BQ1373">
            <v>0</v>
          </cell>
          <cell r="BR1373">
            <v>0</v>
          </cell>
          <cell r="BS1373">
            <v>2.858625</v>
          </cell>
          <cell r="BT1373">
            <v>2.858625</v>
          </cell>
          <cell r="BU1373">
            <v>0</v>
          </cell>
          <cell r="BV1373">
            <v>14.610749999999999</v>
          </cell>
          <cell r="BW1373">
            <v>2.1573089999999997</v>
          </cell>
          <cell r="BX1373">
            <v>0</v>
          </cell>
          <cell r="BY1373">
            <v>2.2589489999999999</v>
          </cell>
          <cell r="BZ1373">
            <v>0.87410399999999988</v>
          </cell>
          <cell r="CA1373">
            <v>0</v>
          </cell>
          <cell r="CB1373">
            <v>0</v>
          </cell>
          <cell r="CC1373">
            <v>5.96</v>
          </cell>
          <cell r="CD1373">
            <v>16.288951841359776</v>
          </cell>
          <cell r="CE1373">
            <v>0</v>
          </cell>
          <cell r="CF1373">
            <v>0</v>
          </cell>
          <cell r="CG1373">
            <v>0</v>
          </cell>
          <cell r="CH1373">
            <v>310518.26</v>
          </cell>
          <cell r="CI1373">
            <v>8.3274507474956752E-2</v>
          </cell>
          <cell r="CJ1373">
            <v>2184.4894276738764</v>
          </cell>
          <cell r="CK1373">
            <v>255.94025216759997</v>
          </cell>
          <cell r="CL1373">
            <v>214.92418611509999</v>
          </cell>
          <cell r="CM1373">
            <v>7.8516899999999996</v>
          </cell>
          <cell r="CN1373">
            <v>173.00822757340816</v>
          </cell>
          <cell r="CO1373">
            <v>61.031906286119998</v>
          </cell>
          <cell r="CP1373">
            <v>31.992531520949996</v>
          </cell>
          <cell r="CQ1373">
            <v>2.2055880000000001</v>
          </cell>
          <cell r="CR1373">
            <v>0</v>
          </cell>
          <cell r="CS1373">
            <v>15.84171722358918</v>
          </cell>
          <cell r="CT1373">
            <v>12112.687255845907</v>
          </cell>
          <cell r="CU1373">
            <v>0</v>
          </cell>
          <cell r="CV1373">
            <v>0</v>
          </cell>
          <cell r="CW1373">
            <v>0</v>
          </cell>
          <cell r="CX1373">
            <v>0</v>
          </cell>
          <cell r="CY1373">
            <v>0</v>
          </cell>
          <cell r="CZ1373">
            <v>9.2746499999999994</v>
          </cell>
          <cell r="DA1373">
            <v>0.77300000000000002</v>
          </cell>
          <cell r="DB1373">
            <v>0</v>
          </cell>
          <cell r="DC1373">
            <v>0</v>
          </cell>
        </row>
        <row r="1374">
          <cell r="C1374" t="str">
            <v>MC8x20</v>
          </cell>
          <cell r="D1374" t="str">
            <v>F</v>
          </cell>
          <cell r="E1374">
            <v>20</v>
          </cell>
          <cell r="F1374">
            <v>5.88</v>
          </cell>
          <cell r="G1374">
            <v>8</v>
          </cell>
          <cell r="H1374">
            <v>0</v>
          </cell>
          <cell r="I1374">
            <v>0</v>
          </cell>
          <cell r="J1374">
            <v>3.03</v>
          </cell>
          <cell r="K1374">
            <v>0</v>
          </cell>
          <cell r="L1374">
            <v>0</v>
          </cell>
          <cell r="M1374">
            <v>0.4</v>
          </cell>
          <cell r="N1374">
            <v>0.5</v>
          </cell>
          <cell r="O1374">
            <v>0</v>
          </cell>
          <cell r="P1374">
            <v>0</v>
          </cell>
          <cell r="Q1374">
            <v>0</v>
          </cell>
          <cell r="R1374">
            <v>1.125</v>
          </cell>
          <cell r="S1374">
            <v>1.125</v>
          </cell>
          <cell r="T1374">
            <v>0</v>
          </cell>
          <cell r="U1374">
            <v>5.75</v>
          </cell>
          <cell r="V1374">
            <v>0.84</v>
          </cell>
          <cell r="W1374">
            <v>0</v>
          </cell>
          <cell r="X1374">
            <v>0.84299999999999997</v>
          </cell>
          <cell r="Y1374">
            <v>0.36699999999999999</v>
          </cell>
          <cell r="Z1374">
            <v>0</v>
          </cell>
          <cell r="AA1374">
            <v>0</v>
          </cell>
          <cell r="AB1374">
            <v>6.06</v>
          </cell>
          <cell r="AC1374">
            <v>14.375</v>
          </cell>
          <cell r="AD1374">
            <v>0</v>
          </cell>
          <cell r="AE1374">
            <v>0</v>
          </cell>
          <cell r="AF1374">
            <v>0</v>
          </cell>
          <cell r="AG1374">
            <v>4740</v>
          </cell>
          <cell r="AH1374">
            <v>328</v>
          </cell>
          <cell r="AI1374">
            <v>54.4</v>
          </cell>
          <cell r="AJ1374">
            <v>16.399999999999999</v>
          </cell>
          <cell r="AK1374">
            <v>13.6</v>
          </cell>
          <cell r="AL1374">
            <v>3.04</v>
          </cell>
          <cell r="AM1374">
            <v>4.42</v>
          </cell>
          <cell r="AN1374">
            <v>3.86</v>
          </cell>
          <cell r="AO1374">
            <v>2.02</v>
          </cell>
          <cell r="AP1374">
            <v>0.86699999999999999</v>
          </cell>
          <cell r="AQ1374">
            <v>0</v>
          </cell>
          <cell r="AR1374">
            <v>0.441</v>
          </cell>
          <cell r="AS1374">
            <v>47.8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3.58</v>
          </cell>
          <cell r="AZ1374">
            <v>0.77900000000000003</v>
          </cell>
          <cell r="BA1374">
            <v>0</v>
          </cell>
          <cell r="BB1374">
            <v>0</v>
          </cell>
          <cell r="BD1374" t="str">
            <v>MC200x29.8</v>
          </cell>
          <cell r="BE1374" t="str">
            <v>MC200x29.8</v>
          </cell>
          <cell r="BF1374">
            <v>29.8</v>
          </cell>
          <cell r="BG1374">
            <v>37.965284279999999</v>
          </cell>
          <cell r="BH1374">
            <v>20.327999999999999</v>
          </cell>
          <cell r="BI1374">
            <v>0</v>
          </cell>
          <cell r="BJ1374">
            <v>0</v>
          </cell>
          <cell r="BK1374">
            <v>7.6992299999999991</v>
          </cell>
          <cell r="BL1374">
            <v>0</v>
          </cell>
          <cell r="BM1374">
            <v>0</v>
          </cell>
          <cell r="BN1374">
            <v>1.0164</v>
          </cell>
          <cell r="BO1374">
            <v>1.2705</v>
          </cell>
          <cell r="BP1374">
            <v>0</v>
          </cell>
          <cell r="BQ1374">
            <v>0</v>
          </cell>
          <cell r="BR1374">
            <v>0</v>
          </cell>
          <cell r="BS1374">
            <v>2.858625</v>
          </cell>
          <cell r="BT1374">
            <v>2.858625</v>
          </cell>
          <cell r="BU1374">
            <v>0</v>
          </cell>
          <cell r="BV1374">
            <v>14.610749999999999</v>
          </cell>
          <cell r="BW1374">
            <v>2.1344399999999997</v>
          </cell>
          <cell r="BX1374">
            <v>0</v>
          </cell>
          <cell r="BY1374">
            <v>2.1420629999999998</v>
          </cell>
          <cell r="BZ1374">
            <v>0.9325469999999999</v>
          </cell>
          <cell r="CA1374">
            <v>0</v>
          </cell>
          <cell r="CB1374">
            <v>0</v>
          </cell>
          <cell r="CC1374">
            <v>6.06</v>
          </cell>
          <cell r="CD1374">
            <v>14.375</v>
          </cell>
          <cell r="CE1374">
            <v>0</v>
          </cell>
          <cell r="CF1374">
            <v>0</v>
          </cell>
          <cell r="CG1374">
            <v>0</v>
          </cell>
          <cell r="CH1374">
            <v>332999.21999999997</v>
          </cell>
          <cell r="CI1374">
            <v>6.6457514481230689E-2</v>
          </cell>
          <cell r="CJ1374">
            <v>2267.8668867453985</v>
          </cell>
          <cell r="CK1374">
            <v>269.06539330439995</v>
          </cell>
          <cell r="CL1374">
            <v>223.12739932559998</v>
          </cell>
          <cell r="CM1374">
            <v>7.72464</v>
          </cell>
          <cell r="CN1374">
            <v>184.26418454806361</v>
          </cell>
          <cell r="CO1374">
            <v>63.328805985059994</v>
          </cell>
          <cell r="CP1374">
            <v>33.14098137042</v>
          </cell>
          <cell r="CQ1374">
            <v>2.2030469999999998</v>
          </cell>
          <cell r="CR1374">
            <v>0</v>
          </cell>
          <cell r="CS1374">
            <v>18.384729725270599</v>
          </cell>
          <cell r="CT1374">
            <v>12866.36557398743</v>
          </cell>
          <cell r="CU1374">
            <v>0</v>
          </cell>
          <cell r="CV1374">
            <v>0</v>
          </cell>
          <cell r="CW1374">
            <v>0</v>
          </cell>
          <cell r="CX1374">
            <v>0</v>
          </cell>
          <cell r="CY1374">
            <v>0</v>
          </cell>
          <cell r="CZ1374">
            <v>9.0967800000000008</v>
          </cell>
          <cell r="DA1374">
            <v>0.77900000000000003</v>
          </cell>
          <cell r="DB1374">
            <v>0</v>
          </cell>
          <cell r="DC1374">
            <v>0</v>
          </cell>
        </row>
        <row r="1375">
          <cell r="C1375" t="str">
            <v>MC8x21.4</v>
          </cell>
          <cell r="D1375" t="str">
            <v>F</v>
          </cell>
          <cell r="E1375">
            <v>21.4</v>
          </cell>
          <cell r="F1375">
            <v>6.28</v>
          </cell>
          <cell r="G1375">
            <v>8</v>
          </cell>
          <cell r="H1375">
            <v>0</v>
          </cell>
          <cell r="I1375">
            <v>0</v>
          </cell>
          <cell r="J1375">
            <v>3.45</v>
          </cell>
          <cell r="K1375">
            <v>0</v>
          </cell>
          <cell r="L1375">
            <v>0</v>
          </cell>
          <cell r="M1375">
            <v>0.375</v>
          </cell>
          <cell r="N1375">
            <v>0.52500000000000002</v>
          </cell>
          <cell r="O1375">
            <v>0</v>
          </cell>
          <cell r="P1375">
            <v>0</v>
          </cell>
          <cell r="Q1375">
            <v>0</v>
          </cell>
          <cell r="R1375">
            <v>1.1875</v>
          </cell>
          <cell r="S1375">
            <v>1.1875</v>
          </cell>
          <cell r="T1375">
            <v>0</v>
          </cell>
          <cell r="U1375">
            <v>5.625</v>
          </cell>
          <cell r="V1375">
            <v>1.02</v>
          </cell>
          <cell r="W1375">
            <v>0</v>
          </cell>
          <cell r="X1375">
            <v>1.0900000000000001</v>
          </cell>
          <cell r="Y1375">
            <v>0.45200000000000001</v>
          </cell>
          <cell r="Z1375">
            <v>0</v>
          </cell>
          <cell r="AA1375">
            <v>0</v>
          </cell>
          <cell r="AB1375">
            <v>6.5714285714285712</v>
          </cell>
          <cell r="AC1375">
            <v>15</v>
          </cell>
          <cell r="AD1375">
            <v>0</v>
          </cell>
          <cell r="AE1375">
            <v>0</v>
          </cell>
          <cell r="AF1375">
            <v>0</v>
          </cell>
          <cell r="AG1375">
            <v>4590</v>
          </cell>
          <cell r="AH1375">
            <v>332</v>
          </cell>
          <cell r="AI1375">
            <v>61.5</v>
          </cell>
          <cell r="AJ1375">
            <v>18.2</v>
          </cell>
          <cell r="AK1375">
            <v>15.4</v>
          </cell>
          <cell r="AL1375">
            <v>3.13</v>
          </cell>
          <cell r="AM1375">
            <v>6.58</v>
          </cell>
          <cell r="AN1375">
            <v>5.18</v>
          </cell>
          <cell r="AO1375">
            <v>2.71</v>
          </cell>
          <cell r="AP1375">
            <v>1.02</v>
          </cell>
          <cell r="AQ1375">
            <v>0</v>
          </cell>
          <cell r="AR1375">
            <v>0.495</v>
          </cell>
          <cell r="AS1375">
            <v>70.8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3.91</v>
          </cell>
          <cell r="AZ1375">
            <v>0.70899999999999996</v>
          </cell>
          <cell r="BA1375">
            <v>0</v>
          </cell>
          <cell r="BB1375">
            <v>0</v>
          </cell>
          <cell r="BD1375" t="str">
            <v>MC200x31.8</v>
          </cell>
          <cell r="BE1375" t="str">
            <v>MC200x31.8</v>
          </cell>
          <cell r="BF1375">
            <v>31.900000000000002</v>
          </cell>
          <cell r="BG1375">
            <v>40.547956679999999</v>
          </cell>
          <cell r="BH1375">
            <v>20.327999999999999</v>
          </cell>
          <cell r="BI1375">
            <v>0</v>
          </cell>
          <cell r="BJ1375">
            <v>0</v>
          </cell>
          <cell r="BK1375">
            <v>8.7664500000000007</v>
          </cell>
          <cell r="BL1375">
            <v>0</v>
          </cell>
          <cell r="BM1375">
            <v>0</v>
          </cell>
          <cell r="BN1375">
            <v>0.95287499999999992</v>
          </cell>
          <cell r="BO1375">
            <v>1.334025</v>
          </cell>
          <cell r="BP1375">
            <v>0</v>
          </cell>
          <cell r="BQ1375">
            <v>0</v>
          </cell>
          <cell r="BR1375">
            <v>0</v>
          </cell>
          <cell r="BS1375">
            <v>3.0174374999999998</v>
          </cell>
          <cell r="BT1375">
            <v>3.0174374999999998</v>
          </cell>
          <cell r="BU1375">
            <v>0</v>
          </cell>
          <cell r="BV1375">
            <v>14.293125</v>
          </cell>
          <cell r="BW1375">
            <v>2.5918199999999998</v>
          </cell>
          <cell r="BX1375">
            <v>0</v>
          </cell>
          <cell r="BY1375">
            <v>2.7696900000000002</v>
          </cell>
          <cell r="BZ1375">
            <v>1.1485320000000001</v>
          </cell>
          <cell r="CA1375">
            <v>0</v>
          </cell>
          <cell r="CB1375">
            <v>0</v>
          </cell>
          <cell r="CC1375">
            <v>6.5714285714285712</v>
          </cell>
          <cell r="CD1375">
            <v>15</v>
          </cell>
          <cell r="CE1375">
            <v>0</v>
          </cell>
          <cell r="CF1375">
            <v>0</v>
          </cell>
          <cell r="CG1375">
            <v>0</v>
          </cell>
          <cell r="CH1375">
            <v>322461.27</v>
          </cell>
          <cell r="CI1375">
            <v>6.7267971974904237E-2</v>
          </cell>
          <cell r="CJ1375">
            <v>2563.8568664493014</v>
          </cell>
          <cell r="CK1375">
            <v>298.59696086219998</v>
          </cell>
          <cell r="CL1375">
            <v>252.65896688339998</v>
          </cell>
          <cell r="CM1375">
            <v>7.9533299999999993</v>
          </cell>
          <cell r="CN1375">
            <v>274.31184034530736</v>
          </cell>
          <cell r="CO1375">
            <v>84.985288860779988</v>
          </cell>
          <cell r="CP1375">
            <v>44.461415600909994</v>
          </cell>
          <cell r="CQ1375">
            <v>2.5918199999999998</v>
          </cell>
          <cell r="CR1375">
            <v>0</v>
          </cell>
          <cell r="CS1375">
            <v>20.635921120201694</v>
          </cell>
          <cell r="CT1375">
            <v>19057.294615864226</v>
          </cell>
          <cell r="CU1375">
            <v>0</v>
          </cell>
          <cell r="CV1375">
            <v>0</v>
          </cell>
          <cell r="CW1375">
            <v>0</v>
          </cell>
          <cell r="CX1375">
            <v>0</v>
          </cell>
          <cell r="CY1375">
            <v>0</v>
          </cell>
          <cell r="CZ1375">
            <v>9.9353099999999994</v>
          </cell>
          <cell r="DA1375">
            <v>0.70899999999999996</v>
          </cell>
          <cell r="DB1375">
            <v>0</v>
          </cell>
          <cell r="DC1375">
            <v>0</v>
          </cell>
        </row>
        <row r="1376">
          <cell r="C1376" t="str">
            <v>MC8x22.8</v>
          </cell>
          <cell r="D1376" t="str">
            <v>F</v>
          </cell>
          <cell r="E1376">
            <v>22.8</v>
          </cell>
          <cell r="F1376">
            <v>6.7</v>
          </cell>
          <cell r="G1376">
            <v>8</v>
          </cell>
          <cell r="H1376">
            <v>0</v>
          </cell>
          <cell r="I1376">
            <v>0</v>
          </cell>
          <cell r="J1376">
            <v>3.5</v>
          </cell>
          <cell r="K1376">
            <v>0</v>
          </cell>
          <cell r="L1376">
            <v>0</v>
          </cell>
          <cell r="M1376">
            <v>0.42699999999999999</v>
          </cell>
          <cell r="N1376">
            <v>0.52500000000000002</v>
          </cell>
          <cell r="O1376">
            <v>0</v>
          </cell>
          <cell r="P1376">
            <v>0</v>
          </cell>
          <cell r="Q1376">
            <v>0</v>
          </cell>
          <cell r="R1376">
            <v>1.1875</v>
          </cell>
          <cell r="S1376">
            <v>1.1875</v>
          </cell>
          <cell r="T1376">
            <v>0</v>
          </cell>
          <cell r="U1376">
            <v>5.625</v>
          </cell>
          <cell r="V1376">
            <v>1.01</v>
          </cell>
          <cell r="W1376">
            <v>0</v>
          </cell>
          <cell r="X1376">
            <v>1.04</v>
          </cell>
          <cell r="Y1376">
            <v>0.41899999999999998</v>
          </cell>
          <cell r="Z1376">
            <v>0</v>
          </cell>
          <cell r="AA1376">
            <v>0</v>
          </cell>
          <cell r="AB1376">
            <v>6.6666666666666661</v>
          </cell>
          <cell r="AC1376">
            <v>13.173302107728338</v>
          </cell>
          <cell r="AD1376">
            <v>0</v>
          </cell>
          <cell r="AE1376">
            <v>0</v>
          </cell>
          <cell r="AF1376">
            <v>0</v>
          </cell>
          <cell r="AG1376">
            <v>4920</v>
          </cell>
          <cell r="AH1376">
            <v>266</v>
          </cell>
          <cell r="AI1376">
            <v>63.8</v>
          </cell>
          <cell r="AJ1376">
            <v>19.100000000000001</v>
          </cell>
          <cell r="AK1376">
            <v>15.9</v>
          </cell>
          <cell r="AL1376">
            <v>3.09</v>
          </cell>
          <cell r="AM1376">
            <v>7.01</v>
          </cell>
          <cell r="AN1376">
            <v>5.37</v>
          </cell>
          <cell r="AO1376">
            <v>2.81</v>
          </cell>
          <cell r="AP1376">
            <v>1.02</v>
          </cell>
          <cell r="AQ1376">
            <v>0</v>
          </cell>
          <cell r="AR1376">
            <v>0.57199999999999995</v>
          </cell>
          <cell r="AS1376">
            <v>75.2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3.84</v>
          </cell>
          <cell r="AZ1376">
            <v>0.71499999999999997</v>
          </cell>
          <cell r="BA1376">
            <v>0</v>
          </cell>
          <cell r="BB1376">
            <v>0</v>
          </cell>
          <cell r="BD1376" t="str">
            <v>MC200x33.9</v>
          </cell>
          <cell r="BE1376" t="str">
            <v>MC200x33.9</v>
          </cell>
          <cell r="BF1376">
            <v>34</v>
          </cell>
          <cell r="BG1376">
            <v>43.259762699999996</v>
          </cell>
          <cell r="BH1376">
            <v>20.327999999999999</v>
          </cell>
          <cell r="BI1376">
            <v>0</v>
          </cell>
          <cell r="BJ1376">
            <v>0</v>
          </cell>
          <cell r="BK1376">
            <v>8.8934999999999995</v>
          </cell>
          <cell r="BL1376">
            <v>0</v>
          </cell>
          <cell r="BM1376">
            <v>0</v>
          </cell>
          <cell r="BN1376">
            <v>1.0850070000000001</v>
          </cell>
          <cell r="BO1376">
            <v>1.334025</v>
          </cell>
          <cell r="BP1376">
            <v>0</v>
          </cell>
          <cell r="BQ1376">
            <v>0</v>
          </cell>
          <cell r="BR1376">
            <v>0</v>
          </cell>
          <cell r="BS1376">
            <v>3.0174374999999998</v>
          </cell>
          <cell r="BT1376">
            <v>3.0174374999999998</v>
          </cell>
          <cell r="BU1376">
            <v>0</v>
          </cell>
          <cell r="BV1376">
            <v>14.293125</v>
          </cell>
          <cell r="BW1376">
            <v>2.5664099999999999</v>
          </cell>
          <cell r="BX1376">
            <v>0</v>
          </cell>
          <cell r="BY1376">
            <v>2.6426400000000001</v>
          </cell>
          <cell r="BZ1376">
            <v>1.0646789999999999</v>
          </cell>
          <cell r="CA1376">
            <v>0</v>
          </cell>
          <cell r="CB1376">
            <v>0</v>
          </cell>
          <cell r="CC1376">
            <v>6.6666666666666661</v>
          </cell>
          <cell r="CD1376">
            <v>13.173302107728338</v>
          </cell>
          <cell r="CE1376">
            <v>0</v>
          </cell>
          <cell r="CF1376">
            <v>0</v>
          </cell>
          <cell r="CG1376">
            <v>0</v>
          </cell>
          <cell r="CH1376">
            <v>345644.76</v>
          </cell>
          <cell r="CI1376">
            <v>5.3895423329290745E-2</v>
          </cell>
          <cell r="CJ1376">
            <v>2659.7409443815518</v>
          </cell>
          <cell r="CK1376">
            <v>313.36274464109999</v>
          </cell>
          <cell r="CL1376">
            <v>260.86218009390001</v>
          </cell>
          <cell r="CM1376">
            <v>7.8516899999999996</v>
          </cell>
          <cell r="CN1376">
            <v>292.23799404568462</v>
          </cell>
          <cell r="CO1376">
            <v>88.10250988077</v>
          </cell>
          <cell r="CP1376">
            <v>46.102058243009999</v>
          </cell>
          <cell r="CQ1376">
            <v>2.5918199999999998</v>
          </cell>
          <cell r="CR1376">
            <v>0</v>
          </cell>
          <cell r="CS1376">
            <v>23.845953294455288</v>
          </cell>
          <cell r="CT1376">
            <v>20241.646258658049</v>
          </cell>
          <cell r="CU1376">
            <v>0</v>
          </cell>
          <cell r="CV1376">
            <v>0</v>
          </cell>
          <cell r="CW1376">
            <v>0</v>
          </cell>
          <cell r="CX1376">
            <v>0</v>
          </cell>
          <cell r="CY1376">
            <v>0</v>
          </cell>
          <cell r="CZ1376">
            <v>9.757439999999999</v>
          </cell>
          <cell r="DA1376">
            <v>0.71499999999999997</v>
          </cell>
          <cell r="DB1376">
            <v>0</v>
          </cell>
          <cell r="DC1376">
            <v>0</v>
          </cell>
        </row>
        <row r="1377">
          <cell r="C1377" t="str">
            <v>MC8x8.5</v>
          </cell>
          <cell r="D1377" t="str">
            <v>F</v>
          </cell>
          <cell r="E1377">
            <v>8.5</v>
          </cell>
          <cell r="F1377">
            <v>2.5</v>
          </cell>
          <cell r="G1377">
            <v>8</v>
          </cell>
          <cell r="H1377">
            <v>0</v>
          </cell>
          <cell r="I1377">
            <v>0</v>
          </cell>
          <cell r="J1377">
            <v>1.87</v>
          </cell>
          <cell r="K1377">
            <v>0</v>
          </cell>
          <cell r="L1377">
            <v>0</v>
          </cell>
          <cell r="M1377">
            <v>0.17899999999999999</v>
          </cell>
          <cell r="N1377">
            <v>0.311</v>
          </cell>
          <cell r="O1377">
            <v>0</v>
          </cell>
          <cell r="P1377">
            <v>0</v>
          </cell>
          <cell r="Q1377">
            <v>0</v>
          </cell>
          <cell r="R1377">
            <v>0.75</v>
          </cell>
          <cell r="S1377">
            <v>0.75</v>
          </cell>
          <cell r="T1377">
            <v>0</v>
          </cell>
          <cell r="U1377">
            <v>6.5</v>
          </cell>
          <cell r="V1377">
            <v>0.42799999999999999</v>
          </cell>
          <cell r="W1377">
            <v>0</v>
          </cell>
          <cell r="X1377">
            <v>0.54200000000000004</v>
          </cell>
          <cell r="Y1377">
            <v>0.156</v>
          </cell>
          <cell r="Z1377">
            <v>0</v>
          </cell>
          <cell r="AA1377">
            <v>0</v>
          </cell>
          <cell r="AB1377">
            <v>6.0128617363344059</v>
          </cell>
          <cell r="AC1377">
            <v>36.312849162011176</v>
          </cell>
          <cell r="AD1377">
            <v>0</v>
          </cell>
          <cell r="AE1377">
            <v>0</v>
          </cell>
          <cell r="AF1377">
            <v>0</v>
          </cell>
          <cell r="AG1377">
            <v>2640</v>
          </cell>
          <cell r="AH1377">
            <v>4120</v>
          </cell>
          <cell r="AI1377">
            <v>23.3</v>
          </cell>
          <cell r="AJ1377">
            <v>6.95</v>
          </cell>
          <cell r="AK1377">
            <v>5.82</v>
          </cell>
          <cell r="AL1377">
            <v>3.05</v>
          </cell>
          <cell r="AM1377">
            <v>0.624</v>
          </cell>
          <cell r="AN1377">
            <v>0.875</v>
          </cell>
          <cell r="AO1377">
            <v>0.43099999999999999</v>
          </cell>
          <cell r="AP1377">
            <v>0.5</v>
          </cell>
          <cell r="AQ1377">
            <v>0</v>
          </cell>
          <cell r="AR1377">
            <v>5.8700000000000002E-2</v>
          </cell>
          <cell r="AS1377">
            <v>8.2100000000000009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3.24</v>
          </cell>
          <cell r="AZ1377">
            <v>0.91</v>
          </cell>
          <cell r="BA1377">
            <v>0</v>
          </cell>
          <cell r="BB1377">
            <v>0</v>
          </cell>
          <cell r="BD1377" t="str">
            <v>MC200x12.6</v>
          </cell>
          <cell r="BE1377" t="str">
            <v>MC200x12.6</v>
          </cell>
          <cell r="BF1377">
            <v>12.7</v>
          </cell>
          <cell r="BG1377">
            <v>16.141702500000001</v>
          </cell>
          <cell r="BH1377">
            <v>20.327999999999999</v>
          </cell>
          <cell r="BI1377">
            <v>0</v>
          </cell>
          <cell r="BJ1377">
            <v>0</v>
          </cell>
          <cell r="BK1377">
            <v>4.7516699999999998</v>
          </cell>
          <cell r="BL1377">
            <v>0</v>
          </cell>
          <cell r="BM1377">
            <v>0</v>
          </cell>
          <cell r="BN1377">
            <v>0.45483899999999999</v>
          </cell>
          <cell r="BO1377">
            <v>0.79025099999999993</v>
          </cell>
          <cell r="BP1377">
            <v>0</v>
          </cell>
          <cell r="BQ1377">
            <v>0</v>
          </cell>
          <cell r="BR1377">
            <v>0</v>
          </cell>
          <cell r="BS1377">
            <v>1.9057499999999998</v>
          </cell>
          <cell r="BT1377">
            <v>1.9057499999999998</v>
          </cell>
          <cell r="BU1377">
            <v>0</v>
          </cell>
          <cell r="BV1377">
            <v>16.516500000000001</v>
          </cell>
          <cell r="BW1377">
            <v>1.087548</v>
          </cell>
          <cell r="BX1377">
            <v>0</v>
          </cell>
          <cell r="BY1377">
            <v>1.3772219999999999</v>
          </cell>
          <cell r="BZ1377">
            <v>0.39639599999999997</v>
          </cell>
          <cell r="CA1377">
            <v>0</v>
          </cell>
          <cell r="CB1377">
            <v>0</v>
          </cell>
          <cell r="CC1377">
            <v>6.0128617363344059</v>
          </cell>
          <cell r="CD1377">
            <v>36.312849162011176</v>
          </cell>
          <cell r="CE1377">
            <v>0</v>
          </cell>
          <cell r="CF1377">
            <v>0</v>
          </cell>
          <cell r="CG1377">
            <v>0</v>
          </cell>
          <cell r="CH1377">
            <v>185467.92</v>
          </cell>
          <cell r="CI1377">
            <v>0.83477121848375135</v>
          </cell>
          <cell r="CJ1377">
            <v>971.34739818323135</v>
          </cell>
          <cell r="CK1377">
            <v>114.02466362595</v>
          </cell>
          <cell r="CL1377">
            <v>95.485401770219994</v>
          </cell>
          <cell r="CM1377">
            <v>7.750049999999999</v>
          </cell>
          <cell r="CN1377">
            <v>26.013767230314862</v>
          </cell>
          <cell r="CO1377">
            <v>14.355623118375</v>
          </cell>
          <cell r="CP1377">
            <v>7.0711697874509998</v>
          </cell>
          <cell r="CQ1377">
            <v>1.2705</v>
          </cell>
          <cell r="CR1377">
            <v>0</v>
          </cell>
          <cell r="CS1377">
            <v>2.4471284237491706</v>
          </cell>
          <cell r="CT1377">
            <v>2209.892497122109</v>
          </cell>
          <cell r="CU1377">
            <v>0</v>
          </cell>
          <cell r="CV1377">
            <v>0</v>
          </cell>
          <cell r="CW1377">
            <v>0</v>
          </cell>
          <cell r="CX1377">
            <v>0</v>
          </cell>
          <cell r="CY1377">
            <v>0</v>
          </cell>
          <cell r="CZ1377">
            <v>8.2328399999999995</v>
          </cell>
          <cell r="DA1377">
            <v>0.91</v>
          </cell>
          <cell r="DB1377">
            <v>0</v>
          </cell>
          <cell r="DC1377">
            <v>0</v>
          </cell>
        </row>
        <row r="1378">
          <cell r="C1378" t="str">
            <v>MC9x23.9</v>
          </cell>
          <cell r="D1378" t="str">
            <v>F</v>
          </cell>
          <cell r="E1378">
            <v>23.9</v>
          </cell>
          <cell r="F1378">
            <v>7.02</v>
          </cell>
          <cell r="G1378">
            <v>9</v>
          </cell>
          <cell r="H1378">
            <v>0</v>
          </cell>
          <cell r="I1378">
            <v>0</v>
          </cell>
          <cell r="J1378">
            <v>3.45</v>
          </cell>
          <cell r="K1378">
            <v>0</v>
          </cell>
          <cell r="L1378">
            <v>0</v>
          </cell>
          <cell r="M1378">
            <v>0.4</v>
          </cell>
          <cell r="N1378">
            <v>0.55000000000000004</v>
          </cell>
          <cell r="O1378">
            <v>0</v>
          </cell>
          <cell r="P1378">
            <v>0</v>
          </cell>
          <cell r="Q1378">
            <v>0</v>
          </cell>
          <cell r="R1378">
            <v>1.1875</v>
          </cell>
          <cell r="S1378">
            <v>1.1875</v>
          </cell>
          <cell r="T1378">
            <v>0</v>
          </cell>
          <cell r="U1378">
            <v>6.625</v>
          </cell>
          <cell r="V1378">
            <v>0.98099999999999998</v>
          </cell>
          <cell r="W1378">
            <v>0</v>
          </cell>
          <cell r="X1378">
            <v>1.04</v>
          </cell>
          <cell r="Y1378">
            <v>0.39</v>
          </cell>
          <cell r="Z1378">
            <v>0</v>
          </cell>
          <cell r="AA1378">
            <v>0</v>
          </cell>
          <cell r="AB1378">
            <v>6.2727272727272725</v>
          </cell>
          <cell r="AC1378">
            <v>16.5625</v>
          </cell>
          <cell r="AD1378">
            <v>0</v>
          </cell>
          <cell r="AE1378">
            <v>0</v>
          </cell>
          <cell r="AF1378">
            <v>0</v>
          </cell>
          <cell r="AG1378">
            <v>4350</v>
          </cell>
          <cell r="AH1378">
            <v>435</v>
          </cell>
          <cell r="AI1378">
            <v>84.9</v>
          </cell>
          <cell r="AJ1378">
            <v>22.5</v>
          </cell>
          <cell r="AK1378">
            <v>18.899999999999999</v>
          </cell>
          <cell r="AL1378">
            <v>3.48</v>
          </cell>
          <cell r="AM1378">
            <v>7.14</v>
          </cell>
          <cell r="AN1378">
            <v>5.51</v>
          </cell>
          <cell r="AO1378">
            <v>2.89</v>
          </cell>
          <cell r="AP1378">
            <v>1.01</v>
          </cell>
          <cell r="AQ1378">
            <v>0</v>
          </cell>
          <cell r="AR1378">
            <v>0.59899999999999998</v>
          </cell>
          <cell r="AS1378">
            <v>98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4.1500000000000004</v>
          </cell>
          <cell r="AZ1378">
            <v>0.76200000000000001</v>
          </cell>
          <cell r="BA1378">
            <v>0</v>
          </cell>
          <cell r="BB1378">
            <v>0</v>
          </cell>
          <cell r="BD1378" t="str">
            <v>MC230x35.6</v>
          </cell>
          <cell r="BE1378" t="str">
            <v>MC230x35.6</v>
          </cell>
          <cell r="BF1378">
            <v>35.6</v>
          </cell>
          <cell r="BG1378">
            <v>45.325900619999992</v>
          </cell>
          <cell r="BH1378">
            <v>22.869</v>
          </cell>
          <cell r="BI1378">
            <v>0</v>
          </cell>
          <cell r="BJ1378">
            <v>0</v>
          </cell>
          <cell r="BK1378">
            <v>8.7664500000000007</v>
          </cell>
          <cell r="BL1378">
            <v>0</v>
          </cell>
          <cell r="BM1378">
            <v>0</v>
          </cell>
          <cell r="BN1378">
            <v>1.0164</v>
          </cell>
          <cell r="BO1378">
            <v>1.3975500000000001</v>
          </cell>
          <cell r="BP1378">
            <v>0</v>
          </cell>
          <cell r="BQ1378">
            <v>0</v>
          </cell>
          <cell r="BR1378">
            <v>0</v>
          </cell>
          <cell r="BS1378">
            <v>3.0174374999999998</v>
          </cell>
          <cell r="BT1378">
            <v>3.0174374999999998</v>
          </cell>
          <cell r="BU1378">
            <v>0</v>
          </cell>
          <cell r="BV1378">
            <v>16.834125</v>
          </cell>
          <cell r="BW1378">
            <v>2.492721</v>
          </cell>
          <cell r="BX1378">
            <v>0</v>
          </cell>
          <cell r="BY1378">
            <v>2.6426400000000001</v>
          </cell>
          <cell r="BZ1378">
            <v>0.99099000000000004</v>
          </cell>
          <cell r="CA1378">
            <v>0</v>
          </cell>
          <cell r="CB1378">
            <v>0</v>
          </cell>
          <cell r="CC1378">
            <v>6.2727272727272725</v>
          </cell>
          <cell r="CD1378">
            <v>16.5625</v>
          </cell>
          <cell r="CE1378">
            <v>0</v>
          </cell>
          <cell r="CF1378">
            <v>0</v>
          </cell>
          <cell r="CG1378">
            <v>0</v>
          </cell>
          <cell r="CH1378">
            <v>305600.55</v>
          </cell>
          <cell r="CI1378">
            <v>8.813725243699802E-2</v>
          </cell>
          <cell r="CJ1378">
            <v>3539.3731375861089</v>
          </cell>
          <cell r="CK1378">
            <v>369.14459447249999</v>
          </cell>
          <cell r="CL1378">
            <v>310.08145935689998</v>
          </cell>
          <cell r="CM1378">
            <v>8.8426799999999997</v>
          </cell>
          <cell r="CN1378">
            <v>297.65752888533353</v>
          </cell>
          <cell r="CO1378">
            <v>90.399409579709996</v>
          </cell>
          <cell r="CP1378">
            <v>47.414572356690002</v>
          </cell>
          <cell r="CQ1378">
            <v>2.5664099999999999</v>
          </cell>
          <cell r="CR1378">
            <v>0</v>
          </cell>
          <cell r="CS1378">
            <v>24.971548991920837</v>
          </cell>
          <cell r="CT1378">
            <v>26378.74113495331</v>
          </cell>
          <cell r="CU1378">
            <v>0</v>
          </cell>
          <cell r="CV1378">
            <v>0</v>
          </cell>
          <cell r="CW1378">
            <v>0</v>
          </cell>
          <cell r="CX1378">
            <v>0</v>
          </cell>
          <cell r="CY1378">
            <v>0</v>
          </cell>
          <cell r="CZ1378">
            <v>10.545150000000001</v>
          </cell>
          <cell r="DA1378">
            <v>0.76200000000000001</v>
          </cell>
          <cell r="DB1378">
            <v>0</v>
          </cell>
          <cell r="DC1378">
            <v>0</v>
          </cell>
        </row>
        <row r="1379">
          <cell r="C1379" t="str">
            <v>MC9x25.4</v>
          </cell>
          <cell r="D1379" t="str">
            <v>F</v>
          </cell>
          <cell r="E1379">
            <v>25.4</v>
          </cell>
          <cell r="F1379">
            <v>7.47</v>
          </cell>
          <cell r="G1379">
            <v>9</v>
          </cell>
          <cell r="H1379">
            <v>0</v>
          </cell>
          <cell r="I1379">
            <v>0</v>
          </cell>
          <cell r="J1379">
            <v>3.5</v>
          </cell>
          <cell r="K1379">
            <v>0</v>
          </cell>
          <cell r="L1379">
            <v>0</v>
          </cell>
          <cell r="M1379">
            <v>0.45</v>
          </cell>
          <cell r="N1379">
            <v>0.55000000000000004</v>
          </cell>
          <cell r="O1379">
            <v>0</v>
          </cell>
          <cell r="P1379">
            <v>0</v>
          </cell>
          <cell r="Q1379">
            <v>0</v>
          </cell>
          <cell r="R1379">
            <v>1.1875</v>
          </cell>
          <cell r="S1379">
            <v>1.1875</v>
          </cell>
          <cell r="T1379">
            <v>0</v>
          </cell>
          <cell r="U1379">
            <v>6.625</v>
          </cell>
          <cell r="V1379">
            <v>0.97</v>
          </cell>
          <cell r="W1379">
            <v>0</v>
          </cell>
          <cell r="X1379">
            <v>0.98599999999999999</v>
          </cell>
          <cell r="Y1379">
            <v>0.41499999999999998</v>
          </cell>
          <cell r="Z1379">
            <v>0</v>
          </cell>
          <cell r="AA1379">
            <v>0</v>
          </cell>
          <cell r="AB1379">
            <v>6.3636363636363633</v>
          </cell>
          <cell r="AC1379">
            <v>14.722222222222221</v>
          </cell>
          <cell r="AD1379">
            <v>0</v>
          </cell>
          <cell r="AE1379">
            <v>0</v>
          </cell>
          <cell r="AF1379">
            <v>0</v>
          </cell>
          <cell r="AG1379">
            <v>4650</v>
          </cell>
          <cell r="AH1379">
            <v>350</v>
          </cell>
          <cell r="AI1379">
            <v>87.9</v>
          </cell>
          <cell r="AJ1379">
            <v>23.5</v>
          </cell>
          <cell r="AK1379">
            <v>19.5</v>
          </cell>
          <cell r="AL1379">
            <v>3.43</v>
          </cell>
          <cell r="AM1379">
            <v>7.57</v>
          </cell>
          <cell r="AN1379">
            <v>5.7</v>
          </cell>
          <cell r="AO1379">
            <v>2.99</v>
          </cell>
          <cell r="AP1379">
            <v>1.01</v>
          </cell>
          <cell r="AQ1379">
            <v>0</v>
          </cell>
          <cell r="AR1379">
            <v>0.69099999999999995</v>
          </cell>
          <cell r="AS1379">
            <v>104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4.08</v>
          </cell>
          <cell r="AZ1379">
            <v>0.77</v>
          </cell>
          <cell r="BA1379">
            <v>0</v>
          </cell>
          <cell r="BB1379">
            <v>0</v>
          </cell>
          <cell r="BD1379" t="str">
            <v>MC230x37.8</v>
          </cell>
          <cell r="BE1379" t="str">
            <v>MC230x37.8</v>
          </cell>
          <cell r="BF1379">
            <v>37.9</v>
          </cell>
          <cell r="BG1379">
            <v>48.231407069999996</v>
          </cell>
          <cell r="BH1379">
            <v>22.869</v>
          </cell>
          <cell r="BI1379">
            <v>0</v>
          </cell>
          <cell r="BJ1379">
            <v>0</v>
          </cell>
          <cell r="BK1379">
            <v>8.8934999999999995</v>
          </cell>
          <cell r="BL1379">
            <v>0</v>
          </cell>
          <cell r="BM1379">
            <v>0</v>
          </cell>
          <cell r="BN1379">
            <v>1.1434500000000001</v>
          </cell>
          <cell r="BO1379">
            <v>1.3975500000000001</v>
          </cell>
          <cell r="BP1379">
            <v>0</v>
          </cell>
          <cell r="BQ1379">
            <v>0</v>
          </cell>
          <cell r="BR1379">
            <v>0</v>
          </cell>
          <cell r="BS1379">
            <v>3.0174374999999998</v>
          </cell>
          <cell r="BT1379">
            <v>3.0174374999999998</v>
          </cell>
          <cell r="BU1379">
            <v>0</v>
          </cell>
          <cell r="BV1379">
            <v>16.834125</v>
          </cell>
          <cell r="BW1379">
            <v>2.4647699999999997</v>
          </cell>
          <cell r="BX1379">
            <v>0</v>
          </cell>
          <cell r="BY1379">
            <v>2.5054259999999999</v>
          </cell>
          <cell r="BZ1379">
            <v>1.0545149999999999</v>
          </cell>
          <cell r="CA1379">
            <v>0</v>
          </cell>
          <cell r="CB1379">
            <v>0</v>
          </cell>
          <cell r="CC1379">
            <v>6.3636363636363633</v>
          </cell>
          <cell r="CD1379">
            <v>14.722222222222221</v>
          </cell>
          <cell r="CE1379">
            <v>0</v>
          </cell>
          <cell r="CF1379">
            <v>0</v>
          </cell>
          <cell r="CG1379">
            <v>0</v>
          </cell>
          <cell r="CH1379">
            <v>326676.45</v>
          </cell>
          <cell r="CI1379">
            <v>7.0915030696435191E-2</v>
          </cell>
          <cell r="CJ1379">
            <v>3664.4393261933919</v>
          </cell>
          <cell r="CK1379">
            <v>385.55102089349998</v>
          </cell>
          <cell r="CL1379">
            <v>319.92531520949996</v>
          </cell>
          <cell r="CM1379">
            <v>8.7156300000000009</v>
          </cell>
          <cell r="CN1379">
            <v>315.58368258571079</v>
          </cell>
          <cell r="CO1379">
            <v>93.516630599699994</v>
          </cell>
          <cell r="CP1379">
            <v>49.055214998789999</v>
          </cell>
          <cell r="CQ1379">
            <v>2.5664099999999999</v>
          </cell>
          <cell r="CR1379">
            <v>0</v>
          </cell>
          <cell r="CS1379">
            <v>28.806912109210849</v>
          </cell>
          <cell r="CT1379">
            <v>27993.76610239943</v>
          </cell>
          <cell r="CU1379">
            <v>0</v>
          </cell>
          <cell r="CV1379">
            <v>0</v>
          </cell>
          <cell r="CW1379">
            <v>0</v>
          </cell>
          <cell r="CX1379">
            <v>0</v>
          </cell>
          <cell r="CY1379">
            <v>0</v>
          </cell>
          <cell r="CZ1379">
            <v>10.367279999999999</v>
          </cell>
          <cell r="DA1379">
            <v>0.77</v>
          </cell>
          <cell r="DB1379">
            <v>0</v>
          </cell>
          <cell r="DC1379">
            <v>0</v>
          </cell>
        </row>
        <row r="1380">
          <cell r="C1380" t="str">
            <v>MT2.5x9.45</v>
          </cell>
          <cell r="D1380" t="str">
            <v>T</v>
          </cell>
          <cell r="E1380">
            <v>9.4499999999999993</v>
          </cell>
          <cell r="F1380">
            <v>2.78</v>
          </cell>
          <cell r="G1380">
            <v>2.5</v>
          </cell>
          <cell r="H1380">
            <v>0</v>
          </cell>
          <cell r="I1380">
            <v>0</v>
          </cell>
          <cell r="J1380">
            <v>5</v>
          </cell>
          <cell r="K1380">
            <v>0</v>
          </cell>
          <cell r="L1380">
            <v>0</v>
          </cell>
          <cell r="M1380">
            <v>0.316</v>
          </cell>
          <cell r="N1380">
            <v>0.41599999999999998</v>
          </cell>
          <cell r="O1380">
            <v>0</v>
          </cell>
          <cell r="P1380">
            <v>0</v>
          </cell>
          <cell r="Q1380">
            <v>0</v>
          </cell>
          <cell r="R1380">
            <v>0.8125</v>
          </cell>
          <cell r="S1380">
            <v>0.8125</v>
          </cell>
          <cell r="T1380">
            <v>0</v>
          </cell>
          <cell r="V1380">
            <v>0</v>
          </cell>
          <cell r="W1380">
            <v>0.51100000000000001</v>
          </cell>
          <cell r="X1380">
            <v>0</v>
          </cell>
          <cell r="Y1380">
            <v>0</v>
          </cell>
          <cell r="Z1380">
            <v>0.27800000000000002</v>
          </cell>
          <cell r="AA1380">
            <v>0</v>
          </cell>
          <cell r="AB1380">
            <v>0</v>
          </cell>
          <cell r="AC1380">
            <v>5.61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1.05</v>
          </cell>
          <cell r="AJ1380">
            <v>1.03</v>
          </cell>
          <cell r="AK1380">
            <v>0.52700000000000002</v>
          </cell>
          <cell r="AL1380">
            <v>0.61499999999999999</v>
          </cell>
          <cell r="AM1380">
            <v>3.93</v>
          </cell>
          <cell r="AN1380">
            <v>2.66</v>
          </cell>
          <cell r="AO1380">
            <v>1.57</v>
          </cell>
          <cell r="AP1380">
            <v>1.19</v>
          </cell>
          <cell r="AQ1380">
            <v>0</v>
          </cell>
          <cell r="AR1380">
            <v>0.16500000000000001</v>
          </cell>
          <cell r="AS1380">
            <v>7.3200000000000001E-2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1.37</v>
          </cell>
          <cell r="AZ1380">
            <v>0.95099999999999996</v>
          </cell>
          <cell r="BA1380">
            <v>0</v>
          </cell>
          <cell r="BB1380">
            <v>1</v>
          </cell>
          <cell r="BD1380" t="str">
            <v>MT65x14.05</v>
          </cell>
          <cell r="BE1380" t="str">
            <v>MT65x14.05</v>
          </cell>
          <cell r="BF1380">
            <v>14.1</v>
          </cell>
          <cell r="BG1380">
            <v>17.949573179999998</v>
          </cell>
          <cell r="BH1380">
            <v>6.3525</v>
          </cell>
          <cell r="BI1380">
            <v>0</v>
          </cell>
          <cell r="BJ1380">
            <v>0</v>
          </cell>
          <cell r="BK1380">
            <v>12.705</v>
          </cell>
          <cell r="BL1380">
            <v>0</v>
          </cell>
          <cell r="BM1380">
            <v>0</v>
          </cell>
          <cell r="BN1380">
            <v>0.802956</v>
          </cell>
          <cell r="BO1380">
            <v>1.057056</v>
          </cell>
          <cell r="BP1380">
            <v>0</v>
          </cell>
          <cell r="BQ1380">
            <v>0</v>
          </cell>
          <cell r="BR1380">
            <v>0</v>
          </cell>
          <cell r="BS1380">
            <v>2.0645625000000001</v>
          </cell>
          <cell r="BT1380">
            <v>2.0645625000000001</v>
          </cell>
          <cell r="BU1380">
            <v>0</v>
          </cell>
          <cell r="BW1380">
            <v>0</v>
          </cell>
          <cell r="BX1380">
            <v>1.298451</v>
          </cell>
          <cell r="BY1380">
            <v>0</v>
          </cell>
          <cell r="BZ1380">
            <v>0</v>
          </cell>
          <cell r="CA1380">
            <v>0.70639800000000008</v>
          </cell>
          <cell r="CB1380">
            <v>0</v>
          </cell>
          <cell r="CC1380">
            <v>0</v>
          </cell>
          <cell r="CD1380">
            <v>5.61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43.773166012549048</v>
          </cell>
          <cell r="CK1380">
            <v>16.898619213629999</v>
          </cell>
          <cell r="CL1380">
            <v>8.6461867238670003</v>
          </cell>
          <cell r="CM1380">
            <v>1.5627149999999999</v>
          </cell>
          <cell r="CN1380">
            <v>163.83670707554074</v>
          </cell>
          <cell r="CO1380">
            <v>43.641094279859999</v>
          </cell>
          <cell r="CP1380">
            <v>25.75808948097</v>
          </cell>
          <cell r="CQ1380">
            <v>3.02379</v>
          </cell>
          <cell r="CR1380">
            <v>0</v>
          </cell>
          <cell r="CS1380">
            <v>6.8786403734005654</v>
          </cell>
          <cell r="CT1380">
            <v>19.703304602842675</v>
          </cell>
          <cell r="CU1380">
            <v>0</v>
          </cell>
          <cell r="CV1380">
            <v>0</v>
          </cell>
          <cell r="CW1380">
            <v>0</v>
          </cell>
          <cell r="CX1380">
            <v>0</v>
          </cell>
          <cell r="CY1380">
            <v>0</v>
          </cell>
          <cell r="CZ1380">
            <v>3.4811700000000001</v>
          </cell>
          <cell r="DA1380">
            <v>0.95099999999999996</v>
          </cell>
          <cell r="DB1380">
            <v>0</v>
          </cell>
          <cell r="DC1380">
            <v>1</v>
          </cell>
        </row>
        <row r="1381">
          <cell r="C1381" t="str">
            <v>MT2x3</v>
          </cell>
          <cell r="D1381" t="str">
            <v>F</v>
          </cell>
          <cell r="E1381">
            <v>3</v>
          </cell>
          <cell r="F1381">
            <v>0.85499999999999998</v>
          </cell>
          <cell r="G1381">
            <v>1.9</v>
          </cell>
          <cell r="H1381">
            <v>0</v>
          </cell>
          <cell r="I1381">
            <v>0</v>
          </cell>
          <cell r="J1381">
            <v>3.8</v>
          </cell>
          <cell r="K1381">
            <v>0</v>
          </cell>
          <cell r="L1381">
            <v>0</v>
          </cell>
          <cell r="M1381">
            <v>0.13</v>
          </cell>
          <cell r="N1381">
            <v>0.16</v>
          </cell>
          <cell r="O1381">
            <v>0</v>
          </cell>
          <cell r="P1381">
            <v>0</v>
          </cell>
          <cell r="Q1381">
            <v>0</v>
          </cell>
          <cell r="R1381">
            <v>0.5</v>
          </cell>
          <cell r="S1381">
            <v>0.5</v>
          </cell>
          <cell r="T1381">
            <v>0</v>
          </cell>
          <cell r="V1381">
            <v>0</v>
          </cell>
          <cell r="W1381">
            <v>0.34100000000000003</v>
          </cell>
          <cell r="X1381">
            <v>0</v>
          </cell>
          <cell r="Y1381">
            <v>0</v>
          </cell>
          <cell r="Z1381">
            <v>0.112</v>
          </cell>
          <cell r="AA1381">
            <v>0</v>
          </cell>
          <cell r="AB1381">
            <v>0</v>
          </cell>
          <cell r="AC1381">
            <v>11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0.20799999999999999</v>
          </cell>
          <cell r="AJ1381">
            <v>0.24099999999999999</v>
          </cell>
          <cell r="AK1381">
            <v>0.13300000000000001</v>
          </cell>
          <cell r="AL1381">
            <v>0.49299999999999999</v>
          </cell>
          <cell r="AM1381">
            <v>0.73199999999999998</v>
          </cell>
          <cell r="AN1381">
            <v>0.58799999999999997</v>
          </cell>
          <cell r="AO1381">
            <v>0.38500000000000001</v>
          </cell>
          <cell r="AP1381">
            <v>0.92600000000000005</v>
          </cell>
          <cell r="AQ1381">
            <v>0</v>
          </cell>
          <cell r="AR1381">
            <v>9.1900000000000003E-3</v>
          </cell>
          <cell r="AS1381">
            <v>1.9300000000000001E-3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1.08</v>
          </cell>
          <cell r="AZ1381">
            <v>0.94199999999999995</v>
          </cell>
          <cell r="BA1381">
            <v>0</v>
          </cell>
          <cell r="BB1381">
            <v>1</v>
          </cell>
          <cell r="BD1381" t="str">
            <v>MT50x4.45</v>
          </cell>
          <cell r="BE1381" t="str">
            <v>MT50x4.45</v>
          </cell>
          <cell r="BF1381">
            <v>4.47</v>
          </cell>
          <cell r="BG1381">
            <v>5.520462255</v>
          </cell>
          <cell r="BH1381">
            <v>4.8278999999999996</v>
          </cell>
          <cell r="BI1381">
            <v>0</v>
          </cell>
          <cell r="BJ1381">
            <v>0</v>
          </cell>
          <cell r="BK1381">
            <v>9.6557999999999993</v>
          </cell>
          <cell r="BL1381">
            <v>0</v>
          </cell>
          <cell r="BM1381">
            <v>0</v>
          </cell>
          <cell r="BN1381">
            <v>0.33033000000000001</v>
          </cell>
          <cell r="BO1381">
            <v>0.40655999999999998</v>
          </cell>
          <cell r="BP1381">
            <v>0</v>
          </cell>
          <cell r="BQ1381">
            <v>0</v>
          </cell>
          <cell r="BR1381">
            <v>0</v>
          </cell>
          <cell r="BS1381">
            <v>1.2705</v>
          </cell>
          <cell r="BT1381">
            <v>1.2705</v>
          </cell>
          <cell r="BU1381">
            <v>0</v>
          </cell>
          <cell r="BW1381">
            <v>0</v>
          </cell>
          <cell r="BX1381">
            <v>0.86648100000000006</v>
          </cell>
          <cell r="BY1381">
            <v>0</v>
          </cell>
          <cell r="BZ1381">
            <v>0</v>
          </cell>
          <cell r="CA1381">
            <v>0.28459200000000001</v>
          </cell>
          <cell r="CB1381">
            <v>0</v>
          </cell>
          <cell r="CC1381">
            <v>0</v>
          </cell>
          <cell r="CD1381">
            <v>11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8.6712557434382873</v>
          </cell>
          <cell r="CK1381">
            <v>3.9539487674609997</v>
          </cell>
          <cell r="CL1381">
            <v>2.1820547139929998</v>
          </cell>
          <cell r="CM1381">
            <v>1.252713</v>
          </cell>
          <cell r="CN1381">
            <v>30.516150020177051</v>
          </cell>
          <cell r="CO1381">
            <v>9.6469787355479983</v>
          </cell>
          <cell r="CP1381">
            <v>6.3164741720849999</v>
          </cell>
          <cell r="CQ1381">
            <v>2.3529659999999999</v>
          </cell>
          <cell r="CR1381">
            <v>0</v>
          </cell>
          <cell r="CS1381">
            <v>0.38311942443364361</v>
          </cell>
          <cell r="CT1381">
            <v>0.51949969786183559</v>
          </cell>
          <cell r="CU1381">
            <v>0</v>
          </cell>
          <cell r="CV1381">
            <v>0</v>
          </cell>
          <cell r="CW1381">
            <v>0</v>
          </cell>
          <cell r="CX1381">
            <v>0</v>
          </cell>
          <cell r="CY1381">
            <v>0</v>
          </cell>
          <cell r="CZ1381">
            <v>2.7442800000000003</v>
          </cell>
          <cell r="DA1381">
            <v>0.94199999999999995</v>
          </cell>
          <cell r="DB1381">
            <v>0</v>
          </cell>
          <cell r="DC1381">
            <v>1</v>
          </cell>
        </row>
        <row r="1382">
          <cell r="C1382" t="str">
            <v>MT3x1.85</v>
          </cell>
          <cell r="D1382" t="str">
            <v>F</v>
          </cell>
          <cell r="E1382">
            <v>1.85</v>
          </cell>
          <cell r="F1382">
            <v>0.54</v>
          </cell>
          <cell r="G1382">
            <v>2.96</v>
          </cell>
          <cell r="H1382">
            <v>0</v>
          </cell>
          <cell r="I1382">
            <v>0</v>
          </cell>
          <cell r="J1382">
            <v>2</v>
          </cell>
          <cell r="K1382">
            <v>0</v>
          </cell>
          <cell r="L1382">
            <v>0</v>
          </cell>
          <cell r="M1382">
            <v>9.8000000000000004E-2</v>
          </cell>
          <cell r="N1382">
            <v>0.129</v>
          </cell>
          <cell r="O1382">
            <v>0</v>
          </cell>
          <cell r="P1382">
            <v>0</v>
          </cell>
          <cell r="Q1382">
            <v>0</v>
          </cell>
          <cell r="R1382">
            <v>0.3125</v>
          </cell>
          <cell r="S1382">
            <v>0.3125</v>
          </cell>
          <cell r="T1382">
            <v>0</v>
          </cell>
          <cell r="V1382">
            <v>0</v>
          </cell>
          <cell r="W1382">
            <v>0.82699999999999996</v>
          </cell>
          <cell r="X1382">
            <v>0</v>
          </cell>
          <cell r="Y1382">
            <v>0</v>
          </cell>
          <cell r="Z1382">
            <v>0.17399999999999999</v>
          </cell>
          <cell r="AA1382">
            <v>0</v>
          </cell>
          <cell r="AB1382">
            <v>0</v>
          </cell>
          <cell r="AC1382">
            <v>27.4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0.48299999999999998</v>
          </cell>
          <cell r="AJ1382">
            <v>0.40899999999999997</v>
          </cell>
          <cell r="AK1382">
            <v>0.22600000000000001</v>
          </cell>
          <cell r="AL1382">
            <v>0.94599999999999995</v>
          </cell>
          <cell r="AM1382">
            <v>8.6300000000000002E-2</v>
          </cell>
          <cell r="AN1382">
            <v>0.13600000000000001</v>
          </cell>
          <cell r="AO1382">
            <v>8.6300000000000002E-2</v>
          </cell>
          <cell r="AP1382">
            <v>0.4</v>
          </cell>
          <cell r="AQ1382">
            <v>0</v>
          </cell>
          <cell r="AR1382">
            <v>2.65E-3</v>
          </cell>
          <cell r="AS1382">
            <v>7.5500000000000003E-4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1.28</v>
          </cell>
          <cell r="AZ1382">
            <v>0.64500000000000002</v>
          </cell>
          <cell r="BA1382">
            <v>0</v>
          </cell>
          <cell r="BB1382">
            <v>0.60899999999999999</v>
          </cell>
          <cell r="BD1382" t="str">
            <v>MT75x2.75</v>
          </cell>
          <cell r="BE1382" t="str">
            <v>MT75x2.75</v>
          </cell>
          <cell r="BF1382">
            <v>2.76</v>
          </cell>
          <cell r="BG1382">
            <v>3.4866077400000002</v>
          </cell>
          <cell r="BH1382">
            <v>7.5213599999999996</v>
          </cell>
          <cell r="BI1382">
            <v>0</v>
          </cell>
          <cell r="BJ1382">
            <v>0</v>
          </cell>
          <cell r="BK1382">
            <v>5.0819999999999999</v>
          </cell>
          <cell r="BL1382">
            <v>0</v>
          </cell>
          <cell r="BM1382">
            <v>0</v>
          </cell>
          <cell r="BN1382">
            <v>0.24901799999999999</v>
          </cell>
          <cell r="BO1382">
            <v>0.327789</v>
          </cell>
          <cell r="BP1382">
            <v>0</v>
          </cell>
          <cell r="BQ1382">
            <v>0</v>
          </cell>
          <cell r="BR1382">
            <v>0</v>
          </cell>
          <cell r="BS1382">
            <v>0.7940625</v>
          </cell>
          <cell r="BT1382">
            <v>0.7940625</v>
          </cell>
          <cell r="BU1382">
            <v>0</v>
          </cell>
          <cell r="BW1382">
            <v>0</v>
          </cell>
          <cell r="BX1382">
            <v>2.101407</v>
          </cell>
          <cell r="BY1382">
            <v>0</v>
          </cell>
          <cell r="BZ1382">
            <v>0</v>
          </cell>
          <cell r="CA1382">
            <v>0.44213399999999997</v>
          </cell>
          <cell r="CB1382">
            <v>0</v>
          </cell>
          <cell r="CC1382">
            <v>0</v>
          </cell>
          <cell r="CD1382">
            <v>27.4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20.135656365772562</v>
          </cell>
          <cell r="CK1382">
            <v>6.7102284061889996</v>
          </cell>
          <cell r="CL1382">
            <v>3.7078523711460001</v>
          </cell>
          <cell r="CM1382">
            <v>2.4037859999999998</v>
          </cell>
          <cell r="CN1382">
            <v>3.5977373589361741</v>
          </cell>
          <cell r="CO1382">
            <v>2.231273993256</v>
          </cell>
          <cell r="CP1382">
            <v>1.4158746001322999</v>
          </cell>
          <cell r="CQ1382">
            <v>1.0164</v>
          </cell>
          <cell r="CR1382">
            <v>0</v>
          </cell>
          <cell r="CS1382">
            <v>0.11047513326976664</v>
          </cell>
          <cell r="CT1382">
            <v>0.20322397507030357</v>
          </cell>
          <cell r="CU1382">
            <v>0</v>
          </cell>
          <cell r="CV1382">
            <v>0</v>
          </cell>
          <cell r="CW1382">
            <v>0</v>
          </cell>
          <cell r="CX1382">
            <v>0</v>
          </cell>
          <cell r="CY1382">
            <v>0</v>
          </cell>
          <cell r="CZ1382">
            <v>3.2524799999999998</v>
          </cell>
          <cell r="DA1382">
            <v>0.64500000000000002</v>
          </cell>
          <cell r="DB1382">
            <v>0</v>
          </cell>
          <cell r="DC1382">
            <v>0.60499999999999998</v>
          </cell>
        </row>
        <row r="1383">
          <cell r="C1383" t="str">
            <v>MT3x2.2</v>
          </cell>
          <cell r="D1383" t="str">
            <v>F</v>
          </cell>
          <cell r="E1383">
            <v>2.2000000000000002</v>
          </cell>
          <cell r="F1383">
            <v>0.64300000000000002</v>
          </cell>
          <cell r="G1383">
            <v>3</v>
          </cell>
          <cell r="H1383">
            <v>0</v>
          </cell>
          <cell r="I1383">
            <v>0</v>
          </cell>
          <cell r="J1383">
            <v>1.84</v>
          </cell>
          <cell r="K1383">
            <v>0</v>
          </cell>
          <cell r="L1383">
            <v>0</v>
          </cell>
          <cell r="M1383">
            <v>0.114</v>
          </cell>
          <cell r="N1383">
            <v>0.17100000000000001</v>
          </cell>
          <cell r="O1383">
            <v>0</v>
          </cell>
          <cell r="P1383">
            <v>0</v>
          </cell>
          <cell r="Q1383">
            <v>0</v>
          </cell>
          <cell r="R1383">
            <v>0.375</v>
          </cell>
          <cell r="S1383">
            <v>0.375</v>
          </cell>
          <cell r="T1383">
            <v>0</v>
          </cell>
          <cell r="V1383">
            <v>0</v>
          </cell>
          <cell r="W1383">
            <v>0.84099999999999997</v>
          </cell>
          <cell r="X1383">
            <v>0</v>
          </cell>
          <cell r="Y1383">
            <v>0</v>
          </cell>
          <cell r="Z1383">
            <v>0.19</v>
          </cell>
          <cell r="AA1383">
            <v>0</v>
          </cell>
          <cell r="AB1383">
            <v>0</v>
          </cell>
          <cell r="AC1383">
            <v>23.5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0.57899999999999996</v>
          </cell>
          <cell r="AJ1383">
            <v>0.48299999999999998</v>
          </cell>
          <cell r="AK1383">
            <v>0.26800000000000002</v>
          </cell>
          <cell r="AL1383">
            <v>0.94899999999999995</v>
          </cell>
          <cell r="AM1383">
            <v>8.9700000000000002E-2</v>
          </cell>
          <cell r="AN1383">
            <v>0.155</v>
          </cell>
          <cell r="AO1383">
            <v>9.7299999999999998E-2</v>
          </cell>
          <cell r="AP1383">
            <v>0.374</v>
          </cell>
          <cell r="AQ1383">
            <v>0</v>
          </cell>
          <cell r="AR1383">
            <v>4.9399999999999999E-3</v>
          </cell>
          <cell r="AS1383">
            <v>1.24E-3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1.27</v>
          </cell>
          <cell r="AZ1383">
            <v>0.64600000000000002</v>
          </cell>
          <cell r="BA1383">
            <v>0</v>
          </cell>
          <cell r="BB1383">
            <v>0.77900000000000003</v>
          </cell>
          <cell r="BD1383" t="str">
            <v>MT75x3.3</v>
          </cell>
          <cell r="BE1383" t="str">
            <v>MT75x3.3</v>
          </cell>
          <cell r="BF1383">
            <v>3.28</v>
          </cell>
          <cell r="BG1383">
            <v>4.1516458829999996</v>
          </cell>
          <cell r="BH1383">
            <v>7.6229999999999993</v>
          </cell>
          <cell r="BI1383">
            <v>0</v>
          </cell>
          <cell r="BJ1383">
            <v>0</v>
          </cell>
          <cell r="BK1383">
            <v>4.67544</v>
          </cell>
          <cell r="BL1383">
            <v>0</v>
          </cell>
          <cell r="BM1383">
            <v>0</v>
          </cell>
          <cell r="BN1383">
            <v>0.28967399999999999</v>
          </cell>
          <cell r="BO1383">
            <v>0.43451100000000004</v>
          </cell>
          <cell r="BP1383">
            <v>0</v>
          </cell>
          <cell r="BQ1383">
            <v>0</v>
          </cell>
          <cell r="BR1383">
            <v>0</v>
          </cell>
          <cell r="BS1383">
            <v>0.95287499999999992</v>
          </cell>
          <cell r="BT1383">
            <v>0.95287499999999992</v>
          </cell>
          <cell r="BU1383">
            <v>0</v>
          </cell>
          <cell r="BW1383">
            <v>0</v>
          </cell>
          <cell r="BX1383">
            <v>2.136981</v>
          </cell>
          <cell r="BY1383">
            <v>0</v>
          </cell>
          <cell r="BZ1383">
            <v>0</v>
          </cell>
          <cell r="CA1383">
            <v>0.48279</v>
          </cell>
          <cell r="CB1383">
            <v>0</v>
          </cell>
          <cell r="CC1383">
            <v>0</v>
          </cell>
          <cell r="CD1383">
            <v>23.5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24.137774401205615</v>
          </cell>
          <cell r="CK1383">
            <v>7.9243039613429991</v>
          </cell>
          <cell r="CL1383">
            <v>4.396922280828</v>
          </cell>
          <cell r="CM1383">
            <v>2.4114089999999999</v>
          </cell>
          <cell r="CN1383">
            <v>3.7394790393577617</v>
          </cell>
          <cell r="CO1383">
            <v>2.5429960952549999</v>
          </cell>
          <cell r="CP1383">
            <v>1.5963452907632998</v>
          </cell>
          <cell r="CQ1383">
            <v>0.95033400000000001</v>
          </cell>
          <cell r="CR1383">
            <v>0</v>
          </cell>
          <cell r="CS1383">
            <v>0.20594232390665934</v>
          </cell>
          <cell r="CT1383">
            <v>0.33377182660553167</v>
          </cell>
          <cell r="CU1383">
            <v>0</v>
          </cell>
          <cell r="CV1383">
            <v>0</v>
          </cell>
          <cell r="CW1383">
            <v>0</v>
          </cell>
          <cell r="CX1383">
            <v>0</v>
          </cell>
          <cell r="CY1383">
            <v>0</v>
          </cell>
          <cell r="CZ1383">
            <v>3.2270699999999999</v>
          </cell>
          <cell r="DA1383">
            <v>0.64600000000000002</v>
          </cell>
          <cell r="DB1383">
            <v>0</v>
          </cell>
          <cell r="DC1383">
            <v>0.77300000000000002</v>
          </cell>
        </row>
        <row r="1384">
          <cell r="C1384" t="str">
            <v>MT4x3.1</v>
          </cell>
          <cell r="D1384" t="str">
            <v>F</v>
          </cell>
          <cell r="E1384">
            <v>3.1</v>
          </cell>
          <cell r="F1384">
            <v>0.90400000000000003</v>
          </cell>
          <cell r="G1384">
            <v>4</v>
          </cell>
          <cell r="H1384">
            <v>0</v>
          </cell>
          <cell r="I1384">
            <v>0</v>
          </cell>
          <cell r="J1384">
            <v>2.2799999999999998</v>
          </cell>
          <cell r="K1384">
            <v>0</v>
          </cell>
          <cell r="L1384">
            <v>0</v>
          </cell>
          <cell r="M1384">
            <v>0.129</v>
          </cell>
          <cell r="N1384">
            <v>0.17699999999999999</v>
          </cell>
          <cell r="O1384">
            <v>0</v>
          </cell>
          <cell r="P1384">
            <v>0</v>
          </cell>
          <cell r="Q1384">
            <v>0</v>
          </cell>
          <cell r="R1384">
            <v>0.4375</v>
          </cell>
          <cell r="S1384">
            <v>0.4375</v>
          </cell>
          <cell r="T1384">
            <v>0</v>
          </cell>
          <cell r="V1384">
            <v>0</v>
          </cell>
          <cell r="W1384">
            <v>1.18</v>
          </cell>
          <cell r="X1384">
            <v>0</v>
          </cell>
          <cell r="Y1384">
            <v>0</v>
          </cell>
          <cell r="Z1384">
            <v>0.497</v>
          </cell>
          <cell r="AA1384">
            <v>0</v>
          </cell>
          <cell r="AB1384">
            <v>0</v>
          </cell>
          <cell r="AC1384">
            <v>28.2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1.5</v>
          </cell>
          <cell r="AJ1384">
            <v>0.96699999999999997</v>
          </cell>
          <cell r="AK1384">
            <v>0.53300000000000003</v>
          </cell>
          <cell r="AL1384">
            <v>1.29</v>
          </cell>
          <cell r="AM1384">
            <v>0.17599999999999999</v>
          </cell>
          <cell r="AN1384">
            <v>0.247</v>
          </cell>
          <cell r="AO1384">
            <v>0.154</v>
          </cell>
          <cell r="AP1384">
            <v>0.441</v>
          </cell>
          <cell r="AQ1384">
            <v>0</v>
          </cell>
          <cell r="AR1384">
            <v>7.7799999999999996E-3</v>
          </cell>
          <cell r="AS1384">
            <v>4.0299999999999997E-3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1.75</v>
          </cell>
          <cell r="AZ1384">
            <v>0.61099999999999999</v>
          </cell>
          <cell r="BA1384">
            <v>0</v>
          </cell>
          <cell r="BB1384">
            <v>0.57799999999999996</v>
          </cell>
          <cell r="BD1384" t="str">
            <v>MT100x4.6</v>
          </cell>
          <cell r="BE1384" t="str">
            <v>MT100x4.6</v>
          </cell>
          <cell r="BF1384">
            <v>4.62</v>
          </cell>
          <cell r="BG1384">
            <v>5.8368396239999996</v>
          </cell>
          <cell r="BH1384">
            <v>10.164</v>
          </cell>
          <cell r="BI1384">
            <v>0</v>
          </cell>
          <cell r="BJ1384">
            <v>0</v>
          </cell>
          <cell r="BK1384">
            <v>5.7934799999999997</v>
          </cell>
          <cell r="BL1384">
            <v>0</v>
          </cell>
          <cell r="BM1384">
            <v>0</v>
          </cell>
          <cell r="BN1384">
            <v>0.327789</v>
          </cell>
          <cell r="BO1384">
            <v>0.44975699999999996</v>
          </cell>
          <cell r="BP1384">
            <v>0</v>
          </cell>
          <cell r="BQ1384">
            <v>0</v>
          </cell>
          <cell r="BR1384">
            <v>0</v>
          </cell>
          <cell r="BS1384">
            <v>1.1116874999999999</v>
          </cell>
          <cell r="BT1384">
            <v>1.1116874999999999</v>
          </cell>
          <cell r="BU1384">
            <v>0</v>
          </cell>
          <cell r="BW1384">
            <v>0</v>
          </cell>
          <cell r="BX1384">
            <v>2.9983799999999996</v>
          </cell>
          <cell r="BY1384">
            <v>0</v>
          </cell>
          <cell r="BZ1384">
            <v>0</v>
          </cell>
          <cell r="CA1384">
            <v>1.262877</v>
          </cell>
          <cell r="CB1384">
            <v>0</v>
          </cell>
          <cell r="CC1384">
            <v>0</v>
          </cell>
          <cell r="CD1384">
            <v>28.2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62.533094303641498</v>
          </cell>
          <cell r="CK1384">
            <v>15.865014349106998</v>
          </cell>
          <cell r="CL1384">
            <v>8.7446252823930006</v>
          </cell>
          <cell r="CM1384">
            <v>3.2778900000000002</v>
          </cell>
          <cell r="CN1384">
            <v>7.3372163982939353</v>
          </cell>
          <cell r="CO1384">
            <v>4.0523873259869996</v>
          </cell>
          <cell r="CP1384">
            <v>2.5265896688339997</v>
          </cell>
          <cell r="CQ1384">
            <v>1.120581</v>
          </cell>
          <cell r="CR1384">
            <v>0</v>
          </cell>
          <cell r="CS1384">
            <v>0.32433831578822053</v>
          </cell>
          <cell r="CT1384">
            <v>1.0847584364679779</v>
          </cell>
          <cell r="CU1384">
            <v>0</v>
          </cell>
          <cell r="CV1384">
            <v>0</v>
          </cell>
          <cell r="CW1384">
            <v>0</v>
          </cell>
          <cell r="CX1384">
            <v>0</v>
          </cell>
          <cell r="CY1384">
            <v>0</v>
          </cell>
          <cell r="CZ1384">
            <v>4.4467499999999998</v>
          </cell>
          <cell r="DA1384">
            <v>0.61099999999999999</v>
          </cell>
          <cell r="DB1384">
            <v>0</v>
          </cell>
          <cell r="DC1384">
            <v>0.57400000000000007</v>
          </cell>
        </row>
        <row r="1385">
          <cell r="C1385" t="str">
            <v>MT4x3.25</v>
          </cell>
          <cell r="D1385" t="str">
            <v>F</v>
          </cell>
          <cell r="E1385">
            <v>3.25</v>
          </cell>
          <cell r="F1385">
            <v>0.95299999999999996</v>
          </cell>
          <cell r="G1385">
            <v>4</v>
          </cell>
          <cell r="H1385">
            <v>0</v>
          </cell>
          <cell r="I1385">
            <v>0</v>
          </cell>
          <cell r="J1385">
            <v>2.2799999999999998</v>
          </cell>
          <cell r="K1385">
            <v>0</v>
          </cell>
          <cell r="L1385">
            <v>0</v>
          </cell>
          <cell r="M1385">
            <v>0.13500000000000001</v>
          </cell>
          <cell r="N1385">
            <v>0.189</v>
          </cell>
          <cell r="O1385">
            <v>0</v>
          </cell>
          <cell r="P1385">
            <v>0</v>
          </cell>
          <cell r="Q1385">
            <v>0</v>
          </cell>
          <cell r="R1385">
            <v>0.5625</v>
          </cell>
          <cell r="S1385">
            <v>0.5625</v>
          </cell>
          <cell r="T1385">
            <v>0</v>
          </cell>
          <cell r="V1385">
            <v>0</v>
          </cell>
          <cell r="W1385">
            <v>1.18</v>
          </cell>
          <cell r="X1385">
            <v>0</v>
          </cell>
          <cell r="Y1385">
            <v>0</v>
          </cell>
          <cell r="Z1385">
            <v>0.47199999999999998</v>
          </cell>
          <cell r="AA1385">
            <v>0</v>
          </cell>
          <cell r="AB1385">
            <v>0</v>
          </cell>
          <cell r="AC1385">
            <v>26.9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1.57</v>
          </cell>
          <cell r="AJ1385">
            <v>1.01</v>
          </cell>
          <cell r="AK1385">
            <v>0.55800000000000005</v>
          </cell>
          <cell r="AL1385">
            <v>1.29</v>
          </cell>
          <cell r="AM1385">
            <v>0.188</v>
          </cell>
          <cell r="AN1385">
            <v>0.26400000000000001</v>
          </cell>
          <cell r="AO1385">
            <v>0.16500000000000001</v>
          </cell>
          <cell r="AP1385">
            <v>0.44400000000000001</v>
          </cell>
          <cell r="AQ1385">
            <v>0</v>
          </cell>
          <cell r="AR1385">
            <v>9.1699999999999993E-3</v>
          </cell>
          <cell r="AS1385">
            <v>4.6299999999999996E-3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1.74</v>
          </cell>
          <cell r="AZ1385">
            <v>0.61099999999999999</v>
          </cell>
          <cell r="BA1385">
            <v>0</v>
          </cell>
          <cell r="BB1385">
            <v>0.63300000000000001</v>
          </cell>
          <cell r="BD1385" t="str">
            <v>MT100x4.85</v>
          </cell>
          <cell r="BE1385" t="str">
            <v>MT100x4.85</v>
          </cell>
          <cell r="BF1385">
            <v>4.84</v>
          </cell>
          <cell r="BG1385">
            <v>6.1532169929999991</v>
          </cell>
          <cell r="BH1385">
            <v>10.164</v>
          </cell>
          <cell r="BI1385">
            <v>0</v>
          </cell>
          <cell r="BJ1385">
            <v>0</v>
          </cell>
          <cell r="BK1385">
            <v>5.7934799999999997</v>
          </cell>
          <cell r="BL1385">
            <v>0</v>
          </cell>
          <cell r="BM1385">
            <v>0</v>
          </cell>
          <cell r="BN1385">
            <v>0.34303500000000003</v>
          </cell>
          <cell r="BO1385">
            <v>0.48024899999999998</v>
          </cell>
          <cell r="BP1385">
            <v>0</v>
          </cell>
          <cell r="BQ1385">
            <v>0</v>
          </cell>
          <cell r="BR1385">
            <v>0</v>
          </cell>
          <cell r="BS1385">
            <v>1.4293125</v>
          </cell>
          <cell r="BT1385">
            <v>1.4293125</v>
          </cell>
          <cell r="BU1385">
            <v>0</v>
          </cell>
          <cell r="BW1385">
            <v>0</v>
          </cell>
          <cell r="BX1385">
            <v>2.9983799999999996</v>
          </cell>
          <cell r="BY1385">
            <v>0</v>
          </cell>
          <cell r="BZ1385">
            <v>0</v>
          </cell>
          <cell r="CA1385">
            <v>1.199352</v>
          </cell>
          <cell r="CB1385">
            <v>0</v>
          </cell>
          <cell r="CC1385">
            <v>0</v>
          </cell>
          <cell r="CD1385">
            <v>26.9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65.45130537114477</v>
          </cell>
          <cell r="CK1385">
            <v>16.57049068521</v>
          </cell>
          <cell r="CL1385">
            <v>9.1547859429180001</v>
          </cell>
          <cell r="CM1385">
            <v>3.2778900000000002</v>
          </cell>
          <cell r="CN1385">
            <v>7.8374811527230674</v>
          </cell>
          <cell r="CO1385">
            <v>4.331296575144</v>
          </cell>
          <cell r="CP1385">
            <v>2.7070603594649998</v>
          </cell>
          <cell r="CQ1385">
            <v>1.128204</v>
          </cell>
          <cell r="CR1385">
            <v>0</v>
          </cell>
          <cell r="CS1385">
            <v>0.38228564984292834</v>
          </cell>
          <cell r="CT1385">
            <v>1.2462609332125898</v>
          </cell>
          <cell r="CU1385">
            <v>0</v>
          </cell>
          <cell r="CV1385">
            <v>0</v>
          </cell>
          <cell r="CW1385">
            <v>0</v>
          </cell>
          <cell r="CX1385">
            <v>0</v>
          </cell>
          <cell r="CY1385">
            <v>0</v>
          </cell>
          <cell r="CZ1385">
            <v>4.4213399999999998</v>
          </cell>
          <cell r="DA1385">
            <v>0.61099999999999999</v>
          </cell>
          <cell r="DB1385">
            <v>0</v>
          </cell>
          <cell r="DC1385">
            <v>0.629</v>
          </cell>
        </row>
        <row r="1386">
          <cell r="C1386" t="str">
            <v>MT5x3.75</v>
          </cell>
          <cell r="D1386" t="str">
            <v>F</v>
          </cell>
          <cell r="E1386">
            <v>3.75</v>
          </cell>
          <cell r="F1386">
            <v>1.1000000000000001</v>
          </cell>
          <cell r="G1386">
            <v>5</v>
          </cell>
          <cell r="H1386">
            <v>0</v>
          </cell>
          <cell r="I1386">
            <v>0</v>
          </cell>
          <cell r="J1386">
            <v>2.69</v>
          </cell>
          <cell r="K1386">
            <v>0</v>
          </cell>
          <cell r="L1386">
            <v>0</v>
          </cell>
          <cell r="M1386">
            <v>0.13</v>
          </cell>
          <cell r="N1386">
            <v>0.17299999999999999</v>
          </cell>
          <cell r="O1386">
            <v>0</v>
          </cell>
          <cell r="P1386">
            <v>0</v>
          </cell>
          <cell r="Q1386">
            <v>0</v>
          </cell>
          <cell r="R1386">
            <v>0.4375</v>
          </cell>
          <cell r="S1386">
            <v>0.4375</v>
          </cell>
          <cell r="T1386">
            <v>0</v>
          </cell>
          <cell r="V1386">
            <v>0</v>
          </cell>
          <cell r="W1386">
            <v>1.51</v>
          </cell>
          <cell r="X1386">
            <v>0</v>
          </cell>
          <cell r="Y1386">
            <v>0</v>
          </cell>
          <cell r="Z1386">
            <v>0.75900000000000001</v>
          </cell>
          <cell r="AA1386">
            <v>0</v>
          </cell>
          <cell r="AB1386">
            <v>0</v>
          </cell>
          <cell r="AC1386">
            <v>35.5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2.91</v>
          </cell>
          <cell r="AJ1386">
            <v>1.51</v>
          </cell>
          <cell r="AK1386">
            <v>0.83599999999999997</v>
          </cell>
          <cell r="AL1386">
            <v>1.63</v>
          </cell>
          <cell r="AM1386">
            <v>0.28100000000000003</v>
          </cell>
          <cell r="AN1386">
            <v>0.33400000000000002</v>
          </cell>
          <cell r="AO1386">
            <v>0.20899999999999999</v>
          </cell>
          <cell r="AP1386">
            <v>0.505</v>
          </cell>
          <cell r="AQ1386">
            <v>0</v>
          </cell>
          <cell r="AR1386">
            <v>9.3200000000000002E-3</v>
          </cell>
          <cell r="AS1386">
            <v>7.92E-3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2.2200000000000002</v>
          </cell>
          <cell r="AZ1386">
            <v>0.58899999999999997</v>
          </cell>
          <cell r="BA1386">
            <v>0</v>
          </cell>
          <cell r="BB1386">
            <v>0.376</v>
          </cell>
          <cell r="BD1386" t="str">
            <v>MT125x5.6</v>
          </cell>
          <cell r="BE1386" t="str">
            <v>MT125x5.6</v>
          </cell>
          <cell r="BF1386">
            <v>5.59</v>
          </cell>
          <cell r="BG1386">
            <v>7.1023491000000005</v>
          </cell>
          <cell r="BH1386">
            <v>12.705</v>
          </cell>
          <cell r="BI1386">
            <v>0</v>
          </cell>
          <cell r="BJ1386">
            <v>0</v>
          </cell>
          <cell r="BK1386">
            <v>6.8352899999999996</v>
          </cell>
          <cell r="BL1386">
            <v>0</v>
          </cell>
          <cell r="BM1386">
            <v>0</v>
          </cell>
          <cell r="BN1386">
            <v>0.33033000000000001</v>
          </cell>
          <cell r="BO1386">
            <v>0.43959299999999996</v>
          </cell>
          <cell r="BP1386">
            <v>0</v>
          </cell>
          <cell r="BQ1386">
            <v>0</v>
          </cell>
          <cell r="BR1386">
            <v>0</v>
          </cell>
          <cell r="BS1386">
            <v>1.1116874999999999</v>
          </cell>
          <cell r="BT1386">
            <v>1.1116874999999999</v>
          </cell>
          <cell r="BU1386">
            <v>0</v>
          </cell>
          <cell r="BW1386">
            <v>0</v>
          </cell>
          <cell r="BX1386">
            <v>3.83691</v>
          </cell>
          <cell r="BY1386">
            <v>0</v>
          </cell>
          <cell r="BZ1386">
            <v>0</v>
          </cell>
          <cell r="CA1386">
            <v>1.9286189999999999</v>
          </cell>
          <cell r="CB1386">
            <v>0</v>
          </cell>
          <cell r="CC1386">
            <v>0</v>
          </cell>
          <cell r="CD1386">
            <v>35.5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121.31420294906451</v>
          </cell>
          <cell r="CK1386">
            <v>24.77370389571</v>
          </cell>
          <cell r="CL1386">
            <v>13.715772487955999</v>
          </cell>
          <cell r="CM1386">
            <v>4.1418299999999997</v>
          </cell>
          <cell r="CN1386">
            <v>11.714532999548842</v>
          </cell>
          <cell r="CO1386">
            <v>5.4797464246140004</v>
          </cell>
          <cell r="CP1386">
            <v>3.4289431219889996</v>
          </cell>
          <cell r="CQ1386">
            <v>1.2832049999999999</v>
          </cell>
          <cell r="CR1386">
            <v>0</v>
          </cell>
          <cell r="CS1386">
            <v>0.38853895927329252</v>
          </cell>
          <cell r="CT1386">
            <v>2.1318329570288799</v>
          </cell>
          <cell r="CU1386">
            <v>0</v>
          </cell>
          <cell r="CV1386">
            <v>0</v>
          </cell>
          <cell r="CW1386">
            <v>0</v>
          </cell>
          <cell r="CX1386">
            <v>0</v>
          </cell>
          <cell r="CY1386">
            <v>0</v>
          </cell>
          <cell r="CZ1386">
            <v>5.6410200000000001</v>
          </cell>
          <cell r="DA1386">
            <v>0.58899999999999997</v>
          </cell>
          <cell r="DB1386">
            <v>0</v>
          </cell>
          <cell r="DC1386">
            <v>0.374</v>
          </cell>
        </row>
        <row r="1387">
          <cell r="C1387" t="str">
            <v>MT5x4</v>
          </cell>
          <cell r="D1387" t="str">
            <v>F</v>
          </cell>
          <cell r="E1387">
            <v>4</v>
          </cell>
          <cell r="F1387">
            <v>1.17</v>
          </cell>
          <cell r="G1387">
            <v>4.97</v>
          </cell>
          <cell r="H1387">
            <v>0</v>
          </cell>
          <cell r="I1387">
            <v>0</v>
          </cell>
          <cell r="J1387">
            <v>2.69</v>
          </cell>
          <cell r="K1387">
            <v>0</v>
          </cell>
          <cell r="L1387">
            <v>0</v>
          </cell>
          <cell r="M1387">
            <v>0.14099999999999999</v>
          </cell>
          <cell r="N1387">
            <v>0.182</v>
          </cell>
          <cell r="O1387">
            <v>0</v>
          </cell>
          <cell r="P1387">
            <v>0</v>
          </cell>
          <cell r="Q1387">
            <v>0</v>
          </cell>
          <cell r="R1387">
            <v>0.5625</v>
          </cell>
          <cell r="S1387">
            <v>0.5625</v>
          </cell>
          <cell r="T1387">
            <v>0</v>
          </cell>
          <cell r="V1387">
            <v>0</v>
          </cell>
          <cell r="W1387">
            <v>1.52</v>
          </cell>
          <cell r="X1387">
            <v>0</v>
          </cell>
          <cell r="Y1387">
            <v>0</v>
          </cell>
          <cell r="Z1387">
            <v>0.80900000000000005</v>
          </cell>
          <cell r="AA1387">
            <v>0</v>
          </cell>
          <cell r="AB1387">
            <v>0</v>
          </cell>
          <cell r="AC1387">
            <v>32.5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3.08</v>
          </cell>
          <cell r="AJ1387">
            <v>1.61</v>
          </cell>
          <cell r="AK1387">
            <v>0.89400000000000002</v>
          </cell>
          <cell r="AL1387">
            <v>1.62</v>
          </cell>
          <cell r="AM1387">
            <v>0.29599999999999999</v>
          </cell>
          <cell r="AN1387">
            <v>0.35399999999999998</v>
          </cell>
          <cell r="AO1387">
            <v>0.22</v>
          </cell>
          <cell r="AP1387">
            <v>0.502</v>
          </cell>
          <cell r="AQ1387">
            <v>0</v>
          </cell>
          <cell r="AR1387">
            <v>1.12E-2</v>
          </cell>
          <cell r="AS1387">
            <v>9.8899999999999995E-3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2.2200000000000002</v>
          </cell>
          <cell r="AZ1387">
            <v>0.58599999999999997</v>
          </cell>
          <cell r="BA1387">
            <v>0</v>
          </cell>
          <cell r="BB1387">
            <v>0.44600000000000001</v>
          </cell>
          <cell r="BD1387" t="str">
            <v>MT125x5.95</v>
          </cell>
          <cell r="BE1387" t="str">
            <v>MT125x5.95</v>
          </cell>
          <cell r="BF1387">
            <v>5.96</v>
          </cell>
          <cell r="BG1387">
            <v>7.5543167699999989</v>
          </cell>
          <cell r="BH1387">
            <v>12.628769999999999</v>
          </cell>
          <cell r="BI1387">
            <v>0</v>
          </cell>
          <cell r="BJ1387">
            <v>0</v>
          </cell>
          <cell r="BK1387">
            <v>6.8352899999999996</v>
          </cell>
          <cell r="BL1387">
            <v>0</v>
          </cell>
          <cell r="BM1387">
            <v>0</v>
          </cell>
          <cell r="BN1387">
            <v>0.35828099999999996</v>
          </cell>
          <cell r="BO1387">
            <v>0.46246199999999998</v>
          </cell>
          <cell r="BP1387">
            <v>0</v>
          </cell>
          <cell r="BQ1387">
            <v>0</v>
          </cell>
          <cell r="BR1387">
            <v>0</v>
          </cell>
          <cell r="BS1387">
            <v>1.4293125</v>
          </cell>
          <cell r="BT1387">
            <v>1.4293125</v>
          </cell>
          <cell r="BU1387">
            <v>0</v>
          </cell>
          <cell r="BW1387">
            <v>0</v>
          </cell>
          <cell r="BX1387">
            <v>3.86232</v>
          </cell>
          <cell r="BY1387">
            <v>0</v>
          </cell>
          <cell r="BZ1387">
            <v>0</v>
          </cell>
          <cell r="CA1387">
            <v>2.055669</v>
          </cell>
          <cell r="CB1387">
            <v>0</v>
          </cell>
          <cell r="CC1387">
            <v>0</v>
          </cell>
          <cell r="CD1387">
            <v>32.5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128.40128697014387</v>
          </cell>
          <cell r="CK1387">
            <v>26.414346537810001</v>
          </cell>
          <cell r="CL1387">
            <v>14.667345220373999</v>
          </cell>
          <cell r="CM1387">
            <v>4.1164199999999997</v>
          </cell>
          <cell r="CN1387">
            <v>12.339863942585255</v>
          </cell>
          <cell r="CO1387">
            <v>5.8078749530339993</v>
          </cell>
          <cell r="CP1387">
            <v>3.6094138126199997</v>
          </cell>
          <cell r="CQ1387">
            <v>1.275582</v>
          </cell>
          <cell r="CR1387">
            <v>0</v>
          </cell>
          <cell r="CS1387">
            <v>0.46691377080052315</v>
          </cell>
          <cell r="CT1387">
            <v>2.6620994880070228</v>
          </cell>
          <cell r="CU1387">
            <v>0</v>
          </cell>
          <cell r="CV1387">
            <v>0</v>
          </cell>
          <cell r="CW1387">
            <v>0</v>
          </cell>
          <cell r="CX1387">
            <v>0</v>
          </cell>
          <cell r="CY1387">
            <v>0</v>
          </cell>
          <cell r="CZ1387">
            <v>5.6410200000000001</v>
          </cell>
          <cell r="DA1387">
            <v>0.58599999999999997</v>
          </cell>
          <cell r="DB1387">
            <v>0</v>
          </cell>
          <cell r="DC1387">
            <v>0.443</v>
          </cell>
        </row>
        <row r="1388">
          <cell r="C1388" t="str">
            <v>MT5x4.5</v>
          </cell>
          <cell r="D1388" t="str">
            <v>F</v>
          </cell>
          <cell r="E1388">
            <v>4.5</v>
          </cell>
          <cell r="F1388">
            <v>1.32</v>
          </cell>
          <cell r="G1388">
            <v>5</v>
          </cell>
          <cell r="H1388">
            <v>0</v>
          </cell>
          <cell r="I1388">
            <v>0</v>
          </cell>
          <cell r="J1388">
            <v>2.69</v>
          </cell>
          <cell r="K1388">
            <v>0</v>
          </cell>
          <cell r="L1388">
            <v>0</v>
          </cell>
          <cell r="M1388">
            <v>0.157</v>
          </cell>
          <cell r="N1388">
            <v>0.20599999999999999</v>
          </cell>
          <cell r="O1388">
            <v>0</v>
          </cell>
          <cell r="P1388">
            <v>0</v>
          </cell>
          <cell r="Q1388">
            <v>0</v>
          </cell>
          <cell r="R1388">
            <v>0.5625</v>
          </cell>
          <cell r="S1388">
            <v>0.5625</v>
          </cell>
          <cell r="T1388">
            <v>0</v>
          </cell>
          <cell r="V1388">
            <v>0</v>
          </cell>
          <cell r="W1388">
            <v>1.54</v>
          </cell>
          <cell r="X1388">
            <v>0</v>
          </cell>
          <cell r="Y1388">
            <v>0</v>
          </cell>
          <cell r="Z1388">
            <v>0.80800000000000005</v>
          </cell>
          <cell r="AA1388">
            <v>0</v>
          </cell>
          <cell r="AB1388">
            <v>0</v>
          </cell>
          <cell r="AC1388">
            <v>29.2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3.47</v>
          </cell>
          <cell r="AJ1388">
            <v>1.81</v>
          </cell>
          <cell r="AK1388">
            <v>1</v>
          </cell>
          <cell r="AL1388">
            <v>1.62</v>
          </cell>
          <cell r="AM1388">
            <v>0.33600000000000002</v>
          </cell>
          <cell r="AN1388">
            <v>0.40300000000000002</v>
          </cell>
          <cell r="AO1388">
            <v>0.25</v>
          </cell>
          <cell r="AP1388">
            <v>0.505</v>
          </cell>
          <cell r="AQ1388">
            <v>0</v>
          </cell>
          <cell r="AR1388">
            <v>1.5599999999999999E-2</v>
          </cell>
          <cell r="AS1388">
            <v>1.38E-2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2.2200000000000002</v>
          </cell>
          <cell r="AZ1388">
            <v>0.58099999999999996</v>
          </cell>
          <cell r="BA1388">
            <v>0</v>
          </cell>
          <cell r="BB1388">
            <v>0.54800000000000004</v>
          </cell>
          <cell r="BD1388" t="str">
            <v>MT125x6.7</v>
          </cell>
          <cell r="BE1388" t="str">
            <v>MT125x6.7</v>
          </cell>
          <cell r="BF1388">
            <v>6.7</v>
          </cell>
          <cell r="BG1388">
            <v>8.5228189200000006</v>
          </cell>
          <cell r="BH1388">
            <v>12.705</v>
          </cell>
          <cell r="BI1388">
            <v>0</v>
          </cell>
          <cell r="BJ1388">
            <v>0</v>
          </cell>
          <cell r="BK1388">
            <v>6.8352899999999996</v>
          </cell>
          <cell r="BL1388">
            <v>0</v>
          </cell>
          <cell r="BM1388">
            <v>0</v>
          </cell>
          <cell r="BN1388">
            <v>0.39893699999999999</v>
          </cell>
          <cell r="BO1388">
            <v>0.52344599999999997</v>
          </cell>
          <cell r="BP1388">
            <v>0</v>
          </cell>
          <cell r="BQ1388">
            <v>0</v>
          </cell>
          <cell r="BR1388">
            <v>0</v>
          </cell>
          <cell r="BS1388">
            <v>1.4293125</v>
          </cell>
          <cell r="BT1388">
            <v>1.4293125</v>
          </cell>
          <cell r="BU1388">
            <v>0</v>
          </cell>
          <cell r="BW1388">
            <v>0</v>
          </cell>
          <cell r="BX1388">
            <v>3.9131399999999998</v>
          </cell>
          <cell r="BY1388">
            <v>0</v>
          </cell>
          <cell r="BZ1388">
            <v>0</v>
          </cell>
          <cell r="CA1388">
            <v>2.0531280000000001</v>
          </cell>
          <cell r="CB1388">
            <v>0</v>
          </cell>
          <cell r="CC1388">
            <v>0</v>
          </cell>
          <cell r="CD1388">
            <v>29.2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144.65989148909068</v>
          </cell>
          <cell r="CK1388">
            <v>29.69563182201</v>
          </cell>
          <cell r="CL1388">
            <v>16.406426420999999</v>
          </cell>
          <cell r="CM1388">
            <v>4.1164199999999997</v>
          </cell>
          <cell r="CN1388">
            <v>14.007413124015697</v>
          </cell>
          <cell r="CO1388">
            <v>6.6117898476630002</v>
          </cell>
          <cell r="CP1388">
            <v>4.1016066052499998</v>
          </cell>
          <cell r="CQ1388">
            <v>1.2832049999999999</v>
          </cell>
          <cell r="CR1388">
            <v>0</v>
          </cell>
          <cell r="CS1388">
            <v>0.65034418075787159</v>
          </cell>
          <cell r="CT1388">
            <v>3.714557425126078</v>
          </cell>
          <cell r="CU1388">
            <v>0</v>
          </cell>
          <cell r="CV1388">
            <v>0</v>
          </cell>
          <cell r="CW1388">
            <v>0</v>
          </cell>
          <cell r="CX1388">
            <v>0</v>
          </cell>
          <cell r="CY1388">
            <v>0</v>
          </cell>
          <cell r="CZ1388">
            <v>5.6410200000000001</v>
          </cell>
          <cell r="DA1388">
            <v>0.58099999999999996</v>
          </cell>
          <cell r="DB1388">
            <v>0</v>
          </cell>
          <cell r="DC1388">
            <v>0.54400000000000004</v>
          </cell>
        </row>
        <row r="1389">
          <cell r="C1389" t="str">
            <v>MT6x5</v>
          </cell>
          <cell r="D1389" t="str">
            <v>F</v>
          </cell>
          <cell r="E1389">
            <v>5</v>
          </cell>
          <cell r="F1389">
            <v>1.46</v>
          </cell>
          <cell r="G1389">
            <v>5.99</v>
          </cell>
          <cell r="H1389">
            <v>0</v>
          </cell>
          <cell r="I1389">
            <v>0</v>
          </cell>
          <cell r="J1389">
            <v>3.25</v>
          </cell>
          <cell r="K1389">
            <v>0</v>
          </cell>
          <cell r="L1389">
            <v>0</v>
          </cell>
          <cell r="M1389">
            <v>0.14899999999999999</v>
          </cell>
          <cell r="N1389">
            <v>0.18</v>
          </cell>
          <cell r="O1389">
            <v>0</v>
          </cell>
          <cell r="P1389">
            <v>0</v>
          </cell>
          <cell r="Q1389">
            <v>0</v>
          </cell>
          <cell r="R1389">
            <v>0.5</v>
          </cell>
          <cell r="S1389">
            <v>0.5</v>
          </cell>
          <cell r="T1389">
            <v>0</v>
          </cell>
          <cell r="V1389">
            <v>0</v>
          </cell>
          <cell r="W1389">
            <v>1.86</v>
          </cell>
          <cell r="X1389">
            <v>0</v>
          </cell>
          <cell r="Y1389">
            <v>0</v>
          </cell>
          <cell r="Z1389">
            <v>1.08</v>
          </cell>
          <cell r="AA1389">
            <v>0</v>
          </cell>
          <cell r="AB1389">
            <v>0</v>
          </cell>
          <cell r="AC1389">
            <v>37.299999999999997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5.62</v>
          </cell>
          <cell r="AJ1389">
            <v>2.4500000000000002</v>
          </cell>
          <cell r="AK1389">
            <v>1.36</v>
          </cell>
          <cell r="AL1389">
            <v>1.96</v>
          </cell>
          <cell r="AM1389">
            <v>0.51700000000000002</v>
          </cell>
          <cell r="AN1389">
            <v>0.50900000000000001</v>
          </cell>
          <cell r="AO1389">
            <v>0.318</v>
          </cell>
          <cell r="AP1389">
            <v>0.59399999999999997</v>
          </cell>
          <cell r="AQ1389">
            <v>0</v>
          </cell>
          <cell r="AR1389">
            <v>1.4500000000000001E-2</v>
          </cell>
          <cell r="AS1389">
            <v>2.0199999999999999E-2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2.71</v>
          </cell>
          <cell r="AZ1389">
            <v>0.57299999999999995</v>
          </cell>
          <cell r="BA1389">
            <v>0</v>
          </cell>
          <cell r="BB1389">
            <v>0.34399999999999997</v>
          </cell>
          <cell r="BD1389" t="str">
            <v>MT155x7.45</v>
          </cell>
          <cell r="BE1389" t="str">
            <v>MT155x7.45</v>
          </cell>
          <cell r="BF1389">
            <v>7.45</v>
          </cell>
          <cell r="BG1389">
            <v>9.4267542599999992</v>
          </cell>
          <cell r="BH1389">
            <v>15.22059</v>
          </cell>
          <cell r="BI1389">
            <v>0</v>
          </cell>
          <cell r="BJ1389">
            <v>0</v>
          </cell>
          <cell r="BK1389">
            <v>8.2582500000000003</v>
          </cell>
          <cell r="BL1389">
            <v>0</v>
          </cell>
          <cell r="BM1389">
            <v>0</v>
          </cell>
          <cell r="BN1389">
            <v>0.37860899999999997</v>
          </cell>
          <cell r="BO1389">
            <v>0.45737999999999995</v>
          </cell>
          <cell r="BP1389">
            <v>0</v>
          </cell>
          <cell r="BQ1389">
            <v>0</v>
          </cell>
          <cell r="BR1389">
            <v>0</v>
          </cell>
          <cell r="BS1389">
            <v>1.2705</v>
          </cell>
          <cell r="BT1389">
            <v>1.2705</v>
          </cell>
          <cell r="BU1389">
            <v>0</v>
          </cell>
          <cell r="BW1389">
            <v>0</v>
          </cell>
          <cell r="BX1389">
            <v>4.7262599999999999</v>
          </cell>
          <cell r="BY1389">
            <v>0</v>
          </cell>
          <cell r="BZ1389">
            <v>0</v>
          </cell>
          <cell r="CA1389">
            <v>2.7442800000000003</v>
          </cell>
          <cell r="CB1389">
            <v>0</v>
          </cell>
          <cell r="CC1389">
            <v>0</v>
          </cell>
          <cell r="CD1389">
            <v>37.299999999999997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234.29065999097682</v>
          </cell>
          <cell r="CK1389">
            <v>40.195744731449999</v>
          </cell>
          <cell r="CL1389">
            <v>22.31273993256</v>
          </cell>
          <cell r="CM1389">
            <v>4.9803600000000001</v>
          </cell>
          <cell r="CN1389">
            <v>21.553073169988437</v>
          </cell>
          <cell r="CO1389">
            <v>8.3508710482889992</v>
          </cell>
          <cell r="CP1389">
            <v>5.2172436018779997</v>
          </cell>
          <cell r="CQ1389">
            <v>1.5093539999999999</v>
          </cell>
          <cell r="CR1389">
            <v>0</v>
          </cell>
          <cell r="CS1389">
            <v>0.60448657826853447</v>
          </cell>
          <cell r="CT1389">
            <v>5.4372507237352741</v>
          </cell>
          <cell r="CU1389">
            <v>0</v>
          </cell>
          <cell r="CV1389">
            <v>0</v>
          </cell>
          <cell r="CW1389">
            <v>0</v>
          </cell>
          <cell r="CX1389">
            <v>0</v>
          </cell>
          <cell r="CY1389">
            <v>0</v>
          </cell>
          <cell r="CZ1389">
            <v>6.8861099999999995</v>
          </cell>
          <cell r="DA1389">
            <v>0.57299999999999995</v>
          </cell>
          <cell r="DB1389">
            <v>0</v>
          </cell>
          <cell r="DC1389">
            <v>0.34200000000000003</v>
          </cell>
        </row>
        <row r="1390">
          <cell r="C1390" t="str">
            <v>MT6x5.4</v>
          </cell>
          <cell r="D1390" t="str">
            <v>F</v>
          </cell>
          <cell r="E1390">
            <v>5.4</v>
          </cell>
          <cell r="F1390">
            <v>1.58</v>
          </cell>
          <cell r="G1390">
            <v>5.99</v>
          </cell>
          <cell r="H1390">
            <v>0</v>
          </cell>
          <cell r="I1390">
            <v>0</v>
          </cell>
          <cell r="J1390">
            <v>3.07</v>
          </cell>
          <cell r="K1390">
            <v>0</v>
          </cell>
          <cell r="L1390">
            <v>0</v>
          </cell>
          <cell r="M1390">
            <v>0.16</v>
          </cell>
          <cell r="N1390">
            <v>0.21</v>
          </cell>
          <cell r="O1390">
            <v>0</v>
          </cell>
          <cell r="P1390">
            <v>0</v>
          </cell>
          <cell r="Q1390">
            <v>0</v>
          </cell>
          <cell r="R1390">
            <v>0.5625</v>
          </cell>
          <cell r="S1390">
            <v>0.5625</v>
          </cell>
          <cell r="T1390">
            <v>0</v>
          </cell>
          <cell r="V1390">
            <v>0</v>
          </cell>
          <cell r="W1390">
            <v>1.86</v>
          </cell>
          <cell r="X1390">
            <v>0</v>
          </cell>
          <cell r="Y1390">
            <v>0</v>
          </cell>
          <cell r="Z1390">
            <v>1.05</v>
          </cell>
          <cell r="AA1390">
            <v>0</v>
          </cell>
          <cell r="AB1390">
            <v>0</v>
          </cell>
          <cell r="AC1390">
            <v>34.6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6.03</v>
          </cell>
          <cell r="AJ1390">
            <v>2.63</v>
          </cell>
          <cell r="AK1390">
            <v>1.46</v>
          </cell>
          <cell r="AL1390">
            <v>1.95</v>
          </cell>
          <cell r="AM1390">
            <v>0.50600000000000001</v>
          </cell>
          <cell r="AN1390">
            <v>0.53200000000000003</v>
          </cell>
          <cell r="AO1390">
            <v>0.33</v>
          </cell>
          <cell r="AP1390">
            <v>0.56599999999999995</v>
          </cell>
          <cell r="AQ1390">
            <v>0</v>
          </cell>
          <cell r="AR1390">
            <v>1.9599999999999999E-2</v>
          </cell>
          <cell r="AS1390">
            <v>2.5000000000000001E-2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2.69</v>
          </cell>
          <cell r="AZ1390">
            <v>0.57399999999999995</v>
          </cell>
          <cell r="BA1390">
            <v>0</v>
          </cell>
          <cell r="BB1390">
            <v>0.39700000000000002</v>
          </cell>
          <cell r="BD1390" t="str">
            <v>MT155x8.05</v>
          </cell>
          <cell r="BE1390" t="str">
            <v>MT155x8.05</v>
          </cell>
          <cell r="BF1390">
            <v>8.0399999999999991</v>
          </cell>
          <cell r="BG1390">
            <v>10.20155598</v>
          </cell>
          <cell r="BH1390">
            <v>15.22059</v>
          </cell>
          <cell r="BI1390">
            <v>0</v>
          </cell>
          <cell r="BJ1390">
            <v>0</v>
          </cell>
          <cell r="BK1390">
            <v>7.8008699999999997</v>
          </cell>
          <cell r="BL1390">
            <v>0</v>
          </cell>
          <cell r="BM1390">
            <v>0</v>
          </cell>
          <cell r="BN1390">
            <v>0.40655999999999998</v>
          </cell>
          <cell r="BO1390">
            <v>0.53360999999999992</v>
          </cell>
          <cell r="BP1390">
            <v>0</v>
          </cell>
          <cell r="BQ1390">
            <v>0</v>
          </cell>
          <cell r="BR1390">
            <v>0</v>
          </cell>
          <cell r="BS1390">
            <v>1.4293125</v>
          </cell>
          <cell r="BT1390">
            <v>1.4293125</v>
          </cell>
          <cell r="BU1390">
            <v>0</v>
          </cell>
          <cell r="BW1390">
            <v>0</v>
          </cell>
          <cell r="BX1390">
            <v>4.7262599999999999</v>
          </cell>
          <cell r="BY1390">
            <v>0</v>
          </cell>
          <cell r="BZ1390">
            <v>0</v>
          </cell>
          <cell r="CA1390">
            <v>2.66805</v>
          </cell>
          <cell r="CB1390">
            <v>0</v>
          </cell>
          <cell r="CC1390">
            <v>0</v>
          </cell>
          <cell r="CD1390">
            <v>34.6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251.38303910063883</v>
          </cell>
          <cell r="CK1390">
            <v>43.148901487229999</v>
          </cell>
          <cell r="CL1390">
            <v>23.953382574659997</v>
          </cell>
          <cell r="CM1390">
            <v>4.9549499999999993</v>
          </cell>
          <cell r="CN1390">
            <v>21.094497145095065</v>
          </cell>
          <cell r="CO1390">
            <v>8.7282188559719991</v>
          </cell>
          <cell r="CP1390">
            <v>5.4141207189299996</v>
          </cell>
          <cell r="CQ1390">
            <v>1.4382059999999999</v>
          </cell>
          <cell r="CR1390">
            <v>0</v>
          </cell>
          <cell r="CS1390">
            <v>0.81709909890091559</v>
          </cell>
          <cell r="CT1390">
            <v>6.7292706976921712</v>
          </cell>
          <cell r="CU1390">
            <v>0</v>
          </cell>
          <cell r="CV1390">
            <v>0</v>
          </cell>
          <cell r="CW1390">
            <v>0</v>
          </cell>
          <cell r="CX1390">
            <v>0</v>
          </cell>
          <cell r="CY1390">
            <v>0</v>
          </cell>
          <cell r="CZ1390">
            <v>6.8352899999999996</v>
          </cell>
          <cell r="DA1390">
            <v>0.57399999999999995</v>
          </cell>
          <cell r="DB1390">
            <v>0</v>
          </cell>
          <cell r="DC1390">
            <v>0.39500000000000002</v>
          </cell>
        </row>
        <row r="1391">
          <cell r="C1391" t="str">
            <v>MT6x5.9</v>
          </cell>
          <cell r="D1391" t="str">
            <v>F</v>
          </cell>
          <cell r="E1391">
            <v>5.9</v>
          </cell>
          <cell r="F1391">
            <v>1.72</v>
          </cell>
          <cell r="G1391">
            <v>6</v>
          </cell>
          <cell r="H1391">
            <v>0</v>
          </cell>
          <cell r="I1391">
            <v>0</v>
          </cell>
          <cell r="J1391">
            <v>3.07</v>
          </cell>
          <cell r="K1391">
            <v>0</v>
          </cell>
          <cell r="L1391">
            <v>0</v>
          </cell>
          <cell r="M1391">
            <v>0.17699999999999999</v>
          </cell>
          <cell r="N1391">
            <v>0.22500000000000001</v>
          </cell>
          <cell r="O1391">
            <v>0</v>
          </cell>
          <cell r="P1391">
            <v>0</v>
          </cell>
          <cell r="Q1391">
            <v>0</v>
          </cell>
          <cell r="R1391">
            <v>0.5625</v>
          </cell>
          <cell r="S1391">
            <v>0.5625</v>
          </cell>
          <cell r="T1391">
            <v>0</v>
          </cell>
          <cell r="V1391">
            <v>0</v>
          </cell>
          <cell r="W1391">
            <v>1.89</v>
          </cell>
          <cell r="X1391">
            <v>0</v>
          </cell>
          <cell r="Y1391">
            <v>0</v>
          </cell>
          <cell r="Z1391">
            <v>1.1299999999999999</v>
          </cell>
          <cell r="AA1391">
            <v>0</v>
          </cell>
          <cell r="AB1391">
            <v>0</v>
          </cell>
          <cell r="AC1391">
            <v>31.3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6.61</v>
          </cell>
          <cell r="AJ1391">
            <v>2.89</v>
          </cell>
          <cell r="AK1391">
            <v>1.61</v>
          </cell>
          <cell r="AL1391">
            <v>1.96</v>
          </cell>
          <cell r="AM1391">
            <v>0.54300000000000004</v>
          </cell>
          <cell r="AN1391">
            <v>0.57499999999999996</v>
          </cell>
          <cell r="AO1391">
            <v>0.35399999999999998</v>
          </cell>
          <cell r="AP1391">
            <v>0.56100000000000005</v>
          </cell>
          <cell r="AQ1391">
            <v>0</v>
          </cell>
          <cell r="AR1391">
            <v>2.4899999999999999E-2</v>
          </cell>
          <cell r="AS1391">
            <v>3.3700000000000001E-2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2.71</v>
          </cell>
          <cell r="AZ1391">
            <v>0.56999999999999995</v>
          </cell>
          <cell r="BA1391">
            <v>0</v>
          </cell>
          <cell r="BB1391">
            <v>0.48299999999999998</v>
          </cell>
          <cell r="BD1391" t="str">
            <v>MT155x8.8</v>
          </cell>
          <cell r="BE1391" t="str">
            <v>MT155x8.8</v>
          </cell>
          <cell r="BF1391">
            <v>8.7899999999999991</v>
          </cell>
          <cell r="BG1391">
            <v>11.105491319999999</v>
          </cell>
          <cell r="BH1391">
            <v>15.245999999999999</v>
          </cell>
          <cell r="BI1391">
            <v>0</v>
          </cell>
          <cell r="BJ1391">
            <v>0</v>
          </cell>
          <cell r="BK1391">
            <v>7.8008699999999997</v>
          </cell>
          <cell r="BL1391">
            <v>0</v>
          </cell>
          <cell r="BM1391">
            <v>0</v>
          </cell>
          <cell r="BN1391">
            <v>0.44975699999999996</v>
          </cell>
          <cell r="BO1391">
            <v>0.57172500000000004</v>
          </cell>
          <cell r="BP1391">
            <v>0</v>
          </cell>
          <cell r="BQ1391">
            <v>0</v>
          </cell>
          <cell r="BR1391">
            <v>0</v>
          </cell>
          <cell r="BS1391">
            <v>1.4293125</v>
          </cell>
          <cell r="BT1391">
            <v>1.4293125</v>
          </cell>
          <cell r="BU1391">
            <v>0</v>
          </cell>
          <cell r="BW1391">
            <v>0</v>
          </cell>
          <cell r="BX1391">
            <v>4.8024899999999997</v>
          </cell>
          <cell r="BY1391">
            <v>0</v>
          </cell>
          <cell r="BZ1391">
            <v>0</v>
          </cell>
          <cell r="CA1391">
            <v>2.8713299999999995</v>
          </cell>
          <cell r="CB1391">
            <v>0</v>
          </cell>
          <cell r="CC1391">
            <v>0</v>
          </cell>
          <cell r="CD1391">
            <v>31.3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275.56250223138022</v>
          </cell>
          <cell r="CK1391">
            <v>47.414572356690002</v>
          </cell>
          <cell r="CL1391">
            <v>26.414346537810001</v>
          </cell>
          <cell r="CM1391">
            <v>4.9803600000000001</v>
          </cell>
          <cell r="CN1391">
            <v>22.636980137918222</v>
          </cell>
          <cell r="CO1391">
            <v>9.4336951920749978</v>
          </cell>
          <cell r="CP1391">
            <v>5.8078749530339993</v>
          </cell>
          <cell r="CQ1391">
            <v>1.4255010000000001</v>
          </cell>
          <cell r="CR1391">
            <v>0</v>
          </cell>
          <cell r="CS1391">
            <v>1.0380493654404488</v>
          </cell>
          <cell r="CT1391">
            <v>9.0710569004890456</v>
          </cell>
          <cell r="CU1391">
            <v>0</v>
          </cell>
          <cell r="CV1391">
            <v>0</v>
          </cell>
          <cell r="CW1391">
            <v>0</v>
          </cell>
          <cell r="CX1391">
            <v>0</v>
          </cell>
          <cell r="CY1391">
            <v>0</v>
          </cell>
          <cell r="CZ1391">
            <v>6.8861099999999995</v>
          </cell>
          <cell r="DA1391">
            <v>0.56999999999999995</v>
          </cell>
          <cell r="DB1391">
            <v>0</v>
          </cell>
          <cell r="DC1391">
            <v>0.48</v>
          </cell>
        </row>
        <row r="1392">
          <cell r="C1392" t="str">
            <v>PIPE1/2STD</v>
          </cell>
          <cell r="D1392" t="str">
            <v>F</v>
          </cell>
          <cell r="E1392">
            <v>0.85199999999999998</v>
          </cell>
          <cell r="F1392">
            <v>0.25</v>
          </cell>
          <cell r="G1392">
            <v>0</v>
          </cell>
          <cell r="H1392">
            <v>0</v>
          </cell>
          <cell r="I1392">
            <v>0.84</v>
          </cell>
          <cell r="J1392">
            <v>0</v>
          </cell>
          <cell r="K1392">
            <v>0</v>
          </cell>
          <cell r="L1392">
            <v>0.622</v>
          </cell>
          <cell r="M1392">
            <v>0</v>
          </cell>
          <cell r="N1392">
            <v>0</v>
          </cell>
          <cell r="O1392">
            <v>0.109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7.71</v>
          </cell>
          <cell r="AF1392">
            <v>0</v>
          </cell>
          <cell r="AG1392">
            <v>0</v>
          </cell>
          <cell r="AH1392">
            <v>0</v>
          </cell>
          <cell r="AI1392">
            <v>1.7100000000000001E-2</v>
          </cell>
          <cell r="AJ1392">
            <v>5.8700000000000002E-2</v>
          </cell>
          <cell r="AK1392">
            <v>4.07E-2</v>
          </cell>
          <cell r="AL1392">
            <v>0.26100000000000001</v>
          </cell>
          <cell r="AM1392">
            <v>1.7100000000000001E-2</v>
          </cell>
          <cell r="AN1392">
            <v>5.8700000000000002E-2</v>
          </cell>
          <cell r="AO1392">
            <v>4.07E-2</v>
          </cell>
          <cell r="AP1392">
            <v>0.26100000000000001</v>
          </cell>
          <cell r="AQ1392">
            <v>0</v>
          </cell>
          <cell r="AR1392">
            <v>3.4200000000000001E-2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D1392" t="str">
            <v>PIPE13STD</v>
          </cell>
          <cell r="BE1392" t="str">
            <v>PIPE13STD</v>
          </cell>
          <cell r="BF1392">
            <v>1.27</v>
          </cell>
          <cell r="BG1392">
            <v>1.6141702499999999</v>
          </cell>
          <cell r="BH1392">
            <v>0</v>
          </cell>
          <cell r="BI1392">
            <v>0</v>
          </cell>
          <cell r="BJ1392">
            <v>2.1344399999999997</v>
          </cell>
          <cell r="BK1392">
            <v>0</v>
          </cell>
          <cell r="BL1392">
            <v>0</v>
          </cell>
          <cell r="BM1392">
            <v>1.5805019999999999</v>
          </cell>
          <cell r="BN1392">
            <v>0</v>
          </cell>
          <cell r="BO1392">
            <v>0</v>
          </cell>
          <cell r="BP1392">
            <v>0.27696899999999997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7.71</v>
          </cell>
          <cell r="CG1392">
            <v>0</v>
          </cell>
          <cell r="CH1392">
            <v>0</v>
          </cell>
          <cell r="CI1392">
            <v>0</v>
          </cell>
          <cell r="CJ1392">
            <v>0.7128772750615131</v>
          </cell>
          <cell r="CK1392">
            <v>0.96305723091270001</v>
          </cell>
          <cell r="CL1392">
            <v>0.66774155533469992</v>
          </cell>
          <cell r="CM1392">
            <v>0.66320100000000004</v>
          </cell>
          <cell r="CN1392">
            <v>0.7128772750615131</v>
          </cell>
          <cell r="CO1392">
            <v>0.96305723091270001</v>
          </cell>
          <cell r="CP1392">
            <v>0.66774155533469992</v>
          </cell>
          <cell r="CQ1392">
            <v>0.66320100000000004</v>
          </cell>
          <cell r="CR1392">
            <v>0</v>
          </cell>
          <cell r="CS1392">
            <v>1.4257545501230262</v>
          </cell>
          <cell r="CT1392">
            <v>0</v>
          </cell>
          <cell r="CU1392">
            <v>0</v>
          </cell>
          <cell r="CV1392">
            <v>0</v>
          </cell>
          <cell r="CW1392">
            <v>0</v>
          </cell>
          <cell r="CX1392">
            <v>0</v>
          </cell>
          <cell r="CY1392">
            <v>0</v>
          </cell>
          <cell r="CZ1392">
            <v>0</v>
          </cell>
          <cell r="DA1392">
            <v>0</v>
          </cell>
          <cell r="DB1392">
            <v>0</v>
          </cell>
          <cell r="DC1392">
            <v>0</v>
          </cell>
        </row>
        <row r="1393">
          <cell r="C1393" t="str">
            <v>PIPE1/2xS</v>
          </cell>
          <cell r="D1393" t="str">
            <v>F</v>
          </cell>
          <cell r="E1393">
            <v>1.0900000000000001</v>
          </cell>
          <cell r="F1393">
            <v>0.32</v>
          </cell>
          <cell r="G1393">
            <v>0</v>
          </cell>
          <cell r="H1393">
            <v>0</v>
          </cell>
          <cell r="I1393">
            <v>0.84</v>
          </cell>
          <cell r="J1393">
            <v>0</v>
          </cell>
          <cell r="K1393">
            <v>0</v>
          </cell>
          <cell r="L1393">
            <v>0.54600000000000004</v>
          </cell>
          <cell r="M1393">
            <v>0</v>
          </cell>
          <cell r="N1393">
            <v>0</v>
          </cell>
          <cell r="O1393">
            <v>0.14699999999999999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5.71</v>
          </cell>
          <cell r="AF1393">
            <v>0</v>
          </cell>
          <cell r="AG1393">
            <v>0</v>
          </cell>
          <cell r="AH1393">
            <v>0</v>
          </cell>
          <cell r="AI1393">
            <v>2.01E-2</v>
          </cell>
          <cell r="AJ1393">
            <v>7.17E-2</v>
          </cell>
          <cell r="AK1393">
            <v>4.7800000000000002E-2</v>
          </cell>
          <cell r="AL1393">
            <v>0.25</v>
          </cell>
          <cell r="AM1393">
            <v>2.01E-2</v>
          </cell>
          <cell r="AN1393">
            <v>7.17E-2</v>
          </cell>
          <cell r="AO1393">
            <v>4.7800000000000002E-2</v>
          </cell>
          <cell r="AP1393">
            <v>0.25</v>
          </cell>
          <cell r="AQ1393">
            <v>0</v>
          </cell>
          <cell r="AR1393">
            <v>4.02E-2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D1393" t="str">
            <v>PIPE13xS</v>
          </cell>
          <cell r="BE1393" t="str">
            <v>PIPE13xS</v>
          </cell>
          <cell r="BF1393">
            <v>1.6300000000000001</v>
          </cell>
          <cell r="BG1393">
            <v>2.0661379200000001</v>
          </cell>
          <cell r="BH1393">
            <v>0</v>
          </cell>
          <cell r="BI1393">
            <v>0</v>
          </cell>
          <cell r="BJ1393">
            <v>2.1344399999999997</v>
          </cell>
          <cell r="BK1393">
            <v>0</v>
          </cell>
          <cell r="BL1393">
            <v>0</v>
          </cell>
          <cell r="BM1393">
            <v>1.387386</v>
          </cell>
          <cell r="BN1393">
            <v>0</v>
          </cell>
          <cell r="BO1393">
            <v>0</v>
          </cell>
          <cell r="BP1393">
            <v>0.37352699999999994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5.71</v>
          </cell>
          <cell r="CG1393">
            <v>0</v>
          </cell>
          <cell r="CH1393">
            <v>0</v>
          </cell>
          <cell r="CI1393">
            <v>0</v>
          </cell>
          <cell r="CJ1393">
            <v>0.83794346366879602</v>
          </cell>
          <cell r="CK1393">
            <v>1.1763407743856999</v>
          </cell>
          <cell r="CL1393">
            <v>0.7842271829238</v>
          </cell>
          <cell r="CM1393">
            <v>0.63524999999999998</v>
          </cell>
          <cell r="CN1393">
            <v>0.83794346366879602</v>
          </cell>
          <cell r="CO1393">
            <v>1.1763407743856999</v>
          </cell>
          <cell r="CP1393">
            <v>0.7842271829238</v>
          </cell>
          <cell r="CQ1393">
            <v>0.63524999999999998</v>
          </cell>
          <cell r="CR1393">
            <v>0</v>
          </cell>
          <cell r="CS1393">
            <v>1.675886927337592</v>
          </cell>
          <cell r="CT1393">
            <v>0</v>
          </cell>
          <cell r="CU1393">
            <v>0</v>
          </cell>
          <cell r="CV1393">
            <v>0</v>
          </cell>
          <cell r="CW1393">
            <v>0</v>
          </cell>
          <cell r="CX1393">
            <v>0</v>
          </cell>
          <cell r="CY1393">
            <v>0</v>
          </cell>
          <cell r="CZ1393">
            <v>0</v>
          </cell>
          <cell r="DA1393">
            <v>0</v>
          </cell>
          <cell r="DB1393">
            <v>0</v>
          </cell>
          <cell r="DC1393">
            <v>0</v>
          </cell>
        </row>
        <row r="1394">
          <cell r="C1394" t="str">
            <v>PIPE10STD</v>
          </cell>
          <cell r="D1394" t="str">
            <v>F</v>
          </cell>
          <cell r="E1394">
            <v>40.5</v>
          </cell>
          <cell r="F1394">
            <v>11.9</v>
          </cell>
          <cell r="G1394">
            <v>0</v>
          </cell>
          <cell r="H1394">
            <v>0</v>
          </cell>
          <cell r="I1394">
            <v>10.8</v>
          </cell>
          <cell r="J1394">
            <v>0</v>
          </cell>
          <cell r="K1394">
            <v>0</v>
          </cell>
          <cell r="L1394">
            <v>10</v>
          </cell>
          <cell r="M1394">
            <v>0</v>
          </cell>
          <cell r="N1394">
            <v>0</v>
          </cell>
          <cell r="O1394">
            <v>0.36499999999999999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29.5</v>
          </cell>
          <cell r="AF1394">
            <v>0</v>
          </cell>
          <cell r="AG1394">
            <v>0</v>
          </cell>
          <cell r="AH1394">
            <v>0</v>
          </cell>
          <cell r="AI1394">
            <v>161</v>
          </cell>
          <cell r="AJ1394">
            <v>39.4</v>
          </cell>
          <cell r="AK1394">
            <v>29.9</v>
          </cell>
          <cell r="AL1394">
            <v>3.67</v>
          </cell>
          <cell r="AM1394">
            <v>161</v>
          </cell>
          <cell r="AN1394">
            <v>39.4</v>
          </cell>
          <cell r="AO1394">
            <v>29.9</v>
          </cell>
          <cell r="AP1394">
            <v>3.67</v>
          </cell>
          <cell r="AQ1394">
            <v>0</v>
          </cell>
          <cell r="AR1394">
            <v>321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D1394" t="str">
            <v>PIPE254STD</v>
          </cell>
          <cell r="BE1394" t="str">
            <v>PIPE254STD</v>
          </cell>
          <cell r="BF1394">
            <v>60.300000000000004</v>
          </cell>
          <cell r="BG1394">
            <v>76.834503900000001</v>
          </cell>
          <cell r="BH1394">
            <v>0</v>
          </cell>
          <cell r="BI1394">
            <v>0</v>
          </cell>
          <cell r="BJ1394">
            <v>27.442800000000002</v>
          </cell>
          <cell r="BK1394">
            <v>0</v>
          </cell>
          <cell r="BL1394">
            <v>0</v>
          </cell>
          <cell r="BM1394">
            <v>25.41</v>
          </cell>
          <cell r="BN1394">
            <v>0</v>
          </cell>
          <cell r="BO1394">
            <v>0</v>
          </cell>
          <cell r="BP1394">
            <v>0.92746499999999998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29.5</v>
          </cell>
          <cell r="CG1394">
            <v>0</v>
          </cell>
          <cell r="CH1394">
            <v>0</v>
          </cell>
          <cell r="CI1394">
            <v>0</v>
          </cell>
          <cell r="CJ1394">
            <v>6711.8854552575203</v>
          </cell>
          <cell r="CK1394">
            <v>646.41320098739993</v>
          </cell>
          <cell r="CL1394">
            <v>490.55214998789995</v>
          </cell>
          <cell r="CM1394">
            <v>9.3254699999999993</v>
          </cell>
          <cell r="CN1394">
            <v>6711.8854552575203</v>
          </cell>
          <cell r="CO1394">
            <v>646.41320098739993</v>
          </cell>
          <cell r="CP1394">
            <v>490.55214998789995</v>
          </cell>
          <cell r="CQ1394">
            <v>9.3254699999999993</v>
          </cell>
          <cell r="CR1394">
            <v>0</v>
          </cell>
          <cell r="CS1394">
            <v>13382.08218097928</v>
          </cell>
          <cell r="CT1394">
            <v>0</v>
          </cell>
          <cell r="CU1394">
            <v>0</v>
          </cell>
          <cell r="CV1394">
            <v>0</v>
          </cell>
          <cell r="CW1394">
            <v>0</v>
          </cell>
          <cell r="CX1394">
            <v>0</v>
          </cell>
          <cell r="CY1394">
            <v>0</v>
          </cell>
          <cell r="CZ1394">
            <v>0</v>
          </cell>
          <cell r="DA1394">
            <v>0</v>
          </cell>
          <cell r="DB1394">
            <v>0</v>
          </cell>
          <cell r="DC1394">
            <v>0</v>
          </cell>
        </row>
        <row r="1395">
          <cell r="C1395" t="str">
            <v>PIPE10xS</v>
          </cell>
          <cell r="D1395" t="str">
            <v>F</v>
          </cell>
          <cell r="E1395">
            <v>54.8</v>
          </cell>
          <cell r="F1395">
            <v>16.100000000000001</v>
          </cell>
          <cell r="G1395">
            <v>0</v>
          </cell>
          <cell r="H1395">
            <v>0</v>
          </cell>
          <cell r="I1395">
            <v>10.8</v>
          </cell>
          <cell r="J1395">
            <v>0</v>
          </cell>
          <cell r="K1395">
            <v>0</v>
          </cell>
          <cell r="L1395">
            <v>9.75</v>
          </cell>
          <cell r="M1395">
            <v>0</v>
          </cell>
          <cell r="N1395">
            <v>0</v>
          </cell>
          <cell r="O1395">
            <v>0.5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21.5</v>
          </cell>
          <cell r="AF1395">
            <v>0</v>
          </cell>
          <cell r="AG1395">
            <v>0</v>
          </cell>
          <cell r="AH1395">
            <v>0</v>
          </cell>
          <cell r="AI1395">
            <v>212</v>
          </cell>
          <cell r="AJ1395">
            <v>52.6</v>
          </cell>
          <cell r="AK1395">
            <v>39.4</v>
          </cell>
          <cell r="AL1395">
            <v>3.63</v>
          </cell>
          <cell r="AM1395">
            <v>212</v>
          </cell>
          <cell r="AN1395">
            <v>52.6</v>
          </cell>
          <cell r="AO1395">
            <v>39.4</v>
          </cell>
          <cell r="AP1395">
            <v>3.63</v>
          </cell>
          <cell r="AQ1395">
            <v>0</v>
          </cell>
          <cell r="AR1395">
            <v>424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D1395" t="str">
            <v>PIPE254xS</v>
          </cell>
          <cell r="BE1395" t="str">
            <v>PIPE254xS</v>
          </cell>
          <cell r="BF1395">
            <v>81.599999999999994</v>
          </cell>
          <cell r="BG1395">
            <v>103.9525641</v>
          </cell>
          <cell r="BH1395">
            <v>0</v>
          </cell>
          <cell r="BI1395">
            <v>0</v>
          </cell>
          <cell r="BJ1395">
            <v>27.442800000000002</v>
          </cell>
          <cell r="BK1395">
            <v>0</v>
          </cell>
          <cell r="BL1395">
            <v>0</v>
          </cell>
          <cell r="BM1395">
            <v>24.774750000000001</v>
          </cell>
          <cell r="BN1395">
            <v>0</v>
          </cell>
          <cell r="BO1395">
            <v>0</v>
          </cell>
          <cell r="BP1395">
            <v>1.2705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21.5</v>
          </cell>
          <cell r="CG1395">
            <v>0</v>
          </cell>
          <cell r="CH1395">
            <v>0</v>
          </cell>
          <cell r="CI1395">
            <v>0</v>
          </cell>
          <cell r="CJ1395">
            <v>8838.0106615813311</v>
          </cell>
          <cell r="CK1395">
            <v>862.97802974460001</v>
          </cell>
          <cell r="CL1395">
            <v>646.41320098739993</v>
          </cell>
          <cell r="CM1395">
            <v>9.2238299999999995</v>
          </cell>
          <cell r="CN1395">
            <v>8838.0106615813311</v>
          </cell>
          <cell r="CO1395">
            <v>862.97802974460001</v>
          </cell>
          <cell r="CP1395">
            <v>646.41320098739993</v>
          </cell>
          <cell r="CQ1395">
            <v>9.2238299999999995</v>
          </cell>
          <cell r="CR1395">
            <v>0</v>
          </cell>
          <cell r="CS1395">
            <v>17676.021323162662</v>
          </cell>
          <cell r="CT1395">
            <v>0</v>
          </cell>
          <cell r="CU1395">
            <v>0</v>
          </cell>
          <cell r="CV1395">
            <v>0</v>
          </cell>
          <cell r="CW1395">
            <v>0</v>
          </cell>
          <cell r="CX1395">
            <v>0</v>
          </cell>
          <cell r="CY1395">
            <v>0</v>
          </cell>
          <cell r="CZ1395">
            <v>0</v>
          </cell>
          <cell r="DA1395">
            <v>0</v>
          </cell>
          <cell r="DB1395">
            <v>0</v>
          </cell>
          <cell r="DC1395">
            <v>0</v>
          </cell>
        </row>
        <row r="1396">
          <cell r="C1396" t="str">
            <v>PIPE1-1/2STD</v>
          </cell>
          <cell r="D1396" t="str">
            <v>F</v>
          </cell>
          <cell r="E1396">
            <v>2.72</v>
          </cell>
          <cell r="F1396">
            <v>0.79900000000000004</v>
          </cell>
          <cell r="G1396">
            <v>0</v>
          </cell>
          <cell r="H1396">
            <v>0</v>
          </cell>
          <cell r="I1396">
            <v>1.9</v>
          </cell>
          <cell r="J1396">
            <v>0</v>
          </cell>
          <cell r="K1396">
            <v>0</v>
          </cell>
          <cell r="L1396">
            <v>1.61</v>
          </cell>
          <cell r="M1396">
            <v>0</v>
          </cell>
          <cell r="N1396">
            <v>0</v>
          </cell>
          <cell r="O1396">
            <v>0.14499999999999999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13.1</v>
          </cell>
          <cell r="AF1396">
            <v>0</v>
          </cell>
          <cell r="AG1396">
            <v>0</v>
          </cell>
          <cell r="AH1396">
            <v>0</v>
          </cell>
          <cell r="AI1396">
            <v>0.31</v>
          </cell>
          <cell r="AJ1396">
            <v>0.44800000000000001</v>
          </cell>
          <cell r="AK1396">
            <v>0.32600000000000001</v>
          </cell>
          <cell r="AL1396">
            <v>0.623</v>
          </cell>
          <cell r="AM1396">
            <v>0.31</v>
          </cell>
          <cell r="AN1396">
            <v>0.44800000000000001</v>
          </cell>
          <cell r="AO1396">
            <v>0.32600000000000001</v>
          </cell>
          <cell r="AP1396">
            <v>0.623</v>
          </cell>
          <cell r="AQ1396">
            <v>0</v>
          </cell>
          <cell r="AR1396">
            <v>0.62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D1396" t="str">
            <v>PIPE38STD</v>
          </cell>
          <cell r="BE1396" t="str">
            <v>PIPE38STD</v>
          </cell>
          <cell r="BF1396">
            <v>4.05</v>
          </cell>
          <cell r="BG1396">
            <v>5.1588881190000002</v>
          </cell>
          <cell r="BH1396">
            <v>0</v>
          </cell>
          <cell r="BI1396">
            <v>0</v>
          </cell>
          <cell r="BJ1396">
            <v>4.8278999999999996</v>
          </cell>
          <cell r="BK1396">
            <v>0</v>
          </cell>
          <cell r="BL1396">
            <v>0</v>
          </cell>
          <cell r="BM1396">
            <v>4.0910099999999998</v>
          </cell>
          <cell r="BN1396">
            <v>0</v>
          </cell>
          <cell r="BO1396">
            <v>0</v>
          </cell>
          <cell r="BP1396">
            <v>0.36844499999999997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13.1</v>
          </cell>
          <cell r="CG1396">
            <v>0</v>
          </cell>
          <cell r="CH1396">
            <v>0</v>
          </cell>
          <cell r="CI1396">
            <v>0</v>
          </cell>
          <cell r="CJ1396">
            <v>12.92350615608591</v>
          </cell>
          <cell r="CK1396">
            <v>7.3500790366079993</v>
          </cell>
          <cell r="CL1396">
            <v>5.3484950132459996</v>
          </cell>
          <cell r="CM1396">
            <v>1.583043</v>
          </cell>
          <cell r="CN1396">
            <v>12.92350615608591</v>
          </cell>
          <cell r="CO1396">
            <v>7.3500790366079993</v>
          </cell>
          <cell r="CP1396">
            <v>5.3484950132459996</v>
          </cell>
          <cell r="CQ1396">
            <v>1.583043</v>
          </cell>
          <cell r="CR1396">
            <v>0</v>
          </cell>
          <cell r="CS1396">
            <v>25.84701231217182</v>
          </cell>
          <cell r="CT1396">
            <v>0</v>
          </cell>
          <cell r="CU1396">
            <v>0</v>
          </cell>
          <cell r="CV1396">
            <v>0</v>
          </cell>
          <cell r="CW1396">
            <v>0</v>
          </cell>
          <cell r="CX1396">
            <v>0</v>
          </cell>
          <cell r="CY1396">
            <v>0</v>
          </cell>
          <cell r="CZ1396">
            <v>0</v>
          </cell>
          <cell r="DA1396">
            <v>0</v>
          </cell>
          <cell r="DB1396">
            <v>0</v>
          </cell>
          <cell r="DC1396">
            <v>0</v>
          </cell>
        </row>
        <row r="1397">
          <cell r="C1397" t="str">
            <v>PIPE1-1/2xS</v>
          </cell>
          <cell r="D1397" t="str">
            <v>F</v>
          </cell>
          <cell r="E1397">
            <v>3.63</v>
          </cell>
          <cell r="F1397">
            <v>1.07</v>
          </cell>
          <cell r="G1397">
            <v>0</v>
          </cell>
          <cell r="H1397">
            <v>0</v>
          </cell>
          <cell r="I1397">
            <v>1.9</v>
          </cell>
          <cell r="J1397">
            <v>0</v>
          </cell>
          <cell r="K1397">
            <v>0</v>
          </cell>
          <cell r="L1397">
            <v>1.5</v>
          </cell>
          <cell r="M1397">
            <v>0</v>
          </cell>
          <cell r="N1397">
            <v>0</v>
          </cell>
          <cell r="O1397">
            <v>0.2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9.5</v>
          </cell>
          <cell r="AF1397">
            <v>0</v>
          </cell>
          <cell r="AG1397">
            <v>0</v>
          </cell>
          <cell r="AH1397">
            <v>0</v>
          </cell>
          <cell r="AI1397">
            <v>0.39100000000000001</v>
          </cell>
          <cell r="AJ1397">
            <v>0.58099999999999996</v>
          </cell>
          <cell r="AK1397">
            <v>0.41199999999999998</v>
          </cell>
          <cell r="AL1397">
            <v>0.60499999999999998</v>
          </cell>
          <cell r="AM1397">
            <v>0.39100000000000001</v>
          </cell>
          <cell r="AN1397">
            <v>0.58099999999999996</v>
          </cell>
          <cell r="AO1397">
            <v>0.41199999999999998</v>
          </cell>
          <cell r="AP1397">
            <v>0.60499999999999998</v>
          </cell>
          <cell r="AQ1397">
            <v>0</v>
          </cell>
          <cell r="AR1397">
            <v>0.78200000000000003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D1397" t="str">
            <v>PIPE38xS</v>
          </cell>
          <cell r="BE1397" t="str">
            <v>PIPE38xS</v>
          </cell>
          <cell r="BF1397">
            <v>5.41</v>
          </cell>
          <cell r="BG1397">
            <v>6.9086486699999998</v>
          </cell>
          <cell r="BH1397">
            <v>0</v>
          </cell>
          <cell r="BI1397">
            <v>0</v>
          </cell>
          <cell r="BJ1397">
            <v>4.8278999999999996</v>
          </cell>
          <cell r="BK1397">
            <v>0</v>
          </cell>
          <cell r="BL1397">
            <v>0</v>
          </cell>
          <cell r="BM1397">
            <v>3.8114999999999997</v>
          </cell>
          <cell r="BN1397">
            <v>0</v>
          </cell>
          <cell r="BO1397">
            <v>0</v>
          </cell>
          <cell r="BP1397">
            <v>0.50819999999999999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9.5</v>
          </cell>
          <cell r="CG1397">
            <v>0</v>
          </cell>
          <cell r="CH1397">
            <v>0</v>
          </cell>
          <cell r="CI1397">
            <v>0</v>
          </cell>
          <cell r="CJ1397">
            <v>16.30029324848255</v>
          </cell>
          <cell r="CK1397">
            <v>9.5321337506009982</v>
          </cell>
          <cell r="CL1397">
            <v>6.7594476854519989</v>
          </cell>
          <cell r="CM1397">
            <v>1.5373049999999999</v>
          </cell>
          <cell r="CN1397">
            <v>16.30029324848255</v>
          </cell>
          <cell r="CO1397">
            <v>9.5321337506009982</v>
          </cell>
          <cell r="CP1397">
            <v>6.7594476854519989</v>
          </cell>
          <cell r="CQ1397">
            <v>1.5373049999999999</v>
          </cell>
          <cell r="CR1397">
            <v>0</v>
          </cell>
          <cell r="CS1397">
            <v>32.6005864969651</v>
          </cell>
          <cell r="CT1397">
            <v>0</v>
          </cell>
          <cell r="CU1397">
            <v>0</v>
          </cell>
          <cell r="CV1397">
            <v>0</v>
          </cell>
          <cell r="CW1397">
            <v>0</v>
          </cell>
          <cell r="CX1397">
            <v>0</v>
          </cell>
          <cell r="CY1397">
            <v>0</v>
          </cell>
          <cell r="CZ1397">
            <v>0</v>
          </cell>
          <cell r="DA1397">
            <v>0</v>
          </cell>
          <cell r="DB1397">
            <v>0</v>
          </cell>
          <cell r="DC1397">
            <v>0</v>
          </cell>
        </row>
        <row r="1398">
          <cell r="C1398" t="str">
            <v>PIPE1-1/4STD</v>
          </cell>
          <cell r="D1398" t="str">
            <v>F</v>
          </cell>
          <cell r="E1398">
            <v>2.27</v>
          </cell>
          <cell r="F1398">
            <v>0.66900000000000004</v>
          </cell>
          <cell r="G1398">
            <v>0</v>
          </cell>
          <cell r="H1398">
            <v>0</v>
          </cell>
          <cell r="I1398">
            <v>1.66</v>
          </cell>
          <cell r="J1398">
            <v>0</v>
          </cell>
          <cell r="K1398">
            <v>0</v>
          </cell>
          <cell r="L1398">
            <v>1.38</v>
          </cell>
          <cell r="M1398">
            <v>0</v>
          </cell>
          <cell r="N1398">
            <v>0</v>
          </cell>
          <cell r="O1398">
            <v>0.14000000000000001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11.9</v>
          </cell>
          <cell r="AF1398">
            <v>0</v>
          </cell>
          <cell r="AG1398">
            <v>0</v>
          </cell>
          <cell r="AH1398">
            <v>0</v>
          </cell>
          <cell r="AI1398">
            <v>0.19500000000000001</v>
          </cell>
          <cell r="AJ1398">
            <v>0.32400000000000001</v>
          </cell>
          <cell r="AK1398">
            <v>0.23499999999999999</v>
          </cell>
          <cell r="AL1398">
            <v>0.54</v>
          </cell>
          <cell r="AM1398">
            <v>0.19500000000000001</v>
          </cell>
          <cell r="AN1398">
            <v>0.32400000000000001</v>
          </cell>
          <cell r="AO1398">
            <v>0.23499999999999999</v>
          </cell>
          <cell r="AP1398">
            <v>0.54</v>
          </cell>
          <cell r="AQ1398">
            <v>0</v>
          </cell>
          <cell r="AR1398">
            <v>0.38900000000000001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D1398" t="str">
            <v>PIPE32STD</v>
          </cell>
          <cell r="BE1398" t="str">
            <v>PIPE32STD</v>
          </cell>
          <cell r="BF1398">
            <v>3.38</v>
          </cell>
          <cell r="BG1398">
            <v>4.3195195890000004</v>
          </cell>
          <cell r="BH1398">
            <v>0</v>
          </cell>
          <cell r="BI1398">
            <v>0</v>
          </cell>
          <cell r="BJ1398">
            <v>4.2180599999999995</v>
          </cell>
          <cell r="BK1398">
            <v>0</v>
          </cell>
          <cell r="BL1398">
            <v>0</v>
          </cell>
          <cell r="BM1398">
            <v>3.5065799999999996</v>
          </cell>
          <cell r="BN1398">
            <v>0</v>
          </cell>
          <cell r="BO1398">
            <v>0</v>
          </cell>
          <cell r="BP1398">
            <v>0.35574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11.9</v>
          </cell>
          <cell r="CG1398">
            <v>0</v>
          </cell>
          <cell r="CH1398">
            <v>0</v>
          </cell>
          <cell r="CI1398">
            <v>0</v>
          </cell>
          <cell r="CJ1398">
            <v>8.1293022594733948</v>
          </cell>
          <cell r="CK1398">
            <v>5.3156821604040001</v>
          </cell>
          <cell r="CL1398">
            <v>3.8555102089349997</v>
          </cell>
          <cell r="CM1398">
            <v>1.3721400000000001</v>
          </cell>
          <cell r="CN1398">
            <v>8.1293022594733948</v>
          </cell>
          <cell r="CO1398">
            <v>5.3156821604040001</v>
          </cell>
          <cell r="CP1398">
            <v>3.8555102089349997</v>
          </cell>
          <cell r="CQ1398">
            <v>1.3721400000000001</v>
          </cell>
          <cell r="CR1398">
            <v>0</v>
          </cell>
          <cell r="CS1398">
            <v>16.216915789411029</v>
          </cell>
          <cell r="CT1398">
            <v>0</v>
          </cell>
          <cell r="CU1398">
            <v>0</v>
          </cell>
          <cell r="CV1398">
            <v>0</v>
          </cell>
          <cell r="CW1398">
            <v>0</v>
          </cell>
          <cell r="CX1398">
            <v>0</v>
          </cell>
          <cell r="CY1398">
            <v>0</v>
          </cell>
          <cell r="CZ1398">
            <v>0</v>
          </cell>
          <cell r="DA1398">
            <v>0</v>
          </cell>
          <cell r="DB1398">
            <v>0</v>
          </cell>
          <cell r="DC1398">
            <v>0</v>
          </cell>
        </row>
        <row r="1399">
          <cell r="C1399" t="str">
            <v>PIPE1-1/4xS</v>
          </cell>
          <cell r="D1399" t="str">
            <v>F</v>
          </cell>
          <cell r="E1399">
            <v>3</v>
          </cell>
          <cell r="F1399">
            <v>0.88100000000000001</v>
          </cell>
          <cell r="G1399">
            <v>0</v>
          </cell>
          <cell r="H1399">
            <v>0</v>
          </cell>
          <cell r="I1399">
            <v>1.66</v>
          </cell>
          <cell r="J1399">
            <v>0</v>
          </cell>
          <cell r="K1399">
            <v>0</v>
          </cell>
          <cell r="L1399">
            <v>1.28</v>
          </cell>
          <cell r="M1399">
            <v>0</v>
          </cell>
          <cell r="N1399">
            <v>0</v>
          </cell>
          <cell r="O1399">
            <v>0.191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8.69</v>
          </cell>
          <cell r="AF1399">
            <v>0</v>
          </cell>
          <cell r="AG1399">
            <v>0</v>
          </cell>
          <cell r="AH1399">
            <v>0</v>
          </cell>
          <cell r="AI1399">
            <v>0.24199999999999999</v>
          </cell>
          <cell r="AJ1399">
            <v>0.41399999999999998</v>
          </cell>
          <cell r="AK1399">
            <v>0.29099999999999998</v>
          </cell>
          <cell r="AL1399">
            <v>0.52400000000000002</v>
          </cell>
          <cell r="AM1399">
            <v>0.24199999999999999</v>
          </cell>
          <cell r="AN1399">
            <v>0.41399999999999998</v>
          </cell>
          <cell r="AO1399">
            <v>0.29099999999999998</v>
          </cell>
          <cell r="AP1399">
            <v>0.52400000000000002</v>
          </cell>
          <cell r="AQ1399">
            <v>0</v>
          </cell>
          <cell r="AR1399">
            <v>0.48399999999999999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D1399" t="str">
            <v>PIPE32xS</v>
          </cell>
          <cell r="BE1399" t="str">
            <v>PIPE32xS</v>
          </cell>
          <cell r="BF1399">
            <v>4.47</v>
          </cell>
          <cell r="BG1399">
            <v>5.6883359609999999</v>
          </cell>
          <cell r="BH1399">
            <v>0</v>
          </cell>
          <cell r="BI1399">
            <v>0</v>
          </cell>
          <cell r="BJ1399">
            <v>4.2180599999999995</v>
          </cell>
          <cell r="BK1399">
            <v>0</v>
          </cell>
          <cell r="BL1399">
            <v>0</v>
          </cell>
          <cell r="BM1399">
            <v>3.2524799999999998</v>
          </cell>
          <cell r="BN1399">
            <v>0</v>
          </cell>
          <cell r="BO1399">
            <v>0</v>
          </cell>
          <cell r="BP1399">
            <v>0.48533100000000001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8.69</v>
          </cell>
          <cell r="CG1399">
            <v>0</v>
          </cell>
          <cell r="CH1399">
            <v>0</v>
          </cell>
          <cell r="CI1399">
            <v>0</v>
          </cell>
          <cell r="CJ1399">
            <v>10.088672547654161</v>
          </cell>
          <cell r="CK1399">
            <v>6.7922605382939993</v>
          </cell>
          <cell r="CL1399">
            <v>4.774270088510999</v>
          </cell>
          <cell r="CM1399">
            <v>1.3314840000000001</v>
          </cell>
          <cell r="CN1399">
            <v>10.088672547654161</v>
          </cell>
          <cell r="CO1399">
            <v>6.7922605382939993</v>
          </cell>
          <cell r="CP1399">
            <v>4.774270088510999</v>
          </cell>
          <cell r="CQ1399">
            <v>1.3314840000000001</v>
          </cell>
          <cell r="CR1399">
            <v>0</v>
          </cell>
          <cell r="CS1399">
            <v>20.177345095308322</v>
          </cell>
          <cell r="CT1399">
            <v>0</v>
          </cell>
          <cell r="CU1399">
            <v>0</v>
          </cell>
          <cell r="CV1399">
            <v>0</v>
          </cell>
          <cell r="CW1399">
            <v>0</v>
          </cell>
          <cell r="CX1399">
            <v>0</v>
          </cell>
          <cell r="CY1399">
            <v>0</v>
          </cell>
          <cell r="CZ1399">
            <v>0</v>
          </cell>
          <cell r="DA1399">
            <v>0</v>
          </cell>
          <cell r="DB1399">
            <v>0</v>
          </cell>
          <cell r="DC1399">
            <v>0</v>
          </cell>
        </row>
        <row r="1400">
          <cell r="C1400" t="str">
            <v>PIPE12STD</v>
          </cell>
          <cell r="D1400" t="str">
            <v>F</v>
          </cell>
          <cell r="E1400">
            <v>49.6</v>
          </cell>
          <cell r="F1400">
            <v>14.6</v>
          </cell>
          <cell r="G1400">
            <v>0</v>
          </cell>
          <cell r="H1400">
            <v>0</v>
          </cell>
          <cell r="I1400">
            <v>12.8</v>
          </cell>
          <cell r="J1400">
            <v>0</v>
          </cell>
          <cell r="K1400">
            <v>0</v>
          </cell>
          <cell r="L1400">
            <v>12</v>
          </cell>
          <cell r="M1400">
            <v>0</v>
          </cell>
          <cell r="N1400">
            <v>0</v>
          </cell>
          <cell r="O1400">
            <v>0.375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34</v>
          </cell>
          <cell r="AF1400">
            <v>0</v>
          </cell>
          <cell r="AG1400">
            <v>0</v>
          </cell>
          <cell r="AH1400">
            <v>0</v>
          </cell>
          <cell r="AI1400">
            <v>279</v>
          </cell>
          <cell r="AJ1400">
            <v>57.4</v>
          </cell>
          <cell r="AK1400">
            <v>43.8</v>
          </cell>
          <cell r="AL1400">
            <v>4.38</v>
          </cell>
          <cell r="AM1400">
            <v>279</v>
          </cell>
          <cell r="AN1400">
            <v>57.4</v>
          </cell>
          <cell r="AO1400">
            <v>43.8</v>
          </cell>
          <cell r="AP1400">
            <v>4.38</v>
          </cell>
          <cell r="AQ1400">
            <v>0</v>
          </cell>
          <cell r="AR1400">
            <v>559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D1400" t="str">
            <v>PIPE310STD</v>
          </cell>
          <cell r="BE1400" t="str">
            <v>PIPE310STD</v>
          </cell>
          <cell r="BF1400">
            <v>73.899999999999991</v>
          </cell>
          <cell r="BG1400">
            <v>94.267542599999999</v>
          </cell>
          <cell r="BH1400">
            <v>0</v>
          </cell>
          <cell r="BI1400">
            <v>0</v>
          </cell>
          <cell r="BJ1400">
            <v>32.524799999999999</v>
          </cell>
          <cell r="BK1400">
            <v>0</v>
          </cell>
          <cell r="BL1400">
            <v>0</v>
          </cell>
          <cell r="BM1400">
            <v>30.491999999999997</v>
          </cell>
          <cell r="BN1400">
            <v>0</v>
          </cell>
          <cell r="BO1400">
            <v>0</v>
          </cell>
          <cell r="BP1400">
            <v>0.95287499999999992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34</v>
          </cell>
          <cell r="CG1400">
            <v>0</v>
          </cell>
          <cell r="CH1400">
            <v>0</v>
          </cell>
          <cell r="CI1400">
            <v>0</v>
          </cell>
          <cell r="CJ1400">
            <v>11631.155540477319</v>
          </cell>
          <cell r="CK1400">
            <v>941.7288765653999</v>
          </cell>
          <cell r="CL1400">
            <v>718.60147723979992</v>
          </cell>
          <cell r="CM1400">
            <v>11.129579999999999</v>
          </cell>
          <cell r="CN1400">
            <v>11631.155540477319</v>
          </cell>
          <cell r="CO1400">
            <v>941.7288765653999</v>
          </cell>
          <cell r="CP1400">
            <v>718.60147723979992</v>
          </cell>
          <cell r="CQ1400">
            <v>11.129579999999999</v>
          </cell>
          <cell r="CR1400">
            <v>0</v>
          </cell>
          <cell r="CS1400">
            <v>23303.999810490397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>
            <v>0</v>
          </cell>
          <cell r="CY1400">
            <v>0</v>
          </cell>
          <cell r="CZ1400">
            <v>0</v>
          </cell>
          <cell r="DA1400">
            <v>0</v>
          </cell>
          <cell r="DB1400">
            <v>0</v>
          </cell>
          <cell r="DC1400">
            <v>0</v>
          </cell>
        </row>
        <row r="1401">
          <cell r="C1401" t="str">
            <v>PIPE12xS</v>
          </cell>
          <cell r="D1401" t="str">
            <v>F</v>
          </cell>
          <cell r="E1401">
            <v>65.5</v>
          </cell>
          <cell r="F1401">
            <v>19.2</v>
          </cell>
          <cell r="G1401">
            <v>0</v>
          </cell>
          <cell r="H1401">
            <v>0</v>
          </cell>
          <cell r="I1401">
            <v>12.8</v>
          </cell>
          <cell r="J1401">
            <v>0</v>
          </cell>
          <cell r="K1401">
            <v>0</v>
          </cell>
          <cell r="L1401">
            <v>11.8</v>
          </cell>
          <cell r="M1401">
            <v>0</v>
          </cell>
          <cell r="N1401">
            <v>0</v>
          </cell>
          <cell r="O1401">
            <v>0.5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25.5</v>
          </cell>
          <cell r="AF1401">
            <v>0</v>
          </cell>
          <cell r="AG1401">
            <v>0</v>
          </cell>
          <cell r="AH1401">
            <v>0</v>
          </cell>
          <cell r="AI1401">
            <v>362</v>
          </cell>
          <cell r="AJ1401">
            <v>75.099999999999994</v>
          </cell>
          <cell r="AK1401">
            <v>56.7</v>
          </cell>
          <cell r="AL1401">
            <v>4.33</v>
          </cell>
          <cell r="AM1401">
            <v>362</v>
          </cell>
          <cell r="AN1401">
            <v>75.099999999999994</v>
          </cell>
          <cell r="AO1401">
            <v>56.7</v>
          </cell>
          <cell r="AP1401">
            <v>4.33</v>
          </cell>
          <cell r="AQ1401">
            <v>0</v>
          </cell>
          <cell r="AR1401">
            <v>723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D1401" t="str">
            <v>PIPE310xS</v>
          </cell>
          <cell r="BE1401" t="str">
            <v>PIPE310xS</v>
          </cell>
          <cell r="BF1401">
            <v>97.5</v>
          </cell>
          <cell r="BG1401">
            <v>123.96827519999999</v>
          </cell>
          <cell r="BH1401">
            <v>0</v>
          </cell>
          <cell r="BI1401">
            <v>0</v>
          </cell>
          <cell r="BJ1401">
            <v>32.524799999999999</v>
          </cell>
          <cell r="BK1401">
            <v>0</v>
          </cell>
          <cell r="BL1401">
            <v>0</v>
          </cell>
          <cell r="BM1401">
            <v>29.983800000000002</v>
          </cell>
          <cell r="BN1401">
            <v>0</v>
          </cell>
          <cell r="BO1401">
            <v>0</v>
          </cell>
          <cell r="BP1401">
            <v>1.2705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25.5</v>
          </cell>
          <cell r="CG1401">
            <v>0</v>
          </cell>
          <cell r="CH1401">
            <v>0</v>
          </cell>
          <cell r="CI1401">
            <v>0</v>
          </cell>
          <cell r="CJ1401">
            <v>15091.320091945481</v>
          </cell>
          <cell r="CK1401">
            <v>1232.1226242170999</v>
          </cell>
          <cell r="CL1401">
            <v>930.24437807070001</v>
          </cell>
          <cell r="CM1401">
            <v>11.00253</v>
          </cell>
          <cell r="CN1401">
            <v>15091.320091945481</v>
          </cell>
          <cell r="CO1401">
            <v>1232.1226242170999</v>
          </cell>
          <cell r="CP1401">
            <v>930.24437807070001</v>
          </cell>
          <cell r="CQ1401">
            <v>11.00253</v>
          </cell>
          <cell r="CR1401">
            <v>0</v>
          </cell>
          <cell r="CS1401">
            <v>30140.951454355203</v>
          </cell>
          <cell r="CT1401">
            <v>0</v>
          </cell>
          <cell r="CU1401">
            <v>0</v>
          </cell>
          <cell r="CV1401">
            <v>0</v>
          </cell>
          <cell r="CW1401">
            <v>0</v>
          </cell>
          <cell r="CX1401">
            <v>0</v>
          </cell>
          <cell r="CY1401">
            <v>0</v>
          </cell>
          <cell r="CZ1401">
            <v>0</v>
          </cell>
          <cell r="DA1401">
            <v>0</v>
          </cell>
          <cell r="DB1401">
            <v>0</v>
          </cell>
          <cell r="DC1401">
            <v>0</v>
          </cell>
        </row>
        <row r="1402">
          <cell r="C1402" t="str">
            <v>PIPE1STD</v>
          </cell>
          <cell r="D1402" t="str">
            <v>F</v>
          </cell>
          <cell r="E1402">
            <v>1.68</v>
          </cell>
          <cell r="F1402">
            <v>0.49399999999999999</v>
          </cell>
          <cell r="G1402">
            <v>0</v>
          </cell>
          <cell r="H1402">
            <v>0</v>
          </cell>
          <cell r="I1402">
            <v>1.32</v>
          </cell>
          <cell r="J1402">
            <v>0</v>
          </cell>
          <cell r="K1402">
            <v>0</v>
          </cell>
          <cell r="L1402">
            <v>1.05</v>
          </cell>
          <cell r="M1402">
            <v>0</v>
          </cell>
          <cell r="N1402">
            <v>0</v>
          </cell>
          <cell r="O1402">
            <v>0.13300000000000001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9.89</v>
          </cell>
          <cell r="AF1402">
            <v>0</v>
          </cell>
          <cell r="AG1402">
            <v>0</v>
          </cell>
          <cell r="AH1402">
            <v>0</v>
          </cell>
          <cell r="AI1402">
            <v>8.7300000000000003E-2</v>
          </cell>
          <cell r="AJ1402">
            <v>0.187</v>
          </cell>
          <cell r="AK1402">
            <v>0.13300000000000001</v>
          </cell>
          <cell r="AL1402">
            <v>0.42099999999999999</v>
          </cell>
          <cell r="AM1402">
            <v>8.7300000000000003E-2</v>
          </cell>
          <cell r="AN1402">
            <v>0.187</v>
          </cell>
          <cell r="AO1402">
            <v>0.13300000000000001</v>
          </cell>
          <cell r="AP1402">
            <v>0.42099999999999999</v>
          </cell>
          <cell r="AQ1402">
            <v>0</v>
          </cell>
          <cell r="AR1402">
            <v>0.17499999999999999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D1402" t="str">
            <v>PIPE25STD</v>
          </cell>
          <cell r="BE1402" t="str">
            <v>PIPE25STD</v>
          </cell>
          <cell r="BF1402">
            <v>2.5099999999999998</v>
          </cell>
          <cell r="BG1402">
            <v>3.1896004139999996</v>
          </cell>
          <cell r="BH1402">
            <v>0</v>
          </cell>
          <cell r="BI1402">
            <v>0</v>
          </cell>
          <cell r="BJ1402">
            <v>3.35412</v>
          </cell>
          <cell r="BK1402">
            <v>0</v>
          </cell>
          <cell r="BL1402">
            <v>0</v>
          </cell>
          <cell r="BM1402">
            <v>2.66805</v>
          </cell>
          <cell r="BN1402">
            <v>0</v>
          </cell>
          <cell r="BO1402">
            <v>0</v>
          </cell>
          <cell r="BP1402">
            <v>0.337953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9.89</v>
          </cell>
          <cell r="CG1402">
            <v>0</v>
          </cell>
          <cell r="CH1402">
            <v>0</v>
          </cell>
          <cell r="CI1402">
            <v>0</v>
          </cell>
          <cell r="CJ1402">
            <v>3.6394260884719354</v>
          </cell>
          <cell r="CK1402">
            <v>3.0680017407269999</v>
          </cell>
          <cell r="CL1402">
            <v>2.1820547139929998</v>
          </cell>
          <cell r="CM1402">
            <v>1.069761</v>
          </cell>
          <cell r="CN1402">
            <v>3.6394260884719354</v>
          </cell>
          <cell r="CO1402">
            <v>3.0680017407269999</v>
          </cell>
          <cell r="CP1402">
            <v>2.1820547139929998</v>
          </cell>
          <cell r="CQ1402">
            <v>1.069761</v>
          </cell>
          <cell r="CR1402">
            <v>0</v>
          </cell>
          <cell r="CS1402">
            <v>7.295527668758174</v>
          </cell>
          <cell r="CT1402">
            <v>0</v>
          </cell>
          <cell r="CU1402">
            <v>0</v>
          </cell>
          <cell r="CV1402">
            <v>0</v>
          </cell>
          <cell r="CW1402">
            <v>0</v>
          </cell>
          <cell r="CX1402">
            <v>0</v>
          </cell>
          <cell r="CY1402">
            <v>0</v>
          </cell>
          <cell r="CZ1402">
            <v>0</v>
          </cell>
          <cell r="DA1402">
            <v>0</v>
          </cell>
          <cell r="DB1402">
            <v>0</v>
          </cell>
          <cell r="DC1402">
            <v>0</v>
          </cell>
        </row>
        <row r="1403">
          <cell r="C1403" t="str">
            <v>PIPE1xS</v>
          </cell>
          <cell r="D1403" t="str">
            <v>F</v>
          </cell>
          <cell r="E1403">
            <v>2.17</v>
          </cell>
          <cell r="F1403">
            <v>0.63900000000000001</v>
          </cell>
          <cell r="G1403">
            <v>0</v>
          </cell>
          <cell r="H1403">
            <v>0</v>
          </cell>
          <cell r="I1403">
            <v>1.32</v>
          </cell>
          <cell r="J1403">
            <v>0</v>
          </cell>
          <cell r="K1403">
            <v>0</v>
          </cell>
          <cell r="L1403">
            <v>0.95699999999999996</v>
          </cell>
          <cell r="M1403">
            <v>0</v>
          </cell>
          <cell r="N1403">
            <v>0</v>
          </cell>
          <cell r="O1403">
            <v>0.17899999999999999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7.35</v>
          </cell>
          <cell r="AF1403">
            <v>0</v>
          </cell>
          <cell r="AG1403">
            <v>0</v>
          </cell>
          <cell r="AH1403">
            <v>0</v>
          </cell>
          <cell r="AI1403">
            <v>0.106</v>
          </cell>
          <cell r="AJ1403">
            <v>0.23300000000000001</v>
          </cell>
          <cell r="AK1403">
            <v>0.161</v>
          </cell>
          <cell r="AL1403">
            <v>0.40699999999999997</v>
          </cell>
          <cell r="AM1403">
            <v>0.106</v>
          </cell>
          <cell r="AN1403">
            <v>0.23300000000000001</v>
          </cell>
          <cell r="AO1403">
            <v>0.161</v>
          </cell>
          <cell r="AP1403">
            <v>0.40699999999999997</v>
          </cell>
          <cell r="AQ1403">
            <v>0</v>
          </cell>
          <cell r="AR1403">
            <v>0.21099999999999999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D1403" t="str">
            <v>PIPE25xS</v>
          </cell>
          <cell r="BE1403" t="str">
            <v>PIPE25xS</v>
          </cell>
          <cell r="BF1403">
            <v>3.23</v>
          </cell>
          <cell r="BG1403">
            <v>4.1258191589999997</v>
          </cell>
          <cell r="BH1403">
            <v>0</v>
          </cell>
          <cell r="BI1403">
            <v>0</v>
          </cell>
          <cell r="BJ1403">
            <v>3.35412</v>
          </cell>
          <cell r="BK1403">
            <v>0</v>
          </cell>
          <cell r="BL1403">
            <v>0</v>
          </cell>
          <cell r="BM1403">
            <v>2.431737</v>
          </cell>
          <cell r="BN1403">
            <v>0</v>
          </cell>
          <cell r="BO1403">
            <v>0</v>
          </cell>
          <cell r="BP1403">
            <v>0.45483899999999999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7.35</v>
          </cell>
          <cell r="CG1403">
            <v>0</v>
          </cell>
          <cell r="CH1403">
            <v>0</v>
          </cell>
          <cell r="CI1403">
            <v>0</v>
          </cell>
          <cell r="CJ1403">
            <v>4.4190053307906654</v>
          </cell>
          <cell r="CK1403">
            <v>3.8226973560929998</v>
          </cell>
          <cell r="CL1403">
            <v>2.6414346537809998</v>
          </cell>
          <cell r="CM1403">
            <v>1.034187</v>
          </cell>
          <cell r="CN1403">
            <v>4.4190053307906654</v>
          </cell>
          <cell r="CO1403">
            <v>3.8226973560929998</v>
          </cell>
          <cell r="CP1403">
            <v>2.6414346537809998</v>
          </cell>
          <cell r="CQ1403">
            <v>1.034187</v>
          </cell>
          <cell r="CR1403">
            <v>0</v>
          </cell>
          <cell r="CS1403">
            <v>8.7963219320455703</v>
          </cell>
          <cell r="CT1403">
            <v>0</v>
          </cell>
          <cell r="CU1403">
            <v>0</v>
          </cell>
          <cell r="CV1403">
            <v>0</v>
          </cell>
          <cell r="CW1403">
            <v>0</v>
          </cell>
          <cell r="CX1403">
            <v>0</v>
          </cell>
          <cell r="CY1403">
            <v>0</v>
          </cell>
          <cell r="CZ1403">
            <v>0</v>
          </cell>
          <cell r="DA1403">
            <v>0</v>
          </cell>
          <cell r="DB1403">
            <v>0</v>
          </cell>
          <cell r="DC1403">
            <v>0</v>
          </cell>
        </row>
        <row r="1404">
          <cell r="C1404" t="str">
            <v>PIPE2-1/2STD</v>
          </cell>
          <cell r="D1404" t="str">
            <v>F</v>
          </cell>
          <cell r="E1404">
            <v>5.8</v>
          </cell>
          <cell r="F1404">
            <v>1.7</v>
          </cell>
          <cell r="G1404">
            <v>0</v>
          </cell>
          <cell r="H1404">
            <v>0</v>
          </cell>
          <cell r="I1404">
            <v>2.88</v>
          </cell>
          <cell r="J1404">
            <v>0</v>
          </cell>
          <cell r="K1404">
            <v>0</v>
          </cell>
          <cell r="L1404">
            <v>2.4700000000000002</v>
          </cell>
          <cell r="M1404">
            <v>0</v>
          </cell>
          <cell r="N1404">
            <v>0</v>
          </cell>
          <cell r="O1404">
            <v>0.20300000000000001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14.2</v>
          </cell>
          <cell r="AF1404">
            <v>0</v>
          </cell>
          <cell r="AG1404">
            <v>0</v>
          </cell>
          <cell r="AH1404">
            <v>0</v>
          </cell>
          <cell r="AI1404">
            <v>1.53</v>
          </cell>
          <cell r="AJ1404">
            <v>1.45</v>
          </cell>
          <cell r="AK1404">
            <v>1.06</v>
          </cell>
          <cell r="AL1404">
            <v>0.94699999999999995</v>
          </cell>
          <cell r="AM1404">
            <v>1.53</v>
          </cell>
          <cell r="AN1404">
            <v>1.45</v>
          </cell>
          <cell r="AO1404">
            <v>1.06</v>
          </cell>
          <cell r="AP1404">
            <v>0.94699999999999995</v>
          </cell>
          <cell r="AQ1404">
            <v>0</v>
          </cell>
          <cell r="AR1404">
            <v>3.06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D1404" t="str">
            <v>PIPE64STD</v>
          </cell>
          <cell r="BE1404" t="str">
            <v>PIPE64STD</v>
          </cell>
          <cell r="BF1404">
            <v>8.64</v>
          </cell>
          <cell r="BG1404">
            <v>10.976357699999999</v>
          </cell>
          <cell r="BH1404">
            <v>0</v>
          </cell>
          <cell r="BI1404">
            <v>0</v>
          </cell>
          <cell r="BJ1404">
            <v>7.3180799999999993</v>
          </cell>
          <cell r="BK1404">
            <v>0</v>
          </cell>
          <cell r="BL1404">
            <v>0</v>
          </cell>
          <cell r="BM1404">
            <v>6.2762700000000002</v>
          </cell>
          <cell r="BN1404">
            <v>0</v>
          </cell>
          <cell r="BO1404">
            <v>0</v>
          </cell>
          <cell r="BP1404">
            <v>0.51582300000000003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14.2</v>
          </cell>
          <cell r="CG1404">
            <v>0</v>
          </cell>
          <cell r="CH1404">
            <v>0</v>
          </cell>
          <cell r="CI1404">
            <v>0</v>
          </cell>
          <cell r="CJ1404">
            <v>63.783756189714332</v>
          </cell>
          <cell r="CK1404">
            <v>23.789318310449996</v>
          </cell>
          <cell r="CL1404">
            <v>17.390812006259999</v>
          </cell>
          <cell r="CM1404">
            <v>2.4063269999999997</v>
          </cell>
          <cell r="CN1404">
            <v>63.783756189714332</v>
          </cell>
          <cell r="CO1404">
            <v>23.789318310449996</v>
          </cell>
          <cell r="CP1404">
            <v>17.390812006259999</v>
          </cell>
          <cell r="CQ1404">
            <v>2.4063269999999997</v>
          </cell>
          <cell r="CR1404">
            <v>0</v>
          </cell>
          <cell r="CS1404">
            <v>127.56751237942866</v>
          </cell>
          <cell r="CT1404">
            <v>0</v>
          </cell>
          <cell r="CU1404">
            <v>0</v>
          </cell>
          <cell r="CV1404">
            <v>0</v>
          </cell>
          <cell r="CW1404">
            <v>0</v>
          </cell>
          <cell r="CX1404">
            <v>0</v>
          </cell>
          <cell r="CY1404">
            <v>0</v>
          </cell>
          <cell r="CZ1404">
            <v>0</v>
          </cell>
          <cell r="DA1404">
            <v>0</v>
          </cell>
          <cell r="DB1404">
            <v>0</v>
          </cell>
          <cell r="DC1404">
            <v>0</v>
          </cell>
        </row>
        <row r="1405">
          <cell r="C1405" t="str">
            <v>PIPE2-1/2xS</v>
          </cell>
          <cell r="D1405" t="str">
            <v>F</v>
          </cell>
          <cell r="E1405">
            <v>7.67</v>
          </cell>
          <cell r="F1405">
            <v>2.25</v>
          </cell>
          <cell r="G1405">
            <v>0</v>
          </cell>
          <cell r="H1405">
            <v>0</v>
          </cell>
          <cell r="I1405">
            <v>2.88</v>
          </cell>
          <cell r="J1405">
            <v>0</v>
          </cell>
          <cell r="K1405">
            <v>0</v>
          </cell>
          <cell r="L1405">
            <v>2.3199999999999998</v>
          </cell>
          <cell r="M1405">
            <v>0</v>
          </cell>
          <cell r="N1405">
            <v>0</v>
          </cell>
          <cell r="O1405">
            <v>0.27600000000000002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10.4</v>
          </cell>
          <cell r="AF1405">
            <v>0</v>
          </cell>
          <cell r="AG1405">
            <v>0</v>
          </cell>
          <cell r="AH1405">
            <v>0</v>
          </cell>
          <cell r="AI1405">
            <v>1.92</v>
          </cell>
          <cell r="AJ1405">
            <v>1.87</v>
          </cell>
          <cell r="AK1405">
            <v>1.34</v>
          </cell>
          <cell r="AL1405">
            <v>0.92400000000000004</v>
          </cell>
          <cell r="AM1405">
            <v>1.92</v>
          </cell>
          <cell r="AN1405">
            <v>1.87</v>
          </cell>
          <cell r="AO1405">
            <v>1.34</v>
          </cell>
          <cell r="AP1405">
            <v>0.92400000000000004</v>
          </cell>
          <cell r="AQ1405">
            <v>0</v>
          </cell>
          <cell r="AR1405">
            <v>3.85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D1405" t="str">
            <v>PIPE64xS</v>
          </cell>
          <cell r="BE1405" t="str">
            <v>PIPE64xS</v>
          </cell>
          <cell r="BF1405">
            <v>11.5</v>
          </cell>
          <cell r="BG1405">
            <v>14.52753225</v>
          </cell>
          <cell r="BH1405">
            <v>0</v>
          </cell>
          <cell r="BI1405">
            <v>0</v>
          </cell>
          <cell r="BJ1405">
            <v>7.3180799999999993</v>
          </cell>
          <cell r="BK1405">
            <v>0</v>
          </cell>
          <cell r="BL1405">
            <v>0</v>
          </cell>
          <cell r="BM1405">
            <v>5.8951199999999995</v>
          </cell>
          <cell r="BN1405">
            <v>0</v>
          </cell>
          <cell r="BO1405">
            <v>0</v>
          </cell>
          <cell r="BP1405">
            <v>0.70131600000000005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10.4</v>
          </cell>
          <cell r="CG1405">
            <v>0</v>
          </cell>
          <cell r="CH1405">
            <v>0</v>
          </cell>
          <cell r="CI1405">
            <v>0</v>
          </cell>
          <cell r="CJ1405">
            <v>80.042360708661121</v>
          </cell>
          <cell r="CK1405">
            <v>30.68001740727</v>
          </cell>
          <cell r="CL1405">
            <v>21.984611404140001</v>
          </cell>
          <cell r="CM1405">
            <v>2.3478840000000001</v>
          </cell>
          <cell r="CN1405">
            <v>80.042360708661121</v>
          </cell>
          <cell r="CO1405">
            <v>30.68001740727</v>
          </cell>
          <cell r="CP1405">
            <v>21.984611404140001</v>
          </cell>
          <cell r="CQ1405">
            <v>2.3478840000000001</v>
          </cell>
          <cell r="CR1405">
            <v>0</v>
          </cell>
          <cell r="CS1405">
            <v>160.50160871267985</v>
          </cell>
          <cell r="CT1405">
            <v>0</v>
          </cell>
          <cell r="CU1405">
            <v>0</v>
          </cell>
          <cell r="CV1405">
            <v>0</v>
          </cell>
          <cell r="CW1405">
            <v>0</v>
          </cell>
          <cell r="CX1405">
            <v>0</v>
          </cell>
          <cell r="CY1405">
            <v>0</v>
          </cell>
          <cell r="CZ1405">
            <v>0</v>
          </cell>
          <cell r="DA1405">
            <v>0</v>
          </cell>
          <cell r="DB1405">
            <v>0</v>
          </cell>
          <cell r="DC1405">
            <v>0</v>
          </cell>
        </row>
        <row r="1406">
          <cell r="C1406" t="str">
            <v>PIPE2-1/2xxS</v>
          </cell>
          <cell r="D1406" t="str">
            <v>F</v>
          </cell>
          <cell r="E1406">
            <v>13.7</v>
          </cell>
          <cell r="F1406">
            <v>4.03</v>
          </cell>
          <cell r="G1406">
            <v>0</v>
          </cell>
          <cell r="H1406">
            <v>0</v>
          </cell>
          <cell r="I1406">
            <v>2.88</v>
          </cell>
          <cell r="J1406">
            <v>0</v>
          </cell>
          <cell r="K1406">
            <v>0</v>
          </cell>
          <cell r="L1406">
            <v>1.77</v>
          </cell>
          <cell r="M1406">
            <v>0</v>
          </cell>
          <cell r="N1406">
            <v>0</v>
          </cell>
          <cell r="O1406">
            <v>0.55200000000000005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5.21</v>
          </cell>
          <cell r="AF1406">
            <v>0</v>
          </cell>
          <cell r="AG1406">
            <v>0</v>
          </cell>
          <cell r="AH1406">
            <v>0</v>
          </cell>
          <cell r="AI1406">
            <v>2.87</v>
          </cell>
          <cell r="AJ1406">
            <v>3.03</v>
          </cell>
          <cell r="AK1406">
            <v>2</v>
          </cell>
          <cell r="AL1406">
            <v>0.84399999999999997</v>
          </cell>
          <cell r="AM1406">
            <v>2.87</v>
          </cell>
          <cell r="AN1406">
            <v>3.03</v>
          </cell>
          <cell r="AO1406">
            <v>2</v>
          </cell>
          <cell r="AP1406">
            <v>0.84399999999999997</v>
          </cell>
          <cell r="AQ1406">
            <v>0</v>
          </cell>
          <cell r="AR1406">
            <v>5.74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D1406" t="str">
            <v>PIPE64xxS</v>
          </cell>
          <cell r="BE1406" t="str">
            <v>PIPE64xxS</v>
          </cell>
          <cell r="BF1406">
            <v>20.400000000000002</v>
          </cell>
          <cell r="BG1406">
            <v>26.020424430000002</v>
          </cell>
          <cell r="BH1406">
            <v>0</v>
          </cell>
          <cell r="BI1406">
            <v>0</v>
          </cell>
          <cell r="BJ1406">
            <v>7.3180799999999993</v>
          </cell>
          <cell r="BK1406">
            <v>0</v>
          </cell>
          <cell r="BL1406">
            <v>0</v>
          </cell>
          <cell r="BM1406">
            <v>4.4975699999999996</v>
          </cell>
          <cell r="BN1406">
            <v>0</v>
          </cell>
          <cell r="BO1406">
            <v>0</v>
          </cell>
          <cell r="BP1406">
            <v>1.4026320000000001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5.21</v>
          </cell>
          <cell r="CG1406">
            <v>0</v>
          </cell>
          <cell r="CH1406">
            <v>0</v>
          </cell>
          <cell r="CI1406">
            <v>0</v>
          </cell>
          <cell r="CJ1406">
            <v>119.64665376763406</v>
          </cell>
          <cell r="CK1406">
            <v>49.711472055629997</v>
          </cell>
          <cell r="CL1406">
            <v>32.812852841999998</v>
          </cell>
          <cell r="CM1406">
            <v>2.1446039999999997</v>
          </cell>
          <cell r="CN1406">
            <v>119.64665376763406</v>
          </cell>
          <cell r="CO1406">
            <v>49.711472055629997</v>
          </cell>
          <cell r="CP1406">
            <v>32.812852841999998</v>
          </cell>
          <cell r="CQ1406">
            <v>2.1446039999999997</v>
          </cell>
          <cell r="CR1406">
            <v>0</v>
          </cell>
          <cell r="CS1406">
            <v>239.29330753526813</v>
          </cell>
          <cell r="CT1406">
            <v>0</v>
          </cell>
          <cell r="CU1406">
            <v>0</v>
          </cell>
          <cell r="CV1406">
            <v>0</v>
          </cell>
          <cell r="CW1406">
            <v>0</v>
          </cell>
          <cell r="CX1406">
            <v>0</v>
          </cell>
          <cell r="CY1406">
            <v>0</v>
          </cell>
          <cell r="CZ1406">
            <v>0</v>
          </cell>
          <cell r="DA1406">
            <v>0</v>
          </cell>
          <cell r="DB1406">
            <v>0</v>
          </cell>
          <cell r="DC1406">
            <v>0</v>
          </cell>
        </row>
        <row r="1407">
          <cell r="C1407" t="str">
            <v>PIPE2STD</v>
          </cell>
          <cell r="D1407" t="str">
            <v>F</v>
          </cell>
          <cell r="E1407">
            <v>3.66</v>
          </cell>
          <cell r="F1407">
            <v>1.07</v>
          </cell>
          <cell r="G1407">
            <v>0</v>
          </cell>
          <cell r="H1407">
            <v>0</v>
          </cell>
          <cell r="I1407">
            <v>2.38</v>
          </cell>
          <cell r="J1407">
            <v>0</v>
          </cell>
          <cell r="K1407">
            <v>0</v>
          </cell>
          <cell r="L1407">
            <v>2.0699999999999998</v>
          </cell>
          <cell r="M1407">
            <v>0</v>
          </cell>
          <cell r="N1407">
            <v>0</v>
          </cell>
          <cell r="O1407">
            <v>0.154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15.4</v>
          </cell>
          <cell r="AF1407">
            <v>0</v>
          </cell>
          <cell r="AG1407">
            <v>0</v>
          </cell>
          <cell r="AH1407">
            <v>0</v>
          </cell>
          <cell r="AI1407">
            <v>0.66600000000000004</v>
          </cell>
          <cell r="AJ1407">
            <v>0.76100000000000001</v>
          </cell>
          <cell r="AK1407">
            <v>0.56100000000000005</v>
          </cell>
          <cell r="AL1407">
            <v>0.78700000000000003</v>
          </cell>
          <cell r="AM1407">
            <v>0.66600000000000004</v>
          </cell>
          <cell r="AN1407">
            <v>0.76100000000000001</v>
          </cell>
          <cell r="AO1407">
            <v>0.56100000000000005</v>
          </cell>
          <cell r="AP1407">
            <v>0.78700000000000003</v>
          </cell>
          <cell r="AQ1407">
            <v>0</v>
          </cell>
          <cell r="AR1407">
            <v>1.33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D1407" t="str">
            <v>PIPE51STD</v>
          </cell>
          <cell r="BE1407" t="str">
            <v>PIPE51STD</v>
          </cell>
          <cell r="BF1407">
            <v>5.45</v>
          </cell>
          <cell r="BG1407">
            <v>6.9086486699999998</v>
          </cell>
          <cell r="BH1407">
            <v>0</v>
          </cell>
          <cell r="BI1407">
            <v>0</v>
          </cell>
          <cell r="BJ1407">
            <v>6.04758</v>
          </cell>
          <cell r="BK1407">
            <v>0</v>
          </cell>
          <cell r="BL1407">
            <v>0</v>
          </cell>
          <cell r="BM1407">
            <v>5.2598699999999994</v>
          </cell>
          <cell r="BN1407">
            <v>0</v>
          </cell>
          <cell r="BO1407">
            <v>0</v>
          </cell>
          <cell r="BP1407">
            <v>0.391314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15.4</v>
          </cell>
          <cell r="CG1407">
            <v>0</v>
          </cell>
          <cell r="CH1407">
            <v>0</v>
          </cell>
          <cell r="CI1407">
            <v>0</v>
          </cell>
          <cell r="CJ1407">
            <v>27.764693870816828</v>
          </cell>
          <cell r="CK1407">
            <v>12.485290506381</v>
          </cell>
          <cell r="CL1407">
            <v>9.2040052221810011</v>
          </cell>
          <cell r="CM1407">
            <v>1.9997670000000001</v>
          </cell>
          <cell r="CN1407">
            <v>27.764693870816828</v>
          </cell>
          <cell r="CO1407">
            <v>12.485290506381</v>
          </cell>
          <cell r="CP1407">
            <v>9.2040052221810011</v>
          </cell>
          <cell r="CQ1407">
            <v>1.9997670000000001</v>
          </cell>
          <cell r="CR1407">
            <v>0</v>
          </cell>
          <cell r="CS1407">
            <v>55.446010282562128</v>
          </cell>
          <cell r="CT1407">
            <v>0</v>
          </cell>
          <cell r="CU1407">
            <v>0</v>
          </cell>
          <cell r="CV1407">
            <v>0</v>
          </cell>
          <cell r="CW1407">
            <v>0</v>
          </cell>
          <cell r="CX1407">
            <v>0</v>
          </cell>
          <cell r="CY1407">
            <v>0</v>
          </cell>
          <cell r="CZ1407">
            <v>0</v>
          </cell>
          <cell r="DA1407">
            <v>0</v>
          </cell>
          <cell r="DB1407">
            <v>0</v>
          </cell>
          <cell r="DC1407">
            <v>0</v>
          </cell>
        </row>
        <row r="1408">
          <cell r="C1408" t="str">
            <v>PIPE2xS</v>
          </cell>
          <cell r="D1408" t="str">
            <v>F</v>
          </cell>
          <cell r="E1408">
            <v>5.03</v>
          </cell>
          <cell r="F1408">
            <v>1.48</v>
          </cell>
          <cell r="G1408">
            <v>0</v>
          </cell>
          <cell r="H1408">
            <v>0</v>
          </cell>
          <cell r="I1408">
            <v>2.38</v>
          </cell>
          <cell r="J1408">
            <v>0</v>
          </cell>
          <cell r="K1408">
            <v>0</v>
          </cell>
          <cell r="L1408">
            <v>1.94</v>
          </cell>
          <cell r="M1408">
            <v>0</v>
          </cell>
          <cell r="N1408">
            <v>0</v>
          </cell>
          <cell r="O1408">
            <v>0.218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10.9</v>
          </cell>
          <cell r="AF1408">
            <v>0</v>
          </cell>
          <cell r="AG1408">
            <v>0</v>
          </cell>
          <cell r="AH1408">
            <v>0</v>
          </cell>
          <cell r="AI1408">
            <v>0.86799999999999999</v>
          </cell>
          <cell r="AJ1408">
            <v>1.02</v>
          </cell>
          <cell r="AK1408">
            <v>0.73099999999999998</v>
          </cell>
          <cell r="AL1408">
            <v>0.76600000000000001</v>
          </cell>
          <cell r="AM1408">
            <v>0.86799999999999999</v>
          </cell>
          <cell r="AN1408">
            <v>1.02</v>
          </cell>
          <cell r="AO1408">
            <v>0.73099999999999998</v>
          </cell>
          <cell r="AP1408">
            <v>0.76600000000000001</v>
          </cell>
          <cell r="AQ1408">
            <v>0</v>
          </cell>
          <cell r="AR1408">
            <v>1.74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D1408" t="str">
            <v>PIPE51xS</v>
          </cell>
          <cell r="BE1408" t="str">
            <v>PIPE51xS</v>
          </cell>
          <cell r="BF1408">
            <v>7.49</v>
          </cell>
          <cell r="BG1408">
            <v>9.5558878800000002</v>
          </cell>
          <cell r="BH1408">
            <v>0</v>
          </cell>
          <cell r="BI1408">
            <v>0</v>
          </cell>
          <cell r="BJ1408">
            <v>6.04758</v>
          </cell>
          <cell r="BK1408">
            <v>0</v>
          </cell>
          <cell r="BL1408">
            <v>0</v>
          </cell>
          <cell r="BM1408">
            <v>4.9295399999999994</v>
          </cell>
          <cell r="BN1408">
            <v>0</v>
          </cell>
          <cell r="BO1408">
            <v>0</v>
          </cell>
          <cell r="BP1408">
            <v>0.55393799999999993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10.9</v>
          </cell>
          <cell r="CG1408">
            <v>0</v>
          </cell>
          <cell r="CH1408">
            <v>0</v>
          </cell>
          <cell r="CI1408">
            <v>0</v>
          </cell>
          <cell r="CJ1408">
            <v>36.185817237040546</v>
          </cell>
          <cell r="CK1408">
            <v>16.734554949419998</v>
          </cell>
          <cell r="CL1408">
            <v>11.993097713750998</v>
          </cell>
          <cell r="CM1408">
            <v>1.9464060000000001</v>
          </cell>
          <cell r="CN1408">
            <v>36.185817237040546</v>
          </cell>
          <cell r="CO1408">
            <v>16.734554949419998</v>
          </cell>
          <cell r="CP1408">
            <v>11.993097713750998</v>
          </cell>
          <cell r="CQ1408">
            <v>1.9464060000000001</v>
          </cell>
          <cell r="CR1408">
            <v>0</v>
          </cell>
          <cell r="CS1408">
            <v>72.538389392224133</v>
          </cell>
          <cell r="CT1408">
            <v>0</v>
          </cell>
          <cell r="CU1408">
            <v>0</v>
          </cell>
          <cell r="CV1408">
            <v>0</v>
          </cell>
          <cell r="CW1408">
            <v>0</v>
          </cell>
          <cell r="CX1408">
            <v>0</v>
          </cell>
          <cell r="CY1408">
            <v>0</v>
          </cell>
          <cell r="CZ1408">
            <v>0</v>
          </cell>
          <cell r="DA1408">
            <v>0</v>
          </cell>
          <cell r="DB1408">
            <v>0</v>
          </cell>
          <cell r="DC1408">
            <v>0</v>
          </cell>
        </row>
        <row r="1409">
          <cell r="C1409" t="str">
            <v>PIPE2xxS</v>
          </cell>
          <cell r="D1409" t="str">
            <v>F</v>
          </cell>
          <cell r="E1409">
            <v>9.0399999999999991</v>
          </cell>
          <cell r="F1409">
            <v>2.66</v>
          </cell>
          <cell r="G1409">
            <v>0</v>
          </cell>
          <cell r="H1409">
            <v>0</v>
          </cell>
          <cell r="I1409">
            <v>2.38</v>
          </cell>
          <cell r="J1409">
            <v>0</v>
          </cell>
          <cell r="K1409">
            <v>0</v>
          </cell>
          <cell r="L1409">
            <v>1.5</v>
          </cell>
          <cell r="M1409">
            <v>0</v>
          </cell>
          <cell r="N1409">
            <v>0</v>
          </cell>
          <cell r="O1409">
            <v>0.436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5.45</v>
          </cell>
          <cell r="AF1409">
            <v>0</v>
          </cell>
          <cell r="AG1409">
            <v>0</v>
          </cell>
          <cell r="AH1409">
            <v>0</v>
          </cell>
          <cell r="AI1409">
            <v>1.31</v>
          </cell>
          <cell r="AJ1409">
            <v>1.67</v>
          </cell>
          <cell r="AK1409">
            <v>1.1000000000000001</v>
          </cell>
          <cell r="AL1409">
            <v>0.70299999999999996</v>
          </cell>
          <cell r="AM1409">
            <v>1.31</v>
          </cell>
          <cell r="AN1409">
            <v>1.67</v>
          </cell>
          <cell r="AO1409">
            <v>1.1000000000000001</v>
          </cell>
          <cell r="AP1409">
            <v>0.70299999999999996</v>
          </cell>
          <cell r="AQ1409">
            <v>0</v>
          </cell>
          <cell r="AR1409">
            <v>2.62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D1409" t="str">
            <v>PIPE51xxS</v>
          </cell>
          <cell r="BE1409" t="str">
            <v>PIPE51xxS</v>
          </cell>
          <cell r="BF1409">
            <v>13.5</v>
          </cell>
          <cell r="BG1409">
            <v>17.174771459999999</v>
          </cell>
          <cell r="BH1409">
            <v>0</v>
          </cell>
          <cell r="BI1409">
            <v>0</v>
          </cell>
          <cell r="BJ1409">
            <v>6.04758</v>
          </cell>
          <cell r="BK1409">
            <v>0</v>
          </cell>
          <cell r="BL1409">
            <v>0</v>
          </cell>
          <cell r="BM1409">
            <v>3.8114999999999997</v>
          </cell>
          <cell r="BN1409">
            <v>0</v>
          </cell>
          <cell r="BO1409">
            <v>0</v>
          </cell>
          <cell r="BP1409">
            <v>1.1078759999999999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5.45</v>
          </cell>
          <cell r="CG1409">
            <v>0</v>
          </cell>
          <cell r="CH1409">
            <v>0</v>
          </cell>
          <cell r="CI1409">
            <v>0</v>
          </cell>
          <cell r="CJ1409">
            <v>54.612235691846912</v>
          </cell>
          <cell r="CK1409">
            <v>27.398732123069998</v>
          </cell>
          <cell r="CL1409">
            <v>18.0470690631</v>
          </cell>
          <cell r="CM1409">
            <v>1.7863229999999999</v>
          </cell>
          <cell r="CN1409">
            <v>54.612235691846912</v>
          </cell>
          <cell r="CO1409">
            <v>27.398732123069998</v>
          </cell>
          <cell r="CP1409">
            <v>18.0470690631</v>
          </cell>
          <cell r="CQ1409">
            <v>1.7863229999999999</v>
          </cell>
          <cell r="CR1409">
            <v>0</v>
          </cell>
          <cell r="CS1409">
            <v>109.22447138369382</v>
          </cell>
          <cell r="CT1409">
            <v>0</v>
          </cell>
          <cell r="CU1409">
            <v>0</v>
          </cell>
          <cell r="CV1409">
            <v>0</v>
          </cell>
          <cell r="CW1409">
            <v>0</v>
          </cell>
          <cell r="CX1409">
            <v>0</v>
          </cell>
          <cell r="CY1409">
            <v>0</v>
          </cell>
          <cell r="CZ1409">
            <v>0</v>
          </cell>
          <cell r="DA1409">
            <v>0</v>
          </cell>
          <cell r="DB1409">
            <v>0</v>
          </cell>
          <cell r="DC1409">
            <v>0</v>
          </cell>
        </row>
        <row r="1410">
          <cell r="C1410" t="str">
            <v>PIPE3/4STD</v>
          </cell>
          <cell r="D1410" t="str">
            <v>F</v>
          </cell>
          <cell r="E1410">
            <v>1.1299999999999999</v>
          </cell>
          <cell r="F1410">
            <v>0.33300000000000002</v>
          </cell>
          <cell r="G1410">
            <v>0</v>
          </cell>
          <cell r="H1410">
            <v>0</v>
          </cell>
          <cell r="I1410">
            <v>1.05</v>
          </cell>
          <cell r="J1410">
            <v>0</v>
          </cell>
          <cell r="K1410">
            <v>0</v>
          </cell>
          <cell r="L1410">
            <v>0.82399999999999995</v>
          </cell>
          <cell r="M1410">
            <v>0</v>
          </cell>
          <cell r="N1410">
            <v>0</v>
          </cell>
          <cell r="O1410">
            <v>0.113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9.2899999999999991</v>
          </cell>
          <cell r="AF1410">
            <v>0</v>
          </cell>
          <cell r="AG1410">
            <v>0</v>
          </cell>
          <cell r="AH1410">
            <v>0</v>
          </cell>
          <cell r="AI1410">
            <v>3.6999999999999998E-2</v>
          </cell>
          <cell r="AJ1410">
            <v>9.9699999999999997E-2</v>
          </cell>
          <cell r="AK1410">
            <v>7.0499999999999993E-2</v>
          </cell>
          <cell r="AL1410">
            <v>0.33400000000000002</v>
          </cell>
          <cell r="AM1410">
            <v>3.6999999999999998E-2</v>
          </cell>
          <cell r="AN1410">
            <v>9.9699999999999997E-2</v>
          </cell>
          <cell r="AO1410">
            <v>7.0499999999999993E-2</v>
          </cell>
          <cell r="AP1410">
            <v>0.33400000000000002</v>
          </cell>
          <cell r="AQ1410">
            <v>0</v>
          </cell>
          <cell r="AR1410">
            <v>7.4099999999999999E-2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D1410" t="str">
            <v>PIPE19STD</v>
          </cell>
          <cell r="BE1410" t="str">
            <v>PIPE19STD</v>
          </cell>
          <cell r="BF1410">
            <v>1.69</v>
          </cell>
          <cell r="BG1410">
            <v>2.1500747730000001</v>
          </cell>
          <cell r="BH1410">
            <v>0</v>
          </cell>
          <cell r="BI1410">
            <v>0</v>
          </cell>
          <cell r="BJ1410">
            <v>2.66805</v>
          </cell>
          <cell r="BK1410">
            <v>0</v>
          </cell>
          <cell r="BL1410">
            <v>0</v>
          </cell>
          <cell r="BM1410">
            <v>2.0937839999999999</v>
          </cell>
          <cell r="BN1410">
            <v>0</v>
          </cell>
          <cell r="BO1410">
            <v>0</v>
          </cell>
          <cell r="BP1410">
            <v>0.28713300000000003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9.2899999999999991</v>
          </cell>
          <cell r="CG1410">
            <v>0</v>
          </cell>
          <cell r="CH1410">
            <v>0</v>
          </cell>
          <cell r="CI1410">
            <v>0</v>
          </cell>
          <cell r="CJ1410">
            <v>1.5424829928231569</v>
          </cell>
          <cell r="CK1410">
            <v>1.6357207141736998</v>
          </cell>
          <cell r="CL1410">
            <v>1.1566530626804998</v>
          </cell>
          <cell r="CM1410">
            <v>0.84869400000000006</v>
          </cell>
          <cell r="CN1410">
            <v>1.5424829928231569</v>
          </cell>
          <cell r="CO1410">
            <v>1.6357207141736998</v>
          </cell>
          <cell r="CP1410">
            <v>1.1566530626804998</v>
          </cell>
          <cell r="CQ1410">
            <v>0.84869400000000006</v>
          </cell>
          <cell r="CR1410">
            <v>0</v>
          </cell>
          <cell r="CS1410">
            <v>3.0891348585998899</v>
          </cell>
          <cell r="CT1410">
            <v>0</v>
          </cell>
          <cell r="CU1410">
            <v>0</v>
          </cell>
          <cell r="CV1410">
            <v>0</v>
          </cell>
          <cell r="CW1410">
            <v>0</v>
          </cell>
          <cell r="CX1410">
            <v>0</v>
          </cell>
          <cell r="CY1410">
            <v>0</v>
          </cell>
          <cell r="CZ1410">
            <v>0</v>
          </cell>
          <cell r="DA1410">
            <v>0</v>
          </cell>
          <cell r="DB1410">
            <v>0</v>
          </cell>
          <cell r="DC1410">
            <v>0</v>
          </cell>
        </row>
        <row r="1411">
          <cell r="C1411" t="str">
            <v>PIPE3/4xS</v>
          </cell>
          <cell r="D1411" t="str">
            <v>F</v>
          </cell>
          <cell r="E1411">
            <v>1.48</v>
          </cell>
          <cell r="F1411">
            <v>0.433</v>
          </cell>
          <cell r="G1411">
            <v>0</v>
          </cell>
          <cell r="H1411">
            <v>0</v>
          </cell>
          <cell r="I1411">
            <v>1.05</v>
          </cell>
          <cell r="J1411">
            <v>0</v>
          </cell>
          <cell r="K1411">
            <v>0</v>
          </cell>
          <cell r="L1411">
            <v>0.74199999999999999</v>
          </cell>
          <cell r="M1411">
            <v>0</v>
          </cell>
          <cell r="N1411">
            <v>0</v>
          </cell>
          <cell r="O1411">
            <v>0.154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6.82</v>
          </cell>
          <cell r="AF1411">
            <v>0</v>
          </cell>
          <cell r="AG1411">
            <v>0</v>
          </cell>
          <cell r="AH1411">
            <v>0</v>
          </cell>
          <cell r="AI1411">
            <v>4.48E-2</v>
          </cell>
          <cell r="AJ1411">
            <v>0.125</v>
          </cell>
          <cell r="AK1411">
            <v>8.5300000000000001E-2</v>
          </cell>
          <cell r="AL1411">
            <v>0.32100000000000001</v>
          </cell>
          <cell r="AM1411">
            <v>4.48E-2</v>
          </cell>
          <cell r="AN1411">
            <v>0.125</v>
          </cell>
          <cell r="AO1411">
            <v>8.5300000000000001E-2</v>
          </cell>
          <cell r="AP1411">
            <v>0.32100000000000001</v>
          </cell>
          <cell r="AQ1411">
            <v>0</v>
          </cell>
          <cell r="AR1411">
            <v>8.9599999999999999E-2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D1411" t="str">
            <v>PIPE19xS</v>
          </cell>
          <cell r="BE1411" t="str">
            <v>PIPE19xS</v>
          </cell>
          <cell r="BF1411">
            <v>2.21</v>
          </cell>
          <cell r="BG1411">
            <v>2.795742873</v>
          </cell>
          <cell r="BH1411">
            <v>0</v>
          </cell>
          <cell r="BI1411">
            <v>0</v>
          </cell>
          <cell r="BJ1411">
            <v>2.66805</v>
          </cell>
          <cell r="BK1411">
            <v>0</v>
          </cell>
          <cell r="BL1411">
            <v>0</v>
          </cell>
          <cell r="BM1411">
            <v>1.8854219999999999</v>
          </cell>
          <cell r="BN1411">
            <v>0</v>
          </cell>
          <cell r="BO1411">
            <v>0</v>
          </cell>
          <cell r="BP1411">
            <v>0.391314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6.82</v>
          </cell>
          <cell r="CG1411">
            <v>0</v>
          </cell>
          <cell r="CH1411">
            <v>0</v>
          </cell>
          <cell r="CI1411">
            <v>0</v>
          </cell>
          <cell r="CJ1411">
            <v>1.8676550832020926</v>
          </cell>
          <cell r="CK1411">
            <v>2.0508033026249999</v>
          </cell>
          <cell r="CL1411">
            <v>1.3994681737112999</v>
          </cell>
          <cell r="CM1411">
            <v>0.81566099999999997</v>
          </cell>
          <cell r="CN1411">
            <v>1.8676550832020926</v>
          </cell>
          <cell r="CO1411">
            <v>2.0508033026249999</v>
          </cell>
          <cell r="CP1411">
            <v>1.3994681737112999</v>
          </cell>
          <cell r="CQ1411">
            <v>0.81566099999999997</v>
          </cell>
          <cell r="CR1411">
            <v>0</v>
          </cell>
          <cell r="CS1411">
            <v>3.7353101664041852</v>
          </cell>
          <cell r="CT1411">
            <v>0</v>
          </cell>
          <cell r="CU1411">
            <v>0</v>
          </cell>
          <cell r="CV1411">
            <v>0</v>
          </cell>
          <cell r="CW1411">
            <v>0</v>
          </cell>
          <cell r="CX1411">
            <v>0</v>
          </cell>
          <cell r="CY1411">
            <v>0</v>
          </cell>
          <cell r="CZ1411">
            <v>0</v>
          </cell>
          <cell r="DA1411">
            <v>0</v>
          </cell>
          <cell r="DB1411">
            <v>0</v>
          </cell>
          <cell r="DC1411">
            <v>0</v>
          </cell>
        </row>
        <row r="1412">
          <cell r="C1412" t="str">
            <v>PIPE3-1/2STD</v>
          </cell>
          <cell r="D1412" t="str">
            <v>F</v>
          </cell>
          <cell r="E1412">
            <v>9.1199999999999992</v>
          </cell>
          <cell r="F1412">
            <v>2.68</v>
          </cell>
          <cell r="G1412">
            <v>0</v>
          </cell>
          <cell r="H1412">
            <v>0</v>
          </cell>
          <cell r="I1412">
            <v>4</v>
          </cell>
          <cell r="J1412">
            <v>0</v>
          </cell>
          <cell r="K1412">
            <v>0</v>
          </cell>
          <cell r="L1412">
            <v>3.55</v>
          </cell>
          <cell r="M1412">
            <v>0</v>
          </cell>
          <cell r="N1412">
            <v>0</v>
          </cell>
          <cell r="O1412">
            <v>0.22600000000000001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17.7</v>
          </cell>
          <cell r="AF1412">
            <v>0</v>
          </cell>
          <cell r="AG1412">
            <v>0</v>
          </cell>
          <cell r="AH1412">
            <v>0</v>
          </cell>
          <cell r="AI1412">
            <v>4.79</v>
          </cell>
          <cell r="AJ1412">
            <v>3.22</v>
          </cell>
          <cell r="AK1412">
            <v>2.39</v>
          </cell>
          <cell r="AL1412">
            <v>1.34</v>
          </cell>
          <cell r="AM1412">
            <v>4.79</v>
          </cell>
          <cell r="AN1412">
            <v>3.22</v>
          </cell>
          <cell r="AO1412">
            <v>2.39</v>
          </cell>
          <cell r="AP1412">
            <v>1.34</v>
          </cell>
          <cell r="AQ1412">
            <v>0</v>
          </cell>
          <cell r="AR1412">
            <v>9.58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D1412" t="str">
            <v>PIPE89STD</v>
          </cell>
          <cell r="BE1412" t="str">
            <v>PIPE89STD</v>
          </cell>
          <cell r="BF1412">
            <v>13.6</v>
          </cell>
          <cell r="BG1412">
            <v>17.30390508</v>
          </cell>
          <cell r="BH1412">
            <v>0</v>
          </cell>
          <cell r="BI1412">
            <v>0</v>
          </cell>
          <cell r="BJ1412">
            <v>10.164</v>
          </cell>
          <cell r="BK1412">
            <v>0</v>
          </cell>
          <cell r="BL1412">
            <v>0</v>
          </cell>
          <cell r="BM1412">
            <v>9.0205500000000001</v>
          </cell>
          <cell r="BN1412">
            <v>0</v>
          </cell>
          <cell r="BO1412">
            <v>0</v>
          </cell>
          <cell r="BP1412">
            <v>0.57426600000000005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17.7</v>
          </cell>
          <cell r="CG1412">
            <v>0</v>
          </cell>
          <cell r="CH1412">
            <v>0</v>
          </cell>
          <cell r="CI1412">
            <v>0</v>
          </cell>
          <cell r="CJ1412">
            <v>199.68901447629517</v>
          </cell>
          <cell r="CK1412">
            <v>52.828693075620002</v>
          </cell>
          <cell r="CL1412">
            <v>39.211359146189999</v>
          </cell>
          <cell r="CM1412">
            <v>3.4049400000000003</v>
          </cell>
          <cell r="CN1412">
            <v>199.68901447629517</v>
          </cell>
          <cell r="CO1412">
            <v>52.828693075620002</v>
          </cell>
          <cell r="CP1412">
            <v>39.211359146189999</v>
          </cell>
          <cell r="CQ1412">
            <v>3.4049400000000003</v>
          </cell>
          <cell r="CR1412">
            <v>0</v>
          </cell>
          <cell r="CS1412">
            <v>399.37802895259034</v>
          </cell>
          <cell r="CT1412">
            <v>0</v>
          </cell>
          <cell r="CU1412">
            <v>0</v>
          </cell>
          <cell r="CV1412">
            <v>0</v>
          </cell>
          <cell r="CW1412">
            <v>0</v>
          </cell>
          <cell r="CX1412">
            <v>0</v>
          </cell>
          <cell r="CY1412">
            <v>0</v>
          </cell>
          <cell r="CZ1412">
            <v>0</v>
          </cell>
          <cell r="DA1412">
            <v>0</v>
          </cell>
          <cell r="DB1412">
            <v>0</v>
          </cell>
          <cell r="DC1412">
            <v>0</v>
          </cell>
        </row>
        <row r="1413">
          <cell r="C1413" t="str">
            <v>PIPE3-1/2xS</v>
          </cell>
          <cell r="D1413" t="str">
            <v>F</v>
          </cell>
          <cell r="E1413">
            <v>12.5</v>
          </cell>
          <cell r="F1413">
            <v>3.68</v>
          </cell>
          <cell r="G1413">
            <v>0</v>
          </cell>
          <cell r="H1413">
            <v>0</v>
          </cell>
          <cell r="I1413">
            <v>4</v>
          </cell>
          <cell r="J1413">
            <v>0</v>
          </cell>
          <cell r="K1413">
            <v>0</v>
          </cell>
          <cell r="L1413">
            <v>3.36</v>
          </cell>
          <cell r="M1413">
            <v>0</v>
          </cell>
          <cell r="N1413">
            <v>0</v>
          </cell>
          <cell r="O1413">
            <v>0.318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12.6</v>
          </cell>
          <cell r="AF1413">
            <v>0</v>
          </cell>
          <cell r="AG1413">
            <v>0</v>
          </cell>
          <cell r="AH1413">
            <v>0</v>
          </cell>
          <cell r="AI1413">
            <v>6.28</v>
          </cell>
          <cell r="AJ1413">
            <v>4.32</v>
          </cell>
          <cell r="AK1413">
            <v>3.14</v>
          </cell>
          <cell r="AL1413">
            <v>1.31</v>
          </cell>
          <cell r="AM1413">
            <v>6.28</v>
          </cell>
          <cell r="AN1413">
            <v>4.32</v>
          </cell>
          <cell r="AO1413">
            <v>3.14</v>
          </cell>
          <cell r="AP1413">
            <v>1.31</v>
          </cell>
          <cell r="AQ1413">
            <v>0</v>
          </cell>
          <cell r="AR1413">
            <v>12.6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D1413" t="str">
            <v>PIPE89xS</v>
          </cell>
          <cell r="BE1413" t="str">
            <v>PIPE89xS</v>
          </cell>
          <cell r="BF1413">
            <v>18.700000000000003</v>
          </cell>
          <cell r="BG1413">
            <v>23.760586079999999</v>
          </cell>
          <cell r="BH1413">
            <v>0</v>
          </cell>
          <cell r="BI1413">
            <v>0</v>
          </cell>
          <cell r="BJ1413">
            <v>10.164</v>
          </cell>
          <cell r="BK1413">
            <v>0</v>
          </cell>
          <cell r="BL1413">
            <v>0</v>
          </cell>
          <cell r="BM1413">
            <v>8.5377599999999987</v>
          </cell>
          <cell r="BN1413">
            <v>0</v>
          </cell>
          <cell r="BO1413">
            <v>0</v>
          </cell>
          <cell r="BP1413">
            <v>0.80803800000000003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12.6</v>
          </cell>
          <cell r="CG1413">
            <v>0</v>
          </cell>
          <cell r="CH1413">
            <v>0</v>
          </cell>
          <cell r="CI1413">
            <v>0</v>
          </cell>
          <cell r="CJ1413">
            <v>261.80522148457908</v>
          </cell>
          <cell r="CK1413">
            <v>70.875762138720006</v>
          </cell>
          <cell r="CL1413">
            <v>51.51617896194</v>
          </cell>
          <cell r="CM1413">
            <v>3.3287100000000001</v>
          </cell>
          <cell r="CN1413">
            <v>261.80522148457908</v>
          </cell>
          <cell r="CO1413">
            <v>70.875762138720006</v>
          </cell>
          <cell r="CP1413">
            <v>51.51617896194</v>
          </cell>
          <cell r="CQ1413">
            <v>3.3287100000000001</v>
          </cell>
          <cell r="CR1413">
            <v>0</v>
          </cell>
          <cell r="CS1413">
            <v>525.2779921505886</v>
          </cell>
          <cell r="CT1413">
            <v>0</v>
          </cell>
          <cell r="CU1413">
            <v>0</v>
          </cell>
          <cell r="CV1413">
            <v>0</v>
          </cell>
          <cell r="CW1413">
            <v>0</v>
          </cell>
          <cell r="CX1413">
            <v>0</v>
          </cell>
          <cell r="CY1413">
            <v>0</v>
          </cell>
          <cell r="CZ1413">
            <v>0</v>
          </cell>
          <cell r="DA1413">
            <v>0</v>
          </cell>
          <cell r="DB1413">
            <v>0</v>
          </cell>
          <cell r="DC1413">
            <v>0</v>
          </cell>
        </row>
        <row r="1414">
          <cell r="C1414" t="str">
            <v>PIPE3STD</v>
          </cell>
          <cell r="D1414" t="str">
            <v>F</v>
          </cell>
          <cell r="E1414">
            <v>7.58</v>
          </cell>
          <cell r="F1414">
            <v>2.23</v>
          </cell>
          <cell r="G1414">
            <v>0</v>
          </cell>
          <cell r="H1414">
            <v>0</v>
          </cell>
          <cell r="I1414">
            <v>3.5</v>
          </cell>
          <cell r="J1414">
            <v>0</v>
          </cell>
          <cell r="K1414">
            <v>0</v>
          </cell>
          <cell r="L1414">
            <v>3.07</v>
          </cell>
          <cell r="M1414">
            <v>0</v>
          </cell>
          <cell r="N1414">
            <v>0</v>
          </cell>
          <cell r="O1414">
            <v>0.216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16.2</v>
          </cell>
          <cell r="AF1414">
            <v>0</v>
          </cell>
          <cell r="AG1414">
            <v>0</v>
          </cell>
          <cell r="AH1414">
            <v>0</v>
          </cell>
          <cell r="AI1414">
            <v>3.02</v>
          </cell>
          <cell r="AJ1414">
            <v>2.33</v>
          </cell>
          <cell r="AK1414">
            <v>1.72</v>
          </cell>
          <cell r="AL1414">
            <v>1.1599999999999999</v>
          </cell>
          <cell r="AM1414">
            <v>3.02</v>
          </cell>
          <cell r="AN1414">
            <v>2.33</v>
          </cell>
          <cell r="AO1414">
            <v>1.72</v>
          </cell>
          <cell r="AP1414">
            <v>1.1599999999999999</v>
          </cell>
          <cell r="AQ1414">
            <v>0</v>
          </cell>
          <cell r="AR1414">
            <v>6.03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D1414" t="str">
            <v>PIPE75STD</v>
          </cell>
          <cell r="BE1414" t="str">
            <v>PIPE75STD</v>
          </cell>
          <cell r="BF1414">
            <v>11.299999999999999</v>
          </cell>
          <cell r="BG1414">
            <v>14.398398629999999</v>
          </cell>
          <cell r="BH1414">
            <v>0</v>
          </cell>
          <cell r="BI1414">
            <v>0</v>
          </cell>
          <cell r="BJ1414">
            <v>8.8934999999999995</v>
          </cell>
          <cell r="BK1414">
            <v>0</v>
          </cell>
          <cell r="BL1414">
            <v>0</v>
          </cell>
          <cell r="BM1414">
            <v>7.8008699999999997</v>
          </cell>
          <cell r="BN1414">
            <v>0</v>
          </cell>
          <cell r="BO1414">
            <v>0</v>
          </cell>
          <cell r="BP1414">
            <v>0.54885600000000001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16.2</v>
          </cell>
          <cell r="CG1414">
            <v>0</v>
          </cell>
          <cell r="CH1414">
            <v>0</v>
          </cell>
          <cell r="CI1414">
            <v>0</v>
          </cell>
          <cell r="CJ1414">
            <v>125.89996319799822</v>
          </cell>
          <cell r="CK1414">
            <v>38.226973560929999</v>
          </cell>
          <cell r="CL1414">
            <v>28.219053444119996</v>
          </cell>
          <cell r="CM1414">
            <v>2.9475599999999997</v>
          </cell>
          <cell r="CN1414">
            <v>125.89996319799822</v>
          </cell>
          <cell r="CO1414">
            <v>38.226973560929999</v>
          </cell>
          <cell r="CP1414">
            <v>28.219053444119996</v>
          </cell>
          <cell r="CQ1414">
            <v>2.9475599999999997</v>
          </cell>
          <cell r="CR1414">
            <v>0</v>
          </cell>
          <cell r="CS1414">
            <v>251.38303910063883</v>
          </cell>
          <cell r="CT1414">
            <v>0</v>
          </cell>
          <cell r="CU1414">
            <v>0</v>
          </cell>
          <cell r="CV1414">
            <v>0</v>
          </cell>
          <cell r="CW1414">
            <v>0</v>
          </cell>
          <cell r="CX1414">
            <v>0</v>
          </cell>
          <cell r="CY1414">
            <v>0</v>
          </cell>
          <cell r="CZ1414">
            <v>0</v>
          </cell>
          <cell r="DA1414">
            <v>0</v>
          </cell>
          <cell r="DB1414">
            <v>0</v>
          </cell>
          <cell r="DC1414">
            <v>0</v>
          </cell>
        </row>
        <row r="1415">
          <cell r="C1415" t="str">
            <v>PIPE3xS</v>
          </cell>
          <cell r="D1415" t="str">
            <v>F</v>
          </cell>
          <cell r="E1415">
            <v>10.3</v>
          </cell>
          <cell r="F1415">
            <v>3.02</v>
          </cell>
          <cell r="G1415">
            <v>0</v>
          </cell>
          <cell r="H1415">
            <v>0</v>
          </cell>
          <cell r="I1415">
            <v>3.5</v>
          </cell>
          <cell r="J1415">
            <v>0</v>
          </cell>
          <cell r="K1415">
            <v>0</v>
          </cell>
          <cell r="L1415">
            <v>2.9</v>
          </cell>
          <cell r="M1415">
            <v>0</v>
          </cell>
          <cell r="N1415">
            <v>0</v>
          </cell>
          <cell r="O1415">
            <v>0.3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11.7</v>
          </cell>
          <cell r="AF1415">
            <v>0</v>
          </cell>
          <cell r="AG1415">
            <v>0</v>
          </cell>
          <cell r="AH1415">
            <v>0</v>
          </cell>
          <cell r="AI1415">
            <v>3.89</v>
          </cell>
          <cell r="AJ1415">
            <v>3.08</v>
          </cell>
          <cell r="AK1415">
            <v>2.23</v>
          </cell>
          <cell r="AL1415">
            <v>1.1399999999999999</v>
          </cell>
          <cell r="AM1415">
            <v>3.89</v>
          </cell>
          <cell r="AN1415">
            <v>3.08</v>
          </cell>
          <cell r="AO1415">
            <v>2.23</v>
          </cell>
          <cell r="AP1415">
            <v>1.1399999999999999</v>
          </cell>
          <cell r="AQ1415">
            <v>0</v>
          </cell>
          <cell r="AR1415">
            <v>7.79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D1415" t="str">
            <v>PIPE75xS</v>
          </cell>
          <cell r="BE1415" t="str">
            <v>PIPE75xS</v>
          </cell>
          <cell r="BF1415">
            <v>15.4</v>
          </cell>
          <cell r="BG1415">
            <v>19.49917662</v>
          </cell>
          <cell r="BH1415">
            <v>0</v>
          </cell>
          <cell r="BI1415">
            <v>0</v>
          </cell>
          <cell r="BJ1415">
            <v>8.8934999999999995</v>
          </cell>
          <cell r="BK1415">
            <v>0</v>
          </cell>
          <cell r="BL1415">
            <v>0</v>
          </cell>
          <cell r="BM1415">
            <v>7.3688999999999991</v>
          </cell>
          <cell r="BN1415">
            <v>0</v>
          </cell>
          <cell r="BO1415">
            <v>0</v>
          </cell>
          <cell r="BP1415">
            <v>0.76229999999999998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11.7</v>
          </cell>
          <cell r="CG1415">
            <v>0</v>
          </cell>
          <cell r="CH1415">
            <v>0</v>
          </cell>
          <cell r="CI1415">
            <v>0</v>
          </cell>
          <cell r="CJ1415">
            <v>162.1691578941103</v>
          </cell>
          <cell r="CK1415">
            <v>50.53179337668</v>
          </cell>
          <cell r="CL1415">
            <v>36.586330918830001</v>
          </cell>
          <cell r="CM1415">
            <v>2.8967399999999999</v>
          </cell>
          <cell r="CN1415">
            <v>162.1691578941103</v>
          </cell>
          <cell r="CO1415">
            <v>50.53179337668</v>
          </cell>
          <cell r="CP1415">
            <v>36.586330918830001</v>
          </cell>
          <cell r="CQ1415">
            <v>2.8967399999999999</v>
          </cell>
          <cell r="CR1415">
            <v>0</v>
          </cell>
          <cell r="CS1415">
            <v>324.75520308357818</v>
          </cell>
          <cell r="CT1415">
            <v>0</v>
          </cell>
          <cell r="CU1415">
            <v>0</v>
          </cell>
          <cell r="CV1415">
            <v>0</v>
          </cell>
          <cell r="CW1415">
            <v>0</v>
          </cell>
          <cell r="CX1415">
            <v>0</v>
          </cell>
          <cell r="CY1415">
            <v>0</v>
          </cell>
          <cell r="CZ1415">
            <v>0</v>
          </cell>
          <cell r="DA1415">
            <v>0</v>
          </cell>
          <cell r="DB1415">
            <v>0</v>
          </cell>
          <cell r="DC1415">
            <v>0</v>
          </cell>
        </row>
        <row r="1416">
          <cell r="C1416" t="str">
            <v>PIPE3xxS</v>
          </cell>
          <cell r="D1416" t="str">
            <v>F</v>
          </cell>
          <cell r="E1416">
            <v>18.600000000000001</v>
          </cell>
          <cell r="F1416">
            <v>5.47</v>
          </cell>
          <cell r="G1416">
            <v>0</v>
          </cell>
          <cell r="H1416">
            <v>0</v>
          </cell>
          <cell r="I1416">
            <v>3.5</v>
          </cell>
          <cell r="J1416">
            <v>0</v>
          </cell>
          <cell r="K1416">
            <v>0</v>
          </cell>
          <cell r="L1416">
            <v>2.2999999999999998</v>
          </cell>
          <cell r="M1416">
            <v>0</v>
          </cell>
          <cell r="N1416">
            <v>0</v>
          </cell>
          <cell r="O1416">
            <v>0.6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5.83</v>
          </cell>
          <cell r="AF1416">
            <v>0</v>
          </cell>
          <cell r="AG1416">
            <v>0</v>
          </cell>
          <cell r="AH1416">
            <v>0</v>
          </cell>
          <cell r="AI1416">
            <v>5.99</v>
          </cell>
          <cell r="AJ1416">
            <v>5.12</v>
          </cell>
          <cell r="AK1416">
            <v>3.42</v>
          </cell>
          <cell r="AL1416">
            <v>1.05</v>
          </cell>
          <cell r="AM1416">
            <v>5.99</v>
          </cell>
          <cell r="AN1416">
            <v>5.12</v>
          </cell>
          <cell r="AO1416">
            <v>3.42</v>
          </cell>
          <cell r="AP1416">
            <v>1.05</v>
          </cell>
          <cell r="AQ1416">
            <v>0</v>
          </cell>
          <cell r="AR1416">
            <v>12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D1416" t="str">
            <v>PIPE75xxS</v>
          </cell>
          <cell r="BE1416" t="str">
            <v>PIPE75xxS</v>
          </cell>
          <cell r="BF1416">
            <v>27.700000000000003</v>
          </cell>
          <cell r="BG1416">
            <v>35.318045069999997</v>
          </cell>
          <cell r="BH1416">
            <v>0</v>
          </cell>
          <cell r="BI1416">
            <v>0</v>
          </cell>
          <cell r="BJ1416">
            <v>8.8934999999999995</v>
          </cell>
          <cell r="BK1416">
            <v>0</v>
          </cell>
          <cell r="BL1416">
            <v>0</v>
          </cell>
          <cell r="BM1416">
            <v>5.8442999999999996</v>
          </cell>
          <cell r="BN1416">
            <v>0</v>
          </cell>
          <cell r="BO1416">
            <v>0</v>
          </cell>
          <cell r="BP1416">
            <v>1.5246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5.83</v>
          </cell>
          <cell r="CG1416">
            <v>0</v>
          </cell>
          <cell r="CH1416">
            <v>0</v>
          </cell>
          <cell r="CI1416">
            <v>0</v>
          </cell>
          <cell r="CJ1416">
            <v>249.71548991920838</v>
          </cell>
          <cell r="CK1416">
            <v>84.000903275520002</v>
          </cell>
          <cell r="CL1416">
            <v>56.109978359819998</v>
          </cell>
          <cell r="CM1416">
            <v>2.66805</v>
          </cell>
          <cell r="CN1416">
            <v>249.71548991920838</v>
          </cell>
          <cell r="CO1416">
            <v>84.000903275520002</v>
          </cell>
          <cell r="CP1416">
            <v>56.109978359819998</v>
          </cell>
          <cell r="CQ1416">
            <v>2.66805</v>
          </cell>
          <cell r="CR1416">
            <v>0</v>
          </cell>
          <cell r="CS1416">
            <v>500.26475442913198</v>
          </cell>
          <cell r="CT1416">
            <v>0</v>
          </cell>
          <cell r="CU1416">
            <v>0</v>
          </cell>
          <cell r="CV1416">
            <v>0</v>
          </cell>
          <cell r="CW1416">
            <v>0</v>
          </cell>
          <cell r="CX1416">
            <v>0</v>
          </cell>
          <cell r="CY1416">
            <v>0</v>
          </cell>
          <cell r="CZ1416">
            <v>0</v>
          </cell>
          <cell r="DA1416">
            <v>0</v>
          </cell>
          <cell r="DB1416">
            <v>0</v>
          </cell>
          <cell r="DC1416">
            <v>0</v>
          </cell>
        </row>
        <row r="1417">
          <cell r="C1417" t="str">
            <v>PIPE4STD</v>
          </cell>
          <cell r="D1417" t="str">
            <v>F</v>
          </cell>
          <cell r="E1417">
            <v>10.8</v>
          </cell>
          <cell r="F1417">
            <v>3.17</v>
          </cell>
          <cell r="G1417">
            <v>0</v>
          </cell>
          <cell r="H1417">
            <v>0</v>
          </cell>
          <cell r="I1417">
            <v>4.5</v>
          </cell>
          <cell r="J1417">
            <v>0</v>
          </cell>
          <cell r="K1417">
            <v>0</v>
          </cell>
          <cell r="L1417">
            <v>4.03</v>
          </cell>
          <cell r="M1417">
            <v>0</v>
          </cell>
          <cell r="N1417">
            <v>0</v>
          </cell>
          <cell r="O1417">
            <v>0.23699999999999999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19</v>
          </cell>
          <cell r="AF1417">
            <v>0</v>
          </cell>
          <cell r="AG1417">
            <v>0</v>
          </cell>
          <cell r="AH1417">
            <v>0</v>
          </cell>
          <cell r="AI1417">
            <v>7.23</v>
          </cell>
          <cell r="AJ1417">
            <v>4.3099999999999996</v>
          </cell>
          <cell r="AK1417">
            <v>3.21</v>
          </cell>
          <cell r="AL1417">
            <v>1.51</v>
          </cell>
          <cell r="AM1417">
            <v>7.23</v>
          </cell>
          <cell r="AN1417">
            <v>4.3099999999999996</v>
          </cell>
          <cell r="AO1417">
            <v>3.21</v>
          </cell>
          <cell r="AP1417">
            <v>1.51</v>
          </cell>
          <cell r="AQ1417">
            <v>0</v>
          </cell>
          <cell r="AR1417">
            <v>14.5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D1417" t="str">
            <v>PIPE102STD</v>
          </cell>
          <cell r="BE1417" t="str">
            <v>PIPE102STD</v>
          </cell>
          <cell r="BF1417">
            <v>16.100000000000001</v>
          </cell>
          <cell r="BG1417">
            <v>20.467678769999999</v>
          </cell>
          <cell r="BH1417">
            <v>0</v>
          </cell>
          <cell r="BI1417">
            <v>0</v>
          </cell>
          <cell r="BJ1417">
            <v>11.4345</v>
          </cell>
          <cell r="BK1417">
            <v>0</v>
          </cell>
          <cell r="BL1417">
            <v>0</v>
          </cell>
          <cell r="BM1417">
            <v>10.24023</v>
          </cell>
          <cell r="BN1417">
            <v>0</v>
          </cell>
          <cell r="BO1417">
            <v>0</v>
          </cell>
          <cell r="BP1417">
            <v>0.602217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19</v>
          </cell>
          <cell r="CG1417">
            <v>0</v>
          </cell>
          <cell r="CH1417">
            <v>0</v>
          </cell>
          <cell r="CI1417">
            <v>0</v>
          </cell>
          <cell r="CJ1417">
            <v>301.40951454355206</v>
          </cell>
          <cell r="CK1417">
            <v>70.711697874509994</v>
          </cell>
          <cell r="CL1417">
            <v>52.664628811409997</v>
          </cell>
          <cell r="CM1417">
            <v>3.83691</v>
          </cell>
          <cell r="CN1417">
            <v>301.40951454355206</v>
          </cell>
          <cell r="CO1417">
            <v>70.711697874509994</v>
          </cell>
          <cell r="CP1417">
            <v>52.664628811409997</v>
          </cell>
          <cell r="CQ1417">
            <v>3.83691</v>
          </cell>
          <cell r="CR1417">
            <v>0</v>
          </cell>
          <cell r="CS1417">
            <v>604.48657826853446</v>
          </cell>
          <cell r="CT1417">
            <v>0</v>
          </cell>
          <cell r="CU1417">
            <v>0</v>
          </cell>
          <cell r="CV1417">
            <v>0</v>
          </cell>
          <cell r="CW1417">
            <v>0</v>
          </cell>
          <cell r="CX1417">
            <v>0</v>
          </cell>
          <cell r="CY1417">
            <v>0</v>
          </cell>
          <cell r="CZ1417">
            <v>0</v>
          </cell>
          <cell r="DA1417">
            <v>0</v>
          </cell>
          <cell r="DB1417">
            <v>0</v>
          </cell>
          <cell r="DC1417">
            <v>0</v>
          </cell>
        </row>
        <row r="1418">
          <cell r="C1418" t="str">
            <v>PIPE4xS</v>
          </cell>
          <cell r="D1418" t="str">
            <v>F</v>
          </cell>
          <cell r="E1418">
            <v>15</v>
          </cell>
          <cell r="F1418">
            <v>4.41</v>
          </cell>
          <cell r="G1418">
            <v>0</v>
          </cell>
          <cell r="H1418">
            <v>0</v>
          </cell>
          <cell r="I1418">
            <v>4.5</v>
          </cell>
          <cell r="J1418">
            <v>0</v>
          </cell>
          <cell r="K1418">
            <v>0</v>
          </cell>
          <cell r="L1418">
            <v>3.83</v>
          </cell>
          <cell r="M1418">
            <v>0</v>
          </cell>
          <cell r="N1418">
            <v>0</v>
          </cell>
          <cell r="O1418">
            <v>0.33700000000000002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13.4</v>
          </cell>
          <cell r="AF1418">
            <v>0</v>
          </cell>
          <cell r="AG1418">
            <v>0</v>
          </cell>
          <cell r="AH1418">
            <v>0</v>
          </cell>
          <cell r="AI1418">
            <v>9.61</v>
          </cell>
          <cell r="AJ1418">
            <v>5.85</v>
          </cell>
          <cell r="AK1418">
            <v>4.2699999999999996</v>
          </cell>
          <cell r="AL1418">
            <v>1.48</v>
          </cell>
          <cell r="AM1418">
            <v>9.61</v>
          </cell>
          <cell r="AN1418">
            <v>5.85</v>
          </cell>
          <cell r="AO1418">
            <v>4.2699999999999996</v>
          </cell>
          <cell r="AP1418">
            <v>1.48</v>
          </cell>
          <cell r="AQ1418">
            <v>0</v>
          </cell>
          <cell r="AR1418">
            <v>19.2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D1418" t="str">
            <v>PIPE102xS</v>
          </cell>
          <cell r="BE1418" t="str">
            <v>PIPE102xS</v>
          </cell>
          <cell r="BF1418">
            <v>22.400000000000002</v>
          </cell>
          <cell r="BG1418">
            <v>28.473963210000001</v>
          </cell>
          <cell r="BH1418">
            <v>0</v>
          </cell>
          <cell r="BI1418">
            <v>0</v>
          </cell>
          <cell r="BJ1418">
            <v>11.4345</v>
          </cell>
          <cell r="BK1418">
            <v>0</v>
          </cell>
          <cell r="BL1418">
            <v>0</v>
          </cell>
          <cell r="BM1418">
            <v>9.73203</v>
          </cell>
          <cell r="BN1418">
            <v>0</v>
          </cell>
          <cell r="BO1418">
            <v>0</v>
          </cell>
          <cell r="BP1418">
            <v>0.85631699999999999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13.4</v>
          </cell>
          <cell r="CG1418">
            <v>0</v>
          </cell>
          <cell r="CH1418">
            <v>0</v>
          </cell>
          <cell r="CI1418">
            <v>0</v>
          </cell>
          <cell r="CJ1418">
            <v>400.62869083866315</v>
          </cell>
          <cell r="CK1418">
            <v>95.977594562849987</v>
          </cell>
          <cell r="CL1418">
            <v>70.055440817669989</v>
          </cell>
          <cell r="CM1418">
            <v>3.7606799999999998</v>
          </cell>
          <cell r="CN1418">
            <v>400.62869083866315</v>
          </cell>
          <cell r="CO1418">
            <v>95.977594562849987</v>
          </cell>
          <cell r="CP1418">
            <v>70.055440817669989</v>
          </cell>
          <cell r="CQ1418">
            <v>3.7606799999999998</v>
          </cell>
          <cell r="CR1418">
            <v>0</v>
          </cell>
          <cell r="CS1418">
            <v>800.42360708661113</v>
          </cell>
          <cell r="CT1418">
            <v>0</v>
          </cell>
          <cell r="CU1418">
            <v>0</v>
          </cell>
          <cell r="CV1418">
            <v>0</v>
          </cell>
          <cell r="CW1418">
            <v>0</v>
          </cell>
          <cell r="CX1418">
            <v>0</v>
          </cell>
          <cell r="CY1418">
            <v>0</v>
          </cell>
          <cell r="CZ1418">
            <v>0</v>
          </cell>
          <cell r="DA1418">
            <v>0</v>
          </cell>
          <cell r="DB1418">
            <v>0</v>
          </cell>
          <cell r="DC1418">
            <v>0</v>
          </cell>
        </row>
        <row r="1419">
          <cell r="C1419" t="str">
            <v>PIPE4xxS</v>
          </cell>
          <cell r="D1419" t="str">
            <v>F</v>
          </cell>
          <cell r="E1419">
            <v>27.6</v>
          </cell>
          <cell r="F1419">
            <v>8.1</v>
          </cell>
          <cell r="G1419">
            <v>0</v>
          </cell>
          <cell r="H1419">
            <v>0</v>
          </cell>
          <cell r="I1419">
            <v>4.5</v>
          </cell>
          <cell r="J1419">
            <v>0</v>
          </cell>
          <cell r="K1419">
            <v>0</v>
          </cell>
          <cell r="L1419">
            <v>3.15</v>
          </cell>
          <cell r="M1419">
            <v>0</v>
          </cell>
          <cell r="N1419">
            <v>0</v>
          </cell>
          <cell r="O1419">
            <v>0.67400000000000004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6.68</v>
          </cell>
          <cell r="AF1419">
            <v>0</v>
          </cell>
          <cell r="AG1419">
            <v>0</v>
          </cell>
          <cell r="AH1419">
            <v>0</v>
          </cell>
          <cell r="AI1419">
            <v>15.3</v>
          </cell>
          <cell r="AJ1419">
            <v>9.9700000000000006</v>
          </cell>
          <cell r="AK1419">
            <v>6.79</v>
          </cell>
          <cell r="AL1419">
            <v>1.37</v>
          </cell>
          <cell r="AM1419">
            <v>15.3</v>
          </cell>
          <cell r="AN1419">
            <v>9.9700000000000006</v>
          </cell>
          <cell r="AO1419">
            <v>6.79</v>
          </cell>
          <cell r="AP1419">
            <v>1.37</v>
          </cell>
          <cell r="AQ1419">
            <v>0</v>
          </cell>
          <cell r="AR1419">
            <v>30.6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D1419" t="str">
            <v>PIPE102xxS</v>
          </cell>
          <cell r="BE1419" t="str">
            <v>PIPE102xxS</v>
          </cell>
          <cell r="BF1419">
            <v>41.1</v>
          </cell>
          <cell r="BG1419">
            <v>52.299116099999992</v>
          </cell>
          <cell r="BH1419">
            <v>0</v>
          </cell>
          <cell r="BI1419">
            <v>0</v>
          </cell>
          <cell r="BJ1419">
            <v>11.4345</v>
          </cell>
          <cell r="BK1419">
            <v>0</v>
          </cell>
          <cell r="BL1419">
            <v>0</v>
          </cell>
          <cell r="BM1419">
            <v>8.0041499999999992</v>
          </cell>
          <cell r="BN1419">
            <v>0</v>
          </cell>
          <cell r="BO1419">
            <v>0</v>
          </cell>
          <cell r="BP1419">
            <v>1.712634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6.68</v>
          </cell>
          <cell r="CG1419">
            <v>0</v>
          </cell>
          <cell r="CH1419">
            <v>0</v>
          </cell>
          <cell r="CI1419">
            <v>0</v>
          </cell>
          <cell r="CJ1419">
            <v>637.83756189714336</v>
          </cell>
          <cell r="CK1419">
            <v>163.57207141737001</v>
          </cell>
          <cell r="CL1419">
            <v>111.39963539858999</v>
          </cell>
          <cell r="CM1419">
            <v>3.4811700000000001</v>
          </cell>
          <cell r="CN1419">
            <v>637.83756189714336</v>
          </cell>
          <cell r="CO1419">
            <v>163.57207141737001</v>
          </cell>
          <cell r="CP1419">
            <v>111.39963539858999</v>
          </cell>
          <cell r="CQ1419">
            <v>3.4811700000000001</v>
          </cell>
          <cell r="CR1419">
            <v>0</v>
          </cell>
          <cell r="CS1419">
            <v>1275.6751237942867</v>
          </cell>
          <cell r="CT1419">
            <v>0</v>
          </cell>
          <cell r="CU1419">
            <v>0</v>
          </cell>
          <cell r="CV1419">
            <v>0</v>
          </cell>
          <cell r="CW1419">
            <v>0</v>
          </cell>
          <cell r="CX1419">
            <v>0</v>
          </cell>
          <cell r="CY1419">
            <v>0</v>
          </cell>
          <cell r="CZ1419">
            <v>0</v>
          </cell>
          <cell r="DA1419">
            <v>0</v>
          </cell>
          <cell r="DB1419">
            <v>0</v>
          </cell>
          <cell r="DC1419">
            <v>0</v>
          </cell>
        </row>
        <row r="1420">
          <cell r="C1420" t="str">
            <v>PIPE5STD</v>
          </cell>
          <cell r="D1420" t="str">
            <v>F</v>
          </cell>
          <cell r="E1420">
            <v>14.6</v>
          </cell>
          <cell r="F1420">
            <v>4.3</v>
          </cell>
          <cell r="G1420">
            <v>0</v>
          </cell>
          <cell r="H1420">
            <v>0</v>
          </cell>
          <cell r="I1420">
            <v>5.56</v>
          </cell>
          <cell r="J1420">
            <v>0</v>
          </cell>
          <cell r="K1420">
            <v>0</v>
          </cell>
          <cell r="L1420">
            <v>5.05</v>
          </cell>
          <cell r="M1420">
            <v>0</v>
          </cell>
          <cell r="N1420">
            <v>0</v>
          </cell>
          <cell r="O1420">
            <v>0.25800000000000001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21.6</v>
          </cell>
          <cell r="AF1420">
            <v>0</v>
          </cell>
          <cell r="AG1420">
            <v>0</v>
          </cell>
          <cell r="AH1420">
            <v>0</v>
          </cell>
          <cell r="AI1420">
            <v>15.2</v>
          </cell>
          <cell r="AJ1420">
            <v>7.27</v>
          </cell>
          <cell r="AK1420">
            <v>5.45</v>
          </cell>
          <cell r="AL1420">
            <v>1.88</v>
          </cell>
          <cell r="AM1420">
            <v>15.2</v>
          </cell>
          <cell r="AN1420">
            <v>7.27</v>
          </cell>
          <cell r="AO1420">
            <v>5.45</v>
          </cell>
          <cell r="AP1420">
            <v>1.88</v>
          </cell>
          <cell r="AQ1420">
            <v>0</v>
          </cell>
          <cell r="AR1420">
            <v>30.3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D1420" t="str">
            <v>PIPE127STD</v>
          </cell>
          <cell r="BE1420" t="str">
            <v>PIPE127STD</v>
          </cell>
          <cell r="BF1420">
            <v>21.8</v>
          </cell>
          <cell r="BG1420">
            <v>27.763728299999997</v>
          </cell>
          <cell r="BH1420">
            <v>0</v>
          </cell>
          <cell r="BI1420">
            <v>0</v>
          </cell>
          <cell r="BJ1420">
            <v>14.127959999999998</v>
          </cell>
          <cell r="BK1420">
            <v>0</v>
          </cell>
          <cell r="BL1420">
            <v>0</v>
          </cell>
          <cell r="BM1420">
            <v>12.832049999999999</v>
          </cell>
          <cell r="BN1420">
            <v>0</v>
          </cell>
          <cell r="BO1420">
            <v>0</v>
          </cell>
          <cell r="BP1420">
            <v>0.65557799999999999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21.6</v>
          </cell>
          <cell r="CG1420">
            <v>0</v>
          </cell>
          <cell r="CH1420">
            <v>0</v>
          </cell>
          <cell r="CI1420">
            <v>0</v>
          </cell>
          <cell r="CJ1420">
            <v>633.66868894356719</v>
          </cell>
          <cell r="CK1420">
            <v>119.27472008066998</v>
          </cell>
          <cell r="CL1420">
            <v>89.415023994449996</v>
          </cell>
          <cell r="CM1420">
            <v>4.7770799999999998</v>
          </cell>
          <cell r="CN1420">
            <v>633.66868894356719</v>
          </cell>
          <cell r="CO1420">
            <v>119.27472008066998</v>
          </cell>
          <cell r="CP1420">
            <v>89.415023994449996</v>
          </cell>
          <cell r="CQ1420">
            <v>4.7770799999999998</v>
          </cell>
          <cell r="CR1420">
            <v>0</v>
          </cell>
          <cell r="CS1420">
            <v>1263.1685049335583</v>
          </cell>
          <cell r="CT1420">
            <v>0</v>
          </cell>
          <cell r="CU1420">
            <v>0</v>
          </cell>
          <cell r="CV1420">
            <v>0</v>
          </cell>
          <cell r="CW1420">
            <v>0</v>
          </cell>
          <cell r="CX1420">
            <v>0</v>
          </cell>
          <cell r="CY1420">
            <v>0</v>
          </cell>
          <cell r="CZ1420">
            <v>0</v>
          </cell>
          <cell r="DA1420">
            <v>0</v>
          </cell>
          <cell r="DB1420">
            <v>0</v>
          </cell>
          <cell r="DC1420">
            <v>0</v>
          </cell>
        </row>
        <row r="1421">
          <cell r="C1421" t="str">
            <v>PIPE5xS</v>
          </cell>
          <cell r="D1421" t="str">
            <v>F</v>
          </cell>
          <cell r="E1421">
            <v>20.8</v>
          </cell>
          <cell r="F1421">
            <v>6.11</v>
          </cell>
          <cell r="G1421">
            <v>0</v>
          </cell>
          <cell r="H1421">
            <v>0</v>
          </cell>
          <cell r="I1421">
            <v>5.56</v>
          </cell>
          <cell r="J1421">
            <v>0</v>
          </cell>
          <cell r="K1421">
            <v>0</v>
          </cell>
          <cell r="L1421">
            <v>4.8099999999999996</v>
          </cell>
          <cell r="M1421">
            <v>0</v>
          </cell>
          <cell r="N1421">
            <v>0</v>
          </cell>
          <cell r="O1421">
            <v>0.375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14.8</v>
          </cell>
          <cell r="AF1421">
            <v>0</v>
          </cell>
          <cell r="AG1421">
            <v>0</v>
          </cell>
          <cell r="AH1421">
            <v>0</v>
          </cell>
          <cell r="AI1421">
            <v>20.7</v>
          </cell>
          <cell r="AJ1421">
            <v>10.1</v>
          </cell>
          <cell r="AK1421">
            <v>7.43</v>
          </cell>
          <cell r="AL1421">
            <v>1.84</v>
          </cell>
          <cell r="AM1421">
            <v>20.7</v>
          </cell>
          <cell r="AN1421">
            <v>10.1</v>
          </cell>
          <cell r="AO1421">
            <v>7.43</v>
          </cell>
          <cell r="AP1421">
            <v>1.84</v>
          </cell>
          <cell r="AQ1421">
            <v>0</v>
          </cell>
          <cell r="AR1421">
            <v>41.3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D1421" t="str">
            <v>PIPE127xS</v>
          </cell>
          <cell r="BE1421" t="str">
            <v>PIPE127xS</v>
          </cell>
          <cell r="BF1421">
            <v>31</v>
          </cell>
          <cell r="BG1421">
            <v>39.450320910000002</v>
          </cell>
          <cell r="BH1421">
            <v>0</v>
          </cell>
          <cell r="BI1421">
            <v>0</v>
          </cell>
          <cell r="BJ1421">
            <v>14.127959999999998</v>
          </cell>
          <cell r="BK1421">
            <v>0</v>
          </cell>
          <cell r="BL1421">
            <v>0</v>
          </cell>
          <cell r="BM1421">
            <v>12.222209999999999</v>
          </cell>
          <cell r="BN1421">
            <v>0</v>
          </cell>
          <cell r="BO1421">
            <v>0</v>
          </cell>
          <cell r="BP1421">
            <v>0.95287499999999992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14.8</v>
          </cell>
          <cell r="CG1421">
            <v>0</v>
          </cell>
          <cell r="CH1421">
            <v>0</v>
          </cell>
          <cell r="CI1421">
            <v>0</v>
          </cell>
          <cell r="CJ1421">
            <v>862.95670139025265</v>
          </cell>
          <cell r="CK1421">
            <v>165.70490685209998</v>
          </cell>
          <cell r="CL1421">
            <v>121.89974830802998</v>
          </cell>
          <cell r="CM1421">
            <v>4.67544</v>
          </cell>
          <cell r="CN1421">
            <v>862.95670139025265</v>
          </cell>
          <cell r="CO1421">
            <v>165.70490685209998</v>
          </cell>
          <cell r="CP1421">
            <v>121.89974830802998</v>
          </cell>
          <cell r="CQ1421">
            <v>4.67544</v>
          </cell>
          <cell r="CR1421">
            <v>0</v>
          </cell>
          <cell r="CS1421">
            <v>1721.744529826929</v>
          </cell>
          <cell r="CT1421">
            <v>0</v>
          </cell>
          <cell r="CU1421">
            <v>0</v>
          </cell>
          <cell r="CV1421">
            <v>0</v>
          </cell>
          <cell r="CW1421">
            <v>0</v>
          </cell>
          <cell r="CX1421">
            <v>0</v>
          </cell>
          <cell r="CY1421">
            <v>0</v>
          </cell>
          <cell r="CZ1421">
            <v>0</v>
          </cell>
          <cell r="DA1421">
            <v>0</v>
          </cell>
          <cell r="DB1421">
            <v>0</v>
          </cell>
          <cell r="DC1421">
            <v>0</v>
          </cell>
        </row>
        <row r="1422">
          <cell r="C1422" t="str">
            <v>PIPE5xxS</v>
          </cell>
          <cell r="D1422" t="str">
            <v>F</v>
          </cell>
          <cell r="E1422">
            <v>38.6</v>
          </cell>
          <cell r="F1422">
            <v>11.3</v>
          </cell>
          <cell r="G1422">
            <v>0</v>
          </cell>
          <cell r="H1422">
            <v>0</v>
          </cell>
          <cell r="I1422">
            <v>5.56</v>
          </cell>
          <cell r="J1422">
            <v>0</v>
          </cell>
          <cell r="K1422">
            <v>0</v>
          </cell>
          <cell r="L1422">
            <v>4.0599999999999996</v>
          </cell>
          <cell r="M1422">
            <v>0</v>
          </cell>
          <cell r="N1422">
            <v>0</v>
          </cell>
          <cell r="O1422">
            <v>0.75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7.42</v>
          </cell>
          <cell r="AF1422">
            <v>0</v>
          </cell>
          <cell r="AG1422">
            <v>0</v>
          </cell>
          <cell r="AH1422">
            <v>0</v>
          </cell>
          <cell r="AI1422">
            <v>33.6</v>
          </cell>
          <cell r="AJ1422">
            <v>17.5</v>
          </cell>
          <cell r="AK1422">
            <v>12.1</v>
          </cell>
          <cell r="AL1422">
            <v>1.72</v>
          </cell>
          <cell r="AM1422">
            <v>33.6</v>
          </cell>
          <cell r="AN1422">
            <v>17.5</v>
          </cell>
          <cell r="AO1422">
            <v>12.1</v>
          </cell>
          <cell r="AP1422">
            <v>1.72</v>
          </cell>
          <cell r="AQ1422">
            <v>0</v>
          </cell>
          <cell r="AR1422">
            <v>67.3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D1422" t="str">
            <v>PIPE127xxS</v>
          </cell>
          <cell r="BE1422" t="str">
            <v>PIPE127xxS</v>
          </cell>
          <cell r="BF1422">
            <v>57.5</v>
          </cell>
          <cell r="BG1422">
            <v>72.960495300000005</v>
          </cell>
          <cell r="BH1422">
            <v>0</v>
          </cell>
          <cell r="BI1422">
            <v>0</v>
          </cell>
          <cell r="BJ1422">
            <v>14.127959999999998</v>
          </cell>
          <cell r="BK1422">
            <v>0</v>
          </cell>
          <cell r="BL1422">
            <v>0</v>
          </cell>
          <cell r="BM1422">
            <v>10.316459999999999</v>
          </cell>
          <cell r="BN1422">
            <v>0</v>
          </cell>
          <cell r="BO1422">
            <v>0</v>
          </cell>
          <cell r="BP1422">
            <v>1.9057499999999998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7.42</v>
          </cell>
          <cell r="CG1422">
            <v>0</v>
          </cell>
          <cell r="CH1422">
            <v>0</v>
          </cell>
          <cell r="CI1422">
            <v>0</v>
          </cell>
          <cell r="CJ1422">
            <v>1400.7413124015695</v>
          </cell>
          <cell r="CK1422">
            <v>287.11246236749997</v>
          </cell>
          <cell r="CL1422">
            <v>198.51775969409999</v>
          </cell>
          <cell r="CM1422">
            <v>4.37052</v>
          </cell>
          <cell r="CN1422">
            <v>1400.7413124015695</v>
          </cell>
          <cell r="CO1422">
            <v>287.11246236749997</v>
          </cell>
          <cell r="CP1422">
            <v>198.51775969409999</v>
          </cell>
          <cell r="CQ1422">
            <v>4.37052</v>
          </cell>
          <cell r="CR1422">
            <v>0</v>
          </cell>
          <cell r="CS1422">
            <v>2805.6514977567149</v>
          </cell>
          <cell r="CT1422">
            <v>0</v>
          </cell>
          <cell r="CU1422">
            <v>0</v>
          </cell>
          <cell r="CV1422">
            <v>0</v>
          </cell>
          <cell r="CW1422">
            <v>0</v>
          </cell>
          <cell r="CX1422">
            <v>0</v>
          </cell>
          <cell r="CY1422">
            <v>0</v>
          </cell>
          <cell r="CZ1422">
            <v>0</v>
          </cell>
          <cell r="DA1422">
            <v>0</v>
          </cell>
          <cell r="DB1422">
            <v>0</v>
          </cell>
          <cell r="DC1422">
            <v>0</v>
          </cell>
        </row>
        <row r="1423">
          <cell r="C1423" t="str">
            <v>PIPE6STD</v>
          </cell>
          <cell r="D1423" t="str">
            <v>F</v>
          </cell>
          <cell r="E1423">
            <v>19</v>
          </cell>
          <cell r="F1423">
            <v>5.58</v>
          </cell>
          <cell r="G1423">
            <v>0</v>
          </cell>
          <cell r="H1423">
            <v>0</v>
          </cell>
          <cell r="I1423">
            <v>6.63</v>
          </cell>
          <cell r="J1423">
            <v>0</v>
          </cell>
          <cell r="K1423">
            <v>0</v>
          </cell>
          <cell r="L1423">
            <v>6.07</v>
          </cell>
          <cell r="M1423">
            <v>0</v>
          </cell>
          <cell r="N1423">
            <v>0</v>
          </cell>
          <cell r="O1423">
            <v>0.28000000000000003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23.7</v>
          </cell>
          <cell r="AF1423">
            <v>0</v>
          </cell>
          <cell r="AG1423">
            <v>0</v>
          </cell>
          <cell r="AH1423">
            <v>0</v>
          </cell>
          <cell r="AI1423">
            <v>28.1</v>
          </cell>
          <cell r="AJ1423">
            <v>11.3</v>
          </cell>
          <cell r="AK1423">
            <v>8.5</v>
          </cell>
          <cell r="AL1423">
            <v>2.25</v>
          </cell>
          <cell r="AM1423">
            <v>28.1</v>
          </cell>
          <cell r="AN1423">
            <v>11.3</v>
          </cell>
          <cell r="AO1423">
            <v>8.5</v>
          </cell>
          <cell r="AP1423">
            <v>2.25</v>
          </cell>
          <cell r="AQ1423">
            <v>0</v>
          </cell>
          <cell r="AR1423">
            <v>56.3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D1423" t="str">
            <v>PIPE152STD</v>
          </cell>
          <cell r="BE1423" t="str">
            <v>PIPE152STD</v>
          </cell>
          <cell r="BF1423">
            <v>28.3</v>
          </cell>
          <cell r="BG1423">
            <v>36.028279980000001</v>
          </cell>
          <cell r="BH1423">
            <v>0</v>
          </cell>
          <cell r="BI1423">
            <v>0</v>
          </cell>
          <cell r="BJ1423">
            <v>16.846830000000001</v>
          </cell>
          <cell r="BK1423">
            <v>0</v>
          </cell>
          <cell r="BL1423">
            <v>0</v>
          </cell>
          <cell r="BM1423">
            <v>15.423870000000001</v>
          </cell>
          <cell r="BN1423">
            <v>0</v>
          </cell>
          <cell r="BO1423">
            <v>0</v>
          </cell>
          <cell r="BP1423">
            <v>0.71148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23.7</v>
          </cell>
          <cell r="CG1423">
            <v>0</v>
          </cell>
          <cell r="CH1423">
            <v>0</v>
          </cell>
          <cell r="CI1423">
            <v>0</v>
          </cell>
          <cell r="CJ1423">
            <v>1171.4532999548842</v>
          </cell>
          <cell r="CK1423">
            <v>185.39261855730001</v>
          </cell>
          <cell r="CL1423">
            <v>139.45462457849999</v>
          </cell>
          <cell r="CM1423">
            <v>5.7172499999999999</v>
          </cell>
          <cell r="CN1423">
            <v>1171.4532999548842</v>
          </cell>
          <cell r="CO1423">
            <v>185.39261855730001</v>
          </cell>
          <cell r="CP1423">
            <v>139.45462457849999</v>
          </cell>
          <cell r="CQ1423">
            <v>5.7172499999999999</v>
          </cell>
          <cell r="CR1423">
            <v>0</v>
          </cell>
          <cell r="CS1423">
            <v>2347.0754728633442</v>
          </cell>
          <cell r="CT1423">
            <v>0</v>
          </cell>
          <cell r="CU1423">
            <v>0</v>
          </cell>
          <cell r="CV1423">
            <v>0</v>
          </cell>
          <cell r="CW1423">
            <v>0</v>
          </cell>
          <cell r="CX1423">
            <v>0</v>
          </cell>
          <cell r="CY1423">
            <v>0</v>
          </cell>
          <cell r="CZ1423">
            <v>0</v>
          </cell>
          <cell r="DA1423">
            <v>0</v>
          </cell>
          <cell r="DB1423">
            <v>0</v>
          </cell>
          <cell r="DC1423">
            <v>0</v>
          </cell>
        </row>
        <row r="1424">
          <cell r="C1424" t="str">
            <v>PIPE6xS</v>
          </cell>
          <cell r="D1424" t="str">
            <v>F</v>
          </cell>
          <cell r="E1424">
            <v>28.6</v>
          </cell>
          <cell r="F1424">
            <v>8.4</v>
          </cell>
          <cell r="G1424">
            <v>0</v>
          </cell>
          <cell r="H1424">
            <v>0</v>
          </cell>
          <cell r="I1424">
            <v>6.63</v>
          </cell>
          <cell r="J1424">
            <v>0</v>
          </cell>
          <cell r="K1424">
            <v>0</v>
          </cell>
          <cell r="L1424">
            <v>5.76</v>
          </cell>
          <cell r="M1424">
            <v>0</v>
          </cell>
          <cell r="N1424">
            <v>0</v>
          </cell>
          <cell r="O1424">
            <v>0.432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15.3</v>
          </cell>
          <cell r="AF1424">
            <v>0</v>
          </cell>
          <cell r="AG1424">
            <v>0</v>
          </cell>
          <cell r="AH1424">
            <v>0</v>
          </cell>
          <cell r="AI1424">
            <v>40.5</v>
          </cell>
          <cell r="AJ1424">
            <v>16.600000000000001</v>
          </cell>
          <cell r="AK1424">
            <v>12.2</v>
          </cell>
          <cell r="AL1424">
            <v>2.19</v>
          </cell>
          <cell r="AM1424">
            <v>40.5</v>
          </cell>
          <cell r="AN1424">
            <v>16.600000000000001</v>
          </cell>
          <cell r="AO1424">
            <v>12.2</v>
          </cell>
          <cell r="AP1424">
            <v>2.19</v>
          </cell>
          <cell r="AQ1424">
            <v>0</v>
          </cell>
          <cell r="AR1424">
            <v>81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D1424" t="str">
            <v>PIPE152xS</v>
          </cell>
          <cell r="BE1424" t="str">
            <v>PIPE152xS</v>
          </cell>
          <cell r="BF1424">
            <v>42.6</v>
          </cell>
          <cell r="BG1424">
            <v>54.236120399999997</v>
          </cell>
          <cell r="BH1424">
            <v>0</v>
          </cell>
          <cell r="BI1424">
            <v>0</v>
          </cell>
          <cell r="BJ1424">
            <v>16.846830000000001</v>
          </cell>
          <cell r="BK1424">
            <v>0</v>
          </cell>
          <cell r="BL1424">
            <v>0</v>
          </cell>
          <cell r="BM1424">
            <v>14.636159999999999</v>
          </cell>
          <cell r="BN1424">
            <v>0</v>
          </cell>
          <cell r="BO1424">
            <v>0</v>
          </cell>
          <cell r="BP1424">
            <v>1.097712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15.3</v>
          </cell>
          <cell r="CG1424">
            <v>0</v>
          </cell>
          <cell r="CH1424">
            <v>0</v>
          </cell>
          <cell r="CI1424">
            <v>0</v>
          </cell>
          <cell r="CJ1424">
            <v>1688.3935461983203</v>
          </cell>
          <cell r="CK1424">
            <v>272.34667858860001</v>
          </cell>
          <cell r="CL1424">
            <v>200.15840233619997</v>
          </cell>
          <cell r="CM1424">
            <v>5.5647899999999995</v>
          </cell>
          <cell r="CN1424">
            <v>1688.3935461983203</v>
          </cell>
          <cell r="CO1424">
            <v>272.34667858860001</v>
          </cell>
          <cell r="CP1424">
            <v>200.15840233619997</v>
          </cell>
          <cell r="CQ1424">
            <v>5.5647899999999995</v>
          </cell>
          <cell r="CR1424">
            <v>0</v>
          </cell>
          <cell r="CS1424">
            <v>3376.7870923966407</v>
          </cell>
          <cell r="CT1424">
            <v>0</v>
          </cell>
          <cell r="CU1424">
            <v>0</v>
          </cell>
          <cell r="CV1424">
            <v>0</v>
          </cell>
          <cell r="CW1424">
            <v>0</v>
          </cell>
          <cell r="CX1424">
            <v>0</v>
          </cell>
          <cell r="CY1424">
            <v>0</v>
          </cell>
          <cell r="CZ1424">
            <v>0</v>
          </cell>
          <cell r="DA1424">
            <v>0</v>
          </cell>
          <cell r="DB1424">
            <v>0</v>
          </cell>
          <cell r="DC1424">
            <v>0</v>
          </cell>
        </row>
        <row r="1425">
          <cell r="C1425" t="str">
            <v>PIPE6xxS</v>
          </cell>
          <cell r="D1425" t="str">
            <v>F</v>
          </cell>
          <cell r="E1425">
            <v>53.2</v>
          </cell>
          <cell r="F1425">
            <v>15.6</v>
          </cell>
          <cell r="G1425">
            <v>0</v>
          </cell>
          <cell r="H1425">
            <v>0</v>
          </cell>
          <cell r="I1425">
            <v>6.63</v>
          </cell>
          <cell r="J1425">
            <v>0</v>
          </cell>
          <cell r="K1425">
            <v>0</v>
          </cell>
          <cell r="L1425">
            <v>4.9000000000000004</v>
          </cell>
          <cell r="M1425">
            <v>0</v>
          </cell>
          <cell r="N1425">
            <v>0</v>
          </cell>
          <cell r="O1425">
            <v>0.86399999999999999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7.67</v>
          </cell>
          <cell r="AF1425">
            <v>0</v>
          </cell>
          <cell r="AG1425">
            <v>0</v>
          </cell>
          <cell r="AH1425">
            <v>0</v>
          </cell>
          <cell r="AI1425">
            <v>66.3</v>
          </cell>
          <cell r="AJ1425">
            <v>28.9</v>
          </cell>
          <cell r="AK1425">
            <v>20</v>
          </cell>
          <cell r="AL1425">
            <v>2.06</v>
          </cell>
          <cell r="AM1425">
            <v>66.3</v>
          </cell>
          <cell r="AN1425">
            <v>28.9</v>
          </cell>
          <cell r="AO1425">
            <v>20</v>
          </cell>
          <cell r="AP1425">
            <v>2.06</v>
          </cell>
          <cell r="AQ1425">
            <v>0</v>
          </cell>
          <cell r="AR1425">
            <v>133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D1425" t="str">
            <v>PIPE152xxS</v>
          </cell>
          <cell r="BE1425" t="str">
            <v>PIPE152xxS</v>
          </cell>
          <cell r="BF1425">
            <v>79.199999999999989</v>
          </cell>
          <cell r="BG1425">
            <v>100.72422359999999</v>
          </cell>
          <cell r="BH1425">
            <v>0</v>
          </cell>
          <cell r="BI1425">
            <v>0</v>
          </cell>
          <cell r="BJ1425">
            <v>16.846830000000001</v>
          </cell>
          <cell r="BK1425">
            <v>0</v>
          </cell>
          <cell r="BL1425">
            <v>0</v>
          </cell>
          <cell r="BM1425">
            <v>12.450900000000001</v>
          </cell>
          <cell r="BN1425">
            <v>0</v>
          </cell>
          <cell r="BO1425">
            <v>0</v>
          </cell>
          <cell r="BP1425">
            <v>2.195424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7.67</v>
          </cell>
          <cell r="CG1425">
            <v>0</v>
          </cell>
          <cell r="CH1425">
            <v>0</v>
          </cell>
          <cell r="CI1425">
            <v>0</v>
          </cell>
          <cell r="CJ1425">
            <v>2763.9627682209539</v>
          </cell>
          <cell r="CK1425">
            <v>474.14572356689996</v>
          </cell>
          <cell r="CL1425">
            <v>328.12852841999995</v>
          </cell>
          <cell r="CM1425">
            <v>5.2344600000000003</v>
          </cell>
          <cell r="CN1425">
            <v>2763.9627682209539</v>
          </cell>
          <cell r="CO1425">
            <v>474.14572356689996</v>
          </cell>
          <cell r="CP1425">
            <v>328.12852841999995</v>
          </cell>
          <cell r="CQ1425">
            <v>5.2344600000000003</v>
          </cell>
          <cell r="CR1425">
            <v>0</v>
          </cell>
          <cell r="CS1425">
            <v>5544.6010282562129</v>
          </cell>
          <cell r="CT1425">
            <v>0</v>
          </cell>
          <cell r="CU1425">
            <v>0</v>
          </cell>
          <cell r="CV1425">
            <v>0</v>
          </cell>
          <cell r="CW1425">
            <v>0</v>
          </cell>
          <cell r="CX1425">
            <v>0</v>
          </cell>
          <cell r="CY1425">
            <v>0</v>
          </cell>
          <cell r="CZ1425">
            <v>0</v>
          </cell>
          <cell r="DA1425">
            <v>0</v>
          </cell>
          <cell r="DB1425">
            <v>0</v>
          </cell>
          <cell r="DC1425">
            <v>0</v>
          </cell>
        </row>
        <row r="1426">
          <cell r="C1426" t="str">
            <v>PIPE8STD</v>
          </cell>
          <cell r="D1426" t="str">
            <v>F</v>
          </cell>
          <cell r="E1426">
            <v>28.6</v>
          </cell>
          <cell r="F1426">
            <v>8.4</v>
          </cell>
          <cell r="G1426">
            <v>0</v>
          </cell>
          <cell r="H1426">
            <v>0</v>
          </cell>
          <cell r="I1426">
            <v>8.6300000000000008</v>
          </cell>
          <cell r="J1426">
            <v>0</v>
          </cell>
          <cell r="K1426">
            <v>0</v>
          </cell>
          <cell r="L1426">
            <v>7.98</v>
          </cell>
          <cell r="M1426">
            <v>0</v>
          </cell>
          <cell r="N1426">
            <v>0</v>
          </cell>
          <cell r="O1426">
            <v>0.32200000000000001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26.8</v>
          </cell>
          <cell r="AF1426">
            <v>0</v>
          </cell>
          <cell r="AG1426">
            <v>0</v>
          </cell>
          <cell r="AH1426">
            <v>0</v>
          </cell>
          <cell r="AI1426">
            <v>72.5</v>
          </cell>
          <cell r="AJ1426">
            <v>22.2</v>
          </cell>
          <cell r="AK1426">
            <v>16.8</v>
          </cell>
          <cell r="AL1426">
            <v>2.94</v>
          </cell>
          <cell r="AM1426">
            <v>72.5</v>
          </cell>
          <cell r="AN1426">
            <v>22.2</v>
          </cell>
          <cell r="AO1426">
            <v>16.8</v>
          </cell>
          <cell r="AP1426">
            <v>2.94</v>
          </cell>
          <cell r="AQ1426">
            <v>0</v>
          </cell>
          <cell r="AR1426">
            <v>145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D1426" t="str">
            <v>PIPE203STD</v>
          </cell>
          <cell r="BE1426" t="str">
            <v>PIPE203STD</v>
          </cell>
          <cell r="BF1426">
            <v>42.6</v>
          </cell>
          <cell r="BG1426">
            <v>54.236120399999997</v>
          </cell>
          <cell r="BH1426">
            <v>0</v>
          </cell>
          <cell r="BI1426">
            <v>0</v>
          </cell>
          <cell r="BJ1426">
            <v>21.928830000000001</v>
          </cell>
          <cell r="BK1426">
            <v>0</v>
          </cell>
          <cell r="BL1426">
            <v>0</v>
          </cell>
          <cell r="BM1426">
            <v>20.277180000000001</v>
          </cell>
          <cell r="BN1426">
            <v>0</v>
          </cell>
          <cell r="BO1426">
            <v>0</v>
          </cell>
          <cell r="BP1426">
            <v>0.81820199999999998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26.8</v>
          </cell>
          <cell r="CG1426">
            <v>0</v>
          </cell>
          <cell r="CH1426">
            <v>0</v>
          </cell>
          <cell r="CI1426">
            <v>0</v>
          </cell>
          <cell r="CJ1426">
            <v>3022.4328913426725</v>
          </cell>
          <cell r="CK1426">
            <v>364.22266654619995</v>
          </cell>
          <cell r="CL1426">
            <v>275.62796387280002</v>
          </cell>
          <cell r="CM1426">
            <v>7.4705399999999997</v>
          </cell>
          <cell r="CN1426">
            <v>3022.4328913426725</v>
          </cell>
          <cell r="CO1426">
            <v>364.22266654619995</v>
          </cell>
          <cell r="CP1426">
            <v>275.62796387280002</v>
          </cell>
          <cell r="CQ1426">
            <v>7.4705399999999997</v>
          </cell>
          <cell r="CR1426">
            <v>0</v>
          </cell>
          <cell r="CS1426">
            <v>6044.865782685345</v>
          </cell>
          <cell r="CT1426">
            <v>0</v>
          </cell>
          <cell r="CU1426">
            <v>0</v>
          </cell>
          <cell r="CV1426">
            <v>0</v>
          </cell>
          <cell r="CW1426">
            <v>0</v>
          </cell>
          <cell r="CX1426">
            <v>0</v>
          </cell>
          <cell r="CY1426">
            <v>0</v>
          </cell>
          <cell r="CZ1426">
            <v>0</v>
          </cell>
          <cell r="DA1426">
            <v>0</v>
          </cell>
          <cell r="DB1426">
            <v>0</v>
          </cell>
          <cell r="DC1426">
            <v>0</v>
          </cell>
        </row>
        <row r="1427">
          <cell r="C1427" t="str">
            <v>PIPE8xS</v>
          </cell>
          <cell r="D1427" t="str">
            <v>F</v>
          </cell>
          <cell r="E1427">
            <v>43.4</v>
          </cell>
          <cell r="F1427">
            <v>12.8</v>
          </cell>
          <cell r="G1427">
            <v>0</v>
          </cell>
          <cell r="H1427">
            <v>0</v>
          </cell>
          <cell r="I1427">
            <v>8.6300000000000008</v>
          </cell>
          <cell r="J1427">
            <v>0</v>
          </cell>
          <cell r="K1427">
            <v>0</v>
          </cell>
          <cell r="L1427">
            <v>7.63</v>
          </cell>
          <cell r="M1427">
            <v>0</v>
          </cell>
          <cell r="N1427">
            <v>0</v>
          </cell>
          <cell r="O1427">
            <v>0.5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17.3</v>
          </cell>
          <cell r="AF1427">
            <v>0</v>
          </cell>
          <cell r="AG1427">
            <v>0</v>
          </cell>
          <cell r="AH1427">
            <v>0</v>
          </cell>
          <cell r="AI1427">
            <v>106</v>
          </cell>
          <cell r="AJ1427">
            <v>33</v>
          </cell>
          <cell r="AK1427">
            <v>24.5</v>
          </cell>
          <cell r="AL1427">
            <v>2.88</v>
          </cell>
          <cell r="AM1427">
            <v>106</v>
          </cell>
          <cell r="AN1427">
            <v>33</v>
          </cell>
          <cell r="AO1427">
            <v>24.5</v>
          </cell>
          <cell r="AP1427">
            <v>2.88</v>
          </cell>
          <cell r="AQ1427">
            <v>0</v>
          </cell>
          <cell r="AR1427">
            <v>211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D1427" t="str">
            <v>PIPE203xS</v>
          </cell>
          <cell r="BE1427" t="str">
            <v>PIPE203xS</v>
          </cell>
          <cell r="BF1427">
            <v>64.599999999999994</v>
          </cell>
          <cell r="BG1427">
            <v>82.645516799999996</v>
          </cell>
          <cell r="BH1427">
            <v>0</v>
          </cell>
          <cell r="BI1427">
            <v>0</v>
          </cell>
          <cell r="BJ1427">
            <v>21.928830000000001</v>
          </cell>
          <cell r="BK1427">
            <v>0</v>
          </cell>
          <cell r="BL1427">
            <v>0</v>
          </cell>
          <cell r="BM1427">
            <v>19.387829999999997</v>
          </cell>
          <cell r="BN1427">
            <v>0</v>
          </cell>
          <cell r="BO1427">
            <v>0</v>
          </cell>
          <cell r="BP1427">
            <v>1.2705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17.3</v>
          </cell>
          <cell r="CG1427">
            <v>0</v>
          </cell>
          <cell r="CH1427">
            <v>0</v>
          </cell>
          <cell r="CI1427">
            <v>0</v>
          </cell>
          <cell r="CJ1427">
            <v>4419.0053307906655</v>
          </cell>
          <cell r="CK1427">
            <v>541.41207189299996</v>
          </cell>
          <cell r="CL1427">
            <v>401.95744731449997</v>
          </cell>
          <cell r="CM1427">
            <v>7.3180799999999993</v>
          </cell>
          <cell r="CN1427">
            <v>4419.0053307906655</v>
          </cell>
          <cell r="CO1427">
            <v>541.41207189299996</v>
          </cell>
          <cell r="CP1427">
            <v>401.95744731449997</v>
          </cell>
          <cell r="CQ1427">
            <v>7.3180799999999993</v>
          </cell>
          <cell r="CR1427">
            <v>0</v>
          </cell>
          <cell r="CS1427">
            <v>8796.3219320455701</v>
          </cell>
          <cell r="CT1427">
            <v>0</v>
          </cell>
          <cell r="CU1427">
            <v>0</v>
          </cell>
          <cell r="CV1427">
            <v>0</v>
          </cell>
          <cell r="CW1427">
            <v>0</v>
          </cell>
          <cell r="CX1427">
            <v>0</v>
          </cell>
          <cell r="CY1427">
            <v>0</v>
          </cell>
          <cell r="CZ1427">
            <v>0</v>
          </cell>
          <cell r="DA1427">
            <v>0</v>
          </cell>
          <cell r="DB1427">
            <v>0</v>
          </cell>
          <cell r="DC1427">
            <v>0</v>
          </cell>
        </row>
        <row r="1428">
          <cell r="C1428" t="str">
            <v>PIPE8xxS</v>
          </cell>
          <cell r="D1428" t="str">
            <v>F</v>
          </cell>
          <cell r="E1428">
            <v>72.5</v>
          </cell>
          <cell r="F1428">
            <v>21.3</v>
          </cell>
          <cell r="G1428">
            <v>0</v>
          </cell>
          <cell r="H1428">
            <v>0</v>
          </cell>
          <cell r="I1428">
            <v>8.6300000000000008</v>
          </cell>
          <cell r="J1428">
            <v>0</v>
          </cell>
          <cell r="K1428">
            <v>0</v>
          </cell>
          <cell r="L1428">
            <v>6.88</v>
          </cell>
          <cell r="M1428">
            <v>0</v>
          </cell>
          <cell r="N1428">
            <v>0</v>
          </cell>
          <cell r="O1428">
            <v>0.875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9.86</v>
          </cell>
          <cell r="AF1428">
            <v>0</v>
          </cell>
          <cell r="AG1428">
            <v>0</v>
          </cell>
          <cell r="AH1428">
            <v>0</v>
          </cell>
          <cell r="AI1428">
            <v>162</v>
          </cell>
          <cell r="AJ1428">
            <v>52.8</v>
          </cell>
          <cell r="AK1428">
            <v>37.6</v>
          </cell>
          <cell r="AL1428">
            <v>2.76</v>
          </cell>
          <cell r="AM1428">
            <v>162</v>
          </cell>
          <cell r="AN1428">
            <v>52.8</v>
          </cell>
          <cell r="AO1428">
            <v>37.6</v>
          </cell>
          <cell r="AP1428">
            <v>2.76</v>
          </cell>
          <cell r="AQ1428">
            <v>0</v>
          </cell>
          <cell r="AR1428">
            <v>324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D1428" t="str">
            <v>PIPE203xxS</v>
          </cell>
          <cell r="BE1428" t="str">
            <v>PIPE203xxS</v>
          </cell>
          <cell r="BF1428">
            <v>107.89999999999999</v>
          </cell>
          <cell r="BG1428">
            <v>137.52730529999999</v>
          </cell>
          <cell r="BH1428">
            <v>0</v>
          </cell>
          <cell r="BI1428">
            <v>0</v>
          </cell>
          <cell r="BJ1428">
            <v>21.928830000000001</v>
          </cell>
          <cell r="BK1428">
            <v>0</v>
          </cell>
          <cell r="BL1428">
            <v>0</v>
          </cell>
          <cell r="BM1428">
            <v>17.48208</v>
          </cell>
          <cell r="BN1428">
            <v>0</v>
          </cell>
          <cell r="BO1428">
            <v>0</v>
          </cell>
          <cell r="BP1428">
            <v>2.2233749999999999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9.86</v>
          </cell>
          <cell r="CG1428">
            <v>0</v>
          </cell>
          <cell r="CH1428">
            <v>0</v>
          </cell>
          <cell r="CI1428">
            <v>0</v>
          </cell>
          <cell r="CJ1428">
            <v>6753.5741847932813</v>
          </cell>
          <cell r="CK1428">
            <v>866.25931502879985</v>
          </cell>
          <cell r="CL1428">
            <v>616.88163342960002</v>
          </cell>
          <cell r="CM1428">
            <v>7.0131599999999992</v>
          </cell>
          <cell r="CN1428">
            <v>6753.5741847932813</v>
          </cell>
          <cell r="CO1428">
            <v>866.25931502879985</v>
          </cell>
          <cell r="CP1428">
            <v>616.88163342960002</v>
          </cell>
          <cell r="CQ1428">
            <v>7.0131599999999992</v>
          </cell>
          <cell r="CR1428">
            <v>0</v>
          </cell>
          <cell r="CS1428">
            <v>13507.148369586563</v>
          </cell>
          <cell r="CT1428">
            <v>0</v>
          </cell>
          <cell r="CU1428">
            <v>0</v>
          </cell>
          <cell r="CV1428">
            <v>0</v>
          </cell>
          <cell r="CW1428">
            <v>0</v>
          </cell>
          <cell r="CX1428">
            <v>0</v>
          </cell>
          <cell r="CY1428">
            <v>0</v>
          </cell>
          <cell r="CZ1428">
            <v>0</v>
          </cell>
          <cell r="DA1428">
            <v>0</v>
          </cell>
          <cell r="DB1428">
            <v>0</v>
          </cell>
          <cell r="DC1428">
            <v>0</v>
          </cell>
        </row>
        <row r="1429">
          <cell r="C1429" t="str">
            <v>S10x25.4</v>
          </cell>
          <cell r="D1429" t="str">
            <v>F</v>
          </cell>
          <cell r="E1429">
            <v>25.4</v>
          </cell>
          <cell r="F1429">
            <v>7.45</v>
          </cell>
          <cell r="G1429">
            <v>10</v>
          </cell>
          <cell r="H1429">
            <v>0</v>
          </cell>
          <cell r="I1429">
            <v>0</v>
          </cell>
          <cell r="J1429">
            <v>4.66</v>
          </cell>
          <cell r="K1429">
            <v>0</v>
          </cell>
          <cell r="L1429">
            <v>0</v>
          </cell>
          <cell r="M1429">
            <v>0.311</v>
          </cell>
          <cell r="N1429">
            <v>0.49099999999999999</v>
          </cell>
          <cell r="O1429">
            <v>0</v>
          </cell>
          <cell r="P1429">
            <v>0</v>
          </cell>
          <cell r="Q1429">
            <v>0</v>
          </cell>
          <cell r="R1429">
            <v>1.125</v>
          </cell>
          <cell r="S1429">
            <v>1.125</v>
          </cell>
          <cell r="T1429">
            <v>0</v>
          </cell>
          <cell r="U1429">
            <v>7.75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4.75</v>
          </cell>
          <cell r="AB1429">
            <v>0</v>
          </cell>
          <cell r="AC1429">
            <v>25.6</v>
          </cell>
          <cell r="AD1429">
            <v>0</v>
          </cell>
          <cell r="AE1429">
            <v>0</v>
          </cell>
          <cell r="AF1429">
            <v>0</v>
          </cell>
          <cell r="AG1429">
            <v>3450</v>
          </cell>
          <cell r="AH1429">
            <v>1200</v>
          </cell>
          <cell r="AI1429">
            <v>123</v>
          </cell>
          <cell r="AJ1429">
            <v>28.3</v>
          </cell>
          <cell r="AK1429">
            <v>24.6</v>
          </cell>
          <cell r="AL1429">
            <v>4.07</v>
          </cell>
          <cell r="AM1429">
            <v>6.73</v>
          </cell>
          <cell r="AN1429">
            <v>4.99</v>
          </cell>
          <cell r="AO1429">
            <v>2.89</v>
          </cell>
          <cell r="AP1429">
            <v>0.95</v>
          </cell>
          <cell r="AQ1429">
            <v>0</v>
          </cell>
          <cell r="AR1429">
            <v>0.60299999999999998</v>
          </cell>
          <cell r="AS1429">
            <v>152</v>
          </cell>
          <cell r="AT1429">
            <v>0</v>
          </cell>
          <cell r="AU1429">
            <v>11.1</v>
          </cell>
          <cell r="AV1429">
            <v>6.34</v>
          </cell>
          <cell r="AW1429">
            <v>5.08</v>
          </cell>
          <cell r="AX1429">
            <v>14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D1429" t="str">
            <v>S250x37.8</v>
          </cell>
          <cell r="BE1429" t="str">
            <v>S250x37.8</v>
          </cell>
          <cell r="BF1429">
            <v>37.9</v>
          </cell>
          <cell r="BG1429">
            <v>48.102273449999998</v>
          </cell>
          <cell r="BH1429">
            <v>25.41</v>
          </cell>
          <cell r="BI1429">
            <v>0</v>
          </cell>
          <cell r="BJ1429">
            <v>0</v>
          </cell>
          <cell r="BK1429">
            <v>11.841060000000001</v>
          </cell>
          <cell r="BL1429">
            <v>0</v>
          </cell>
          <cell r="BM1429">
            <v>0</v>
          </cell>
          <cell r="BN1429">
            <v>0.79025099999999993</v>
          </cell>
          <cell r="BO1429">
            <v>1.2476309999999999</v>
          </cell>
          <cell r="BP1429">
            <v>0</v>
          </cell>
          <cell r="BQ1429">
            <v>0</v>
          </cell>
          <cell r="BR1429">
            <v>0</v>
          </cell>
          <cell r="BS1429">
            <v>2.858625</v>
          </cell>
          <cell r="BT1429">
            <v>2.858625</v>
          </cell>
          <cell r="BU1429">
            <v>0</v>
          </cell>
          <cell r="BV1429">
            <v>19.69275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4.75</v>
          </cell>
          <cell r="CC1429">
            <v>0</v>
          </cell>
          <cell r="CD1429">
            <v>25.6</v>
          </cell>
          <cell r="CE1429">
            <v>0</v>
          </cell>
          <cell r="CF1429">
            <v>0</v>
          </cell>
          <cell r="CG1429">
            <v>0</v>
          </cell>
          <cell r="CH1429">
            <v>242372.85</v>
          </cell>
          <cell r="CI1429">
            <v>0.2431372481020635</v>
          </cell>
          <cell r="CJ1429">
            <v>5127.7137328986028</v>
          </cell>
          <cell r="CK1429">
            <v>464.30186771429999</v>
          </cell>
          <cell r="CL1429">
            <v>403.59808995660001</v>
          </cell>
          <cell r="CM1429">
            <v>10.34187</v>
          </cell>
          <cell r="CN1429">
            <v>280.56514977567156</v>
          </cell>
          <cell r="CO1429">
            <v>81.868067840790005</v>
          </cell>
          <cell r="CP1429">
            <v>47.414572356690002</v>
          </cell>
          <cell r="CQ1429">
            <v>2.4139499999999998</v>
          </cell>
          <cell r="CR1429">
            <v>0</v>
          </cell>
          <cell r="CS1429">
            <v>25.138303910063883</v>
          </cell>
          <cell r="CT1429">
            <v>40913.965841968398</v>
          </cell>
          <cell r="CU1429">
            <v>0</v>
          </cell>
          <cell r="CV1429">
            <v>71.669159099999987</v>
          </cell>
          <cell r="CW1429">
            <v>264.30654525672475</v>
          </cell>
          <cell r="CX1429">
            <v>83.344646218679998</v>
          </cell>
          <cell r="CY1429">
            <v>229.689969894</v>
          </cell>
          <cell r="CZ1429">
            <v>0</v>
          </cell>
          <cell r="DA1429">
            <v>0</v>
          </cell>
          <cell r="DB1429">
            <v>0</v>
          </cell>
          <cell r="DC1429">
            <v>0</v>
          </cell>
        </row>
        <row r="1430">
          <cell r="C1430" t="str">
            <v>S10x35</v>
          </cell>
          <cell r="D1430" t="str">
            <v>F</v>
          </cell>
          <cell r="E1430">
            <v>35</v>
          </cell>
          <cell r="F1430">
            <v>10.3</v>
          </cell>
          <cell r="G1430">
            <v>10</v>
          </cell>
          <cell r="H1430">
            <v>0</v>
          </cell>
          <cell r="I1430">
            <v>0</v>
          </cell>
          <cell r="J1430">
            <v>4.9400000000000004</v>
          </cell>
          <cell r="K1430">
            <v>0</v>
          </cell>
          <cell r="L1430">
            <v>0</v>
          </cell>
          <cell r="M1430">
            <v>0.59399999999999997</v>
          </cell>
          <cell r="N1430">
            <v>0.49099999999999999</v>
          </cell>
          <cell r="O1430">
            <v>0</v>
          </cell>
          <cell r="P1430">
            <v>0</v>
          </cell>
          <cell r="Q1430">
            <v>0</v>
          </cell>
          <cell r="R1430">
            <v>1.125</v>
          </cell>
          <cell r="S1430">
            <v>1.125</v>
          </cell>
          <cell r="T1430">
            <v>0</v>
          </cell>
          <cell r="U1430">
            <v>7.75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5.03</v>
          </cell>
          <cell r="AB1430">
            <v>0</v>
          </cell>
          <cell r="AC1430">
            <v>13.4</v>
          </cell>
          <cell r="AD1430">
            <v>0</v>
          </cell>
          <cell r="AE1430">
            <v>0</v>
          </cell>
          <cell r="AF1430">
            <v>0</v>
          </cell>
          <cell r="AG1430">
            <v>4960</v>
          </cell>
          <cell r="AH1430">
            <v>374</v>
          </cell>
          <cell r="AI1430">
            <v>147</v>
          </cell>
          <cell r="AJ1430">
            <v>35.4</v>
          </cell>
          <cell r="AK1430">
            <v>29.4</v>
          </cell>
          <cell r="AL1430">
            <v>3.78</v>
          </cell>
          <cell r="AM1430">
            <v>8.3000000000000007</v>
          </cell>
          <cell r="AN1430">
            <v>6.19</v>
          </cell>
          <cell r="AO1430">
            <v>3.36</v>
          </cell>
          <cell r="AP1430">
            <v>0.89900000000000002</v>
          </cell>
          <cell r="AQ1430">
            <v>0</v>
          </cell>
          <cell r="AR1430">
            <v>1.29</v>
          </cell>
          <cell r="AS1430">
            <v>188</v>
          </cell>
          <cell r="AT1430">
            <v>0</v>
          </cell>
          <cell r="AU1430">
            <v>11.8</v>
          </cell>
          <cell r="AV1430">
            <v>7.13</v>
          </cell>
          <cell r="AW1430">
            <v>5.08</v>
          </cell>
          <cell r="AX1430">
            <v>17.600000000000001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D1430" t="str">
            <v>S250x52</v>
          </cell>
          <cell r="BE1430" t="str">
            <v>S250x52</v>
          </cell>
          <cell r="BF1430">
            <v>52.1</v>
          </cell>
          <cell r="BG1430">
            <v>66.503814300000002</v>
          </cell>
          <cell r="BH1430">
            <v>25.41</v>
          </cell>
          <cell r="BI1430">
            <v>0</v>
          </cell>
          <cell r="BJ1430">
            <v>0</v>
          </cell>
          <cell r="BK1430">
            <v>12.55254</v>
          </cell>
          <cell r="BL1430">
            <v>0</v>
          </cell>
          <cell r="BM1430">
            <v>0</v>
          </cell>
          <cell r="BN1430">
            <v>1.5093539999999999</v>
          </cell>
          <cell r="BO1430">
            <v>1.2476309999999999</v>
          </cell>
          <cell r="BP1430">
            <v>0</v>
          </cell>
          <cell r="BQ1430">
            <v>0</v>
          </cell>
          <cell r="BR1430">
            <v>0</v>
          </cell>
          <cell r="BS1430">
            <v>2.858625</v>
          </cell>
          <cell r="BT1430">
            <v>2.858625</v>
          </cell>
          <cell r="BU1430">
            <v>0</v>
          </cell>
          <cell r="BV1430">
            <v>19.69275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5.03</v>
          </cell>
          <cell r="CC1430">
            <v>0</v>
          </cell>
          <cell r="CD1430">
            <v>13.4</v>
          </cell>
          <cell r="CE1430">
            <v>0</v>
          </cell>
          <cell r="CF1430">
            <v>0</v>
          </cell>
          <cell r="CG1430">
            <v>0</v>
          </cell>
          <cell r="CH1430">
            <v>348454.88</v>
          </cell>
          <cell r="CI1430">
            <v>7.5777775658476459E-2</v>
          </cell>
          <cell r="CJ1430">
            <v>6128.2432417568671</v>
          </cell>
          <cell r="CK1430">
            <v>580.78749530339996</v>
          </cell>
          <cell r="CL1430">
            <v>482.34893677739996</v>
          </cell>
          <cell r="CM1430">
            <v>9.6049799999999994</v>
          </cell>
          <cell r="CN1430">
            <v>346.01645514681633</v>
          </cell>
          <cell r="CO1430">
            <v>101.55577954599001</v>
          </cell>
          <cell r="CP1430">
            <v>55.125592774559998</v>
          </cell>
          <cell r="CQ1430">
            <v>2.2843589999999998</v>
          </cell>
          <cell r="CR1430">
            <v>0</v>
          </cell>
          <cell r="CS1430">
            <v>53.77846110113169</v>
          </cell>
          <cell r="CT1430">
            <v>50604.115646645121</v>
          </cell>
          <cell r="CU1430">
            <v>0</v>
          </cell>
          <cell r="CV1430">
            <v>76.188835800000007</v>
          </cell>
          <cell r="CW1430">
            <v>297.24064158997589</v>
          </cell>
          <cell r="CX1430">
            <v>83.344646218679998</v>
          </cell>
          <cell r="CY1430">
            <v>288.75310500960001</v>
          </cell>
          <cell r="CZ1430">
            <v>0</v>
          </cell>
          <cell r="DA1430">
            <v>0</v>
          </cell>
          <cell r="DB1430">
            <v>0</v>
          </cell>
          <cell r="DC1430">
            <v>0</v>
          </cell>
        </row>
        <row r="1431">
          <cell r="C1431" t="str">
            <v>S12x31.8</v>
          </cell>
          <cell r="D1431" t="str">
            <v>F</v>
          </cell>
          <cell r="E1431">
            <v>31.8</v>
          </cell>
          <cell r="F1431">
            <v>9.31</v>
          </cell>
          <cell r="G1431">
            <v>12</v>
          </cell>
          <cell r="H1431">
            <v>0</v>
          </cell>
          <cell r="I1431">
            <v>0</v>
          </cell>
          <cell r="J1431">
            <v>5</v>
          </cell>
          <cell r="K1431">
            <v>0</v>
          </cell>
          <cell r="L1431">
            <v>0</v>
          </cell>
          <cell r="M1431">
            <v>0.35</v>
          </cell>
          <cell r="N1431">
            <v>0.54400000000000004</v>
          </cell>
          <cell r="O1431">
            <v>0</v>
          </cell>
          <cell r="P1431">
            <v>0</v>
          </cell>
          <cell r="Q1431">
            <v>0</v>
          </cell>
          <cell r="R1431">
            <v>1.1875</v>
          </cell>
          <cell r="S1431">
            <v>1.1875</v>
          </cell>
          <cell r="T1431">
            <v>0</v>
          </cell>
          <cell r="U1431">
            <v>9.625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4.5999999999999996</v>
          </cell>
          <cell r="AB1431">
            <v>0</v>
          </cell>
          <cell r="AC1431">
            <v>28.3</v>
          </cell>
          <cell r="AD1431">
            <v>0</v>
          </cell>
          <cell r="AE1431">
            <v>0</v>
          </cell>
          <cell r="AF1431">
            <v>0</v>
          </cell>
          <cell r="AG1431">
            <v>3160</v>
          </cell>
          <cell r="AH1431">
            <v>1780</v>
          </cell>
          <cell r="AI1431">
            <v>217</v>
          </cell>
          <cell r="AJ1431">
            <v>41.8</v>
          </cell>
          <cell r="AK1431">
            <v>36.200000000000003</v>
          </cell>
          <cell r="AL1431">
            <v>4.83</v>
          </cell>
          <cell r="AM1431">
            <v>9.33</v>
          </cell>
          <cell r="AN1431">
            <v>6.44</v>
          </cell>
          <cell r="AO1431">
            <v>3.73</v>
          </cell>
          <cell r="AP1431">
            <v>1</v>
          </cell>
          <cell r="AQ1431">
            <v>0</v>
          </cell>
          <cell r="AR1431">
            <v>0.878</v>
          </cell>
          <cell r="AS1431">
            <v>306</v>
          </cell>
          <cell r="AT1431">
            <v>0</v>
          </cell>
          <cell r="AU1431">
            <v>14.3</v>
          </cell>
          <cell r="AV1431">
            <v>9.74</v>
          </cell>
          <cell r="AW1431">
            <v>7.24</v>
          </cell>
          <cell r="AX1431">
            <v>20.8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D1431" t="str">
            <v>S310x47.3</v>
          </cell>
          <cell r="BE1431" t="str">
            <v>S310x47.3</v>
          </cell>
          <cell r="BF1431">
            <v>47.4</v>
          </cell>
          <cell r="BG1431">
            <v>60.111700110000001</v>
          </cell>
          <cell r="BH1431">
            <v>30.491999999999997</v>
          </cell>
          <cell r="BI1431">
            <v>0</v>
          </cell>
          <cell r="BJ1431">
            <v>0</v>
          </cell>
          <cell r="BK1431">
            <v>12.705</v>
          </cell>
          <cell r="BL1431">
            <v>0</v>
          </cell>
          <cell r="BM1431">
            <v>0</v>
          </cell>
          <cell r="BN1431">
            <v>0.88934999999999986</v>
          </cell>
          <cell r="BO1431">
            <v>1.382304</v>
          </cell>
          <cell r="BP1431">
            <v>0</v>
          </cell>
          <cell r="BQ1431">
            <v>0</v>
          </cell>
          <cell r="BR1431">
            <v>0</v>
          </cell>
          <cell r="BS1431">
            <v>3.0174374999999998</v>
          </cell>
          <cell r="BT1431">
            <v>3.0174374999999998</v>
          </cell>
          <cell r="BU1431">
            <v>0</v>
          </cell>
          <cell r="BV1431">
            <v>24.457124999999998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4.5999999999999996</v>
          </cell>
          <cell r="CC1431">
            <v>0</v>
          </cell>
          <cell r="CD1431">
            <v>28.3</v>
          </cell>
          <cell r="CE1431">
            <v>0</v>
          </cell>
          <cell r="CF1431">
            <v>0</v>
          </cell>
          <cell r="CG1431">
            <v>0</v>
          </cell>
          <cell r="CH1431">
            <v>221999.48</v>
          </cell>
          <cell r="CI1431">
            <v>0.36065358468472752</v>
          </cell>
          <cell r="CJ1431">
            <v>9046.4543092601361</v>
          </cell>
          <cell r="CK1431">
            <v>685.78862439779994</v>
          </cell>
          <cell r="CL1431">
            <v>593.9126364402</v>
          </cell>
          <cell r="CM1431">
            <v>12.27303</v>
          </cell>
          <cell r="CN1431">
            <v>388.95584656865014</v>
          </cell>
          <cell r="CO1431">
            <v>105.65738615124</v>
          </cell>
          <cell r="CP1431">
            <v>61.195970550329996</v>
          </cell>
          <cell r="CQ1431">
            <v>2.5409999999999999</v>
          </cell>
          <cell r="CR1431">
            <v>0</v>
          </cell>
          <cell r="CS1431">
            <v>36.602704532398157</v>
          </cell>
          <cell r="CT1431">
            <v>82366.273339752166</v>
          </cell>
          <cell r="CU1431">
            <v>0</v>
          </cell>
          <cell r="CV1431">
            <v>92.330538300000001</v>
          </cell>
          <cell r="CW1431">
            <v>406.04822567831212</v>
          </cell>
          <cell r="CX1431">
            <v>118.78252728804</v>
          </cell>
          <cell r="CY1431">
            <v>341.25366955679999</v>
          </cell>
          <cell r="CZ1431">
            <v>0</v>
          </cell>
          <cell r="DA1431">
            <v>0</v>
          </cell>
          <cell r="DB1431">
            <v>0</v>
          </cell>
          <cell r="DC1431">
            <v>0</v>
          </cell>
        </row>
        <row r="1432">
          <cell r="C1432" t="str">
            <v>S12x35</v>
          </cell>
          <cell r="D1432" t="str">
            <v>F</v>
          </cell>
          <cell r="E1432">
            <v>35</v>
          </cell>
          <cell r="F1432">
            <v>10.199999999999999</v>
          </cell>
          <cell r="G1432">
            <v>12</v>
          </cell>
          <cell r="H1432">
            <v>0</v>
          </cell>
          <cell r="I1432">
            <v>0</v>
          </cell>
          <cell r="J1432">
            <v>5.08</v>
          </cell>
          <cell r="K1432">
            <v>0</v>
          </cell>
          <cell r="L1432">
            <v>0</v>
          </cell>
          <cell r="M1432">
            <v>0.42799999999999999</v>
          </cell>
          <cell r="N1432">
            <v>0.54400000000000004</v>
          </cell>
          <cell r="O1432">
            <v>0</v>
          </cell>
          <cell r="P1432">
            <v>0</v>
          </cell>
          <cell r="Q1432">
            <v>0</v>
          </cell>
          <cell r="R1432">
            <v>1.1875</v>
          </cell>
          <cell r="S1432">
            <v>1.1875</v>
          </cell>
          <cell r="T1432">
            <v>0</v>
          </cell>
          <cell r="U1432">
            <v>9.625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4.67</v>
          </cell>
          <cell r="AB1432">
            <v>0</v>
          </cell>
          <cell r="AC1432">
            <v>23.1</v>
          </cell>
          <cell r="AD1432">
            <v>0</v>
          </cell>
          <cell r="AE1432">
            <v>0</v>
          </cell>
          <cell r="AF1432">
            <v>0</v>
          </cell>
          <cell r="AG1432">
            <v>3440</v>
          </cell>
          <cell r="AH1432">
            <v>1380</v>
          </cell>
          <cell r="AI1432">
            <v>228</v>
          </cell>
          <cell r="AJ1432">
            <v>44.6</v>
          </cell>
          <cell r="AK1432">
            <v>38.1</v>
          </cell>
          <cell r="AL1432">
            <v>4.72</v>
          </cell>
          <cell r="AM1432">
            <v>9.84</v>
          </cell>
          <cell r="AN1432">
            <v>6.8</v>
          </cell>
          <cell r="AO1432">
            <v>3.88</v>
          </cell>
          <cell r="AP1432">
            <v>0.98</v>
          </cell>
          <cell r="AQ1432">
            <v>0</v>
          </cell>
          <cell r="AR1432">
            <v>1.05</v>
          </cell>
          <cell r="AS1432">
            <v>323</v>
          </cell>
          <cell r="AT1432">
            <v>0</v>
          </cell>
          <cell r="AU1432">
            <v>14.5</v>
          </cell>
          <cell r="AV1432">
            <v>10</v>
          </cell>
          <cell r="AW1432">
            <v>7.24</v>
          </cell>
          <cell r="AX1432">
            <v>22.2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D1432" t="str">
            <v>S310x52</v>
          </cell>
          <cell r="BE1432" t="str">
            <v>S310x52</v>
          </cell>
          <cell r="BF1432">
            <v>52.1</v>
          </cell>
          <cell r="BG1432">
            <v>65.858146199999993</v>
          </cell>
          <cell r="BH1432">
            <v>30.491999999999997</v>
          </cell>
          <cell r="BI1432">
            <v>0</v>
          </cell>
          <cell r="BJ1432">
            <v>0</v>
          </cell>
          <cell r="BK1432">
            <v>12.90828</v>
          </cell>
          <cell r="BL1432">
            <v>0</v>
          </cell>
          <cell r="BM1432">
            <v>0</v>
          </cell>
          <cell r="BN1432">
            <v>1.087548</v>
          </cell>
          <cell r="BO1432">
            <v>1.382304</v>
          </cell>
          <cell r="BP1432">
            <v>0</v>
          </cell>
          <cell r="BQ1432">
            <v>0</v>
          </cell>
          <cell r="BR1432">
            <v>0</v>
          </cell>
          <cell r="BS1432">
            <v>3.0174374999999998</v>
          </cell>
          <cell r="BT1432">
            <v>3.0174374999999998</v>
          </cell>
          <cell r="BU1432">
            <v>0</v>
          </cell>
          <cell r="BV1432">
            <v>24.457124999999998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4.67</v>
          </cell>
          <cell r="CC1432">
            <v>0</v>
          </cell>
          <cell r="CD1432">
            <v>23.1</v>
          </cell>
          <cell r="CE1432">
            <v>0</v>
          </cell>
          <cell r="CF1432">
            <v>0</v>
          </cell>
          <cell r="CG1432">
            <v>0</v>
          </cell>
          <cell r="CH1432">
            <v>241670.32</v>
          </cell>
          <cell r="CI1432">
            <v>0.27960783531737304</v>
          </cell>
          <cell r="CJ1432">
            <v>9505.0303341535073</v>
          </cell>
          <cell r="CK1432">
            <v>731.72661837659996</v>
          </cell>
          <cell r="CL1432">
            <v>625.08484664009995</v>
          </cell>
          <cell r="CM1432">
            <v>11.993519999999998</v>
          </cell>
          <cell r="CN1432">
            <v>410.21709863188823</v>
          </cell>
          <cell r="CO1432">
            <v>111.56369966279999</v>
          </cell>
          <cell r="CP1432">
            <v>63.656934513479996</v>
          </cell>
          <cell r="CQ1432">
            <v>2.4901800000000001</v>
          </cell>
          <cell r="CR1432">
            <v>0</v>
          </cell>
          <cell r="CS1432">
            <v>43.773166012549048</v>
          </cell>
          <cell r="CT1432">
            <v>86942.17741418285</v>
          </cell>
          <cell r="CU1432">
            <v>0</v>
          </cell>
          <cell r="CV1432">
            <v>93.62187449999999</v>
          </cell>
          <cell r="CW1432">
            <v>416.88729535761001</v>
          </cell>
          <cell r="CX1432">
            <v>118.78252728804</v>
          </cell>
          <cell r="CY1432">
            <v>364.22266654619995</v>
          </cell>
          <cell r="CZ1432">
            <v>0</v>
          </cell>
          <cell r="DA1432">
            <v>0</v>
          </cell>
          <cell r="DB1432">
            <v>0</v>
          </cell>
          <cell r="DC1432">
            <v>0</v>
          </cell>
        </row>
        <row r="1433">
          <cell r="C1433" t="str">
            <v>S12x40.8</v>
          </cell>
          <cell r="D1433" t="str">
            <v>F</v>
          </cell>
          <cell r="E1433">
            <v>40.799999999999997</v>
          </cell>
          <cell r="F1433">
            <v>11.9</v>
          </cell>
          <cell r="G1433">
            <v>12</v>
          </cell>
          <cell r="H1433">
            <v>0</v>
          </cell>
          <cell r="I1433">
            <v>0</v>
          </cell>
          <cell r="J1433">
            <v>5.25</v>
          </cell>
          <cell r="K1433">
            <v>0</v>
          </cell>
          <cell r="L1433">
            <v>0</v>
          </cell>
          <cell r="M1433">
            <v>0.46200000000000002</v>
          </cell>
          <cell r="N1433">
            <v>0.65900000000000003</v>
          </cell>
          <cell r="O1433">
            <v>0</v>
          </cell>
          <cell r="P1433">
            <v>0</v>
          </cell>
          <cell r="Q1433">
            <v>0</v>
          </cell>
          <cell r="R1433">
            <v>1.4375</v>
          </cell>
          <cell r="S1433">
            <v>1.4375</v>
          </cell>
          <cell r="T1433">
            <v>0</v>
          </cell>
          <cell r="U1433">
            <v>9.125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3.98</v>
          </cell>
          <cell r="AB1433">
            <v>0</v>
          </cell>
          <cell r="AC1433">
            <v>20.6</v>
          </cell>
          <cell r="AD1433">
            <v>0</v>
          </cell>
          <cell r="AE1433">
            <v>0</v>
          </cell>
          <cell r="AF1433">
            <v>0</v>
          </cell>
          <cell r="AG1433">
            <v>3980</v>
          </cell>
          <cell r="AH1433">
            <v>730</v>
          </cell>
          <cell r="AI1433">
            <v>270</v>
          </cell>
          <cell r="AJ1433">
            <v>52.7</v>
          </cell>
          <cell r="AK1433">
            <v>45.1</v>
          </cell>
          <cell r="AL1433">
            <v>4.76</v>
          </cell>
          <cell r="AM1433">
            <v>13.5</v>
          </cell>
          <cell r="AN1433">
            <v>8.86</v>
          </cell>
          <cell r="AO1433">
            <v>5.13</v>
          </cell>
          <cell r="AP1433">
            <v>1.06</v>
          </cell>
          <cell r="AQ1433">
            <v>0</v>
          </cell>
          <cell r="AR1433">
            <v>1.69</v>
          </cell>
          <cell r="AS1433">
            <v>434</v>
          </cell>
          <cell r="AT1433">
            <v>0</v>
          </cell>
          <cell r="AU1433">
            <v>14.9</v>
          </cell>
          <cell r="AV1433">
            <v>12.9</v>
          </cell>
          <cell r="AW1433">
            <v>8.9499999999999993</v>
          </cell>
          <cell r="AX1433">
            <v>26.2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D1433" t="str">
            <v>S310x60.7</v>
          </cell>
          <cell r="BE1433" t="str">
            <v>S310x60.7</v>
          </cell>
          <cell r="BF1433">
            <v>60.800000000000004</v>
          </cell>
          <cell r="BG1433">
            <v>76.834503900000001</v>
          </cell>
          <cell r="BH1433">
            <v>30.491999999999997</v>
          </cell>
          <cell r="BI1433">
            <v>0</v>
          </cell>
          <cell r="BJ1433">
            <v>0</v>
          </cell>
          <cell r="BK1433">
            <v>13.340249999999999</v>
          </cell>
          <cell r="BL1433">
            <v>0</v>
          </cell>
          <cell r="BM1433">
            <v>0</v>
          </cell>
          <cell r="BN1433">
            <v>1.173942</v>
          </cell>
          <cell r="BO1433">
            <v>1.6745190000000001</v>
          </cell>
          <cell r="BP1433">
            <v>0</v>
          </cell>
          <cell r="BQ1433">
            <v>0</v>
          </cell>
          <cell r="BR1433">
            <v>0</v>
          </cell>
          <cell r="BS1433">
            <v>3.6526874999999999</v>
          </cell>
          <cell r="BT1433">
            <v>3.6526874999999999</v>
          </cell>
          <cell r="BU1433">
            <v>0</v>
          </cell>
          <cell r="BV1433">
            <v>23.186624999999999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3.98</v>
          </cell>
          <cell r="CC1433">
            <v>0</v>
          </cell>
          <cell r="CD1433">
            <v>20.6</v>
          </cell>
          <cell r="CE1433">
            <v>0</v>
          </cell>
          <cell r="CF1433">
            <v>0</v>
          </cell>
          <cell r="CG1433">
            <v>0</v>
          </cell>
          <cell r="CH1433">
            <v>279606.94</v>
          </cell>
          <cell r="CI1433">
            <v>0.14790849259542196</v>
          </cell>
          <cell r="CJ1433">
            <v>11255.95697465547</v>
          </cell>
          <cell r="CK1433">
            <v>864.61867238670004</v>
          </cell>
          <cell r="CL1433">
            <v>739.92983158710001</v>
          </cell>
          <cell r="CM1433">
            <v>12.09516</v>
          </cell>
          <cell r="CN1433">
            <v>562.79784873277345</v>
          </cell>
          <cell r="CO1433">
            <v>145.36093809005999</v>
          </cell>
          <cell r="CP1433">
            <v>84.16496753973</v>
          </cell>
          <cell r="CQ1433">
            <v>2.69346</v>
          </cell>
          <cell r="CR1433">
            <v>0</v>
          </cell>
          <cell r="CS1433">
            <v>70.453952915436091</v>
          </cell>
          <cell r="CT1433">
            <v>116820.13931193609</v>
          </cell>
          <cell r="CU1433">
            <v>0</v>
          </cell>
          <cell r="CV1433">
            <v>96.204546899999997</v>
          </cell>
          <cell r="CW1433">
            <v>537.78461101131688</v>
          </cell>
          <cell r="CX1433">
            <v>146.83751646794997</v>
          </cell>
          <cell r="CY1433">
            <v>429.84837223019997</v>
          </cell>
          <cell r="CZ1433">
            <v>0</v>
          </cell>
          <cell r="DA1433">
            <v>0</v>
          </cell>
          <cell r="DB1433">
            <v>0</v>
          </cell>
          <cell r="DC1433">
            <v>0</v>
          </cell>
        </row>
        <row r="1434">
          <cell r="C1434" t="str">
            <v>S12x50</v>
          </cell>
          <cell r="D1434" t="str">
            <v>F</v>
          </cell>
          <cell r="E1434">
            <v>50</v>
          </cell>
          <cell r="F1434">
            <v>14.6</v>
          </cell>
          <cell r="G1434">
            <v>12</v>
          </cell>
          <cell r="H1434">
            <v>0</v>
          </cell>
          <cell r="I1434">
            <v>0</v>
          </cell>
          <cell r="J1434">
            <v>5.48</v>
          </cell>
          <cell r="K1434">
            <v>0</v>
          </cell>
          <cell r="L1434">
            <v>0</v>
          </cell>
          <cell r="M1434">
            <v>0.68700000000000006</v>
          </cell>
          <cell r="N1434">
            <v>0.65900000000000003</v>
          </cell>
          <cell r="O1434">
            <v>0</v>
          </cell>
          <cell r="P1434">
            <v>0</v>
          </cell>
          <cell r="Q1434">
            <v>0</v>
          </cell>
          <cell r="R1434">
            <v>1.4375</v>
          </cell>
          <cell r="S1434">
            <v>1.4375</v>
          </cell>
          <cell r="T1434">
            <v>0</v>
          </cell>
          <cell r="U1434">
            <v>9.125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4.16</v>
          </cell>
          <cell r="AB1434">
            <v>0</v>
          </cell>
          <cell r="AC1434">
            <v>13.7</v>
          </cell>
          <cell r="AD1434">
            <v>0</v>
          </cell>
          <cell r="AE1434">
            <v>0</v>
          </cell>
          <cell r="AF1434">
            <v>0</v>
          </cell>
          <cell r="AG1434">
            <v>5030</v>
          </cell>
          <cell r="AH1434">
            <v>342</v>
          </cell>
          <cell r="AI1434">
            <v>303</v>
          </cell>
          <cell r="AJ1434">
            <v>60.9</v>
          </cell>
          <cell r="AK1434">
            <v>50.6</v>
          </cell>
          <cell r="AL1434">
            <v>4.55</v>
          </cell>
          <cell r="AM1434">
            <v>15.6</v>
          </cell>
          <cell r="AN1434">
            <v>10.3</v>
          </cell>
          <cell r="AO1434">
            <v>5.69</v>
          </cell>
          <cell r="AP1434">
            <v>1.03</v>
          </cell>
          <cell r="AQ1434">
            <v>0</v>
          </cell>
          <cell r="AR1434">
            <v>2.77</v>
          </cell>
          <cell r="AS1434">
            <v>502</v>
          </cell>
          <cell r="AT1434">
            <v>0</v>
          </cell>
          <cell r="AU1434">
            <v>15.5</v>
          </cell>
          <cell r="AV1434">
            <v>14</v>
          </cell>
          <cell r="AW1434">
            <v>8.9499999999999993</v>
          </cell>
          <cell r="AX1434">
            <v>30.3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D1434" t="str">
            <v>S310x74</v>
          </cell>
          <cell r="BE1434" t="str">
            <v>S310x74</v>
          </cell>
          <cell r="BF1434">
            <v>74.5</v>
          </cell>
          <cell r="BG1434">
            <v>94.267542599999999</v>
          </cell>
          <cell r="BH1434">
            <v>30.491999999999997</v>
          </cell>
          <cell r="BI1434">
            <v>0</v>
          </cell>
          <cell r="BJ1434">
            <v>0</v>
          </cell>
          <cell r="BK1434">
            <v>13.92468</v>
          </cell>
          <cell r="BL1434">
            <v>0</v>
          </cell>
          <cell r="BM1434">
            <v>0</v>
          </cell>
          <cell r="BN1434">
            <v>1.7456670000000001</v>
          </cell>
          <cell r="BO1434">
            <v>1.6745190000000001</v>
          </cell>
          <cell r="BP1434">
            <v>0</v>
          </cell>
          <cell r="BQ1434">
            <v>0</v>
          </cell>
          <cell r="BR1434">
            <v>0</v>
          </cell>
          <cell r="BS1434">
            <v>3.6526874999999999</v>
          </cell>
          <cell r="BT1434">
            <v>3.6526874999999999</v>
          </cell>
          <cell r="BU1434">
            <v>0</v>
          </cell>
          <cell r="BV1434">
            <v>23.186624999999999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4.16</v>
          </cell>
          <cell r="CC1434">
            <v>0</v>
          </cell>
          <cell r="CD1434">
            <v>13.7</v>
          </cell>
          <cell r="CE1434">
            <v>0</v>
          </cell>
          <cell r="CF1434">
            <v>0</v>
          </cell>
          <cell r="CG1434">
            <v>0</v>
          </cell>
          <cell r="CH1434">
            <v>353372.59</v>
          </cell>
          <cell r="CI1434">
            <v>6.9294115709088097E-2</v>
          </cell>
          <cell r="CJ1434">
            <v>12631.685049335583</v>
          </cell>
          <cell r="CK1434">
            <v>999.15136903889993</v>
          </cell>
          <cell r="CL1434">
            <v>830.16517690260002</v>
          </cell>
          <cell r="CM1434">
            <v>11.561549999999999</v>
          </cell>
          <cell r="CN1434">
            <v>650.34418075787153</v>
          </cell>
          <cell r="CO1434">
            <v>168.98619213629999</v>
          </cell>
          <cell r="CP1434">
            <v>93.352566335489996</v>
          </cell>
          <cell r="CQ1434">
            <v>2.6172300000000002</v>
          </cell>
          <cell r="CR1434">
            <v>0</v>
          </cell>
          <cell r="CS1434">
            <v>115.47778081405797</v>
          </cell>
          <cell r="CT1434">
            <v>135123.75560965878</v>
          </cell>
          <cell r="CU1434">
            <v>0</v>
          </cell>
          <cell r="CV1434">
            <v>100.07855549999999</v>
          </cell>
          <cell r="CW1434">
            <v>583.64221350065395</v>
          </cell>
          <cell r="CX1434">
            <v>146.83751646794997</v>
          </cell>
          <cell r="CY1434">
            <v>497.11472055629997</v>
          </cell>
          <cell r="CZ1434">
            <v>0</v>
          </cell>
          <cell r="DA1434">
            <v>0</v>
          </cell>
          <cell r="DB1434">
            <v>0</v>
          </cell>
          <cell r="DC1434">
            <v>0</v>
          </cell>
        </row>
        <row r="1435">
          <cell r="C1435" t="str">
            <v>S15x42.9</v>
          </cell>
          <cell r="D1435" t="str">
            <v>F</v>
          </cell>
          <cell r="E1435">
            <v>42.9</v>
          </cell>
          <cell r="F1435">
            <v>12.6</v>
          </cell>
          <cell r="G1435">
            <v>15</v>
          </cell>
          <cell r="H1435">
            <v>0</v>
          </cell>
          <cell r="I1435">
            <v>0</v>
          </cell>
          <cell r="J1435">
            <v>5.5</v>
          </cell>
          <cell r="K1435">
            <v>0</v>
          </cell>
          <cell r="L1435">
            <v>0</v>
          </cell>
          <cell r="M1435">
            <v>0.41099999999999998</v>
          </cell>
          <cell r="N1435">
            <v>0.622</v>
          </cell>
          <cell r="O1435">
            <v>0</v>
          </cell>
          <cell r="P1435">
            <v>0</v>
          </cell>
          <cell r="Q1435">
            <v>0</v>
          </cell>
          <cell r="R1435">
            <v>1.375</v>
          </cell>
          <cell r="S1435">
            <v>1.375</v>
          </cell>
          <cell r="T1435">
            <v>0</v>
          </cell>
          <cell r="U1435">
            <v>12.25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4.42</v>
          </cell>
          <cell r="AB1435">
            <v>0</v>
          </cell>
          <cell r="AC1435">
            <v>30.4</v>
          </cell>
          <cell r="AD1435">
            <v>0</v>
          </cell>
          <cell r="AE1435">
            <v>0</v>
          </cell>
          <cell r="AF1435">
            <v>0</v>
          </cell>
          <cell r="AG1435">
            <v>2970</v>
          </cell>
          <cell r="AH1435">
            <v>2450</v>
          </cell>
          <cell r="AI1435">
            <v>446</v>
          </cell>
          <cell r="AJ1435">
            <v>69.2</v>
          </cell>
          <cell r="AK1435">
            <v>59.4</v>
          </cell>
          <cell r="AL1435">
            <v>5.95</v>
          </cell>
          <cell r="AM1435">
            <v>14.3</v>
          </cell>
          <cell r="AN1435">
            <v>9.08</v>
          </cell>
          <cell r="AO1435">
            <v>5.19</v>
          </cell>
          <cell r="AP1435">
            <v>1.06</v>
          </cell>
          <cell r="AQ1435">
            <v>0</v>
          </cell>
          <cell r="AR1435">
            <v>1.54</v>
          </cell>
          <cell r="AS1435">
            <v>739</v>
          </cell>
          <cell r="AT1435">
            <v>0</v>
          </cell>
          <cell r="AU1435">
            <v>19.8</v>
          </cell>
          <cell r="AV1435">
            <v>16.899999999999999</v>
          </cell>
          <cell r="AW1435">
            <v>11.4</v>
          </cell>
          <cell r="AX1435">
            <v>34.299999999999997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D1435" t="str">
            <v>S380x64</v>
          </cell>
          <cell r="BE1435" t="str">
            <v>S380x64</v>
          </cell>
          <cell r="BF1435">
            <v>63.9</v>
          </cell>
          <cell r="BG1435">
            <v>81.354180599999992</v>
          </cell>
          <cell r="BH1435">
            <v>38.115000000000002</v>
          </cell>
          <cell r="BI1435">
            <v>0</v>
          </cell>
          <cell r="BJ1435">
            <v>0</v>
          </cell>
          <cell r="BK1435">
            <v>13.9755</v>
          </cell>
          <cell r="BL1435">
            <v>0</v>
          </cell>
          <cell r="BM1435">
            <v>0</v>
          </cell>
          <cell r="BN1435">
            <v>1.0443509999999998</v>
          </cell>
          <cell r="BO1435">
            <v>1.5805019999999999</v>
          </cell>
          <cell r="BP1435">
            <v>0</v>
          </cell>
          <cell r="BQ1435">
            <v>0</v>
          </cell>
          <cell r="BR1435">
            <v>0</v>
          </cell>
          <cell r="BS1435">
            <v>3.4938750000000001</v>
          </cell>
          <cell r="BT1435">
            <v>3.4938750000000001</v>
          </cell>
          <cell r="BU1435">
            <v>0</v>
          </cell>
          <cell r="BV1435">
            <v>31.12725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4.42</v>
          </cell>
          <cell r="CC1435">
            <v>0</v>
          </cell>
          <cell r="CD1435">
            <v>30.4</v>
          </cell>
          <cell r="CE1435">
            <v>0</v>
          </cell>
          <cell r="CF1435">
            <v>0</v>
          </cell>
          <cell r="CG1435">
            <v>0</v>
          </cell>
          <cell r="CH1435">
            <v>208651.41</v>
          </cell>
          <cell r="CI1435">
            <v>0.49640521487504635</v>
          </cell>
          <cell r="CJ1435">
            <v>18593.173372949404</v>
          </cell>
          <cell r="CK1435">
            <v>1135.3247083332001</v>
          </cell>
          <cell r="CL1435">
            <v>974.54172940739988</v>
          </cell>
          <cell r="CM1435">
            <v>15.11895</v>
          </cell>
          <cell r="CN1435">
            <v>596.14883236138235</v>
          </cell>
          <cell r="CO1435">
            <v>148.97035190267999</v>
          </cell>
          <cell r="CP1435">
            <v>85.14935312499</v>
          </cell>
          <cell r="CQ1435">
            <v>2.69346</v>
          </cell>
          <cell r="CR1435">
            <v>0</v>
          </cell>
          <cell r="CS1435">
            <v>64.200643485071936</v>
          </cell>
          <cell r="CT1435">
            <v>198917.24182378055</v>
          </cell>
          <cell r="CU1435">
            <v>0</v>
          </cell>
          <cell r="CV1435">
            <v>127.8422838</v>
          </cell>
          <cell r="CW1435">
            <v>704.53952915436082</v>
          </cell>
          <cell r="CX1435">
            <v>187.03326119939999</v>
          </cell>
          <cell r="CY1435">
            <v>562.74042624029994</v>
          </cell>
          <cell r="CZ1435">
            <v>0</v>
          </cell>
          <cell r="DA1435">
            <v>0</v>
          </cell>
          <cell r="DB1435">
            <v>0</v>
          </cell>
          <cell r="DC1435">
            <v>0</v>
          </cell>
        </row>
        <row r="1436">
          <cell r="C1436" t="str">
            <v>S15x50</v>
          </cell>
          <cell r="D1436" t="str">
            <v>F</v>
          </cell>
          <cell r="E1436">
            <v>50</v>
          </cell>
          <cell r="F1436">
            <v>14.7</v>
          </cell>
          <cell r="G1436">
            <v>15</v>
          </cell>
          <cell r="H1436">
            <v>0</v>
          </cell>
          <cell r="I1436">
            <v>0</v>
          </cell>
          <cell r="J1436">
            <v>5.64</v>
          </cell>
          <cell r="K1436">
            <v>0</v>
          </cell>
          <cell r="L1436">
            <v>0</v>
          </cell>
          <cell r="M1436">
            <v>0.55000000000000004</v>
          </cell>
          <cell r="N1436">
            <v>0.622</v>
          </cell>
          <cell r="O1436">
            <v>0</v>
          </cell>
          <cell r="P1436">
            <v>0</v>
          </cell>
          <cell r="Q1436">
            <v>0</v>
          </cell>
          <cell r="R1436">
            <v>1.375</v>
          </cell>
          <cell r="S1436">
            <v>1.375</v>
          </cell>
          <cell r="T1436">
            <v>0</v>
          </cell>
          <cell r="U1436">
            <v>12.25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4.53</v>
          </cell>
          <cell r="AB1436">
            <v>0</v>
          </cell>
          <cell r="AC1436">
            <v>22.7</v>
          </cell>
          <cell r="AD1436">
            <v>0</v>
          </cell>
          <cell r="AE1436">
            <v>0</v>
          </cell>
          <cell r="AF1436">
            <v>0</v>
          </cell>
          <cell r="AG1436">
            <v>3450</v>
          </cell>
          <cell r="AH1436">
            <v>1530</v>
          </cell>
          <cell r="AI1436">
            <v>485</v>
          </cell>
          <cell r="AJ1436">
            <v>77</v>
          </cell>
          <cell r="AK1436">
            <v>64.7</v>
          </cell>
          <cell r="AL1436">
            <v>5.75</v>
          </cell>
          <cell r="AM1436">
            <v>15.6</v>
          </cell>
          <cell r="AN1436">
            <v>9.99</v>
          </cell>
          <cell r="AO1436">
            <v>5.53</v>
          </cell>
          <cell r="AP1436">
            <v>1.03</v>
          </cell>
          <cell r="AQ1436">
            <v>0</v>
          </cell>
          <cell r="AR1436">
            <v>2.12</v>
          </cell>
          <cell r="AS1436">
            <v>806</v>
          </cell>
          <cell r="AT1436">
            <v>0</v>
          </cell>
          <cell r="AU1436">
            <v>20.3</v>
          </cell>
          <cell r="AV1436">
            <v>17.8</v>
          </cell>
          <cell r="AW1436">
            <v>11.4</v>
          </cell>
          <cell r="AX1436">
            <v>38.200000000000003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D1436" t="str">
            <v>S380x74</v>
          </cell>
          <cell r="BE1436" t="str">
            <v>S380x74</v>
          </cell>
          <cell r="BF1436">
            <v>74.5</v>
          </cell>
          <cell r="BG1436">
            <v>94.913210699999993</v>
          </cell>
          <cell r="BH1436">
            <v>38.115000000000002</v>
          </cell>
          <cell r="BI1436">
            <v>0</v>
          </cell>
          <cell r="BJ1436">
            <v>0</v>
          </cell>
          <cell r="BK1436">
            <v>14.331239999999999</v>
          </cell>
          <cell r="BL1436">
            <v>0</v>
          </cell>
          <cell r="BM1436">
            <v>0</v>
          </cell>
          <cell r="BN1436">
            <v>1.3975500000000001</v>
          </cell>
          <cell r="BO1436">
            <v>1.5805019999999999</v>
          </cell>
          <cell r="BP1436">
            <v>0</v>
          </cell>
          <cell r="BQ1436">
            <v>0</v>
          </cell>
          <cell r="BR1436">
            <v>0</v>
          </cell>
          <cell r="BS1436">
            <v>3.4938750000000001</v>
          </cell>
          <cell r="BT1436">
            <v>3.4938750000000001</v>
          </cell>
          <cell r="BU1436">
            <v>0</v>
          </cell>
          <cell r="BV1436">
            <v>31.12725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4.53</v>
          </cell>
          <cell r="CC1436">
            <v>0</v>
          </cell>
          <cell r="CD1436">
            <v>22.7</v>
          </cell>
          <cell r="CE1436">
            <v>0</v>
          </cell>
          <cell r="CF1436">
            <v>0</v>
          </cell>
          <cell r="CG1436">
            <v>0</v>
          </cell>
          <cell r="CH1436">
            <v>242372.85</v>
          </cell>
          <cell r="CI1436">
            <v>0.30999999133013095</v>
          </cell>
          <cell r="CJ1436">
            <v>20219.033824844086</v>
          </cell>
          <cell r="CK1436">
            <v>1263.2948344169999</v>
          </cell>
          <cell r="CL1436">
            <v>1061.4957894387001</v>
          </cell>
          <cell r="CM1436">
            <v>14.610749999999999</v>
          </cell>
          <cell r="CN1436">
            <v>650.34418075787153</v>
          </cell>
          <cell r="CO1436">
            <v>163.90019994579001</v>
          </cell>
          <cell r="CP1436">
            <v>90.727538108130005</v>
          </cell>
          <cell r="CQ1436">
            <v>2.6172300000000002</v>
          </cell>
          <cell r="CR1436">
            <v>0</v>
          </cell>
          <cell r="CS1436">
            <v>88.380106615813318</v>
          </cell>
          <cell r="CT1436">
            <v>216951.68729359558</v>
          </cell>
          <cell r="CU1436">
            <v>0</v>
          </cell>
          <cell r="CV1436">
            <v>131.07062429999999</v>
          </cell>
          <cell r="CW1436">
            <v>742.05938573654578</v>
          </cell>
          <cell r="CX1436">
            <v>187.03326119939999</v>
          </cell>
          <cell r="CY1436">
            <v>626.72548928219999</v>
          </cell>
          <cell r="CZ1436">
            <v>0</v>
          </cell>
          <cell r="DA1436">
            <v>0</v>
          </cell>
          <cell r="DB1436">
            <v>0</v>
          </cell>
          <cell r="DC1436">
            <v>0</v>
          </cell>
        </row>
        <row r="1437">
          <cell r="C1437" t="str">
            <v>S18x54.7</v>
          </cell>
          <cell r="D1437" t="str">
            <v>F</v>
          </cell>
          <cell r="E1437">
            <v>54.7</v>
          </cell>
          <cell r="F1437">
            <v>16</v>
          </cell>
          <cell r="G1437">
            <v>18</v>
          </cell>
          <cell r="H1437">
            <v>0</v>
          </cell>
          <cell r="I1437">
            <v>0</v>
          </cell>
          <cell r="J1437">
            <v>6</v>
          </cell>
          <cell r="K1437">
            <v>0</v>
          </cell>
          <cell r="L1437">
            <v>0</v>
          </cell>
          <cell r="M1437">
            <v>0.46100000000000002</v>
          </cell>
          <cell r="N1437">
            <v>0.69099999999999995</v>
          </cell>
          <cell r="O1437">
            <v>0</v>
          </cell>
          <cell r="P1437">
            <v>0</v>
          </cell>
          <cell r="Q1437">
            <v>0</v>
          </cell>
          <cell r="R1437">
            <v>1.5</v>
          </cell>
          <cell r="S1437">
            <v>1.5</v>
          </cell>
          <cell r="T1437">
            <v>0</v>
          </cell>
          <cell r="U1437">
            <v>15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4.34</v>
          </cell>
          <cell r="AB1437">
            <v>0</v>
          </cell>
          <cell r="AC1437">
            <v>33.200000000000003</v>
          </cell>
          <cell r="AD1437">
            <v>0</v>
          </cell>
          <cell r="AE1437">
            <v>0</v>
          </cell>
          <cell r="AF1437">
            <v>58.4</v>
          </cell>
          <cell r="AG1437">
            <v>2750</v>
          </cell>
          <cell r="AH1437">
            <v>3480</v>
          </cell>
          <cell r="AI1437">
            <v>801</v>
          </cell>
          <cell r="AJ1437">
            <v>104</v>
          </cell>
          <cell r="AK1437">
            <v>89</v>
          </cell>
          <cell r="AL1437">
            <v>7.07</v>
          </cell>
          <cell r="AM1437">
            <v>20.7</v>
          </cell>
          <cell r="AN1437">
            <v>12.1</v>
          </cell>
          <cell r="AO1437">
            <v>6.91</v>
          </cell>
          <cell r="AP1437">
            <v>1.1399999999999999</v>
          </cell>
          <cell r="AQ1437">
            <v>0</v>
          </cell>
          <cell r="AR1437">
            <v>2.33</v>
          </cell>
          <cell r="AS1437">
            <v>1550</v>
          </cell>
          <cell r="AT1437">
            <v>0</v>
          </cell>
          <cell r="AU1437">
            <v>26</v>
          </cell>
          <cell r="AV1437">
            <v>26.9</v>
          </cell>
          <cell r="AW1437">
            <v>16.600000000000001</v>
          </cell>
          <cell r="AX1437">
            <v>51.8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D1437" t="str">
            <v>S460x81.4</v>
          </cell>
          <cell r="BE1437" t="str">
            <v>S460x81.4</v>
          </cell>
          <cell r="BF1437">
            <v>81.5</v>
          </cell>
          <cell r="BG1437">
            <v>103.30689599999999</v>
          </cell>
          <cell r="BH1437">
            <v>45.738</v>
          </cell>
          <cell r="BI1437">
            <v>0</v>
          </cell>
          <cell r="BJ1437">
            <v>0</v>
          </cell>
          <cell r="BK1437">
            <v>15.245999999999999</v>
          </cell>
          <cell r="BL1437">
            <v>0</v>
          </cell>
          <cell r="BM1437">
            <v>0</v>
          </cell>
          <cell r="BN1437">
            <v>1.1714009999999999</v>
          </cell>
          <cell r="BO1437">
            <v>1.7558309999999999</v>
          </cell>
          <cell r="BP1437">
            <v>0</v>
          </cell>
          <cell r="BQ1437">
            <v>0</v>
          </cell>
          <cell r="BR1437">
            <v>0</v>
          </cell>
          <cell r="BS1437">
            <v>3.8114999999999997</v>
          </cell>
          <cell r="BT1437">
            <v>3.8114999999999997</v>
          </cell>
          <cell r="BU1437">
            <v>0</v>
          </cell>
          <cell r="BV1437">
            <v>38.115000000000002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4.34</v>
          </cell>
          <cell r="CC1437">
            <v>0</v>
          </cell>
          <cell r="CD1437">
            <v>33.200000000000003</v>
          </cell>
          <cell r="CE1437">
            <v>0</v>
          </cell>
          <cell r="CF1437">
            <v>0</v>
          </cell>
          <cell r="CG1437">
            <v>4102.7752</v>
          </cell>
          <cell r="CH1437">
            <v>193195.75</v>
          </cell>
          <cell r="CI1437">
            <v>0.70509801949598416</v>
          </cell>
          <cell r="CJ1437">
            <v>33392.672358144562</v>
          </cell>
          <cell r="CK1437">
            <v>1706.2683477839998</v>
          </cell>
          <cell r="CL1437">
            <v>1460.1719514689999</v>
          </cell>
          <cell r="CM1437">
            <v>17.964870000000001</v>
          </cell>
          <cell r="CN1437">
            <v>862.95670139025265</v>
          </cell>
          <cell r="CO1437">
            <v>198.51775969409999</v>
          </cell>
          <cell r="CP1437">
            <v>113.36840656910999</v>
          </cell>
          <cell r="CQ1437">
            <v>2.8967399999999999</v>
          </cell>
          <cell r="CR1437">
            <v>0</v>
          </cell>
          <cell r="CS1437">
            <v>97.134739818323126</v>
          </cell>
          <cell r="CT1437">
            <v>417214.78325691458</v>
          </cell>
          <cell r="CU1437">
            <v>0</v>
          </cell>
          <cell r="CV1437">
            <v>167.873706</v>
          </cell>
          <cell r="CW1437">
            <v>1121.4268245119708</v>
          </cell>
          <cell r="CX1437">
            <v>272.34667858860001</v>
          </cell>
          <cell r="CY1437">
            <v>849.85288860779985</v>
          </cell>
          <cell r="CZ1437">
            <v>0</v>
          </cell>
          <cell r="DA1437">
            <v>0</v>
          </cell>
          <cell r="DB1437">
            <v>0</v>
          </cell>
          <cell r="DC1437">
            <v>0</v>
          </cell>
        </row>
        <row r="1438">
          <cell r="C1438" t="str">
            <v>S18x70</v>
          </cell>
          <cell r="D1438" t="str">
            <v>F</v>
          </cell>
          <cell r="E1438">
            <v>70</v>
          </cell>
          <cell r="F1438">
            <v>20.5</v>
          </cell>
          <cell r="G1438">
            <v>18</v>
          </cell>
          <cell r="H1438">
            <v>0</v>
          </cell>
          <cell r="I1438">
            <v>0</v>
          </cell>
          <cell r="J1438">
            <v>6.25</v>
          </cell>
          <cell r="K1438">
            <v>0</v>
          </cell>
          <cell r="L1438">
            <v>0</v>
          </cell>
          <cell r="M1438">
            <v>0.71099999999999997</v>
          </cell>
          <cell r="N1438">
            <v>0.69099999999999995</v>
          </cell>
          <cell r="O1438">
            <v>0</v>
          </cell>
          <cell r="P1438">
            <v>0</v>
          </cell>
          <cell r="Q1438">
            <v>0</v>
          </cell>
          <cell r="R1438">
            <v>1.5</v>
          </cell>
          <cell r="S1438">
            <v>1.5</v>
          </cell>
          <cell r="T1438">
            <v>0</v>
          </cell>
          <cell r="U1438">
            <v>15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4.5199999999999996</v>
          </cell>
          <cell r="AB1438">
            <v>0</v>
          </cell>
          <cell r="AC1438">
            <v>21.5</v>
          </cell>
          <cell r="AD1438">
            <v>0</v>
          </cell>
          <cell r="AE1438">
            <v>0</v>
          </cell>
          <cell r="AF1438">
            <v>0</v>
          </cell>
          <cell r="AG1438">
            <v>3560</v>
          </cell>
          <cell r="AH1438">
            <v>1510</v>
          </cell>
          <cell r="AI1438">
            <v>923</v>
          </cell>
          <cell r="AJ1438">
            <v>124</v>
          </cell>
          <cell r="AK1438">
            <v>103</v>
          </cell>
          <cell r="AL1438">
            <v>6.7</v>
          </cell>
          <cell r="AM1438">
            <v>24</v>
          </cell>
          <cell r="AN1438">
            <v>14.3</v>
          </cell>
          <cell r="AO1438">
            <v>7.69</v>
          </cell>
          <cell r="AP1438">
            <v>1.08</v>
          </cell>
          <cell r="AQ1438">
            <v>0</v>
          </cell>
          <cell r="AR1438">
            <v>4.0999999999999996</v>
          </cell>
          <cell r="AS1438">
            <v>1800</v>
          </cell>
          <cell r="AT1438">
            <v>0</v>
          </cell>
          <cell r="AU1438">
            <v>27</v>
          </cell>
          <cell r="AV1438">
            <v>29.2</v>
          </cell>
          <cell r="AW1438">
            <v>16.600000000000001</v>
          </cell>
          <cell r="AX1438">
            <v>61.9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D1438" t="str">
            <v>S460x104</v>
          </cell>
          <cell r="BE1438" t="str">
            <v>S460x104</v>
          </cell>
          <cell r="BF1438">
            <v>104.19999999999999</v>
          </cell>
          <cell r="BG1438">
            <v>132.36196049999998</v>
          </cell>
          <cell r="BH1438">
            <v>45.738</v>
          </cell>
          <cell r="BI1438">
            <v>0</v>
          </cell>
          <cell r="BJ1438">
            <v>0</v>
          </cell>
          <cell r="BK1438">
            <v>15.88125</v>
          </cell>
          <cell r="BL1438">
            <v>0</v>
          </cell>
          <cell r="BM1438">
            <v>0</v>
          </cell>
          <cell r="BN1438">
            <v>1.8066509999999998</v>
          </cell>
          <cell r="BO1438">
            <v>1.7558309999999999</v>
          </cell>
          <cell r="BP1438">
            <v>0</v>
          </cell>
          <cell r="BQ1438">
            <v>0</v>
          </cell>
          <cell r="BR1438">
            <v>0</v>
          </cell>
          <cell r="BS1438">
            <v>3.8114999999999997</v>
          </cell>
          <cell r="BT1438">
            <v>3.8114999999999997</v>
          </cell>
          <cell r="BU1438">
            <v>0</v>
          </cell>
          <cell r="BV1438">
            <v>38.115000000000002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4.5199999999999996</v>
          </cell>
          <cell r="CC1438">
            <v>0</v>
          </cell>
          <cell r="CD1438">
            <v>21.5</v>
          </cell>
          <cell r="CE1438">
            <v>0</v>
          </cell>
          <cell r="CF1438">
            <v>0</v>
          </cell>
          <cell r="CG1438">
            <v>0</v>
          </cell>
          <cell r="CH1438">
            <v>250100.68</v>
          </cell>
          <cell r="CI1438">
            <v>0.30594770386176323</v>
          </cell>
          <cell r="CJ1438">
            <v>38478.697361507402</v>
          </cell>
          <cell r="CK1438">
            <v>2034.3968762039999</v>
          </cell>
          <cell r="CL1438">
            <v>1689.861921363</v>
          </cell>
          <cell r="CM1438">
            <v>17.024699999999999</v>
          </cell>
          <cell r="CN1438">
            <v>1000.529508858264</v>
          </cell>
          <cell r="CO1438">
            <v>234.61189782029999</v>
          </cell>
          <cell r="CP1438">
            <v>126.16541917748999</v>
          </cell>
          <cell r="CQ1438">
            <v>2.7442800000000003</v>
          </cell>
          <cell r="CR1438">
            <v>0</v>
          </cell>
          <cell r="CS1438">
            <v>170.92379109662008</v>
          </cell>
          <cell r="CT1438">
            <v>484507.49023383629</v>
          </cell>
          <cell r="CU1438">
            <v>0</v>
          </cell>
          <cell r="CV1438">
            <v>174.330387</v>
          </cell>
          <cell r="CW1438">
            <v>1217.310902444221</v>
          </cell>
          <cell r="CX1438">
            <v>272.34667858860001</v>
          </cell>
          <cell r="CY1438">
            <v>1015.5577954598999</v>
          </cell>
          <cell r="CZ1438">
            <v>0</v>
          </cell>
          <cell r="DA1438">
            <v>0</v>
          </cell>
          <cell r="DB1438">
            <v>0</v>
          </cell>
          <cell r="DC1438">
            <v>0</v>
          </cell>
        </row>
        <row r="1439">
          <cell r="C1439" t="str">
            <v>S20x66</v>
          </cell>
          <cell r="D1439" t="str">
            <v>F</v>
          </cell>
          <cell r="E1439">
            <v>66</v>
          </cell>
          <cell r="F1439">
            <v>19.399999999999999</v>
          </cell>
          <cell r="G1439">
            <v>20</v>
          </cell>
          <cell r="H1439">
            <v>0</v>
          </cell>
          <cell r="I1439">
            <v>0</v>
          </cell>
          <cell r="J1439">
            <v>6.26</v>
          </cell>
          <cell r="K1439">
            <v>0</v>
          </cell>
          <cell r="L1439">
            <v>0</v>
          </cell>
          <cell r="M1439">
            <v>0.505</v>
          </cell>
          <cell r="N1439">
            <v>0.79500000000000004</v>
          </cell>
          <cell r="O1439">
            <v>0</v>
          </cell>
          <cell r="P1439">
            <v>0</v>
          </cell>
          <cell r="Q1439">
            <v>0</v>
          </cell>
          <cell r="R1439">
            <v>1.625</v>
          </cell>
          <cell r="S1439">
            <v>1.625</v>
          </cell>
          <cell r="T1439">
            <v>0</v>
          </cell>
          <cell r="U1439">
            <v>16.75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3.93</v>
          </cell>
          <cell r="AB1439">
            <v>0</v>
          </cell>
          <cell r="AC1439">
            <v>33.5</v>
          </cell>
          <cell r="AD1439">
            <v>0</v>
          </cell>
          <cell r="AE1439">
            <v>0</v>
          </cell>
          <cell r="AF1439">
            <v>57.4</v>
          </cell>
          <cell r="AG1439">
            <v>2800</v>
          </cell>
          <cell r="AH1439">
            <v>3250</v>
          </cell>
          <cell r="AI1439">
            <v>1190</v>
          </cell>
          <cell r="AJ1439">
            <v>139</v>
          </cell>
          <cell r="AK1439">
            <v>119</v>
          </cell>
          <cell r="AL1439">
            <v>7.83</v>
          </cell>
          <cell r="AM1439">
            <v>27.5</v>
          </cell>
          <cell r="AN1439">
            <v>15.4</v>
          </cell>
          <cell r="AO1439">
            <v>8.7799999999999994</v>
          </cell>
          <cell r="AP1439">
            <v>1.19</v>
          </cell>
          <cell r="AQ1439">
            <v>0</v>
          </cell>
          <cell r="AR1439">
            <v>3.58</v>
          </cell>
          <cell r="AS1439">
            <v>2540</v>
          </cell>
          <cell r="AT1439">
            <v>0</v>
          </cell>
          <cell r="AU1439">
            <v>30</v>
          </cell>
          <cell r="AV1439">
            <v>37.299999999999997</v>
          </cell>
          <cell r="AW1439">
            <v>21.9</v>
          </cell>
          <cell r="AX1439">
            <v>69.099999999999994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D1439" t="str">
            <v>S510x98.2</v>
          </cell>
          <cell r="BE1439" t="str">
            <v>S510x98.2</v>
          </cell>
          <cell r="BF1439">
            <v>98.3</v>
          </cell>
          <cell r="BG1439">
            <v>125.25961139999998</v>
          </cell>
          <cell r="BH1439">
            <v>50.82</v>
          </cell>
          <cell r="BI1439">
            <v>0</v>
          </cell>
          <cell r="BJ1439">
            <v>0</v>
          </cell>
          <cell r="BK1439">
            <v>15.906659999999999</v>
          </cell>
          <cell r="BL1439">
            <v>0</v>
          </cell>
          <cell r="BM1439">
            <v>0</v>
          </cell>
          <cell r="BN1439">
            <v>1.2832049999999999</v>
          </cell>
          <cell r="BO1439">
            <v>2.020095</v>
          </cell>
          <cell r="BP1439">
            <v>0</v>
          </cell>
          <cell r="BQ1439">
            <v>0</v>
          </cell>
          <cell r="BR1439">
            <v>0</v>
          </cell>
          <cell r="BS1439">
            <v>4.1291250000000002</v>
          </cell>
          <cell r="BT1439">
            <v>4.1291250000000002</v>
          </cell>
          <cell r="BU1439">
            <v>0</v>
          </cell>
          <cell r="BV1439">
            <v>42.561749999999996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3.93</v>
          </cell>
          <cell r="CC1439">
            <v>0</v>
          </cell>
          <cell r="CD1439">
            <v>33.5</v>
          </cell>
          <cell r="CE1439">
            <v>0</v>
          </cell>
          <cell r="CF1439">
            <v>0</v>
          </cell>
          <cell r="CG1439">
            <v>4032.5221999999999</v>
          </cell>
          <cell r="CH1439">
            <v>196708.4</v>
          </cell>
          <cell r="CI1439">
            <v>0.65849671360975537</v>
          </cell>
          <cell r="CJ1439">
            <v>49609.588147555587</v>
          </cell>
          <cell r="CK1439">
            <v>2280.4932725189997</v>
          </cell>
          <cell r="CL1439">
            <v>1952.3647440989998</v>
          </cell>
          <cell r="CM1439">
            <v>19.89603</v>
          </cell>
          <cell r="CN1439">
            <v>1146.4400622334274</v>
          </cell>
          <cell r="CO1439">
            <v>252.65896688339998</v>
          </cell>
          <cell r="CP1439">
            <v>144.04842397637998</v>
          </cell>
          <cell r="CQ1439">
            <v>3.02379</v>
          </cell>
          <cell r="CR1439">
            <v>0</v>
          </cell>
          <cell r="CS1439">
            <v>149.24565173802438</v>
          </cell>
          <cell r="CT1439">
            <v>683693.90288552456</v>
          </cell>
          <cell r="CU1439">
            <v>0</v>
          </cell>
          <cell r="CV1439">
            <v>193.70042999999998</v>
          </cell>
          <cell r="CW1439">
            <v>1554.9896116838852</v>
          </cell>
          <cell r="CX1439">
            <v>359.30073861989996</v>
          </cell>
          <cell r="CY1439">
            <v>1133.6840656910999</v>
          </cell>
          <cell r="CZ1439">
            <v>0</v>
          </cell>
          <cell r="DA1439">
            <v>0</v>
          </cell>
          <cell r="DB1439">
            <v>0</v>
          </cell>
          <cell r="DC1439">
            <v>0</v>
          </cell>
        </row>
        <row r="1440">
          <cell r="C1440" t="str">
            <v>S20x75</v>
          </cell>
          <cell r="D1440" t="str">
            <v>F</v>
          </cell>
          <cell r="E1440">
            <v>75</v>
          </cell>
          <cell r="F1440">
            <v>22</v>
          </cell>
          <cell r="G1440">
            <v>20</v>
          </cell>
          <cell r="H1440">
            <v>0</v>
          </cell>
          <cell r="I1440">
            <v>0</v>
          </cell>
          <cell r="J1440">
            <v>6.39</v>
          </cell>
          <cell r="K1440">
            <v>0</v>
          </cell>
          <cell r="L1440">
            <v>0</v>
          </cell>
          <cell r="M1440">
            <v>0.63500000000000001</v>
          </cell>
          <cell r="N1440">
            <v>0.79500000000000004</v>
          </cell>
          <cell r="O1440">
            <v>0</v>
          </cell>
          <cell r="P1440">
            <v>0</v>
          </cell>
          <cell r="Q1440">
            <v>0</v>
          </cell>
          <cell r="R1440">
            <v>1.625</v>
          </cell>
          <cell r="S1440">
            <v>1.625</v>
          </cell>
          <cell r="T1440">
            <v>0</v>
          </cell>
          <cell r="U1440">
            <v>16.75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4.0199999999999996</v>
          </cell>
          <cell r="AB1440">
            <v>0</v>
          </cell>
          <cell r="AC1440">
            <v>26.6</v>
          </cell>
          <cell r="AD1440">
            <v>0</v>
          </cell>
          <cell r="AE1440">
            <v>0</v>
          </cell>
          <cell r="AF1440">
            <v>0</v>
          </cell>
          <cell r="AG1440">
            <v>3140</v>
          </cell>
          <cell r="AH1440">
            <v>2290</v>
          </cell>
          <cell r="AI1440">
            <v>1280</v>
          </cell>
          <cell r="AJ1440">
            <v>152</v>
          </cell>
          <cell r="AK1440">
            <v>128</v>
          </cell>
          <cell r="AL1440">
            <v>7.62</v>
          </cell>
          <cell r="AM1440">
            <v>29.5</v>
          </cell>
          <cell r="AN1440">
            <v>16.7</v>
          </cell>
          <cell r="AO1440">
            <v>9.25</v>
          </cell>
          <cell r="AP1440">
            <v>1.1599999999999999</v>
          </cell>
          <cell r="AQ1440">
            <v>0</v>
          </cell>
          <cell r="AR1440">
            <v>4.59</v>
          </cell>
          <cell r="AS1440">
            <v>2720</v>
          </cell>
          <cell r="AT1440">
            <v>0</v>
          </cell>
          <cell r="AU1440">
            <v>30.7</v>
          </cell>
          <cell r="AV1440">
            <v>38.9</v>
          </cell>
          <cell r="AW1440">
            <v>21.9</v>
          </cell>
          <cell r="AX1440">
            <v>75.599999999999994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D1440" t="str">
            <v>S510x112</v>
          </cell>
          <cell r="BE1440" t="str">
            <v>S510x112</v>
          </cell>
          <cell r="BF1440">
            <v>111.69999999999999</v>
          </cell>
          <cell r="BG1440">
            <v>142.04698199999999</v>
          </cell>
          <cell r="BH1440">
            <v>50.82</v>
          </cell>
          <cell r="BI1440">
            <v>0</v>
          </cell>
          <cell r="BJ1440">
            <v>0</v>
          </cell>
          <cell r="BK1440">
            <v>16.236989999999999</v>
          </cell>
          <cell r="BL1440">
            <v>0</v>
          </cell>
          <cell r="BM1440">
            <v>0</v>
          </cell>
          <cell r="BN1440">
            <v>1.6135349999999999</v>
          </cell>
          <cell r="BO1440">
            <v>2.020095</v>
          </cell>
          <cell r="BP1440">
            <v>0</v>
          </cell>
          <cell r="BQ1440">
            <v>0</v>
          </cell>
          <cell r="BR1440">
            <v>0</v>
          </cell>
          <cell r="BS1440">
            <v>4.1291250000000002</v>
          </cell>
          <cell r="BT1440">
            <v>4.1291250000000002</v>
          </cell>
          <cell r="BU1440">
            <v>0</v>
          </cell>
          <cell r="BV1440">
            <v>42.561749999999996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4.0199999999999996</v>
          </cell>
          <cell r="CC1440">
            <v>0</v>
          </cell>
          <cell r="CD1440">
            <v>26.6</v>
          </cell>
          <cell r="CE1440">
            <v>0</v>
          </cell>
          <cell r="CF1440">
            <v>0</v>
          </cell>
          <cell r="CG1440">
            <v>0</v>
          </cell>
          <cell r="CH1440">
            <v>220594.42</v>
          </cell>
          <cell r="CI1440">
            <v>0.46398691512810453</v>
          </cell>
          <cell r="CJ1440">
            <v>53361.573805774082</v>
          </cell>
          <cell r="CK1440">
            <v>2493.7768159919997</v>
          </cell>
          <cell r="CL1440">
            <v>2100.0225818879999</v>
          </cell>
          <cell r="CM1440">
            <v>19.36242</v>
          </cell>
          <cell r="CN1440">
            <v>1229.8175213049494</v>
          </cell>
          <cell r="CO1440">
            <v>273.98732123069999</v>
          </cell>
          <cell r="CP1440">
            <v>151.75944439424998</v>
          </cell>
          <cell r="CQ1440">
            <v>2.9475599999999997</v>
          </cell>
          <cell r="CR1440">
            <v>0</v>
          </cell>
          <cell r="CS1440">
            <v>191.35126856914297</v>
          </cell>
          <cell r="CT1440">
            <v>732144.65190890816</v>
          </cell>
          <cell r="CU1440">
            <v>0</v>
          </cell>
          <cell r="CV1440">
            <v>198.22010669999997</v>
          </cell>
          <cell r="CW1440">
            <v>1621.6915789411028</v>
          </cell>
          <cell r="CX1440">
            <v>359.30073861989996</v>
          </cell>
          <cell r="CY1440">
            <v>1240.3258374275999</v>
          </cell>
          <cell r="CZ1440">
            <v>0</v>
          </cell>
          <cell r="DA1440">
            <v>0</v>
          </cell>
          <cell r="DB1440">
            <v>0</v>
          </cell>
          <cell r="DC1440">
            <v>0</v>
          </cell>
        </row>
        <row r="1441">
          <cell r="C1441" t="str">
            <v>S20x86</v>
          </cell>
          <cell r="D1441" t="str">
            <v>F</v>
          </cell>
          <cell r="E1441">
            <v>86</v>
          </cell>
          <cell r="F1441">
            <v>25.3</v>
          </cell>
          <cell r="G1441">
            <v>20.3</v>
          </cell>
          <cell r="H1441">
            <v>0</v>
          </cell>
          <cell r="I1441">
            <v>0</v>
          </cell>
          <cell r="J1441">
            <v>7.06</v>
          </cell>
          <cell r="K1441">
            <v>0</v>
          </cell>
          <cell r="L1441">
            <v>0</v>
          </cell>
          <cell r="M1441">
            <v>0.66</v>
          </cell>
          <cell r="N1441">
            <v>0.92</v>
          </cell>
          <cell r="O1441">
            <v>0</v>
          </cell>
          <cell r="P1441">
            <v>0</v>
          </cell>
          <cell r="Q1441">
            <v>0</v>
          </cell>
          <cell r="R1441">
            <v>1.75</v>
          </cell>
          <cell r="S1441">
            <v>1.75</v>
          </cell>
          <cell r="T1441">
            <v>0</v>
          </cell>
          <cell r="U1441">
            <v>16.8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3.84</v>
          </cell>
          <cell r="AB1441">
            <v>0</v>
          </cell>
          <cell r="AC1441">
            <v>25.6</v>
          </cell>
          <cell r="AD1441">
            <v>0</v>
          </cell>
          <cell r="AE1441">
            <v>0</v>
          </cell>
          <cell r="AF1441">
            <v>0</v>
          </cell>
          <cell r="AG1441">
            <v>3350</v>
          </cell>
          <cell r="AH1441">
            <v>1630</v>
          </cell>
          <cell r="AI1441">
            <v>1570</v>
          </cell>
          <cell r="AJ1441">
            <v>183</v>
          </cell>
          <cell r="AK1441">
            <v>155</v>
          </cell>
          <cell r="AL1441">
            <v>7.89</v>
          </cell>
          <cell r="AM1441">
            <v>46.6</v>
          </cell>
          <cell r="AN1441">
            <v>23.1</v>
          </cell>
          <cell r="AO1441">
            <v>13.2</v>
          </cell>
          <cell r="AP1441">
            <v>1.36</v>
          </cell>
          <cell r="AQ1441">
            <v>0</v>
          </cell>
          <cell r="AR1441">
            <v>6.65</v>
          </cell>
          <cell r="AS1441">
            <v>4380</v>
          </cell>
          <cell r="AT1441">
            <v>0</v>
          </cell>
          <cell r="AU1441">
            <v>34.200000000000003</v>
          </cell>
          <cell r="AV1441">
            <v>55.5</v>
          </cell>
          <cell r="AW1441">
            <v>28.5</v>
          </cell>
          <cell r="AX1441">
            <v>91.1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D1441" t="str">
            <v>S510x128</v>
          </cell>
          <cell r="BE1441" t="str">
            <v>S510x128</v>
          </cell>
          <cell r="BF1441">
            <v>128</v>
          </cell>
          <cell r="BG1441">
            <v>163.35402930000001</v>
          </cell>
          <cell r="BH1441">
            <v>51.582300000000004</v>
          </cell>
          <cell r="BI1441">
            <v>0</v>
          </cell>
          <cell r="BJ1441">
            <v>0</v>
          </cell>
          <cell r="BK1441">
            <v>17.939459999999997</v>
          </cell>
          <cell r="BL1441">
            <v>0</v>
          </cell>
          <cell r="BM1441">
            <v>0</v>
          </cell>
          <cell r="BN1441">
            <v>1.67706</v>
          </cell>
          <cell r="BO1441">
            <v>2.33772</v>
          </cell>
          <cell r="BP1441">
            <v>0</v>
          </cell>
          <cell r="BQ1441">
            <v>0</v>
          </cell>
          <cell r="BR1441">
            <v>0</v>
          </cell>
          <cell r="BS1441">
            <v>4.4467499999999998</v>
          </cell>
          <cell r="BT1441">
            <v>4.4467499999999998</v>
          </cell>
          <cell r="BU1441">
            <v>0</v>
          </cell>
          <cell r="BV1441">
            <v>42.688800000000001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3.84</v>
          </cell>
          <cell r="CC1441">
            <v>0</v>
          </cell>
          <cell r="CD1441">
            <v>25.6</v>
          </cell>
          <cell r="CE1441">
            <v>0</v>
          </cell>
          <cell r="CF1441">
            <v>0</v>
          </cell>
          <cell r="CG1441">
            <v>0</v>
          </cell>
          <cell r="CH1441">
            <v>235347.55</v>
          </cell>
          <cell r="CI1441">
            <v>0.33026142867196961</v>
          </cell>
          <cell r="CJ1441">
            <v>65451.305371144765</v>
          </cell>
          <cell r="CK1441">
            <v>3002.3760350429998</v>
          </cell>
          <cell r="CL1441">
            <v>2542.996095255</v>
          </cell>
          <cell r="CM1441">
            <v>20.048489999999997</v>
          </cell>
          <cell r="CN1441">
            <v>1942.6947963664627</v>
          </cell>
          <cell r="CO1441">
            <v>378.98845032510002</v>
          </cell>
          <cell r="CP1441">
            <v>216.56482875719996</v>
          </cell>
          <cell r="CQ1441">
            <v>3.4557600000000002</v>
          </cell>
          <cell r="CR1441">
            <v>0</v>
          </cell>
          <cell r="CS1441">
            <v>277.23005141281067</v>
          </cell>
          <cell r="CT1441">
            <v>1178968.2262356684</v>
          </cell>
          <cell r="CU1441">
            <v>0</v>
          </cell>
          <cell r="CV1441">
            <v>220.81849020000001</v>
          </cell>
          <cell r="CW1441">
            <v>2313.7244892347353</v>
          </cell>
          <cell r="CX1441">
            <v>467.5831529985</v>
          </cell>
          <cell r="CY1441">
            <v>1494.6254469530998</v>
          </cell>
          <cell r="CZ1441">
            <v>0</v>
          </cell>
          <cell r="DA1441">
            <v>0</v>
          </cell>
          <cell r="DB1441">
            <v>0</v>
          </cell>
          <cell r="DC1441">
            <v>0</v>
          </cell>
        </row>
        <row r="1442">
          <cell r="C1442" t="str">
            <v>S20x96</v>
          </cell>
          <cell r="D1442" t="str">
            <v>F</v>
          </cell>
          <cell r="E1442">
            <v>96</v>
          </cell>
          <cell r="F1442">
            <v>28.2</v>
          </cell>
          <cell r="G1442">
            <v>20.3</v>
          </cell>
          <cell r="H1442">
            <v>0</v>
          </cell>
          <cell r="I1442">
            <v>0</v>
          </cell>
          <cell r="J1442">
            <v>7.2</v>
          </cell>
          <cell r="K1442">
            <v>0</v>
          </cell>
          <cell r="L1442">
            <v>0</v>
          </cell>
          <cell r="M1442">
            <v>0.8</v>
          </cell>
          <cell r="N1442">
            <v>0.92</v>
          </cell>
          <cell r="O1442">
            <v>0</v>
          </cell>
          <cell r="P1442">
            <v>0</v>
          </cell>
          <cell r="Q1442">
            <v>0</v>
          </cell>
          <cell r="R1442">
            <v>1.75</v>
          </cell>
          <cell r="S1442">
            <v>1.75</v>
          </cell>
          <cell r="T1442">
            <v>0</v>
          </cell>
          <cell r="U1442">
            <v>16.8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3.91</v>
          </cell>
          <cell r="AB1442">
            <v>0</v>
          </cell>
          <cell r="AC1442">
            <v>21.1</v>
          </cell>
          <cell r="AD1442">
            <v>0</v>
          </cell>
          <cell r="AE1442">
            <v>0</v>
          </cell>
          <cell r="AF1442">
            <v>0</v>
          </cell>
          <cell r="AG1442">
            <v>3730</v>
          </cell>
          <cell r="AH1442">
            <v>1160</v>
          </cell>
          <cell r="AI1442">
            <v>1670</v>
          </cell>
          <cell r="AJ1442">
            <v>198</v>
          </cell>
          <cell r="AK1442">
            <v>165</v>
          </cell>
          <cell r="AL1442">
            <v>7.71</v>
          </cell>
          <cell r="AM1442">
            <v>49.9</v>
          </cell>
          <cell r="AN1442">
            <v>24.9</v>
          </cell>
          <cell r="AO1442">
            <v>13.9</v>
          </cell>
          <cell r="AP1442">
            <v>1.33</v>
          </cell>
          <cell r="AQ1442">
            <v>0</v>
          </cell>
          <cell r="AR1442">
            <v>8.4</v>
          </cell>
          <cell r="AS1442">
            <v>4690</v>
          </cell>
          <cell r="AT1442">
            <v>0</v>
          </cell>
          <cell r="AU1442">
            <v>34.9</v>
          </cell>
          <cell r="AV1442">
            <v>57.8</v>
          </cell>
          <cell r="AW1442">
            <v>28.5</v>
          </cell>
          <cell r="AX1442">
            <v>98.3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D1442" t="str">
            <v>S510x143</v>
          </cell>
          <cell r="BE1442" t="str">
            <v>S510x143</v>
          </cell>
          <cell r="BF1442">
            <v>142.9</v>
          </cell>
          <cell r="BG1442">
            <v>182.07840419999999</v>
          </cell>
          <cell r="BH1442">
            <v>51.582300000000004</v>
          </cell>
          <cell r="BI1442">
            <v>0</v>
          </cell>
          <cell r="BJ1442">
            <v>0</v>
          </cell>
          <cell r="BK1442">
            <v>18.295200000000001</v>
          </cell>
          <cell r="BL1442">
            <v>0</v>
          </cell>
          <cell r="BM1442">
            <v>0</v>
          </cell>
          <cell r="BN1442">
            <v>2.0327999999999999</v>
          </cell>
          <cell r="BO1442">
            <v>2.33772</v>
          </cell>
          <cell r="BP1442">
            <v>0</v>
          </cell>
          <cell r="BQ1442">
            <v>0</v>
          </cell>
          <cell r="BR1442">
            <v>0</v>
          </cell>
          <cell r="BS1442">
            <v>4.4467499999999998</v>
          </cell>
          <cell r="BT1442">
            <v>4.4467499999999998</v>
          </cell>
          <cell r="BU1442">
            <v>0</v>
          </cell>
          <cell r="BV1442">
            <v>42.688800000000001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3.91</v>
          </cell>
          <cell r="CC1442">
            <v>0</v>
          </cell>
          <cell r="CD1442">
            <v>21.1</v>
          </cell>
          <cell r="CE1442">
            <v>0</v>
          </cell>
          <cell r="CF1442">
            <v>0</v>
          </cell>
          <cell r="CG1442">
            <v>0</v>
          </cell>
          <cell r="CH1442">
            <v>262043.69</v>
          </cell>
          <cell r="CI1442">
            <v>0.23503267316532805</v>
          </cell>
          <cell r="CJ1442">
            <v>69620.178324720866</v>
          </cell>
          <cell r="CK1442">
            <v>3248.472431358</v>
          </cell>
          <cell r="CL1442">
            <v>2707.0603594649997</v>
          </cell>
          <cell r="CM1442">
            <v>19.59111</v>
          </cell>
          <cell r="CN1442">
            <v>2080.2676038344739</v>
          </cell>
          <cell r="CO1442">
            <v>408.52001788289994</v>
          </cell>
          <cell r="CP1442">
            <v>228.0493272519</v>
          </cell>
          <cell r="CQ1442">
            <v>3.3795299999999999</v>
          </cell>
          <cell r="CR1442">
            <v>0</v>
          </cell>
          <cell r="CS1442">
            <v>350.18532810039238</v>
          </cell>
          <cell r="CT1442">
            <v>1262411.1828870513</v>
          </cell>
          <cell r="CU1442">
            <v>0</v>
          </cell>
          <cell r="CV1442">
            <v>225.33816689999998</v>
          </cell>
          <cell r="CW1442">
            <v>2409.6085671669857</v>
          </cell>
          <cell r="CX1442">
            <v>467.5831529985</v>
          </cell>
          <cell r="CY1442">
            <v>1612.7517171842999</v>
          </cell>
          <cell r="CZ1442">
            <v>0</v>
          </cell>
          <cell r="DA1442">
            <v>0</v>
          </cell>
          <cell r="DB1442">
            <v>0</v>
          </cell>
          <cell r="DC1442">
            <v>0</v>
          </cell>
        </row>
        <row r="1443">
          <cell r="C1443" t="str">
            <v>S24x100</v>
          </cell>
          <cell r="D1443" t="str">
            <v>F</v>
          </cell>
          <cell r="E1443">
            <v>100</v>
          </cell>
          <cell r="F1443">
            <v>29.3</v>
          </cell>
          <cell r="G1443">
            <v>24</v>
          </cell>
          <cell r="H1443">
            <v>0</v>
          </cell>
          <cell r="I1443">
            <v>0</v>
          </cell>
          <cell r="J1443">
            <v>7.25</v>
          </cell>
          <cell r="K1443">
            <v>0</v>
          </cell>
          <cell r="L1443">
            <v>0</v>
          </cell>
          <cell r="M1443">
            <v>0.745</v>
          </cell>
          <cell r="N1443">
            <v>0.87</v>
          </cell>
          <cell r="O1443">
            <v>0</v>
          </cell>
          <cell r="P1443">
            <v>0</v>
          </cell>
          <cell r="Q1443">
            <v>0</v>
          </cell>
          <cell r="R1443">
            <v>1.75</v>
          </cell>
          <cell r="S1443">
            <v>1.75</v>
          </cell>
          <cell r="T1443">
            <v>0</v>
          </cell>
          <cell r="U1443">
            <v>20.5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4.16</v>
          </cell>
          <cell r="AB1443">
            <v>0</v>
          </cell>
          <cell r="AC1443">
            <v>27.8</v>
          </cell>
          <cell r="AD1443">
            <v>0</v>
          </cell>
          <cell r="AE1443">
            <v>0</v>
          </cell>
          <cell r="AF1443">
            <v>0</v>
          </cell>
          <cell r="AG1443">
            <v>3000</v>
          </cell>
          <cell r="AH1443">
            <v>2930</v>
          </cell>
          <cell r="AI1443">
            <v>2380</v>
          </cell>
          <cell r="AJ1443">
            <v>239</v>
          </cell>
          <cell r="AK1443">
            <v>199</v>
          </cell>
          <cell r="AL1443">
            <v>9.01</v>
          </cell>
          <cell r="AM1443">
            <v>47.4</v>
          </cell>
          <cell r="AN1443">
            <v>24</v>
          </cell>
          <cell r="AO1443">
            <v>13.1</v>
          </cell>
          <cell r="AP1443">
            <v>1.27</v>
          </cell>
          <cell r="AQ1443">
            <v>0</v>
          </cell>
          <cell r="AR1443">
            <v>7.59</v>
          </cell>
          <cell r="AS1443">
            <v>6340</v>
          </cell>
          <cell r="AT1443">
            <v>0</v>
          </cell>
          <cell r="AU1443">
            <v>41.9</v>
          </cell>
          <cell r="AV1443">
            <v>66</v>
          </cell>
          <cell r="AW1443">
            <v>32.700000000000003</v>
          </cell>
          <cell r="AX1443">
            <v>119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D1443" t="str">
            <v>S610x149</v>
          </cell>
          <cell r="BE1443" t="str">
            <v>S610x149</v>
          </cell>
          <cell r="BF1443">
            <v>148.9</v>
          </cell>
          <cell r="BG1443">
            <v>189.18075329999999</v>
          </cell>
          <cell r="BH1443">
            <v>60.983999999999995</v>
          </cell>
          <cell r="BI1443">
            <v>0</v>
          </cell>
          <cell r="BJ1443">
            <v>0</v>
          </cell>
          <cell r="BK1443">
            <v>18.422249999999998</v>
          </cell>
          <cell r="BL1443">
            <v>0</v>
          </cell>
          <cell r="BM1443">
            <v>0</v>
          </cell>
          <cell r="BN1443">
            <v>1.8930449999999999</v>
          </cell>
          <cell r="BO1443">
            <v>2.2106699999999999</v>
          </cell>
          <cell r="BP1443">
            <v>0</v>
          </cell>
          <cell r="BQ1443">
            <v>0</v>
          </cell>
          <cell r="BR1443">
            <v>0</v>
          </cell>
          <cell r="BS1443">
            <v>4.4467499999999998</v>
          </cell>
          <cell r="BT1443">
            <v>4.4467499999999998</v>
          </cell>
          <cell r="BU1443">
            <v>0</v>
          </cell>
          <cell r="BV1443">
            <v>52.090499999999999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4.16</v>
          </cell>
          <cell r="CC1443">
            <v>0</v>
          </cell>
          <cell r="CD1443">
            <v>27.8</v>
          </cell>
          <cell r="CE1443">
            <v>0</v>
          </cell>
          <cell r="CF1443">
            <v>0</v>
          </cell>
          <cell r="CG1443">
            <v>0</v>
          </cell>
          <cell r="CH1443">
            <v>210759</v>
          </cell>
          <cell r="CI1443">
            <v>0.59366011411587172</v>
          </cell>
          <cell r="CJ1443">
            <v>99219.176295111174</v>
          </cell>
          <cell r="CK1443">
            <v>3921.1359146189998</v>
          </cell>
          <cell r="CL1443">
            <v>3264.8788577789996</v>
          </cell>
          <cell r="CM1443">
            <v>22.894409999999997</v>
          </cell>
          <cell r="CN1443">
            <v>1976.0457799950714</v>
          </cell>
          <cell r="CO1443">
            <v>393.75423410399998</v>
          </cell>
          <cell r="CP1443">
            <v>214.92418611509999</v>
          </cell>
          <cell r="CQ1443">
            <v>3.2270699999999999</v>
          </cell>
          <cell r="CR1443">
            <v>0</v>
          </cell>
          <cell r="CS1443">
            <v>316.41745717642596</v>
          </cell>
          <cell r="CT1443">
            <v>1706543.0489347344</v>
          </cell>
          <cell r="CU1443">
            <v>0</v>
          </cell>
          <cell r="CV1443">
            <v>270.5349339</v>
          </cell>
          <cell r="CW1443">
            <v>2751.4561493602259</v>
          </cell>
          <cell r="CX1443">
            <v>536.49014396669997</v>
          </cell>
          <cell r="CY1443">
            <v>1952.3647440989998</v>
          </cell>
          <cell r="CZ1443">
            <v>0</v>
          </cell>
          <cell r="DA1443">
            <v>0</v>
          </cell>
          <cell r="DB1443">
            <v>0</v>
          </cell>
          <cell r="DC1443">
            <v>0</v>
          </cell>
        </row>
        <row r="1444">
          <cell r="C1444" t="str">
            <v>S24x106</v>
          </cell>
          <cell r="D1444" t="str">
            <v>F</v>
          </cell>
          <cell r="E1444">
            <v>106</v>
          </cell>
          <cell r="F1444">
            <v>31.1</v>
          </cell>
          <cell r="G1444">
            <v>24.5</v>
          </cell>
          <cell r="H1444">
            <v>0</v>
          </cell>
          <cell r="I1444">
            <v>0</v>
          </cell>
          <cell r="J1444">
            <v>7.87</v>
          </cell>
          <cell r="K1444">
            <v>0</v>
          </cell>
          <cell r="L1444">
            <v>0</v>
          </cell>
          <cell r="M1444">
            <v>0.62</v>
          </cell>
          <cell r="N1444">
            <v>1.0900000000000001</v>
          </cell>
          <cell r="O1444">
            <v>0</v>
          </cell>
          <cell r="P1444">
            <v>0</v>
          </cell>
          <cell r="Q1444">
            <v>0</v>
          </cell>
          <cell r="R1444">
            <v>2</v>
          </cell>
          <cell r="S1444">
            <v>2</v>
          </cell>
          <cell r="T1444">
            <v>0</v>
          </cell>
          <cell r="U1444">
            <v>20.5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3.61</v>
          </cell>
          <cell r="AB1444">
            <v>0</v>
          </cell>
          <cell r="AC1444">
            <v>33.4</v>
          </cell>
          <cell r="AD1444">
            <v>0</v>
          </cell>
          <cell r="AE1444">
            <v>0</v>
          </cell>
          <cell r="AF1444">
            <v>57.8</v>
          </cell>
          <cell r="AG1444">
            <v>2960</v>
          </cell>
          <cell r="AH1444">
            <v>2470</v>
          </cell>
          <cell r="AI1444">
            <v>2940</v>
          </cell>
          <cell r="AJ1444">
            <v>279</v>
          </cell>
          <cell r="AK1444">
            <v>240</v>
          </cell>
          <cell r="AL1444">
            <v>9.7100000000000009</v>
          </cell>
          <cell r="AM1444">
            <v>76.8</v>
          </cell>
          <cell r="AN1444">
            <v>33.4</v>
          </cell>
          <cell r="AO1444">
            <v>19.5</v>
          </cell>
          <cell r="AP1444">
            <v>1.57</v>
          </cell>
          <cell r="AQ1444">
            <v>0</v>
          </cell>
          <cell r="AR1444">
            <v>10.1</v>
          </cell>
          <cell r="AS1444">
            <v>10500</v>
          </cell>
          <cell r="AT1444">
            <v>0</v>
          </cell>
          <cell r="AU1444">
            <v>46.1</v>
          </cell>
          <cell r="AV1444">
            <v>98.8</v>
          </cell>
          <cell r="AW1444">
            <v>46.2</v>
          </cell>
          <cell r="AX1444">
            <v>139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D1444" t="str">
            <v>S610x158</v>
          </cell>
          <cell r="BE1444" t="str">
            <v>S610x158</v>
          </cell>
          <cell r="BF1444">
            <v>157.79999999999998</v>
          </cell>
          <cell r="BG1444">
            <v>200.80277910000001</v>
          </cell>
          <cell r="BH1444">
            <v>62.2545</v>
          </cell>
          <cell r="BI1444">
            <v>0</v>
          </cell>
          <cell r="BJ1444">
            <v>0</v>
          </cell>
          <cell r="BK1444">
            <v>19.997669999999999</v>
          </cell>
          <cell r="BL1444">
            <v>0</v>
          </cell>
          <cell r="BM1444">
            <v>0</v>
          </cell>
          <cell r="BN1444">
            <v>1.57542</v>
          </cell>
          <cell r="BO1444">
            <v>2.7696900000000002</v>
          </cell>
          <cell r="BP1444">
            <v>0</v>
          </cell>
          <cell r="BQ1444">
            <v>0</v>
          </cell>
          <cell r="BR1444">
            <v>0</v>
          </cell>
          <cell r="BS1444">
            <v>5.0819999999999999</v>
          </cell>
          <cell r="BT1444">
            <v>5.0819999999999999</v>
          </cell>
          <cell r="BU1444">
            <v>0</v>
          </cell>
          <cell r="BV1444">
            <v>52.090499999999999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3.61</v>
          </cell>
          <cell r="CC1444">
            <v>0</v>
          </cell>
          <cell r="CD1444">
            <v>33.4</v>
          </cell>
          <cell r="CE1444">
            <v>0</v>
          </cell>
          <cell r="CF1444">
            <v>0</v>
          </cell>
          <cell r="CG1444">
            <v>4060.6233999999999</v>
          </cell>
          <cell r="CH1444">
            <v>207948.88</v>
          </cell>
          <cell r="CI1444">
            <v>0.50045750234341402</v>
          </cell>
          <cell r="CJ1444">
            <v>122564.86483513734</v>
          </cell>
          <cell r="CK1444">
            <v>4577.3929714589995</v>
          </cell>
          <cell r="CL1444">
            <v>3937.5423410399999</v>
          </cell>
          <cell r="CM1444">
            <v>24.673110000000001</v>
          </cell>
          <cell r="CN1444">
            <v>3201.6944283464445</v>
          </cell>
          <cell r="CO1444">
            <v>547.97464246139998</v>
          </cell>
          <cell r="CP1444">
            <v>319.92531520949996</v>
          </cell>
          <cell r="CQ1444">
            <v>3.9893700000000001</v>
          </cell>
          <cell r="CR1444">
            <v>0</v>
          </cell>
          <cell r="CS1444">
            <v>421.05616831118607</v>
          </cell>
          <cell r="CT1444">
            <v>2826293.6930307117</v>
          </cell>
          <cell r="CU1444">
            <v>0</v>
          </cell>
          <cell r="CV1444">
            <v>297.6529941</v>
          </cell>
          <cell r="CW1444">
            <v>4118.8464781331868</v>
          </cell>
          <cell r="CX1444">
            <v>757.97690065020004</v>
          </cell>
          <cell r="CY1444">
            <v>2280.4932725189997</v>
          </cell>
          <cell r="CZ1444">
            <v>0</v>
          </cell>
          <cell r="DA1444">
            <v>0</v>
          </cell>
          <cell r="DB1444">
            <v>0</v>
          </cell>
          <cell r="DC1444">
            <v>0</v>
          </cell>
        </row>
        <row r="1445">
          <cell r="C1445" t="str">
            <v>S24x121</v>
          </cell>
          <cell r="D1445" t="str">
            <v>F</v>
          </cell>
          <cell r="E1445">
            <v>121</v>
          </cell>
          <cell r="F1445">
            <v>35.5</v>
          </cell>
          <cell r="G1445">
            <v>24.5</v>
          </cell>
          <cell r="H1445">
            <v>0</v>
          </cell>
          <cell r="I1445">
            <v>0</v>
          </cell>
          <cell r="J1445">
            <v>8.0500000000000007</v>
          </cell>
          <cell r="K1445">
            <v>0</v>
          </cell>
          <cell r="L1445">
            <v>0</v>
          </cell>
          <cell r="M1445">
            <v>0.8</v>
          </cell>
          <cell r="N1445">
            <v>1.0900000000000001</v>
          </cell>
          <cell r="O1445">
            <v>0</v>
          </cell>
          <cell r="P1445">
            <v>0</v>
          </cell>
          <cell r="Q1445">
            <v>0</v>
          </cell>
          <cell r="R1445">
            <v>2</v>
          </cell>
          <cell r="S1445">
            <v>2</v>
          </cell>
          <cell r="T1445">
            <v>0</v>
          </cell>
          <cell r="U1445">
            <v>20.5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3.69</v>
          </cell>
          <cell r="AB1445">
            <v>0</v>
          </cell>
          <cell r="AC1445">
            <v>25.9</v>
          </cell>
          <cell r="AD1445">
            <v>0</v>
          </cell>
          <cell r="AE1445">
            <v>0</v>
          </cell>
          <cell r="AF1445">
            <v>0</v>
          </cell>
          <cell r="AG1445">
            <v>3310</v>
          </cell>
          <cell r="AH1445">
            <v>1770</v>
          </cell>
          <cell r="AI1445">
            <v>3160</v>
          </cell>
          <cell r="AJ1445">
            <v>306</v>
          </cell>
          <cell r="AK1445">
            <v>258</v>
          </cell>
          <cell r="AL1445">
            <v>9.43</v>
          </cell>
          <cell r="AM1445">
            <v>83</v>
          </cell>
          <cell r="AN1445">
            <v>36.299999999999997</v>
          </cell>
          <cell r="AO1445">
            <v>20.6</v>
          </cell>
          <cell r="AP1445">
            <v>1.53</v>
          </cell>
          <cell r="AQ1445">
            <v>0</v>
          </cell>
          <cell r="AR1445">
            <v>12.8</v>
          </cell>
          <cell r="AS1445">
            <v>11400</v>
          </cell>
          <cell r="AT1445">
            <v>0</v>
          </cell>
          <cell r="AU1445">
            <v>47.1</v>
          </cell>
          <cell r="AV1445">
            <v>103</v>
          </cell>
          <cell r="AW1445">
            <v>46.2</v>
          </cell>
          <cell r="AX1445">
            <v>153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D1445" t="str">
            <v>S610x180</v>
          </cell>
          <cell r="BE1445" t="str">
            <v>S610x180</v>
          </cell>
          <cell r="BF1445">
            <v>180.1</v>
          </cell>
          <cell r="BG1445">
            <v>229.2121755</v>
          </cell>
          <cell r="BH1445">
            <v>62.2545</v>
          </cell>
          <cell r="BI1445">
            <v>0</v>
          </cell>
          <cell r="BJ1445">
            <v>0</v>
          </cell>
          <cell r="BK1445">
            <v>20.45505</v>
          </cell>
          <cell r="BL1445">
            <v>0</v>
          </cell>
          <cell r="BM1445">
            <v>0</v>
          </cell>
          <cell r="BN1445">
            <v>2.0327999999999999</v>
          </cell>
          <cell r="BO1445">
            <v>2.7696900000000002</v>
          </cell>
          <cell r="BP1445">
            <v>0</v>
          </cell>
          <cell r="BQ1445">
            <v>0</v>
          </cell>
          <cell r="BR1445">
            <v>0</v>
          </cell>
          <cell r="BS1445">
            <v>5.0819999999999999</v>
          </cell>
          <cell r="BT1445">
            <v>5.0819999999999999</v>
          </cell>
          <cell r="BU1445">
            <v>0</v>
          </cell>
          <cell r="BV1445">
            <v>52.090499999999999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3.69</v>
          </cell>
          <cell r="CC1445">
            <v>0</v>
          </cell>
          <cell r="CD1445">
            <v>25.9</v>
          </cell>
          <cell r="CE1445">
            <v>0</v>
          </cell>
          <cell r="CF1445">
            <v>0</v>
          </cell>
          <cell r="CG1445">
            <v>0</v>
          </cell>
          <cell r="CH1445">
            <v>232537.43</v>
          </cell>
          <cell r="CI1445">
            <v>0.35862744095054366</v>
          </cell>
          <cell r="CJ1445">
            <v>131736.38533300476</v>
          </cell>
          <cell r="CK1445">
            <v>5020.3664848259996</v>
          </cell>
          <cell r="CL1445">
            <v>4232.858016618</v>
          </cell>
          <cell r="CM1445">
            <v>23.96163</v>
          </cell>
          <cell r="CN1445">
            <v>3460.1645514681627</v>
          </cell>
          <cell r="CO1445">
            <v>595.55327908229992</v>
          </cell>
          <cell r="CP1445">
            <v>337.97238427259998</v>
          </cell>
          <cell r="CQ1445">
            <v>3.8877299999999999</v>
          </cell>
          <cell r="CR1445">
            <v>0</v>
          </cell>
          <cell r="CS1445">
            <v>533.61573805774083</v>
          </cell>
          <cell r="CT1445">
            <v>3068547.4381476296</v>
          </cell>
          <cell r="CU1445">
            <v>0</v>
          </cell>
          <cell r="CV1445">
            <v>304.1096751</v>
          </cell>
          <cell r="CW1445">
            <v>4293.9391421833825</v>
          </cell>
          <cell r="CX1445">
            <v>757.97690065020004</v>
          </cell>
          <cell r="CY1445">
            <v>2510.1832424129998</v>
          </cell>
          <cell r="CZ1445">
            <v>0</v>
          </cell>
          <cell r="DA1445">
            <v>0</v>
          </cell>
          <cell r="DB1445">
            <v>0</v>
          </cell>
          <cell r="DC1445">
            <v>0</v>
          </cell>
        </row>
        <row r="1446">
          <cell r="C1446" t="str">
            <v>S24x80</v>
          </cell>
          <cell r="D1446" t="str">
            <v>F</v>
          </cell>
          <cell r="E1446">
            <v>80</v>
          </cell>
          <cell r="F1446">
            <v>23.5</v>
          </cell>
          <cell r="G1446">
            <v>24</v>
          </cell>
          <cell r="H1446">
            <v>0</v>
          </cell>
          <cell r="I1446">
            <v>0</v>
          </cell>
          <cell r="J1446">
            <v>7</v>
          </cell>
          <cell r="K1446">
            <v>0</v>
          </cell>
          <cell r="L1446">
            <v>0</v>
          </cell>
          <cell r="M1446">
            <v>0.5</v>
          </cell>
          <cell r="N1446">
            <v>0.87</v>
          </cell>
          <cell r="O1446">
            <v>0</v>
          </cell>
          <cell r="P1446">
            <v>0</v>
          </cell>
          <cell r="Q1446">
            <v>0</v>
          </cell>
          <cell r="R1446">
            <v>1.75</v>
          </cell>
          <cell r="S1446">
            <v>1.75</v>
          </cell>
          <cell r="T1446">
            <v>0</v>
          </cell>
          <cell r="U1446">
            <v>20.5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4.0199999999999996</v>
          </cell>
          <cell r="AB1446">
            <v>0</v>
          </cell>
          <cell r="AC1446">
            <v>41.4</v>
          </cell>
          <cell r="AD1446">
            <v>0</v>
          </cell>
          <cell r="AE1446">
            <v>0</v>
          </cell>
          <cell r="AF1446">
            <v>37.6</v>
          </cell>
          <cell r="AG1446">
            <v>2450</v>
          </cell>
          <cell r="AH1446">
            <v>5460</v>
          </cell>
          <cell r="AI1446">
            <v>2100</v>
          </cell>
          <cell r="AJ1446">
            <v>204</v>
          </cell>
          <cell r="AK1446">
            <v>175</v>
          </cell>
          <cell r="AL1446">
            <v>9.4700000000000006</v>
          </cell>
          <cell r="AM1446">
            <v>42</v>
          </cell>
          <cell r="AN1446">
            <v>20.8</v>
          </cell>
          <cell r="AO1446">
            <v>12</v>
          </cell>
          <cell r="AP1446">
            <v>1.34</v>
          </cell>
          <cell r="AQ1446">
            <v>0</v>
          </cell>
          <cell r="AR1446">
            <v>4.8899999999999997</v>
          </cell>
          <cell r="AS1446">
            <v>5620</v>
          </cell>
          <cell r="AT1446">
            <v>0</v>
          </cell>
          <cell r="AU1446">
            <v>40.5</v>
          </cell>
          <cell r="AV1446">
            <v>61.6</v>
          </cell>
          <cell r="AW1446">
            <v>32.700000000000003</v>
          </cell>
          <cell r="AX1446">
            <v>101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D1446" t="str">
            <v>S610x119</v>
          </cell>
          <cell r="BE1446" t="str">
            <v>S610x119</v>
          </cell>
          <cell r="BF1446">
            <v>119.1</v>
          </cell>
          <cell r="BG1446">
            <v>151.73200349999999</v>
          </cell>
          <cell r="BH1446">
            <v>60.983999999999995</v>
          </cell>
          <cell r="BI1446">
            <v>0</v>
          </cell>
          <cell r="BJ1446">
            <v>0</v>
          </cell>
          <cell r="BK1446">
            <v>17.786999999999999</v>
          </cell>
          <cell r="BL1446">
            <v>0</v>
          </cell>
          <cell r="BM1446">
            <v>0</v>
          </cell>
          <cell r="BN1446">
            <v>1.2705</v>
          </cell>
          <cell r="BO1446">
            <v>2.2106699999999999</v>
          </cell>
          <cell r="BP1446">
            <v>0</v>
          </cell>
          <cell r="BQ1446">
            <v>0</v>
          </cell>
          <cell r="BR1446">
            <v>0</v>
          </cell>
          <cell r="BS1446">
            <v>4.4467499999999998</v>
          </cell>
          <cell r="BT1446">
            <v>4.4467499999999998</v>
          </cell>
          <cell r="BU1446">
            <v>0</v>
          </cell>
          <cell r="BV1446">
            <v>52.090499999999999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4.0199999999999996</v>
          </cell>
          <cell r="CC1446">
            <v>0</v>
          </cell>
          <cell r="CD1446">
            <v>41.4</v>
          </cell>
          <cell r="CE1446">
            <v>0</v>
          </cell>
          <cell r="CF1446">
            <v>0</v>
          </cell>
          <cell r="CG1446">
            <v>2641.5128</v>
          </cell>
          <cell r="CH1446">
            <v>172119.85</v>
          </cell>
          <cell r="CI1446">
            <v>1.106274478864389</v>
          </cell>
          <cell r="CJ1446">
            <v>87546.332025098091</v>
          </cell>
          <cell r="CK1446">
            <v>3346.9109898839997</v>
          </cell>
          <cell r="CL1446">
            <v>2871.1246236749998</v>
          </cell>
          <cell r="CM1446">
            <v>24.063269999999999</v>
          </cell>
          <cell r="CN1446">
            <v>1750.9266405019619</v>
          </cell>
          <cell r="CO1446">
            <v>341.25366955679999</v>
          </cell>
          <cell r="CP1446">
            <v>196.87711705199999</v>
          </cell>
          <cell r="CQ1446">
            <v>3.4049400000000003</v>
          </cell>
          <cell r="CR1446">
            <v>0</v>
          </cell>
          <cell r="CS1446">
            <v>203.85788742987128</v>
          </cell>
          <cell r="CT1446">
            <v>1512740.0528412</v>
          </cell>
          <cell r="CU1446">
            <v>0</v>
          </cell>
          <cell r="CV1446">
            <v>261.49558049999996</v>
          </cell>
          <cell r="CW1446">
            <v>2568.0257394028777</v>
          </cell>
          <cell r="CX1446">
            <v>536.49014396669997</v>
          </cell>
          <cell r="CY1446">
            <v>1657.049068521</v>
          </cell>
          <cell r="CZ1446">
            <v>0</v>
          </cell>
          <cell r="DA1446">
            <v>0</v>
          </cell>
          <cell r="DB1446">
            <v>0</v>
          </cell>
          <cell r="DC1446">
            <v>0</v>
          </cell>
        </row>
        <row r="1447">
          <cell r="C1447" t="str">
            <v>S24x90</v>
          </cell>
          <cell r="D1447" t="str">
            <v>F</v>
          </cell>
          <cell r="E1447">
            <v>90</v>
          </cell>
          <cell r="F1447">
            <v>26.5</v>
          </cell>
          <cell r="G1447">
            <v>24</v>
          </cell>
          <cell r="H1447">
            <v>0</v>
          </cell>
          <cell r="I1447">
            <v>0</v>
          </cell>
          <cell r="J1447">
            <v>7.13</v>
          </cell>
          <cell r="K1447">
            <v>0</v>
          </cell>
          <cell r="L1447">
            <v>0</v>
          </cell>
          <cell r="M1447">
            <v>0.625</v>
          </cell>
          <cell r="N1447">
            <v>0.87</v>
          </cell>
          <cell r="O1447">
            <v>0</v>
          </cell>
          <cell r="P1447">
            <v>0</v>
          </cell>
          <cell r="Q1447">
            <v>0</v>
          </cell>
          <cell r="R1447">
            <v>1.75</v>
          </cell>
          <cell r="S1447">
            <v>1.75</v>
          </cell>
          <cell r="T1447">
            <v>0</v>
          </cell>
          <cell r="U1447">
            <v>20.5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4.09</v>
          </cell>
          <cell r="AB1447">
            <v>0</v>
          </cell>
          <cell r="AC1447">
            <v>33.1</v>
          </cell>
          <cell r="AD1447">
            <v>0</v>
          </cell>
          <cell r="AE1447">
            <v>0</v>
          </cell>
          <cell r="AF1447">
            <v>58.7</v>
          </cell>
          <cell r="AG1447">
            <v>2710</v>
          </cell>
          <cell r="AH1447">
            <v>4070</v>
          </cell>
          <cell r="AI1447">
            <v>2250</v>
          </cell>
          <cell r="AJ1447">
            <v>222</v>
          </cell>
          <cell r="AK1447">
            <v>187</v>
          </cell>
          <cell r="AL1447">
            <v>9.2100000000000009</v>
          </cell>
          <cell r="AM1447">
            <v>44.7</v>
          </cell>
          <cell r="AN1447">
            <v>22.4</v>
          </cell>
          <cell r="AO1447">
            <v>12.5</v>
          </cell>
          <cell r="AP1447">
            <v>1.3</v>
          </cell>
          <cell r="AQ1447">
            <v>0</v>
          </cell>
          <cell r="AR1447">
            <v>6.05</v>
          </cell>
          <cell r="AS1447">
            <v>5980</v>
          </cell>
          <cell r="AT1447">
            <v>0</v>
          </cell>
          <cell r="AU1447">
            <v>41.2</v>
          </cell>
          <cell r="AV1447">
            <v>63.8</v>
          </cell>
          <cell r="AW1447">
            <v>32.700000000000003</v>
          </cell>
          <cell r="AX1447">
            <v>110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D1447" t="str">
            <v>S610x134</v>
          </cell>
          <cell r="BE1447" t="str">
            <v>S610x134</v>
          </cell>
          <cell r="BF1447">
            <v>134</v>
          </cell>
          <cell r="BG1447">
            <v>171.1020465</v>
          </cell>
          <cell r="BH1447">
            <v>60.983999999999995</v>
          </cell>
          <cell r="BI1447">
            <v>0</v>
          </cell>
          <cell r="BJ1447">
            <v>0</v>
          </cell>
          <cell r="BK1447">
            <v>18.117329999999999</v>
          </cell>
          <cell r="BL1447">
            <v>0</v>
          </cell>
          <cell r="BM1447">
            <v>0</v>
          </cell>
          <cell r="BN1447">
            <v>1.588125</v>
          </cell>
          <cell r="BO1447">
            <v>2.2106699999999999</v>
          </cell>
          <cell r="BP1447">
            <v>0</v>
          </cell>
          <cell r="BQ1447">
            <v>0</v>
          </cell>
          <cell r="BR1447">
            <v>0</v>
          </cell>
          <cell r="BS1447">
            <v>4.4467499999999998</v>
          </cell>
          <cell r="BT1447">
            <v>4.4467499999999998</v>
          </cell>
          <cell r="BU1447">
            <v>0</v>
          </cell>
          <cell r="BV1447">
            <v>52.090499999999999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4.09</v>
          </cell>
          <cell r="CC1447">
            <v>0</v>
          </cell>
          <cell r="CD1447">
            <v>33.1</v>
          </cell>
          <cell r="CE1447">
            <v>0</v>
          </cell>
          <cell r="CF1447">
            <v>0</v>
          </cell>
          <cell r="CG1447">
            <v>4123.8510999999999</v>
          </cell>
          <cell r="CH1447">
            <v>190385.63</v>
          </cell>
          <cell r="CI1447">
            <v>0.82464049981283205</v>
          </cell>
          <cell r="CJ1447">
            <v>93799.641455462246</v>
          </cell>
          <cell r="CK1447">
            <v>3642.2266654619998</v>
          </cell>
          <cell r="CL1447">
            <v>3068.0017407269997</v>
          </cell>
          <cell r="CM1447">
            <v>23.402610000000003</v>
          </cell>
          <cell r="CN1447">
            <v>1863.4862102485167</v>
          </cell>
          <cell r="CO1447">
            <v>367.50395183039996</v>
          </cell>
          <cell r="CP1447">
            <v>205.08033026249998</v>
          </cell>
          <cell r="CQ1447">
            <v>3.3033000000000001</v>
          </cell>
          <cell r="CR1447">
            <v>0</v>
          </cell>
          <cell r="CS1447">
            <v>252.21681369135405</v>
          </cell>
          <cell r="CT1447">
            <v>1609641.5508879672</v>
          </cell>
          <cell r="CU1447">
            <v>0</v>
          </cell>
          <cell r="CV1447">
            <v>266.01525720000001</v>
          </cell>
          <cell r="CW1447">
            <v>2659.7409443815518</v>
          </cell>
          <cell r="CX1447">
            <v>536.49014396669997</v>
          </cell>
          <cell r="CY1447">
            <v>1804.7069063099998</v>
          </cell>
          <cell r="CZ1447">
            <v>0</v>
          </cell>
          <cell r="DA1447">
            <v>0</v>
          </cell>
          <cell r="DB1447">
            <v>0</v>
          </cell>
          <cell r="DC1447">
            <v>0</v>
          </cell>
        </row>
        <row r="1448">
          <cell r="C1448" t="str">
            <v>S3x5.7</v>
          </cell>
          <cell r="D1448" t="str">
            <v>F</v>
          </cell>
          <cell r="E1448">
            <v>5.7</v>
          </cell>
          <cell r="F1448">
            <v>1.66</v>
          </cell>
          <cell r="G1448">
            <v>3</v>
          </cell>
          <cell r="H1448">
            <v>0</v>
          </cell>
          <cell r="I1448">
            <v>0</v>
          </cell>
          <cell r="J1448">
            <v>2.33</v>
          </cell>
          <cell r="K1448">
            <v>0</v>
          </cell>
          <cell r="L1448">
            <v>0</v>
          </cell>
          <cell r="M1448">
            <v>0.17</v>
          </cell>
          <cell r="N1448">
            <v>0.26</v>
          </cell>
          <cell r="O1448">
            <v>0</v>
          </cell>
          <cell r="P1448">
            <v>0</v>
          </cell>
          <cell r="Q1448">
            <v>0</v>
          </cell>
          <cell r="R1448">
            <v>0.625</v>
          </cell>
          <cell r="S1448">
            <v>0.625</v>
          </cell>
          <cell r="T1448">
            <v>0</v>
          </cell>
          <cell r="U1448">
            <v>1.75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4.4800000000000004</v>
          </cell>
          <cell r="AB1448">
            <v>0</v>
          </cell>
          <cell r="AC1448">
            <v>11</v>
          </cell>
          <cell r="AD1448">
            <v>0</v>
          </cell>
          <cell r="AE1448">
            <v>0</v>
          </cell>
          <cell r="AF1448">
            <v>0</v>
          </cell>
          <cell r="AG1448">
            <v>6430</v>
          </cell>
          <cell r="AH1448">
            <v>89</v>
          </cell>
          <cell r="AI1448">
            <v>2.5</v>
          </cell>
          <cell r="AJ1448">
            <v>1.94</v>
          </cell>
          <cell r="AK1448">
            <v>1.67</v>
          </cell>
          <cell r="AL1448">
            <v>1.23</v>
          </cell>
          <cell r="AM1448">
            <v>0.44700000000000001</v>
          </cell>
          <cell r="AN1448">
            <v>0.65600000000000003</v>
          </cell>
          <cell r="AO1448">
            <v>0.38300000000000001</v>
          </cell>
          <cell r="AP1448">
            <v>0.51800000000000002</v>
          </cell>
          <cell r="AQ1448">
            <v>0</v>
          </cell>
          <cell r="AR1448">
            <v>4.3299999999999998E-2</v>
          </cell>
          <cell r="AS1448">
            <v>0.83899999999999997</v>
          </cell>
          <cell r="AT1448">
            <v>0</v>
          </cell>
          <cell r="AU1448">
            <v>1.6</v>
          </cell>
          <cell r="AV1448">
            <v>0.24199999999999999</v>
          </cell>
          <cell r="AW1448">
            <v>0.38500000000000001</v>
          </cell>
          <cell r="AX1448">
            <v>0.96099999999999997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D1448" t="str">
            <v>S75x8.5</v>
          </cell>
          <cell r="BE1448" t="str">
            <v>S75x8.5</v>
          </cell>
          <cell r="BF1448">
            <v>8.49</v>
          </cell>
          <cell r="BG1448">
            <v>10.718090459999999</v>
          </cell>
          <cell r="BH1448">
            <v>7.6229999999999993</v>
          </cell>
          <cell r="BI1448">
            <v>0</v>
          </cell>
          <cell r="BJ1448">
            <v>0</v>
          </cell>
          <cell r="BK1448">
            <v>5.9205300000000003</v>
          </cell>
          <cell r="BL1448">
            <v>0</v>
          </cell>
          <cell r="BM1448">
            <v>0</v>
          </cell>
          <cell r="BN1448">
            <v>0.43197000000000002</v>
          </cell>
          <cell r="BO1448">
            <v>0.66066000000000003</v>
          </cell>
          <cell r="BP1448">
            <v>0</v>
          </cell>
          <cell r="BQ1448">
            <v>0</v>
          </cell>
          <cell r="BR1448">
            <v>0</v>
          </cell>
          <cell r="BS1448">
            <v>1.588125</v>
          </cell>
          <cell r="BT1448">
            <v>1.588125</v>
          </cell>
          <cell r="BU1448">
            <v>0</v>
          </cell>
          <cell r="BV1448">
            <v>4.4467499999999998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4.4800000000000004</v>
          </cell>
          <cell r="CC1448">
            <v>0</v>
          </cell>
          <cell r="CD1448">
            <v>11</v>
          </cell>
          <cell r="CE1448">
            <v>0</v>
          </cell>
          <cell r="CF1448">
            <v>0</v>
          </cell>
          <cell r="CG1448">
            <v>0</v>
          </cell>
          <cell r="CH1448">
            <v>451726.79</v>
          </cell>
          <cell r="CI1448">
            <v>1.8032679234236376E-2</v>
          </cell>
          <cell r="CJ1448">
            <v>104.2218238394025</v>
          </cell>
          <cell r="CK1448">
            <v>31.828467256739998</v>
          </cell>
          <cell r="CL1448">
            <v>27.398732123069998</v>
          </cell>
          <cell r="CM1448">
            <v>3.1254299999999997</v>
          </cell>
          <cell r="CN1448">
            <v>18.634862102485165</v>
          </cell>
          <cell r="CO1448">
            <v>10.762615732176</v>
          </cell>
          <cell r="CP1448">
            <v>6.2836613192429995</v>
          </cell>
          <cell r="CQ1448">
            <v>1.316238</v>
          </cell>
          <cell r="CR1448">
            <v>0</v>
          </cell>
          <cell r="CS1448">
            <v>1.8051219888984511</v>
          </cell>
          <cell r="CT1448">
            <v>225.83432461454925</v>
          </cell>
          <cell r="CU1448">
            <v>0</v>
          </cell>
          <cell r="CV1448">
            <v>10.330689599999999</v>
          </cell>
          <cell r="CW1448">
            <v>10.088672547654161</v>
          </cell>
          <cell r="CX1448">
            <v>6.3164741720849999</v>
          </cell>
          <cell r="CY1448">
            <v>15.766575790580999</v>
          </cell>
          <cell r="CZ1448">
            <v>0</v>
          </cell>
          <cell r="DA1448">
            <v>0</v>
          </cell>
          <cell r="DB1448">
            <v>0</v>
          </cell>
          <cell r="DC1448">
            <v>0</v>
          </cell>
        </row>
        <row r="1449">
          <cell r="C1449" t="str">
            <v>S3x7.5</v>
          </cell>
          <cell r="D1449" t="str">
            <v>F</v>
          </cell>
          <cell r="E1449">
            <v>7.5</v>
          </cell>
          <cell r="F1449">
            <v>2.2000000000000002</v>
          </cell>
          <cell r="G1449">
            <v>3</v>
          </cell>
          <cell r="H1449">
            <v>0</v>
          </cell>
          <cell r="I1449">
            <v>0</v>
          </cell>
          <cell r="J1449">
            <v>2.5099999999999998</v>
          </cell>
          <cell r="K1449">
            <v>0</v>
          </cell>
          <cell r="L1449">
            <v>0</v>
          </cell>
          <cell r="M1449">
            <v>0.34899999999999998</v>
          </cell>
          <cell r="N1449">
            <v>0.26</v>
          </cell>
          <cell r="O1449">
            <v>0</v>
          </cell>
          <cell r="P1449">
            <v>0</v>
          </cell>
          <cell r="Q1449">
            <v>0</v>
          </cell>
          <cell r="R1449">
            <v>0.625</v>
          </cell>
          <cell r="S1449">
            <v>0.625</v>
          </cell>
          <cell r="T1449">
            <v>0</v>
          </cell>
          <cell r="U1449">
            <v>1.75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4.82</v>
          </cell>
          <cell r="AB1449">
            <v>0</v>
          </cell>
          <cell r="AC1449">
            <v>5.38</v>
          </cell>
          <cell r="AD1449">
            <v>0</v>
          </cell>
          <cell r="AE1449">
            <v>0</v>
          </cell>
          <cell r="AF1449">
            <v>0</v>
          </cell>
          <cell r="AG1449">
            <v>9160</v>
          </cell>
          <cell r="AH1449">
            <v>28.1</v>
          </cell>
          <cell r="AI1449">
            <v>2.91</v>
          </cell>
          <cell r="AJ1449">
            <v>2.35</v>
          </cell>
          <cell r="AK1449">
            <v>1.94</v>
          </cell>
          <cell r="AL1449">
            <v>1.1499999999999999</v>
          </cell>
          <cell r="AM1449">
            <v>0.57799999999999996</v>
          </cell>
          <cell r="AN1449">
            <v>0.82099999999999995</v>
          </cell>
          <cell r="AO1449">
            <v>0.46100000000000002</v>
          </cell>
          <cell r="AP1449">
            <v>0.51300000000000001</v>
          </cell>
          <cell r="AQ1449">
            <v>0</v>
          </cell>
          <cell r="AR1449">
            <v>8.9599999999999999E-2</v>
          </cell>
          <cell r="AS1449">
            <v>1.08</v>
          </cell>
          <cell r="AT1449">
            <v>0</v>
          </cell>
          <cell r="AU1449">
            <v>1.72</v>
          </cell>
          <cell r="AV1449">
            <v>0.28000000000000003</v>
          </cell>
          <cell r="AW1449">
            <v>0.38500000000000001</v>
          </cell>
          <cell r="AX1449">
            <v>1.1599999999999999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D1449" t="str">
            <v>S75x11.2</v>
          </cell>
          <cell r="BE1449" t="str">
            <v>S75x11.2</v>
          </cell>
          <cell r="BF1449">
            <v>11.2</v>
          </cell>
          <cell r="BG1449">
            <v>14.204698200000001</v>
          </cell>
          <cell r="BH1449">
            <v>7.6229999999999993</v>
          </cell>
          <cell r="BI1449">
            <v>0</v>
          </cell>
          <cell r="BJ1449">
            <v>0</v>
          </cell>
          <cell r="BK1449">
            <v>6.3779099999999991</v>
          </cell>
          <cell r="BL1449">
            <v>0</v>
          </cell>
          <cell r="BM1449">
            <v>0</v>
          </cell>
          <cell r="BN1449">
            <v>0.88680899999999996</v>
          </cell>
          <cell r="BO1449">
            <v>0.66066000000000003</v>
          </cell>
          <cell r="BP1449">
            <v>0</v>
          </cell>
          <cell r="BQ1449">
            <v>0</v>
          </cell>
          <cell r="BR1449">
            <v>0</v>
          </cell>
          <cell r="BS1449">
            <v>1.588125</v>
          </cell>
          <cell r="BT1449">
            <v>1.588125</v>
          </cell>
          <cell r="BU1449">
            <v>0</v>
          </cell>
          <cell r="BV1449">
            <v>4.4467499999999998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4.82</v>
          </cell>
          <cell r="CC1449">
            <v>0</v>
          </cell>
          <cell r="CD1449">
            <v>5.38</v>
          </cell>
          <cell r="CE1449">
            <v>0</v>
          </cell>
          <cell r="CF1449">
            <v>0</v>
          </cell>
          <cell r="CG1449">
            <v>0</v>
          </cell>
          <cell r="CH1449">
            <v>643517.48</v>
          </cell>
          <cell r="CI1449">
            <v>5.693463893056654E-3</v>
          </cell>
          <cell r="CJ1449">
            <v>121.31420294906451</v>
          </cell>
          <cell r="CK1449">
            <v>38.555102089350001</v>
          </cell>
          <cell r="CL1449">
            <v>31.828467256739998</v>
          </cell>
          <cell r="CM1449">
            <v>2.9221499999999998</v>
          </cell>
          <cell r="CN1449">
            <v>24.096085671669854</v>
          </cell>
          <cell r="CO1449">
            <v>13.469676091640999</v>
          </cell>
          <cell r="CP1449">
            <v>7.5633625800809998</v>
          </cell>
          <cell r="CQ1449">
            <v>1.3035330000000001</v>
          </cell>
          <cell r="CR1449">
            <v>0</v>
          </cell>
          <cell r="CS1449">
            <v>3.7353101664041852</v>
          </cell>
          <cell r="CT1449">
            <v>290.70449414030179</v>
          </cell>
          <cell r="CU1449">
            <v>0</v>
          </cell>
          <cell r="CV1449">
            <v>11.105491319999999</v>
          </cell>
          <cell r="CW1449">
            <v>11.67284427001308</v>
          </cell>
          <cell r="CX1449">
            <v>6.3164741720849999</v>
          </cell>
          <cell r="CY1449">
            <v>19.031454648359997</v>
          </cell>
          <cell r="CZ1449">
            <v>0</v>
          </cell>
          <cell r="DA1449">
            <v>0</v>
          </cell>
          <cell r="DB1449">
            <v>0</v>
          </cell>
          <cell r="DC1449">
            <v>0</v>
          </cell>
        </row>
        <row r="1450">
          <cell r="C1450" t="str">
            <v>S4x7.7</v>
          </cell>
          <cell r="D1450" t="str">
            <v>F</v>
          </cell>
          <cell r="E1450">
            <v>7.7</v>
          </cell>
          <cell r="F1450">
            <v>2.2599999999999998</v>
          </cell>
          <cell r="G1450">
            <v>4</v>
          </cell>
          <cell r="H1450">
            <v>0</v>
          </cell>
          <cell r="I1450">
            <v>0</v>
          </cell>
          <cell r="J1450">
            <v>2.66</v>
          </cell>
          <cell r="K1450">
            <v>0</v>
          </cell>
          <cell r="L1450">
            <v>0</v>
          </cell>
          <cell r="M1450">
            <v>0.193</v>
          </cell>
          <cell r="N1450">
            <v>0.29299999999999998</v>
          </cell>
          <cell r="O1450">
            <v>0</v>
          </cell>
          <cell r="P1450">
            <v>0</v>
          </cell>
          <cell r="Q1450">
            <v>0</v>
          </cell>
          <cell r="R1450">
            <v>0.75</v>
          </cell>
          <cell r="S1450">
            <v>0.75</v>
          </cell>
          <cell r="T1450">
            <v>0</v>
          </cell>
          <cell r="U1450">
            <v>2.5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4.54</v>
          </cell>
          <cell r="AB1450">
            <v>0</v>
          </cell>
          <cell r="AC1450">
            <v>14.1</v>
          </cell>
          <cell r="AD1450">
            <v>0</v>
          </cell>
          <cell r="AE1450">
            <v>0</v>
          </cell>
          <cell r="AF1450">
            <v>0</v>
          </cell>
          <cell r="AG1450">
            <v>5370</v>
          </cell>
          <cell r="AH1450">
            <v>188</v>
          </cell>
          <cell r="AI1450">
            <v>6.05</v>
          </cell>
          <cell r="AJ1450">
            <v>3.5</v>
          </cell>
          <cell r="AK1450">
            <v>3.03</v>
          </cell>
          <cell r="AL1450">
            <v>1.64</v>
          </cell>
          <cell r="AM1450">
            <v>0.748</v>
          </cell>
          <cell r="AN1450">
            <v>0.97</v>
          </cell>
          <cell r="AO1450">
            <v>0.56200000000000006</v>
          </cell>
          <cell r="AP1450">
            <v>0.57599999999999996</v>
          </cell>
          <cell r="AQ1450">
            <v>0</v>
          </cell>
          <cell r="AR1450">
            <v>7.3200000000000001E-2</v>
          </cell>
          <cell r="AS1450">
            <v>2.57</v>
          </cell>
          <cell r="AT1450">
            <v>0</v>
          </cell>
          <cell r="AU1450">
            <v>2.4700000000000002</v>
          </cell>
          <cell r="AV1450">
            <v>0.48099999999999998</v>
          </cell>
          <cell r="AW1450">
            <v>0.67100000000000004</v>
          </cell>
          <cell r="AX1450">
            <v>1.73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D1450" t="str">
            <v>S100x11.5</v>
          </cell>
          <cell r="BE1450" t="str">
            <v>S100x11.5</v>
          </cell>
          <cell r="BF1450">
            <v>11.5</v>
          </cell>
          <cell r="BG1450">
            <v>14.592099059999997</v>
          </cell>
          <cell r="BH1450">
            <v>10.164</v>
          </cell>
          <cell r="BI1450">
            <v>0</v>
          </cell>
          <cell r="BJ1450">
            <v>0</v>
          </cell>
          <cell r="BK1450">
            <v>6.7590599999999998</v>
          </cell>
          <cell r="BL1450">
            <v>0</v>
          </cell>
          <cell r="BM1450">
            <v>0</v>
          </cell>
          <cell r="BN1450">
            <v>0.49041299999999999</v>
          </cell>
          <cell r="BO1450">
            <v>0.74451299999999998</v>
          </cell>
          <cell r="BP1450">
            <v>0</v>
          </cell>
          <cell r="BQ1450">
            <v>0</v>
          </cell>
          <cell r="BR1450">
            <v>0</v>
          </cell>
          <cell r="BS1450">
            <v>1.9057499999999998</v>
          </cell>
          <cell r="BT1450">
            <v>1.9057499999999998</v>
          </cell>
          <cell r="BU1450">
            <v>0</v>
          </cell>
          <cell r="BV1450">
            <v>6.3525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4.54</v>
          </cell>
          <cell r="CC1450">
            <v>0</v>
          </cell>
          <cell r="CD1450">
            <v>14.1</v>
          </cell>
          <cell r="CE1450">
            <v>0</v>
          </cell>
          <cell r="CF1450">
            <v>0</v>
          </cell>
          <cell r="CG1450">
            <v>0</v>
          </cell>
          <cell r="CH1450">
            <v>377258.61</v>
          </cell>
          <cell r="CI1450">
            <v>3.809150220265662E-2</v>
          </cell>
          <cell r="CJ1450">
            <v>252.21681369135405</v>
          </cell>
          <cell r="CK1450">
            <v>57.4224924735</v>
          </cell>
          <cell r="CL1450">
            <v>49.711472055629997</v>
          </cell>
          <cell r="CM1450">
            <v>4.1672399999999996</v>
          </cell>
          <cell r="CN1450">
            <v>31.183169692749228</v>
          </cell>
          <cell r="CO1450">
            <v>15.914233628369999</v>
          </cell>
          <cell r="CP1450">
            <v>9.2204116486020009</v>
          </cell>
          <cell r="CQ1450">
            <v>1.4636159999999998</v>
          </cell>
          <cell r="CR1450">
            <v>0</v>
          </cell>
          <cell r="CS1450">
            <v>3.0516150020177051</v>
          </cell>
          <cell r="CT1450">
            <v>691.76902772275514</v>
          </cell>
          <cell r="CU1450">
            <v>0</v>
          </cell>
          <cell r="CV1450">
            <v>15.948002070000001</v>
          </cell>
          <cell r="CW1450">
            <v>20.052278906701041</v>
          </cell>
          <cell r="CX1450">
            <v>11.008712128491</v>
          </cell>
          <cell r="CY1450">
            <v>28.383117708329998</v>
          </cell>
          <cell r="CZ1450">
            <v>0</v>
          </cell>
          <cell r="DA1450">
            <v>0</v>
          </cell>
          <cell r="DB1450">
            <v>0</v>
          </cell>
          <cell r="DC1450">
            <v>0</v>
          </cell>
        </row>
        <row r="1451">
          <cell r="C1451" t="str">
            <v>S4x9.5</v>
          </cell>
          <cell r="D1451" t="str">
            <v>F</v>
          </cell>
          <cell r="E1451">
            <v>9.5</v>
          </cell>
          <cell r="F1451">
            <v>2.79</v>
          </cell>
          <cell r="G1451">
            <v>4</v>
          </cell>
          <cell r="H1451">
            <v>0</v>
          </cell>
          <cell r="I1451">
            <v>0</v>
          </cell>
          <cell r="J1451">
            <v>2.8</v>
          </cell>
          <cell r="K1451">
            <v>0</v>
          </cell>
          <cell r="L1451">
            <v>0</v>
          </cell>
          <cell r="M1451">
            <v>0.32600000000000001</v>
          </cell>
          <cell r="N1451">
            <v>0.29299999999999998</v>
          </cell>
          <cell r="O1451">
            <v>0</v>
          </cell>
          <cell r="P1451">
            <v>0</v>
          </cell>
          <cell r="Q1451">
            <v>0</v>
          </cell>
          <cell r="R1451">
            <v>0.75</v>
          </cell>
          <cell r="S1451">
            <v>0.75</v>
          </cell>
          <cell r="T1451">
            <v>0</v>
          </cell>
          <cell r="U1451">
            <v>2.5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4.7699999999999996</v>
          </cell>
          <cell r="AB1451">
            <v>0</v>
          </cell>
          <cell r="AC1451">
            <v>8.33</v>
          </cell>
          <cell r="AD1451">
            <v>0</v>
          </cell>
          <cell r="AE1451">
            <v>0</v>
          </cell>
          <cell r="AF1451">
            <v>0</v>
          </cell>
          <cell r="AG1451">
            <v>6850</v>
          </cell>
          <cell r="AH1451">
            <v>86.9</v>
          </cell>
          <cell r="AI1451">
            <v>6.76</v>
          </cell>
          <cell r="AJ1451">
            <v>4.04</v>
          </cell>
          <cell r="AK1451">
            <v>3.38</v>
          </cell>
          <cell r="AL1451">
            <v>1.56</v>
          </cell>
          <cell r="AM1451">
            <v>0.88700000000000001</v>
          </cell>
          <cell r="AN1451">
            <v>1.1299999999999999</v>
          </cell>
          <cell r="AO1451">
            <v>0.63500000000000001</v>
          </cell>
          <cell r="AP1451">
            <v>0.56399999999999995</v>
          </cell>
          <cell r="AQ1451">
            <v>0</v>
          </cell>
          <cell r="AR1451">
            <v>0.12</v>
          </cell>
          <cell r="AS1451">
            <v>3.05</v>
          </cell>
          <cell r="AT1451">
            <v>0</v>
          </cell>
          <cell r="AU1451">
            <v>2.59</v>
          </cell>
          <cell r="AV1451">
            <v>0.53100000000000003</v>
          </cell>
          <cell r="AW1451">
            <v>0.67100000000000004</v>
          </cell>
          <cell r="AX1451">
            <v>1.99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D1451" t="str">
            <v>S100x14.1</v>
          </cell>
          <cell r="BE1451" t="str">
            <v>S100x14.1</v>
          </cell>
          <cell r="BF1451">
            <v>14.2</v>
          </cell>
          <cell r="BG1451">
            <v>18.01413999</v>
          </cell>
          <cell r="BH1451">
            <v>10.164</v>
          </cell>
          <cell r="BI1451">
            <v>0</v>
          </cell>
          <cell r="BJ1451">
            <v>0</v>
          </cell>
          <cell r="BK1451">
            <v>7.1147999999999989</v>
          </cell>
          <cell r="BL1451">
            <v>0</v>
          </cell>
          <cell r="BM1451">
            <v>0</v>
          </cell>
          <cell r="BN1451">
            <v>0.82836600000000005</v>
          </cell>
          <cell r="BO1451">
            <v>0.74451299999999998</v>
          </cell>
          <cell r="BP1451">
            <v>0</v>
          </cell>
          <cell r="BQ1451">
            <v>0</v>
          </cell>
          <cell r="BR1451">
            <v>0</v>
          </cell>
          <cell r="BS1451">
            <v>1.9057499999999998</v>
          </cell>
          <cell r="BT1451">
            <v>1.9057499999999998</v>
          </cell>
          <cell r="BU1451">
            <v>0</v>
          </cell>
          <cell r="BV1451">
            <v>6.3525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4.7699999999999996</v>
          </cell>
          <cell r="CC1451">
            <v>0</v>
          </cell>
          <cell r="CD1451">
            <v>8.33</v>
          </cell>
          <cell r="CE1451">
            <v>0</v>
          </cell>
          <cell r="CF1451">
            <v>0</v>
          </cell>
          <cell r="CG1451">
            <v>0</v>
          </cell>
          <cell r="CH1451">
            <v>481233.05</v>
          </cell>
          <cell r="CI1451">
            <v>1.7607189050057766E-2</v>
          </cell>
          <cell r="CJ1451">
            <v>281.81581166174436</v>
          </cell>
          <cell r="CK1451">
            <v>66.281962740840001</v>
          </cell>
          <cell r="CL1451">
            <v>55.453721302979993</v>
          </cell>
          <cell r="CM1451">
            <v>3.9639600000000002</v>
          </cell>
          <cell r="CN1451">
            <v>36.977903098220004</v>
          </cell>
          <cell r="CO1451">
            <v>18.539261855729997</v>
          </cell>
          <cell r="CP1451">
            <v>10.418080777335</v>
          </cell>
          <cell r="CQ1451">
            <v>1.4331239999999998</v>
          </cell>
          <cell r="CR1451">
            <v>0</v>
          </cell>
          <cell r="CS1451">
            <v>5.0026475442913201</v>
          </cell>
          <cell r="CT1451">
            <v>820.9710251184448</v>
          </cell>
          <cell r="CU1451">
            <v>0</v>
          </cell>
          <cell r="CV1451">
            <v>16.722803789999997</v>
          </cell>
          <cell r="CW1451">
            <v>22.13671538348909</v>
          </cell>
          <cell r="CX1451">
            <v>11.008712128491</v>
          </cell>
          <cell r="CY1451">
            <v>32.64878857779</v>
          </cell>
          <cell r="CZ1451">
            <v>0</v>
          </cell>
          <cell r="DA1451">
            <v>0</v>
          </cell>
          <cell r="DB1451">
            <v>0</v>
          </cell>
          <cell r="DC1451">
            <v>0</v>
          </cell>
        </row>
        <row r="1452">
          <cell r="C1452" t="str">
            <v>S5x10</v>
          </cell>
          <cell r="D1452" t="str">
            <v>F</v>
          </cell>
          <cell r="E1452">
            <v>10</v>
          </cell>
          <cell r="F1452">
            <v>2.93</v>
          </cell>
          <cell r="G1452">
            <v>5</v>
          </cell>
          <cell r="H1452">
            <v>0</v>
          </cell>
          <cell r="I1452">
            <v>0</v>
          </cell>
          <cell r="J1452">
            <v>3</v>
          </cell>
          <cell r="K1452">
            <v>0</v>
          </cell>
          <cell r="L1452">
            <v>0</v>
          </cell>
          <cell r="M1452">
            <v>0.214</v>
          </cell>
          <cell r="N1452">
            <v>0.32600000000000001</v>
          </cell>
          <cell r="O1452">
            <v>0</v>
          </cell>
          <cell r="P1452">
            <v>0</v>
          </cell>
          <cell r="Q1452">
            <v>0</v>
          </cell>
          <cell r="R1452">
            <v>0.75</v>
          </cell>
          <cell r="S1452">
            <v>0.75</v>
          </cell>
          <cell r="T1452">
            <v>0</v>
          </cell>
          <cell r="U1452">
            <v>3.5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4.6100000000000003</v>
          </cell>
          <cell r="AB1452">
            <v>0</v>
          </cell>
          <cell r="AC1452">
            <v>16.8</v>
          </cell>
          <cell r="AD1452">
            <v>0</v>
          </cell>
          <cell r="AE1452">
            <v>0</v>
          </cell>
          <cell r="AF1452">
            <v>0</v>
          </cell>
          <cell r="AG1452">
            <v>4720</v>
          </cell>
          <cell r="AH1452">
            <v>322</v>
          </cell>
          <cell r="AI1452">
            <v>12.3</v>
          </cell>
          <cell r="AJ1452">
            <v>5.66</v>
          </cell>
          <cell r="AK1452">
            <v>4.9000000000000004</v>
          </cell>
          <cell r="AL1452">
            <v>2.0499999999999998</v>
          </cell>
          <cell r="AM1452">
            <v>1.19</v>
          </cell>
          <cell r="AN1452">
            <v>1.37</v>
          </cell>
          <cell r="AO1452">
            <v>0.79500000000000004</v>
          </cell>
          <cell r="AP1452">
            <v>0.63800000000000001</v>
          </cell>
          <cell r="AQ1452">
            <v>0</v>
          </cell>
          <cell r="AR1452">
            <v>0.114</v>
          </cell>
          <cell r="AS1452">
            <v>6.5</v>
          </cell>
          <cell r="AT1452">
            <v>0</v>
          </cell>
          <cell r="AU1452">
            <v>3.51</v>
          </cell>
          <cell r="AV1452">
            <v>0.85899999999999999</v>
          </cell>
          <cell r="AW1452">
            <v>1.06</v>
          </cell>
          <cell r="AX1452">
            <v>2.79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D1452" t="str">
            <v>S130x15</v>
          </cell>
          <cell r="BE1452" t="str">
            <v>S130x15</v>
          </cell>
          <cell r="BF1452">
            <v>14.9</v>
          </cell>
          <cell r="BG1452">
            <v>18.918075330000001</v>
          </cell>
          <cell r="BH1452">
            <v>12.705</v>
          </cell>
          <cell r="BI1452">
            <v>0</v>
          </cell>
          <cell r="BJ1452">
            <v>0</v>
          </cell>
          <cell r="BK1452">
            <v>7.6229999999999993</v>
          </cell>
          <cell r="BL1452">
            <v>0</v>
          </cell>
          <cell r="BM1452">
            <v>0</v>
          </cell>
          <cell r="BN1452">
            <v>0.54377399999999998</v>
          </cell>
          <cell r="BO1452">
            <v>0.82836600000000005</v>
          </cell>
          <cell r="BP1452">
            <v>0</v>
          </cell>
          <cell r="BQ1452">
            <v>0</v>
          </cell>
          <cell r="BR1452">
            <v>0</v>
          </cell>
          <cell r="BS1452">
            <v>1.9057499999999998</v>
          </cell>
          <cell r="BT1452">
            <v>1.9057499999999998</v>
          </cell>
          <cell r="BU1452">
            <v>0</v>
          </cell>
          <cell r="BV1452">
            <v>8.8934999999999995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4.6100000000000003</v>
          </cell>
          <cell r="CC1452">
            <v>0</v>
          </cell>
          <cell r="CD1452">
            <v>16.8</v>
          </cell>
          <cell r="CE1452">
            <v>0</v>
          </cell>
          <cell r="CF1452">
            <v>0</v>
          </cell>
          <cell r="CG1452">
            <v>0</v>
          </cell>
          <cell r="CH1452">
            <v>331594.15999999997</v>
          </cell>
          <cell r="CI1452">
            <v>6.5241828240720376E-2</v>
          </cell>
          <cell r="CJ1452">
            <v>512.77137328986032</v>
          </cell>
          <cell r="CK1452">
            <v>92.860373542860003</v>
          </cell>
          <cell r="CL1452">
            <v>80.391489462899997</v>
          </cell>
          <cell r="CM1452">
            <v>5.2090499999999995</v>
          </cell>
          <cell r="CN1452">
            <v>49.609588147555584</v>
          </cell>
          <cell r="CO1452">
            <v>22.476804196770001</v>
          </cell>
          <cell r="CP1452">
            <v>13.043109004694999</v>
          </cell>
          <cell r="CQ1452">
            <v>1.6211579999999999</v>
          </cell>
          <cell r="CR1452">
            <v>0</v>
          </cell>
          <cell r="CS1452">
            <v>4.752515167076754</v>
          </cell>
          <cell r="CT1452">
            <v>1749.6103813999644</v>
          </cell>
          <cell r="CU1452">
            <v>0</v>
          </cell>
          <cell r="CV1452">
            <v>22.662950309999996</v>
          </cell>
          <cell r="CW1452">
            <v>35.810618671218698</v>
          </cell>
          <cell r="CX1452">
            <v>17.390812006259999</v>
          </cell>
          <cell r="CY1452">
            <v>45.773929714589997</v>
          </cell>
          <cell r="CZ1452">
            <v>0</v>
          </cell>
          <cell r="DA1452">
            <v>0</v>
          </cell>
          <cell r="DB1452">
            <v>0</v>
          </cell>
          <cell r="DC1452">
            <v>0</v>
          </cell>
        </row>
        <row r="1453">
          <cell r="C1453" t="str">
            <v>S6x12.5</v>
          </cell>
          <cell r="D1453" t="str">
            <v>F</v>
          </cell>
          <cell r="E1453">
            <v>12.5</v>
          </cell>
          <cell r="F1453">
            <v>3.66</v>
          </cell>
          <cell r="G1453">
            <v>6</v>
          </cell>
          <cell r="H1453">
            <v>0</v>
          </cell>
          <cell r="I1453">
            <v>0</v>
          </cell>
          <cell r="J1453">
            <v>3.33</v>
          </cell>
          <cell r="K1453">
            <v>0</v>
          </cell>
          <cell r="L1453">
            <v>0</v>
          </cell>
          <cell r="M1453">
            <v>0.23200000000000001</v>
          </cell>
          <cell r="N1453">
            <v>0.35899999999999999</v>
          </cell>
          <cell r="O1453">
            <v>0</v>
          </cell>
          <cell r="P1453">
            <v>0</v>
          </cell>
          <cell r="Q1453">
            <v>0</v>
          </cell>
          <cell r="R1453">
            <v>0.875</v>
          </cell>
          <cell r="S1453">
            <v>0.875</v>
          </cell>
          <cell r="T1453">
            <v>0</v>
          </cell>
          <cell r="U1453">
            <v>4.25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4.6399999999999997</v>
          </cell>
          <cell r="AB1453">
            <v>0</v>
          </cell>
          <cell r="AC1453">
            <v>19.399999999999999</v>
          </cell>
          <cell r="AD1453">
            <v>0</v>
          </cell>
          <cell r="AE1453">
            <v>0</v>
          </cell>
          <cell r="AF1453">
            <v>0</v>
          </cell>
          <cell r="AG1453">
            <v>4260</v>
          </cell>
          <cell r="AH1453">
            <v>490</v>
          </cell>
          <cell r="AI1453">
            <v>22</v>
          </cell>
          <cell r="AJ1453">
            <v>8.4499999999999993</v>
          </cell>
          <cell r="AK1453">
            <v>7.34</v>
          </cell>
          <cell r="AL1453">
            <v>2.4500000000000002</v>
          </cell>
          <cell r="AM1453">
            <v>1.8</v>
          </cell>
          <cell r="AN1453">
            <v>1.86</v>
          </cell>
          <cell r="AO1453">
            <v>1.08</v>
          </cell>
          <cell r="AP1453">
            <v>0.70199999999999996</v>
          </cell>
          <cell r="AQ1453">
            <v>0</v>
          </cell>
          <cell r="AR1453">
            <v>0.16700000000000001</v>
          </cell>
          <cell r="AS1453">
            <v>14.3</v>
          </cell>
          <cell r="AT1453">
            <v>0</v>
          </cell>
          <cell r="AU1453">
            <v>4.7</v>
          </cell>
          <cell r="AV1453">
            <v>1.41</v>
          </cell>
          <cell r="AW1453">
            <v>1.57</v>
          </cell>
          <cell r="AX1453">
            <v>4.18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D1453" t="str">
            <v>S150x18.6</v>
          </cell>
          <cell r="BE1453" t="str">
            <v>S150x18.6</v>
          </cell>
          <cell r="BF1453">
            <v>18.700000000000003</v>
          </cell>
          <cell r="BG1453">
            <v>23.631452459999998</v>
          </cell>
          <cell r="BH1453">
            <v>15.245999999999999</v>
          </cell>
          <cell r="BI1453">
            <v>0</v>
          </cell>
          <cell r="BJ1453">
            <v>0</v>
          </cell>
          <cell r="BK1453">
            <v>8.4615299999999998</v>
          </cell>
          <cell r="BL1453">
            <v>0</v>
          </cell>
          <cell r="BM1453">
            <v>0</v>
          </cell>
          <cell r="BN1453">
            <v>0.58951200000000004</v>
          </cell>
          <cell r="BO1453">
            <v>0.91221899999999989</v>
          </cell>
          <cell r="BP1453">
            <v>0</v>
          </cell>
          <cell r="BQ1453">
            <v>0</v>
          </cell>
          <cell r="BR1453">
            <v>0</v>
          </cell>
          <cell r="BS1453">
            <v>2.2233749999999999</v>
          </cell>
          <cell r="BT1453">
            <v>2.2233749999999999</v>
          </cell>
          <cell r="BU1453">
            <v>0</v>
          </cell>
          <cell r="BV1453">
            <v>10.799249999999999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4.6399999999999997</v>
          </cell>
          <cell r="CC1453">
            <v>0</v>
          </cell>
          <cell r="CD1453">
            <v>19.399999999999999</v>
          </cell>
          <cell r="CE1453">
            <v>0</v>
          </cell>
          <cell r="CF1453">
            <v>0</v>
          </cell>
          <cell r="CG1453">
            <v>0</v>
          </cell>
          <cell r="CH1453">
            <v>299277.78000000003</v>
          </cell>
          <cell r="CI1453">
            <v>9.9281042975009268E-2</v>
          </cell>
          <cell r="CJ1453">
            <v>917.15204978674194</v>
          </cell>
          <cell r="CK1453">
            <v>138.63430325744997</v>
          </cell>
          <cell r="CL1453">
            <v>120.42316993013999</v>
          </cell>
          <cell r="CM1453">
            <v>6.2254500000000004</v>
          </cell>
          <cell r="CN1453">
            <v>75.0397131643698</v>
          </cell>
          <cell r="CO1453">
            <v>30.515953143059999</v>
          </cell>
          <cell r="CP1453">
            <v>17.718940534680002</v>
          </cell>
          <cell r="CQ1453">
            <v>1.7837819999999998</v>
          </cell>
          <cell r="CR1453">
            <v>0</v>
          </cell>
          <cell r="CS1453">
            <v>6.9620178324720872</v>
          </cell>
          <cell r="CT1453">
            <v>3849.1428390799219</v>
          </cell>
          <cell r="CU1453">
            <v>0</v>
          </cell>
          <cell r="CV1453">
            <v>30.3464007</v>
          </cell>
          <cell r="CW1453">
            <v>58.781108645423004</v>
          </cell>
          <cell r="CX1453">
            <v>25.75808948097</v>
          </cell>
          <cell r="CY1453">
            <v>68.578862439779996</v>
          </cell>
          <cell r="CZ1453">
            <v>0</v>
          </cell>
          <cell r="DA1453">
            <v>0</v>
          </cell>
          <cell r="DB1453">
            <v>0</v>
          </cell>
          <cell r="DC1453">
            <v>0</v>
          </cell>
        </row>
        <row r="1454">
          <cell r="C1454" t="str">
            <v>S6x17.25</v>
          </cell>
          <cell r="D1454" t="str">
            <v>F</v>
          </cell>
          <cell r="E1454">
            <v>17.25</v>
          </cell>
          <cell r="F1454">
            <v>5.0599999999999996</v>
          </cell>
          <cell r="G1454">
            <v>6</v>
          </cell>
          <cell r="H1454">
            <v>0</v>
          </cell>
          <cell r="I1454">
            <v>0</v>
          </cell>
          <cell r="J1454">
            <v>3.57</v>
          </cell>
          <cell r="K1454">
            <v>0</v>
          </cell>
          <cell r="L1454">
            <v>0</v>
          </cell>
          <cell r="M1454">
            <v>0.46500000000000002</v>
          </cell>
          <cell r="N1454">
            <v>0.35899999999999999</v>
          </cell>
          <cell r="O1454">
            <v>0</v>
          </cell>
          <cell r="P1454">
            <v>0</v>
          </cell>
          <cell r="Q1454">
            <v>0</v>
          </cell>
          <cell r="R1454">
            <v>0.875</v>
          </cell>
          <cell r="S1454">
            <v>0.875</v>
          </cell>
          <cell r="T1454">
            <v>0</v>
          </cell>
          <cell r="U1454">
            <v>4.25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4.97</v>
          </cell>
          <cell r="AB1454">
            <v>0</v>
          </cell>
          <cell r="AC1454">
            <v>9.67</v>
          </cell>
          <cell r="AD1454">
            <v>0</v>
          </cell>
          <cell r="AE1454">
            <v>0</v>
          </cell>
          <cell r="AF1454">
            <v>0</v>
          </cell>
          <cell r="AG1454">
            <v>6280</v>
          </cell>
          <cell r="AH1454">
            <v>141</v>
          </cell>
          <cell r="AI1454">
            <v>26.2</v>
          </cell>
          <cell r="AJ1454">
            <v>10.5</v>
          </cell>
          <cell r="AK1454">
            <v>8.74</v>
          </cell>
          <cell r="AL1454">
            <v>2.2799999999999998</v>
          </cell>
          <cell r="AM1454">
            <v>2.29</v>
          </cell>
          <cell r="AN1454">
            <v>2.35</v>
          </cell>
          <cell r="AO1454">
            <v>1.28</v>
          </cell>
          <cell r="AP1454">
            <v>0.67300000000000004</v>
          </cell>
          <cell r="AQ1454">
            <v>0</v>
          </cell>
          <cell r="AR1454">
            <v>0.371</v>
          </cell>
          <cell r="AS1454">
            <v>18.2</v>
          </cell>
          <cell r="AT1454">
            <v>0</v>
          </cell>
          <cell r="AU1454">
            <v>5.03</v>
          </cell>
          <cell r="AV1454">
            <v>1.61</v>
          </cell>
          <cell r="AW1454">
            <v>1.57</v>
          </cell>
          <cell r="AX1454">
            <v>5.23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D1454" t="str">
            <v>S150x25.7</v>
          </cell>
          <cell r="BE1454" t="str">
            <v>S150x25.7</v>
          </cell>
          <cell r="BF1454">
            <v>25.700000000000003</v>
          </cell>
          <cell r="BG1454">
            <v>32.670805859999994</v>
          </cell>
          <cell r="BH1454">
            <v>15.245999999999999</v>
          </cell>
          <cell r="BI1454">
            <v>0</v>
          </cell>
          <cell r="BJ1454">
            <v>0</v>
          </cell>
          <cell r="BK1454">
            <v>9.0713699999999999</v>
          </cell>
          <cell r="BL1454">
            <v>0</v>
          </cell>
          <cell r="BM1454">
            <v>0</v>
          </cell>
          <cell r="BN1454">
            <v>1.181565</v>
          </cell>
          <cell r="BO1454">
            <v>0.91221899999999989</v>
          </cell>
          <cell r="BP1454">
            <v>0</v>
          </cell>
          <cell r="BQ1454">
            <v>0</v>
          </cell>
          <cell r="BR1454">
            <v>0</v>
          </cell>
          <cell r="BS1454">
            <v>2.2233749999999999</v>
          </cell>
          <cell r="BT1454">
            <v>2.2233749999999999</v>
          </cell>
          <cell r="BU1454">
            <v>0</v>
          </cell>
          <cell r="BV1454">
            <v>10.799249999999999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4.97</v>
          </cell>
          <cell r="CC1454">
            <v>0</v>
          </cell>
          <cell r="CD1454">
            <v>9.67</v>
          </cell>
          <cell r="CE1454">
            <v>0</v>
          </cell>
          <cell r="CF1454">
            <v>0</v>
          </cell>
          <cell r="CG1454">
            <v>0</v>
          </cell>
          <cell r="CH1454">
            <v>441188.84</v>
          </cell>
          <cell r="CI1454">
            <v>2.8568626651992463E-2</v>
          </cell>
          <cell r="CJ1454">
            <v>1092.2447138369382</v>
          </cell>
          <cell r="CK1454">
            <v>172.2674774205</v>
          </cell>
          <cell r="CL1454">
            <v>143.39216691953999</v>
          </cell>
          <cell r="CM1454">
            <v>5.7934799999999997</v>
          </cell>
          <cell r="CN1454">
            <v>95.467190636892681</v>
          </cell>
          <cell r="CO1454">
            <v>38.555102089350001</v>
          </cell>
          <cell r="CP1454">
            <v>21.000225818880001</v>
          </cell>
          <cell r="CQ1454">
            <v>1.7100930000000001</v>
          </cell>
          <cell r="CR1454">
            <v>0</v>
          </cell>
          <cell r="CS1454">
            <v>15.466518657767331</v>
          </cell>
          <cell r="CT1454">
            <v>4898.9090679198998</v>
          </cell>
          <cell r="CU1454">
            <v>0</v>
          </cell>
          <cell r="CV1454">
            <v>32.477105430000002</v>
          </cell>
          <cell r="CW1454">
            <v>67.118854552575215</v>
          </cell>
          <cell r="CX1454">
            <v>25.75808948097</v>
          </cell>
          <cell r="CY1454">
            <v>85.805610181830005</v>
          </cell>
          <cell r="CZ1454">
            <v>0</v>
          </cell>
          <cell r="DA1454">
            <v>0</v>
          </cell>
          <cell r="DB1454">
            <v>0</v>
          </cell>
          <cell r="DC1454">
            <v>0</v>
          </cell>
        </row>
        <row r="1455">
          <cell r="C1455" t="str">
            <v>S8x18.4</v>
          </cell>
          <cell r="D1455" t="str">
            <v>F</v>
          </cell>
          <cell r="E1455">
            <v>18.399999999999999</v>
          </cell>
          <cell r="F1455">
            <v>5.4</v>
          </cell>
          <cell r="G1455">
            <v>8</v>
          </cell>
          <cell r="H1455">
            <v>0</v>
          </cell>
          <cell r="I1455">
            <v>0</v>
          </cell>
          <cell r="J1455">
            <v>4</v>
          </cell>
          <cell r="K1455">
            <v>0</v>
          </cell>
          <cell r="L1455">
            <v>0</v>
          </cell>
          <cell r="M1455">
            <v>0.27100000000000002</v>
          </cell>
          <cell r="N1455">
            <v>0.42499999999999999</v>
          </cell>
          <cell r="O1455">
            <v>0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0</v>
          </cell>
          <cell r="U1455">
            <v>6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4.71</v>
          </cell>
          <cell r="AB1455">
            <v>0</v>
          </cell>
          <cell r="AC1455">
            <v>22.9</v>
          </cell>
          <cell r="AD1455">
            <v>0</v>
          </cell>
          <cell r="AE1455">
            <v>0</v>
          </cell>
          <cell r="AF1455">
            <v>0</v>
          </cell>
          <cell r="AG1455">
            <v>3740</v>
          </cell>
          <cell r="AH1455">
            <v>845</v>
          </cell>
          <cell r="AI1455">
            <v>57.5</v>
          </cell>
          <cell r="AJ1455">
            <v>16.5</v>
          </cell>
          <cell r="AK1455">
            <v>14.4</v>
          </cell>
          <cell r="AL1455">
            <v>3.26</v>
          </cell>
          <cell r="AM1455">
            <v>3.69</v>
          </cell>
          <cell r="AN1455">
            <v>3.18</v>
          </cell>
          <cell r="AO1455">
            <v>1.84</v>
          </cell>
          <cell r="AP1455">
            <v>0.82699999999999996</v>
          </cell>
          <cell r="AQ1455">
            <v>0</v>
          </cell>
          <cell r="AR1455">
            <v>0.33500000000000002</v>
          </cell>
          <cell r="AS1455">
            <v>52.9</v>
          </cell>
          <cell r="AT1455">
            <v>0</v>
          </cell>
          <cell r="AU1455">
            <v>7.58</v>
          </cell>
          <cell r="AV1455">
            <v>3.22</v>
          </cell>
          <cell r="AW1455">
            <v>3</v>
          </cell>
          <cell r="AX1455">
            <v>8.17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D1455" t="str">
            <v>S200x27.4</v>
          </cell>
          <cell r="BE1455" t="str">
            <v>S200x27.4</v>
          </cell>
          <cell r="BF1455">
            <v>27.400000000000002</v>
          </cell>
          <cell r="BG1455">
            <v>34.866077400000002</v>
          </cell>
          <cell r="BH1455">
            <v>20.327999999999999</v>
          </cell>
          <cell r="BI1455">
            <v>0</v>
          </cell>
          <cell r="BJ1455">
            <v>0</v>
          </cell>
          <cell r="BK1455">
            <v>10.164</v>
          </cell>
          <cell r="BL1455">
            <v>0</v>
          </cell>
          <cell r="BM1455">
            <v>0</v>
          </cell>
          <cell r="BN1455">
            <v>0.68861099999999997</v>
          </cell>
          <cell r="BO1455">
            <v>1.079925</v>
          </cell>
          <cell r="BP1455">
            <v>0</v>
          </cell>
          <cell r="BQ1455">
            <v>0</v>
          </cell>
          <cell r="BR1455">
            <v>0</v>
          </cell>
          <cell r="BS1455">
            <v>2.5409999999999999</v>
          </cell>
          <cell r="BT1455">
            <v>2.5409999999999999</v>
          </cell>
          <cell r="BU1455">
            <v>0</v>
          </cell>
          <cell r="BV1455">
            <v>15.245999999999999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4.71</v>
          </cell>
          <cell r="CC1455">
            <v>0</v>
          </cell>
          <cell r="CD1455">
            <v>22.9</v>
          </cell>
          <cell r="CE1455">
            <v>0</v>
          </cell>
          <cell r="CF1455">
            <v>0</v>
          </cell>
          <cell r="CG1455">
            <v>0</v>
          </cell>
          <cell r="CH1455">
            <v>262746.21999999997</v>
          </cell>
          <cell r="CI1455">
            <v>0.17120914553853639</v>
          </cell>
          <cell r="CJ1455">
            <v>2397.1019483062573</v>
          </cell>
          <cell r="CK1455">
            <v>270.70603594649998</v>
          </cell>
          <cell r="CL1455">
            <v>236.25254046239999</v>
          </cell>
          <cell r="CM1455">
            <v>8.2836599999999994</v>
          </cell>
          <cell r="CN1455">
            <v>153.83141198695807</v>
          </cell>
          <cell r="CO1455">
            <v>52.172436018779997</v>
          </cell>
          <cell r="CP1455">
            <v>30.18782461464</v>
          </cell>
          <cell r="CQ1455">
            <v>2.101407</v>
          </cell>
          <cell r="CR1455">
            <v>0</v>
          </cell>
          <cell r="CS1455">
            <v>13.965724394479935</v>
          </cell>
          <cell r="CT1455">
            <v>14239.136796316632</v>
          </cell>
          <cell r="CU1455">
            <v>0</v>
          </cell>
          <cell r="CV1455">
            <v>48.94164198</v>
          </cell>
          <cell r="CW1455">
            <v>134.23770910515043</v>
          </cell>
          <cell r="CX1455">
            <v>49.219279262999997</v>
          </cell>
          <cell r="CY1455">
            <v>134.04050385956998</v>
          </cell>
          <cell r="CZ1455">
            <v>0</v>
          </cell>
          <cell r="DA1455">
            <v>0</v>
          </cell>
          <cell r="DB1455">
            <v>0</v>
          </cell>
          <cell r="DC1455">
            <v>0</v>
          </cell>
        </row>
        <row r="1456">
          <cell r="C1456" t="str">
            <v>S8x23</v>
          </cell>
          <cell r="D1456" t="str">
            <v>F</v>
          </cell>
          <cell r="E1456">
            <v>23</v>
          </cell>
          <cell r="F1456">
            <v>6.76</v>
          </cell>
          <cell r="G1456">
            <v>8</v>
          </cell>
          <cell r="H1456">
            <v>0</v>
          </cell>
          <cell r="I1456">
            <v>0</v>
          </cell>
          <cell r="J1456">
            <v>4.17</v>
          </cell>
          <cell r="K1456">
            <v>0</v>
          </cell>
          <cell r="L1456">
            <v>0</v>
          </cell>
          <cell r="M1456">
            <v>0.441</v>
          </cell>
          <cell r="N1456">
            <v>0.42499999999999999</v>
          </cell>
          <cell r="O1456">
            <v>0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0</v>
          </cell>
          <cell r="U1456">
            <v>6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4.91</v>
          </cell>
          <cell r="AB1456">
            <v>0</v>
          </cell>
          <cell r="AC1456">
            <v>14.1</v>
          </cell>
          <cell r="AD1456">
            <v>0</v>
          </cell>
          <cell r="AE1456">
            <v>0</v>
          </cell>
          <cell r="AF1456">
            <v>0</v>
          </cell>
          <cell r="AG1456">
            <v>4770</v>
          </cell>
          <cell r="AH1456">
            <v>397</v>
          </cell>
          <cell r="AI1456">
            <v>64.7</v>
          </cell>
          <cell r="AJ1456">
            <v>19.2</v>
          </cell>
          <cell r="AK1456">
            <v>16.2</v>
          </cell>
          <cell r="AL1456">
            <v>3.09</v>
          </cell>
          <cell r="AM1456">
            <v>4.2699999999999996</v>
          </cell>
          <cell r="AN1456">
            <v>3.67</v>
          </cell>
          <cell r="AO1456">
            <v>2.0499999999999998</v>
          </cell>
          <cell r="AP1456">
            <v>0.79500000000000004</v>
          </cell>
          <cell r="AQ1456">
            <v>0</v>
          </cell>
          <cell r="AR1456">
            <v>0.55000000000000004</v>
          </cell>
          <cell r="AS1456">
            <v>61.3</v>
          </cell>
          <cell r="AT1456">
            <v>0</v>
          </cell>
          <cell r="AU1456">
            <v>7.9</v>
          </cell>
          <cell r="AV1456">
            <v>3.5</v>
          </cell>
          <cell r="AW1456">
            <v>3</v>
          </cell>
          <cell r="AX1456">
            <v>9.5299999999999994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D1456" t="str">
            <v>S200x34</v>
          </cell>
          <cell r="BE1456" t="str">
            <v>S200x34</v>
          </cell>
          <cell r="BF1456">
            <v>34.300000000000004</v>
          </cell>
          <cell r="BG1456">
            <v>43.647163559999996</v>
          </cell>
          <cell r="BH1456">
            <v>20.327999999999999</v>
          </cell>
          <cell r="BI1456">
            <v>0</v>
          </cell>
          <cell r="BJ1456">
            <v>0</v>
          </cell>
          <cell r="BK1456">
            <v>10.595969999999999</v>
          </cell>
          <cell r="BL1456">
            <v>0</v>
          </cell>
          <cell r="BM1456">
            <v>0</v>
          </cell>
          <cell r="BN1456">
            <v>1.120581</v>
          </cell>
          <cell r="BO1456">
            <v>1.079925</v>
          </cell>
          <cell r="BP1456">
            <v>0</v>
          </cell>
          <cell r="BQ1456">
            <v>0</v>
          </cell>
          <cell r="BR1456">
            <v>0</v>
          </cell>
          <cell r="BS1456">
            <v>2.5409999999999999</v>
          </cell>
          <cell r="BT1456">
            <v>2.5409999999999999</v>
          </cell>
          <cell r="BU1456">
            <v>0</v>
          </cell>
          <cell r="BV1456">
            <v>15.245999999999999</v>
          </cell>
          <cell r="BW1456">
            <v>0</v>
          </cell>
          <cell r="BX1456">
            <v>0</v>
          </cell>
          <cell r="BY1456">
            <v>0</v>
          </cell>
          <cell r="BZ1456">
            <v>0</v>
          </cell>
          <cell r="CA1456">
            <v>0</v>
          </cell>
          <cell r="CB1456">
            <v>4.91</v>
          </cell>
          <cell r="CC1456">
            <v>0</v>
          </cell>
          <cell r="CD1456">
            <v>14.1</v>
          </cell>
          <cell r="CE1456">
            <v>0</v>
          </cell>
          <cell r="CF1456">
            <v>0</v>
          </cell>
          <cell r="CG1456">
            <v>0</v>
          </cell>
          <cell r="CH1456">
            <v>335106.81</v>
          </cell>
          <cell r="CI1456">
            <v>8.0437906247099344E-2</v>
          </cell>
          <cell r="CJ1456">
            <v>2697.2608009637365</v>
          </cell>
          <cell r="CK1456">
            <v>315.00338728319997</v>
          </cell>
          <cell r="CL1456">
            <v>265.78410802019999</v>
          </cell>
          <cell r="CM1456">
            <v>7.8516899999999996</v>
          </cell>
          <cell r="CN1456">
            <v>178.01087511769944</v>
          </cell>
          <cell r="CO1456">
            <v>60.211584965069996</v>
          </cell>
          <cell r="CP1456">
            <v>33.633174163049993</v>
          </cell>
          <cell r="CQ1456">
            <v>2.020095</v>
          </cell>
          <cell r="CR1456">
            <v>0</v>
          </cell>
          <cell r="CS1456">
            <v>22.928801244668552</v>
          </cell>
          <cell r="CT1456">
            <v>16500.171750741203</v>
          </cell>
          <cell r="CU1456">
            <v>0</v>
          </cell>
          <cell r="CV1456">
            <v>51.007779900000003</v>
          </cell>
          <cell r="CW1456">
            <v>145.91055337516349</v>
          </cell>
          <cell r="CX1456">
            <v>49.219279262999997</v>
          </cell>
          <cell r="CY1456">
            <v>156.35324379212997</v>
          </cell>
          <cell r="CZ1456">
            <v>0</v>
          </cell>
          <cell r="DA1456">
            <v>0</v>
          </cell>
          <cell r="DB1456">
            <v>0</v>
          </cell>
          <cell r="DC1456">
            <v>0</v>
          </cell>
        </row>
        <row r="1457">
          <cell r="C1457" t="str">
            <v>ST1.5x2.85</v>
          </cell>
          <cell r="D1457" t="str">
            <v>F</v>
          </cell>
          <cell r="E1457">
            <v>2.85</v>
          </cell>
          <cell r="F1457">
            <v>0.83</v>
          </cell>
          <cell r="G1457">
            <v>1.5</v>
          </cell>
          <cell r="H1457">
            <v>0</v>
          </cell>
          <cell r="I1457">
            <v>0</v>
          </cell>
          <cell r="J1457">
            <v>2.33</v>
          </cell>
          <cell r="K1457">
            <v>0</v>
          </cell>
          <cell r="L1457">
            <v>0</v>
          </cell>
          <cell r="M1457">
            <v>0.17</v>
          </cell>
          <cell r="N1457">
            <v>0.26</v>
          </cell>
          <cell r="O1457">
            <v>0</v>
          </cell>
          <cell r="P1457">
            <v>0</v>
          </cell>
          <cell r="Q1457">
            <v>0</v>
          </cell>
          <cell r="R1457">
            <v>0.625</v>
          </cell>
          <cell r="S1457">
            <v>0.625</v>
          </cell>
          <cell r="T1457">
            <v>0</v>
          </cell>
          <cell r="V1457">
            <v>0</v>
          </cell>
          <cell r="W1457">
            <v>0.32900000000000001</v>
          </cell>
          <cell r="X1457">
            <v>0</v>
          </cell>
          <cell r="Y1457">
            <v>0</v>
          </cell>
          <cell r="Z1457">
            <v>0.17100000000000001</v>
          </cell>
          <cell r="AA1457">
            <v>0</v>
          </cell>
          <cell r="AB1457">
            <v>0</v>
          </cell>
          <cell r="AC1457">
            <v>5.82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0.114</v>
          </cell>
          <cell r="AJ1457">
            <v>0.19600000000000001</v>
          </cell>
          <cell r="AK1457">
            <v>9.7000000000000003E-2</v>
          </cell>
          <cell r="AL1457">
            <v>0.37</v>
          </cell>
          <cell r="AM1457">
            <v>0.223</v>
          </cell>
          <cell r="AN1457">
            <v>0.32800000000000001</v>
          </cell>
          <cell r="AO1457">
            <v>0.192</v>
          </cell>
          <cell r="AP1457">
            <v>0.51800000000000002</v>
          </cell>
          <cell r="AQ1457">
            <v>0</v>
          </cell>
          <cell r="AR1457">
            <v>2.1600000000000001E-2</v>
          </cell>
          <cell r="AS1457">
            <v>1.89E-3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0.66800000000000004</v>
          </cell>
          <cell r="AZ1457">
            <v>0.91100000000000003</v>
          </cell>
          <cell r="BA1457">
            <v>0</v>
          </cell>
          <cell r="BB1457">
            <v>1</v>
          </cell>
          <cell r="BD1457" t="str">
            <v>ST37.5x4.25</v>
          </cell>
          <cell r="BE1457" t="str">
            <v>ST37.5x4.25</v>
          </cell>
          <cell r="BF1457">
            <v>4.25</v>
          </cell>
          <cell r="BG1457">
            <v>5.3590452299999995</v>
          </cell>
          <cell r="BH1457">
            <v>3.8114999999999997</v>
          </cell>
          <cell r="BI1457">
            <v>0</v>
          </cell>
          <cell r="BJ1457">
            <v>0</v>
          </cell>
          <cell r="BK1457">
            <v>5.9205300000000003</v>
          </cell>
          <cell r="BL1457">
            <v>0</v>
          </cell>
          <cell r="BM1457">
            <v>0</v>
          </cell>
          <cell r="BN1457">
            <v>0.43197000000000002</v>
          </cell>
          <cell r="BO1457">
            <v>0.66066000000000003</v>
          </cell>
          <cell r="BP1457">
            <v>0</v>
          </cell>
          <cell r="BQ1457">
            <v>0</v>
          </cell>
          <cell r="BR1457">
            <v>0</v>
          </cell>
          <cell r="BS1457">
            <v>1.588125</v>
          </cell>
          <cell r="BT1457">
            <v>1.588125</v>
          </cell>
          <cell r="BU1457">
            <v>0</v>
          </cell>
          <cell r="BW1457">
            <v>0</v>
          </cell>
          <cell r="BX1457">
            <v>0.83598899999999998</v>
          </cell>
          <cell r="BY1457">
            <v>0</v>
          </cell>
          <cell r="BZ1457">
            <v>0</v>
          </cell>
          <cell r="CA1457">
            <v>0.43451100000000004</v>
          </cell>
          <cell r="CB1457">
            <v>0</v>
          </cell>
          <cell r="CC1457">
            <v>0</v>
          </cell>
          <cell r="CD1457">
            <v>5.82</v>
          </cell>
          <cell r="CE1457">
            <v>0</v>
          </cell>
          <cell r="CF1457">
            <v>0</v>
          </cell>
          <cell r="CG1457">
            <v>0</v>
          </cell>
          <cell r="CH1457">
            <v>0</v>
          </cell>
          <cell r="CI1457">
            <v>0</v>
          </cell>
          <cell r="CJ1457">
            <v>4.752515167076754</v>
          </cell>
          <cell r="CK1457">
            <v>3.215659578516</v>
          </cell>
          <cell r="CL1457">
            <v>1.591423362837</v>
          </cell>
          <cell r="CM1457">
            <v>0.94016999999999995</v>
          </cell>
          <cell r="CN1457">
            <v>9.2965866864747024</v>
          </cell>
          <cell r="CO1457">
            <v>5.381307866088</v>
          </cell>
          <cell r="CP1457">
            <v>3.1500338728320001</v>
          </cell>
          <cell r="CQ1457">
            <v>1.316238</v>
          </cell>
          <cell r="CR1457">
            <v>0</v>
          </cell>
          <cell r="CS1457">
            <v>0.90047655797243764</v>
          </cell>
          <cell r="CT1457">
            <v>0.50873286474552815</v>
          </cell>
          <cell r="CU1457">
            <v>0</v>
          </cell>
          <cell r="CV1457">
            <v>0</v>
          </cell>
          <cell r="CW1457">
            <v>0</v>
          </cell>
          <cell r="CX1457">
            <v>0</v>
          </cell>
          <cell r="CY1457">
            <v>0</v>
          </cell>
          <cell r="CZ1457">
            <v>1.6973880000000001</v>
          </cell>
          <cell r="DA1457">
            <v>0.91100000000000003</v>
          </cell>
          <cell r="DB1457">
            <v>0</v>
          </cell>
          <cell r="DC1457">
            <v>1</v>
          </cell>
        </row>
        <row r="1458">
          <cell r="C1458" t="str">
            <v>ST1.5x3.75</v>
          </cell>
          <cell r="D1458" t="str">
            <v>F</v>
          </cell>
          <cell r="E1458">
            <v>3.75</v>
          </cell>
          <cell r="F1458">
            <v>1.1000000000000001</v>
          </cell>
          <cell r="G1458">
            <v>1.5</v>
          </cell>
          <cell r="H1458">
            <v>0</v>
          </cell>
          <cell r="I1458">
            <v>0</v>
          </cell>
          <cell r="J1458">
            <v>2.5099999999999998</v>
          </cell>
          <cell r="K1458">
            <v>0</v>
          </cell>
          <cell r="L1458">
            <v>0</v>
          </cell>
          <cell r="M1458">
            <v>0.34899999999999998</v>
          </cell>
          <cell r="N1458">
            <v>0.26</v>
          </cell>
          <cell r="O1458">
            <v>0</v>
          </cell>
          <cell r="P1458">
            <v>0</v>
          </cell>
          <cell r="Q1458">
            <v>0</v>
          </cell>
          <cell r="R1458">
            <v>0.625</v>
          </cell>
          <cell r="S1458">
            <v>0.625</v>
          </cell>
          <cell r="T1458">
            <v>0</v>
          </cell>
          <cell r="V1458">
            <v>0</v>
          </cell>
          <cell r="W1458">
            <v>0.432</v>
          </cell>
          <cell r="X1458">
            <v>0</v>
          </cell>
          <cell r="Y1458">
            <v>0</v>
          </cell>
          <cell r="Z1458">
            <v>0.219</v>
          </cell>
          <cell r="AA1458">
            <v>0</v>
          </cell>
          <cell r="AB1458">
            <v>0</v>
          </cell>
          <cell r="AC1458">
            <v>2.84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0.2</v>
          </cell>
          <cell r="AJ1458">
            <v>0.35099999999999998</v>
          </cell>
          <cell r="AK1458">
            <v>0.187</v>
          </cell>
          <cell r="AL1458">
            <v>0.42599999999999999</v>
          </cell>
          <cell r="AM1458">
            <v>0.28899999999999998</v>
          </cell>
          <cell r="AN1458">
            <v>0.41099999999999998</v>
          </cell>
          <cell r="AO1458">
            <v>0.23</v>
          </cell>
          <cell r="AP1458">
            <v>0.51300000000000001</v>
          </cell>
          <cell r="AQ1458">
            <v>0</v>
          </cell>
          <cell r="AR1458">
            <v>4.3200000000000002E-2</v>
          </cell>
          <cell r="AS1458">
            <v>4.96E-3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0.73199999999999998</v>
          </cell>
          <cell r="AZ1458">
            <v>0.83</v>
          </cell>
          <cell r="BA1458">
            <v>0</v>
          </cell>
          <cell r="BB1458">
            <v>1</v>
          </cell>
          <cell r="BD1458" t="str">
            <v>ST37.5x5.6</v>
          </cell>
          <cell r="BE1458" t="str">
            <v>ST37.5x5.6</v>
          </cell>
          <cell r="BF1458">
            <v>5.59</v>
          </cell>
          <cell r="BG1458">
            <v>7.1023491000000005</v>
          </cell>
          <cell r="BH1458">
            <v>3.8114999999999997</v>
          </cell>
          <cell r="BI1458">
            <v>0</v>
          </cell>
          <cell r="BJ1458">
            <v>0</v>
          </cell>
          <cell r="BK1458">
            <v>6.3779099999999991</v>
          </cell>
          <cell r="BL1458">
            <v>0</v>
          </cell>
          <cell r="BM1458">
            <v>0</v>
          </cell>
          <cell r="BN1458">
            <v>0.88680899999999996</v>
          </cell>
          <cell r="BO1458">
            <v>0.66066000000000003</v>
          </cell>
          <cell r="BP1458">
            <v>0</v>
          </cell>
          <cell r="BQ1458">
            <v>0</v>
          </cell>
          <cell r="BR1458">
            <v>0</v>
          </cell>
          <cell r="BS1458">
            <v>1.588125</v>
          </cell>
          <cell r="BT1458">
            <v>1.588125</v>
          </cell>
          <cell r="BU1458">
            <v>0</v>
          </cell>
          <cell r="BW1458">
            <v>0</v>
          </cell>
          <cell r="BX1458">
            <v>1.097712</v>
          </cell>
          <cell r="BY1458">
            <v>0</v>
          </cell>
          <cell r="BZ1458">
            <v>0</v>
          </cell>
          <cell r="CA1458">
            <v>0.55647899999999995</v>
          </cell>
          <cell r="CB1458">
            <v>0</v>
          </cell>
          <cell r="CC1458">
            <v>0</v>
          </cell>
          <cell r="CD1458">
            <v>2.84</v>
          </cell>
          <cell r="CE1458">
            <v>0</v>
          </cell>
          <cell r="CF1458">
            <v>0</v>
          </cell>
          <cell r="CG1458">
            <v>0</v>
          </cell>
          <cell r="CH1458">
            <v>0</v>
          </cell>
          <cell r="CI1458">
            <v>0</v>
          </cell>
          <cell r="CJ1458">
            <v>8.3377459071522004</v>
          </cell>
          <cell r="CK1458">
            <v>5.7586556737709991</v>
          </cell>
          <cell r="CL1458">
            <v>3.0680017407269999</v>
          </cell>
          <cell r="CM1458">
            <v>1.0824659999999999</v>
          </cell>
          <cell r="CN1458">
            <v>12.048042835834927</v>
          </cell>
          <cell r="CO1458">
            <v>6.7430412590309992</v>
          </cell>
          <cell r="CP1458">
            <v>3.77347807683</v>
          </cell>
          <cell r="CQ1458">
            <v>1.3035330000000001</v>
          </cell>
          <cell r="CR1458">
            <v>0</v>
          </cell>
          <cell r="CS1458">
            <v>1.8009531159448753</v>
          </cell>
          <cell r="CT1458">
            <v>1.3350873064221267</v>
          </cell>
          <cell r="CU1458">
            <v>0</v>
          </cell>
          <cell r="CV1458">
            <v>0</v>
          </cell>
          <cell r="CW1458">
            <v>0</v>
          </cell>
          <cell r="CX1458">
            <v>0</v>
          </cell>
          <cell r="CY1458">
            <v>0</v>
          </cell>
          <cell r="CZ1458">
            <v>1.860012</v>
          </cell>
          <cell r="DA1458">
            <v>0.83</v>
          </cell>
          <cell r="DB1458">
            <v>0</v>
          </cell>
          <cell r="DC1458">
            <v>1</v>
          </cell>
        </row>
        <row r="1459">
          <cell r="C1459" t="str">
            <v>ST10x33</v>
          </cell>
          <cell r="D1459" t="str">
            <v>F</v>
          </cell>
          <cell r="E1459">
            <v>33</v>
          </cell>
          <cell r="F1459">
            <v>9.69</v>
          </cell>
          <cell r="G1459">
            <v>10</v>
          </cell>
          <cell r="H1459">
            <v>0</v>
          </cell>
          <cell r="I1459">
            <v>0</v>
          </cell>
          <cell r="J1459">
            <v>6.26</v>
          </cell>
          <cell r="K1459">
            <v>0</v>
          </cell>
          <cell r="L1459">
            <v>0</v>
          </cell>
          <cell r="M1459">
            <v>0.505</v>
          </cell>
          <cell r="N1459">
            <v>0.79500000000000004</v>
          </cell>
          <cell r="O1459">
            <v>0</v>
          </cell>
          <cell r="P1459">
            <v>0</v>
          </cell>
          <cell r="Q1459">
            <v>0</v>
          </cell>
          <cell r="R1459">
            <v>1.625</v>
          </cell>
          <cell r="S1459">
            <v>1.625</v>
          </cell>
          <cell r="T1459">
            <v>0</v>
          </cell>
          <cell r="V1459">
            <v>0</v>
          </cell>
          <cell r="W1459">
            <v>2.81</v>
          </cell>
          <cell r="X1459">
            <v>0</v>
          </cell>
          <cell r="Y1459">
            <v>0</v>
          </cell>
          <cell r="Z1459">
            <v>0.84099999999999997</v>
          </cell>
          <cell r="AA1459">
            <v>0</v>
          </cell>
          <cell r="AB1459">
            <v>0</v>
          </cell>
          <cell r="AC1459">
            <v>17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92.9</v>
          </cell>
          <cell r="AJ1459">
            <v>23.4</v>
          </cell>
          <cell r="AK1459">
            <v>12.9</v>
          </cell>
          <cell r="AL1459">
            <v>3.1</v>
          </cell>
          <cell r="AM1459">
            <v>13.7</v>
          </cell>
          <cell r="AN1459">
            <v>7.7</v>
          </cell>
          <cell r="AO1459">
            <v>4.3899999999999997</v>
          </cell>
          <cell r="AP1459">
            <v>1.19</v>
          </cell>
          <cell r="AQ1459">
            <v>0</v>
          </cell>
          <cell r="AR1459">
            <v>1.78</v>
          </cell>
          <cell r="AS1459">
            <v>4.0199999999999996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4.0999999999999996</v>
          </cell>
          <cell r="AZ1459">
            <v>0.65400000000000003</v>
          </cell>
          <cell r="BA1459">
            <v>0</v>
          </cell>
          <cell r="BB1459">
            <v>1</v>
          </cell>
          <cell r="BD1459" t="str">
            <v>ST255x49.1</v>
          </cell>
          <cell r="BE1459" t="str">
            <v>ST255x49.1</v>
          </cell>
          <cell r="BF1459">
            <v>49.2</v>
          </cell>
          <cell r="BG1459">
            <v>62.565238889999996</v>
          </cell>
          <cell r="BH1459">
            <v>25.41</v>
          </cell>
          <cell r="BI1459">
            <v>0</v>
          </cell>
          <cell r="BJ1459">
            <v>0</v>
          </cell>
          <cell r="BK1459">
            <v>15.906659999999999</v>
          </cell>
          <cell r="BL1459">
            <v>0</v>
          </cell>
          <cell r="BM1459">
            <v>0</v>
          </cell>
          <cell r="BN1459">
            <v>1.2832049999999999</v>
          </cell>
          <cell r="BO1459">
            <v>2.020095</v>
          </cell>
          <cell r="BP1459">
            <v>0</v>
          </cell>
          <cell r="BQ1459">
            <v>0</v>
          </cell>
          <cell r="BR1459">
            <v>0</v>
          </cell>
          <cell r="BS1459">
            <v>4.1291250000000002</v>
          </cell>
          <cell r="BT1459">
            <v>4.1291250000000002</v>
          </cell>
          <cell r="BU1459">
            <v>0</v>
          </cell>
          <cell r="BW1459">
            <v>0</v>
          </cell>
          <cell r="BX1459">
            <v>7.1402099999999997</v>
          </cell>
          <cell r="BY1459">
            <v>0</v>
          </cell>
          <cell r="BZ1459">
            <v>0</v>
          </cell>
          <cell r="CA1459">
            <v>2.136981</v>
          </cell>
          <cell r="CB1459">
            <v>0</v>
          </cell>
          <cell r="CC1459">
            <v>0</v>
          </cell>
          <cell r="CD1459">
            <v>17</v>
          </cell>
          <cell r="CE1459">
            <v>0</v>
          </cell>
          <cell r="CF1459">
            <v>0</v>
          </cell>
          <cell r="CG1459">
            <v>0</v>
          </cell>
          <cell r="CH1459">
            <v>0</v>
          </cell>
          <cell r="CI1459">
            <v>0</v>
          </cell>
          <cell r="CJ1459">
            <v>3872.882973872197</v>
          </cell>
          <cell r="CK1459">
            <v>383.91037825139995</v>
          </cell>
          <cell r="CL1459">
            <v>211.6429008309</v>
          </cell>
          <cell r="CM1459">
            <v>7.8771000000000004</v>
          </cell>
          <cell r="CN1459">
            <v>571.13559463992567</v>
          </cell>
          <cell r="CO1459">
            <v>126.32948344169999</v>
          </cell>
          <cell r="CP1459">
            <v>72.02421198818999</v>
          </cell>
          <cell r="CQ1459">
            <v>3.02379</v>
          </cell>
          <cell r="CR1459">
            <v>0</v>
          </cell>
          <cell r="CS1459">
            <v>74.205938573654578</v>
          </cell>
          <cell r="CT1459">
            <v>1082.0667281889009</v>
          </cell>
          <cell r="CU1459">
            <v>0</v>
          </cell>
          <cell r="CV1459">
            <v>0</v>
          </cell>
          <cell r="CW1459">
            <v>0</v>
          </cell>
          <cell r="CX1459">
            <v>0</v>
          </cell>
          <cell r="CY1459">
            <v>0</v>
          </cell>
          <cell r="CZ1459">
            <v>10.418099999999999</v>
          </cell>
          <cell r="DA1459">
            <v>0.65400000000000003</v>
          </cell>
          <cell r="DB1459">
            <v>0</v>
          </cell>
          <cell r="DC1459">
            <v>1</v>
          </cell>
        </row>
        <row r="1460">
          <cell r="C1460" t="str">
            <v>ST10x37.5</v>
          </cell>
          <cell r="D1460" t="str">
            <v>F</v>
          </cell>
          <cell r="E1460">
            <v>37.5</v>
          </cell>
          <cell r="F1460">
            <v>11</v>
          </cell>
          <cell r="G1460">
            <v>10</v>
          </cell>
          <cell r="H1460">
            <v>0</v>
          </cell>
          <cell r="I1460">
            <v>0</v>
          </cell>
          <cell r="J1460">
            <v>6.39</v>
          </cell>
          <cell r="K1460">
            <v>0</v>
          </cell>
          <cell r="L1460">
            <v>0</v>
          </cell>
          <cell r="M1460">
            <v>0.63500000000000001</v>
          </cell>
          <cell r="N1460">
            <v>0.79500000000000004</v>
          </cell>
          <cell r="O1460">
            <v>0</v>
          </cell>
          <cell r="P1460">
            <v>0</v>
          </cell>
          <cell r="Q1460">
            <v>0</v>
          </cell>
          <cell r="R1460">
            <v>1.625</v>
          </cell>
          <cell r="S1460">
            <v>1.625</v>
          </cell>
          <cell r="T1460">
            <v>0</v>
          </cell>
          <cell r="V1460">
            <v>0</v>
          </cell>
          <cell r="W1460">
            <v>3.07</v>
          </cell>
          <cell r="X1460">
            <v>0</v>
          </cell>
          <cell r="Y1460">
            <v>0</v>
          </cell>
          <cell r="Z1460">
            <v>1.34</v>
          </cell>
          <cell r="AA1460">
            <v>0</v>
          </cell>
          <cell r="AB1460">
            <v>0</v>
          </cell>
          <cell r="AC1460">
            <v>13.6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109</v>
          </cell>
          <cell r="AJ1460">
            <v>28.6</v>
          </cell>
          <cell r="AK1460">
            <v>15.8</v>
          </cell>
          <cell r="AL1460">
            <v>3.15</v>
          </cell>
          <cell r="AM1460">
            <v>14.8</v>
          </cell>
          <cell r="AN1460">
            <v>8.36</v>
          </cell>
          <cell r="AO1460">
            <v>4.62</v>
          </cell>
          <cell r="AP1460">
            <v>1.1599999999999999</v>
          </cell>
          <cell r="AQ1460">
            <v>0</v>
          </cell>
          <cell r="AR1460">
            <v>2.2799999999999998</v>
          </cell>
          <cell r="AS1460">
            <v>7.21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4.29</v>
          </cell>
          <cell r="AZ1460">
            <v>0.61199999999999999</v>
          </cell>
          <cell r="BA1460">
            <v>0</v>
          </cell>
          <cell r="BB1460">
            <v>1</v>
          </cell>
          <cell r="BD1460" t="str">
            <v>ST255x56</v>
          </cell>
          <cell r="BE1460" t="str">
            <v>ST255x56</v>
          </cell>
          <cell r="BF1460">
            <v>55.9</v>
          </cell>
          <cell r="BG1460">
            <v>71.023490999999993</v>
          </cell>
          <cell r="BH1460">
            <v>25.41</v>
          </cell>
          <cell r="BI1460">
            <v>0</v>
          </cell>
          <cell r="BJ1460">
            <v>0</v>
          </cell>
          <cell r="BK1460">
            <v>16.236989999999999</v>
          </cell>
          <cell r="BL1460">
            <v>0</v>
          </cell>
          <cell r="BM1460">
            <v>0</v>
          </cell>
          <cell r="BN1460">
            <v>1.6135349999999999</v>
          </cell>
          <cell r="BO1460">
            <v>2.020095</v>
          </cell>
          <cell r="BP1460">
            <v>0</v>
          </cell>
          <cell r="BQ1460">
            <v>0</v>
          </cell>
          <cell r="BR1460">
            <v>0</v>
          </cell>
          <cell r="BS1460">
            <v>4.1291250000000002</v>
          </cell>
          <cell r="BT1460">
            <v>4.1291250000000002</v>
          </cell>
          <cell r="BU1460">
            <v>0</v>
          </cell>
          <cell r="BW1460">
            <v>0</v>
          </cell>
          <cell r="BX1460">
            <v>7.8008699999999997</v>
          </cell>
          <cell r="BY1460">
            <v>0</v>
          </cell>
          <cell r="BZ1460">
            <v>0</v>
          </cell>
          <cell r="CA1460">
            <v>3.4049400000000003</v>
          </cell>
          <cell r="CB1460">
            <v>0</v>
          </cell>
          <cell r="CC1460">
            <v>0</v>
          </cell>
          <cell r="CD1460">
            <v>13.6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4544.0715193979486</v>
          </cell>
          <cell r="CK1460">
            <v>469.22379564059997</v>
          </cell>
          <cell r="CL1460">
            <v>259.22153745179997</v>
          </cell>
          <cell r="CM1460">
            <v>8.0041499999999992</v>
          </cell>
          <cell r="CN1460">
            <v>616.99319712926285</v>
          </cell>
          <cell r="CO1460">
            <v>137.15772487955999</v>
          </cell>
          <cell r="CP1460">
            <v>75.797690065019992</v>
          </cell>
          <cell r="CQ1460">
            <v>2.9475599999999997</v>
          </cell>
          <cell r="CR1460">
            <v>0</v>
          </cell>
          <cell r="CS1460">
            <v>95.05030334153507</v>
          </cell>
          <cell r="CT1460">
            <v>1940.721669214422</v>
          </cell>
          <cell r="CU1460">
            <v>0</v>
          </cell>
          <cell r="CV1460">
            <v>0</v>
          </cell>
          <cell r="CW1460">
            <v>0</v>
          </cell>
          <cell r="CX1460">
            <v>0</v>
          </cell>
          <cell r="CY1460">
            <v>0</v>
          </cell>
          <cell r="CZ1460">
            <v>10.90089</v>
          </cell>
          <cell r="DA1460">
            <v>0.61199999999999999</v>
          </cell>
          <cell r="DB1460">
            <v>0</v>
          </cell>
          <cell r="DC1460">
            <v>1</v>
          </cell>
        </row>
        <row r="1461">
          <cell r="C1461" t="str">
            <v>ST10x43</v>
          </cell>
          <cell r="D1461" t="str">
            <v>F</v>
          </cell>
          <cell r="E1461">
            <v>43</v>
          </cell>
          <cell r="F1461">
            <v>12.7</v>
          </cell>
          <cell r="G1461">
            <v>10.199999999999999</v>
          </cell>
          <cell r="H1461">
            <v>0</v>
          </cell>
          <cell r="I1461">
            <v>0</v>
          </cell>
          <cell r="J1461">
            <v>7.06</v>
          </cell>
          <cell r="K1461">
            <v>0</v>
          </cell>
          <cell r="L1461">
            <v>0</v>
          </cell>
          <cell r="M1461">
            <v>0.66</v>
          </cell>
          <cell r="N1461">
            <v>0.92</v>
          </cell>
          <cell r="O1461">
            <v>0</v>
          </cell>
          <cell r="P1461">
            <v>0</v>
          </cell>
          <cell r="Q1461">
            <v>0</v>
          </cell>
          <cell r="R1461">
            <v>1.75</v>
          </cell>
          <cell r="S1461">
            <v>1.75</v>
          </cell>
          <cell r="T1461">
            <v>0</v>
          </cell>
          <cell r="V1461">
            <v>0</v>
          </cell>
          <cell r="W1461">
            <v>2.91</v>
          </cell>
          <cell r="X1461">
            <v>0</v>
          </cell>
          <cell r="Y1461">
            <v>0</v>
          </cell>
          <cell r="Z1461">
            <v>0.97199999999999998</v>
          </cell>
          <cell r="AA1461">
            <v>0</v>
          </cell>
          <cell r="AB1461">
            <v>0</v>
          </cell>
          <cell r="AC1461">
            <v>13.1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124</v>
          </cell>
          <cell r="AJ1461">
            <v>31.1</v>
          </cell>
          <cell r="AK1461">
            <v>17.2</v>
          </cell>
          <cell r="AL1461">
            <v>3.13</v>
          </cell>
          <cell r="AM1461">
            <v>23.3</v>
          </cell>
          <cell r="AN1461">
            <v>11.6</v>
          </cell>
          <cell r="AO1461">
            <v>6.59</v>
          </cell>
          <cell r="AP1461">
            <v>1.36</v>
          </cell>
          <cell r="AQ1461">
            <v>0</v>
          </cell>
          <cell r="AR1461">
            <v>3.3</v>
          </cell>
          <cell r="AS1461">
            <v>9.17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4.2</v>
          </cell>
          <cell r="AZ1461">
            <v>0.66</v>
          </cell>
          <cell r="BA1461">
            <v>0</v>
          </cell>
          <cell r="BB1461">
            <v>1</v>
          </cell>
          <cell r="BD1461" t="str">
            <v>ST255x64</v>
          </cell>
          <cell r="BE1461" t="str">
            <v>ST255x64</v>
          </cell>
          <cell r="BF1461">
            <v>64</v>
          </cell>
          <cell r="BG1461">
            <v>81.999848699999987</v>
          </cell>
          <cell r="BH1461">
            <v>25.918199999999999</v>
          </cell>
          <cell r="BI1461">
            <v>0</v>
          </cell>
          <cell r="BJ1461">
            <v>0</v>
          </cell>
          <cell r="BK1461">
            <v>17.939459999999997</v>
          </cell>
          <cell r="BL1461">
            <v>0</v>
          </cell>
          <cell r="BM1461">
            <v>0</v>
          </cell>
          <cell r="BN1461">
            <v>1.67706</v>
          </cell>
          <cell r="BO1461">
            <v>2.33772</v>
          </cell>
          <cell r="BP1461">
            <v>0</v>
          </cell>
          <cell r="BQ1461">
            <v>0</v>
          </cell>
          <cell r="BR1461">
            <v>0</v>
          </cell>
          <cell r="BS1461">
            <v>4.4467499999999998</v>
          </cell>
          <cell r="BT1461">
            <v>4.4467499999999998</v>
          </cell>
          <cell r="BU1461">
            <v>0</v>
          </cell>
          <cell r="BW1461">
            <v>0</v>
          </cell>
          <cell r="BX1461">
            <v>7.3943099999999999</v>
          </cell>
          <cell r="BY1461">
            <v>0</v>
          </cell>
          <cell r="BZ1461">
            <v>0</v>
          </cell>
          <cell r="CA1461">
            <v>2.4698519999999999</v>
          </cell>
          <cell r="CB1461">
            <v>0</v>
          </cell>
          <cell r="CC1461">
            <v>0</v>
          </cell>
          <cell r="CD1461">
            <v>13.1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5169.4024624343638</v>
          </cell>
          <cell r="CK1461">
            <v>510.23986169310001</v>
          </cell>
          <cell r="CL1461">
            <v>282.19053444119999</v>
          </cell>
          <cell r="CM1461">
            <v>7.9533299999999993</v>
          </cell>
          <cell r="CN1461">
            <v>971.34739818323135</v>
          </cell>
          <cell r="CO1461">
            <v>190.31454648359997</v>
          </cell>
          <cell r="CP1461">
            <v>108.11835011439</v>
          </cell>
          <cell r="CQ1461">
            <v>3.4557600000000002</v>
          </cell>
          <cell r="CR1461">
            <v>0</v>
          </cell>
          <cell r="CS1461">
            <v>137.57280746801129</v>
          </cell>
          <cell r="CT1461">
            <v>2468.2964919134884</v>
          </cell>
          <cell r="CU1461">
            <v>0</v>
          </cell>
          <cell r="CV1461">
            <v>0</v>
          </cell>
          <cell r="CW1461">
            <v>0</v>
          </cell>
          <cell r="CX1461">
            <v>0</v>
          </cell>
          <cell r="CY1461">
            <v>0</v>
          </cell>
          <cell r="CZ1461">
            <v>10.6722</v>
          </cell>
          <cell r="DA1461">
            <v>0.66</v>
          </cell>
          <cell r="DB1461">
            <v>0</v>
          </cell>
          <cell r="DC1461">
            <v>1</v>
          </cell>
        </row>
        <row r="1462">
          <cell r="C1462" t="str">
            <v>ST10x48</v>
          </cell>
          <cell r="D1462" t="str">
            <v>F</v>
          </cell>
          <cell r="E1462">
            <v>48</v>
          </cell>
          <cell r="F1462">
            <v>14.1</v>
          </cell>
          <cell r="G1462">
            <v>10.199999999999999</v>
          </cell>
          <cell r="H1462">
            <v>0</v>
          </cell>
          <cell r="I1462">
            <v>0</v>
          </cell>
          <cell r="J1462">
            <v>7.2</v>
          </cell>
          <cell r="K1462">
            <v>0</v>
          </cell>
          <cell r="L1462">
            <v>0</v>
          </cell>
          <cell r="M1462">
            <v>0.8</v>
          </cell>
          <cell r="N1462">
            <v>0.92</v>
          </cell>
          <cell r="O1462">
            <v>0</v>
          </cell>
          <cell r="P1462">
            <v>0</v>
          </cell>
          <cell r="Q1462">
            <v>0</v>
          </cell>
          <cell r="R1462">
            <v>1.75</v>
          </cell>
          <cell r="S1462">
            <v>1.75</v>
          </cell>
          <cell r="T1462">
            <v>0</v>
          </cell>
          <cell r="V1462">
            <v>0</v>
          </cell>
          <cell r="W1462">
            <v>3.13</v>
          </cell>
          <cell r="X1462">
            <v>0</v>
          </cell>
          <cell r="Y1462">
            <v>0</v>
          </cell>
          <cell r="Z1462">
            <v>1.35</v>
          </cell>
          <cell r="AA1462">
            <v>0</v>
          </cell>
          <cell r="AB1462">
            <v>0</v>
          </cell>
          <cell r="AC1462">
            <v>10.8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143</v>
          </cell>
          <cell r="AJ1462">
            <v>36.9</v>
          </cell>
          <cell r="AK1462">
            <v>20.3</v>
          </cell>
          <cell r="AL1462">
            <v>3.18</v>
          </cell>
          <cell r="AM1462">
            <v>25</v>
          </cell>
          <cell r="AN1462">
            <v>12.5</v>
          </cell>
          <cell r="AO1462">
            <v>6.93</v>
          </cell>
          <cell r="AP1462">
            <v>1.33</v>
          </cell>
          <cell r="AQ1462">
            <v>0</v>
          </cell>
          <cell r="AR1462">
            <v>4.16</v>
          </cell>
          <cell r="AS1462">
            <v>15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4.3600000000000003</v>
          </cell>
          <cell r="AZ1462">
            <v>0.625</v>
          </cell>
          <cell r="BA1462">
            <v>0</v>
          </cell>
          <cell r="BB1462">
            <v>1</v>
          </cell>
          <cell r="BD1462" t="str">
            <v>ST255x71.5</v>
          </cell>
          <cell r="BE1462" t="str">
            <v>ST255x71.5</v>
          </cell>
          <cell r="BF1462">
            <v>71.5</v>
          </cell>
          <cell r="BG1462">
            <v>91.039202099999997</v>
          </cell>
          <cell r="BH1462">
            <v>25.918199999999999</v>
          </cell>
          <cell r="BI1462">
            <v>0</v>
          </cell>
          <cell r="BJ1462">
            <v>0</v>
          </cell>
          <cell r="BK1462">
            <v>18.295200000000001</v>
          </cell>
          <cell r="BL1462">
            <v>0</v>
          </cell>
          <cell r="BM1462">
            <v>0</v>
          </cell>
          <cell r="BN1462">
            <v>2.0327999999999999</v>
          </cell>
          <cell r="BO1462">
            <v>2.33772</v>
          </cell>
          <cell r="BP1462">
            <v>0</v>
          </cell>
          <cell r="BQ1462">
            <v>0</v>
          </cell>
          <cell r="BR1462">
            <v>0</v>
          </cell>
          <cell r="BS1462">
            <v>4.4467499999999998</v>
          </cell>
          <cell r="BT1462">
            <v>4.4467499999999998</v>
          </cell>
          <cell r="BU1462">
            <v>0</v>
          </cell>
          <cell r="BW1462">
            <v>0</v>
          </cell>
          <cell r="BX1462">
            <v>7.9533299999999993</v>
          </cell>
          <cell r="BY1462">
            <v>0</v>
          </cell>
          <cell r="BZ1462">
            <v>0</v>
          </cell>
          <cell r="CA1462">
            <v>3.4303500000000002</v>
          </cell>
          <cell r="CB1462">
            <v>0</v>
          </cell>
          <cell r="CC1462">
            <v>0</v>
          </cell>
          <cell r="CD1462">
            <v>10.8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5961.488323613823</v>
          </cell>
          <cell r="CK1462">
            <v>605.3971349348999</v>
          </cell>
          <cell r="CL1462">
            <v>333.0504563463</v>
          </cell>
          <cell r="CM1462">
            <v>8.0803799999999999</v>
          </cell>
          <cell r="CN1462">
            <v>1042.2182383940249</v>
          </cell>
          <cell r="CO1462">
            <v>205.08033026249998</v>
          </cell>
          <cell r="CP1462">
            <v>113.69653509752999</v>
          </cell>
          <cell r="CQ1462">
            <v>3.3795299999999999</v>
          </cell>
          <cell r="CR1462">
            <v>0</v>
          </cell>
          <cell r="CS1462">
            <v>173.42511486876575</v>
          </cell>
          <cell r="CT1462">
            <v>4037.5624186153022</v>
          </cell>
          <cell r="CU1462">
            <v>0</v>
          </cell>
          <cell r="CV1462">
            <v>0</v>
          </cell>
          <cell r="CW1462">
            <v>0</v>
          </cell>
          <cell r="CX1462">
            <v>0</v>
          </cell>
          <cell r="CY1462">
            <v>0</v>
          </cell>
          <cell r="CZ1462">
            <v>11.078760000000001</v>
          </cell>
          <cell r="DA1462">
            <v>0.625</v>
          </cell>
          <cell r="DB1462">
            <v>0</v>
          </cell>
          <cell r="DC1462">
            <v>1</v>
          </cell>
        </row>
        <row r="1463">
          <cell r="C1463" t="str">
            <v>ST12x40</v>
          </cell>
          <cell r="D1463" t="str">
            <v>F</v>
          </cell>
          <cell r="E1463">
            <v>40</v>
          </cell>
          <cell r="F1463">
            <v>11.7</v>
          </cell>
          <cell r="G1463">
            <v>12</v>
          </cell>
          <cell r="H1463">
            <v>0</v>
          </cell>
          <cell r="I1463">
            <v>0</v>
          </cell>
          <cell r="J1463">
            <v>7</v>
          </cell>
          <cell r="K1463">
            <v>0</v>
          </cell>
          <cell r="L1463">
            <v>0</v>
          </cell>
          <cell r="M1463">
            <v>0.5</v>
          </cell>
          <cell r="N1463">
            <v>0.87</v>
          </cell>
          <cell r="O1463">
            <v>0</v>
          </cell>
          <cell r="P1463">
            <v>0</v>
          </cell>
          <cell r="Q1463">
            <v>0</v>
          </cell>
          <cell r="R1463">
            <v>1.75</v>
          </cell>
          <cell r="S1463">
            <v>1.75</v>
          </cell>
          <cell r="T1463">
            <v>0</v>
          </cell>
          <cell r="V1463">
            <v>0</v>
          </cell>
          <cell r="W1463">
            <v>3.3</v>
          </cell>
          <cell r="X1463">
            <v>0</v>
          </cell>
          <cell r="Y1463">
            <v>0</v>
          </cell>
          <cell r="Z1463">
            <v>0.90900000000000003</v>
          </cell>
          <cell r="AA1463">
            <v>0</v>
          </cell>
          <cell r="AB1463">
            <v>0</v>
          </cell>
          <cell r="AC1463">
            <v>21.1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162</v>
          </cell>
          <cell r="AJ1463">
            <v>33.6</v>
          </cell>
          <cell r="AK1463">
            <v>18.600000000000001</v>
          </cell>
          <cell r="AL1463">
            <v>3.72</v>
          </cell>
          <cell r="AM1463">
            <v>21</v>
          </cell>
          <cell r="AN1463">
            <v>10.4</v>
          </cell>
          <cell r="AO1463">
            <v>6</v>
          </cell>
          <cell r="AP1463">
            <v>1.34</v>
          </cell>
          <cell r="AQ1463">
            <v>0</v>
          </cell>
          <cell r="AR1463">
            <v>2.44</v>
          </cell>
          <cell r="AS1463">
            <v>6.94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4.88</v>
          </cell>
          <cell r="AZ1463">
            <v>0.65500000000000003</v>
          </cell>
          <cell r="BA1463">
            <v>0</v>
          </cell>
          <cell r="BB1463">
            <v>0.878</v>
          </cell>
          <cell r="BD1463" t="str">
            <v>ST305x59.5</v>
          </cell>
          <cell r="BE1463" t="str">
            <v>ST305x59.5</v>
          </cell>
          <cell r="BF1463">
            <v>59.6</v>
          </cell>
          <cell r="BG1463">
            <v>75.543167699999998</v>
          </cell>
          <cell r="BH1463">
            <v>30.491999999999997</v>
          </cell>
          <cell r="BI1463">
            <v>0</v>
          </cell>
          <cell r="BJ1463">
            <v>0</v>
          </cell>
          <cell r="BK1463">
            <v>17.786999999999999</v>
          </cell>
          <cell r="BL1463">
            <v>0</v>
          </cell>
          <cell r="BM1463">
            <v>0</v>
          </cell>
          <cell r="BN1463">
            <v>1.2705</v>
          </cell>
          <cell r="BO1463">
            <v>2.2106699999999999</v>
          </cell>
          <cell r="BP1463">
            <v>0</v>
          </cell>
          <cell r="BQ1463">
            <v>0</v>
          </cell>
          <cell r="BR1463">
            <v>0</v>
          </cell>
          <cell r="BS1463">
            <v>4.4467499999999998</v>
          </cell>
          <cell r="BT1463">
            <v>4.4467499999999998</v>
          </cell>
          <cell r="BU1463">
            <v>0</v>
          </cell>
          <cell r="BW1463">
            <v>0</v>
          </cell>
          <cell r="BX1463">
            <v>8.3852999999999991</v>
          </cell>
          <cell r="BY1463">
            <v>0</v>
          </cell>
          <cell r="BZ1463">
            <v>0</v>
          </cell>
          <cell r="CA1463">
            <v>2.3097690000000002</v>
          </cell>
          <cell r="CB1463">
            <v>0</v>
          </cell>
          <cell r="CC1463">
            <v>0</v>
          </cell>
          <cell r="CD1463">
            <v>21.1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6753.5741847932813</v>
          </cell>
          <cell r="CK1463">
            <v>551.25592774560005</v>
          </cell>
          <cell r="CL1463">
            <v>305.1595314306</v>
          </cell>
          <cell r="CM1463">
            <v>9.4525199999999998</v>
          </cell>
          <cell r="CN1463">
            <v>875.46332025098093</v>
          </cell>
          <cell r="CO1463">
            <v>170.6268347784</v>
          </cell>
          <cell r="CP1463">
            <v>98.438558525999994</v>
          </cell>
          <cell r="CQ1463">
            <v>3.4049400000000003</v>
          </cell>
          <cell r="CR1463">
            <v>0</v>
          </cell>
          <cell r="CS1463">
            <v>101.72050006725684</v>
          </cell>
          <cell r="CT1463">
            <v>1868.0455456793468</v>
          </cell>
          <cell r="CU1463">
            <v>0</v>
          </cell>
          <cell r="CV1463">
            <v>0</v>
          </cell>
          <cell r="CW1463">
            <v>0</v>
          </cell>
          <cell r="CX1463">
            <v>0</v>
          </cell>
          <cell r="CY1463">
            <v>0</v>
          </cell>
          <cell r="CZ1463">
            <v>12.400079999999999</v>
          </cell>
          <cell r="DA1463">
            <v>0.65500000000000003</v>
          </cell>
          <cell r="DB1463">
            <v>0</v>
          </cell>
          <cell r="DC1463">
            <v>0.873</v>
          </cell>
        </row>
        <row r="1464">
          <cell r="C1464" t="str">
            <v>ST12x45</v>
          </cell>
          <cell r="D1464" t="str">
            <v>F</v>
          </cell>
          <cell r="E1464">
            <v>45</v>
          </cell>
          <cell r="F1464">
            <v>13.2</v>
          </cell>
          <cell r="G1464">
            <v>12</v>
          </cell>
          <cell r="H1464">
            <v>0</v>
          </cell>
          <cell r="I1464">
            <v>0</v>
          </cell>
          <cell r="J1464">
            <v>7.13</v>
          </cell>
          <cell r="K1464">
            <v>0</v>
          </cell>
          <cell r="L1464">
            <v>0</v>
          </cell>
          <cell r="M1464">
            <v>0.625</v>
          </cell>
          <cell r="N1464">
            <v>0.87</v>
          </cell>
          <cell r="O1464">
            <v>0</v>
          </cell>
          <cell r="P1464">
            <v>0</v>
          </cell>
          <cell r="Q1464">
            <v>0</v>
          </cell>
          <cell r="R1464">
            <v>1.75</v>
          </cell>
          <cell r="S1464">
            <v>1.75</v>
          </cell>
          <cell r="T1464">
            <v>0</v>
          </cell>
          <cell r="V1464">
            <v>0</v>
          </cell>
          <cell r="W1464">
            <v>3.6</v>
          </cell>
          <cell r="X1464">
            <v>0</v>
          </cell>
          <cell r="Y1464">
            <v>0</v>
          </cell>
          <cell r="Z1464">
            <v>1.42</v>
          </cell>
          <cell r="AA1464">
            <v>0</v>
          </cell>
          <cell r="AB1464">
            <v>0</v>
          </cell>
          <cell r="AC1464">
            <v>16.8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190</v>
          </cell>
          <cell r="AJ1464">
            <v>41.1</v>
          </cell>
          <cell r="AK1464">
            <v>22.6</v>
          </cell>
          <cell r="AL1464">
            <v>3.79</v>
          </cell>
          <cell r="AM1464">
            <v>22.3</v>
          </cell>
          <cell r="AN1464">
            <v>11.2</v>
          </cell>
          <cell r="AO1464">
            <v>6.27</v>
          </cell>
          <cell r="AP1464">
            <v>1.3</v>
          </cell>
          <cell r="AQ1464">
            <v>0</v>
          </cell>
          <cell r="AR1464">
            <v>3.01</v>
          </cell>
          <cell r="AS1464">
            <v>12.1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5.1100000000000003</v>
          </cell>
          <cell r="AZ1464">
            <v>0.61599999999999999</v>
          </cell>
          <cell r="BA1464">
            <v>0</v>
          </cell>
          <cell r="BB1464">
            <v>1</v>
          </cell>
          <cell r="BD1464" t="str">
            <v>ST305x67</v>
          </cell>
          <cell r="BE1464" t="str">
            <v>ST305x67</v>
          </cell>
          <cell r="BF1464">
            <v>67</v>
          </cell>
          <cell r="BG1464">
            <v>85.228189199999989</v>
          </cell>
          <cell r="BH1464">
            <v>30.491999999999997</v>
          </cell>
          <cell r="BI1464">
            <v>0</v>
          </cell>
          <cell r="BJ1464">
            <v>0</v>
          </cell>
          <cell r="BK1464">
            <v>18.117329999999999</v>
          </cell>
          <cell r="BL1464">
            <v>0</v>
          </cell>
          <cell r="BM1464">
            <v>0</v>
          </cell>
          <cell r="BN1464">
            <v>1.588125</v>
          </cell>
          <cell r="BO1464">
            <v>2.2106699999999999</v>
          </cell>
          <cell r="BP1464">
            <v>0</v>
          </cell>
          <cell r="BQ1464">
            <v>0</v>
          </cell>
          <cell r="BR1464">
            <v>0</v>
          </cell>
          <cell r="BS1464">
            <v>4.4467499999999998</v>
          </cell>
          <cell r="BT1464">
            <v>4.4467499999999998</v>
          </cell>
          <cell r="BU1464">
            <v>0</v>
          </cell>
          <cell r="BW1464">
            <v>0</v>
          </cell>
          <cell r="BX1464">
            <v>9.1476000000000006</v>
          </cell>
          <cell r="BY1464">
            <v>0</v>
          </cell>
          <cell r="BZ1464">
            <v>0</v>
          </cell>
          <cell r="CA1464">
            <v>3.6082199999999998</v>
          </cell>
          <cell r="CB1464">
            <v>0</v>
          </cell>
          <cell r="CC1464">
            <v>0</v>
          </cell>
          <cell r="CD1464">
            <v>16.8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7920.8586117945897</v>
          </cell>
          <cell r="CK1464">
            <v>674.30412590309993</v>
          </cell>
          <cell r="CL1464">
            <v>370.78523711460002</v>
          </cell>
          <cell r="CM1464">
            <v>9.6303900000000002</v>
          </cell>
          <cell r="CN1464">
            <v>929.65866864747034</v>
          </cell>
          <cell r="CO1464">
            <v>183.75197591519998</v>
          </cell>
          <cell r="CP1464">
            <v>102.86829365966999</v>
          </cell>
          <cell r="CQ1464">
            <v>3.3033000000000001</v>
          </cell>
          <cell r="CR1464">
            <v>0</v>
          </cell>
          <cell r="CS1464">
            <v>125.48307590264059</v>
          </cell>
          <cell r="CT1464">
            <v>3256.9670176830105</v>
          </cell>
          <cell r="CU1464">
            <v>0</v>
          </cell>
          <cell r="CV1464">
            <v>0</v>
          </cell>
          <cell r="CW1464">
            <v>0</v>
          </cell>
          <cell r="CX1464">
            <v>0</v>
          </cell>
          <cell r="CY1464">
            <v>0</v>
          </cell>
          <cell r="CZ1464">
            <v>12.98451</v>
          </cell>
          <cell r="DA1464">
            <v>0.61599999999999999</v>
          </cell>
          <cell r="DB1464">
            <v>0</v>
          </cell>
          <cell r="DC1464">
            <v>1</v>
          </cell>
        </row>
        <row r="1465">
          <cell r="C1465" t="str">
            <v>ST12x50</v>
          </cell>
          <cell r="D1465" t="str">
            <v>F</v>
          </cell>
          <cell r="E1465">
            <v>50</v>
          </cell>
          <cell r="F1465">
            <v>14.7</v>
          </cell>
          <cell r="G1465">
            <v>12</v>
          </cell>
          <cell r="H1465">
            <v>0</v>
          </cell>
          <cell r="I1465">
            <v>0</v>
          </cell>
          <cell r="J1465">
            <v>7.25</v>
          </cell>
          <cell r="K1465">
            <v>0</v>
          </cell>
          <cell r="L1465">
            <v>0</v>
          </cell>
          <cell r="M1465">
            <v>0.745</v>
          </cell>
          <cell r="N1465">
            <v>0.87</v>
          </cell>
          <cell r="O1465">
            <v>0</v>
          </cell>
          <cell r="P1465">
            <v>0</v>
          </cell>
          <cell r="Q1465">
            <v>0</v>
          </cell>
          <cell r="R1465">
            <v>1.75</v>
          </cell>
          <cell r="S1465">
            <v>1.75</v>
          </cell>
          <cell r="T1465">
            <v>0</v>
          </cell>
          <cell r="V1465">
            <v>0</v>
          </cell>
          <cell r="W1465">
            <v>3.84</v>
          </cell>
          <cell r="X1465">
            <v>0</v>
          </cell>
          <cell r="Y1465">
            <v>0</v>
          </cell>
          <cell r="Z1465">
            <v>2.16</v>
          </cell>
          <cell r="AA1465">
            <v>0</v>
          </cell>
          <cell r="AB1465">
            <v>0</v>
          </cell>
          <cell r="AC1465">
            <v>14.1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215</v>
          </cell>
          <cell r="AJ1465">
            <v>47.5</v>
          </cell>
          <cell r="AK1465">
            <v>26.3</v>
          </cell>
          <cell r="AL1465">
            <v>3.83</v>
          </cell>
          <cell r="AM1465">
            <v>23.7</v>
          </cell>
          <cell r="AN1465">
            <v>12</v>
          </cell>
          <cell r="AO1465">
            <v>6.55</v>
          </cell>
          <cell r="AP1465">
            <v>1.27</v>
          </cell>
          <cell r="AQ1465">
            <v>0</v>
          </cell>
          <cell r="AR1465">
            <v>3.76</v>
          </cell>
          <cell r="AS1465">
            <v>19.5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5.28</v>
          </cell>
          <cell r="AZ1465">
            <v>0.58399999999999996</v>
          </cell>
          <cell r="BA1465">
            <v>0</v>
          </cell>
          <cell r="BB1465">
            <v>1</v>
          </cell>
          <cell r="BD1465" t="str">
            <v>ST305x74.5</v>
          </cell>
          <cell r="BE1465" t="str">
            <v>ST305x74.5</v>
          </cell>
          <cell r="BF1465">
            <v>74.5</v>
          </cell>
          <cell r="BG1465">
            <v>94.913210699999993</v>
          </cell>
          <cell r="BH1465">
            <v>30.491999999999997</v>
          </cell>
          <cell r="BI1465">
            <v>0</v>
          </cell>
          <cell r="BJ1465">
            <v>0</v>
          </cell>
          <cell r="BK1465">
            <v>18.422249999999998</v>
          </cell>
          <cell r="BL1465">
            <v>0</v>
          </cell>
          <cell r="BM1465">
            <v>0</v>
          </cell>
          <cell r="BN1465">
            <v>1.8930449999999999</v>
          </cell>
          <cell r="BO1465">
            <v>2.2106699999999999</v>
          </cell>
          <cell r="BP1465">
            <v>0</v>
          </cell>
          <cell r="BQ1465">
            <v>0</v>
          </cell>
          <cell r="BR1465">
            <v>0</v>
          </cell>
          <cell r="BS1465">
            <v>4.4467499999999998</v>
          </cell>
          <cell r="BT1465">
            <v>4.4467499999999998</v>
          </cell>
          <cell r="BU1465">
            <v>0</v>
          </cell>
          <cell r="BW1465">
            <v>0</v>
          </cell>
          <cell r="BX1465">
            <v>9.757439999999999</v>
          </cell>
          <cell r="BY1465">
            <v>0</v>
          </cell>
          <cell r="BZ1465">
            <v>0</v>
          </cell>
          <cell r="CA1465">
            <v>5.4885600000000005</v>
          </cell>
          <cell r="CB1465">
            <v>0</v>
          </cell>
          <cell r="CC1465">
            <v>0</v>
          </cell>
          <cell r="CD1465">
            <v>14.1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8963.0768501886141</v>
          </cell>
          <cell r="CK1465">
            <v>779.3052549974999</v>
          </cell>
          <cell r="CL1465">
            <v>431.4890148723</v>
          </cell>
          <cell r="CM1465">
            <v>9.73203</v>
          </cell>
          <cell r="CN1465">
            <v>988.02288999753569</v>
          </cell>
          <cell r="CO1465">
            <v>196.87711705199999</v>
          </cell>
          <cell r="CP1465">
            <v>107.46209305754999</v>
          </cell>
          <cell r="CQ1465">
            <v>3.2270699999999999</v>
          </cell>
          <cell r="CR1465">
            <v>0</v>
          </cell>
          <cell r="CS1465">
            <v>156.74962305446135</v>
          </cell>
          <cell r="CT1465">
            <v>5248.8311441998931</v>
          </cell>
          <cell r="CU1465">
            <v>0</v>
          </cell>
          <cell r="CV1465">
            <v>0</v>
          </cell>
          <cell r="CW1465">
            <v>0</v>
          </cell>
          <cell r="CX1465">
            <v>0</v>
          </cell>
          <cell r="CY1465">
            <v>0</v>
          </cell>
          <cell r="CZ1465">
            <v>13.41648</v>
          </cell>
          <cell r="DA1465">
            <v>0.58399999999999996</v>
          </cell>
          <cell r="DB1465">
            <v>0</v>
          </cell>
          <cell r="DC1465">
            <v>1</v>
          </cell>
        </row>
        <row r="1466">
          <cell r="C1466" t="str">
            <v>ST12x53</v>
          </cell>
          <cell r="D1466" t="str">
            <v>F</v>
          </cell>
          <cell r="E1466">
            <v>53</v>
          </cell>
          <cell r="F1466">
            <v>15.6</v>
          </cell>
          <cell r="G1466">
            <v>12.3</v>
          </cell>
          <cell r="H1466">
            <v>0</v>
          </cell>
          <cell r="I1466">
            <v>0</v>
          </cell>
          <cell r="J1466">
            <v>7.87</v>
          </cell>
          <cell r="K1466">
            <v>0</v>
          </cell>
          <cell r="L1466">
            <v>0</v>
          </cell>
          <cell r="M1466">
            <v>0.62</v>
          </cell>
          <cell r="N1466">
            <v>1.0900000000000001</v>
          </cell>
          <cell r="O1466">
            <v>0</v>
          </cell>
          <cell r="P1466">
            <v>0</v>
          </cell>
          <cell r="Q1466">
            <v>0</v>
          </cell>
          <cell r="R1466">
            <v>2</v>
          </cell>
          <cell r="S1466">
            <v>2</v>
          </cell>
          <cell r="T1466">
            <v>0</v>
          </cell>
          <cell r="V1466">
            <v>0</v>
          </cell>
          <cell r="W1466">
            <v>3.28</v>
          </cell>
          <cell r="X1466">
            <v>0</v>
          </cell>
          <cell r="Y1466">
            <v>0</v>
          </cell>
          <cell r="Z1466">
            <v>1.02</v>
          </cell>
          <cell r="AA1466">
            <v>0</v>
          </cell>
          <cell r="AB1466">
            <v>0</v>
          </cell>
          <cell r="AC1466">
            <v>17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216</v>
          </cell>
          <cell r="AJ1466">
            <v>43.3</v>
          </cell>
          <cell r="AK1466">
            <v>24.1</v>
          </cell>
          <cell r="AL1466">
            <v>3.72</v>
          </cell>
          <cell r="AM1466">
            <v>38.4</v>
          </cell>
          <cell r="AN1466">
            <v>16.7</v>
          </cell>
          <cell r="AO1466">
            <v>9.76</v>
          </cell>
          <cell r="AP1466">
            <v>1.57</v>
          </cell>
          <cell r="AQ1466">
            <v>0</v>
          </cell>
          <cell r="AR1466">
            <v>5.05</v>
          </cell>
          <cell r="AS1466">
            <v>15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4.88</v>
          </cell>
          <cell r="AZ1466">
            <v>0.68600000000000005</v>
          </cell>
          <cell r="BA1466">
            <v>0</v>
          </cell>
          <cell r="BB1466">
            <v>1</v>
          </cell>
          <cell r="BD1466" t="str">
            <v>ST305x79</v>
          </cell>
          <cell r="BE1466" t="str">
            <v>ST305x79</v>
          </cell>
          <cell r="BF1466">
            <v>78.899999999999991</v>
          </cell>
          <cell r="BG1466">
            <v>100.72422359999999</v>
          </cell>
          <cell r="BH1466">
            <v>31.254300000000001</v>
          </cell>
          <cell r="BI1466">
            <v>0</v>
          </cell>
          <cell r="BJ1466">
            <v>0</v>
          </cell>
          <cell r="BK1466">
            <v>19.997669999999999</v>
          </cell>
          <cell r="BL1466">
            <v>0</v>
          </cell>
          <cell r="BM1466">
            <v>0</v>
          </cell>
          <cell r="BN1466">
            <v>1.57542</v>
          </cell>
          <cell r="BO1466">
            <v>2.7696900000000002</v>
          </cell>
          <cell r="BP1466">
            <v>0</v>
          </cell>
          <cell r="BQ1466">
            <v>0</v>
          </cell>
          <cell r="BR1466">
            <v>0</v>
          </cell>
          <cell r="BS1466">
            <v>5.0819999999999999</v>
          </cell>
          <cell r="BT1466">
            <v>5.0819999999999999</v>
          </cell>
          <cell r="BU1466">
            <v>0</v>
          </cell>
          <cell r="BW1466">
            <v>0</v>
          </cell>
          <cell r="BX1466">
            <v>8.3344799999999992</v>
          </cell>
          <cell r="BY1466">
            <v>0</v>
          </cell>
          <cell r="BZ1466">
            <v>0</v>
          </cell>
          <cell r="CA1466">
            <v>2.5918199999999998</v>
          </cell>
          <cell r="CB1466">
            <v>0</v>
          </cell>
          <cell r="CC1466">
            <v>0</v>
          </cell>
          <cell r="CD1466">
            <v>17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9004.7655797243751</v>
          </cell>
          <cell r="CK1466">
            <v>710.39826402929987</v>
          </cell>
          <cell r="CL1466">
            <v>395.39487674610001</v>
          </cell>
          <cell r="CM1466">
            <v>9.4525199999999998</v>
          </cell>
          <cell r="CN1466">
            <v>1600.8472141732223</v>
          </cell>
          <cell r="CO1466">
            <v>273.98732123069999</v>
          </cell>
          <cell r="CP1466">
            <v>160.12672186895998</v>
          </cell>
          <cell r="CQ1466">
            <v>3.9893700000000001</v>
          </cell>
          <cell r="CR1466">
            <v>0</v>
          </cell>
          <cell r="CS1466">
            <v>210.52808415559304</v>
          </cell>
          <cell r="CT1466">
            <v>4037.5624186153022</v>
          </cell>
          <cell r="CU1466">
            <v>0</v>
          </cell>
          <cell r="CV1466">
            <v>0</v>
          </cell>
          <cell r="CW1466">
            <v>0</v>
          </cell>
          <cell r="CX1466">
            <v>0</v>
          </cell>
          <cell r="CY1466">
            <v>0</v>
          </cell>
          <cell r="CZ1466">
            <v>12.400079999999999</v>
          </cell>
          <cell r="DA1466">
            <v>0.68600000000000005</v>
          </cell>
          <cell r="DB1466">
            <v>0</v>
          </cell>
          <cell r="DC1466">
            <v>1</v>
          </cell>
        </row>
        <row r="1467">
          <cell r="C1467" t="str">
            <v>ST12x60.5</v>
          </cell>
          <cell r="D1467" t="str">
            <v>F</v>
          </cell>
          <cell r="E1467">
            <v>60.5</v>
          </cell>
          <cell r="F1467">
            <v>17.8</v>
          </cell>
          <cell r="G1467">
            <v>12.3</v>
          </cell>
          <cell r="H1467">
            <v>0</v>
          </cell>
          <cell r="I1467">
            <v>0</v>
          </cell>
          <cell r="J1467">
            <v>8.0500000000000007</v>
          </cell>
          <cell r="K1467">
            <v>0</v>
          </cell>
          <cell r="L1467">
            <v>0</v>
          </cell>
          <cell r="M1467">
            <v>0.8</v>
          </cell>
          <cell r="N1467">
            <v>1.0900000000000001</v>
          </cell>
          <cell r="O1467">
            <v>0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0</v>
          </cell>
          <cell r="V1467">
            <v>0</v>
          </cell>
          <cell r="W1467">
            <v>3.63</v>
          </cell>
          <cell r="X1467">
            <v>0</v>
          </cell>
          <cell r="Y1467">
            <v>0</v>
          </cell>
          <cell r="Z1467">
            <v>1.26</v>
          </cell>
          <cell r="AA1467">
            <v>0</v>
          </cell>
          <cell r="AB1467">
            <v>0</v>
          </cell>
          <cell r="AC1467">
            <v>13.2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259</v>
          </cell>
          <cell r="AJ1467">
            <v>54.5</v>
          </cell>
          <cell r="AK1467">
            <v>30.1</v>
          </cell>
          <cell r="AL1467">
            <v>3.82</v>
          </cell>
          <cell r="AM1467">
            <v>41.5</v>
          </cell>
          <cell r="AN1467">
            <v>18.100000000000001</v>
          </cell>
          <cell r="AO1467">
            <v>10.3</v>
          </cell>
          <cell r="AP1467">
            <v>1.53</v>
          </cell>
          <cell r="AQ1467">
            <v>0</v>
          </cell>
          <cell r="AR1467">
            <v>6.38</v>
          </cell>
          <cell r="AS1467">
            <v>27.5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5.14</v>
          </cell>
          <cell r="AZ1467">
            <v>0.64</v>
          </cell>
          <cell r="BA1467">
            <v>0</v>
          </cell>
          <cell r="BB1467">
            <v>1</v>
          </cell>
          <cell r="BD1467" t="str">
            <v>ST305x90</v>
          </cell>
          <cell r="BE1467" t="str">
            <v>ST305x90</v>
          </cell>
          <cell r="BF1467">
            <v>90.1</v>
          </cell>
          <cell r="BG1467">
            <v>114.9289218</v>
          </cell>
          <cell r="BH1467">
            <v>31.254300000000001</v>
          </cell>
          <cell r="BI1467">
            <v>0</v>
          </cell>
          <cell r="BJ1467">
            <v>0</v>
          </cell>
          <cell r="BK1467">
            <v>20.45505</v>
          </cell>
          <cell r="BL1467">
            <v>0</v>
          </cell>
          <cell r="BM1467">
            <v>0</v>
          </cell>
          <cell r="BN1467">
            <v>2.0327999999999999</v>
          </cell>
          <cell r="BO1467">
            <v>2.7696900000000002</v>
          </cell>
          <cell r="BP1467">
            <v>0</v>
          </cell>
          <cell r="BQ1467">
            <v>0</v>
          </cell>
          <cell r="BR1467">
            <v>0</v>
          </cell>
          <cell r="BS1467">
            <v>5.0819999999999999</v>
          </cell>
          <cell r="BT1467">
            <v>5.0819999999999999</v>
          </cell>
          <cell r="BU1467">
            <v>0</v>
          </cell>
          <cell r="BW1467">
            <v>0</v>
          </cell>
          <cell r="BX1467">
            <v>9.2238299999999995</v>
          </cell>
          <cell r="BY1467">
            <v>0</v>
          </cell>
          <cell r="BZ1467">
            <v>0</v>
          </cell>
          <cell r="CA1467">
            <v>3.20166</v>
          </cell>
          <cell r="CB1467">
            <v>0</v>
          </cell>
          <cell r="CC1467">
            <v>0</v>
          </cell>
          <cell r="CD1467">
            <v>13.2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10797.380949762099</v>
          </cell>
          <cell r="CK1467">
            <v>894.15023994449996</v>
          </cell>
          <cell r="CL1467">
            <v>493.83343527210002</v>
          </cell>
          <cell r="CM1467">
            <v>9.7066199999999991</v>
          </cell>
          <cell r="CN1467">
            <v>1730.0822757340813</v>
          </cell>
          <cell r="CO1467">
            <v>296.9563182201</v>
          </cell>
          <cell r="CP1467">
            <v>168.98619213629999</v>
          </cell>
          <cell r="CQ1467">
            <v>3.8877299999999999</v>
          </cell>
          <cell r="CR1467">
            <v>0</v>
          </cell>
          <cell r="CS1467">
            <v>265.97409443815519</v>
          </cell>
          <cell r="CT1467">
            <v>7402.1977674613881</v>
          </cell>
          <cell r="CU1467">
            <v>0</v>
          </cell>
          <cell r="CV1467">
            <v>0</v>
          </cell>
          <cell r="CW1467">
            <v>0</v>
          </cell>
          <cell r="CX1467">
            <v>0</v>
          </cell>
          <cell r="CY1467">
            <v>0</v>
          </cell>
          <cell r="CZ1467">
            <v>13.060739999999999</v>
          </cell>
          <cell r="DA1467">
            <v>0.64</v>
          </cell>
          <cell r="DB1467">
            <v>0</v>
          </cell>
          <cell r="DC1467">
            <v>1</v>
          </cell>
        </row>
        <row r="1468">
          <cell r="C1468" t="str">
            <v>ST2.5x5</v>
          </cell>
          <cell r="D1468" t="str">
            <v>F</v>
          </cell>
          <cell r="E1468">
            <v>5</v>
          </cell>
          <cell r="F1468">
            <v>1.47</v>
          </cell>
          <cell r="G1468">
            <v>2.5</v>
          </cell>
          <cell r="H1468">
            <v>0</v>
          </cell>
          <cell r="I1468">
            <v>0</v>
          </cell>
          <cell r="J1468">
            <v>3</v>
          </cell>
          <cell r="K1468">
            <v>0</v>
          </cell>
          <cell r="L1468">
            <v>0</v>
          </cell>
          <cell r="M1468">
            <v>0.214</v>
          </cell>
          <cell r="N1468">
            <v>0.32600000000000001</v>
          </cell>
          <cell r="O1468">
            <v>0</v>
          </cell>
          <cell r="P1468">
            <v>0</v>
          </cell>
          <cell r="Q1468">
            <v>0</v>
          </cell>
          <cell r="R1468">
            <v>0.75</v>
          </cell>
          <cell r="S1468">
            <v>0.75</v>
          </cell>
          <cell r="T1468">
            <v>0</v>
          </cell>
          <cell r="V1468">
            <v>0</v>
          </cell>
          <cell r="W1468">
            <v>0.56999999999999995</v>
          </cell>
          <cell r="X1468">
            <v>0</v>
          </cell>
          <cell r="Y1468">
            <v>0</v>
          </cell>
          <cell r="Z1468">
            <v>0.23899999999999999</v>
          </cell>
          <cell r="AA1468">
            <v>0</v>
          </cell>
          <cell r="AB1468">
            <v>0</v>
          </cell>
          <cell r="AC1468">
            <v>8.7100000000000009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0.67100000000000004</v>
          </cell>
          <cell r="AJ1468">
            <v>0.65</v>
          </cell>
          <cell r="AK1468">
            <v>0.34799999999999998</v>
          </cell>
          <cell r="AL1468">
            <v>0.67700000000000005</v>
          </cell>
          <cell r="AM1468">
            <v>0.59699999999999998</v>
          </cell>
          <cell r="AN1468">
            <v>0.68600000000000005</v>
          </cell>
          <cell r="AO1468">
            <v>0.39800000000000002</v>
          </cell>
          <cell r="AP1468">
            <v>0.63800000000000001</v>
          </cell>
          <cell r="AQ1468">
            <v>0</v>
          </cell>
          <cell r="AR1468">
            <v>5.6800000000000003E-2</v>
          </cell>
          <cell r="AS1468">
            <v>0.01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1.01</v>
          </cell>
          <cell r="AZ1468">
            <v>0.83799999999999997</v>
          </cell>
          <cell r="BA1468">
            <v>0</v>
          </cell>
          <cell r="BB1468">
            <v>1</v>
          </cell>
          <cell r="BD1468" t="str">
            <v>ST65x7.5</v>
          </cell>
          <cell r="BE1468" t="str">
            <v>ST65x7.5</v>
          </cell>
          <cell r="BF1468">
            <v>7.45</v>
          </cell>
          <cell r="BG1468">
            <v>9.4913210699999997</v>
          </cell>
          <cell r="BH1468">
            <v>6.3525</v>
          </cell>
          <cell r="BI1468">
            <v>0</v>
          </cell>
          <cell r="BJ1468">
            <v>0</v>
          </cell>
          <cell r="BK1468">
            <v>7.6229999999999993</v>
          </cell>
          <cell r="BL1468">
            <v>0</v>
          </cell>
          <cell r="BM1468">
            <v>0</v>
          </cell>
          <cell r="BN1468">
            <v>0.54377399999999998</v>
          </cell>
          <cell r="BO1468">
            <v>0.82836600000000005</v>
          </cell>
          <cell r="BP1468">
            <v>0</v>
          </cell>
          <cell r="BQ1468">
            <v>0</v>
          </cell>
          <cell r="BR1468">
            <v>0</v>
          </cell>
          <cell r="BS1468">
            <v>1.9057499999999998</v>
          </cell>
          <cell r="BT1468">
            <v>1.9057499999999998</v>
          </cell>
          <cell r="BU1468">
            <v>0</v>
          </cell>
          <cell r="BW1468">
            <v>0</v>
          </cell>
          <cell r="BX1468">
            <v>1.4483699999999999</v>
          </cell>
          <cell r="BY1468">
            <v>0</v>
          </cell>
          <cell r="BZ1468">
            <v>0</v>
          </cell>
          <cell r="CA1468">
            <v>0.60729899999999992</v>
          </cell>
          <cell r="CB1468">
            <v>0</v>
          </cell>
          <cell r="CC1468">
            <v>0</v>
          </cell>
          <cell r="CD1468">
            <v>8.7100000000000009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27.973137518495633</v>
          </cell>
          <cell r="CK1468">
            <v>10.66417717365</v>
          </cell>
          <cell r="CL1468">
            <v>5.7094363945079989</v>
          </cell>
          <cell r="CM1468">
            <v>1.7202570000000001</v>
          </cell>
          <cell r="CN1468">
            <v>24.888171532849316</v>
          </cell>
          <cell r="CO1468">
            <v>11.254808524806</v>
          </cell>
          <cell r="CP1468">
            <v>6.5297577155579996</v>
          </cell>
          <cell r="CQ1468">
            <v>1.6211579999999999</v>
          </cell>
          <cell r="CR1468">
            <v>0</v>
          </cell>
          <cell r="CS1468">
            <v>2.3679198376312249</v>
          </cell>
          <cell r="CT1468">
            <v>2.6917082790768685</v>
          </cell>
          <cell r="CU1468">
            <v>0</v>
          </cell>
          <cell r="CV1468">
            <v>0</v>
          </cell>
          <cell r="CW1468">
            <v>0</v>
          </cell>
          <cell r="CX1468">
            <v>0</v>
          </cell>
          <cell r="CY1468">
            <v>0</v>
          </cell>
          <cell r="CZ1468">
            <v>2.5664099999999999</v>
          </cell>
          <cell r="DA1468">
            <v>0.83799999999999997</v>
          </cell>
          <cell r="DB1468">
            <v>0</v>
          </cell>
          <cell r="DC1468">
            <v>1</v>
          </cell>
        </row>
        <row r="1469">
          <cell r="C1469" t="str">
            <v>ST2x3.85</v>
          </cell>
          <cell r="D1469" t="str">
            <v>F</v>
          </cell>
          <cell r="E1469">
            <v>3.85</v>
          </cell>
          <cell r="F1469">
            <v>1.1299999999999999</v>
          </cell>
          <cell r="G1469">
            <v>2</v>
          </cell>
          <cell r="H1469">
            <v>0</v>
          </cell>
          <cell r="I1469">
            <v>0</v>
          </cell>
          <cell r="J1469">
            <v>2.66</v>
          </cell>
          <cell r="K1469">
            <v>0</v>
          </cell>
          <cell r="L1469">
            <v>0</v>
          </cell>
          <cell r="M1469">
            <v>0.193</v>
          </cell>
          <cell r="N1469">
            <v>0.29299999999999998</v>
          </cell>
          <cell r="O1469">
            <v>0</v>
          </cell>
          <cell r="P1469">
            <v>0</v>
          </cell>
          <cell r="Q1469">
            <v>0</v>
          </cell>
          <cell r="R1469">
            <v>0.75</v>
          </cell>
          <cell r="S1469">
            <v>0.75</v>
          </cell>
          <cell r="T1469">
            <v>0</v>
          </cell>
          <cell r="V1469">
            <v>0</v>
          </cell>
          <cell r="W1469">
            <v>0.44800000000000001</v>
          </cell>
          <cell r="X1469">
            <v>0</v>
          </cell>
          <cell r="Y1469">
            <v>0</v>
          </cell>
          <cell r="Z1469">
            <v>0.20399999999999999</v>
          </cell>
          <cell r="AA1469">
            <v>0</v>
          </cell>
          <cell r="AB1469">
            <v>0</v>
          </cell>
          <cell r="AC1469">
            <v>7.34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0.307</v>
          </cell>
          <cell r="AJ1469">
            <v>0.38100000000000001</v>
          </cell>
          <cell r="AK1469">
            <v>0.19800000000000001</v>
          </cell>
          <cell r="AL1469">
            <v>0.52200000000000002</v>
          </cell>
          <cell r="AM1469">
            <v>0.374</v>
          </cell>
          <cell r="AN1469">
            <v>0.48499999999999999</v>
          </cell>
          <cell r="AO1469">
            <v>0.28100000000000003</v>
          </cell>
          <cell r="AP1469">
            <v>0.57599999999999996</v>
          </cell>
          <cell r="AQ1469">
            <v>0</v>
          </cell>
          <cell r="AR1469">
            <v>3.6400000000000002E-2</v>
          </cell>
          <cell r="AS1469">
            <v>4.5700000000000003E-3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0.83299999999999996</v>
          </cell>
          <cell r="AZ1469">
            <v>0.86899999999999999</v>
          </cell>
          <cell r="BA1469">
            <v>0</v>
          </cell>
          <cell r="BB1469">
            <v>1</v>
          </cell>
          <cell r="BD1469" t="str">
            <v>ST50x5.75</v>
          </cell>
          <cell r="BE1469" t="str">
            <v>ST50x5.75</v>
          </cell>
          <cell r="BF1469">
            <v>5.7299999999999995</v>
          </cell>
          <cell r="BG1469">
            <v>7.2960495299999986</v>
          </cell>
          <cell r="BH1469">
            <v>5.0819999999999999</v>
          </cell>
          <cell r="BI1469">
            <v>0</v>
          </cell>
          <cell r="BJ1469">
            <v>0</v>
          </cell>
          <cell r="BK1469">
            <v>6.7590599999999998</v>
          </cell>
          <cell r="BL1469">
            <v>0</v>
          </cell>
          <cell r="BM1469">
            <v>0</v>
          </cell>
          <cell r="BN1469">
            <v>0.49041299999999999</v>
          </cell>
          <cell r="BO1469">
            <v>0.74451299999999998</v>
          </cell>
          <cell r="BP1469">
            <v>0</v>
          </cell>
          <cell r="BQ1469">
            <v>0</v>
          </cell>
          <cell r="BR1469">
            <v>0</v>
          </cell>
          <cell r="BS1469">
            <v>1.9057499999999998</v>
          </cell>
          <cell r="BT1469">
            <v>1.9057499999999998</v>
          </cell>
          <cell r="BU1469">
            <v>0</v>
          </cell>
          <cell r="BW1469">
            <v>0</v>
          </cell>
          <cell r="BX1469">
            <v>1.138368</v>
          </cell>
          <cell r="BY1469">
            <v>0</v>
          </cell>
          <cell r="BZ1469">
            <v>0</v>
          </cell>
          <cell r="CA1469">
            <v>0.51836399999999994</v>
          </cell>
          <cell r="CB1469">
            <v>0</v>
          </cell>
          <cell r="CC1469">
            <v>0</v>
          </cell>
          <cell r="CD1469">
            <v>7.34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12.798439967478627</v>
          </cell>
          <cell r="CK1469">
            <v>6.250848466401</v>
          </cell>
          <cell r="CL1469">
            <v>3.248472431358</v>
          </cell>
          <cell r="CM1469">
            <v>1.3264020000000001</v>
          </cell>
          <cell r="CN1469">
            <v>15.591584846374614</v>
          </cell>
          <cell r="CO1469">
            <v>7.9571168141849995</v>
          </cell>
          <cell r="CP1469">
            <v>4.6102058243010005</v>
          </cell>
          <cell r="CQ1469">
            <v>1.4636159999999998</v>
          </cell>
          <cell r="CR1469">
            <v>0</v>
          </cell>
          <cell r="CS1469">
            <v>1.5174697551017005</v>
          </cell>
          <cell r="CT1469">
            <v>1.2301106835381288</v>
          </cell>
          <cell r="CU1469">
            <v>0</v>
          </cell>
          <cell r="CV1469">
            <v>0</v>
          </cell>
          <cell r="CW1469">
            <v>0</v>
          </cell>
          <cell r="CX1469">
            <v>0</v>
          </cell>
          <cell r="CY1469">
            <v>0</v>
          </cell>
          <cell r="CZ1469">
            <v>2.1166529999999999</v>
          </cell>
          <cell r="DA1469">
            <v>0.86899999999999999</v>
          </cell>
          <cell r="DB1469">
            <v>0</v>
          </cell>
          <cell r="DC1469">
            <v>1</v>
          </cell>
        </row>
        <row r="1470">
          <cell r="C1470" t="str">
            <v>ST2x4.75</v>
          </cell>
          <cell r="D1470" t="str">
            <v>F</v>
          </cell>
          <cell r="E1470">
            <v>4.75</v>
          </cell>
          <cell r="F1470">
            <v>1.39</v>
          </cell>
          <cell r="G1470">
            <v>2</v>
          </cell>
          <cell r="H1470">
            <v>0</v>
          </cell>
          <cell r="I1470">
            <v>0</v>
          </cell>
          <cell r="J1470">
            <v>2.8</v>
          </cell>
          <cell r="K1470">
            <v>0</v>
          </cell>
          <cell r="L1470">
            <v>0</v>
          </cell>
          <cell r="M1470">
            <v>0.32600000000000001</v>
          </cell>
          <cell r="N1470">
            <v>0.29299999999999998</v>
          </cell>
          <cell r="O1470">
            <v>0</v>
          </cell>
          <cell r="P1470">
            <v>0</v>
          </cell>
          <cell r="Q1470">
            <v>0</v>
          </cell>
          <cell r="R1470">
            <v>0.75</v>
          </cell>
          <cell r="S1470">
            <v>0.75</v>
          </cell>
          <cell r="T1470">
            <v>0</v>
          </cell>
          <cell r="V1470">
            <v>0</v>
          </cell>
          <cell r="W1470">
            <v>0.55300000000000005</v>
          </cell>
          <cell r="X1470">
            <v>0</v>
          </cell>
          <cell r="Y1470">
            <v>0</v>
          </cell>
          <cell r="Z1470">
            <v>0.25</v>
          </cell>
          <cell r="AA1470">
            <v>0</v>
          </cell>
          <cell r="AB1470">
            <v>0</v>
          </cell>
          <cell r="AC1470">
            <v>4.34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0.46200000000000002</v>
          </cell>
          <cell r="AJ1470">
            <v>0.59199999999999997</v>
          </cell>
          <cell r="AK1470">
            <v>0.31900000000000001</v>
          </cell>
          <cell r="AL1470">
            <v>0.57499999999999996</v>
          </cell>
          <cell r="AM1470">
            <v>0.44400000000000001</v>
          </cell>
          <cell r="AN1470">
            <v>0.56499999999999995</v>
          </cell>
          <cell r="AO1470">
            <v>0.317</v>
          </cell>
          <cell r="AP1470">
            <v>0.56399999999999995</v>
          </cell>
          <cell r="AQ1470">
            <v>0</v>
          </cell>
          <cell r="AR1470">
            <v>5.8999999999999997E-2</v>
          </cell>
          <cell r="AS1470">
            <v>9.9500000000000005E-3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0.90400000000000003</v>
          </cell>
          <cell r="AZ1470">
            <v>0.79800000000000004</v>
          </cell>
          <cell r="BA1470">
            <v>0</v>
          </cell>
          <cell r="BB1470">
            <v>1</v>
          </cell>
          <cell r="BD1470" t="str">
            <v>ST50x7.05</v>
          </cell>
          <cell r="BE1470" t="str">
            <v>ST50x7.05</v>
          </cell>
          <cell r="BF1470">
            <v>7.0699999999999994</v>
          </cell>
          <cell r="BG1470">
            <v>8.974786589999999</v>
          </cell>
          <cell r="BH1470">
            <v>5.0819999999999999</v>
          </cell>
          <cell r="BI1470">
            <v>0</v>
          </cell>
          <cell r="BJ1470">
            <v>0</v>
          </cell>
          <cell r="BK1470">
            <v>7.1147999999999989</v>
          </cell>
          <cell r="BL1470">
            <v>0</v>
          </cell>
          <cell r="BM1470">
            <v>0</v>
          </cell>
          <cell r="BN1470">
            <v>0.82836600000000005</v>
          </cell>
          <cell r="BO1470">
            <v>0.74451299999999998</v>
          </cell>
          <cell r="BP1470">
            <v>0</v>
          </cell>
          <cell r="BQ1470">
            <v>0</v>
          </cell>
          <cell r="BR1470">
            <v>0</v>
          </cell>
          <cell r="BS1470">
            <v>1.9057499999999998</v>
          </cell>
          <cell r="BT1470">
            <v>1.9057499999999998</v>
          </cell>
          <cell r="BU1470">
            <v>0</v>
          </cell>
          <cell r="BW1470">
            <v>0</v>
          </cell>
          <cell r="BX1470">
            <v>1.405173</v>
          </cell>
          <cell r="BY1470">
            <v>0</v>
          </cell>
          <cell r="BZ1470">
            <v>0</v>
          </cell>
          <cell r="CA1470">
            <v>0.63524999999999998</v>
          </cell>
          <cell r="CB1470">
            <v>0</v>
          </cell>
          <cell r="CC1470">
            <v>0</v>
          </cell>
          <cell r="CD1470">
            <v>4.34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19.260193045521582</v>
          </cell>
          <cell r="CK1470">
            <v>9.7126044412319992</v>
          </cell>
          <cell r="CL1470">
            <v>5.2336500282989995</v>
          </cell>
          <cell r="CM1470">
            <v>1.4610749999999999</v>
          </cell>
          <cell r="CN1470">
            <v>18.509795913877884</v>
          </cell>
          <cell r="CO1470">
            <v>9.2696309278649984</v>
          </cell>
          <cell r="CP1470">
            <v>5.200837175457</v>
          </cell>
          <cell r="CQ1470">
            <v>1.4331239999999998</v>
          </cell>
          <cell r="CR1470">
            <v>0</v>
          </cell>
          <cell r="CS1470">
            <v>2.4596350426098987</v>
          </cell>
          <cell r="CT1470">
            <v>2.678249737681484</v>
          </cell>
          <cell r="CU1470">
            <v>0</v>
          </cell>
          <cell r="CV1470">
            <v>0</v>
          </cell>
          <cell r="CW1470">
            <v>0</v>
          </cell>
          <cell r="CX1470">
            <v>0</v>
          </cell>
          <cell r="CY1470">
            <v>0</v>
          </cell>
          <cell r="CZ1470">
            <v>2.2970640000000002</v>
          </cell>
          <cell r="DA1470">
            <v>0.79800000000000004</v>
          </cell>
          <cell r="DB1470">
            <v>0</v>
          </cell>
          <cell r="DC1470">
            <v>1</v>
          </cell>
        </row>
        <row r="1471">
          <cell r="C1471" t="str">
            <v>ST3x6.25</v>
          </cell>
          <cell r="D1471" t="str">
            <v>F</v>
          </cell>
          <cell r="E1471">
            <v>6.25</v>
          </cell>
          <cell r="F1471">
            <v>1.83</v>
          </cell>
          <cell r="G1471">
            <v>3</v>
          </cell>
          <cell r="H1471">
            <v>0</v>
          </cell>
          <cell r="I1471">
            <v>0</v>
          </cell>
          <cell r="J1471">
            <v>3.33</v>
          </cell>
          <cell r="K1471">
            <v>0</v>
          </cell>
          <cell r="L1471">
            <v>0</v>
          </cell>
          <cell r="M1471">
            <v>0.23200000000000001</v>
          </cell>
          <cell r="N1471">
            <v>0.35899999999999999</v>
          </cell>
          <cell r="O1471">
            <v>0</v>
          </cell>
          <cell r="P1471">
            <v>0</v>
          </cell>
          <cell r="Q1471">
            <v>0</v>
          </cell>
          <cell r="R1471">
            <v>0.8125</v>
          </cell>
          <cell r="S1471">
            <v>0.8125</v>
          </cell>
          <cell r="T1471">
            <v>0</v>
          </cell>
          <cell r="V1471">
            <v>0</v>
          </cell>
          <cell r="W1471">
            <v>0.69199999999999995</v>
          </cell>
          <cell r="X1471">
            <v>0</v>
          </cell>
          <cell r="Y1471">
            <v>0</v>
          </cell>
          <cell r="Z1471">
            <v>0.27100000000000002</v>
          </cell>
          <cell r="AA1471">
            <v>0</v>
          </cell>
          <cell r="AB1471">
            <v>0</v>
          </cell>
          <cell r="AC1471">
            <v>10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1.26</v>
          </cell>
          <cell r="AJ1471">
            <v>1.01</v>
          </cell>
          <cell r="AK1471">
            <v>0.54700000000000004</v>
          </cell>
          <cell r="AL1471">
            <v>0.83099999999999996</v>
          </cell>
          <cell r="AM1471">
            <v>0.90100000000000002</v>
          </cell>
          <cell r="AN1471">
            <v>0.93</v>
          </cell>
          <cell r="AO1471">
            <v>0.54100000000000004</v>
          </cell>
          <cell r="AP1471">
            <v>0.70199999999999996</v>
          </cell>
          <cell r="AQ1471">
            <v>0</v>
          </cell>
          <cell r="AR1471">
            <v>8.3000000000000004E-2</v>
          </cell>
          <cell r="AS1471">
            <v>1.9699999999999999E-2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1.2</v>
          </cell>
          <cell r="AZ1471">
            <v>0.81799999999999995</v>
          </cell>
          <cell r="BA1471">
            <v>0</v>
          </cell>
          <cell r="BB1471">
            <v>1</v>
          </cell>
          <cell r="BD1471" t="str">
            <v>ST75x9.3</v>
          </cell>
          <cell r="BE1471" t="str">
            <v>ST75x9.3</v>
          </cell>
          <cell r="BF1471">
            <v>9.31</v>
          </cell>
          <cell r="BG1471">
            <v>11.815726229999999</v>
          </cell>
          <cell r="BH1471">
            <v>7.6229999999999993</v>
          </cell>
          <cell r="BI1471">
            <v>0</v>
          </cell>
          <cell r="BJ1471">
            <v>0</v>
          </cell>
          <cell r="BK1471">
            <v>8.4615299999999998</v>
          </cell>
          <cell r="BL1471">
            <v>0</v>
          </cell>
          <cell r="BM1471">
            <v>0</v>
          </cell>
          <cell r="BN1471">
            <v>0.58951200000000004</v>
          </cell>
          <cell r="BO1471">
            <v>0.91221899999999989</v>
          </cell>
          <cell r="BP1471">
            <v>0</v>
          </cell>
          <cell r="BQ1471">
            <v>0</v>
          </cell>
          <cell r="BR1471">
            <v>0</v>
          </cell>
          <cell r="BS1471">
            <v>2.0645625000000001</v>
          </cell>
          <cell r="BT1471">
            <v>2.0645625000000001</v>
          </cell>
          <cell r="BU1471">
            <v>0</v>
          </cell>
          <cell r="BW1471">
            <v>0</v>
          </cell>
          <cell r="BX1471">
            <v>1.7583719999999998</v>
          </cell>
          <cell r="BY1471">
            <v>0</v>
          </cell>
          <cell r="BZ1471">
            <v>0</v>
          </cell>
          <cell r="CA1471">
            <v>0.68861099999999997</v>
          </cell>
          <cell r="CB1471">
            <v>0</v>
          </cell>
          <cell r="CC1471">
            <v>0</v>
          </cell>
          <cell r="CD1471">
            <v>10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52.527799215058856</v>
          </cell>
          <cell r="CK1471">
            <v>16.57049068521</v>
          </cell>
          <cell r="CL1471">
            <v>8.9743152522870009</v>
          </cell>
          <cell r="CM1471">
            <v>2.1115709999999996</v>
          </cell>
          <cell r="CN1471">
            <v>37.561545311720664</v>
          </cell>
          <cell r="CO1471">
            <v>15.25797657153</v>
          </cell>
          <cell r="CP1471">
            <v>8.8758766937610005</v>
          </cell>
          <cell r="CQ1471">
            <v>1.7837819999999998</v>
          </cell>
          <cell r="CR1471">
            <v>0</v>
          </cell>
          <cell r="CS1471">
            <v>3.4601645514681629</v>
          </cell>
          <cell r="CT1471">
            <v>5.30266530978143</v>
          </cell>
          <cell r="CU1471">
            <v>0</v>
          </cell>
          <cell r="CV1471">
            <v>0</v>
          </cell>
          <cell r="CW1471">
            <v>0</v>
          </cell>
          <cell r="CX1471">
            <v>0</v>
          </cell>
          <cell r="CY1471">
            <v>0</v>
          </cell>
          <cell r="CZ1471">
            <v>3.0491999999999999</v>
          </cell>
          <cell r="DA1471">
            <v>0.81799999999999995</v>
          </cell>
          <cell r="DB1471">
            <v>0</v>
          </cell>
          <cell r="DC1471">
            <v>1</v>
          </cell>
        </row>
        <row r="1472">
          <cell r="C1472" t="str">
            <v>ST3x8.63</v>
          </cell>
          <cell r="D1472" t="str">
            <v>F</v>
          </cell>
          <cell r="E1472">
            <v>8.625</v>
          </cell>
          <cell r="F1472">
            <v>2.5299999999999998</v>
          </cell>
          <cell r="G1472">
            <v>3</v>
          </cell>
          <cell r="H1472">
            <v>0</v>
          </cell>
          <cell r="I1472">
            <v>0</v>
          </cell>
          <cell r="J1472">
            <v>3.57</v>
          </cell>
          <cell r="K1472">
            <v>0</v>
          </cell>
          <cell r="L1472">
            <v>0</v>
          </cell>
          <cell r="M1472">
            <v>0.46500000000000002</v>
          </cell>
          <cell r="N1472">
            <v>0.35899999999999999</v>
          </cell>
          <cell r="O1472">
            <v>0</v>
          </cell>
          <cell r="P1472">
            <v>0</v>
          </cell>
          <cell r="Q1472">
            <v>0</v>
          </cell>
          <cell r="R1472">
            <v>0.8125</v>
          </cell>
          <cell r="S1472">
            <v>0.8125</v>
          </cell>
          <cell r="T1472">
            <v>0</v>
          </cell>
          <cell r="V1472">
            <v>0</v>
          </cell>
          <cell r="W1472">
            <v>0.91500000000000004</v>
          </cell>
          <cell r="X1472">
            <v>0</v>
          </cell>
          <cell r="Y1472">
            <v>0</v>
          </cell>
          <cell r="Z1472">
            <v>0.39400000000000002</v>
          </cell>
          <cell r="AA1472">
            <v>0</v>
          </cell>
          <cell r="AB1472">
            <v>0</v>
          </cell>
          <cell r="AC1472">
            <v>5.01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2.12</v>
          </cell>
          <cell r="AJ1472">
            <v>1.85</v>
          </cell>
          <cell r="AK1472">
            <v>1.02</v>
          </cell>
          <cell r="AL1472">
            <v>0.91500000000000004</v>
          </cell>
          <cell r="AM1472">
            <v>1.1399999999999999</v>
          </cell>
          <cell r="AN1472">
            <v>1.17</v>
          </cell>
          <cell r="AO1472">
            <v>0.64200000000000002</v>
          </cell>
          <cell r="AP1472">
            <v>0.67300000000000004</v>
          </cell>
          <cell r="AQ1472">
            <v>0</v>
          </cell>
          <cell r="AR1472">
            <v>0.18099999999999999</v>
          </cell>
          <cell r="AS1472">
            <v>7.7200000000000005E-2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1.35</v>
          </cell>
          <cell r="AZ1472">
            <v>0.70299999999999996</v>
          </cell>
          <cell r="BA1472">
            <v>0</v>
          </cell>
          <cell r="BB1472">
            <v>1</v>
          </cell>
          <cell r="BD1472" t="str">
            <v>ST75x12.85</v>
          </cell>
          <cell r="BE1472" t="str">
            <v>ST75x12.85</v>
          </cell>
          <cell r="BF1472">
            <v>12.9</v>
          </cell>
          <cell r="BG1472">
            <v>16.335402929999997</v>
          </cell>
          <cell r="BH1472">
            <v>7.6229999999999993</v>
          </cell>
          <cell r="BI1472">
            <v>0</v>
          </cell>
          <cell r="BJ1472">
            <v>0</v>
          </cell>
          <cell r="BK1472">
            <v>9.0713699999999999</v>
          </cell>
          <cell r="BL1472">
            <v>0</v>
          </cell>
          <cell r="BM1472">
            <v>0</v>
          </cell>
          <cell r="BN1472">
            <v>1.181565</v>
          </cell>
          <cell r="BO1472">
            <v>0.91221899999999989</v>
          </cell>
          <cell r="BP1472">
            <v>0</v>
          </cell>
          <cell r="BQ1472">
            <v>0</v>
          </cell>
          <cell r="BR1472">
            <v>0</v>
          </cell>
          <cell r="BS1472">
            <v>2.0645625000000001</v>
          </cell>
          <cell r="BT1472">
            <v>2.0645625000000001</v>
          </cell>
          <cell r="BU1472">
            <v>0</v>
          </cell>
          <cell r="BW1472">
            <v>0</v>
          </cell>
          <cell r="BX1472">
            <v>2.3250150000000001</v>
          </cell>
          <cell r="BY1472">
            <v>0</v>
          </cell>
          <cell r="BZ1472">
            <v>0</v>
          </cell>
          <cell r="CA1472">
            <v>1.0011540000000001</v>
          </cell>
          <cell r="CB1472">
            <v>0</v>
          </cell>
          <cell r="CC1472">
            <v>0</v>
          </cell>
          <cell r="CD1472">
            <v>5.01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88.380106615813318</v>
          </cell>
          <cell r="CK1472">
            <v>30.351888878850001</v>
          </cell>
          <cell r="CL1472">
            <v>16.734554949419998</v>
          </cell>
          <cell r="CM1472">
            <v>2.3250150000000001</v>
          </cell>
          <cell r="CN1472">
            <v>47.525151670767535</v>
          </cell>
          <cell r="CO1472">
            <v>19.195518912569998</v>
          </cell>
          <cell r="CP1472">
            <v>10.532925762282</v>
          </cell>
          <cell r="CQ1472">
            <v>1.7100930000000001</v>
          </cell>
          <cell r="CR1472">
            <v>0</v>
          </cell>
          <cell r="CS1472">
            <v>7.5456600459727401</v>
          </cell>
          <cell r="CT1472">
            <v>20.779987914473423</v>
          </cell>
          <cell r="CU1472">
            <v>0</v>
          </cell>
          <cell r="CV1472">
            <v>0</v>
          </cell>
          <cell r="CW1472">
            <v>0</v>
          </cell>
          <cell r="CX1472">
            <v>0</v>
          </cell>
          <cell r="CY1472">
            <v>0</v>
          </cell>
          <cell r="CZ1472">
            <v>3.4303500000000002</v>
          </cell>
          <cell r="DA1472">
            <v>0.70299999999999996</v>
          </cell>
          <cell r="DB1472">
            <v>0</v>
          </cell>
          <cell r="DC1472">
            <v>1</v>
          </cell>
        </row>
        <row r="1473">
          <cell r="C1473" t="str">
            <v>ST4x11.5</v>
          </cell>
          <cell r="D1473" t="str">
            <v>F</v>
          </cell>
          <cell r="E1473">
            <v>11.5</v>
          </cell>
          <cell r="F1473">
            <v>3.38</v>
          </cell>
          <cell r="G1473">
            <v>4</v>
          </cell>
          <cell r="H1473">
            <v>0</v>
          </cell>
          <cell r="I1473">
            <v>0</v>
          </cell>
          <cell r="J1473">
            <v>4.17</v>
          </cell>
          <cell r="K1473">
            <v>0</v>
          </cell>
          <cell r="L1473">
            <v>0</v>
          </cell>
          <cell r="M1473">
            <v>0.441</v>
          </cell>
          <cell r="N1473">
            <v>0.42499999999999999</v>
          </cell>
          <cell r="O1473">
            <v>0</v>
          </cell>
          <cell r="P1473">
            <v>0</v>
          </cell>
          <cell r="Q1473">
            <v>0</v>
          </cell>
          <cell r="R1473">
            <v>1</v>
          </cell>
          <cell r="S1473">
            <v>1</v>
          </cell>
          <cell r="T1473">
            <v>0</v>
          </cell>
          <cell r="V1473">
            <v>0</v>
          </cell>
          <cell r="W1473">
            <v>1.1499999999999999</v>
          </cell>
          <cell r="X1473">
            <v>0</v>
          </cell>
          <cell r="Y1473">
            <v>0</v>
          </cell>
          <cell r="Z1473">
            <v>0.439</v>
          </cell>
          <cell r="AA1473">
            <v>0</v>
          </cell>
          <cell r="AB1473">
            <v>0</v>
          </cell>
          <cell r="AC1473">
            <v>7.27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5</v>
          </cell>
          <cell r="AJ1473">
            <v>3.19</v>
          </cell>
          <cell r="AK1473">
            <v>1.76</v>
          </cell>
          <cell r="AL1473">
            <v>1.22</v>
          </cell>
          <cell r="AM1473">
            <v>2.13</v>
          </cell>
          <cell r="AN1473">
            <v>1.84</v>
          </cell>
          <cell r="AO1473">
            <v>1.02</v>
          </cell>
          <cell r="AP1473">
            <v>0.79500000000000004</v>
          </cell>
          <cell r="AQ1473">
            <v>0</v>
          </cell>
          <cell r="AR1473">
            <v>0.27100000000000002</v>
          </cell>
          <cell r="AS1473">
            <v>0.16800000000000001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1.73</v>
          </cell>
          <cell r="AZ1473">
            <v>0.70599999999999996</v>
          </cell>
          <cell r="BA1473">
            <v>0</v>
          </cell>
          <cell r="BB1473">
            <v>1</v>
          </cell>
          <cell r="BD1473" t="str">
            <v>ST100x17</v>
          </cell>
          <cell r="BE1473" t="str">
            <v>ST100x17</v>
          </cell>
          <cell r="BF1473">
            <v>17.200000000000003</v>
          </cell>
          <cell r="BG1473">
            <v>21.823581779999998</v>
          </cell>
          <cell r="BH1473">
            <v>10.164</v>
          </cell>
          <cell r="BI1473">
            <v>0</v>
          </cell>
          <cell r="BJ1473">
            <v>0</v>
          </cell>
          <cell r="BK1473">
            <v>10.595969999999999</v>
          </cell>
          <cell r="BL1473">
            <v>0</v>
          </cell>
          <cell r="BM1473">
            <v>0</v>
          </cell>
          <cell r="BN1473">
            <v>1.120581</v>
          </cell>
          <cell r="BO1473">
            <v>1.079925</v>
          </cell>
          <cell r="BP1473">
            <v>0</v>
          </cell>
          <cell r="BQ1473">
            <v>0</v>
          </cell>
          <cell r="BR1473">
            <v>0</v>
          </cell>
          <cell r="BS1473">
            <v>2.5409999999999999</v>
          </cell>
          <cell r="BT1473">
            <v>2.5409999999999999</v>
          </cell>
          <cell r="BU1473">
            <v>0</v>
          </cell>
          <cell r="BW1473">
            <v>0</v>
          </cell>
          <cell r="BX1473">
            <v>2.9221499999999998</v>
          </cell>
          <cell r="BY1473">
            <v>0</v>
          </cell>
          <cell r="BZ1473">
            <v>0</v>
          </cell>
          <cell r="CA1473">
            <v>1.115499</v>
          </cell>
          <cell r="CB1473">
            <v>0</v>
          </cell>
          <cell r="CC1473">
            <v>0</v>
          </cell>
          <cell r="CD1473">
            <v>7.27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208.44364767880501</v>
          </cell>
          <cell r="CK1473">
            <v>52.336500282989995</v>
          </cell>
          <cell r="CL1473">
            <v>28.875310500959998</v>
          </cell>
          <cell r="CM1473">
            <v>3.1000199999999998</v>
          </cell>
          <cell r="CN1473">
            <v>88.796993911170929</v>
          </cell>
          <cell r="CO1473">
            <v>30.18782461464</v>
          </cell>
          <cell r="CP1473">
            <v>16.734554949419998</v>
          </cell>
          <cell r="CQ1473">
            <v>2.020095</v>
          </cell>
          <cell r="CR1473">
            <v>0</v>
          </cell>
          <cell r="CS1473">
            <v>11.297645704191231</v>
          </cell>
          <cell r="CT1473">
            <v>45.220699088491386</v>
          </cell>
          <cell r="CU1473">
            <v>0</v>
          </cell>
          <cell r="CV1473">
            <v>0</v>
          </cell>
          <cell r="CW1473">
            <v>0</v>
          </cell>
          <cell r="CX1473">
            <v>0</v>
          </cell>
          <cell r="CY1473">
            <v>0</v>
          </cell>
          <cell r="CZ1473">
            <v>4.3959299999999999</v>
          </cell>
          <cell r="DA1473">
            <v>0.70599999999999996</v>
          </cell>
          <cell r="DB1473">
            <v>0</v>
          </cell>
          <cell r="DC1473">
            <v>1</v>
          </cell>
        </row>
        <row r="1474">
          <cell r="C1474" t="str">
            <v>ST4x9.2</v>
          </cell>
          <cell r="D1474" t="str">
            <v>F</v>
          </cell>
          <cell r="E1474">
            <v>9.1999999999999993</v>
          </cell>
          <cell r="F1474">
            <v>2.7</v>
          </cell>
          <cell r="G1474">
            <v>4</v>
          </cell>
          <cell r="H1474">
            <v>0</v>
          </cell>
          <cell r="I1474">
            <v>0</v>
          </cell>
          <cell r="J1474">
            <v>4</v>
          </cell>
          <cell r="K1474">
            <v>0</v>
          </cell>
          <cell r="L1474">
            <v>0</v>
          </cell>
          <cell r="M1474">
            <v>0.27100000000000002</v>
          </cell>
          <cell r="N1474">
            <v>0.42499999999999999</v>
          </cell>
          <cell r="O1474">
            <v>0</v>
          </cell>
          <cell r="P1474">
            <v>0</v>
          </cell>
          <cell r="Q1474">
            <v>0</v>
          </cell>
          <cell r="R1474">
            <v>1</v>
          </cell>
          <cell r="S1474">
            <v>1</v>
          </cell>
          <cell r="T1474">
            <v>0</v>
          </cell>
          <cell r="V1474">
            <v>0</v>
          </cell>
          <cell r="W1474">
            <v>0.94199999999999995</v>
          </cell>
          <cell r="X1474">
            <v>0</v>
          </cell>
          <cell r="Y1474">
            <v>0</v>
          </cell>
          <cell r="Z1474">
            <v>0.33600000000000002</v>
          </cell>
          <cell r="AA1474">
            <v>0</v>
          </cell>
          <cell r="AB1474">
            <v>0</v>
          </cell>
          <cell r="AC1474">
            <v>11.8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3.49</v>
          </cell>
          <cell r="AJ1474">
            <v>2.0699999999999998</v>
          </cell>
          <cell r="AK1474">
            <v>1.1399999999999999</v>
          </cell>
          <cell r="AL1474">
            <v>1.1399999999999999</v>
          </cell>
          <cell r="AM1474">
            <v>1.84</v>
          </cell>
          <cell r="AN1474">
            <v>1.59</v>
          </cell>
          <cell r="AO1474">
            <v>0.92200000000000004</v>
          </cell>
          <cell r="AP1474">
            <v>0.82699999999999996</v>
          </cell>
          <cell r="AQ1474">
            <v>0</v>
          </cell>
          <cell r="AR1474">
            <v>0.16700000000000001</v>
          </cell>
          <cell r="AS1474">
            <v>6.4199999999999993E-2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1.58</v>
          </cell>
          <cell r="AZ1474">
            <v>0.78700000000000003</v>
          </cell>
          <cell r="BA1474">
            <v>0</v>
          </cell>
          <cell r="BB1474">
            <v>1</v>
          </cell>
          <cell r="BD1474" t="str">
            <v>ST100x13.7</v>
          </cell>
          <cell r="BE1474" t="str">
            <v>ST100x13.7</v>
          </cell>
          <cell r="BF1474">
            <v>13.7</v>
          </cell>
          <cell r="BG1474">
            <v>17.433038700000001</v>
          </cell>
          <cell r="BH1474">
            <v>10.164</v>
          </cell>
          <cell r="BI1474">
            <v>0</v>
          </cell>
          <cell r="BJ1474">
            <v>0</v>
          </cell>
          <cell r="BK1474">
            <v>10.164</v>
          </cell>
          <cell r="BL1474">
            <v>0</v>
          </cell>
          <cell r="BM1474">
            <v>0</v>
          </cell>
          <cell r="BN1474">
            <v>0.68861099999999997</v>
          </cell>
          <cell r="BO1474">
            <v>1.079925</v>
          </cell>
          <cell r="BP1474">
            <v>0</v>
          </cell>
          <cell r="BQ1474">
            <v>0</v>
          </cell>
          <cell r="BR1474">
            <v>0</v>
          </cell>
          <cell r="BS1474">
            <v>2.5409999999999999</v>
          </cell>
          <cell r="BT1474">
            <v>2.5409999999999999</v>
          </cell>
          <cell r="BU1474">
            <v>0</v>
          </cell>
          <cell r="BW1474">
            <v>0</v>
          </cell>
          <cell r="BX1474">
            <v>2.3936219999999997</v>
          </cell>
          <cell r="BY1474">
            <v>0</v>
          </cell>
          <cell r="BZ1474">
            <v>0</v>
          </cell>
          <cell r="CA1474">
            <v>0.85377599999999998</v>
          </cell>
          <cell r="CB1474">
            <v>0</v>
          </cell>
          <cell r="CC1474">
            <v>0</v>
          </cell>
          <cell r="CD1474">
            <v>11.8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145.49366607980591</v>
          </cell>
          <cell r="CK1474">
            <v>33.961302691469996</v>
          </cell>
          <cell r="CL1474">
            <v>18.703326119939998</v>
          </cell>
          <cell r="CM1474">
            <v>2.8967399999999999</v>
          </cell>
          <cell r="CN1474">
            <v>76.707262345800245</v>
          </cell>
          <cell r="CO1474">
            <v>26.086218009389999</v>
          </cell>
          <cell r="CP1474">
            <v>15.126725160162</v>
          </cell>
          <cell r="CQ1474">
            <v>2.101407</v>
          </cell>
          <cell r="CR1474">
            <v>0</v>
          </cell>
          <cell r="CS1474">
            <v>6.9620178324720872</v>
          </cell>
          <cell r="CT1474">
            <v>17.280767151673494</v>
          </cell>
          <cell r="CU1474">
            <v>0</v>
          </cell>
          <cell r="CV1474">
            <v>0</v>
          </cell>
          <cell r="CW1474">
            <v>0</v>
          </cell>
          <cell r="CX1474">
            <v>0</v>
          </cell>
          <cell r="CY1474">
            <v>0</v>
          </cell>
          <cell r="CZ1474">
            <v>4.01478</v>
          </cell>
          <cell r="DA1474">
            <v>0.78700000000000003</v>
          </cell>
          <cell r="DB1474">
            <v>0</v>
          </cell>
          <cell r="DC1474">
            <v>1</v>
          </cell>
        </row>
        <row r="1475">
          <cell r="C1475" t="str">
            <v>ST5x12.7</v>
          </cell>
          <cell r="D1475" t="str">
            <v>F</v>
          </cell>
          <cell r="E1475">
            <v>12.7</v>
          </cell>
          <cell r="F1475">
            <v>3.73</v>
          </cell>
          <cell r="G1475">
            <v>5</v>
          </cell>
          <cell r="H1475">
            <v>0</v>
          </cell>
          <cell r="I1475">
            <v>0</v>
          </cell>
          <cell r="J1475">
            <v>4.66</v>
          </cell>
          <cell r="K1475">
            <v>0</v>
          </cell>
          <cell r="L1475">
            <v>0</v>
          </cell>
          <cell r="M1475">
            <v>0.311</v>
          </cell>
          <cell r="N1475">
            <v>0.49099999999999999</v>
          </cell>
          <cell r="O1475">
            <v>0</v>
          </cell>
          <cell r="P1475">
            <v>0</v>
          </cell>
          <cell r="Q1475">
            <v>0</v>
          </cell>
          <cell r="R1475">
            <v>1.125</v>
          </cell>
          <cell r="S1475">
            <v>1.125</v>
          </cell>
          <cell r="T1475">
            <v>0</v>
          </cell>
          <cell r="V1475">
            <v>0</v>
          </cell>
          <cell r="W1475">
            <v>1.2</v>
          </cell>
          <cell r="X1475">
            <v>0</v>
          </cell>
          <cell r="Y1475">
            <v>0</v>
          </cell>
          <cell r="Z1475">
            <v>0.40300000000000002</v>
          </cell>
          <cell r="AA1475">
            <v>0</v>
          </cell>
          <cell r="AB1475">
            <v>0</v>
          </cell>
          <cell r="AC1475">
            <v>13.2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7.79</v>
          </cell>
          <cell r="AJ1475">
            <v>3.7</v>
          </cell>
          <cell r="AK1475">
            <v>2.0499999999999998</v>
          </cell>
          <cell r="AL1475">
            <v>1.45</v>
          </cell>
          <cell r="AM1475">
            <v>3.36</v>
          </cell>
          <cell r="AN1475">
            <v>2.4900000000000002</v>
          </cell>
          <cell r="AO1475">
            <v>1.44</v>
          </cell>
          <cell r="AP1475">
            <v>0.95</v>
          </cell>
          <cell r="AQ1475">
            <v>0</v>
          </cell>
          <cell r="AR1475">
            <v>0.3</v>
          </cell>
          <cell r="AS1475">
            <v>0.17299999999999999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1.97</v>
          </cell>
          <cell r="AZ1475">
            <v>0.76500000000000001</v>
          </cell>
          <cell r="BA1475">
            <v>0</v>
          </cell>
          <cell r="BB1475">
            <v>1</v>
          </cell>
          <cell r="BD1475" t="str">
            <v>ST125x18.9</v>
          </cell>
          <cell r="BE1475" t="str">
            <v>ST125x18.9</v>
          </cell>
          <cell r="BF1475">
            <v>19</v>
          </cell>
          <cell r="BG1475">
            <v>24.08342013</v>
          </cell>
          <cell r="BH1475">
            <v>12.705</v>
          </cell>
          <cell r="BI1475">
            <v>0</v>
          </cell>
          <cell r="BJ1475">
            <v>0</v>
          </cell>
          <cell r="BK1475">
            <v>11.841060000000001</v>
          </cell>
          <cell r="BL1475">
            <v>0</v>
          </cell>
          <cell r="BM1475">
            <v>0</v>
          </cell>
          <cell r="BN1475">
            <v>0.79025099999999993</v>
          </cell>
          <cell r="BO1475">
            <v>1.2476309999999999</v>
          </cell>
          <cell r="BP1475">
            <v>0</v>
          </cell>
          <cell r="BQ1475">
            <v>0</v>
          </cell>
          <cell r="BR1475">
            <v>0</v>
          </cell>
          <cell r="BS1475">
            <v>2.858625</v>
          </cell>
          <cell r="BT1475">
            <v>2.858625</v>
          </cell>
          <cell r="BU1475">
            <v>0</v>
          </cell>
          <cell r="BW1475">
            <v>0</v>
          </cell>
          <cell r="BX1475">
            <v>3.0491999999999999</v>
          </cell>
          <cell r="BY1475">
            <v>0</v>
          </cell>
          <cell r="BZ1475">
            <v>0</v>
          </cell>
          <cell r="CA1475">
            <v>1.0240230000000001</v>
          </cell>
          <cell r="CB1475">
            <v>0</v>
          </cell>
          <cell r="CC1475">
            <v>0</v>
          </cell>
          <cell r="CD1475">
            <v>13.2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324.75520308357818</v>
          </cell>
          <cell r="CK1475">
            <v>60.703777757700003</v>
          </cell>
          <cell r="CL1475">
            <v>33.633174163049993</v>
          </cell>
          <cell r="CM1475">
            <v>3.6844499999999996</v>
          </cell>
          <cell r="CN1475">
            <v>140.07413124015696</v>
          </cell>
          <cell r="CO1475">
            <v>40.852001788290004</v>
          </cell>
          <cell r="CP1475">
            <v>23.625254046239998</v>
          </cell>
          <cell r="CQ1475">
            <v>2.4139499999999998</v>
          </cell>
          <cell r="CR1475">
            <v>0</v>
          </cell>
          <cell r="CS1475">
            <v>12.506618860728299</v>
          </cell>
          <cell r="CT1475">
            <v>46.566553228029818</v>
          </cell>
          <cell r="CU1475">
            <v>0</v>
          </cell>
          <cell r="CV1475">
            <v>0</v>
          </cell>
          <cell r="CW1475">
            <v>0</v>
          </cell>
          <cell r="CX1475">
            <v>0</v>
          </cell>
          <cell r="CY1475">
            <v>0</v>
          </cell>
          <cell r="CZ1475">
            <v>5.0057700000000001</v>
          </cell>
          <cell r="DA1475">
            <v>0.76500000000000001</v>
          </cell>
          <cell r="DB1475">
            <v>0</v>
          </cell>
          <cell r="DC1475">
            <v>1</v>
          </cell>
        </row>
        <row r="1476">
          <cell r="C1476" t="str">
            <v>ST5x17.5</v>
          </cell>
          <cell r="D1476" t="str">
            <v>F</v>
          </cell>
          <cell r="E1476">
            <v>17.5</v>
          </cell>
          <cell r="F1476">
            <v>5.14</v>
          </cell>
          <cell r="G1476">
            <v>5</v>
          </cell>
          <cell r="H1476">
            <v>0</v>
          </cell>
          <cell r="I1476">
            <v>0</v>
          </cell>
          <cell r="J1476">
            <v>4.9400000000000004</v>
          </cell>
          <cell r="K1476">
            <v>0</v>
          </cell>
          <cell r="L1476">
            <v>0</v>
          </cell>
          <cell r="M1476">
            <v>0.59399999999999997</v>
          </cell>
          <cell r="N1476">
            <v>0.49099999999999999</v>
          </cell>
          <cell r="O1476">
            <v>0</v>
          </cell>
          <cell r="P1476">
            <v>0</v>
          </cell>
          <cell r="Q1476">
            <v>0</v>
          </cell>
          <cell r="R1476">
            <v>1.125</v>
          </cell>
          <cell r="S1476">
            <v>1.125</v>
          </cell>
          <cell r="T1476">
            <v>0</v>
          </cell>
          <cell r="V1476">
            <v>0</v>
          </cell>
          <cell r="W1476">
            <v>1.56</v>
          </cell>
          <cell r="X1476">
            <v>0</v>
          </cell>
          <cell r="Y1476">
            <v>0</v>
          </cell>
          <cell r="Z1476">
            <v>0.67300000000000004</v>
          </cell>
          <cell r="AA1476">
            <v>0</v>
          </cell>
          <cell r="AB1476">
            <v>0</v>
          </cell>
          <cell r="AC1476">
            <v>6.9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12.5</v>
          </cell>
          <cell r="AJ1476">
            <v>6.58</v>
          </cell>
          <cell r="AK1476">
            <v>3.62</v>
          </cell>
          <cell r="AL1476">
            <v>1.56</v>
          </cell>
          <cell r="AM1476">
            <v>4.1500000000000004</v>
          </cell>
          <cell r="AN1476">
            <v>3.1</v>
          </cell>
          <cell r="AO1476">
            <v>1.68</v>
          </cell>
          <cell r="AP1476">
            <v>0.89900000000000002</v>
          </cell>
          <cell r="AQ1476">
            <v>0</v>
          </cell>
          <cell r="AR1476">
            <v>0.63300000000000001</v>
          </cell>
          <cell r="AS1476">
            <v>0.72499999999999998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2.23</v>
          </cell>
          <cell r="AZ1476">
            <v>0.65300000000000002</v>
          </cell>
          <cell r="BA1476">
            <v>0</v>
          </cell>
          <cell r="BB1476">
            <v>1</v>
          </cell>
          <cell r="BD1476" t="str">
            <v>ST125x26</v>
          </cell>
          <cell r="BE1476" t="str">
            <v>ST125x26</v>
          </cell>
          <cell r="BF1476">
            <v>26.1</v>
          </cell>
          <cell r="BG1476">
            <v>33.187340339999999</v>
          </cell>
          <cell r="BH1476">
            <v>12.705</v>
          </cell>
          <cell r="BI1476">
            <v>0</v>
          </cell>
          <cell r="BJ1476">
            <v>0</v>
          </cell>
          <cell r="BK1476">
            <v>12.55254</v>
          </cell>
          <cell r="BL1476">
            <v>0</v>
          </cell>
          <cell r="BM1476">
            <v>0</v>
          </cell>
          <cell r="BN1476">
            <v>1.5093539999999999</v>
          </cell>
          <cell r="BO1476">
            <v>1.2476309999999999</v>
          </cell>
          <cell r="BP1476">
            <v>0</v>
          </cell>
          <cell r="BQ1476">
            <v>0</v>
          </cell>
          <cell r="BR1476">
            <v>0</v>
          </cell>
          <cell r="BS1476">
            <v>2.858625</v>
          </cell>
          <cell r="BT1476">
            <v>2.858625</v>
          </cell>
          <cell r="BU1476">
            <v>0</v>
          </cell>
          <cell r="BW1476">
            <v>0</v>
          </cell>
          <cell r="BX1476">
            <v>3.9639600000000002</v>
          </cell>
          <cell r="BY1476">
            <v>0</v>
          </cell>
          <cell r="BZ1476">
            <v>0</v>
          </cell>
          <cell r="CA1476">
            <v>1.7100930000000001</v>
          </cell>
          <cell r="CB1476">
            <v>0</v>
          </cell>
          <cell r="CC1476">
            <v>0</v>
          </cell>
          <cell r="CD1476">
            <v>6.9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521.10911919701243</v>
          </cell>
          <cell r="CK1476">
            <v>107.95428585018</v>
          </cell>
          <cell r="CL1476">
            <v>59.39126364402</v>
          </cell>
          <cell r="CM1476">
            <v>3.9639600000000002</v>
          </cell>
          <cell r="CN1476">
            <v>173.00822757340816</v>
          </cell>
          <cell r="CO1476">
            <v>50.859921905100002</v>
          </cell>
          <cell r="CP1476">
            <v>27.562796387279999</v>
          </cell>
          <cell r="CQ1476">
            <v>2.2843589999999998</v>
          </cell>
          <cell r="CR1476">
            <v>0</v>
          </cell>
          <cell r="CS1476">
            <v>26.388965796136713</v>
          </cell>
          <cell r="CT1476">
            <v>195.14885023307295</v>
          </cell>
          <cell r="CU1476">
            <v>0</v>
          </cell>
          <cell r="CV1476">
            <v>0</v>
          </cell>
          <cell r="CW1476">
            <v>0</v>
          </cell>
          <cell r="CX1476">
            <v>0</v>
          </cell>
          <cell r="CY1476">
            <v>0</v>
          </cell>
          <cell r="CZ1476">
            <v>5.6664300000000001</v>
          </cell>
          <cell r="DA1476">
            <v>0.65300000000000002</v>
          </cell>
          <cell r="DB1476">
            <v>0</v>
          </cell>
          <cell r="DC1476">
            <v>1</v>
          </cell>
        </row>
        <row r="1477">
          <cell r="C1477" t="str">
            <v>ST6x15.9</v>
          </cell>
          <cell r="D1477" t="str">
            <v>F</v>
          </cell>
          <cell r="E1477">
            <v>15.9</v>
          </cell>
          <cell r="F1477">
            <v>4.6500000000000004</v>
          </cell>
          <cell r="G1477">
            <v>6</v>
          </cell>
          <cell r="H1477">
            <v>0</v>
          </cell>
          <cell r="I1477">
            <v>0</v>
          </cell>
          <cell r="J1477">
            <v>5</v>
          </cell>
          <cell r="K1477">
            <v>0</v>
          </cell>
          <cell r="L1477">
            <v>0</v>
          </cell>
          <cell r="M1477">
            <v>0.35</v>
          </cell>
          <cell r="N1477">
            <v>0.54400000000000004</v>
          </cell>
          <cell r="O1477">
            <v>0</v>
          </cell>
          <cell r="P1477">
            <v>0</v>
          </cell>
          <cell r="Q1477">
            <v>0</v>
          </cell>
          <cell r="R1477">
            <v>1.1875</v>
          </cell>
          <cell r="S1477">
            <v>1.1875</v>
          </cell>
          <cell r="T1477">
            <v>0</v>
          </cell>
          <cell r="V1477">
            <v>0</v>
          </cell>
          <cell r="W1477">
            <v>1.51</v>
          </cell>
          <cell r="X1477">
            <v>0</v>
          </cell>
          <cell r="Y1477">
            <v>0</v>
          </cell>
          <cell r="Z1477">
            <v>0.48</v>
          </cell>
          <cell r="AA1477">
            <v>0</v>
          </cell>
          <cell r="AB1477">
            <v>0</v>
          </cell>
          <cell r="AC1477">
            <v>14.5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14.8</v>
          </cell>
          <cell r="AJ1477">
            <v>5.94</v>
          </cell>
          <cell r="AK1477">
            <v>3.3</v>
          </cell>
          <cell r="AL1477">
            <v>1.78</v>
          </cell>
          <cell r="AM1477">
            <v>4.66</v>
          </cell>
          <cell r="AN1477">
            <v>3.22</v>
          </cell>
          <cell r="AO1477">
            <v>1.87</v>
          </cell>
          <cell r="AP1477">
            <v>1</v>
          </cell>
          <cell r="AQ1477">
            <v>0</v>
          </cell>
          <cell r="AR1477">
            <v>0.438</v>
          </cell>
          <cell r="AS1477">
            <v>0.36399999999999999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2.39</v>
          </cell>
          <cell r="AZ1477">
            <v>0.73199999999999998</v>
          </cell>
          <cell r="BA1477">
            <v>0</v>
          </cell>
          <cell r="BB1477">
            <v>1</v>
          </cell>
          <cell r="BD1477" t="str">
            <v>ST155x23.65</v>
          </cell>
          <cell r="BE1477" t="str">
            <v>ST155x23.65</v>
          </cell>
          <cell r="BF1477">
            <v>23.700000000000003</v>
          </cell>
          <cell r="BG1477">
            <v>30.023566649999999</v>
          </cell>
          <cell r="BH1477">
            <v>15.245999999999999</v>
          </cell>
          <cell r="BI1477">
            <v>0</v>
          </cell>
          <cell r="BJ1477">
            <v>0</v>
          </cell>
          <cell r="BK1477">
            <v>12.705</v>
          </cell>
          <cell r="BL1477">
            <v>0</v>
          </cell>
          <cell r="BM1477">
            <v>0</v>
          </cell>
          <cell r="BN1477">
            <v>0.88934999999999986</v>
          </cell>
          <cell r="BO1477">
            <v>1.382304</v>
          </cell>
          <cell r="BP1477">
            <v>0</v>
          </cell>
          <cell r="BQ1477">
            <v>0</v>
          </cell>
          <cell r="BR1477">
            <v>0</v>
          </cell>
          <cell r="BS1477">
            <v>3.0174374999999998</v>
          </cell>
          <cell r="BT1477">
            <v>3.0174374999999998</v>
          </cell>
          <cell r="BU1477">
            <v>0</v>
          </cell>
          <cell r="BW1477">
            <v>0</v>
          </cell>
          <cell r="BX1477">
            <v>3.83691</v>
          </cell>
          <cell r="BY1477">
            <v>0</v>
          </cell>
          <cell r="BZ1477">
            <v>0</v>
          </cell>
          <cell r="CA1477">
            <v>1.2196799999999999</v>
          </cell>
          <cell r="CB1477">
            <v>0</v>
          </cell>
          <cell r="CC1477">
            <v>0</v>
          </cell>
          <cell r="CD1477">
            <v>14.5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616.99319712926285</v>
          </cell>
          <cell r="CK1477">
            <v>97.454172940739994</v>
          </cell>
          <cell r="CL1477">
            <v>54.14120718929999</v>
          </cell>
          <cell r="CM1477">
            <v>4.5229799999999996</v>
          </cell>
          <cell r="CN1477">
            <v>194.26947963664625</v>
          </cell>
          <cell r="CO1477">
            <v>52.828693075620002</v>
          </cell>
          <cell r="CP1477">
            <v>30.68001740727</v>
          </cell>
          <cell r="CQ1477">
            <v>2.5409999999999999</v>
          </cell>
          <cell r="CR1477">
            <v>0</v>
          </cell>
          <cell r="CS1477">
            <v>18.259663536663318</v>
          </cell>
          <cell r="CT1477">
            <v>97.978181358398004</v>
          </cell>
          <cell r="CU1477">
            <v>0</v>
          </cell>
          <cell r="CV1477">
            <v>0</v>
          </cell>
          <cell r="CW1477">
            <v>0</v>
          </cell>
          <cell r="CX1477">
            <v>0</v>
          </cell>
          <cell r="CY1477">
            <v>0</v>
          </cell>
          <cell r="CZ1477">
            <v>6.0729899999999999</v>
          </cell>
          <cell r="DA1477">
            <v>0.73199999999999998</v>
          </cell>
          <cell r="DB1477">
            <v>0</v>
          </cell>
          <cell r="DC1477">
            <v>1</v>
          </cell>
        </row>
        <row r="1478">
          <cell r="C1478" t="str">
            <v>ST6x17.5</v>
          </cell>
          <cell r="D1478" t="str">
            <v>F</v>
          </cell>
          <cell r="E1478">
            <v>17.5</v>
          </cell>
          <cell r="F1478">
            <v>5.12</v>
          </cell>
          <cell r="G1478">
            <v>6</v>
          </cell>
          <cell r="H1478">
            <v>0</v>
          </cell>
          <cell r="I1478">
            <v>0</v>
          </cell>
          <cell r="J1478">
            <v>5.08</v>
          </cell>
          <cell r="K1478">
            <v>0</v>
          </cell>
          <cell r="L1478">
            <v>0</v>
          </cell>
          <cell r="M1478">
            <v>0.42799999999999999</v>
          </cell>
          <cell r="N1478">
            <v>0.54400000000000004</v>
          </cell>
          <cell r="O1478">
            <v>0</v>
          </cell>
          <cell r="P1478">
            <v>0</v>
          </cell>
          <cell r="Q1478">
            <v>0</v>
          </cell>
          <cell r="R1478">
            <v>1.1875</v>
          </cell>
          <cell r="S1478">
            <v>1.1875</v>
          </cell>
          <cell r="T1478">
            <v>0</v>
          </cell>
          <cell r="V1478">
            <v>0</v>
          </cell>
          <cell r="W1478">
            <v>1.65</v>
          </cell>
          <cell r="X1478">
            <v>0</v>
          </cell>
          <cell r="Y1478">
            <v>0</v>
          </cell>
          <cell r="Z1478">
            <v>0.54300000000000004</v>
          </cell>
          <cell r="AA1478">
            <v>0</v>
          </cell>
          <cell r="AB1478">
            <v>0</v>
          </cell>
          <cell r="AC1478">
            <v>11.9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17.2</v>
          </cell>
          <cell r="AJ1478">
            <v>7.12</v>
          </cell>
          <cell r="AK1478">
            <v>3.95</v>
          </cell>
          <cell r="AL1478">
            <v>1.83</v>
          </cell>
          <cell r="AM1478">
            <v>4.92</v>
          </cell>
          <cell r="AN1478">
            <v>3.4</v>
          </cell>
          <cell r="AO1478">
            <v>1.94</v>
          </cell>
          <cell r="AP1478">
            <v>0.98</v>
          </cell>
          <cell r="AQ1478">
            <v>0</v>
          </cell>
          <cell r="AR1478">
            <v>0.52400000000000002</v>
          </cell>
          <cell r="AS1478">
            <v>0.55600000000000005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2.4900000000000002</v>
          </cell>
          <cell r="AZ1478">
            <v>0.69399999999999995</v>
          </cell>
          <cell r="BA1478">
            <v>0</v>
          </cell>
          <cell r="BB1478">
            <v>1</v>
          </cell>
          <cell r="BD1478" t="str">
            <v>ST155x26</v>
          </cell>
          <cell r="BE1478" t="str">
            <v>ST155x26</v>
          </cell>
          <cell r="BF1478">
            <v>26.1</v>
          </cell>
          <cell r="BG1478">
            <v>33.058206720000001</v>
          </cell>
          <cell r="BH1478">
            <v>15.245999999999999</v>
          </cell>
          <cell r="BI1478">
            <v>0</v>
          </cell>
          <cell r="BJ1478">
            <v>0</v>
          </cell>
          <cell r="BK1478">
            <v>12.90828</v>
          </cell>
          <cell r="BL1478">
            <v>0</v>
          </cell>
          <cell r="BM1478">
            <v>0</v>
          </cell>
          <cell r="BN1478">
            <v>1.087548</v>
          </cell>
          <cell r="BO1478">
            <v>1.382304</v>
          </cell>
          <cell r="BP1478">
            <v>0</v>
          </cell>
          <cell r="BQ1478">
            <v>0</v>
          </cell>
          <cell r="BR1478">
            <v>0</v>
          </cell>
          <cell r="BS1478">
            <v>3.0174374999999998</v>
          </cell>
          <cell r="BT1478">
            <v>3.0174374999999998</v>
          </cell>
          <cell r="BU1478">
            <v>0</v>
          </cell>
          <cell r="BW1478">
            <v>0</v>
          </cell>
          <cell r="BX1478">
            <v>4.1926499999999995</v>
          </cell>
          <cell r="BY1478">
            <v>0</v>
          </cell>
          <cell r="BZ1478">
            <v>0</v>
          </cell>
          <cell r="CA1478">
            <v>1.3797630000000001</v>
          </cell>
          <cell r="CB1478">
            <v>0</v>
          </cell>
          <cell r="CC1478">
            <v>0</v>
          </cell>
          <cell r="CD1478">
            <v>11.9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717.0461480150891</v>
          </cell>
          <cell r="CK1478">
            <v>116.81375611752</v>
          </cell>
          <cell r="CL1478">
            <v>64.805384362949994</v>
          </cell>
          <cell r="CM1478">
            <v>4.6500300000000001</v>
          </cell>
          <cell r="CN1478">
            <v>205.10854931594412</v>
          </cell>
          <cell r="CO1478">
            <v>55.781849831399995</v>
          </cell>
          <cell r="CP1478">
            <v>31.828467256739998</v>
          </cell>
          <cell r="CQ1478">
            <v>2.4901800000000001</v>
          </cell>
          <cell r="CR1478">
            <v>0</v>
          </cell>
          <cell r="CS1478">
            <v>21.844894276738763</v>
          </cell>
          <cell r="CT1478">
            <v>149.65898031667388</v>
          </cell>
          <cell r="CU1478">
            <v>0</v>
          </cell>
          <cell r="CV1478">
            <v>0</v>
          </cell>
          <cell r="CW1478">
            <v>0</v>
          </cell>
          <cell r="CX1478">
            <v>0</v>
          </cell>
          <cell r="CY1478">
            <v>0</v>
          </cell>
          <cell r="CZ1478">
            <v>6.3270900000000001</v>
          </cell>
          <cell r="DA1478">
            <v>0.69399999999999995</v>
          </cell>
          <cell r="DB1478">
            <v>0</v>
          </cell>
          <cell r="DC1478">
            <v>1</v>
          </cell>
        </row>
        <row r="1479">
          <cell r="C1479" t="str">
            <v>ST6x20.4</v>
          </cell>
          <cell r="D1479" t="str">
            <v>F</v>
          </cell>
          <cell r="E1479">
            <v>20.399999999999999</v>
          </cell>
          <cell r="F1479">
            <v>5.96</v>
          </cell>
          <cell r="G1479">
            <v>6</v>
          </cell>
          <cell r="H1479">
            <v>0</v>
          </cell>
          <cell r="I1479">
            <v>0</v>
          </cell>
          <cell r="J1479">
            <v>5.25</v>
          </cell>
          <cell r="K1479">
            <v>0</v>
          </cell>
          <cell r="L1479">
            <v>0</v>
          </cell>
          <cell r="M1479">
            <v>0.46200000000000002</v>
          </cell>
          <cell r="N1479">
            <v>0.65900000000000003</v>
          </cell>
          <cell r="O1479">
            <v>0</v>
          </cell>
          <cell r="P1479">
            <v>0</v>
          </cell>
          <cell r="Q1479">
            <v>0</v>
          </cell>
          <cell r="R1479">
            <v>1.4375</v>
          </cell>
          <cell r="S1479">
            <v>1.4375</v>
          </cell>
          <cell r="T1479">
            <v>0</v>
          </cell>
          <cell r="V1479">
            <v>0</v>
          </cell>
          <cell r="W1479">
            <v>1.58</v>
          </cell>
          <cell r="X1479">
            <v>0</v>
          </cell>
          <cell r="Y1479">
            <v>0</v>
          </cell>
          <cell r="Z1479">
            <v>0.57699999999999996</v>
          </cell>
          <cell r="AA1479">
            <v>0</v>
          </cell>
          <cell r="AB1479">
            <v>0</v>
          </cell>
          <cell r="AC1479">
            <v>10.6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18.899999999999999</v>
          </cell>
          <cell r="AJ1479">
            <v>7.71</v>
          </cell>
          <cell r="AK1479">
            <v>4.2699999999999996</v>
          </cell>
          <cell r="AL1479">
            <v>1.78</v>
          </cell>
          <cell r="AM1479">
            <v>6.74</v>
          </cell>
          <cell r="AN1479">
            <v>4.43</v>
          </cell>
          <cell r="AO1479">
            <v>2.57</v>
          </cell>
          <cell r="AP1479">
            <v>1.06</v>
          </cell>
          <cell r="AQ1479">
            <v>0</v>
          </cell>
          <cell r="AR1479">
            <v>0.84199999999999997</v>
          </cell>
          <cell r="AS1479">
            <v>0.78700000000000003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2.42</v>
          </cell>
          <cell r="AZ1479">
            <v>0.73299999999999998</v>
          </cell>
          <cell r="BA1479">
            <v>0</v>
          </cell>
          <cell r="BB1479">
            <v>1</v>
          </cell>
          <cell r="BD1479" t="str">
            <v>ST155x30.35</v>
          </cell>
          <cell r="BE1479" t="str">
            <v>ST155x30.35</v>
          </cell>
          <cell r="BF1479">
            <v>30.400000000000002</v>
          </cell>
          <cell r="BG1479">
            <v>38.481818759999996</v>
          </cell>
          <cell r="BH1479">
            <v>15.245999999999999</v>
          </cell>
          <cell r="BI1479">
            <v>0</v>
          </cell>
          <cell r="BJ1479">
            <v>0</v>
          </cell>
          <cell r="BK1479">
            <v>13.340249999999999</v>
          </cell>
          <cell r="BL1479">
            <v>0</v>
          </cell>
          <cell r="BM1479">
            <v>0</v>
          </cell>
          <cell r="BN1479">
            <v>1.173942</v>
          </cell>
          <cell r="BO1479">
            <v>1.6745190000000001</v>
          </cell>
          <cell r="BP1479">
            <v>0</v>
          </cell>
          <cell r="BQ1479">
            <v>0</v>
          </cell>
          <cell r="BR1479">
            <v>0</v>
          </cell>
          <cell r="BS1479">
            <v>3.6526874999999999</v>
          </cell>
          <cell r="BT1479">
            <v>3.6526874999999999</v>
          </cell>
          <cell r="BU1479">
            <v>0</v>
          </cell>
          <cell r="BW1479">
            <v>0</v>
          </cell>
          <cell r="BX1479">
            <v>4.01478</v>
          </cell>
          <cell r="BY1479">
            <v>0</v>
          </cell>
          <cell r="BZ1479">
            <v>0</v>
          </cell>
          <cell r="CA1479">
            <v>1.4661569999999999</v>
          </cell>
          <cell r="CB1479">
            <v>0</v>
          </cell>
          <cell r="CC1479">
            <v>0</v>
          </cell>
          <cell r="CD1479">
            <v>10.6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787.91698822588285</v>
          </cell>
          <cell r="CK1479">
            <v>126.49354770590999</v>
          </cell>
          <cell r="CL1479">
            <v>70.055440817669989</v>
          </cell>
          <cell r="CM1479">
            <v>4.5229799999999996</v>
          </cell>
          <cell r="CN1479">
            <v>280.98203707102914</v>
          </cell>
          <cell r="CO1479">
            <v>72.680469045029994</v>
          </cell>
          <cell r="CP1479">
            <v>42.164515901969992</v>
          </cell>
          <cell r="CQ1479">
            <v>2.69346</v>
          </cell>
          <cell r="CR1479">
            <v>0</v>
          </cell>
          <cell r="CS1479">
            <v>35.101910269110761</v>
          </cell>
          <cell r="CT1479">
            <v>211.83744156334953</v>
          </cell>
          <cell r="CU1479">
            <v>0</v>
          </cell>
          <cell r="CV1479">
            <v>0</v>
          </cell>
          <cell r="CW1479">
            <v>0</v>
          </cell>
          <cell r="CX1479">
            <v>0</v>
          </cell>
          <cell r="CY1479">
            <v>0</v>
          </cell>
          <cell r="CZ1479">
            <v>6.1492199999999997</v>
          </cell>
          <cell r="DA1479">
            <v>0.73299999999999998</v>
          </cell>
          <cell r="DB1479">
            <v>0</v>
          </cell>
          <cell r="DC1479">
            <v>1</v>
          </cell>
        </row>
        <row r="1480">
          <cell r="C1480" t="str">
            <v>ST6x25</v>
          </cell>
          <cell r="D1480" t="str">
            <v>F</v>
          </cell>
          <cell r="E1480">
            <v>25</v>
          </cell>
          <cell r="F1480">
            <v>7.32</v>
          </cell>
          <cell r="G1480">
            <v>6</v>
          </cell>
          <cell r="H1480">
            <v>0</v>
          </cell>
          <cell r="I1480">
            <v>0</v>
          </cell>
          <cell r="J1480">
            <v>5.48</v>
          </cell>
          <cell r="K1480">
            <v>0</v>
          </cell>
          <cell r="L1480">
            <v>0</v>
          </cell>
          <cell r="M1480">
            <v>0.68700000000000006</v>
          </cell>
          <cell r="N1480">
            <v>0.65900000000000003</v>
          </cell>
          <cell r="O1480">
            <v>0</v>
          </cell>
          <cell r="P1480">
            <v>0</v>
          </cell>
          <cell r="Q1480">
            <v>0</v>
          </cell>
          <cell r="R1480">
            <v>1.4375</v>
          </cell>
          <cell r="S1480">
            <v>1.4375</v>
          </cell>
          <cell r="T1480">
            <v>0</v>
          </cell>
          <cell r="V1480">
            <v>0</v>
          </cell>
          <cell r="W1480">
            <v>1.84</v>
          </cell>
          <cell r="X1480">
            <v>0</v>
          </cell>
          <cell r="Y1480">
            <v>0</v>
          </cell>
          <cell r="Z1480">
            <v>0.75800000000000001</v>
          </cell>
          <cell r="AA1480">
            <v>0</v>
          </cell>
          <cell r="AB1480">
            <v>0</v>
          </cell>
          <cell r="AC1480">
            <v>7.05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25.1</v>
          </cell>
          <cell r="AJ1480">
            <v>11</v>
          </cell>
          <cell r="AK1480">
            <v>6.04</v>
          </cell>
          <cell r="AL1480">
            <v>1.85</v>
          </cell>
          <cell r="AM1480">
            <v>7.79</v>
          </cell>
          <cell r="AN1480">
            <v>5.16</v>
          </cell>
          <cell r="AO1480">
            <v>2.84</v>
          </cell>
          <cell r="AP1480">
            <v>1.03</v>
          </cell>
          <cell r="AQ1480">
            <v>0</v>
          </cell>
          <cell r="AR1480">
            <v>1.36</v>
          </cell>
          <cell r="AS1480">
            <v>1.97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2.6</v>
          </cell>
          <cell r="AZ1480">
            <v>0.66200000000000003</v>
          </cell>
          <cell r="BA1480">
            <v>0</v>
          </cell>
          <cell r="BB1480">
            <v>1</v>
          </cell>
          <cell r="BD1480" t="str">
            <v>ST155x37</v>
          </cell>
          <cell r="BE1480" t="str">
            <v>ST155x37</v>
          </cell>
          <cell r="BF1480">
            <v>37.300000000000004</v>
          </cell>
          <cell r="BG1480">
            <v>47.262904919999997</v>
          </cell>
          <cell r="BH1480">
            <v>15.245999999999999</v>
          </cell>
          <cell r="BI1480">
            <v>0</v>
          </cell>
          <cell r="BJ1480">
            <v>0</v>
          </cell>
          <cell r="BK1480">
            <v>13.92468</v>
          </cell>
          <cell r="BL1480">
            <v>0</v>
          </cell>
          <cell r="BM1480">
            <v>0</v>
          </cell>
          <cell r="BN1480">
            <v>1.7456670000000001</v>
          </cell>
          <cell r="BO1480">
            <v>1.6745190000000001</v>
          </cell>
          <cell r="BP1480">
            <v>0</v>
          </cell>
          <cell r="BQ1480">
            <v>0</v>
          </cell>
          <cell r="BR1480">
            <v>0</v>
          </cell>
          <cell r="BS1480">
            <v>3.6526874999999999</v>
          </cell>
          <cell r="BT1480">
            <v>3.6526874999999999</v>
          </cell>
          <cell r="BU1480">
            <v>0</v>
          </cell>
          <cell r="BW1480">
            <v>0</v>
          </cell>
          <cell r="BX1480">
            <v>4.67544</v>
          </cell>
          <cell r="BY1480">
            <v>0</v>
          </cell>
          <cell r="BZ1480">
            <v>0</v>
          </cell>
          <cell r="CA1480">
            <v>1.926078</v>
          </cell>
          <cell r="CB1480">
            <v>0</v>
          </cell>
          <cell r="CC1480">
            <v>0</v>
          </cell>
          <cell r="CD1480">
            <v>7.05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1046.3871113476011</v>
          </cell>
          <cell r="CK1480">
            <v>180.470690631</v>
          </cell>
          <cell r="CL1480">
            <v>99.094815582839999</v>
          </cell>
          <cell r="CM1480">
            <v>4.70085</v>
          </cell>
          <cell r="CN1480">
            <v>324.75520308357818</v>
          </cell>
          <cell r="CO1480">
            <v>84.657160332359993</v>
          </cell>
          <cell r="CP1480">
            <v>46.594251035639992</v>
          </cell>
          <cell r="CQ1480">
            <v>2.6172300000000002</v>
          </cell>
          <cell r="CR1480">
            <v>0</v>
          </cell>
          <cell r="CS1480">
            <v>56.696672168634962</v>
          </cell>
          <cell r="CT1480">
            <v>530.26653097814301</v>
          </cell>
          <cell r="CU1480">
            <v>0</v>
          </cell>
          <cell r="CV1480">
            <v>0</v>
          </cell>
          <cell r="CW1480">
            <v>0</v>
          </cell>
          <cell r="CX1480">
            <v>0</v>
          </cell>
          <cell r="CY1480">
            <v>0</v>
          </cell>
          <cell r="CZ1480">
            <v>6.6066000000000003</v>
          </cell>
          <cell r="DA1480">
            <v>0.66200000000000003</v>
          </cell>
          <cell r="DB1480">
            <v>0</v>
          </cell>
          <cell r="DC1480">
            <v>1</v>
          </cell>
        </row>
        <row r="1481">
          <cell r="C1481" t="str">
            <v>ST7.5x21.45</v>
          </cell>
          <cell r="D1481" t="str">
            <v>F</v>
          </cell>
          <cell r="E1481">
            <v>21.45</v>
          </cell>
          <cell r="F1481">
            <v>6.3</v>
          </cell>
          <cell r="G1481">
            <v>7.5</v>
          </cell>
          <cell r="H1481">
            <v>0</v>
          </cell>
          <cell r="I1481">
            <v>0</v>
          </cell>
          <cell r="J1481">
            <v>5.5</v>
          </cell>
          <cell r="K1481">
            <v>0</v>
          </cell>
          <cell r="L1481">
            <v>0</v>
          </cell>
          <cell r="M1481">
            <v>0.41099999999999998</v>
          </cell>
          <cell r="N1481">
            <v>0.622</v>
          </cell>
          <cell r="O1481">
            <v>0</v>
          </cell>
          <cell r="P1481">
            <v>0</v>
          </cell>
          <cell r="Q1481">
            <v>0</v>
          </cell>
          <cell r="R1481">
            <v>1.375</v>
          </cell>
          <cell r="S1481">
            <v>1.375</v>
          </cell>
          <cell r="T1481">
            <v>0</v>
          </cell>
          <cell r="V1481">
            <v>0</v>
          </cell>
          <cell r="W1481">
            <v>2.0099999999999998</v>
          </cell>
          <cell r="X1481">
            <v>0</v>
          </cell>
          <cell r="Y1481">
            <v>0</v>
          </cell>
          <cell r="Z1481">
            <v>0.60499999999999998</v>
          </cell>
          <cell r="AA1481">
            <v>0</v>
          </cell>
          <cell r="AB1481">
            <v>0</v>
          </cell>
          <cell r="AC1481">
            <v>15.5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32.9</v>
          </cell>
          <cell r="AJ1481">
            <v>10.8</v>
          </cell>
          <cell r="AK1481">
            <v>5.99</v>
          </cell>
          <cell r="AL1481">
            <v>2.29</v>
          </cell>
          <cell r="AM1481">
            <v>7.13</v>
          </cell>
          <cell r="AN1481">
            <v>4.54</v>
          </cell>
          <cell r="AO1481">
            <v>2.59</v>
          </cell>
          <cell r="AP1481">
            <v>1.06</v>
          </cell>
          <cell r="AQ1481">
            <v>0</v>
          </cell>
          <cell r="AR1481">
            <v>0.76500000000000001</v>
          </cell>
          <cell r="AS1481">
            <v>0.995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3.04</v>
          </cell>
          <cell r="AZ1481">
            <v>0.68799999999999994</v>
          </cell>
          <cell r="BA1481">
            <v>0</v>
          </cell>
          <cell r="BB1481">
            <v>1</v>
          </cell>
          <cell r="BD1481" t="str">
            <v>ST190x32</v>
          </cell>
          <cell r="BE1481" t="str">
            <v>ST190x32</v>
          </cell>
          <cell r="BF1481">
            <v>32</v>
          </cell>
          <cell r="BG1481">
            <v>40.677090299999996</v>
          </cell>
          <cell r="BH1481">
            <v>19.057500000000001</v>
          </cell>
          <cell r="BI1481">
            <v>0</v>
          </cell>
          <cell r="BJ1481">
            <v>0</v>
          </cell>
          <cell r="BK1481">
            <v>13.9755</v>
          </cell>
          <cell r="BL1481">
            <v>0</v>
          </cell>
          <cell r="BM1481">
            <v>0</v>
          </cell>
          <cell r="BN1481">
            <v>1.0443509999999998</v>
          </cell>
          <cell r="BO1481">
            <v>1.5805019999999999</v>
          </cell>
          <cell r="BP1481">
            <v>0</v>
          </cell>
          <cell r="BQ1481">
            <v>0</v>
          </cell>
          <cell r="BR1481">
            <v>0</v>
          </cell>
          <cell r="BS1481">
            <v>3.4938750000000001</v>
          </cell>
          <cell r="BT1481">
            <v>3.4938750000000001</v>
          </cell>
          <cell r="BU1481">
            <v>0</v>
          </cell>
          <cell r="BW1481">
            <v>0</v>
          </cell>
          <cell r="BX1481">
            <v>5.1074099999999989</v>
          </cell>
          <cell r="BY1481">
            <v>0</v>
          </cell>
          <cell r="BZ1481">
            <v>0</v>
          </cell>
          <cell r="CA1481">
            <v>1.5373049999999999</v>
          </cell>
          <cell r="CB1481">
            <v>0</v>
          </cell>
          <cell r="CC1481">
            <v>0</v>
          </cell>
          <cell r="CD1481">
            <v>15.5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1371.5592017265367</v>
          </cell>
          <cell r="CK1481">
            <v>177.18940534680002</v>
          </cell>
          <cell r="CL1481">
            <v>98.274494261789997</v>
          </cell>
          <cell r="CM1481">
            <v>5.8188899999999997</v>
          </cell>
          <cell r="CN1481">
            <v>297.24064158997589</v>
          </cell>
          <cell r="CO1481">
            <v>74.485175951339997</v>
          </cell>
          <cell r="CP1481">
            <v>42.492644430389994</v>
          </cell>
          <cell r="CQ1481">
            <v>2.69346</v>
          </cell>
          <cell r="CR1481">
            <v>0</v>
          </cell>
          <cell r="CS1481">
            <v>31.891878094857166</v>
          </cell>
          <cell r="CT1481">
            <v>267.82497376814837</v>
          </cell>
          <cell r="CU1481">
            <v>0</v>
          </cell>
          <cell r="CV1481">
            <v>0</v>
          </cell>
          <cell r="CW1481">
            <v>0</v>
          </cell>
          <cell r="CX1481">
            <v>0</v>
          </cell>
          <cell r="CY1481">
            <v>0</v>
          </cell>
          <cell r="CZ1481">
            <v>7.72464</v>
          </cell>
          <cell r="DA1481">
            <v>0.68799999999999994</v>
          </cell>
          <cell r="DB1481">
            <v>0</v>
          </cell>
          <cell r="DC1481">
            <v>1</v>
          </cell>
        </row>
        <row r="1482">
          <cell r="C1482" t="str">
            <v>ST7.5x25</v>
          </cell>
          <cell r="D1482" t="str">
            <v>F</v>
          </cell>
          <cell r="E1482">
            <v>25</v>
          </cell>
          <cell r="F1482">
            <v>7.34</v>
          </cell>
          <cell r="G1482">
            <v>7.5</v>
          </cell>
          <cell r="H1482">
            <v>0</v>
          </cell>
          <cell r="I1482">
            <v>0</v>
          </cell>
          <cell r="J1482">
            <v>5.64</v>
          </cell>
          <cell r="K1482">
            <v>0</v>
          </cell>
          <cell r="L1482">
            <v>0</v>
          </cell>
          <cell r="M1482">
            <v>0.55000000000000004</v>
          </cell>
          <cell r="N1482">
            <v>0.622</v>
          </cell>
          <cell r="O1482">
            <v>0</v>
          </cell>
          <cell r="P1482">
            <v>0</v>
          </cell>
          <cell r="Q1482">
            <v>0</v>
          </cell>
          <cell r="R1482">
            <v>1.375</v>
          </cell>
          <cell r="S1482">
            <v>1.375</v>
          </cell>
          <cell r="T1482">
            <v>0</v>
          </cell>
          <cell r="V1482">
            <v>0</v>
          </cell>
          <cell r="W1482">
            <v>2.25</v>
          </cell>
          <cell r="X1482">
            <v>0</v>
          </cell>
          <cell r="Y1482">
            <v>0</v>
          </cell>
          <cell r="Z1482">
            <v>0.82599999999999996</v>
          </cell>
          <cell r="AA1482">
            <v>0</v>
          </cell>
          <cell r="AB1482">
            <v>0</v>
          </cell>
          <cell r="AC1482">
            <v>11.6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40.5</v>
          </cell>
          <cell r="AJ1482">
            <v>14</v>
          </cell>
          <cell r="AK1482">
            <v>7.72</v>
          </cell>
          <cell r="AL1482">
            <v>2.35</v>
          </cell>
          <cell r="AM1482">
            <v>7.79</v>
          </cell>
          <cell r="AN1482">
            <v>4.99</v>
          </cell>
          <cell r="AO1482">
            <v>2.76</v>
          </cell>
          <cell r="AP1482">
            <v>1.03</v>
          </cell>
          <cell r="AQ1482">
            <v>0</v>
          </cell>
          <cell r="AR1482">
            <v>1.05</v>
          </cell>
          <cell r="AS1482">
            <v>2.02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3.22</v>
          </cell>
          <cell r="AZ1482">
            <v>0.63700000000000001</v>
          </cell>
          <cell r="BA1482">
            <v>0</v>
          </cell>
          <cell r="BB1482">
            <v>1</v>
          </cell>
          <cell r="BD1482" t="str">
            <v>ST190x37</v>
          </cell>
          <cell r="BE1482" t="str">
            <v>ST190x37</v>
          </cell>
          <cell r="BF1482">
            <v>37.300000000000004</v>
          </cell>
          <cell r="BG1482">
            <v>47.392038539999994</v>
          </cell>
          <cell r="BH1482">
            <v>19.057500000000001</v>
          </cell>
          <cell r="BI1482">
            <v>0</v>
          </cell>
          <cell r="BJ1482">
            <v>0</v>
          </cell>
          <cell r="BK1482">
            <v>14.331239999999999</v>
          </cell>
          <cell r="BL1482">
            <v>0</v>
          </cell>
          <cell r="BM1482">
            <v>0</v>
          </cell>
          <cell r="BN1482">
            <v>1.3975500000000001</v>
          </cell>
          <cell r="BO1482">
            <v>1.5805019999999999</v>
          </cell>
          <cell r="BP1482">
            <v>0</v>
          </cell>
          <cell r="BQ1482">
            <v>0</v>
          </cell>
          <cell r="BR1482">
            <v>0</v>
          </cell>
          <cell r="BS1482">
            <v>3.4938750000000001</v>
          </cell>
          <cell r="BT1482">
            <v>3.4938750000000001</v>
          </cell>
          <cell r="BU1482">
            <v>0</v>
          </cell>
          <cell r="BW1482">
            <v>0</v>
          </cell>
          <cell r="BX1482">
            <v>5.7172499999999999</v>
          </cell>
          <cell r="BY1482">
            <v>0</v>
          </cell>
          <cell r="BZ1482">
            <v>0</v>
          </cell>
          <cell r="CA1482">
            <v>2.0988659999999997</v>
          </cell>
          <cell r="CB1482">
            <v>0</v>
          </cell>
          <cell r="CC1482">
            <v>0</v>
          </cell>
          <cell r="CD1482">
            <v>11.6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1688.3935461983203</v>
          </cell>
          <cell r="CK1482">
            <v>229.689969894</v>
          </cell>
          <cell r="CL1482">
            <v>126.65761197011999</v>
          </cell>
          <cell r="CM1482">
            <v>5.9713500000000002</v>
          </cell>
          <cell r="CN1482">
            <v>324.75520308357818</v>
          </cell>
          <cell r="CO1482">
            <v>81.868067840790005</v>
          </cell>
          <cell r="CP1482">
            <v>45.281736921959997</v>
          </cell>
          <cell r="CQ1482">
            <v>2.6172300000000002</v>
          </cell>
          <cell r="CR1482">
            <v>0</v>
          </cell>
          <cell r="CS1482">
            <v>43.773166012549048</v>
          </cell>
          <cell r="CT1482">
            <v>543.72507237352738</v>
          </cell>
          <cell r="CU1482">
            <v>0</v>
          </cell>
          <cell r="CV1482">
            <v>0</v>
          </cell>
          <cell r="CW1482">
            <v>0</v>
          </cell>
          <cell r="CX1482">
            <v>0</v>
          </cell>
          <cell r="CY1482">
            <v>0</v>
          </cell>
          <cell r="CZ1482">
            <v>8.1820199999999996</v>
          </cell>
          <cell r="DA1482">
            <v>0.63700000000000001</v>
          </cell>
          <cell r="DB1482">
            <v>0</v>
          </cell>
          <cell r="DC1482">
            <v>1</v>
          </cell>
        </row>
        <row r="1483">
          <cell r="C1483" t="str">
            <v>ST9x27.35</v>
          </cell>
          <cell r="D1483" t="str">
            <v>F</v>
          </cell>
          <cell r="E1483">
            <v>27.35</v>
          </cell>
          <cell r="F1483">
            <v>8.02</v>
          </cell>
          <cell r="G1483">
            <v>9</v>
          </cell>
          <cell r="H1483">
            <v>0</v>
          </cell>
          <cell r="I1483">
            <v>0</v>
          </cell>
          <cell r="J1483">
            <v>6</v>
          </cell>
          <cell r="K1483">
            <v>0</v>
          </cell>
          <cell r="L1483">
            <v>0</v>
          </cell>
          <cell r="M1483">
            <v>0.46100000000000002</v>
          </cell>
          <cell r="N1483">
            <v>0.69099999999999995</v>
          </cell>
          <cell r="O1483">
            <v>0</v>
          </cell>
          <cell r="P1483">
            <v>0</v>
          </cell>
          <cell r="Q1483">
            <v>0</v>
          </cell>
          <cell r="R1483">
            <v>1.5</v>
          </cell>
          <cell r="S1483">
            <v>1.5</v>
          </cell>
          <cell r="T1483">
            <v>0</v>
          </cell>
          <cell r="V1483">
            <v>0</v>
          </cell>
          <cell r="W1483">
            <v>2.5099999999999998</v>
          </cell>
          <cell r="X1483">
            <v>0</v>
          </cell>
          <cell r="Y1483">
            <v>0</v>
          </cell>
          <cell r="Z1483">
            <v>0.73699999999999999</v>
          </cell>
          <cell r="AA1483">
            <v>0</v>
          </cell>
          <cell r="AB1483">
            <v>0</v>
          </cell>
          <cell r="AC1483">
            <v>16.899999999999999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62.3</v>
          </cell>
          <cell r="AJ1483">
            <v>17.3</v>
          </cell>
          <cell r="AK1483">
            <v>9.6</v>
          </cell>
          <cell r="AL1483">
            <v>2.79</v>
          </cell>
          <cell r="AM1483">
            <v>10.4</v>
          </cell>
          <cell r="AN1483">
            <v>6.06</v>
          </cell>
          <cell r="AO1483">
            <v>3.45</v>
          </cell>
          <cell r="AP1483">
            <v>1.1399999999999999</v>
          </cell>
          <cell r="AQ1483">
            <v>0</v>
          </cell>
          <cell r="AR1483">
            <v>1.1599999999999999</v>
          </cell>
          <cell r="AS1483">
            <v>2.2599999999999998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3.71</v>
          </cell>
          <cell r="AZ1483">
            <v>0.66</v>
          </cell>
          <cell r="BA1483">
            <v>0</v>
          </cell>
          <cell r="BB1483">
            <v>1</v>
          </cell>
          <cell r="BD1483" t="str">
            <v>ST230x40.7</v>
          </cell>
          <cell r="BE1483" t="str">
            <v>ST230x40.7</v>
          </cell>
          <cell r="BF1483">
            <v>40.800000000000004</v>
          </cell>
          <cell r="BG1483">
            <v>51.782581619999995</v>
          </cell>
          <cell r="BH1483">
            <v>22.869</v>
          </cell>
          <cell r="BI1483">
            <v>0</v>
          </cell>
          <cell r="BJ1483">
            <v>0</v>
          </cell>
          <cell r="BK1483">
            <v>15.245999999999999</v>
          </cell>
          <cell r="BL1483">
            <v>0</v>
          </cell>
          <cell r="BM1483">
            <v>0</v>
          </cell>
          <cell r="BN1483">
            <v>1.1714009999999999</v>
          </cell>
          <cell r="BO1483">
            <v>1.7558309999999999</v>
          </cell>
          <cell r="BP1483">
            <v>0</v>
          </cell>
          <cell r="BQ1483">
            <v>0</v>
          </cell>
          <cell r="BR1483">
            <v>0</v>
          </cell>
          <cell r="BS1483">
            <v>3.8114999999999997</v>
          </cell>
          <cell r="BT1483">
            <v>3.8114999999999997</v>
          </cell>
          <cell r="BU1483">
            <v>0</v>
          </cell>
          <cell r="BW1483">
            <v>0</v>
          </cell>
          <cell r="BX1483">
            <v>6.3779099999999991</v>
          </cell>
          <cell r="BY1483">
            <v>0</v>
          </cell>
          <cell r="BZ1483">
            <v>0</v>
          </cell>
          <cell r="CA1483">
            <v>1.872717</v>
          </cell>
          <cell r="CB1483">
            <v>0</v>
          </cell>
          <cell r="CC1483">
            <v>0</v>
          </cell>
          <cell r="CD1483">
            <v>16.899999999999999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2597.2078500779103</v>
          </cell>
          <cell r="CK1483">
            <v>283.83117708330002</v>
          </cell>
          <cell r="CL1483">
            <v>157.50169364159999</v>
          </cell>
          <cell r="CM1483">
            <v>7.0893899999999999</v>
          </cell>
          <cell r="CN1483">
            <v>433.56278717191441</v>
          </cell>
          <cell r="CO1483">
            <v>99.422944111259994</v>
          </cell>
          <cell r="CP1483">
            <v>56.602171152449998</v>
          </cell>
          <cell r="CQ1483">
            <v>2.8967399999999999</v>
          </cell>
          <cell r="CR1483">
            <v>0</v>
          </cell>
          <cell r="CS1483">
            <v>48.358926261482758</v>
          </cell>
          <cell r="CT1483">
            <v>608.32607107137221</v>
          </cell>
          <cell r="CU1483">
            <v>0</v>
          </cell>
          <cell r="CV1483">
            <v>0</v>
          </cell>
          <cell r="CW1483">
            <v>0</v>
          </cell>
          <cell r="CX1483">
            <v>0</v>
          </cell>
          <cell r="CY1483">
            <v>0</v>
          </cell>
          <cell r="CZ1483">
            <v>9.427109999999999</v>
          </cell>
          <cell r="DA1483">
            <v>0.66</v>
          </cell>
          <cell r="DB1483">
            <v>0</v>
          </cell>
          <cell r="DC1483">
            <v>1</v>
          </cell>
        </row>
        <row r="1484">
          <cell r="C1484" t="str">
            <v>ST9x35</v>
          </cell>
          <cell r="D1484" t="str">
            <v>F</v>
          </cell>
          <cell r="E1484">
            <v>35</v>
          </cell>
          <cell r="F1484">
            <v>10.3</v>
          </cell>
          <cell r="G1484">
            <v>9</v>
          </cell>
          <cell r="H1484">
            <v>0</v>
          </cell>
          <cell r="I1484">
            <v>0</v>
          </cell>
          <cell r="J1484">
            <v>6.25</v>
          </cell>
          <cell r="K1484">
            <v>0</v>
          </cell>
          <cell r="L1484">
            <v>0</v>
          </cell>
          <cell r="M1484">
            <v>0.71099999999999997</v>
          </cell>
          <cell r="N1484">
            <v>0.69099999999999995</v>
          </cell>
          <cell r="O1484">
            <v>0</v>
          </cell>
          <cell r="P1484">
            <v>0</v>
          </cell>
          <cell r="Q1484">
            <v>0</v>
          </cell>
          <cell r="R1484">
            <v>1.5</v>
          </cell>
          <cell r="S1484">
            <v>1.5</v>
          </cell>
          <cell r="T1484">
            <v>0</v>
          </cell>
          <cell r="V1484">
            <v>0</v>
          </cell>
          <cell r="W1484">
            <v>2.94</v>
          </cell>
          <cell r="X1484">
            <v>0</v>
          </cell>
          <cell r="Y1484">
            <v>0</v>
          </cell>
          <cell r="Z1484">
            <v>1.78</v>
          </cell>
          <cell r="AA1484">
            <v>0</v>
          </cell>
          <cell r="AB1484">
            <v>0</v>
          </cell>
          <cell r="AC1484">
            <v>11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84.5</v>
          </cell>
          <cell r="AJ1484">
            <v>25.1</v>
          </cell>
          <cell r="AK1484">
            <v>14</v>
          </cell>
          <cell r="AL1484">
            <v>2.87</v>
          </cell>
          <cell r="AM1484">
            <v>12</v>
          </cell>
          <cell r="AN1484">
            <v>7.17</v>
          </cell>
          <cell r="AO1484">
            <v>3.84</v>
          </cell>
          <cell r="AP1484">
            <v>1.08</v>
          </cell>
          <cell r="AQ1484">
            <v>0</v>
          </cell>
          <cell r="AR1484">
            <v>2.02</v>
          </cell>
          <cell r="AS1484">
            <v>7.03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4.01</v>
          </cell>
          <cell r="AZ1484">
            <v>0.58099999999999996</v>
          </cell>
          <cell r="BA1484">
            <v>0</v>
          </cell>
          <cell r="BB1484">
            <v>1</v>
          </cell>
          <cell r="BD1484" t="str">
            <v>ST230x52</v>
          </cell>
          <cell r="BE1484" t="str">
            <v>ST230x52</v>
          </cell>
          <cell r="BF1484">
            <v>52.1</v>
          </cell>
          <cell r="BG1484">
            <v>66.503814300000002</v>
          </cell>
          <cell r="BH1484">
            <v>22.869</v>
          </cell>
          <cell r="BI1484">
            <v>0</v>
          </cell>
          <cell r="BJ1484">
            <v>0</v>
          </cell>
          <cell r="BK1484">
            <v>15.88125</v>
          </cell>
          <cell r="BL1484">
            <v>0</v>
          </cell>
          <cell r="BM1484">
            <v>0</v>
          </cell>
          <cell r="BN1484">
            <v>1.8066509999999998</v>
          </cell>
          <cell r="BO1484">
            <v>1.7558309999999999</v>
          </cell>
          <cell r="BP1484">
            <v>0</v>
          </cell>
          <cell r="BQ1484">
            <v>0</v>
          </cell>
          <cell r="BR1484">
            <v>0</v>
          </cell>
          <cell r="BS1484">
            <v>3.8114999999999997</v>
          </cell>
          <cell r="BT1484">
            <v>3.8114999999999997</v>
          </cell>
          <cell r="BU1484">
            <v>0</v>
          </cell>
          <cell r="BW1484">
            <v>0</v>
          </cell>
          <cell r="BX1484">
            <v>7.4705399999999997</v>
          </cell>
          <cell r="BY1484">
            <v>0</v>
          </cell>
          <cell r="BZ1484">
            <v>0</v>
          </cell>
          <cell r="CA1484">
            <v>4.5229799999999996</v>
          </cell>
          <cell r="CB1484">
            <v>0</v>
          </cell>
          <cell r="CC1484">
            <v>0</v>
          </cell>
          <cell r="CD1484">
            <v>11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3522.6976457718042</v>
          </cell>
          <cell r="CK1484">
            <v>411.8013031671</v>
          </cell>
          <cell r="CL1484">
            <v>229.689969894</v>
          </cell>
          <cell r="CM1484">
            <v>7.2926700000000002</v>
          </cell>
          <cell r="CN1484">
            <v>500.26475442913198</v>
          </cell>
          <cell r="CO1484">
            <v>117.63407743856999</v>
          </cell>
          <cell r="CP1484">
            <v>63.000677456639991</v>
          </cell>
          <cell r="CQ1484">
            <v>2.7442800000000003</v>
          </cell>
          <cell r="CR1484">
            <v>0</v>
          </cell>
          <cell r="CS1484">
            <v>84.21123366223722</v>
          </cell>
          <cell r="CT1484">
            <v>1892.2709201910384</v>
          </cell>
          <cell r="CU1484">
            <v>0</v>
          </cell>
          <cell r="CV1484">
            <v>0</v>
          </cell>
          <cell r="CW1484">
            <v>0</v>
          </cell>
          <cell r="CX1484">
            <v>0</v>
          </cell>
          <cell r="CY1484">
            <v>0</v>
          </cell>
          <cell r="CZ1484">
            <v>10.189409999999999</v>
          </cell>
          <cell r="DA1484">
            <v>0.58099999999999996</v>
          </cell>
          <cell r="DB1484">
            <v>0</v>
          </cell>
          <cell r="DC1484">
            <v>1</v>
          </cell>
        </row>
        <row r="1485">
          <cell r="C1485" t="str">
            <v>UPN100</v>
          </cell>
          <cell r="BC1485" t="str">
            <v>EURONORM</v>
          </cell>
          <cell r="BD1485" t="str">
            <v>UPN100</v>
          </cell>
          <cell r="BE1485" t="str">
            <v>UPN100</v>
          </cell>
          <cell r="BF1485">
            <v>10.5975</v>
          </cell>
          <cell r="BG1485">
            <v>13.5</v>
          </cell>
          <cell r="BH1485">
            <v>10</v>
          </cell>
          <cell r="BK1485">
            <v>5</v>
          </cell>
          <cell r="BN1485">
            <v>0.6</v>
          </cell>
          <cell r="BO1485">
            <v>0.85</v>
          </cell>
          <cell r="BS1485">
            <v>1.7999999999999998</v>
          </cell>
          <cell r="BT1485">
            <v>1.7999999999999998</v>
          </cell>
          <cell r="BV1485">
            <v>6.4</v>
          </cell>
          <cell r="BW1485">
            <v>1.55</v>
          </cell>
          <cell r="BY1485">
            <v>2.93</v>
          </cell>
          <cell r="CC1485">
            <v>5.882352941176471</v>
          </cell>
          <cell r="CD1485">
            <v>10.666666666666668</v>
          </cell>
          <cell r="CH1485">
            <v>419927.75524126319</v>
          </cell>
          <cell r="CI1485">
            <v>9.2323925591309836E-3</v>
          </cell>
          <cell r="CJ1485">
            <v>206</v>
          </cell>
          <cell r="CK1485">
            <v>49</v>
          </cell>
          <cell r="CL1485">
            <v>41.2</v>
          </cell>
          <cell r="CM1485">
            <v>3.9063101847215433</v>
          </cell>
          <cell r="CN1485">
            <v>62.7</v>
          </cell>
          <cell r="CO1485">
            <v>16.850000000000001</v>
          </cell>
          <cell r="CP1485">
            <v>8.49</v>
          </cell>
          <cell r="CQ1485">
            <v>2.155097316699282</v>
          </cell>
          <cell r="CS1485">
            <v>2.81</v>
          </cell>
          <cell r="CT1485">
            <v>414</v>
          </cell>
          <cell r="CZ1485">
            <v>6.322507706891602</v>
          </cell>
          <cell r="DA1485">
            <v>0.49791494641716183</v>
          </cell>
        </row>
        <row r="1486">
          <cell r="C1486" t="str">
            <v>UPN120</v>
          </cell>
          <cell r="BC1486" t="str">
            <v>EURONORM</v>
          </cell>
          <cell r="BD1486" t="str">
            <v>UPN120</v>
          </cell>
          <cell r="BE1486" t="str">
            <v>UPN120</v>
          </cell>
          <cell r="BF1486">
            <v>13.345000000000001</v>
          </cell>
          <cell r="BG1486">
            <v>17</v>
          </cell>
          <cell r="BH1486">
            <v>12</v>
          </cell>
          <cell r="BK1486">
            <v>5.5</v>
          </cell>
          <cell r="BN1486">
            <v>0.7</v>
          </cell>
          <cell r="BO1486">
            <v>0.9</v>
          </cell>
          <cell r="BS1486">
            <v>1.9000000000000004</v>
          </cell>
          <cell r="BT1486">
            <v>1.9000000000000004</v>
          </cell>
          <cell r="BV1486">
            <v>8.1999999999999993</v>
          </cell>
          <cell r="BW1486">
            <v>1.6</v>
          </cell>
          <cell r="BY1486">
            <v>3.03</v>
          </cell>
          <cell r="CC1486">
            <v>6.1111111111111107</v>
          </cell>
          <cell r="CD1486">
            <v>11.714285714285714</v>
          </cell>
          <cell r="CH1486">
            <v>388697.34143235034</v>
          </cell>
          <cell r="CI1486">
            <v>1.9973576031091868E-2</v>
          </cell>
          <cell r="CJ1486">
            <v>364</v>
          </cell>
          <cell r="CK1486">
            <v>72.599999999999994</v>
          </cell>
          <cell r="CL1486">
            <v>60.7</v>
          </cell>
          <cell r="CM1486">
            <v>4.627284809246385</v>
          </cell>
          <cell r="CN1486">
            <v>62.7</v>
          </cell>
          <cell r="CO1486">
            <v>23.46</v>
          </cell>
          <cell r="CP1486">
            <v>11.1</v>
          </cell>
          <cell r="CQ1486">
            <v>1.920477881704876</v>
          </cell>
          <cell r="CS1486">
            <v>4.1500000000000004</v>
          </cell>
          <cell r="CT1486">
            <v>900</v>
          </cell>
          <cell r="CZ1486">
            <v>6.8217959512140203</v>
          </cell>
          <cell r="DA1486">
            <v>0.53935694040643023</v>
          </cell>
        </row>
        <row r="1487">
          <cell r="C1487" t="str">
            <v>UPN140</v>
          </cell>
          <cell r="BC1487" t="str">
            <v>EURONORM</v>
          </cell>
          <cell r="BD1487" t="str">
            <v>UPN140</v>
          </cell>
          <cell r="BE1487" t="str">
            <v>UPN140</v>
          </cell>
          <cell r="BF1487">
            <v>16.013999999999999</v>
          </cell>
          <cell r="BG1487">
            <v>20.399999999999999</v>
          </cell>
          <cell r="BH1487">
            <v>14</v>
          </cell>
          <cell r="BK1487">
            <v>6</v>
          </cell>
          <cell r="BN1487">
            <v>0.7</v>
          </cell>
          <cell r="BO1487">
            <v>1</v>
          </cell>
          <cell r="BS1487">
            <v>2.0999999999999996</v>
          </cell>
          <cell r="BT1487">
            <v>2.0999999999999996</v>
          </cell>
          <cell r="BV1487">
            <v>9.8000000000000007</v>
          </cell>
          <cell r="BW1487">
            <v>1.75</v>
          </cell>
          <cell r="BY1487">
            <v>3.37</v>
          </cell>
          <cell r="CC1487">
            <v>6</v>
          </cell>
          <cell r="CD1487">
            <v>14.000000000000002</v>
          </cell>
          <cell r="CH1487">
            <v>349967.13430669106</v>
          </cell>
          <cell r="CI1487">
            <v>4.3205143066301424E-2</v>
          </cell>
          <cell r="CJ1487">
            <v>605</v>
          </cell>
          <cell r="CK1487">
            <v>102.8</v>
          </cell>
          <cell r="CL1487">
            <v>86.4</v>
          </cell>
          <cell r="CM1487">
            <v>5.4458114863717091</v>
          </cell>
          <cell r="CN1487">
            <v>62.7</v>
          </cell>
          <cell r="CO1487">
            <v>30.68</v>
          </cell>
          <cell r="CP1487">
            <v>14.8</v>
          </cell>
          <cell r="CQ1487">
            <v>1.7531484283324974</v>
          </cell>
          <cell r="CS1487">
            <v>5.68</v>
          </cell>
          <cell r="CT1487">
            <v>1800</v>
          </cell>
          <cell r="CZ1487">
            <v>7.6775511823017339</v>
          </cell>
          <cell r="DA1487">
            <v>0.55527199196429877</v>
          </cell>
        </row>
        <row r="1488">
          <cell r="C1488" t="str">
            <v>UPN160</v>
          </cell>
          <cell r="BC1488" t="str">
            <v>EURONORM</v>
          </cell>
          <cell r="BD1488" t="str">
            <v>UPN160</v>
          </cell>
          <cell r="BE1488" t="str">
            <v>UPN160</v>
          </cell>
          <cell r="BF1488">
            <v>18.84</v>
          </cell>
          <cell r="BG1488">
            <v>24</v>
          </cell>
          <cell r="BH1488">
            <v>16</v>
          </cell>
          <cell r="BK1488">
            <v>6.5</v>
          </cell>
          <cell r="BN1488">
            <v>0.8</v>
          </cell>
          <cell r="BO1488">
            <v>1.05</v>
          </cell>
          <cell r="BS1488">
            <v>2.25</v>
          </cell>
          <cell r="BT1488">
            <v>2.25</v>
          </cell>
          <cell r="BV1488">
            <v>11.5</v>
          </cell>
          <cell r="BW1488">
            <v>1.84</v>
          </cell>
          <cell r="BY1488">
            <v>3.56</v>
          </cell>
          <cell r="CC1488">
            <v>6.1904761904761898</v>
          </cell>
          <cell r="CD1488">
            <v>14.375</v>
          </cell>
          <cell r="CH1488">
            <v>322493.97331296862</v>
          </cell>
          <cell r="CI1488">
            <v>6.124848352733285E-2</v>
          </cell>
          <cell r="CJ1488">
            <v>925</v>
          </cell>
          <cell r="CK1488">
            <v>137.6</v>
          </cell>
          <cell r="CL1488">
            <v>116</v>
          </cell>
          <cell r="CM1488">
            <v>6.2081935107297248</v>
          </cell>
          <cell r="CN1488">
            <v>85.3</v>
          </cell>
          <cell r="CO1488">
            <v>40.097699999999996</v>
          </cell>
          <cell r="CP1488">
            <v>18.3</v>
          </cell>
          <cell r="CQ1488">
            <v>1.8852497624099218</v>
          </cell>
          <cell r="CS1488">
            <v>7.39</v>
          </cell>
          <cell r="CT1488">
            <v>3260</v>
          </cell>
          <cell r="CZ1488">
            <v>8.4413170378403226</v>
          </cell>
          <cell r="DA1488">
            <v>0.5907703462874383</v>
          </cell>
        </row>
        <row r="1489">
          <cell r="C1489" t="str">
            <v>UPN180</v>
          </cell>
          <cell r="BC1489" t="str">
            <v>EURONORM</v>
          </cell>
          <cell r="BD1489" t="str">
            <v>UPN180</v>
          </cell>
          <cell r="BE1489" t="str">
            <v>UPN180</v>
          </cell>
          <cell r="BF1489">
            <v>21.98</v>
          </cell>
          <cell r="BG1489">
            <v>28</v>
          </cell>
          <cell r="BH1489">
            <v>18</v>
          </cell>
          <cell r="BK1489">
            <v>7</v>
          </cell>
          <cell r="BN1489">
            <v>0.8</v>
          </cell>
          <cell r="BO1489">
            <v>1.1000000000000001</v>
          </cell>
          <cell r="BS1489">
            <v>2.3499999999999996</v>
          </cell>
          <cell r="BT1489">
            <v>2.3499999999999996</v>
          </cell>
          <cell r="BV1489">
            <v>13.3</v>
          </cell>
          <cell r="BW1489">
            <v>1.92</v>
          </cell>
          <cell r="BY1489">
            <v>3.75</v>
          </cell>
          <cell r="CC1489">
            <v>6.3636363636363633</v>
          </cell>
          <cell r="CD1489">
            <v>16.625</v>
          </cell>
          <cell r="CH1489">
            <v>306225.38874547998</v>
          </cell>
          <cell r="CI1489">
            <v>7.8401755756533964E-2</v>
          </cell>
          <cell r="CJ1489">
            <v>1350</v>
          </cell>
          <cell r="CK1489">
            <v>179.2</v>
          </cell>
          <cell r="CL1489">
            <v>150</v>
          </cell>
          <cell r="CM1489">
            <v>6.9436507482941359</v>
          </cell>
          <cell r="CN1489">
            <v>114</v>
          </cell>
          <cell r="CO1489">
            <v>48.895200000000003</v>
          </cell>
          <cell r="CP1489">
            <v>22.4</v>
          </cell>
          <cell r="CQ1489">
            <v>2.0177781274036479</v>
          </cell>
          <cell r="CS1489">
            <v>9.5500000000000007</v>
          </cell>
          <cell r="CT1489">
            <v>5570</v>
          </cell>
          <cell r="CZ1489">
            <v>9.1888309531579839</v>
          </cell>
          <cell r="DA1489">
            <v>0.61924501850375169</v>
          </cell>
        </row>
        <row r="1490">
          <cell r="C1490" t="str">
            <v>UPN200</v>
          </cell>
          <cell r="BC1490" t="str">
            <v>EURONORM</v>
          </cell>
          <cell r="BD1490" t="str">
            <v>UPN200</v>
          </cell>
          <cell r="BE1490" t="str">
            <v>UPN200</v>
          </cell>
          <cell r="BF1490">
            <v>25.277000000000005</v>
          </cell>
          <cell r="BG1490">
            <v>32.200000000000003</v>
          </cell>
          <cell r="BH1490">
            <v>20</v>
          </cell>
          <cell r="BK1490">
            <v>7.5</v>
          </cell>
          <cell r="BN1490">
            <v>0.85</v>
          </cell>
          <cell r="BO1490">
            <v>1.1499999999999999</v>
          </cell>
          <cell r="BS1490">
            <v>2.4500000000000002</v>
          </cell>
          <cell r="BT1490">
            <v>2.4500000000000002</v>
          </cell>
          <cell r="BV1490">
            <v>15.1</v>
          </cell>
          <cell r="BW1490">
            <v>2.0099999999999998</v>
          </cell>
          <cell r="BY1490">
            <v>3.94</v>
          </cell>
          <cell r="CC1490">
            <v>6.5217391304347831</v>
          </cell>
          <cell r="CD1490">
            <v>17.764705882352942</v>
          </cell>
          <cell r="CH1490">
            <v>287885.5068399813</v>
          </cell>
          <cell r="CI1490">
            <v>0.10268761168618498</v>
          </cell>
          <cell r="CJ1490">
            <v>1910</v>
          </cell>
          <cell r="CK1490">
            <v>228</v>
          </cell>
          <cell r="CL1490">
            <v>191</v>
          </cell>
          <cell r="CM1490">
            <v>7.7017381276134929</v>
          </cell>
          <cell r="CN1490">
            <v>148</v>
          </cell>
          <cell r="CO1490">
            <v>60.058674999999994</v>
          </cell>
          <cell r="CP1490">
            <v>27</v>
          </cell>
          <cell r="CQ1490">
            <v>2.1438920896177271</v>
          </cell>
          <cell r="CS1490">
            <v>11.9</v>
          </cell>
          <cell r="CT1490">
            <v>9070</v>
          </cell>
          <cell r="CZ1490">
            <v>9.9657184125511424</v>
          </cell>
          <cell r="DA1490">
            <v>0.64353515310773868</v>
          </cell>
        </row>
        <row r="1491">
          <cell r="C1491" t="str">
            <v>UPN220</v>
          </cell>
          <cell r="BC1491" t="str">
            <v>EURONORM</v>
          </cell>
          <cell r="BD1491" t="str">
            <v>UPN220</v>
          </cell>
          <cell r="BE1491" t="str">
            <v>UPN220</v>
          </cell>
          <cell r="BF1491">
            <v>29.359000000000002</v>
          </cell>
          <cell r="BG1491">
            <v>37.4</v>
          </cell>
          <cell r="BH1491">
            <v>22</v>
          </cell>
          <cell r="BK1491">
            <v>8</v>
          </cell>
          <cell r="BN1491">
            <v>0.9</v>
          </cell>
          <cell r="BO1491">
            <v>1.25</v>
          </cell>
          <cell r="BS1491">
            <v>2.6500000000000004</v>
          </cell>
          <cell r="BT1491">
            <v>2.6500000000000004</v>
          </cell>
          <cell r="BV1491">
            <v>16.7</v>
          </cell>
          <cell r="BW1491">
            <v>2.14</v>
          </cell>
          <cell r="BY1491">
            <v>4.2</v>
          </cell>
          <cell r="CC1491">
            <v>6.4</v>
          </cell>
          <cell r="CD1491">
            <v>18.555555555555554</v>
          </cell>
          <cell r="CH1491">
            <v>280466.80056400958</v>
          </cell>
          <cell r="CI1491">
            <v>0.11302603764354113</v>
          </cell>
          <cell r="CJ1491">
            <v>2690</v>
          </cell>
          <cell r="CK1491">
            <v>292</v>
          </cell>
          <cell r="CL1491">
            <v>245</v>
          </cell>
          <cell r="CM1491">
            <v>8.4808686872182832</v>
          </cell>
          <cell r="CN1491">
            <v>197</v>
          </cell>
          <cell r="CO1491">
            <v>74.464500000000001</v>
          </cell>
          <cell r="CP1491">
            <v>33.6</v>
          </cell>
          <cell r="CQ1491">
            <v>2.295077270843922</v>
          </cell>
          <cell r="CS1491">
            <v>16</v>
          </cell>
          <cell r="CT1491">
            <v>14600</v>
          </cell>
          <cell r="CZ1491">
            <v>10.83457951971298</v>
          </cell>
          <cell r="DA1491">
            <v>0.65758372933676945</v>
          </cell>
        </row>
        <row r="1492">
          <cell r="C1492" t="str">
            <v>UPN240</v>
          </cell>
          <cell r="BC1492" t="str">
            <v>EURONORM</v>
          </cell>
          <cell r="BD1492" t="str">
            <v>UPN240</v>
          </cell>
          <cell r="BE1492" t="str">
            <v>UPN240</v>
          </cell>
          <cell r="BF1492">
            <v>33.205500000000001</v>
          </cell>
          <cell r="BG1492">
            <v>42.3</v>
          </cell>
          <cell r="BH1492">
            <v>24</v>
          </cell>
          <cell r="BK1492">
            <v>8.5</v>
          </cell>
          <cell r="BN1492">
            <v>0.95</v>
          </cell>
          <cell r="BO1492">
            <v>1.3</v>
          </cell>
          <cell r="BS1492">
            <v>2.8000000000000007</v>
          </cell>
          <cell r="BT1492">
            <v>2.8000000000000007</v>
          </cell>
          <cell r="BV1492">
            <v>18.399999999999999</v>
          </cell>
          <cell r="BW1492">
            <v>2.23</v>
          </cell>
          <cell r="BY1492">
            <v>4.3899999999999997</v>
          </cell>
          <cell r="CC1492">
            <v>6.5384615384615383</v>
          </cell>
          <cell r="CD1492">
            <v>19.368421052631579</v>
          </cell>
          <cell r="CH1492">
            <v>270292.37496384775</v>
          </cell>
          <cell r="CI1492">
            <v>0.13441579955473176</v>
          </cell>
          <cell r="CJ1492">
            <v>3600</v>
          </cell>
          <cell r="CK1492">
            <v>358</v>
          </cell>
          <cell r="CL1492">
            <v>300</v>
          </cell>
          <cell r="CM1492">
            <v>9.2253120802888517</v>
          </cell>
          <cell r="CN1492">
            <v>248</v>
          </cell>
          <cell r="CO1492">
            <v>88.990849999999995</v>
          </cell>
          <cell r="CP1492">
            <v>39.6</v>
          </cell>
          <cell r="CQ1492">
            <v>2.42133933201369</v>
          </cell>
          <cell r="CS1492">
            <v>19.7</v>
          </cell>
          <cell r="CT1492">
            <v>22100</v>
          </cell>
          <cell r="CZ1492">
            <v>11.610067490737507</v>
          </cell>
          <cell r="DA1492">
            <v>0.67487790094283895</v>
          </cell>
        </row>
        <row r="1493">
          <cell r="C1493" t="str">
            <v>UPN260</v>
          </cell>
          <cell r="BC1493" t="str">
            <v>EURONORM</v>
          </cell>
          <cell r="BD1493" t="str">
            <v>UPN260</v>
          </cell>
          <cell r="BE1493" t="str">
            <v>UPN260</v>
          </cell>
          <cell r="BF1493">
            <v>37.915500000000002</v>
          </cell>
          <cell r="BG1493">
            <v>48.3</v>
          </cell>
          <cell r="BH1493">
            <v>26</v>
          </cell>
          <cell r="BK1493">
            <v>9</v>
          </cell>
          <cell r="BN1493">
            <v>1</v>
          </cell>
          <cell r="BO1493">
            <v>1.4</v>
          </cell>
          <cell r="BS1493">
            <v>3</v>
          </cell>
          <cell r="BT1493">
            <v>3</v>
          </cell>
          <cell r="BV1493">
            <v>20</v>
          </cell>
          <cell r="BW1493">
            <v>2.36</v>
          </cell>
          <cell r="BY1493">
            <v>4.66</v>
          </cell>
          <cell r="CC1493">
            <v>6.4285714285714288</v>
          </cell>
          <cell r="CD1493">
            <v>20</v>
          </cell>
          <cell r="CH1493">
            <v>265718.32015505939</v>
          </cell>
          <cell r="CI1493">
            <v>0.14462790636819617</v>
          </cell>
          <cell r="CJ1493">
            <v>4820</v>
          </cell>
          <cell r="CK1493">
            <v>442</v>
          </cell>
          <cell r="CL1493">
            <v>371</v>
          </cell>
          <cell r="CM1493">
            <v>9.9896426694114488</v>
          </cell>
          <cell r="CN1493">
            <v>317</v>
          </cell>
          <cell r="CO1493">
            <v>107.496</v>
          </cell>
          <cell r="CP1493">
            <v>47.7</v>
          </cell>
          <cell r="CQ1493">
            <v>2.5618639694428755</v>
          </cell>
          <cell r="CS1493">
            <v>25.5</v>
          </cell>
          <cell r="CT1493">
            <v>33300</v>
          </cell>
          <cell r="CZ1493">
            <v>12.47543617115071</v>
          </cell>
          <cell r="DA1493">
            <v>0.68336220890080224</v>
          </cell>
        </row>
        <row r="1494">
          <cell r="C1494" t="str">
            <v>UPN280</v>
          </cell>
          <cell r="BC1494" t="str">
            <v>EURONORM</v>
          </cell>
          <cell r="BD1494" t="str">
            <v>UPN280</v>
          </cell>
          <cell r="BE1494" t="str">
            <v>UPN280</v>
          </cell>
          <cell r="BF1494">
            <v>41.840499999999999</v>
          </cell>
          <cell r="BG1494">
            <v>53.3</v>
          </cell>
          <cell r="BH1494">
            <v>28</v>
          </cell>
          <cell r="BK1494">
            <v>9.5</v>
          </cell>
          <cell r="BN1494">
            <v>1</v>
          </cell>
          <cell r="BO1494">
            <v>1.5</v>
          </cell>
          <cell r="BS1494">
            <v>3.1999999999999993</v>
          </cell>
          <cell r="BT1494">
            <v>3.1999999999999993</v>
          </cell>
          <cell r="BV1494">
            <v>21.6</v>
          </cell>
          <cell r="BW1494">
            <v>2.5299999999999998</v>
          </cell>
          <cell r="BY1494">
            <v>5.0199999999999996</v>
          </cell>
          <cell r="CC1494">
            <v>6.333333333333333</v>
          </cell>
          <cell r="CD1494">
            <v>21.6</v>
          </cell>
          <cell r="CH1494">
            <v>254869.6893857203</v>
          </cell>
          <cell r="CI1494">
            <v>0.16512056005950226</v>
          </cell>
          <cell r="CJ1494">
            <v>6280</v>
          </cell>
          <cell r="CK1494">
            <v>532</v>
          </cell>
          <cell r="CL1494">
            <v>448</v>
          </cell>
          <cell r="CM1494">
            <v>10.854659818477007</v>
          </cell>
          <cell r="CN1494">
            <v>399</v>
          </cell>
          <cell r="CO1494">
            <v>126.19999999999999</v>
          </cell>
          <cell r="CP1494">
            <v>57.2</v>
          </cell>
          <cell r="CQ1494">
            <v>2.7360425262486148</v>
          </cell>
          <cell r="CS1494">
            <v>31</v>
          </cell>
          <cell r="CT1494">
            <v>48500</v>
          </cell>
          <cell r="CZ1494">
            <v>13.502298636909947</v>
          </cell>
          <cell r="DA1494">
            <v>0.68733556436962151</v>
          </cell>
        </row>
        <row r="1495">
          <cell r="C1495" t="str">
            <v>UPN300</v>
          </cell>
          <cell r="BC1495" t="str">
            <v>EURONORM</v>
          </cell>
          <cell r="BD1495" t="str">
            <v>UPN300</v>
          </cell>
          <cell r="BE1495" t="str">
            <v>UPN300</v>
          </cell>
          <cell r="BF1495">
            <v>46.158000000000001</v>
          </cell>
          <cell r="BG1495">
            <v>58.8</v>
          </cell>
          <cell r="BH1495">
            <v>30</v>
          </cell>
          <cell r="BK1495">
            <v>10</v>
          </cell>
          <cell r="BN1495">
            <v>1</v>
          </cell>
          <cell r="BO1495">
            <v>1.6</v>
          </cell>
          <cell r="BS1495">
            <v>3.4000000000000004</v>
          </cell>
          <cell r="BT1495">
            <v>3.4000000000000004</v>
          </cell>
          <cell r="BV1495">
            <v>23.2</v>
          </cell>
          <cell r="BW1495">
            <v>2.7</v>
          </cell>
          <cell r="BY1495">
            <v>5.41</v>
          </cell>
          <cell r="CC1495">
            <v>6.25</v>
          </cell>
          <cell r="CD1495">
            <v>23.2</v>
          </cell>
          <cell r="CH1495">
            <v>246219.49393444983</v>
          </cell>
          <cell r="CI1495">
            <v>0.18579622160658216</v>
          </cell>
          <cell r="CJ1495">
            <v>8030</v>
          </cell>
          <cell r="CK1495">
            <v>632</v>
          </cell>
          <cell r="CL1495">
            <v>535</v>
          </cell>
          <cell r="CM1495">
            <v>11.686086849340978</v>
          </cell>
          <cell r="CN1495">
            <v>495</v>
          </cell>
          <cell r="CO1495">
            <v>146.63999999999999</v>
          </cell>
          <cell r="CP1495">
            <v>67.8</v>
          </cell>
          <cell r="CQ1495">
            <v>2.9014422873699859</v>
          </cell>
          <cell r="CS1495">
            <v>37.4</v>
          </cell>
          <cell r="CT1495">
            <v>69100</v>
          </cell>
          <cell r="CZ1495">
            <v>14.517406558930521</v>
          </cell>
          <cell r="DA1495">
            <v>0.68792165825177221</v>
          </cell>
        </row>
        <row r="1496">
          <cell r="C1496" t="str">
            <v>UPN320</v>
          </cell>
          <cell r="BC1496" t="str">
            <v>EURONORM</v>
          </cell>
          <cell r="BD1496" t="str">
            <v>UPN320</v>
          </cell>
          <cell r="BE1496" t="str">
            <v>UPN320</v>
          </cell>
          <cell r="BF1496">
            <v>59.5</v>
          </cell>
          <cell r="BG1496">
            <v>75.8</v>
          </cell>
          <cell r="BH1496">
            <v>32</v>
          </cell>
          <cell r="BK1496">
            <v>10</v>
          </cell>
          <cell r="BN1496">
            <v>1.4</v>
          </cell>
          <cell r="BO1496">
            <v>1.75</v>
          </cell>
          <cell r="BS1496">
            <v>3.6999999999999993</v>
          </cell>
          <cell r="BT1496">
            <v>3.6999999999999993</v>
          </cell>
          <cell r="BV1496">
            <v>24.6</v>
          </cell>
          <cell r="BW1496">
            <v>2.6</v>
          </cell>
          <cell r="BY1496">
            <v>4.82</v>
          </cell>
          <cell r="CC1496">
            <v>5.7142857142857144</v>
          </cell>
          <cell r="CD1496">
            <v>17.571428571428573</v>
          </cell>
          <cell r="CH1496">
            <v>294157.21000715857</v>
          </cell>
          <cell r="CI1496">
            <v>0.10850171605876993</v>
          </cell>
          <cell r="CJ1496">
            <v>10870</v>
          </cell>
          <cell r="CK1496">
            <v>826</v>
          </cell>
          <cell r="CL1496">
            <v>679</v>
          </cell>
          <cell r="CM1496">
            <v>11.975128138412483</v>
          </cell>
          <cell r="CN1496">
            <v>597</v>
          </cell>
          <cell r="CO1496">
            <v>178.43</v>
          </cell>
          <cell r="CP1496">
            <v>80.599999999999994</v>
          </cell>
          <cell r="CQ1496">
            <v>2.8064193282384391</v>
          </cell>
          <cell r="CS1496">
            <v>66.7</v>
          </cell>
          <cell r="CT1496">
            <v>96100</v>
          </cell>
          <cell r="CZ1496">
            <v>14.364403342196596</v>
          </cell>
          <cell r="DA1496">
            <v>0.73317124615899987</v>
          </cell>
        </row>
        <row r="1497">
          <cell r="C1497" t="str">
            <v>UPN350</v>
          </cell>
          <cell r="BC1497" t="str">
            <v>EURONORM</v>
          </cell>
          <cell r="BD1497" t="str">
            <v>UPN350</v>
          </cell>
          <cell r="BE1497" t="str">
            <v>UPN350</v>
          </cell>
          <cell r="BF1497">
            <v>60.6</v>
          </cell>
          <cell r="BG1497">
            <v>77.3</v>
          </cell>
          <cell r="BH1497">
            <v>35</v>
          </cell>
          <cell r="BK1497">
            <v>10</v>
          </cell>
          <cell r="BN1497">
            <v>1.4</v>
          </cell>
          <cell r="BO1497">
            <v>1.6</v>
          </cell>
          <cell r="BS1497">
            <v>3.4000000000000004</v>
          </cell>
          <cell r="BT1497">
            <v>3.4000000000000004</v>
          </cell>
          <cell r="BV1497">
            <v>28.2</v>
          </cell>
          <cell r="BW1497">
            <v>2.4</v>
          </cell>
          <cell r="BY1497">
            <v>4.45</v>
          </cell>
          <cell r="CC1497">
            <v>6.25</v>
          </cell>
          <cell r="CD1497">
            <v>20.142857142857142</v>
          </cell>
          <cell r="CH1497">
            <v>263221.37312941533</v>
          </cell>
          <cell r="CI1497">
            <v>0.1871194537394851</v>
          </cell>
          <cell r="CJ1497">
            <v>12840</v>
          </cell>
          <cell r="CK1497">
            <v>918</v>
          </cell>
          <cell r="CL1497">
            <v>734</v>
          </cell>
          <cell r="CM1497">
            <v>12.888214779673165</v>
          </cell>
          <cell r="CN1497">
            <v>570</v>
          </cell>
          <cell r="CO1497">
            <v>174.11599999999999</v>
          </cell>
          <cell r="CP1497">
            <v>75</v>
          </cell>
          <cell r="CQ1497">
            <v>2.7154867052835665</v>
          </cell>
          <cell r="CS1497">
            <v>61.2</v>
          </cell>
          <cell r="CT1497">
            <v>114000</v>
          </cell>
          <cell r="CZ1497">
            <v>14.845957303372442</v>
          </cell>
          <cell r="DA1497">
            <v>0.78710535943766402</v>
          </cell>
        </row>
        <row r="1498">
          <cell r="C1498" t="str">
            <v>UPN380</v>
          </cell>
          <cell r="BC1498" t="str">
            <v>EURONORM</v>
          </cell>
          <cell r="BD1498" t="str">
            <v>UPN380</v>
          </cell>
          <cell r="BE1498" t="str">
            <v>UPN380</v>
          </cell>
          <cell r="BF1498">
            <v>63.1</v>
          </cell>
          <cell r="BG1498">
            <v>80.400000000000006</v>
          </cell>
          <cell r="BH1498">
            <v>38</v>
          </cell>
          <cell r="BK1498">
            <v>10.199999999999999</v>
          </cell>
          <cell r="BN1498">
            <v>1.35</v>
          </cell>
          <cell r="BO1498">
            <v>1.6</v>
          </cell>
          <cell r="BS1498">
            <v>3.3499999999999996</v>
          </cell>
          <cell r="BT1498">
            <v>3.3499999999999996</v>
          </cell>
          <cell r="BV1498">
            <v>31.3</v>
          </cell>
          <cell r="BW1498">
            <v>2.38</v>
          </cell>
          <cell r="BY1498">
            <v>4.58</v>
          </cell>
          <cell r="CC1498">
            <v>6.3749999999999991</v>
          </cell>
          <cell r="CD1498">
            <v>23.185185185185183</v>
          </cell>
          <cell r="CH1498">
            <v>233571.03570439553</v>
          </cell>
          <cell r="CI1498">
            <v>0.30381660688919471</v>
          </cell>
          <cell r="CJ1498">
            <v>15760</v>
          </cell>
          <cell r="CK1498">
            <v>1014</v>
          </cell>
          <cell r="CL1498">
            <v>829</v>
          </cell>
          <cell r="CM1498">
            <v>14.000710714014215</v>
          </cell>
          <cell r="CN1498">
            <v>615</v>
          </cell>
          <cell r="CO1498">
            <v>183.61289999999997</v>
          </cell>
          <cell r="CP1498">
            <v>78.7</v>
          </cell>
          <cell r="CQ1498">
            <v>2.765728426896481</v>
          </cell>
          <cell r="CS1498">
            <v>59.1</v>
          </cell>
          <cell r="CT1498">
            <v>146000</v>
          </cell>
          <cell r="CZ1498">
            <v>15.877995913491592</v>
          </cell>
          <cell r="DA1498">
            <v>0.80785587608838483</v>
          </cell>
        </row>
        <row r="1499">
          <cell r="C1499" t="str">
            <v>UPN400</v>
          </cell>
          <cell r="BC1499" t="str">
            <v>EURONORM</v>
          </cell>
          <cell r="BD1499" t="str">
            <v>UPN400</v>
          </cell>
          <cell r="BE1499" t="str">
            <v>UPN400</v>
          </cell>
          <cell r="BF1499">
            <v>71.8</v>
          </cell>
          <cell r="BG1499">
            <v>91.5</v>
          </cell>
          <cell r="BH1499">
            <v>40</v>
          </cell>
          <cell r="BK1499">
            <v>11</v>
          </cell>
          <cell r="BN1499">
            <v>1.4</v>
          </cell>
          <cell r="BO1499">
            <v>1.8</v>
          </cell>
          <cell r="BS1499">
            <v>3.8000000000000007</v>
          </cell>
          <cell r="BT1499">
            <v>3.8000000000000007</v>
          </cell>
          <cell r="BV1499">
            <v>32.4</v>
          </cell>
          <cell r="BW1499">
            <v>2.65</v>
          </cell>
          <cell r="BY1499">
            <v>5.1100000000000003</v>
          </cell>
          <cell r="CC1499">
            <v>6.1111111111111107</v>
          </cell>
          <cell r="CD1499">
            <v>23.142857142857142</v>
          </cell>
          <cell r="CH1499">
            <v>237961.77890986064</v>
          </cell>
          <cell r="CI1499">
            <v>0.26548598915239552</v>
          </cell>
          <cell r="CJ1499">
            <v>20350</v>
          </cell>
          <cell r="CK1499">
            <v>1236</v>
          </cell>
          <cell r="CL1499">
            <v>1020</v>
          </cell>
          <cell r="CM1499">
            <v>14.913228073918116</v>
          </cell>
          <cell r="CN1499">
            <v>846</v>
          </cell>
          <cell r="CO1499">
            <v>231.88800000000003</v>
          </cell>
          <cell r="CP1499">
            <v>102</v>
          </cell>
          <cell r="CQ1499">
            <v>3.0407074241604146</v>
          </cell>
          <cell r="CS1499">
            <v>81.599999999999994</v>
          </cell>
          <cell r="CT1499">
            <v>221000</v>
          </cell>
          <cell r="CZ1499">
            <v>17.084140985839579</v>
          </cell>
          <cell r="DA1499">
            <v>0.79368198584235494</v>
          </cell>
        </row>
        <row r="1500">
          <cell r="C1500" t="str">
            <v>UPN80</v>
          </cell>
          <cell r="BC1500" t="str">
            <v>EURONORM</v>
          </cell>
          <cell r="BD1500" t="str">
            <v>UPN80</v>
          </cell>
          <cell r="BE1500" t="str">
            <v>UPN80</v>
          </cell>
          <cell r="BF1500">
            <v>8.6349999999999998</v>
          </cell>
          <cell r="BG1500">
            <v>11</v>
          </cell>
          <cell r="BH1500">
            <v>8</v>
          </cell>
          <cell r="BK1500">
            <v>4.5</v>
          </cell>
          <cell r="BN1500">
            <v>0.6</v>
          </cell>
          <cell r="BO1500">
            <v>0.8</v>
          </cell>
          <cell r="BS1500">
            <v>1.7000000000000002</v>
          </cell>
          <cell r="BT1500">
            <v>1.7000000000000002</v>
          </cell>
          <cell r="BV1500">
            <v>4.5999999999999996</v>
          </cell>
          <cell r="BW1500">
            <v>1.45</v>
          </cell>
          <cell r="BY1500">
            <v>2.67</v>
          </cell>
          <cell r="CC1500">
            <v>5.625</v>
          </cell>
          <cell r="CD1500">
            <v>7.6666666666666661</v>
          </cell>
          <cell r="CH1500">
            <v>516688.85803947086</v>
          </cell>
          <cell r="CI1500">
            <v>2.6231652848889716E-3</v>
          </cell>
          <cell r="CJ1500">
            <v>106</v>
          </cell>
          <cell r="CK1500">
            <v>31.8</v>
          </cell>
          <cell r="CL1500">
            <v>26.5</v>
          </cell>
          <cell r="CM1500">
            <v>3.1042492870843406</v>
          </cell>
          <cell r="CN1500">
            <v>62.7</v>
          </cell>
          <cell r="CO1500">
            <v>12.383999999999999</v>
          </cell>
          <cell r="CP1500">
            <v>6.36</v>
          </cell>
          <cell r="CQ1500">
            <v>2.3874672772626644</v>
          </cell>
          <cell r="CS1500">
            <v>2.16</v>
          </cell>
          <cell r="CT1500">
            <v>168</v>
          </cell>
          <cell r="CZ1500">
            <v>5.6842557680283559</v>
          </cell>
          <cell r="DA1500">
            <v>0.47465184694996088</v>
          </cell>
        </row>
        <row r="1501">
          <cell r="C1501" t="str">
            <v>W10x100</v>
          </cell>
          <cell r="D1501" t="str">
            <v>F</v>
          </cell>
          <cell r="E1501">
            <v>100</v>
          </cell>
          <cell r="F1501">
            <v>29.4</v>
          </cell>
          <cell r="G1501">
            <v>11.1</v>
          </cell>
          <cell r="H1501">
            <v>0</v>
          </cell>
          <cell r="I1501">
            <v>0</v>
          </cell>
          <cell r="J1501">
            <v>10.3</v>
          </cell>
          <cell r="K1501">
            <v>0</v>
          </cell>
          <cell r="L1501">
            <v>0</v>
          </cell>
          <cell r="M1501">
            <v>0.68</v>
          </cell>
          <cell r="N1501">
            <v>1.1200000000000001</v>
          </cell>
          <cell r="O1501">
            <v>0</v>
          </cell>
          <cell r="P1501">
            <v>0</v>
          </cell>
          <cell r="Q1501">
            <v>0</v>
          </cell>
          <cell r="R1501">
            <v>1.62</v>
          </cell>
          <cell r="S1501">
            <v>1.8125</v>
          </cell>
          <cell r="T1501">
            <v>1</v>
          </cell>
          <cell r="U1501">
            <v>7.8599999999999994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4.62</v>
          </cell>
          <cell r="AB1501">
            <v>0</v>
          </cell>
          <cell r="AC1501">
            <v>11.6</v>
          </cell>
          <cell r="AD1501">
            <v>0</v>
          </cell>
          <cell r="AE1501">
            <v>0</v>
          </cell>
          <cell r="AF1501">
            <v>0</v>
          </cell>
          <cell r="AG1501">
            <v>6400</v>
          </cell>
          <cell r="AH1501">
            <v>83.8</v>
          </cell>
          <cell r="AI1501">
            <v>623</v>
          </cell>
          <cell r="AJ1501">
            <v>130</v>
          </cell>
          <cell r="AK1501">
            <v>112</v>
          </cell>
          <cell r="AL1501">
            <v>4.5999999999999996</v>
          </cell>
          <cell r="AM1501">
            <v>207</v>
          </cell>
          <cell r="AN1501">
            <v>61</v>
          </cell>
          <cell r="AO1501">
            <v>40</v>
          </cell>
          <cell r="AP1501">
            <v>2.65</v>
          </cell>
          <cell r="AQ1501">
            <v>0</v>
          </cell>
          <cell r="AR1501">
            <v>10.9</v>
          </cell>
          <cell r="AS1501">
            <v>5150</v>
          </cell>
          <cell r="AT1501">
            <v>0</v>
          </cell>
          <cell r="AU1501">
            <v>25.8</v>
          </cell>
          <cell r="AV1501">
            <v>74.7</v>
          </cell>
          <cell r="AW1501">
            <v>27</v>
          </cell>
          <cell r="AX1501">
            <v>64.5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D1501" t="str">
            <v>W250x149</v>
          </cell>
          <cell r="BE1501" t="str">
            <v>W250x149</v>
          </cell>
          <cell r="BF1501">
            <v>148.9</v>
          </cell>
          <cell r="BG1501">
            <v>189.82642139999999</v>
          </cell>
          <cell r="BH1501">
            <v>28.205099999999998</v>
          </cell>
          <cell r="BI1501">
            <v>0</v>
          </cell>
          <cell r="BJ1501">
            <v>0</v>
          </cell>
          <cell r="BK1501">
            <v>26.1723</v>
          </cell>
          <cell r="BL1501">
            <v>0</v>
          </cell>
          <cell r="BM1501">
            <v>0</v>
          </cell>
          <cell r="BN1501">
            <v>1.7278800000000001</v>
          </cell>
          <cell r="BO1501">
            <v>2.84592</v>
          </cell>
          <cell r="BP1501">
            <v>0</v>
          </cell>
          <cell r="BQ1501">
            <v>0</v>
          </cell>
          <cell r="BR1501">
            <v>0</v>
          </cell>
          <cell r="BS1501">
            <v>4.1164199999999997</v>
          </cell>
          <cell r="BT1501">
            <v>4.6055624999999996</v>
          </cell>
          <cell r="BU1501">
            <v>2.5409999999999999</v>
          </cell>
          <cell r="BV1501">
            <v>19.7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4.62</v>
          </cell>
          <cell r="CC1501">
            <v>0</v>
          </cell>
          <cell r="CD1501">
            <v>11.6</v>
          </cell>
          <cell r="CE1501">
            <v>0</v>
          </cell>
          <cell r="CF1501">
            <v>0</v>
          </cell>
          <cell r="CG1501">
            <v>0</v>
          </cell>
          <cell r="CH1501">
            <v>449619.20000000001</v>
          </cell>
          <cell r="CI1501">
            <v>1.6979084492460769E-2</v>
          </cell>
          <cell r="CJ1501">
            <v>25972.078500779102</v>
          </cell>
          <cell r="CK1501">
            <v>2132.8354347300001</v>
          </cell>
          <cell r="CL1501">
            <v>1837.519759152</v>
          </cell>
          <cell r="CM1501">
            <v>11.688599999999999</v>
          </cell>
          <cell r="CN1501">
            <v>8629.567013902526</v>
          </cell>
          <cell r="CO1501">
            <v>1000.792011681</v>
          </cell>
          <cell r="CP1501">
            <v>656.2570568399999</v>
          </cell>
          <cell r="CQ1501">
            <v>6.7336499999999999</v>
          </cell>
          <cell r="CR1501">
            <v>0</v>
          </cell>
          <cell r="CS1501">
            <v>454.40715193979491</v>
          </cell>
          <cell r="CT1501">
            <v>1386229.7637245872</v>
          </cell>
          <cell r="CU1501">
            <v>0</v>
          </cell>
          <cell r="CV1501">
            <v>166.58236980000001</v>
          </cell>
          <cell r="CW1501">
            <v>3114.1480963213467</v>
          </cell>
          <cell r="CX1501">
            <v>442.97351336699995</v>
          </cell>
          <cell r="CY1501">
            <v>1058.2145041545</v>
          </cell>
          <cell r="CZ1501">
            <v>0</v>
          </cell>
          <cell r="DA1501">
            <v>0</v>
          </cell>
          <cell r="DB1501">
            <v>0</v>
          </cell>
          <cell r="DC1501">
            <v>0</v>
          </cell>
        </row>
        <row r="1502">
          <cell r="C1502" t="str">
            <v>W10x112</v>
          </cell>
          <cell r="D1502" t="str">
            <v>F</v>
          </cell>
          <cell r="E1502">
            <v>112</v>
          </cell>
          <cell r="F1502">
            <v>32.9</v>
          </cell>
          <cell r="G1502">
            <v>11.4</v>
          </cell>
          <cell r="H1502">
            <v>0</v>
          </cell>
          <cell r="I1502">
            <v>0</v>
          </cell>
          <cell r="J1502">
            <v>10.4</v>
          </cell>
          <cell r="K1502">
            <v>0</v>
          </cell>
          <cell r="L1502">
            <v>0</v>
          </cell>
          <cell r="M1502">
            <v>0.755</v>
          </cell>
          <cell r="N1502">
            <v>1.25</v>
          </cell>
          <cell r="O1502">
            <v>0</v>
          </cell>
          <cell r="P1502">
            <v>0</v>
          </cell>
          <cell r="Q1502">
            <v>0</v>
          </cell>
          <cell r="R1502">
            <v>1.75</v>
          </cell>
          <cell r="S1502">
            <v>1.9375</v>
          </cell>
          <cell r="T1502">
            <v>1</v>
          </cell>
          <cell r="U1502">
            <v>7.9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4.17</v>
          </cell>
          <cell r="AB1502">
            <v>0</v>
          </cell>
          <cell r="AC1502">
            <v>10.4</v>
          </cell>
          <cell r="AD1502">
            <v>0</v>
          </cell>
          <cell r="AE1502">
            <v>0</v>
          </cell>
          <cell r="AF1502">
            <v>0</v>
          </cell>
          <cell r="AG1502">
            <v>7080</v>
          </cell>
          <cell r="AH1502">
            <v>56.7</v>
          </cell>
          <cell r="AI1502">
            <v>716</v>
          </cell>
          <cell r="AJ1502">
            <v>147</v>
          </cell>
          <cell r="AK1502">
            <v>126</v>
          </cell>
          <cell r="AL1502">
            <v>4.66</v>
          </cell>
          <cell r="AM1502">
            <v>236</v>
          </cell>
          <cell r="AN1502">
            <v>69.2</v>
          </cell>
          <cell r="AO1502">
            <v>45.3</v>
          </cell>
          <cell r="AP1502">
            <v>2.68</v>
          </cell>
          <cell r="AQ1502">
            <v>0</v>
          </cell>
          <cell r="AR1502">
            <v>15.1</v>
          </cell>
          <cell r="AS1502">
            <v>6030</v>
          </cell>
          <cell r="AT1502">
            <v>0</v>
          </cell>
          <cell r="AU1502">
            <v>26.3</v>
          </cell>
          <cell r="AV1502">
            <v>85.7</v>
          </cell>
          <cell r="AW1502">
            <v>30.5</v>
          </cell>
          <cell r="AX1502">
            <v>73.2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D1502" t="str">
            <v>W250x167</v>
          </cell>
          <cell r="BE1502" t="str">
            <v>W250x167</v>
          </cell>
          <cell r="BF1502">
            <v>166.7</v>
          </cell>
          <cell r="BG1502">
            <v>212.42480489999997</v>
          </cell>
          <cell r="BH1502">
            <v>28.967400000000001</v>
          </cell>
          <cell r="BI1502">
            <v>0</v>
          </cell>
          <cell r="BJ1502">
            <v>0</v>
          </cell>
          <cell r="BK1502">
            <v>26.426400000000001</v>
          </cell>
          <cell r="BL1502">
            <v>0</v>
          </cell>
          <cell r="BM1502">
            <v>0</v>
          </cell>
          <cell r="BN1502">
            <v>1.918455</v>
          </cell>
          <cell r="BO1502">
            <v>3.17625</v>
          </cell>
          <cell r="BP1502">
            <v>0</v>
          </cell>
          <cell r="BQ1502">
            <v>0</v>
          </cell>
          <cell r="BR1502">
            <v>0</v>
          </cell>
          <cell r="BS1502">
            <v>4.4467499999999998</v>
          </cell>
          <cell r="BT1502">
            <v>4.9231875</v>
          </cell>
          <cell r="BU1502">
            <v>2.5409999999999999</v>
          </cell>
          <cell r="BV1502">
            <v>19.8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4.17</v>
          </cell>
          <cell r="CC1502">
            <v>0</v>
          </cell>
          <cell r="CD1502">
            <v>10.4</v>
          </cell>
          <cell r="CE1502">
            <v>0</v>
          </cell>
          <cell r="CF1502">
            <v>0</v>
          </cell>
          <cell r="CG1502">
            <v>0</v>
          </cell>
          <cell r="CH1502">
            <v>497391.24</v>
          </cell>
          <cell r="CI1502">
            <v>1.1488234972822501E-2</v>
          </cell>
          <cell r="CJ1502">
            <v>29849.130347604874</v>
          </cell>
          <cell r="CK1502">
            <v>2411.7446838870001</v>
          </cell>
          <cell r="CL1502">
            <v>2067.2097290459997</v>
          </cell>
          <cell r="CM1502">
            <v>11.841060000000001</v>
          </cell>
          <cell r="CN1502">
            <v>9838.5401704395954</v>
          </cell>
          <cell r="CO1502">
            <v>1135.3247083332001</v>
          </cell>
          <cell r="CP1502">
            <v>743.21111687129996</v>
          </cell>
          <cell r="CQ1502">
            <v>6.8098800000000006</v>
          </cell>
          <cell r="CR1502">
            <v>0</v>
          </cell>
          <cell r="CS1502">
            <v>629.49981598999102</v>
          </cell>
          <cell r="CT1502">
            <v>1623100.0922833516</v>
          </cell>
          <cell r="CU1502">
            <v>0</v>
          </cell>
          <cell r="CV1502">
            <v>169.81071029999998</v>
          </cell>
          <cell r="CW1502">
            <v>3572.7241212147178</v>
          </cell>
          <cell r="CX1502">
            <v>500.39600584049998</v>
          </cell>
          <cell r="CY1502">
            <v>1200.9504140172</v>
          </cell>
          <cell r="CZ1502">
            <v>0</v>
          </cell>
          <cell r="DA1502">
            <v>0</v>
          </cell>
          <cell r="DB1502">
            <v>0</v>
          </cell>
          <cell r="DC1502">
            <v>0</v>
          </cell>
        </row>
        <row r="1503">
          <cell r="C1503" t="str">
            <v>W10x12</v>
          </cell>
          <cell r="D1503" t="str">
            <v>F</v>
          </cell>
          <cell r="E1503">
            <v>12</v>
          </cell>
          <cell r="F1503">
            <v>3.54</v>
          </cell>
          <cell r="G1503">
            <v>9.8699999999999992</v>
          </cell>
          <cell r="H1503">
            <v>0</v>
          </cell>
          <cell r="I1503">
            <v>0</v>
          </cell>
          <cell r="J1503">
            <v>3.96</v>
          </cell>
          <cell r="K1503">
            <v>0</v>
          </cell>
          <cell r="L1503">
            <v>0</v>
          </cell>
          <cell r="M1503">
            <v>0.19</v>
          </cell>
          <cell r="N1503">
            <v>0.21</v>
          </cell>
          <cell r="O1503">
            <v>0</v>
          </cell>
          <cell r="P1503">
            <v>0</v>
          </cell>
          <cell r="Q1503">
            <v>0</v>
          </cell>
          <cell r="R1503">
            <v>0.51</v>
          </cell>
          <cell r="S1503">
            <v>0.75</v>
          </cell>
          <cell r="T1503">
            <v>0.5625</v>
          </cell>
          <cell r="U1503">
            <v>8.85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9.43</v>
          </cell>
          <cell r="AB1503">
            <v>0</v>
          </cell>
          <cell r="AC1503">
            <v>46.6</v>
          </cell>
          <cell r="AD1503">
            <v>0</v>
          </cell>
          <cell r="AE1503">
            <v>0</v>
          </cell>
          <cell r="AF1503">
            <v>29.7</v>
          </cell>
          <cell r="AG1503">
            <v>1620</v>
          </cell>
          <cell r="AH1503">
            <v>29500</v>
          </cell>
          <cell r="AI1503">
            <v>53.8</v>
          </cell>
          <cell r="AJ1503">
            <v>12.6</v>
          </cell>
          <cell r="AK1503">
            <v>10.9</v>
          </cell>
          <cell r="AL1503">
            <v>3.9</v>
          </cell>
          <cell r="AM1503">
            <v>2.1800000000000002</v>
          </cell>
          <cell r="AN1503">
            <v>1.74</v>
          </cell>
          <cell r="AO1503">
            <v>1.1000000000000001</v>
          </cell>
          <cell r="AP1503">
            <v>0.78500000000000003</v>
          </cell>
          <cell r="AQ1503">
            <v>0</v>
          </cell>
          <cell r="AR1503">
            <v>5.4699999999999999E-2</v>
          </cell>
          <cell r="AS1503">
            <v>50.9</v>
          </cell>
          <cell r="AT1503">
            <v>0</v>
          </cell>
          <cell r="AU1503">
            <v>9.56</v>
          </cell>
          <cell r="AV1503">
            <v>1.99</v>
          </cell>
          <cell r="AW1503">
            <v>1.91</v>
          </cell>
          <cell r="AX1503">
            <v>6.14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D1503" t="str">
            <v>W250x17.9</v>
          </cell>
          <cell r="BE1503" t="str">
            <v>W250x17.9</v>
          </cell>
          <cell r="BF1503">
            <v>17.900000000000002</v>
          </cell>
          <cell r="BG1503">
            <v>22.856650739999999</v>
          </cell>
          <cell r="BH1503">
            <v>25.079669999999997</v>
          </cell>
          <cell r="BI1503">
            <v>0</v>
          </cell>
          <cell r="BJ1503">
            <v>0</v>
          </cell>
          <cell r="BK1503">
            <v>10.06236</v>
          </cell>
          <cell r="BL1503">
            <v>0</v>
          </cell>
          <cell r="BM1503">
            <v>0</v>
          </cell>
          <cell r="BN1503">
            <v>0.48279</v>
          </cell>
          <cell r="BO1503">
            <v>0.53360999999999992</v>
          </cell>
          <cell r="BP1503">
            <v>0</v>
          </cell>
          <cell r="BQ1503">
            <v>0</v>
          </cell>
          <cell r="BR1503">
            <v>0</v>
          </cell>
          <cell r="BS1503">
            <v>1.2959099999999999</v>
          </cell>
          <cell r="BT1503">
            <v>1.9057499999999998</v>
          </cell>
          <cell r="BU1503">
            <v>1.4293125</v>
          </cell>
          <cell r="BV1503">
            <v>22.2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9.43</v>
          </cell>
          <cell r="CC1503">
            <v>0</v>
          </cell>
          <cell r="CD1503">
            <v>46.6</v>
          </cell>
          <cell r="CE1503">
            <v>0</v>
          </cell>
          <cell r="CF1503">
            <v>0</v>
          </cell>
          <cell r="CG1503">
            <v>2086.5140999999999</v>
          </cell>
          <cell r="CH1503">
            <v>113809.86</v>
          </cell>
          <cell r="CI1503">
            <v>5.9771240158423948</v>
          </cell>
          <cell r="CJ1503">
            <v>2242.8536490239417</v>
          </cell>
          <cell r="CK1503">
            <v>206.72097290459999</v>
          </cell>
          <cell r="CL1503">
            <v>178.83004798889999</v>
          </cell>
          <cell r="CM1503">
            <v>9.9098999999999986</v>
          </cell>
          <cell r="CN1503">
            <v>90.881430387958986</v>
          </cell>
          <cell r="CO1503">
            <v>28.547181972539999</v>
          </cell>
          <cell r="CP1503">
            <v>18.0470690631</v>
          </cell>
          <cell r="CQ1503">
            <v>1.994685</v>
          </cell>
          <cell r="CR1503">
            <v>0</v>
          </cell>
          <cell r="CS1503">
            <v>2.2803735056061267</v>
          </cell>
          <cell r="CT1503">
            <v>13700.795140501259</v>
          </cell>
          <cell r="CU1503">
            <v>0</v>
          </cell>
          <cell r="CV1503">
            <v>61.725870360000002</v>
          </cell>
          <cell r="CW1503">
            <v>82.960571776164386</v>
          </cell>
          <cell r="CX1503">
            <v>31.336274464109998</v>
          </cell>
          <cell r="CY1503">
            <v>100.73545822493999</v>
          </cell>
          <cell r="CZ1503">
            <v>0</v>
          </cell>
          <cell r="DA1503">
            <v>0</v>
          </cell>
          <cell r="DB1503">
            <v>0</v>
          </cell>
          <cell r="DC1503">
            <v>0</v>
          </cell>
        </row>
        <row r="1504">
          <cell r="C1504" t="str">
            <v>W10x15</v>
          </cell>
          <cell r="D1504" t="str">
            <v>F</v>
          </cell>
          <cell r="E1504">
            <v>15</v>
          </cell>
          <cell r="F1504">
            <v>4.41</v>
          </cell>
          <cell r="G1504">
            <v>9.99</v>
          </cell>
          <cell r="H1504">
            <v>0</v>
          </cell>
          <cell r="I1504">
            <v>0</v>
          </cell>
          <cell r="J1504">
            <v>4</v>
          </cell>
          <cell r="K1504">
            <v>0</v>
          </cell>
          <cell r="L1504">
            <v>0</v>
          </cell>
          <cell r="M1504">
            <v>0.23</v>
          </cell>
          <cell r="N1504">
            <v>0.27</v>
          </cell>
          <cell r="O1504">
            <v>0</v>
          </cell>
          <cell r="P1504">
            <v>0</v>
          </cell>
          <cell r="Q1504">
            <v>0</v>
          </cell>
          <cell r="R1504">
            <v>0.56999999999999995</v>
          </cell>
          <cell r="S1504">
            <v>0.8125</v>
          </cell>
          <cell r="T1504">
            <v>0.5625</v>
          </cell>
          <cell r="U1504">
            <v>8.85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7.41</v>
          </cell>
          <cell r="AB1504">
            <v>0</v>
          </cell>
          <cell r="AC1504">
            <v>38.5</v>
          </cell>
          <cell r="AD1504">
            <v>0</v>
          </cell>
          <cell r="AE1504">
            <v>0</v>
          </cell>
          <cell r="AF1504">
            <v>43.5</v>
          </cell>
          <cell r="AG1504">
            <v>1960</v>
          </cell>
          <cell r="AH1504">
            <v>13300</v>
          </cell>
          <cell r="AI1504">
            <v>68.900000000000006</v>
          </cell>
          <cell r="AJ1504">
            <v>16</v>
          </cell>
          <cell r="AK1504">
            <v>13.8</v>
          </cell>
          <cell r="AL1504">
            <v>3.95</v>
          </cell>
          <cell r="AM1504">
            <v>2.89</v>
          </cell>
          <cell r="AN1504">
            <v>2.2999999999999998</v>
          </cell>
          <cell r="AO1504">
            <v>1.45</v>
          </cell>
          <cell r="AP1504">
            <v>0.81</v>
          </cell>
          <cell r="AQ1504">
            <v>0</v>
          </cell>
          <cell r="AR1504">
            <v>0.104</v>
          </cell>
          <cell r="AS1504">
            <v>68.3</v>
          </cell>
          <cell r="AT1504">
            <v>0</v>
          </cell>
          <cell r="AU1504">
            <v>9.7200000000000006</v>
          </cell>
          <cell r="AV1504">
            <v>2.62</v>
          </cell>
          <cell r="AW1504">
            <v>2.4700000000000002</v>
          </cell>
          <cell r="AX1504">
            <v>7.82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D1504" t="str">
            <v>W250x22.3</v>
          </cell>
          <cell r="BE1504" t="str">
            <v>W250x22.3</v>
          </cell>
          <cell r="BF1504">
            <v>22.400000000000002</v>
          </cell>
          <cell r="BG1504">
            <v>28.473963210000001</v>
          </cell>
          <cell r="BH1504">
            <v>25.384589999999999</v>
          </cell>
          <cell r="BI1504">
            <v>0</v>
          </cell>
          <cell r="BJ1504">
            <v>0</v>
          </cell>
          <cell r="BK1504">
            <v>10.164</v>
          </cell>
          <cell r="BL1504">
            <v>0</v>
          </cell>
          <cell r="BM1504">
            <v>0</v>
          </cell>
          <cell r="BN1504">
            <v>0.58443000000000001</v>
          </cell>
          <cell r="BO1504">
            <v>0.68607000000000007</v>
          </cell>
          <cell r="BP1504">
            <v>0</v>
          </cell>
          <cell r="BQ1504">
            <v>0</v>
          </cell>
          <cell r="BR1504">
            <v>0</v>
          </cell>
          <cell r="BS1504">
            <v>1.4483699999999999</v>
          </cell>
          <cell r="BT1504">
            <v>2.0645625000000001</v>
          </cell>
          <cell r="BU1504">
            <v>1.4293125</v>
          </cell>
          <cell r="BV1504">
            <v>22.2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7.41</v>
          </cell>
          <cell r="CC1504">
            <v>0</v>
          </cell>
          <cell r="CD1504">
            <v>38.5</v>
          </cell>
          <cell r="CE1504">
            <v>0</v>
          </cell>
          <cell r="CF1504">
            <v>0</v>
          </cell>
          <cell r="CG1504">
            <v>3056.0055000000002</v>
          </cell>
          <cell r="CH1504">
            <v>137695.88</v>
          </cell>
          <cell r="CI1504">
            <v>2.6947711664645371</v>
          </cell>
          <cell r="CJ1504">
            <v>2872.3534650139331</v>
          </cell>
          <cell r="CK1504">
            <v>262.50282273599998</v>
          </cell>
          <cell r="CL1504">
            <v>226.40868460979999</v>
          </cell>
          <cell r="CM1504">
            <v>10.036950000000001</v>
          </cell>
          <cell r="CN1504">
            <v>120.48042835834929</v>
          </cell>
          <cell r="CO1504">
            <v>37.734780768299991</v>
          </cell>
          <cell r="CP1504">
            <v>23.789318310449996</v>
          </cell>
          <cell r="CQ1504">
            <v>2.0582099999999999</v>
          </cell>
          <cell r="CR1504">
            <v>0</v>
          </cell>
          <cell r="CS1504">
            <v>4.3356278717191437</v>
          </cell>
          <cell r="CT1504">
            <v>18384.367546095011</v>
          </cell>
          <cell r="CU1504">
            <v>0</v>
          </cell>
          <cell r="CV1504">
            <v>62.758939320000003</v>
          </cell>
          <cell r="CW1504">
            <v>109.22447138369382</v>
          </cell>
          <cell r="CX1504">
            <v>40.523873259870001</v>
          </cell>
          <cell r="CY1504">
            <v>128.29825461222001</v>
          </cell>
          <cell r="CZ1504">
            <v>0</v>
          </cell>
          <cell r="DA1504">
            <v>0</v>
          </cell>
          <cell r="DB1504">
            <v>0</v>
          </cell>
          <cell r="DC1504">
            <v>0</v>
          </cell>
        </row>
        <row r="1505">
          <cell r="C1505" t="str">
            <v>W10x17</v>
          </cell>
          <cell r="D1505" t="str">
            <v>F</v>
          </cell>
          <cell r="E1505">
            <v>17</v>
          </cell>
          <cell r="F1505">
            <v>4.99</v>
          </cell>
          <cell r="G1505">
            <v>10.1</v>
          </cell>
          <cell r="H1505">
            <v>0</v>
          </cell>
          <cell r="I1505">
            <v>0</v>
          </cell>
          <cell r="J1505">
            <v>4.01</v>
          </cell>
          <cell r="K1505">
            <v>0</v>
          </cell>
          <cell r="L1505">
            <v>0</v>
          </cell>
          <cell r="M1505">
            <v>0.24</v>
          </cell>
          <cell r="N1505">
            <v>0.33</v>
          </cell>
          <cell r="O1505">
            <v>0</v>
          </cell>
          <cell r="P1505">
            <v>0</v>
          </cell>
          <cell r="Q1505">
            <v>0</v>
          </cell>
          <cell r="R1505">
            <v>0.63</v>
          </cell>
          <cell r="S1505">
            <v>0.875</v>
          </cell>
          <cell r="T1505">
            <v>0.5625</v>
          </cell>
          <cell r="U1505">
            <v>8.84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6.08</v>
          </cell>
          <cell r="AB1505">
            <v>0</v>
          </cell>
          <cell r="AC1505">
            <v>36.9</v>
          </cell>
          <cell r="AD1505">
            <v>0</v>
          </cell>
          <cell r="AE1505">
            <v>0</v>
          </cell>
          <cell r="AF1505">
            <v>47.3</v>
          </cell>
          <cell r="AG1505">
            <v>2180</v>
          </cell>
          <cell r="AH1505">
            <v>8220</v>
          </cell>
          <cell r="AI1505">
            <v>81.900000000000006</v>
          </cell>
          <cell r="AJ1505">
            <v>18.7</v>
          </cell>
          <cell r="AK1505">
            <v>16.2</v>
          </cell>
          <cell r="AL1505">
            <v>4.05</v>
          </cell>
          <cell r="AM1505">
            <v>3.56</v>
          </cell>
          <cell r="AN1505">
            <v>2.8</v>
          </cell>
          <cell r="AO1505">
            <v>1.78</v>
          </cell>
          <cell r="AP1505">
            <v>0.84499999999999997</v>
          </cell>
          <cell r="AQ1505">
            <v>0</v>
          </cell>
          <cell r="AR1505">
            <v>0.156</v>
          </cell>
          <cell r="AS1505">
            <v>85.1</v>
          </cell>
          <cell r="AT1505">
            <v>0</v>
          </cell>
          <cell r="AU1505">
            <v>9.8000000000000007</v>
          </cell>
          <cell r="AV1505">
            <v>3.24</v>
          </cell>
          <cell r="AW1505">
            <v>3.04</v>
          </cell>
          <cell r="AX1505">
            <v>9.15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D1505" t="str">
            <v>W250x25.3</v>
          </cell>
          <cell r="BE1505" t="str">
            <v>W250x25.3</v>
          </cell>
          <cell r="BF1505">
            <v>25.3</v>
          </cell>
          <cell r="BG1505">
            <v>32.21883819</v>
          </cell>
          <cell r="BH1505">
            <v>25.664099999999998</v>
          </cell>
          <cell r="BI1505">
            <v>0</v>
          </cell>
          <cell r="BJ1505">
            <v>0</v>
          </cell>
          <cell r="BK1505">
            <v>10.189409999999999</v>
          </cell>
          <cell r="BL1505">
            <v>0</v>
          </cell>
          <cell r="BM1505">
            <v>0</v>
          </cell>
          <cell r="BN1505">
            <v>0.60983999999999994</v>
          </cell>
          <cell r="BO1505">
            <v>0.83853</v>
          </cell>
          <cell r="BP1505">
            <v>0</v>
          </cell>
          <cell r="BQ1505">
            <v>0</v>
          </cell>
          <cell r="BR1505">
            <v>0</v>
          </cell>
          <cell r="BS1505">
            <v>1.60083</v>
          </cell>
          <cell r="BT1505">
            <v>2.2233749999999999</v>
          </cell>
          <cell r="BU1505">
            <v>1.4293125</v>
          </cell>
          <cell r="BV1505">
            <v>22.2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6.08</v>
          </cell>
          <cell r="CC1505">
            <v>0</v>
          </cell>
          <cell r="CD1505">
            <v>36.9</v>
          </cell>
          <cell r="CE1505">
            <v>0</v>
          </cell>
          <cell r="CF1505">
            <v>0</v>
          </cell>
          <cell r="CG1505">
            <v>3322.9668999999999</v>
          </cell>
          <cell r="CH1505">
            <v>153151.54</v>
          </cell>
          <cell r="CI1505">
            <v>1.665490149499135</v>
          </cell>
          <cell r="CJ1505">
            <v>3414.3069489788259</v>
          </cell>
          <cell r="CK1505">
            <v>306.80017407269997</v>
          </cell>
          <cell r="CL1505">
            <v>265.78410802019999</v>
          </cell>
          <cell r="CM1505">
            <v>10.291049999999998</v>
          </cell>
          <cell r="CN1505">
            <v>148.41187714730916</v>
          </cell>
          <cell r="CO1505">
            <v>45.937993978799994</v>
          </cell>
          <cell r="CP1505">
            <v>29.20343902938</v>
          </cell>
          <cell r="CQ1505">
            <v>2.1471450000000001</v>
          </cell>
          <cell r="CR1505">
            <v>0</v>
          </cell>
          <cell r="CS1505">
            <v>6.5034418075787155</v>
          </cell>
          <cell r="CT1505">
            <v>22906.437454944149</v>
          </cell>
          <cell r="CU1505">
            <v>0</v>
          </cell>
          <cell r="CV1505">
            <v>63.2754738</v>
          </cell>
          <cell r="CW1505">
            <v>135.07148369586565</v>
          </cell>
          <cell r="CX1505">
            <v>49.875536319839995</v>
          </cell>
          <cell r="CY1505">
            <v>150.11880175215001</v>
          </cell>
          <cell r="CZ1505">
            <v>0</v>
          </cell>
          <cell r="DA1505">
            <v>0</v>
          </cell>
          <cell r="DB1505">
            <v>0</v>
          </cell>
          <cell r="DC1505">
            <v>0</v>
          </cell>
        </row>
        <row r="1506">
          <cell r="C1506" t="str">
            <v>W10x19</v>
          </cell>
          <cell r="D1506" t="str">
            <v>F</v>
          </cell>
          <cell r="E1506">
            <v>19</v>
          </cell>
          <cell r="F1506">
            <v>5.62</v>
          </cell>
          <cell r="G1506">
            <v>10.199999999999999</v>
          </cell>
          <cell r="H1506">
            <v>0</v>
          </cell>
          <cell r="I1506">
            <v>0</v>
          </cell>
          <cell r="J1506">
            <v>4.0199999999999996</v>
          </cell>
          <cell r="K1506">
            <v>0</v>
          </cell>
          <cell r="L1506">
            <v>0</v>
          </cell>
          <cell r="M1506">
            <v>0.25</v>
          </cell>
          <cell r="N1506">
            <v>0.39500000000000002</v>
          </cell>
          <cell r="O1506">
            <v>0</v>
          </cell>
          <cell r="P1506">
            <v>0</v>
          </cell>
          <cell r="Q1506">
            <v>0</v>
          </cell>
          <cell r="R1506">
            <v>0.69499999999999995</v>
          </cell>
          <cell r="S1506">
            <v>0.9375</v>
          </cell>
          <cell r="T1506">
            <v>0.625</v>
          </cell>
          <cell r="U1506">
            <v>8.8099999999999987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5.09</v>
          </cell>
          <cell r="AB1506">
            <v>0</v>
          </cell>
          <cell r="AC1506">
            <v>35.4</v>
          </cell>
          <cell r="AD1506">
            <v>0</v>
          </cell>
          <cell r="AE1506">
            <v>0</v>
          </cell>
          <cell r="AF1506">
            <v>51.4</v>
          </cell>
          <cell r="AG1506">
            <v>2440</v>
          </cell>
          <cell r="AH1506">
            <v>5030</v>
          </cell>
          <cell r="AI1506">
            <v>96.3</v>
          </cell>
          <cell r="AJ1506">
            <v>21.6</v>
          </cell>
          <cell r="AK1506">
            <v>18.8</v>
          </cell>
          <cell r="AL1506">
            <v>4.1399999999999997</v>
          </cell>
          <cell r="AM1506">
            <v>4.29</v>
          </cell>
          <cell r="AN1506">
            <v>3.35</v>
          </cell>
          <cell r="AO1506">
            <v>2.14</v>
          </cell>
          <cell r="AP1506">
            <v>0.874</v>
          </cell>
          <cell r="AQ1506">
            <v>0</v>
          </cell>
          <cell r="AR1506">
            <v>0.23300000000000001</v>
          </cell>
          <cell r="AS1506">
            <v>104</v>
          </cell>
          <cell r="AT1506">
            <v>0</v>
          </cell>
          <cell r="AU1506">
            <v>9.89</v>
          </cell>
          <cell r="AV1506">
            <v>3.93</v>
          </cell>
          <cell r="AW1506">
            <v>3.67</v>
          </cell>
          <cell r="AX1506">
            <v>10.6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D1506" t="str">
            <v>W250x28.4</v>
          </cell>
          <cell r="BE1506" t="str">
            <v>W250x28.4</v>
          </cell>
          <cell r="BF1506">
            <v>28.3</v>
          </cell>
          <cell r="BG1506">
            <v>36.286547219999996</v>
          </cell>
          <cell r="BH1506">
            <v>25.918199999999999</v>
          </cell>
          <cell r="BI1506">
            <v>0</v>
          </cell>
          <cell r="BJ1506">
            <v>0</v>
          </cell>
          <cell r="BK1506">
            <v>10.214819999999998</v>
          </cell>
          <cell r="BL1506">
            <v>0</v>
          </cell>
          <cell r="BM1506">
            <v>0</v>
          </cell>
          <cell r="BN1506">
            <v>0.63524999999999998</v>
          </cell>
          <cell r="BO1506">
            <v>1.003695</v>
          </cell>
          <cell r="BP1506">
            <v>0</v>
          </cell>
          <cell r="BQ1506">
            <v>0</v>
          </cell>
          <cell r="BR1506">
            <v>0</v>
          </cell>
          <cell r="BS1506">
            <v>1.7659949999999998</v>
          </cell>
          <cell r="BT1506">
            <v>2.3821875000000001</v>
          </cell>
          <cell r="BU1506">
            <v>1.588125</v>
          </cell>
          <cell r="BV1506">
            <v>22.1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5.09</v>
          </cell>
          <cell r="CC1506">
            <v>0</v>
          </cell>
          <cell r="CD1506">
            <v>35.4</v>
          </cell>
          <cell r="CE1506">
            <v>0</v>
          </cell>
          <cell r="CF1506">
            <v>0</v>
          </cell>
          <cell r="CG1506">
            <v>3611.0041999999999</v>
          </cell>
          <cell r="CH1506">
            <v>171417.32</v>
          </cell>
          <cell r="CI1506">
            <v>1.0191502982944829</v>
          </cell>
          <cell r="CJ1506">
            <v>4014.6246542937843</v>
          </cell>
          <cell r="CK1506">
            <v>354.37881069360003</v>
          </cell>
          <cell r="CL1506">
            <v>308.44081671480001</v>
          </cell>
          <cell r="CM1506">
            <v>10.519739999999999</v>
          </cell>
          <cell r="CN1506">
            <v>178.84464970841469</v>
          </cell>
          <cell r="CO1506">
            <v>54.96152851035</v>
          </cell>
          <cell r="CP1506">
            <v>35.109752540940001</v>
          </cell>
          <cell r="CQ1506">
            <v>2.220834</v>
          </cell>
          <cell r="CR1506">
            <v>0</v>
          </cell>
          <cell r="CS1506">
            <v>9.7134739818323137</v>
          </cell>
          <cell r="CT1506">
            <v>27993.76610239943</v>
          </cell>
          <cell r="CU1506">
            <v>0</v>
          </cell>
          <cell r="CV1506">
            <v>63.85657509</v>
          </cell>
          <cell r="CW1506">
            <v>163.83670707554074</v>
          </cell>
          <cell r="CX1506">
            <v>60.211584965069996</v>
          </cell>
          <cell r="CY1506">
            <v>173.90812006259998</v>
          </cell>
          <cell r="CZ1506">
            <v>0</v>
          </cell>
          <cell r="DA1506">
            <v>0</v>
          </cell>
          <cell r="DB1506">
            <v>0</v>
          </cell>
          <cell r="DC1506">
            <v>0</v>
          </cell>
        </row>
        <row r="1507">
          <cell r="C1507" t="str">
            <v>W10x22</v>
          </cell>
          <cell r="D1507" t="str">
            <v>F</v>
          </cell>
          <cell r="E1507">
            <v>22</v>
          </cell>
          <cell r="F1507">
            <v>6.49</v>
          </cell>
          <cell r="G1507">
            <v>10.199999999999999</v>
          </cell>
          <cell r="H1507">
            <v>0</v>
          </cell>
          <cell r="I1507">
            <v>0</v>
          </cell>
          <cell r="J1507">
            <v>5.75</v>
          </cell>
          <cell r="K1507">
            <v>0</v>
          </cell>
          <cell r="L1507">
            <v>0</v>
          </cell>
          <cell r="M1507">
            <v>0.24</v>
          </cell>
          <cell r="N1507">
            <v>0.36</v>
          </cell>
          <cell r="O1507">
            <v>0</v>
          </cell>
          <cell r="P1507">
            <v>0</v>
          </cell>
          <cell r="Q1507">
            <v>0</v>
          </cell>
          <cell r="R1507">
            <v>0.66</v>
          </cell>
          <cell r="S1507">
            <v>0.9375</v>
          </cell>
          <cell r="T1507">
            <v>0.625</v>
          </cell>
          <cell r="U1507">
            <v>8.879999999999999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7.99</v>
          </cell>
          <cell r="AB1507">
            <v>0</v>
          </cell>
          <cell r="AC1507">
            <v>36.9</v>
          </cell>
          <cell r="AD1507">
            <v>0</v>
          </cell>
          <cell r="AE1507">
            <v>0</v>
          </cell>
          <cell r="AF1507">
            <v>47.3</v>
          </cell>
          <cell r="AG1507">
            <v>2150</v>
          </cell>
          <cell r="AH1507">
            <v>7230</v>
          </cell>
          <cell r="AI1507">
            <v>118</v>
          </cell>
          <cell r="AJ1507">
            <v>26</v>
          </cell>
          <cell r="AK1507">
            <v>23.2</v>
          </cell>
          <cell r="AL1507">
            <v>4.2699999999999996</v>
          </cell>
          <cell r="AM1507">
            <v>11.4</v>
          </cell>
          <cell r="AN1507">
            <v>6.1</v>
          </cell>
          <cell r="AO1507">
            <v>3.97</v>
          </cell>
          <cell r="AP1507">
            <v>1.33</v>
          </cell>
          <cell r="AQ1507">
            <v>0</v>
          </cell>
          <cell r="AR1507">
            <v>0.23899999999999999</v>
          </cell>
          <cell r="AS1507">
            <v>274</v>
          </cell>
          <cell r="AT1507">
            <v>0</v>
          </cell>
          <cell r="AU1507">
            <v>14.1</v>
          </cell>
          <cell r="AV1507">
            <v>7.3</v>
          </cell>
          <cell r="AW1507">
            <v>4.8600000000000003</v>
          </cell>
          <cell r="AX1507">
            <v>12.8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D1507" t="str">
            <v>W250x32.7</v>
          </cell>
          <cell r="BE1507" t="str">
            <v>W250x32.7</v>
          </cell>
          <cell r="BF1507">
            <v>32.800000000000004</v>
          </cell>
          <cell r="BG1507">
            <v>41.903859689999997</v>
          </cell>
          <cell r="BH1507">
            <v>25.918199999999999</v>
          </cell>
          <cell r="BI1507">
            <v>0</v>
          </cell>
          <cell r="BJ1507">
            <v>0</v>
          </cell>
          <cell r="BK1507">
            <v>14.610749999999999</v>
          </cell>
          <cell r="BL1507">
            <v>0</v>
          </cell>
          <cell r="BM1507">
            <v>0</v>
          </cell>
          <cell r="BN1507">
            <v>0.60983999999999994</v>
          </cell>
          <cell r="BO1507">
            <v>0.91475999999999991</v>
          </cell>
          <cell r="BP1507">
            <v>0</v>
          </cell>
          <cell r="BQ1507">
            <v>0</v>
          </cell>
          <cell r="BR1507">
            <v>0</v>
          </cell>
          <cell r="BS1507">
            <v>1.67706</v>
          </cell>
          <cell r="BT1507">
            <v>2.3821875000000001</v>
          </cell>
          <cell r="BU1507">
            <v>1.588125</v>
          </cell>
          <cell r="BV1507">
            <v>22.3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7.99</v>
          </cell>
          <cell r="CC1507">
            <v>0</v>
          </cell>
          <cell r="CD1507">
            <v>36.9</v>
          </cell>
          <cell r="CE1507">
            <v>0</v>
          </cell>
          <cell r="CF1507">
            <v>0</v>
          </cell>
          <cell r="CG1507">
            <v>3322.9668999999999</v>
          </cell>
          <cell r="CH1507">
            <v>151043.95000000001</v>
          </cell>
          <cell r="CI1507">
            <v>1.4649019198149327</v>
          </cell>
          <cell r="CJ1507">
            <v>4919.2700852197977</v>
          </cell>
          <cell r="CK1507">
            <v>426.56708694599996</v>
          </cell>
          <cell r="CL1507">
            <v>380.62909296719994</v>
          </cell>
          <cell r="CM1507">
            <v>10.850069999999999</v>
          </cell>
          <cell r="CN1507">
            <v>475.25151670767542</v>
          </cell>
          <cell r="CO1507">
            <v>100.07920116809998</v>
          </cell>
          <cell r="CP1507">
            <v>65.133512891370003</v>
          </cell>
          <cell r="CQ1507">
            <v>3.3795299999999999</v>
          </cell>
          <cell r="CR1507">
            <v>0</v>
          </cell>
          <cell r="CS1507">
            <v>9.963606359046878</v>
          </cell>
          <cell r="CT1507">
            <v>73752.806846706197</v>
          </cell>
          <cell r="CU1507">
            <v>0</v>
          </cell>
          <cell r="CV1507">
            <v>91.039202099999997</v>
          </cell>
          <cell r="CW1507">
            <v>304.32772561105526</v>
          </cell>
          <cell r="CX1507">
            <v>79.735232406060007</v>
          </cell>
          <cell r="CY1507">
            <v>210.0022581888</v>
          </cell>
          <cell r="CZ1507">
            <v>0</v>
          </cell>
          <cell r="DA1507">
            <v>0</v>
          </cell>
          <cell r="DB1507">
            <v>0</v>
          </cell>
          <cell r="DC1507">
            <v>0</v>
          </cell>
        </row>
        <row r="1508">
          <cell r="C1508" t="str">
            <v>W10x26</v>
          </cell>
          <cell r="D1508" t="str">
            <v>F</v>
          </cell>
          <cell r="E1508">
            <v>26</v>
          </cell>
          <cell r="F1508">
            <v>7.61</v>
          </cell>
          <cell r="G1508">
            <v>10.3</v>
          </cell>
          <cell r="H1508">
            <v>0</v>
          </cell>
          <cell r="I1508">
            <v>0</v>
          </cell>
          <cell r="J1508">
            <v>5.77</v>
          </cell>
          <cell r="K1508">
            <v>0</v>
          </cell>
          <cell r="L1508">
            <v>0</v>
          </cell>
          <cell r="M1508">
            <v>0.26</v>
          </cell>
          <cell r="N1508">
            <v>0.44</v>
          </cell>
          <cell r="O1508">
            <v>0</v>
          </cell>
          <cell r="P1508">
            <v>0</v>
          </cell>
          <cell r="Q1508">
            <v>0</v>
          </cell>
          <cell r="R1508">
            <v>0.74</v>
          </cell>
          <cell r="S1508">
            <v>1.0625</v>
          </cell>
          <cell r="T1508">
            <v>0.6875</v>
          </cell>
          <cell r="U1508">
            <v>8.82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6.56</v>
          </cell>
          <cell r="AB1508">
            <v>0</v>
          </cell>
          <cell r="AC1508">
            <v>34</v>
          </cell>
          <cell r="AD1508">
            <v>0</v>
          </cell>
          <cell r="AE1508">
            <v>0</v>
          </cell>
          <cell r="AF1508">
            <v>55.6</v>
          </cell>
          <cell r="AG1508">
            <v>2510</v>
          </cell>
          <cell r="AH1508">
            <v>3760</v>
          </cell>
          <cell r="AI1508">
            <v>144</v>
          </cell>
          <cell r="AJ1508">
            <v>31.3</v>
          </cell>
          <cell r="AK1508">
            <v>27.9</v>
          </cell>
          <cell r="AL1508">
            <v>4.3499999999999996</v>
          </cell>
          <cell r="AM1508">
            <v>14.1</v>
          </cell>
          <cell r="AN1508">
            <v>7.5</v>
          </cell>
          <cell r="AO1508">
            <v>4.8899999999999997</v>
          </cell>
          <cell r="AP1508">
            <v>1.36</v>
          </cell>
          <cell r="AQ1508">
            <v>0</v>
          </cell>
          <cell r="AR1508">
            <v>0.40200000000000002</v>
          </cell>
          <cell r="AS1508">
            <v>345</v>
          </cell>
          <cell r="AT1508">
            <v>0</v>
          </cell>
          <cell r="AU1508">
            <v>14.3</v>
          </cell>
          <cell r="AV1508">
            <v>9.0500000000000007</v>
          </cell>
          <cell r="AW1508">
            <v>5.99</v>
          </cell>
          <cell r="AX1508">
            <v>15.5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D1508" t="str">
            <v>W250x38.5</v>
          </cell>
          <cell r="BE1508" t="str">
            <v>W250x38.5</v>
          </cell>
          <cell r="BF1508">
            <v>38.700000000000003</v>
          </cell>
          <cell r="BG1508">
            <v>49.13534241</v>
          </cell>
          <cell r="BH1508">
            <v>26.1723</v>
          </cell>
          <cell r="BI1508">
            <v>0</v>
          </cell>
          <cell r="BJ1508">
            <v>0</v>
          </cell>
          <cell r="BK1508">
            <v>14.661569999999999</v>
          </cell>
          <cell r="BL1508">
            <v>0</v>
          </cell>
          <cell r="BM1508">
            <v>0</v>
          </cell>
          <cell r="BN1508">
            <v>0.66066000000000003</v>
          </cell>
          <cell r="BO1508">
            <v>1.1180399999999999</v>
          </cell>
          <cell r="BP1508">
            <v>0</v>
          </cell>
          <cell r="BQ1508">
            <v>0</v>
          </cell>
          <cell r="BR1508">
            <v>0</v>
          </cell>
          <cell r="BS1508">
            <v>1.8803399999999999</v>
          </cell>
          <cell r="BT1508">
            <v>2.6998124999999997</v>
          </cell>
          <cell r="BU1508">
            <v>1.7469375</v>
          </cell>
          <cell r="BV1508">
            <v>22.2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6.56</v>
          </cell>
          <cell r="CC1508">
            <v>0</v>
          </cell>
          <cell r="CD1508">
            <v>34</v>
          </cell>
          <cell r="CE1508">
            <v>0</v>
          </cell>
          <cell r="CF1508">
            <v>0</v>
          </cell>
          <cell r="CG1508">
            <v>3906.0668000000001</v>
          </cell>
          <cell r="CH1508">
            <v>176335.03</v>
          </cell>
          <cell r="CI1508">
            <v>0.76183004405313237</v>
          </cell>
          <cell r="CJ1508">
            <v>6003.177053149584</v>
          </cell>
          <cell r="CK1508">
            <v>513.52114697729996</v>
          </cell>
          <cell r="CL1508">
            <v>457.73929714589997</v>
          </cell>
          <cell r="CM1508">
            <v>11.053349999999998</v>
          </cell>
          <cell r="CN1508">
            <v>587.81108645423012</v>
          </cell>
          <cell r="CO1508">
            <v>123.0481981575</v>
          </cell>
          <cell r="CP1508">
            <v>80.227425198689986</v>
          </cell>
          <cell r="CQ1508">
            <v>3.4557600000000002</v>
          </cell>
          <cell r="CR1508">
            <v>0</v>
          </cell>
          <cell r="CS1508">
            <v>16.758869273375922</v>
          </cell>
          <cell r="CT1508">
            <v>92863.935628151958</v>
          </cell>
          <cell r="CU1508">
            <v>0</v>
          </cell>
          <cell r="CV1508">
            <v>92.330538300000001</v>
          </cell>
          <cell r="CW1508">
            <v>377.28300229863709</v>
          </cell>
          <cell r="CX1508">
            <v>98.274494261789997</v>
          </cell>
          <cell r="CY1508">
            <v>254.29960952549999</v>
          </cell>
          <cell r="CZ1508">
            <v>0</v>
          </cell>
          <cell r="DA1508">
            <v>0</v>
          </cell>
          <cell r="DB1508">
            <v>0</v>
          </cell>
          <cell r="DC1508">
            <v>0</v>
          </cell>
        </row>
        <row r="1509">
          <cell r="C1509" t="str">
            <v>W10x30</v>
          </cell>
          <cell r="D1509" t="str">
            <v>F</v>
          </cell>
          <cell r="E1509">
            <v>30</v>
          </cell>
          <cell r="F1509">
            <v>8.84</v>
          </cell>
          <cell r="G1509">
            <v>10.5</v>
          </cell>
          <cell r="H1509">
            <v>0</v>
          </cell>
          <cell r="I1509">
            <v>0</v>
          </cell>
          <cell r="J1509">
            <v>5.81</v>
          </cell>
          <cell r="K1509">
            <v>0</v>
          </cell>
          <cell r="L1509">
            <v>0</v>
          </cell>
          <cell r="M1509">
            <v>0.3</v>
          </cell>
          <cell r="N1509">
            <v>0.51</v>
          </cell>
          <cell r="O1509">
            <v>0</v>
          </cell>
          <cell r="P1509">
            <v>0</v>
          </cell>
          <cell r="Q1509">
            <v>0</v>
          </cell>
          <cell r="R1509">
            <v>0.81</v>
          </cell>
          <cell r="S1509">
            <v>1.125</v>
          </cell>
          <cell r="T1509">
            <v>0.6875</v>
          </cell>
          <cell r="U1509">
            <v>8.879999999999999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5.7</v>
          </cell>
          <cell r="AB1509">
            <v>0</v>
          </cell>
          <cell r="AC1509">
            <v>29.5</v>
          </cell>
          <cell r="AD1509">
            <v>0</v>
          </cell>
          <cell r="AE1509">
            <v>0</v>
          </cell>
          <cell r="AF1509">
            <v>0</v>
          </cell>
          <cell r="AG1509">
            <v>2900</v>
          </cell>
          <cell r="AH1509">
            <v>2150</v>
          </cell>
          <cell r="AI1509">
            <v>170</v>
          </cell>
          <cell r="AJ1509">
            <v>36.6</v>
          </cell>
          <cell r="AK1509">
            <v>32.4</v>
          </cell>
          <cell r="AL1509">
            <v>4.38</v>
          </cell>
          <cell r="AM1509">
            <v>16.7</v>
          </cell>
          <cell r="AN1509">
            <v>8.84</v>
          </cell>
          <cell r="AO1509">
            <v>5.75</v>
          </cell>
          <cell r="AP1509">
            <v>1.37</v>
          </cell>
          <cell r="AQ1509">
            <v>0</v>
          </cell>
          <cell r="AR1509">
            <v>0.622</v>
          </cell>
          <cell r="AS1509">
            <v>414</v>
          </cell>
          <cell r="AT1509">
            <v>0</v>
          </cell>
          <cell r="AU1509">
            <v>14.5</v>
          </cell>
          <cell r="AV1509">
            <v>10.7</v>
          </cell>
          <cell r="AW1509">
            <v>7</v>
          </cell>
          <cell r="AX1509">
            <v>18.100000000000001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D1509" t="str">
            <v>W250x44.8</v>
          </cell>
          <cell r="BE1509" t="str">
            <v>W250x44.8</v>
          </cell>
          <cell r="BF1509">
            <v>44.7</v>
          </cell>
          <cell r="BG1509">
            <v>57.077060039999999</v>
          </cell>
          <cell r="BH1509">
            <v>26.680499999999999</v>
          </cell>
          <cell r="BI1509">
            <v>0</v>
          </cell>
          <cell r="BJ1509">
            <v>0</v>
          </cell>
          <cell r="BK1509">
            <v>14.763209999999999</v>
          </cell>
          <cell r="BL1509">
            <v>0</v>
          </cell>
          <cell r="BM1509">
            <v>0</v>
          </cell>
          <cell r="BN1509">
            <v>0.76229999999999998</v>
          </cell>
          <cell r="BO1509">
            <v>1.2959099999999999</v>
          </cell>
          <cell r="BP1509">
            <v>0</v>
          </cell>
          <cell r="BQ1509">
            <v>0</v>
          </cell>
          <cell r="BR1509">
            <v>0</v>
          </cell>
          <cell r="BS1509">
            <v>2.0582099999999999</v>
          </cell>
          <cell r="BT1509">
            <v>2.858625</v>
          </cell>
          <cell r="BU1509">
            <v>1.7469375</v>
          </cell>
          <cell r="BV1509">
            <v>22.3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5.7</v>
          </cell>
          <cell r="CC1509">
            <v>0</v>
          </cell>
          <cell r="CD1509">
            <v>29.5</v>
          </cell>
          <cell r="CE1509">
            <v>0</v>
          </cell>
          <cell r="CF1509">
            <v>0</v>
          </cell>
          <cell r="CG1509">
            <v>0</v>
          </cell>
          <cell r="CH1509">
            <v>203733.7</v>
          </cell>
          <cell r="CI1509">
            <v>0.43562090284953048</v>
          </cell>
          <cell r="CJ1509">
            <v>7087.0840210793694</v>
          </cell>
          <cell r="CK1509">
            <v>600.47520700860002</v>
          </cell>
          <cell r="CL1509">
            <v>531.56821604039999</v>
          </cell>
          <cell r="CM1509">
            <v>11.129579999999999</v>
          </cell>
          <cell r="CN1509">
            <v>696.2017832472086</v>
          </cell>
          <cell r="CO1509">
            <v>145.03280956163999</v>
          </cell>
          <cell r="CP1509">
            <v>94.336951920749996</v>
          </cell>
          <cell r="CQ1509">
            <v>3.4811700000000001</v>
          </cell>
          <cell r="CR1509">
            <v>0</v>
          </cell>
          <cell r="CS1509">
            <v>25.930389771243341</v>
          </cell>
          <cell r="CT1509">
            <v>111436.72275378235</v>
          </cell>
          <cell r="CU1509">
            <v>0</v>
          </cell>
          <cell r="CV1509">
            <v>93.62187449999999</v>
          </cell>
          <cell r="CW1509">
            <v>446.06940603264263</v>
          </cell>
          <cell r="CX1509">
            <v>114.844984947</v>
          </cell>
          <cell r="CY1509">
            <v>296.9563182201</v>
          </cell>
          <cell r="CZ1509">
            <v>0</v>
          </cell>
          <cell r="DA1509">
            <v>0</v>
          </cell>
          <cell r="DB1509">
            <v>0</v>
          </cell>
          <cell r="DC1509">
            <v>0</v>
          </cell>
        </row>
        <row r="1510">
          <cell r="C1510" t="str">
            <v>W10x33</v>
          </cell>
          <cell r="D1510" t="str">
            <v>F</v>
          </cell>
          <cell r="E1510">
            <v>33</v>
          </cell>
          <cell r="F1510">
            <v>9.7100000000000009</v>
          </cell>
          <cell r="G1510">
            <v>9.73</v>
          </cell>
          <cell r="H1510">
            <v>0</v>
          </cell>
          <cell r="I1510">
            <v>0</v>
          </cell>
          <cell r="J1510">
            <v>7.96</v>
          </cell>
          <cell r="K1510">
            <v>0</v>
          </cell>
          <cell r="L1510">
            <v>0</v>
          </cell>
          <cell r="M1510">
            <v>0.28999999999999998</v>
          </cell>
          <cell r="N1510">
            <v>0.435</v>
          </cell>
          <cell r="O1510">
            <v>0</v>
          </cell>
          <cell r="P1510">
            <v>0</v>
          </cell>
          <cell r="Q1510">
            <v>0</v>
          </cell>
          <cell r="R1510">
            <v>0.93500000000000005</v>
          </cell>
          <cell r="S1510">
            <v>1.125</v>
          </cell>
          <cell r="T1510">
            <v>0.75</v>
          </cell>
          <cell r="U1510">
            <v>7.86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9.15</v>
          </cell>
          <cell r="AB1510">
            <v>0</v>
          </cell>
          <cell r="AC1510">
            <v>27.1</v>
          </cell>
          <cell r="AD1510">
            <v>0</v>
          </cell>
          <cell r="AE1510">
            <v>0</v>
          </cell>
          <cell r="AF1510">
            <v>0</v>
          </cell>
          <cell r="AG1510">
            <v>2720</v>
          </cell>
          <cell r="AH1510">
            <v>2480</v>
          </cell>
          <cell r="AI1510">
            <v>171</v>
          </cell>
          <cell r="AJ1510">
            <v>38.799999999999997</v>
          </cell>
          <cell r="AK1510">
            <v>35</v>
          </cell>
          <cell r="AL1510">
            <v>4.1900000000000004</v>
          </cell>
          <cell r="AM1510">
            <v>36.6</v>
          </cell>
          <cell r="AN1510">
            <v>14</v>
          </cell>
          <cell r="AO1510">
            <v>9.1999999999999993</v>
          </cell>
          <cell r="AP1510">
            <v>1.94</v>
          </cell>
          <cell r="AQ1510">
            <v>0</v>
          </cell>
          <cell r="AR1510">
            <v>0.58299999999999996</v>
          </cell>
          <cell r="AS1510">
            <v>791</v>
          </cell>
          <cell r="AT1510">
            <v>0</v>
          </cell>
          <cell r="AU1510">
            <v>18.5</v>
          </cell>
          <cell r="AV1510">
            <v>16</v>
          </cell>
          <cell r="AW1510">
            <v>7.75</v>
          </cell>
          <cell r="AX1510">
            <v>18.899999999999999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D1510" t="str">
            <v>W250x49.1</v>
          </cell>
          <cell r="BE1510" t="str">
            <v>W250x49.1</v>
          </cell>
          <cell r="BF1510">
            <v>49.2</v>
          </cell>
          <cell r="BG1510">
            <v>62.694372510000001</v>
          </cell>
          <cell r="BH1510">
            <v>24.723929999999999</v>
          </cell>
          <cell r="BI1510">
            <v>0</v>
          </cell>
          <cell r="BJ1510">
            <v>0</v>
          </cell>
          <cell r="BK1510">
            <v>20.22636</v>
          </cell>
          <cell r="BL1510">
            <v>0</v>
          </cell>
          <cell r="BM1510">
            <v>0</v>
          </cell>
          <cell r="BN1510">
            <v>0.73688999999999993</v>
          </cell>
          <cell r="BO1510">
            <v>1.105335</v>
          </cell>
          <cell r="BP1510">
            <v>0</v>
          </cell>
          <cell r="BQ1510">
            <v>0</v>
          </cell>
          <cell r="BR1510">
            <v>0</v>
          </cell>
          <cell r="BS1510">
            <v>2.3758349999999999</v>
          </cell>
          <cell r="BT1510">
            <v>2.858625</v>
          </cell>
          <cell r="BU1510">
            <v>1.9057499999999998</v>
          </cell>
          <cell r="BV1510">
            <v>19.7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9.15</v>
          </cell>
          <cell r="CC1510">
            <v>0</v>
          </cell>
          <cell r="CD1510">
            <v>27.1</v>
          </cell>
          <cell r="CE1510">
            <v>0</v>
          </cell>
          <cell r="CF1510">
            <v>0</v>
          </cell>
          <cell r="CG1510">
            <v>0</v>
          </cell>
          <cell r="CH1510">
            <v>191088.16</v>
          </cell>
          <cell r="CI1510">
            <v>0.50248364607759788</v>
          </cell>
          <cell r="CJ1510">
            <v>7128.7727506151305</v>
          </cell>
          <cell r="CK1510">
            <v>636.56934513479996</v>
          </cell>
          <cell r="CL1510">
            <v>574.22492473499995</v>
          </cell>
          <cell r="CM1510">
            <v>10.646790000000001</v>
          </cell>
          <cell r="CN1510">
            <v>1525.8075010088526</v>
          </cell>
          <cell r="CO1510">
            <v>229.689969894</v>
          </cell>
          <cell r="CP1510">
            <v>150.93912307319997</v>
          </cell>
          <cell r="CQ1510">
            <v>4.9295399999999994</v>
          </cell>
          <cell r="CR1510">
            <v>0</v>
          </cell>
          <cell r="CS1510">
            <v>24.30452931934866</v>
          </cell>
          <cell r="CT1510">
            <v>212914.12487498028</v>
          </cell>
          <cell r="CU1510">
            <v>0</v>
          </cell>
          <cell r="CV1510">
            <v>119.44859849999999</v>
          </cell>
          <cell r="CW1510">
            <v>667.01967257217598</v>
          </cell>
          <cell r="CX1510">
            <v>127.14980476274999</v>
          </cell>
          <cell r="CY1510">
            <v>310.08145935689998</v>
          </cell>
          <cell r="CZ1510">
            <v>0</v>
          </cell>
          <cell r="DA1510">
            <v>0</v>
          </cell>
          <cell r="DB1510">
            <v>0</v>
          </cell>
          <cell r="DC1510">
            <v>0</v>
          </cell>
        </row>
        <row r="1511">
          <cell r="C1511" t="str">
            <v>W10x39</v>
          </cell>
          <cell r="D1511" t="str">
            <v>F</v>
          </cell>
          <cell r="E1511">
            <v>39</v>
          </cell>
          <cell r="F1511">
            <v>11.5</v>
          </cell>
          <cell r="G1511">
            <v>9.92</v>
          </cell>
          <cell r="H1511">
            <v>0</v>
          </cell>
          <cell r="I1511">
            <v>0</v>
          </cell>
          <cell r="J1511">
            <v>7.99</v>
          </cell>
          <cell r="K1511">
            <v>0</v>
          </cell>
          <cell r="L1511">
            <v>0</v>
          </cell>
          <cell r="M1511">
            <v>0.315</v>
          </cell>
          <cell r="N1511">
            <v>0.53</v>
          </cell>
          <cell r="O1511">
            <v>0</v>
          </cell>
          <cell r="P1511">
            <v>0</v>
          </cell>
          <cell r="Q1511">
            <v>0</v>
          </cell>
          <cell r="R1511">
            <v>1.03</v>
          </cell>
          <cell r="S1511">
            <v>1.1875</v>
          </cell>
          <cell r="T1511">
            <v>0.8125</v>
          </cell>
          <cell r="U1511">
            <v>7.8599999999999994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7.53</v>
          </cell>
          <cell r="AB1511">
            <v>0</v>
          </cell>
          <cell r="AC1511">
            <v>25</v>
          </cell>
          <cell r="AD1511">
            <v>0</v>
          </cell>
          <cell r="AE1511">
            <v>0</v>
          </cell>
          <cell r="AF1511">
            <v>0</v>
          </cell>
          <cell r="AG1511">
            <v>3190</v>
          </cell>
          <cell r="AH1511">
            <v>1310</v>
          </cell>
          <cell r="AI1511">
            <v>209</v>
          </cell>
          <cell r="AJ1511">
            <v>46.8</v>
          </cell>
          <cell r="AK1511">
            <v>42.1</v>
          </cell>
          <cell r="AL1511">
            <v>4.2699999999999996</v>
          </cell>
          <cell r="AM1511">
            <v>45</v>
          </cell>
          <cell r="AN1511">
            <v>17.2</v>
          </cell>
          <cell r="AO1511">
            <v>11.3</v>
          </cell>
          <cell r="AP1511">
            <v>1.98</v>
          </cell>
          <cell r="AQ1511">
            <v>0</v>
          </cell>
          <cell r="AR1511">
            <v>0.97599999999999998</v>
          </cell>
          <cell r="AS1511">
            <v>992</v>
          </cell>
          <cell r="AT1511">
            <v>0</v>
          </cell>
          <cell r="AU1511">
            <v>18.7</v>
          </cell>
          <cell r="AV1511">
            <v>19.8</v>
          </cell>
          <cell r="AW1511">
            <v>9.5399999999999991</v>
          </cell>
          <cell r="AX1511">
            <v>23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D1511" t="str">
            <v>W250x58</v>
          </cell>
          <cell r="BE1511" t="str">
            <v>W250x58</v>
          </cell>
          <cell r="BF1511">
            <v>58.1</v>
          </cell>
          <cell r="BG1511">
            <v>74.251831499999994</v>
          </cell>
          <cell r="BH1511">
            <v>25.206720000000001</v>
          </cell>
          <cell r="BI1511">
            <v>0</v>
          </cell>
          <cell r="BJ1511">
            <v>0</v>
          </cell>
          <cell r="BK1511">
            <v>20.302589999999999</v>
          </cell>
          <cell r="BL1511">
            <v>0</v>
          </cell>
          <cell r="BM1511">
            <v>0</v>
          </cell>
          <cell r="BN1511">
            <v>0.80041499999999999</v>
          </cell>
          <cell r="BO1511">
            <v>1.34673</v>
          </cell>
          <cell r="BP1511">
            <v>0</v>
          </cell>
          <cell r="BQ1511">
            <v>0</v>
          </cell>
          <cell r="BR1511">
            <v>0</v>
          </cell>
          <cell r="BS1511">
            <v>2.6172300000000002</v>
          </cell>
          <cell r="BT1511">
            <v>3.0174374999999998</v>
          </cell>
          <cell r="BU1511">
            <v>2.0645625000000001</v>
          </cell>
          <cell r="BV1511">
            <v>19.7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7.53</v>
          </cell>
          <cell r="CC1511">
            <v>0</v>
          </cell>
          <cell r="CD1511">
            <v>25</v>
          </cell>
          <cell r="CE1511">
            <v>0</v>
          </cell>
          <cell r="CF1511">
            <v>0</v>
          </cell>
          <cell r="CG1511">
            <v>0</v>
          </cell>
          <cell r="CH1511">
            <v>224107.07</v>
          </cell>
          <cell r="CI1511">
            <v>0.26542482917808602</v>
          </cell>
          <cell r="CJ1511">
            <v>8712.944472974048</v>
          </cell>
          <cell r="CK1511">
            <v>767.8207565027999</v>
          </cell>
          <cell r="CL1511">
            <v>690.71055232410004</v>
          </cell>
          <cell r="CM1511">
            <v>10.850069999999999</v>
          </cell>
          <cell r="CN1511">
            <v>1875.9928291092449</v>
          </cell>
          <cell r="CO1511">
            <v>282.19053444119999</v>
          </cell>
          <cell r="CP1511">
            <v>185.39261855730001</v>
          </cell>
          <cell r="CQ1511">
            <v>5.03118</v>
          </cell>
          <cell r="CR1511">
            <v>0</v>
          </cell>
          <cell r="CS1511">
            <v>40.688200026902734</v>
          </cell>
          <cell r="CT1511">
            <v>267017.46128442534</v>
          </cell>
          <cell r="CU1511">
            <v>0</v>
          </cell>
          <cell r="CV1511">
            <v>120.73993469999999</v>
          </cell>
          <cell r="CW1511">
            <v>825.4368448080678</v>
          </cell>
          <cell r="CX1511">
            <v>156.51730805633997</v>
          </cell>
          <cell r="CY1511">
            <v>377.34780768299998</v>
          </cell>
          <cell r="CZ1511">
            <v>0</v>
          </cell>
          <cell r="DA1511">
            <v>0</v>
          </cell>
          <cell r="DB1511">
            <v>0</v>
          </cell>
          <cell r="DC1511">
            <v>0</v>
          </cell>
        </row>
        <row r="1512">
          <cell r="C1512" t="str">
            <v>W10x45</v>
          </cell>
          <cell r="D1512" t="str">
            <v>F</v>
          </cell>
          <cell r="E1512">
            <v>45</v>
          </cell>
          <cell r="F1512">
            <v>13.3</v>
          </cell>
          <cell r="G1512">
            <v>10.1</v>
          </cell>
          <cell r="H1512">
            <v>0</v>
          </cell>
          <cell r="I1512">
            <v>0</v>
          </cell>
          <cell r="J1512">
            <v>8.02</v>
          </cell>
          <cell r="K1512">
            <v>0</v>
          </cell>
          <cell r="L1512">
            <v>0</v>
          </cell>
          <cell r="M1512">
            <v>0.35</v>
          </cell>
          <cell r="N1512">
            <v>0.62</v>
          </cell>
          <cell r="O1512">
            <v>0</v>
          </cell>
          <cell r="P1512">
            <v>0</v>
          </cell>
          <cell r="Q1512">
            <v>0</v>
          </cell>
          <cell r="R1512">
            <v>1.1200000000000001</v>
          </cell>
          <cell r="S1512">
            <v>1.3125</v>
          </cell>
          <cell r="T1512">
            <v>0.8125</v>
          </cell>
          <cell r="U1512">
            <v>7.8599999999999994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6.47</v>
          </cell>
          <cell r="AB1512">
            <v>0</v>
          </cell>
          <cell r="AC1512">
            <v>22.5</v>
          </cell>
          <cell r="AD1512">
            <v>0</v>
          </cell>
          <cell r="AE1512">
            <v>0</v>
          </cell>
          <cell r="AF1512">
            <v>0</v>
          </cell>
          <cell r="AG1512">
            <v>3650</v>
          </cell>
          <cell r="AH1512">
            <v>758</v>
          </cell>
          <cell r="AI1512">
            <v>248</v>
          </cell>
          <cell r="AJ1512">
            <v>54.9</v>
          </cell>
          <cell r="AK1512">
            <v>49.1</v>
          </cell>
          <cell r="AL1512">
            <v>4.32</v>
          </cell>
          <cell r="AM1512">
            <v>53.4</v>
          </cell>
          <cell r="AN1512">
            <v>20.3</v>
          </cell>
          <cell r="AO1512">
            <v>13.3</v>
          </cell>
          <cell r="AP1512">
            <v>2.0099999999999998</v>
          </cell>
          <cell r="AQ1512">
            <v>0</v>
          </cell>
          <cell r="AR1512">
            <v>1.51</v>
          </cell>
          <cell r="AS1512">
            <v>1200</v>
          </cell>
          <cell r="AT1512">
            <v>0</v>
          </cell>
          <cell r="AU1512">
            <v>19</v>
          </cell>
          <cell r="AV1512">
            <v>23.6</v>
          </cell>
          <cell r="AW1512">
            <v>11.3</v>
          </cell>
          <cell r="AX1512">
            <v>27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D1512" t="str">
            <v>W250x67</v>
          </cell>
          <cell r="BE1512" t="str">
            <v>W250x67</v>
          </cell>
          <cell r="BF1512">
            <v>67</v>
          </cell>
          <cell r="BG1512">
            <v>85.873857299999997</v>
          </cell>
          <cell r="BH1512">
            <v>25.664099999999998</v>
          </cell>
          <cell r="BI1512">
            <v>0</v>
          </cell>
          <cell r="BJ1512">
            <v>0</v>
          </cell>
          <cell r="BK1512">
            <v>20.378819999999997</v>
          </cell>
          <cell r="BL1512">
            <v>0</v>
          </cell>
          <cell r="BM1512">
            <v>0</v>
          </cell>
          <cell r="BN1512">
            <v>0.88934999999999986</v>
          </cell>
          <cell r="BO1512">
            <v>1.57542</v>
          </cell>
          <cell r="BP1512">
            <v>0</v>
          </cell>
          <cell r="BQ1512">
            <v>0</v>
          </cell>
          <cell r="BR1512">
            <v>0</v>
          </cell>
          <cell r="BS1512">
            <v>2.84592</v>
          </cell>
          <cell r="BT1512">
            <v>3.3350624999999998</v>
          </cell>
          <cell r="BU1512">
            <v>2.0645625000000001</v>
          </cell>
          <cell r="BV1512">
            <v>19.7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6.47</v>
          </cell>
          <cell r="CC1512">
            <v>0</v>
          </cell>
          <cell r="CD1512">
            <v>22.5</v>
          </cell>
          <cell r="CE1512">
            <v>0</v>
          </cell>
          <cell r="CF1512">
            <v>0</v>
          </cell>
          <cell r="CG1512">
            <v>0</v>
          </cell>
          <cell r="CH1512">
            <v>256423.45</v>
          </cell>
          <cell r="CI1512">
            <v>0.15358169505113678</v>
          </cell>
          <cell r="CJ1512">
            <v>10338.804924868728</v>
          </cell>
          <cell r="CK1512">
            <v>900.71281051289998</v>
          </cell>
          <cell r="CL1512">
            <v>805.55553727109998</v>
          </cell>
          <cell r="CM1512">
            <v>10.977120000000001</v>
          </cell>
          <cell r="CN1512">
            <v>2226.1781572096374</v>
          </cell>
          <cell r="CO1512">
            <v>333.0504563463</v>
          </cell>
          <cell r="CP1512">
            <v>218.2054713993</v>
          </cell>
          <cell r="CQ1512">
            <v>5.1074099999999989</v>
          </cell>
          <cell r="CR1512">
            <v>0</v>
          </cell>
          <cell r="CS1512">
            <v>62.949981598999109</v>
          </cell>
          <cell r="CT1512">
            <v>323004.99348922417</v>
          </cell>
          <cell r="CU1512">
            <v>0</v>
          </cell>
          <cell r="CV1512">
            <v>122.67693899999999</v>
          </cell>
          <cell r="CW1512">
            <v>983.85401704395963</v>
          </cell>
          <cell r="CX1512">
            <v>185.39261855730001</v>
          </cell>
          <cell r="CY1512">
            <v>442.97351336699995</v>
          </cell>
          <cell r="CZ1512">
            <v>0</v>
          </cell>
          <cell r="DA1512">
            <v>0</v>
          </cell>
          <cell r="DB1512">
            <v>0</v>
          </cell>
          <cell r="DC1512">
            <v>0</v>
          </cell>
        </row>
        <row r="1513">
          <cell r="C1513" t="str">
            <v>W10x49</v>
          </cell>
          <cell r="D1513" t="str">
            <v>F</v>
          </cell>
          <cell r="E1513">
            <v>49</v>
          </cell>
          <cell r="F1513">
            <v>14.4</v>
          </cell>
          <cell r="G1513">
            <v>9.98</v>
          </cell>
          <cell r="H1513">
            <v>0</v>
          </cell>
          <cell r="I1513">
            <v>0</v>
          </cell>
          <cell r="J1513">
            <v>10</v>
          </cell>
          <cell r="K1513">
            <v>0</v>
          </cell>
          <cell r="L1513">
            <v>0</v>
          </cell>
          <cell r="M1513">
            <v>0.34</v>
          </cell>
          <cell r="N1513">
            <v>0.56000000000000005</v>
          </cell>
          <cell r="O1513">
            <v>0</v>
          </cell>
          <cell r="P1513">
            <v>0</v>
          </cell>
          <cell r="Q1513">
            <v>0</v>
          </cell>
          <cell r="R1513">
            <v>1.06</v>
          </cell>
          <cell r="S1513">
            <v>1.25</v>
          </cell>
          <cell r="T1513">
            <v>0.8125</v>
          </cell>
          <cell r="U1513">
            <v>7.86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8.93</v>
          </cell>
          <cell r="AB1513">
            <v>0</v>
          </cell>
          <cell r="AC1513">
            <v>23.1</v>
          </cell>
          <cell r="AD1513">
            <v>0</v>
          </cell>
          <cell r="AE1513">
            <v>0</v>
          </cell>
          <cell r="AF1513">
            <v>0</v>
          </cell>
          <cell r="AG1513">
            <v>3280</v>
          </cell>
          <cell r="AH1513">
            <v>1090</v>
          </cell>
          <cell r="AI1513">
            <v>272</v>
          </cell>
          <cell r="AJ1513">
            <v>60.4</v>
          </cell>
          <cell r="AK1513">
            <v>54.6</v>
          </cell>
          <cell r="AL1513">
            <v>4.3499999999999996</v>
          </cell>
          <cell r="AM1513">
            <v>93.4</v>
          </cell>
          <cell r="AN1513">
            <v>28.3</v>
          </cell>
          <cell r="AO1513">
            <v>18.7</v>
          </cell>
          <cell r="AP1513">
            <v>2.54</v>
          </cell>
          <cell r="AQ1513">
            <v>0</v>
          </cell>
          <cell r="AR1513">
            <v>1.39</v>
          </cell>
          <cell r="AS1513">
            <v>2070</v>
          </cell>
          <cell r="AT1513">
            <v>0</v>
          </cell>
          <cell r="AU1513">
            <v>23.6</v>
          </cell>
          <cell r="AV1513">
            <v>33</v>
          </cell>
          <cell r="AW1513">
            <v>12.7</v>
          </cell>
          <cell r="AX1513">
            <v>29.7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D1513" t="str">
            <v>W250x73</v>
          </cell>
          <cell r="BE1513" t="str">
            <v>W250x73</v>
          </cell>
          <cell r="BF1513">
            <v>73</v>
          </cell>
          <cell r="BG1513">
            <v>92.976206399999995</v>
          </cell>
          <cell r="BH1513">
            <v>25.359180000000002</v>
          </cell>
          <cell r="BI1513">
            <v>0</v>
          </cell>
          <cell r="BJ1513">
            <v>0</v>
          </cell>
          <cell r="BK1513">
            <v>25.41</v>
          </cell>
          <cell r="BL1513">
            <v>0</v>
          </cell>
          <cell r="BM1513">
            <v>0</v>
          </cell>
          <cell r="BN1513">
            <v>0.86394000000000004</v>
          </cell>
          <cell r="BO1513">
            <v>1.42296</v>
          </cell>
          <cell r="BP1513">
            <v>0</v>
          </cell>
          <cell r="BQ1513">
            <v>0</v>
          </cell>
          <cell r="BR1513">
            <v>0</v>
          </cell>
          <cell r="BS1513">
            <v>2.69346</v>
          </cell>
          <cell r="BT1513">
            <v>3.17625</v>
          </cell>
          <cell r="BU1513">
            <v>2.0645625000000001</v>
          </cell>
          <cell r="BV1513">
            <v>19.7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8.93</v>
          </cell>
          <cell r="CC1513">
            <v>0</v>
          </cell>
          <cell r="CD1513">
            <v>23.1</v>
          </cell>
          <cell r="CE1513">
            <v>0</v>
          </cell>
          <cell r="CF1513">
            <v>0</v>
          </cell>
          <cell r="CG1513">
            <v>0</v>
          </cell>
          <cell r="CH1513">
            <v>230429.84</v>
          </cell>
          <cell r="CI1513">
            <v>0.22084966702604103</v>
          </cell>
          <cell r="CJ1513">
            <v>11339.334433726992</v>
          </cell>
          <cell r="CK1513">
            <v>990.94815582839988</v>
          </cell>
          <cell r="CL1513">
            <v>895.79088258659999</v>
          </cell>
          <cell r="CM1513">
            <v>11.053349999999998</v>
          </cell>
          <cell r="CN1513">
            <v>3893.7273386400775</v>
          </cell>
          <cell r="CO1513">
            <v>464.30186771429999</v>
          </cell>
          <cell r="CP1513">
            <v>306.80017407269997</v>
          </cell>
          <cell r="CQ1513">
            <v>6.4541399999999998</v>
          </cell>
          <cell r="CR1513">
            <v>0</v>
          </cell>
          <cell r="CS1513">
            <v>57.947334054707781</v>
          </cell>
          <cell r="CT1513">
            <v>557183.61376891169</v>
          </cell>
          <cell r="CU1513">
            <v>0</v>
          </cell>
          <cell r="CV1513">
            <v>152.37767160000001</v>
          </cell>
          <cell r="CW1513">
            <v>1375.728074680113</v>
          </cell>
          <cell r="CX1513">
            <v>208.36161554669997</v>
          </cell>
          <cell r="CY1513">
            <v>487.27086470369994</v>
          </cell>
          <cell r="CZ1513">
            <v>0</v>
          </cell>
          <cell r="DA1513">
            <v>0</v>
          </cell>
          <cell r="DB1513">
            <v>0</v>
          </cell>
          <cell r="DC1513">
            <v>0</v>
          </cell>
        </row>
        <row r="1514">
          <cell r="C1514" t="str">
            <v>W10x54</v>
          </cell>
          <cell r="D1514" t="str">
            <v>F</v>
          </cell>
          <cell r="E1514">
            <v>54</v>
          </cell>
          <cell r="F1514">
            <v>15.8</v>
          </cell>
          <cell r="G1514">
            <v>10.1</v>
          </cell>
          <cell r="H1514">
            <v>0</v>
          </cell>
          <cell r="I1514">
            <v>0</v>
          </cell>
          <cell r="J1514">
            <v>10</v>
          </cell>
          <cell r="K1514">
            <v>0</v>
          </cell>
          <cell r="L1514">
            <v>0</v>
          </cell>
          <cell r="M1514">
            <v>0.37</v>
          </cell>
          <cell r="N1514">
            <v>0.61499999999999999</v>
          </cell>
          <cell r="O1514">
            <v>0</v>
          </cell>
          <cell r="P1514">
            <v>0</v>
          </cell>
          <cell r="Q1514">
            <v>0</v>
          </cell>
          <cell r="R1514">
            <v>1.1200000000000001</v>
          </cell>
          <cell r="S1514">
            <v>1.3125</v>
          </cell>
          <cell r="T1514">
            <v>0.8125</v>
          </cell>
          <cell r="U1514">
            <v>7.8599999999999994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8.15</v>
          </cell>
          <cell r="AB1514">
            <v>0</v>
          </cell>
          <cell r="AC1514">
            <v>21.2</v>
          </cell>
          <cell r="AD1514">
            <v>0</v>
          </cell>
          <cell r="AE1514">
            <v>0</v>
          </cell>
          <cell r="AF1514">
            <v>0</v>
          </cell>
          <cell r="AG1514">
            <v>3580</v>
          </cell>
          <cell r="AH1514">
            <v>778</v>
          </cell>
          <cell r="AI1514">
            <v>303</v>
          </cell>
          <cell r="AJ1514">
            <v>66.599999999999994</v>
          </cell>
          <cell r="AK1514">
            <v>60</v>
          </cell>
          <cell r="AL1514">
            <v>4.37</v>
          </cell>
          <cell r="AM1514">
            <v>103</v>
          </cell>
          <cell r="AN1514">
            <v>31.3</v>
          </cell>
          <cell r="AO1514">
            <v>20.6</v>
          </cell>
          <cell r="AP1514">
            <v>2.56</v>
          </cell>
          <cell r="AQ1514">
            <v>0</v>
          </cell>
          <cell r="AR1514">
            <v>1.82</v>
          </cell>
          <cell r="AS1514">
            <v>2310</v>
          </cell>
          <cell r="AT1514">
            <v>0</v>
          </cell>
          <cell r="AU1514">
            <v>23.8</v>
          </cell>
          <cell r="AV1514">
            <v>36.6</v>
          </cell>
          <cell r="AW1514">
            <v>14.1</v>
          </cell>
          <cell r="AX1514">
            <v>32.9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D1514" t="str">
            <v>W250x80</v>
          </cell>
          <cell r="BE1514" t="str">
            <v>W250x80</v>
          </cell>
          <cell r="BF1514">
            <v>80.399999999999991</v>
          </cell>
          <cell r="BG1514">
            <v>102.01555980000001</v>
          </cell>
          <cell r="BH1514">
            <v>25.664099999999998</v>
          </cell>
          <cell r="BI1514">
            <v>0</v>
          </cell>
          <cell r="BJ1514">
            <v>0</v>
          </cell>
          <cell r="BK1514">
            <v>25.41</v>
          </cell>
          <cell r="BL1514">
            <v>0</v>
          </cell>
          <cell r="BM1514">
            <v>0</v>
          </cell>
          <cell r="BN1514">
            <v>0.94016999999999995</v>
          </cell>
          <cell r="BO1514">
            <v>1.5627149999999999</v>
          </cell>
          <cell r="BP1514">
            <v>0</v>
          </cell>
          <cell r="BQ1514">
            <v>0</v>
          </cell>
          <cell r="BR1514">
            <v>0</v>
          </cell>
          <cell r="BS1514">
            <v>2.84592</v>
          </cell>
          <cell r="BT1514">
            <v>3.3350624999999998</v>
          </cell>
          <cell r="BU1514">
            <v>2.0645625000000001</v>
          </cell>
          <cell r="BV1514">
            <v>19.7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8.15</v>
          </cell>
          <cell r="CC1514">
            <v>0</v>
          </cell>
          <cell r="CD1514">
            <v>21.2</v>
          </cell>
          <cell r="CE1514">
            <v>0</v>
          </cell>
          <cell r="CF1514">
            <v>0</v>
          </cell>
          <cell r="CG1514">
            <v>0</v>
          </cell>
          <cell r="CH1514">
            <v>251505.74</v>
          </cell>
          <cell r="CI1514">
            <v>0.1576339825195045</v>
          </cell>
          <cell r="CJ1514">
            <v>12631.685049335583</v>
          </cell>
          <cell r="CK1514">
            <v>1092.6679996385999</v>
          </cell>
          <cell r="CL1514">
            <v>984.38558525999997</v>
          </cell>
          <cell r="CM1514">
            <v>11.10417</v>
          </cell>
          <cell r="CN1514">
            <v>4293.9391421833825</v>
          </cell>
          <cell r="CO1514">
            <v>513.52114697729996</v>
          </cell>
          <cell r="CP1514">
            <v>337.97238427259998</v>
          </cell>
          <cell r="CQ1514">
            <v>6.5049599999999996</v>
          </cell>
          <cell r="CR1514">
            <v>0</v>
          </cell>
          <cell r="CS1514">
            <v>75.873487755085023</v>
          </cell>
          <cell r="CT1514">
            <v>621784.6124667566</v>
          </cell>
          <cell r="CU1514">
            <v>0</v>
          </cell>
          <cell r="CV1514">
            <v>153.6690078</v>
          </cell>
          <cell r="CW1514">
            <v>1525.8075010088526</v>
          </cell>
          <cell r="CX1514">
            <v>231.33061253609998</v>
          </cell>
          <cell r="CY1514">
            <v>539.77142925089993</v>
          </cell>
          <cell r="CZ1514">
            <v>0</v>
          </cell>
          <cell r="DA1514">
            <v>0</v>
          </cell>
          <cell r="DB1514">
            <v>0</v>
          </cell>
          <cell r="DC1514">
            <v>0</v>
          </cell>
        </row>
        <row r="1515">
          <cell r="C1515" t="str">
            <v>W10x60</v>
          </cell>
          <cell r="D1515" t="str">
            <v>F</v>
          </cell>
          <cell r="E1515">
            <v>60</v>
          </cell>
          <cell r="F1515">
            <v>17.600000000000001</v>
          </cell>
          <cell r="G1515">
            <v>10.199999999999999</v>
          </cell>
          <cell r="H1515">
            <v>0</v>
          </cell>
          <cell r="I1515">
            <v>0</v>
          </cell>
          <cell r="J1515">
            <v>10.1</v>
          </cell>
          <cell r="K1515">
            <v>0</v>
          </cell>
          <cell r="L1515">
            <v>0</v>
          </cell>
          <cell r="M1515">
            <v>0.42</v>
          </cell>
          <cell r="N1515">
            <v>0.68</v>
          </cell>
          <cell r="O1515">
            <v>0</v>
          </cell>
          <cell r="P1515">
            <v>0</v>
          </cell>
          <cell r="Q1515">
            <v>0</v>
          </cell>
          <cell r="R1515">
            <v>1.18</v>
          </cell>
          <cell r="S1515">
            <v>1.375</v>
          </cell>
          <cell r="T1515">
            <v>0.8125</v>
          </cell>
          <cell r="U1515">
            <v>7.84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7.41</v>
          </cell>
          <cell r="AB1515">
            <v>0</v>
          </cell>
          <cell r="AC1515">
            <v>18.7</v>
          </cell>
          <cell r="AD1515">
            <v>0</v>
          </cell>
          <cell r="AE1515">
            <v>0</v>
          </cell>
          <cell r="AF1515">
            <v>0</v>
          </cell>
          <cell r="AG1515">
            <v>3970</v>
          </cell>
          <cell r="AH1515">
            <v>525</v>
          </cell>
          <cell r="AI1515">
            <v>341</v>
          </cell>
          <cell r="AJ1515">
            <v>74.599999999999994</v>
          </cell>
          <cell r="AK1515">
            <v>66.7</v>
          </cell>
          <cell r="AL1515">
            <v>4.3899999999999997</v>
          </cell>
          <cell r="AM1515">
            <v>116</v>
          </cell>
          <cell r="AN1515">
            <v>35</v>
          </cell>
          <cell r="AO1515">
            <v>23</v>
          </cell>
          <cell r="AP1515">
            <v>2.57</v>
          </cell>
          <cell r="AQ1515">
            <v>0</v>
          </cell>
          <cell r="AR1515">
            <v>2.48</v>
          </cell>
          <cell r="AS1515">
            <v>2640</v>
          </cell>
          <cell r="AT1515">
            <v>0</v>
          </cell>
          <cell r="AU1515">
            <v>24</v>
          </cell>
          <cell r="AV1515">
            <v>41.2</v>
          </cell>
          <cell r="AW1515">
            <v>15.7</v>
          </cell>
          <cell r="AX1515">
            <v>36.799999999999997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D1515" t="str">
            <v>W250x89</v>
          </cell>
          <cell r="BE1515" t="str">
            <v>W250x89</v>
          </cell>
          <cell r="BF1515">
            <v>89.3</v>
          </cell>
          <cell r="BG1515">
            <v>113.63758560000001</v>
          </cell>
          <cell r="BH1515">
            <v>25.918199999999999</v>
          </cell>
          <cell r="BI1515">
            <v>0</v>
          </cell>
          <cell r="BJ1515">
            <v>0</v>
          </cell>
          <cell r="BK1515">
            <v>25.664099999999998</v>
          </cell>
          <cell r="BL1515">
            <v>0</v>
          </cell>
          <cell r="BM1515">
            <v>0</v>
          </cell>
          <cell r="BN1515">
            <v>1.0672199999999998</v>
          </cell>
          <cell r="BO1515">
            <v>1.7278800000000001</v>
          </cell>
          <cell r="BP1515">
            <v>0</v>
          </cell>
          <cell r="BQ1515">
            <v>0</v>
          </cell>
          <cell r="BR1515">
            <v>0</v>
          </cell>
          <cell r="BS1515">
            <v>2.9983799999999996</v>
          </cell>
          <cell r="BT1515">
            <v>3.4938750000000001</v>
          </cell>
          <cell r="BU1515">
            <v>2.0645625000000001</v>
          </cell>
          <cell r="BV1515">
            <v>19.7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7.41</v>
          </cell>
          <cell r="CC1515">
            <v>0</v>
          </cell>
          <cell r="CD1515">
            <v>18.7</v>
          </cell>
          <cell r="CE1515">
            <v>0</v>
          </cell>
          <cell r="CF1515">
            <v>0</v>
          </cell>
          <cell r="CG1515">
            <v>0</v>
          </cell>
          <cell r="CH1515">
            <v>278904.40999999997</v>
          </cell>
          <cell r="CI1515">
            <v>0.10637254604465278</v>
          </cell>
          <cell r="CJ1515">
            <v>14215.8567716945</v>
          </cell>
          <cell r="CK1515">
            <v>1223.9194110065998</v>
          </cell>
          <cell r="CL1515">
            <v>1094.3086422807</v>
          </cell>
          <cell r="CM1515">
            <v>11.15499</v>
          </cell>
          <cell r="CN1515">
            <v>4835.8926261482757</v>
          </cell>
          <cell r="CO1515">
            <v>574.22492473499995</v>
          </cell>
          <cell r="CP1515">
            <v>377.34780768299998</v>
          </cell>
          <cell r="CQ1515">
            <v>6.5303699999999996</v>
          </cell>
          <cell r="CR1515">
            <v>0</v>
          </cell>
          <cell r="CS1515">
            <v>103.38804924868728</v>
          </cell>
          <cell r="CT1515">
            <v>710610.98567629326</v>
          </cell>
          <cell r="CU1515">
            <v>0</v>
          </cell>
          <cell r="CV1515">
            <v>154.96034399999999</v>
          </cell>
          <cell r="CW1515">
            <v>1717.5756568733532</v>
          </cell>
          <cell r="CX1515">
            <v>257.5808948097</v>
          </cell>
          <cell r="CY1515">
            <v>603.75649229279986</v>
          </cell>
          <cell r="CZ1515">
            <v>0</v>
          </cell>
          <cell r="DA1515">
            <v>0</v>
          </cell>
          <cell r="DB1515">
            <v>0</v>
          </cell>
          <cell r="DC1515">
            <v>0</v>
          </cell>
        </row>
        <row r="1516">
          <cell r="C1516" t="str">
            <v>W10x68</v>
          </cell>
          <cell r="D1516" t="str">
            <v>F</v>
          </cell>
          <cell r="E1516">
            <v>68</v>
          </cell>
          <cell r="F1516">
            <v>20</v>
          </cell>
          <cell r="G1516">
            <v>10.4</v>
          </cell>
          <cell r="H1516">
            <v>0</v>
          </cell>
          <cell r="I1516">
            <v>0</v>
          </cell>
          <cell r="J1516">
            <v>10.1</v>
          </cell>
          <cell r="K1516">
            <v>0</v>
          </cell>
          <cell r="L1516">
            <v>0</v>
          </cell>
          <cell r="M1516">
            <v>0.47</v>
          </cell>
          <cell r="N1516">
            <v>0.77</v>
          </cell>
          <cell r="O1516">
            <v>0</v>
          </cell>
          <cell r="P1516">
            <v>0</v>
          </cell>
          <cell r="Q1516">
            <v>0</v>
          </cell>
          <cell r="R1516">
            <v>1.27</v>
          </cell>
          <cell r="S1516">
            <v>1.4375</v>
          </cell>
          <cell r="T1516">
            <v>0.875</v>
          </cell>
          <cell r="U1516">
            <v>7.86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6.58</v>
          </cell>
          <cell r="AB1516">
            <v>0</v>
          </cell>
          <cell r="AC1516">
            <v>16.7</v>
          </cell>
          <cell r="AD1516">
            <v>0</v>
          </cell>
          <cell r="AE1516">
            <v>0</v>
          </cell>
          <cell r="AF1516">
            <v>0</v>
          </cell>
          <cell r="AG1516">
            <v>4460</v>
          </cell>
          <cell r="AH1516">
            <v>334</v>
          </cell>
          <cell r="AI1516">
            <v>394</v>
          </cell>
          <cell r="AJ1516">
            <v>85.3</v>
          </cell>
          <cell r="AK1516">
            <v>75.7</v>
          </cell>
          <cell r="AL1516">
            <v>4.4400000000000004</v>
          </cell>
          <cell r="AM1516">
            <v>134</v>
          </cell>
          <cell r="AN1516">
            <v>40.1</v>
          </cell>
          <cell r="AO1516">
            <v>26.4</v>
          </cell>
          <cell r="AP1516">
            <v>2.59</v>
          </cell>
          <cell r="AQ1516">
            <v>0</v>
          </cell>
          <cell r="AR1516">
            <v>3.56</v>
          </cell>
          <cell r="AS1516">
            <v>3110</v>
          </cell>
          <cell r="AT1516">
            <v>0</v>
          </cell>
          <cell r="AU1516">
            <v>24.4</v>
          </cell>
          <cell r="AV1516">
            <v>47.6</v>
          </cell>
          <cell r="AW1516">
            <v>17.899999999999999</v>
          </cell>
          <cell r="AX1516">
            <v>42.2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D1516" t="str">
            <v>W250x101</v>
          </cell>
          <cell r="BE1516" t="str">
            <v>W250x101</v>
          </cell>
          <cell r="BF1516">
            <v>101.19999999999999</v>
          </cell>
          <cell r="BG1516">
            <v>129.13362000000001</v>
          </cell>
          <cell r="BH1516">
            <v>26.426400000000001</v>
          </cell>
          <cell r="BI1516">
            <v>0</v>
          </cell>
          <cell r="BJ1516">
            <v>0</v>
          </cell>
          <cell r="BK1516">
            <v>25.664099999999998</v>
          </cell>
          <cell r="BL1516">
            <v>0</v>
          </cell>
          <cell r="BM1516">
            <v>0</v>
          </cell>
          <cell r="BN1516">
            <v>1.1942699999999999</v>
          </cell>
          <cell r="BO1516">
            <v>1.9565699999999999</v>
          </cell>
          <cell r="BP1516">
            <v>0</v>
          </cell>
          <cell r="BQ1516">
            <v>0</v>
          </cell>
          <cell r="BR1516">
            <v>0</v>
          </cell>
          <cell r="BS1516">
            <v>3.2270699999999999</v>
          </cell>
          <cell r="BT1516">
            <v>3.6526874999999999</v>
          </cell>
          <cell r="BU1516">
            <v>2.2233749999999999</v>
          </cell>
          <cell r="BV1516">
            <v>19.7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6.58</v>
          </cell>
          <cell r="CC1516">
            <v>0</v>
          </cell>
          <cell r="CD1516">
            <v>16.7</v>
          </cell>
          <cell r="CE1516">
            <v>0</v>
          </cell>
          <cell r="CF1516">
            <v>0</v>
          </cell>
          <cell r="CG1516">
            <v>0</v>
          </cell>
          <cell r="CH1516">
            <v>313328.38</v>
          </cell>
          <cell r="CI1516">
            <v>6.7673200721741017E-2</v>
          </cell>
          <cell r="CJ1516">
            <v>16425.359437089832</v>
          </cell>
          <cell r="CK1516">
            <v>1399.4681737112999</v>
          </cell>
          <cell r="CL1516">
            <v>1241.9664800697001</v>
          </cell>
          <cell r="CM1516">
            <v>11.28204</v>
          </cell>
          <cell r="CN1516">
            <v>5586.2897577919739</v>
          </cell>
          <cell r="CO1516">
            <v>657.89769948209994</v>
          </cell>
          <cell r="CP1516">
            <v>433.12965751439992</v>
          </cell>
          <cell r="CQ1516">
            <v>6.5811899999999994</v>
          </cell>
          <cell r="CR1516">
            <v>0</v>
          </cell>
          <cell r="CS1516">
            <v>148.41187714730916</v>
          </cell>
          <cell r="CT1516">
            <v>837121.27479290601</v>
          </cell>
          <cell r="CU1516">
            <v>0</v>
          </cell>
          <cell r="CV1516">
            <v>157.54301639999997</v>
          </cell>
          <cell r="CW1516">
            <v>1984.3835259022235</v>
          </cell>
          <cell r="CX1516">
            <v>293.67503293589994</v>
          </cell>
          <cell r="CY1516">
            <v>692.35119496619996</v>
          </cell>
          <cell r="CZ1516">
            <v>0</v>
          </cell>
          <cell r="DA1516">
            <v>0</v>
          </cell>
          <cell r="DB1516">
            <v>0</v>
          </cell>
          <cell r="DC1516">
            <v>0</v>
          </cell>
        </row>
        <row r="1517">
          <cell r="C1517" t="str">
            <v>W10x77</v>
          </cell>
          <cell r="D1517" t="str">
            <v>F</v>
          </cell>
          <cell r="E1517">
            <v>77</v>
          </cell>
          <cell r="F1517">
            <v>22.6</v>
          </cell>
          <cell r="G1517">
            <v>10.6</v>
          </cell>
          <cell r="H1517">
            <v>0</v>
          </cell>
          <cell r="I1517">
            <v>0</v>
          </cell>
          <cell r="J1517">
            <v>10.199999999999999</v>
          </cell>
          <cell r="K1517">
            <v>0</v>
          </cell>
          <cell r="L1517">
            <v>0</v>
          </cell>
          <cell r="M1517">
            <v>0.53</v>
          </cell>
          <cell r="N1517">
            <v>0.87</v>
          </cell>
          <cell r="O1517">
            <v>0</v>
          </cell>
          <cell r="P1517">
            <v>0</v>
          </cell>
          <cell r="Q1517">
            <v>0</v>
          </cell>
          <cell r="R1517">
            <v>1.37</v>
          </cell>
          <cell r="S1517">
            <v>1.5625</v>
          </cell>
          <cell r="T1517">
            <v>0.875</v>
          </cell>
          <cell r="U1517">
            <v>7.8599999999999994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5.86</v>
          </cell>
          <cell r="AB1517">
            <v>0</v>
          </cell>
          <cell r="AC1517">
            <v>14.8</v>
          </cell>
          <cell r="AD1517">
            <v>0</v>
          </cell>
          <cell r="AE1517">
            <v>0</v>
          </cell>
          <cell r="AF1517">
            <v>0</v>
          </cell>
          <cell r="AG1517">
            <v>5010</v>
          </cell>
          <cell r="AH1517">
            <v>213</v>
          </cell>
          <cell r="AI1517">
            <v>455</v>
          </cell>
          <cell r="AJ1517">
            <v>97.6</v>
          </cell>
          <cell r="AK1517">
            <v>85.9</v>
          </cell>
          <cell r="AL1517">
            <v>4.49</v>
          </cell>
          <cell r="AM1517">
            <v>154</v>
          </cell>
          <cell r="AN1517">
            <v>45.9</v>
          </cell>
          <cell r="AO1517">
            <v>30.1</v>
          </cell>
          <cell r="AP1517">
            <v>2.6</v>
          </cell>
          <cell r="AQ1517">
            <v>0</v>
          </cell>
          <cell r="AR1517">
            <v>5.1100000000000003</v>
          </cell>
          <cell r="AS1517">
            <v>3640</v>
          </cell>
          <cell r="AT1517">
            <v>0</v>
          </cell>
          <cell r="AU1517">
            <v>24.8</v>
          </cell>
          <cell r="AV1517">
            <v>54.9</v>
          </cell>
          <cell r="AW1517">
            <v>20.399999999999999</v>
          </cell>
          <cell r="AX1517">
            <v>48.3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D1517" t="str">
            <v>W250x115</v>
          </cell>
          <cell r="BE1517" t="str">
            <v>W250x115</v>
          </cell>
          <cell r="BF1517">
            <v>114.6</v>
          </cell>
          <cell r="BG1517">
            <v>145.92099060000001</v>
          </cell>
          <cell r="BH1517">
            <v>26.9346</v>
          </cell>
          <cell r="BI1517">
            <v>0</v>
          </cell>
          <cell r="BJ1517">
            <v>0</v>
          </cell>
          <cell r="BK1517">
            <v>25.918199999999999</v>
          </cell>
          <cell r="BL1517">
            <v>0</v>
          </cell>
          <cell r="BM1517">
            <v>0</v>
          </cell>
          <cell r="BN1517">
            <v>1.34673</v>
          </cell>
          <cell r="BO1517">
            <v>2.2106699999999999</v>
          </cell>
          <cell r="BP1517">
            <v>0</v>
          </cell>
          <cell r="BQ1517">
            <v>0</v>
          </cell>
          <cell r="BR1517">
            <v>0</v>
          </cell>
          <cell r="BS1517">
            <v>3.4811700000000001</v>
          </cell>
          <cell r="BT1517">
            <v>3.9703124999999999</v>
          </cell>
          <cell r="BU1517">
            <v>2.2233749999999999</v>
          </cell>
          <cell r="BV1517">
            <v>19.7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5.86</v>
          </cell>
          <cell r="CC1517">
            <v>0</v>
          </cell>
          <cell r="CD1517">
            <v>14.8</v>
          </cell>
          <cell r="CE1517">
            <v>0</v>
          </cell>
          <cell r="CF1517">
            <v>0</v>
          </cell>
          <cell r="CG1517">
            <v>0</v>
          </cell>
          <cell r="CH1517">
            <v>351967.53</v>
          </cell>
          <cell r="CI1517">
            <v>4.3156861538116272E-2</v>
          </cell>
          <cell r="CJ1517">
            <v>18968.371938771255</v>
          </cell>
          <cell r="CK1517">
            <v>1601.2672186895998</v>
          </cell>
          <cell r="CL1517">
            <v>1409.3120295639001</v>
          </cell>
          <cell r="CM1517">
            <v>11.409090000000001</v>
          </cell>
          <cell r="CN1517">
            <v>6420.0643485071942</v>
          </cell>
          <cell r="CO1517">
            <v>753.05497272389994</v>
          </cell>
          <cell r="CP1517">
            <v>493.83343527210002</v>
          </cell>
          <cell r="CQ1517">
            <v>6.6066000000000003</v>
          </cell>
          <cell r="CR1517">
            <v>0</v>
          </cell>
          <cell r="CS1517">
            <v>213.0294079277387</v>
          </cell>
          <cell r="CT1517">
            <v>979781.81358398008</v>
          </cell>
          <cell r="CU1517">
            <v>0</v>
          </cell>
          <cell r="CV1517">
            <v>160.12568880000001</v>
          </cell>
          <cell r="CW1517">
            <v>2288.711251513279</v>
          </cell>
          <cell r="CX1517">
            <v>334.69109898839997</v>
          </cell>
          <cell r="CY1517">
            <v>792.43039613429994</v>
          </cell>
          <cell r="CZ1517">
            <v>0</v>
          </cell>
          <cell r="DA1517">
            <v>0</v>
          </cell>
          <cell r="DB1517">
            <v>0</v>
          </cell>
          <cell r="DC1517">
            <v>0</v>
          </cell>
        </row>
        <row r="1518">
          <cell r="C1518" t="str">
            <v>W10x88</v>
          </cell>
          <cell r="D1518" t="str">
            <v>F</v>
          </cell>
          <cell r="E1518">
            <v>88</v>
          </cell>
          <cell r="F1518">
            <v>25.9</v>
          </cell>
          <cell r="G1518">
            <v>10.8</v>
          </cell>
          <cell r="H1518">
            <v>0</v>
          </cell>
          <cell r="I1518">
            <v>0</v>
          </cell>
          <cell r="J1518">
            <v>10.3</v>
          </cell>
          <cell r="K1518">
            <v>0</v>
          </cell>
          <cell r="L1518">
            <v>0</v>
          </cell>
          <cell r="M1518">
            <v>0.60499999999999998</v>
          </cell>
          <cell r="N1518">
            <v>0.99</v>
          </cell>
          <cell r="O1518">
            <v>0</v>
          </cell>
          <cell r="P1518">
            <v>0</v>
          </cell>
          <cell r="Q1518">
            <v>0</v>
          </cell>
          <cell r="R1518">
            <v>1.49</v>
          </cell>
          <cell r="S1518">
            <v>1.6875</v>
          </cell>
          <cell r="T1518">
            <v>0.9375</v>
          </cell>
          <cell r="U1518">
            <v>7.82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5.18</v>
          </cell>
          <cell r="AB1518">
            <v>0</v>
          </cell>
          <cell r="AC1518">
            <v>13</v>
          </cell>
          <cell r="AD1518">
            <v>0</v>
          </cell>
          <cell r="AE1518">
            <v>0</v>
          </cell>
          <cell r="AF1518">
            <v>0</v>
          </cell>
          <cell r="AG1518">
            <v>5680</v>
          </cell>
          <cell r="AH1518">
            <v>132</v>
          </cell>
          <cell r="AI1518">
            <v>534</v>
          </cell>
          <cell r="AJ1518">
            <v>113</v>
          </cell>
          <cell r="AK1518">
            <v>98.5</v>
          </cell>
          <cell r="AL1518">
            <v>4.54</v>
          </cell>
          <cell r="AM1518">
            <v>179</v>
          </cell>
          <cell r="AN1518">
            <v>53.1</v>
          </cell>
          <cell r="AO1518">
            <v>34.799999999999997</v>
          </cell>
          <cell r="AP1518">
            <v>2.63</v>
          </cell>
          <cell r="AQ1518">
            <v>0</v>
          </cell>
          <cell r="AR1518">
            <v>7.53</v>
          </cell>
          <cell r="AS1518">
            <v>4340</v>
          </cell>
          <cell r="AT1518">
            <v>0</v>
          </cell>
          <cell r="AU1518">
            <v>25.3</v>
          </cell>
          <cell r="AV1518">
            <v>64.2</v>
          </cell>
          <cell r="AW1518">
            <v>23.5</v>
          </cell>
          <cell r="AX1518">
            <v>56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D1518" t="str">
            <v>W250x131</v>
          </cell>
          <cell r="BE1518" t="str">
            <v>W250x131</v>
          </cell>
          <cell r="BF1518">
            <v>131</v>
          </cell>
          <cell r="BG1518">
            <v>167.22803789999998</v>
          </cell>
          <cell r="BH1518">
            <v>27.442800000000002</v>
          </cell>
          <cell r="BI1518">
            <v>0</v>
          </cell>
          <cell r="BJ1518">
            <v>0</v>
          </cell>
          <cell r="BK1518">
            <v>26.1723</v>
          </cell>
          <cell r="BL1518">
            <v>0</v>
          </cell>
          <cell r="BM1518">
            <v>0</v>
          </cell>
          <cell r="BN1518">
            <v>1.5373049999999999</v>
          </cell>
          <cell r="BO1518">
            <v>2.51559</v>
          </cell>
          <cell r="BP1518">
            <v>0</v>
          </cell>
          <cell r="BQ1518">
            <v>0</v>
          </cell>
          <cell r="BR1518">
            <v>0</v>
          </cell>
          <cell r="BS1518">
            <v>3.7860899999999997</v>
          </cell>
          <cell r="BT1518">
            <v>4.2879375</v>
          </cell>
          <cell r="BU1518">
            <v>2.3821875000000001</v>
          </cell>
          <cell r="BV1518">
            <v>19.600000000000001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5.18</v>
          </cell>
          <cell r="CC1518">
            <v>0</v>
          </cell>
          <cell r="CD1518">
            <v>13</v>
          </cell>
          <cell r="CE1518">
            <v>0</v>
          </cell>
          <cell r="CF1518">
            <v>0</v>
          </cell>
          <cell r="CG1518">
            <v>0</v>
          </cell>
          <cell r="CH1518">
            <v>399037.04</v>
          </cell>
          <cell r="CI1518">
            <v>2.6745097291226986E-2</v>
          </cell>
          <cell r="CJ1518">
            <v>22261.781572096374</v>
          </cell>
          <cell r="CK1518">
            <v>1853.9261855729999</v>
          </cell>
          <cell r="CL1518">
            <v>1616.0330024684999</v>
          </cell>
          <cell r="CM1518">
            <v>11.53614</v>
          </cell>
          <cell r="CN1518">
            <v>7462.2825869012186</v>
          </cell>
          <cell r="CO1518">
            <v>871.18124295509995</v>
          </cell>
          <cell r="CP1518">
            <v>570.94363945079988</v>
          </cell>
          <cell r="CQ1518">
            <v>6.6828299999999992</v>
          </cell>
          <cell r="CR1518">
            <v>0</v>
          </cell>
          <cell r="CS1518">
            <v>313.91613340428034</v>
          </cell>
          <cell r="CT1518">
            <v>1168201.3931193608</v>
          </cell>
          <cell r="CU1518">
            <v>0</v>
          </cell>
          <cell r="CV1518">
            <v>163.35402930000001</v>
          </cell>
          <cell r="CW1518">
            <v>2676.416436195856</v>
          </cell>
          <cell r="CX1518">
            <v>385.55102089349998</v>
          </cell>
          <cell r="CY1518">
            <v>918.759879576</v>
          </cell>
          <cell r="CZ1518">
            <v>0</v>
          </cell>
          <cell r="DA1518">
            <v>0</v>
          </cell>
          <cell r="DB1518">
            <v>0</v>
          </cell>
          <cell r="DC1518">
            <v>0</v>
          </cell>
        </row>
        <row r="1519">
          <cell r="C1519" t="str">
            <v>W12x106</v>
          </cell>
          <cell r="D1519" t="str">
            <v>F</v>
          </cell>
          <cell r="E1519">
            <v>106</v>
          </cell>
          <cell r="F1519">
            <v>31.2</v>
          </cell>
          <cell r="G1519">
            <v>12.9</v>
          </cell>
          <cell r="H1519">
            <v>0</v>
          </cell>
          <cell r="I1519">
            <v>0</v>
          </cell>
          <cell r="J1519">
            <v>12.2</v>
          </cell>
          <cell r="K1519">
            <v>0</v>
          </cell>
          <cell r="L1519">
            <v>0</v>
          </cell>
          <cell r="M1519">
            <v>0.61</v>
          </cell>
          <cell r="N1519">
            <v>0.99</v>
          </cell>
          <cell r="O1519">
            <v>0</v>
          </cell>
          <cell r="P1519">
            <v>0</v>
          </cell>
          <cell r="Q1519">
            <v>0</v>
          </cell>
          <cell r="R1519">
            <v>1.59</v>
          </cell>
          <cell r="S1519">
            <v>1.875</v>
          </cell>
          <cell r="T1519">
            <v>1.125</v>
          </cell>
          <cell r="U1519">
            <v>9.7200000000000006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6.17</v>
          </cell>
          <cell r="AB1519">
            <v>0</v>
          </cell>
          <cell r="AC1519">
            <v>15.9</v>
          </cell>
          <cell r="AD1519">
            <v>0</v>
          </cell>
          <cell r="AE1519">
            <v>0</v>
          </cell>
          <cell r="AF1519">
            <v>0</v>
          </cell>
          <cell r="AG1519">
            <v>4660</v>
          </cell>
          <cell r="AH1519">
            <v>285</v>
          </cell>
          <cell r="AI1519">
            <v>933</v>
          </cell>
          <cell r="AJ1519">
            <v>164</v>
          </cell>
          <cell r="AK1519">
            <v>145</v>
          </cell>
          <cell r="AL1519">
            <v>5.47</v>
          </cell>
          <cell r="AM1519">
            <v>301</v>
          </cell>
          <cell r="AN1519">
            <v>75.099999999999994</v>
          </cell>
          <cell r="AO1519">
            <v>49.3</v>
          </cell>
          <cell r="AP1519">
            <v>3.11</v>
          </cell>
          <cell r="AQ1519">
            <v>0</v>
          </cell>
          <cell r="AR1519">
            <v>9.1300000000000008</v>
          </cell>
          <cell r="AS1519">
            <v>10700</v>
          </cell>
          <cell r="AT1519">
            <v>0</v>
          </cell>
          <cell r="AU1519">
            <v>36.4</v>
          </cell>
          <cell r="AV1519">
            <v>110</v>
          </cell>
          <cell r="AW1519">
            <v>34.200000000000003</v>
          </cell>
          <cell r="AX1519">
            <v>81.099999999999994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D1519" t="str">
            <v>W310x158</v>
          </cell>
          <cell r="BE1519" t="str">
            <v>W310x158</v>
          </cell>
          <cell r="BF1519">
            <v>157.79999999999998</v>
          </cell>
          <cell r="BG1519">
            <v>201.44844719999998</v>
          </cell>
          <cell r="BH1519">
            <v>32.7789</v>
          </cell>
          <cell r="BI1519">
            <v>0</v>
          </cell>
          <cell r="BJ1519">
            <v>0</v>
          </cell>
          <cell r="BK1519">
            <v>31.000199999999996</v>
          </cell>
          <cell r="BL1519">
            <v>0</v>
          </cell>
          <cell r="BM1519">
            <v>0</v>
          </cell>
          <cell r="BN1519">
            <v>1.5500099999999999</v>
          </cell>
          <cell r="BO1519">
            <v>2.51559</v>
          </cell>
          <cell r="BP1519">
            <v>0</v>
          </cell>
          <cell r="BQ1519">
            <v>0</v>
          </cell>
          <cell r="BR1519">
            <v>0</v>
          </cell>
          <cell r="BS1519">
            <v>4.0401899999999999</v>
          </cell>
          <cell r="BT1519">
            <v>4.7643750000000002</v>
          </cell>
          <cell r="BU1519">
            <v>2.858625</v>
          </cell>
          <cell r="BV1519">
            <v>24.400000000000002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6.17</v>
          </cell>
          <cell r="CC1519">
            <v>0</v>
          </cell>
          <cell r="CD1519">
            <v>15.9</v>
          </cell>
          <cell r="CE1519">
            <v>0</v>
          </cell>
          <cell r="CF1519">
            <v>0</v>
          </cell>
          <cell r="CG1519">
            <v>0</v>
          </cell>
          <cell r="CH1519">
            <v>327378.98</v>
          </cell>
          <cell r="CI1519">
            <v>5.7745096424240083E-2</v>
          </cell>
          <cell r="CJ1519">
            <v>38895.584656865009</v>
          </cell>
          <cell r="CK1519">
            <v>2690.653933044</v>
          </cell>
          <cell r="CL1519">
            <v>2378.9318310449999</v>
          </cell>
          <cell r="CM1519">
            <v>13.89927</v>
          </cell>
          <cell r="CN1519">
            <v>12548.307590264061</v>
          </cell>
          <cell r="CO1519">
            <v>1232.1226242170999</v>
          </cell>
          <cell r="CP1519">
            <v>808.83682255529993</v>
          </cell>
          <cell r="CQ1519">
            <v>7.9025099999999995</v>
          </cell>
          <cell r="CR1519">
            <v>0</v>
          </cell>
          <cell r="CS1519">
            <v>380.61810066149798</v>
          </cell>
          <cell r="CT1519">
            <v>2880127.8586122491</v>
          </cell>
          <cell r="CU1519">
            <v>0</v>
          </cell>
          <cell r="CV1519">
            <v>235.02318839999998</v>
          </cell>
          <cell r="CW1519">
            <v>4585.7602489337096</v>
          </cell>
          <cell r="CX1519">
            <v>561.09978359820002</v>
          </cell>
          <cell r="CY1519">
            <v>1330.5611827430998</v>
          </cell>
          <cell r="CZ1519">
            <v>0</v>
          </cell>
          <cell r="DA1519">
            <v>0</v>
          </cell>
          <cell r="DB1519">
            <v>0</v>
          </cell>
          <cell r="DC1519">
            <v>0</v>
          </cell>
        </row>
        <row r="1520">
          <cell r="C1520" t="str">
            <v>W12x120</v>
          </cell>
          <cell r="D1520" t="str">
            <v>F</v>
          </cell>
          <cell r="E1520">
            <v>120</v>
          </cell>
          <cell r="F1520">
            <v>35.299999999999997</v>
          </cell>
          <cell r="G1520">
            <v>13.1</v>
          </cell>
          <cell r="H1520">
            <v>0</v>
          </cell>
          <cell r="I1520">
            <v>0</v>
          </cell>
          <cell r="J1520">
            <v>12.3</v>
          </cell>
          <cell r="K1520">
            <v>0</v>
          </cell>
          <cell r="L1520">
            <v>0</v>
          </cell>
          <cell r="M1520">
            <v>0.71</v>
          </cell>
          <cell r="N1520">
            <v>1.1100000000000001</v>
          </cell>
          <cell r="O1520">
            <v>0</v>
          </cell>
          <cell r="P1520">
            <v>0</v>
          </cell>
          <cell r="Q1520">
            <v>0</v>
          </cell>
          <cell r="R1520">
            <v>1.7</v>
          </cell>
          <cell r="S1520">
            <v>2</v>
          </cell>
          <cell r="T1520">
            <v>1.1875</v>
          </cell>
          <cell r="U1520">
            <v>9.6999999999999993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5.57</v>
          </cell>
          <cell r="AB1520">
            <v>0</v>
          </cell>
          <cell r="AC1520">
            <v>13.7</v>
          </cell>
          <cell r="AD1520">
            <v>0</v>
          </cell>
          <cell r="AE1520">
            <v>0</v>
          </cell>
          <cell r="AF1520">
            <v>0</v>
          </cell>
          <cell r="AG1520">
            <v>5240</v>
          </cell>
          <cell r="AH1520">
            <v>184</v>
          </cell>
          <cell r="AI1520">
            <v>1070</v>
          </cell>
          <cell r="AJ1520">
            <v>186</v>
          </cell>
          <cell r="AK1520">
            <v>163</v>
          </cell>
          <cell r="AL1520">
            <v>5.51</v>
          </cell>
          <cell r="AM1520">
            <v>345</v>
          </cell>
          <cell r="AN1520">
            <v>85.4</v>
          </cell>
          <cell r="AO1520">
            <v>56</v>
          </cell>
          <cell r="AP1520">
            <v>3.13</v>
          </cell>
          <cell r="AQ1520">
            <v>0</v>
          </cell>
          <cell r="AR1520">
            <v>12.9</v>
          </cell>
          <cell r="AS1520">
            <v>12500</v>
          </cell>
          <cell r="AT1520">
            <v>0</v>
          </cell>
          <cell r="AU1520">
            <v>37</v>
          </cell>
          <cell r="AV1520">
            <v>126</v>
          </cell>
          <cell r="AW1520">
            <v>38.5</v>
          </cell>
          <cell r="AX1520">
            <v>92.3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D1520" t="str">
            <v>W310x179</v>
          </cell>
          <cell r="BE1520" t="str">
            <v>W310x179</v>
          </cell>
          <cell r="BF1520">
            <v>178.6</v>
          </cell>
          <cell r="BG1520">
            <v>227.92083929999998</v>
          </cell>
          <cell r="BH1520">
            <v>33.287099999999995</v>
          </cell>
          <cell r="BI1520">
            <v>0</v>
          </cell>
          <cell r="BJ1520">
            <v>0</v>
          </cell>
          <cell r="BK1520">
            <v>31.254300000000001</v>
          </cell>
          <cell r="BL1520">
            <v>0</v>
          </cell>
          <cell r="BM1520">
            <v>0</v>
          </cell>
          <cell r="BN1520">
            <v>1.8041099999999999</v>
          </cell>
          <cell r="BO1520">
            <v>2.8205100000000001</v>
          </cell>
          <cell r="BP1520">
            <v>0</v>
          </cell>
          <cell r="BQ1520">
            <v>0</v>
          </cell>
          <cell r="BR1520">
            <v>0</v>
          </cell>
          <cell r="BS1520">
            <v>4.3197000000000001</v>
          </cell>
          <cell r="BT1520">
            <v>5.0819999999999999</v>
          </cell>
          <cell r="BU1520">
            <v>3.0174374999999998</v>
          </cell>
          <cell r="BV1520">
            <v>24.400000000000002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5.57</v>
          </cell>
          <cell r="CC1520">
            <v>0</v>
          </cell>
          <cell r="CD1520">
            <v>13.7</v>
          </cell>
          <cell r="CE1520">
            <v>0</v>
          </cell>
          <cell r="CF1520">
            <v>0</v>
          </cell>
          <cell r="CG1520">
            <v>0</v>
          </cell>
          <cell r="CH1520">
            <v>368125.72</v>
          </cell>
          <cell r="CI1520">
            <v>3.7281044708983073E-2</v>
          </cell>
          <cell r="CJ1520">
            <v>44606.940603264266</v>
          </cell>
          <cell r="CK1520">
            <v>3051.5953143059996</v>
          </cell>
          <cell r="CL1520">
            <v>2674.2475066229999</v>
          </cell>
          <cell r="CM1520">
            <v>14.000909999999999</v>
          </cell>
          <cell r="CN1520">
            <v>14382.611689837544</v>
          </cell>
          <cell r="CO1520">
            <v>1401.1088163534</v>
          </cell>
          <cell r="CP1520">
            <v>918.759879576</v>
          </cell>
          <cell r="CQ1520">
            <v>7.9533299999999993</v>
          </cell>
          <cell r="CR1520">
            <v>0</v>
          </cell>
          <cell r="CS1520">
            <v>537.78461101131688</v>
          </cell>
          <cell r="CT1520">
            <v>3364635.3488460854</v>
          </cell>
          <cell r="CU1520">
            <v>0</v>
          </cell>
          <cell r="CV1520">
            <v>238.89719699999998</v>
          </cell>
          <cell r="CW1520">
            <v>5252.7799215058858</v>
          </cell>
          <cell r="CX1520">
            <v>631.64741720849997</v>
          </cell>
          <cell r="CY1520">
            <v>1514.3131586582999</v>
          </cell>
          <cell r="CZ1520">
            <v>0</v>
          </cell>
          <cell r="DA1520">
            <v>0</v>
          </cell>
          <cell r="DB1520">
            <v>0</v>
          </cell>
          <cell r="DC1520">
            <v>0</v>
          </cell>
        </row>
        <row r="1521">
          <cell r="C1521" t="str">
            <v>W12x136</v>
          </cell>
          <cell r="D1521" t="str">
            <v>F</v>
          </cell>
          <cell r="E1521">
            <v>136</v>
          </cell>
          <cell r="F1521">
            <v>39.9</v>
          </cell>
          <cell r="G1521">
            <v>13.4</v>
          </cell>
          <cell r="H1521">
            <v>0</v>
          </cell>
          <cell r="I1521">
            <v>0</v>
          </cell>
          <cell r="J1521">
            <v>12.4</v>
          </cell>
          <cell r="K1521">
            <v>0</v>
          </cell>
          <cell r="L1521">
            <v>0</v>
          </cell>
          <cell r="M1521">
            <v>0.79</v>
          </cell>
          <cell r="N1521">
            <v>1.25</v>
          </cell>
          <cell r="O1521">
            <v>0</v>
          </cell>
          <cell r="P1521">
            <v>0</v>
          </cell>
          <cell r="Q1521">
            <v>0</v>
          </cell>
          <cell r="R1521">
            <v>1.85</v>
          </cell>
          <cell r="S1521">
            <v>2.125</v>
          </cell>
          <cell r="T1521">
            <v>1.25</v>
          </cell>
          <cell r="U1521">
            <v>9.6999999999999993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4.96</v>
          </cell>
          <cell r="AB1521">
            <v>0</v>
          </cell>
          <cell r="AC1521">
            <v>12.3</v>
          </cell>
          <cell r="AD1521">
            <v>0</v>
          </cell>
          <cell r="AE1521">
            <v>0</v>
          </cell>
          <cell r="AF1521">
            <v>0</v>
          </cell>
          <cell r="AG1521">
            <v>5850</v>
          </cell>
          <cell r="AH1521">
            <v>119</v>
          </cell>
          <cell r="AI1521">
            <v>1240</v>
          </cell>
          <cell r="AJ1521">
            <v>214</v>
          </cell>
          <cell r="AK1521">
            <v>186</v>
          </cell>
          <cell r="AL1521">
            <v>5.58</v>
          </cell>
          <cell r="AM1521">
            <v>398</v>
          </cell>
          <cell r="AN1521">
            <v>98</v>
          </cell>
          <cell r="AO1521">
            <v>64.2</v>
          </cell>
          <cell r="AP1521">
            <v>3.16</v>
          </cell>
          <cell r="AQ1521">
            <v>0</v>
          </cell>
          <cell r="AR1521">
            <v>18.5</v>
          </cell>
          <cell r="AS1521">
            <v>14700</v>
          </cell>
          <cell r="AT1521">
            <v>0</v>
          </cell>
          <cell r="AU1521">
            <v>37.700000000000003</v>
          </cell>
          <cell r="AV1521">
            <v>146</v>
          </cell>
          <cell r="AW1521">
            <v>44.1</v>
          </cell>
          <cell r="AX1521">
            <v>106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D1521" t="str">
            <v>W310x202</v>
          </cell>
          <cell r="BE1521" t="str">
            <v>W310x202</v>
          </cell>
          <cell r="BF1521">
            <v>202.4</v>
          </cell>
          <cell r="BG1521">
            <v>257.62157189999999</v>
          </cell>
          <cell r="BH1521">
            <v>34.049399999999999</v>
          </cell>
          <cell r="BI1521">
            <v>0</v>
          </cell>
          <cell r="BJ1521">
            <v>0</v>
          </cell>
          <cell r="BK1521">
            <v>31.508400000000002</v>
          </cell>
          <cell r="BL1521">
            <v>0</v>
          </cell>
          <cell r="BM1521">
            <v>0</v>
          </cell>
          <cell r="BN1521">
            <v>2.00739</v>
          </cell>
          <cell r="BO1521">
            <v>3.17625</v>
          </cell>
          <cell r="BP1521">
            <v>0</v>
          </cell>
          <cell r="BQ1521">
            <v>0</v>
          </cell>
          <cell r="BR1521">
            <v>0</v>
          </cell>
          <cell r="BS1521">
            <v>4.70085</v>
          </cell>
          <cell r="BT1521">
            <v>5.3996249999999995</v>
          </cell>
          <cell r="BU1521">
            <v>3.17625</v>
          </cell>
          <cell r="BV1521">
            <v>24.400000000000002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4.96</v>
          </cell>
          <cell r="CC1521">
            <v>0</v>
          </cell>
          <cell r="CD1521">
            <v>12.3</v>
          </cell>
          <cell r="CE1521">
            <v>0</v>
          </cell>
          <cell r="CF1521">
            <v>0</v>
          </cell>
          <cell r="CG1521">
            <v>0</v>
          </cell>
          <cell r="CH1521">
            <v>410980.05</v>
          </cell>
          <cell r="CI1521">
            <v>2.4111110436787965E-2</v>
          </cell>
          <cell r="CJ1521">
            <v>51694.024624343641</v>
          </cell>
          <cell r="CK1521">
            <v>3510.9752540939999</v>
          </cell>
          <cell r="CL1521">
            <v>3051.5953143059996</v>
          </cell>
          <cell r="CM1521">
            <v>14.17878</v>
          </cell>
          <cell r="CN1521">
            <v>16592.114355232876</v>
          </cell>
          <cell r="CO1521">
            <v>1607.8297892579999</v>
          </cell>
          <cell r="CP1521">
            <v>1053.2925762282</v>
          </cell>
          <cell r="CQ1521">
            <v>8.02956</v>
          </cell>
          <cell r="CR1521">
            <v>0</v>
          </cell>
          <cell r="CS1521">
            <v>771.24149641157851</v>
          </cell>
          <cell r="CT1521">
            <v>3956811.1702429964</v>
          </cell>
          <cell r="CU1521">
            <v>0</v>
          </cell>
          <cell r="CV1521">
            <v>243.4168737</v>
          </cell>
          <cell r="CW1521">
            <v>6086.5545122211061</v>
          </cell>
          <cell r="CX1521">
            <v>723.52340516610002</v>
          </cell>
          <cell r="CY1521">
            <v>1739.0812006259998</v>
          </cell>
          <cell r="CZ1521">
            <v>0</v>
          </cell>
          <cell r="DA1521">
            <v>0</v>
          </cell>
          <cell r="DB1521">
            <v>0</v>
          </cell>
          <cell r="DC1521">
            <v>0</v>
          </cell>
        </row>
        <row r="1522">
          <cell r="C1522" t="str">
            <v>W12x14</v>
          </cell>
          <cell r="D1522" t="str">
            <v>F</v>
          </cell>
          <cell r="E1522">
            <v>14</v>
          </cell>
          <cell r="F1522">
            <v>4.16</v>
          </cell>
          <cell r="G1522">
            <v>11.9</v>
          </cell>
          <cell r="H1522">
            <v>0</v>
          </cell>
          <cell r="I1522">
            <v>0</v>
          </cell>
          <cell r="J1522">
            <v>3.97</v>
          </cell>
          <cell r="K1522">
            <v>0</v>
          </cell>
          <cell r="L1522">
            <v>0</v>
          </cell>
          <cell r="M1522">
            <v>0.2</v>
          </cell>
          <cell r="N1522">
            <v>0.22500000000000001</v>
          </cell>
          <cell r="O1522">
            <v>0</v>
          </cell>
          <cell r="P1522">
            <v>0</v>
          </cell>
          <cell r="Q1522">
            <v>0</v>
          </cell>
          <cell r="R1522">
            <v>0.52500000000000002</v>
          </cell>
          <cell r="S1522">
            <v>0.75</v>
          </cell>
          <cell r="T1522">
            <v>0.5625</v>
          </cell>
          <cell r="U1522">
            <v>10.85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8.82</v>
          </cell>
          <cell r="AB1522">
            <v>0</v>
          </cell>
          <cell r="AC1522">
            <v>54.3</v>
          </cell>
          <cell r="AD1522">
            <v>0</v>
          </cell>
          <cell r="AE1522">
            <v>0</v>
          </cell>
          <cell r="AF1522">
            <v>21.8</v>
          </cell>
          <cell r="AG1522">
            <v>1450</v>
          </cell>
          <cell r="AH1522">
            <v>48800</v>
          </cell>
          <cell r="AI1522">
            <v>88.6</v>
          </cell>
          <cell r="AJ1522">
            <v>17.399999999999999</v>
          </cell>
          <cell r="AK1522">
            <v>14.9</v>
          </cell>
          <cell r="AL1522">
            <v>4.62</v>
          </cell>
          <cell r="AM1522">
            <v>2.36</v>
          </cell>
          <cell r="AN1522">
            <v>1.9</v>
          </cell>
          <cell r="AO1522">
            <v>1.19</v>
          </cell>
          <cell r="AP1522">
            <v>0.753</v>
          </cell>
          <cell r="AQ1522">
            <v>0</v>
          </cell>
          <cell r="AR1522">
            <v>7.0400000000000004E-2</v>
          </cell>
          <cell r="AS1522">
            <v>80.599999999999994</v>
          </cell>
          <cell r="AT1522">
            <v>0</v>
          </cell>
          <cell r="AU1522">
            <v>11.6</v>
          </cell>
          <cell r="AV1522">
            <v>2.59</v>
          </cell>
          <cell r="AW1522">
            <v>2.48</v>
          </cell>
          <cell r="AX1522">
            <v>8.5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D1522" t="str">
            <v>W310x21</v>
          </cell>
          <cell r="BE1522" t="str">
            <v>W310x21</v>
          </cell>
          <cell r="BF1522">
            <v>20.900000000000002</v>
          </cell>
          <cell r="BG1522">
            <v>26.85979296</v>
          </cell>
          <cell r="BH1522">
            <v>30.2379</v>
          </cell>
          <cell r="BI1522">
            <v>0</v>
          </cell>
          <cell r="BJ1522">
            <v>0</v>
          </cell>
          <cell r="BK1522">
            <v>10.087770000000001</v>
          </cell>
          <cell r="BL1522">
            <v>0</v>
          </cell>
          <cell r="BM1522">
            <v>0</v>
          </cell>
          <cell r="BN1522">
            <v>0.50819999999999999</v>
          </cell>
          <cell r="BO1522">
            <v>0.57172500000000004</v>
          </cell>
          <cell r="BP1522">
            <v>0</v>
          </cell>
          <cell r="BQ1522">
            <v>0</v>
          </cell>
          <cell r="BR1522">
            <v>0</v>
          </cell>
          <cell r="BS1522">
            <v>1.334025</v>
          </cell>
          <cell r="BT1522">
            <v>1.9057499999999998</v>
          </cell>
          <cell r="BU1522">
            <v>1.4293125</v>
          </cell>
          <cell r="BV1522">
            <v>27.3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8.82</v>
          </cell>
          <cell r="CC1522">
            <v>0</v>
          </cell>
          <cell r="CD1522">
            <v>54.3</v>
          </cell>
          <cell r="CE1522">
            <v>0</v>
          </cell>
          <cell r="CF1522">
            <v>0</v>
          </cell>
          <cell r="CG1522">
            <v>1531.5154</v>
          </cell>
          <cell r="CH1522">
            <v>101866.85</v>
          </cell>
          <cell r="CI1522">
            <v>9.8875814228172487</v>
          </cell>
          <cell r="CJ1522">
            <v>3693.6214368684241</v>
          </cell>
          <cell r="CK1522">
            <v>285.47181972539994</v>
          </cell>
          <cell r="CL1522">
            <v>244.45575367289999</v>
          </cell>
          <cell r="CM1522">
            <v>11.739419999999999</v>
          </cell>
          <cell r="CN1522">
            <v>98.385401704395946</v>
          </cell>
          <cell r="CO1522">
            <v>31.172210199899997</v>
          </cell>
          <cell r="CP1522">
            <v>19.523647440989997</v>
          </cell>
          <cell r="CQ1522">
            <v>1.913373</v>
          </cell>
          <cell r="CR1522">
            <v>0</v>
          </cell>
          <cell r="CS1522">
            <v>2.9348865593175746</v>
          </cell>
          <cell r="CT1522">
            <v>21695.168729359557</v>
          </cell>
          <cell r="CU1522">
            <v>0</v>
          </cell>
          <cell r="CV1522">
            <v>74.897499599999989</v>
          </cell>
          <cell r="CW1522">
            <v>107.97380949762098</v>
          </cell>
          <cell r="CX1522">
            <v>40.687937524079999</v>
          </cell>
          <cell r="CY1522">
            <v>139.45462457849999</v>
          </cell>
          <cell r="CZ1522">
            <v>0</v>
          </cell>
          <cell r="DA1522">
            <v>0</v>
          </cell>
          <cell r="DB1522">
            <v>0</v>
          </cell>
          <cell r="DC1522">
            <v>0</v>
          </cell>
        </row>
        <row r="1523">
          <cell r="C1523" t="str">
            <v>W12x152</v>
          </cell>
          <cell r="D1523" t="str">
            <v>F</v>
          </cell>
          <cell r="E1523">
            <v>152</v>
          </cell>
          <cell r="F1523">
            <v>44.7</v>
          </cell>
          <cell r="G1523">
            <v>13.7</v>
          </cell>
          <cell r="H1523">
            <v>0</v>
          </cell>
          <cell r="I1523">
            <v>0</v>
          </cell>
          <cell r="J1523">
            <v>12.5</v>
          </cell>
          <cell r="K1523">
            <v>0</v>
          </cell>
          <cell r="L1523">
            <v>0</v>
          </cell>
          <cell r="M1523">
            <v>0.87</v>
          </cell>
          <cell r="N1523">
            <v>1.4</v>
          </cell>
          <cell r="O1523">
            <v>0</v>
          </cell>
          <cell r="P1523">
            <v>0</v>
          </cell>
          <cell r="Q1523">
            <v>0</v>
          </cell>
          <cell r="R1523">
            <v>2</v>
          </cell>
          <cell r="S1523">
            <v>2.3125</v>
          </cell>
          <cell r="T1523">
            <v>1.25</v>
          </cell>
          <cell r="U1523">
            <v>9.6999999999999993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4.46</v>
          </cell>
          <cell r="AB1523">
            <v>0</v>
          </cell>
          <cell r="AC1523">
            <v>11.2</v>
          </cell>
          <cell r="AD1523">
            <v>0</v>
          </cell>
          <cell r="AE1523">
            <v>0</v>
          </cell>
          <cell r="AF1523">
            <v>0</v>
          </cell>
          <cell r="AG1523">
            <v>6510</v>
          </cell>
          <cell r="AH1523">
            <v>79.3</v>
          </cell>
          <cell r="AI1523">
            <v>1430</v>
          </cell>
          <cell r="AJ1523">
            <v>243</v>
          </cell>
          <cell r="AK1523">
            <v>209</v>
          </cell>
          <cell r="AL1523">
            <v>5.66</v>
          </cell>
          <cell r="AM1523">
            <v>454</v>
          </cell>
          <cell r="AN1523">
            <v>111</v>
          </cell>
          <cell r="AO1523">
            <v>72.8</v>
          </cell>
          <cell r="AP1523">
            <v>3.19</v>
          </cell>
          <cell r="AQ1523">
            <v>0</v>
          </cell>
          <cell r="AR1523">
            <v>25.8</v>
          </cell>
          <cell r="AS1523">
            <v>17200</v>
          </cell>
          <cell r="AT1523">
            <v>0</v>
          </cell>
          <cell r="AU1523">
            <v>38.4</v>
          </cell>
          <cell r="AV1523">
            <v>168</v>
          </cell>
          <cell r="AW1523">
            <v>50</v>
          </cell>
          <cell r="AX1523">
            <v>120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D1523" t="str">
            <v>W310x226</v>
          </cell>
          <cell r="BE1523" t="str">
            <v>W310x226</v>
          </cell>
          <cell r="BF1523">
            <v>226.29999999999998</v>
          </cell>
          <cell r="BG1523">
            <v>288.61364070000002</v>
          </cell>
          <cell r="BH1523">
            <v>34.811699999999995</v>
          </cell>
          <cell r="BI1523">
            <v>0</v>
          </cell>
          <cell r="BJ1523">
            <v>0</v>
          </cell>
          <cell r="BK1523">
            <v>31.762499999999999</v>
          </cell>
          <cell r="BL1523">
            <v>0</v>
          </cell>
          <cell r="BM1523">
            <v>0</v>
          </cell>
          <cell r="BN1523">
            <v>2.2106699999999999</v>
          </cell>
          <cell r="BO1523">
            <v>3.5573999999999995</v>
          </cell>
          <cell r="BP1523">
            <v>0</v>
          </cell>
          <cell r="BQ1523">
            <v>0</v>
          </cell>
          <cell r="BR1523">
            <v>0</v>
          </cell>
          <cell r="BS1523">
            <v>5.0819999999999999</v>
          </cell>
          <cell r="BT1523">
            <v>5.8760624999999997</v>
          </cell>
          <cell r="BU1523">
            <v>3.17625</v>
          </cell>
          <cell r="BV1523">
            <v>24.400000000000002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4.46</v>
          </cell>
          <cell r="CC1523">
            <v>0</v>
          </cell>
          <cell r="CD1523">
            <v>11.2</v>
          </cell>
          <cell r="CE1523">
            <v>0</v>
          </cell>
          <cell r="CF1523">
            <v>0</v>
          </cell>
          <cell r="CG1523">
            <v>0</v>
          </cell>
          <cell r="CH1523">
            <v>457347.03</v>
          </cell>
          <cell r="CI1523">
            <v>1.606731981207803E-2</v>
          </cell>
          <cell r="CJ1523">
            <v>59614.88323613823</v>
          </cell>
          <cell r="CK1523">
            <v>3986.7616203029997</v>
          </cell>
          <cell r="CL1523">
            <v>3428.9431219889998</v>
          </cell>
          <cell r="CM1523">
            <v>14.382059999999999</v>
          </cell>
          <cell r="CN1523">
            <v>18926.683209235493</v>
          </cell>
          <cell r="CO1523">
            <v>1821.1133327309999</v>
          </cell>
          <cell r="CP1523">
            <v>1194.3878434487999</v>
          </cell>
          <cell r="CQ1523">
            <v>8.1057899999999989</v>
          </cell>
          <cell r="CR1523">
            <v>0</v>
          </cell>
          <cell r="CS1523">
            <v>1075.5692220226338</v>
          </cell>
          <cell r="CT1523">
            <v>4629738.2400122136</v>
          </cell>
          <cell r="CU1523">
            <v>0</v>
          </cell>
          <cell r="CV1523">
            <v>247.93655039999999</v>
          </cell>
          <cell r="CW1523">
            <v>7003.7065620078474</v>
          </cell>
          <cell r="CX1523">
            <v>820.32132104999994</v>
          </cell>
          <cell r="CY1523">
            <v>1968.7711705199999</v>
          </cell>
          <cell r="CZ1523">
            <v>0</v>
          </cell>
          <cell r="DA1523">
            <v>0</v>
          </cell>
          <cell r="DB1523">
            <v>0</v>
          </cell>
          <cell r="DC1523">
            <v>0</v>
          </cell>
        </row>
        <row r="1524">
          <cell r="C1524" t="str">
            <v>W12x16</v>
          </cell>
          <cell r="D1524" t="str">
            <v>F</v>
          </cell>
          <cell r="E1524">
            <v>16</v>
          </cell>
          <cell r="F1524">
            <v>4.71</v>
          </cell>
          <cell r="G1524">
            <v>12</v>
          </cell>
          <cell r="H1524">
            <v>0</v>
          </cell>
          <cell r="I1524">
            <v>0</v>
          </cell>
          <cell r="J1524">
            <v>3.99</v>
          </cell>
          <cell r="K1524">
            <v>0</v>
          </cell>
          <cell r="L1524">
            <v>0</v>
          </cell>
          <cell r="M1524">
            <v>0.22</v>
          </cell>
          <cell r="N1524">
            <v>0.26500000000000001</v>
          </cell>
          <cell r="O1524">
            <v>0</v>
          </cell>
          <cell r="P1524">
            <v>0</v>
          </cell>
          <cell r="Q1524">
            <v>0</v>
          </cell>
          <cell r="R1524">
            <v>0.56499999999999995</v>
          </cell>
          <cell r="S1524">
            <v>0.8125</v>
          </cell>
          <cell r="T1524">
            <v>0.5625</v>
          </cell>
          <cell r="U1524">
            <v>10.870000000000001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7.53</v>
          </cell>
          <cell r="AB1524">
            <v>0</v>
          </cell>
          <cell r="AC1524">
            <v>49.4</v>
          </cell>
          <cell r="AD1524">
            <v>0</v>
          </cell>
          <cell r="AE1524">
            <v>0</v>
          </cell>
          <cell r="AF1524">
            <v>26.4</v>
          </cell>
          <cell r="AG1524">
            <v>1630</v>
          </cell>
          <cell r="AH1524">
            <v>30200</v>
          </cell>
          <cell r="AI1524">
            <v>103</v>
          </cell>
          <cell r="AJ1524">
            <v>20.100000000000001</v>
          </cell>
          <cell r="AK1524">
            <v>17.100000000000001</v>
          </cell>
          <cell r="AL1524">
            <v>4.67</v>
          </cell>
          <cell r="AM1524">
            <v>2.82</v>
          </cell>
          <cell r="AN1524">
            <v>2.2599999999999998</v>
          </cell>
          <cell r="AO1524">
            <v>1.41</v>
          </cell>
          <cell r="AP1524">
            <v>0.77300000000000002</v>
          </cell>
          <cell r="AQ1524">
            <v>0</v>
          </cell>
          <cell r="AR1524">
            <v>0.10299999999999999</v>
          </cell>
          <cell r="AS1524">
            <v>96.9</v>
          </cell>
          <cell r="AT1524">
            <v>0</v>
          </cell>
          <cell r="AU1524">
            <v>11.7</v>
          </cell>
          <cell r="AV1524">
            <v>3.09</v>
          </cell>
          <cell r="AW1524">
            <v>2.93</v>
          </cell>
          <cell r="AX1524">
            <v>9.81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D1524" t="str">
            <v>W310x23.8</v>
          </cell>
          <cell r="BE1524" t="str">
            <v>W310x23.8</v>
          </cell>
          <cell r="BF1524">
            <v>23.900000000000002</v>
          </cell>
          <cell r="BG1524">
            <v>30.410967509999999</v>
          </cell>
          <cell r="BH1524">
            <v>30.491999999999997</v>
          </cell>
          <cell r="BI1524">
            <v>0</v>
          </cell>
          <cell r="BJ1524">
            <v>0</v>
          </cell>
          <cell r="BK1524">
            <v>10.138590000000001</v>
          </cell>
          <cell r="BL1524">
            <v>0</v>
          </cell>
          <cell r="BM1524">
            <v>0</v>
          </cell>
          <cell r="BN1524">
            <v>0.55901999999999996</v>
          </cell>
          <cell r="BO1524">
            <v>0.67336499999999999</v>
          </cell>
          <cell r="BP1524">
            <v>0</v>
          </cell>
          <cell r="BQ1524">
            <v>0</v>
          </cell>
          <cell r="BR1524">
            <v>0</v>
          </cell>
          <cell r="BS1524">
            <v>1.4356649999999997</v>
          </cell>
          <cell r="BT1524">
            <v>2.0645625000000001</v>
          </cell>
          <cell r="BU1524">
            <v>1.4293125</v>
          </cell>
          <cell r="BV1524">
            <v>27.400000000000002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7.53</v>
          </cell>
          <cell r="CC1524">
            <v>0</v>
          </cell>
          <cell r="CD1524">
            <v>49.4</v>
          </cell>
          <cell r="CE1524">
            <v>0</v>
          </cell>
          <cell r="CF1524">
            <v>0</v>
          </cell>
          <cell r="CG1524">
            <v>1854.6791999999998</v>
          </cell>
          <cell r="CH1524">
            <v>114512.39</v>
          </cell>
          <cell r="CI1524">
            <v>6.1189540772352649</v>
          </cell>
          <cell r="CJ1524">
            <v>4293.9391421833825</v>
          </cell>
          <cell r="CK1524">
            <v>329.76917106209999</v>
          </cell>
          <cell r="CL1524">
            <v>280.54989179910001</v>
          </cell>
          <cell r="CM1524">
            <v>11.86647</v>
          </cell>
          <cell r="CN1524">
            <v>117.56221729084601</v>
          </cell>
          <cell r="CO1524">
            <v>37.078523711459994</v>
          </cell>
          <cell r="CP1524">
            <v>23.133061253609998</v>
          </cell>
          <cell r="CQ1524">
            <v>1.9641930000000001</v>
          </cell>
          <cell r="CR1524">
            <v>0</v>
          </cell>
          <cell r="CS1524">
            <v>4.2939391421833824</v>
          </cell>
          <cell r="CT1524">
            <v>26082.653224254856</v>
          </cell>
          <cell r="CU1524">
            <v>0</v>
          </cell>
          <cell r="CV1524">
            <v>75.543167699999998</v>
          </cell>
          <cell r="CW1524">
            <v>128.81817426550148</v>
          </cell>
          <cell r="CX1524">
            <v>48.070829413529999</v>
          </cell>
          <cell r="CY1524">
            <v>160.94704319000999</v>
          </cell>
          <cell r="CZ1524">
            <v>0</v>
          </cell>
          <cell r="DA1524">
            <v>0</v>
          </cell>
          <cell r="DB1524">
            <v>0</v>
          </cell>
          <cell r="DC1524">
            <v>0</v>
          </cell>
        </row>
        <row r="1525">
          <cell r="C1525" t="str">
            <v>W12x170</v>
          </cell>
          <cell r="D1525" t="str">
            <v>F</v>
          </cell>
          <cell r="E1525">
            <v>170</v>
          </cell>
          <cell r="F1525">
            <v>50</v>
          </cell>
          <cell r="G1525">
            <v>14</v>
          </cell>
          <cell r="H1525">
            <v>0</v>
          </cell>
          <cell r="I1525">
            <v>0</v>
          </cell>
          <cell r="J1525">
            <v>12.6</v>
          </cell>
          <cell r="K1525">
            <v>0</v>
          </cell>
          <cell r="L1525">
            <v>0</v>
          </cell>
          <cell r="M1525">
            <v>0.96</v>
          </cell>
          <cell r="N1525">
            <v>1.56</v>
          </cell>
          <cell r="O1525">
            <v>0</v>
          </cell>
          <cell r="P1525">
            <v>0</v>
          </cell>
          <cell r="Q1525">
            <v>0</v>
          </cell>
          <cell r="R1525">
            <v>2.16</v>
          </cell>
          <cell r="S1525">
            <v>2.4375</v>
          </cell>
          <cell r="T1525">
            <v>1.3125</v>
          </cell>
          <cell r="U1525">
            <v>9.68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4.03</v>
          </cell>
          <cell r="AB1525">
            <v>0</v>
          </cell>
          <cell r="AC1525">
            <v>10.1</v>
          </cell>
          <cell r="AD1525">
            <v>0</v>
          </cell>
          <cell r="AE1525">
            <v>0</v>
          </cell>
          <cell r="AF1525">
            <v>0</v>
          </cell>
          <cell r="AG1525">
            <v>7190</v>
          </cell>
          <cell r="AH1525">
            <v>54</v>
          </cell>
          <cell r="AI1525">
            <v>1650</v>
          </cell>
          <cell r="AJ1525">
            <v>275</v>
          </cell>
          <cell r="AK1525">
            <v>235</v>
          </cell>
          <cell r="AL1525">
            <v>5.74</v>
          </cell>
          <cell r="AM1525">
            <v>517</v>
          </cell>
          <cell r="AN1525">
            <v>126</v>
          </cell>
          <cell r="AO1525">
            <v>82.3</v>
          </cell>
          <cell r="AP1525">
            <v>3.22</v>
          </cell>
          <cell r="AQ1525">
            <v>0</v>
          </cell>
          <cell r="AR1525">
            <v>35.6</v>
          </cell>
          <cell r="AS1525">
            <v>20100</v>
          </cell>
          <cell r="AT1525">
            <v>0</v>
          </cell>
          <cell r="AU1525">
            <v>39.200000000000003</v>
          </cell>
          <cell r="AV1525">
            <v>192</v>
          </cell>
          <cell r="AW1525">
            <v>56.5</v>
          </cell>
          <cell r="AX1525">
            <v>137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D1525" t="str">
            <v>W310x253</v>
          </cell>
          <cell r="BE1525" t="str">
            <v>W310x253</v>
          </cell>
          <cell r="BF1525">
            <v>253</v>
          </cell>
          <cell r="BG1525">
            <v>322.83404999999999</v>
          </cell>
          <cell r="BH1525">
            <v>35.573999999999998</v>
          </cell>
          <cell r="BI1525">
            <v>0</v>
          </cell>
          <cell r="BJ1525">
            <v>0</v>
          </cell>
          <cell r="BK1525">
            <v>32.016599999999997</v>
          </cell>
          <cell r="BL1525">
            <v>0</v>
          </cell>
          <cell r="BM1525">
            <v>0</v>
          </cell>
          <cell r="BN1525">
            <v>2.4393599999999998</v>
          </cell>
          <cell r="BO1525">
            <v>3.9639600000000002</v>
          </cell>
          <cell r="BP1525">
            <v>0</v>
          </cell>
          <cell r="BQ1525">
            <v>0</v>
          </cell>
          <cell r="BR1525">
            <v>0</v>
          </cell>
          <cell r="BS1525">
            <v>5.4885600000000005</v>
          </cell>
          <cell r="BT1525">
            <v>6.1936875000000002</v>
          </cell>
          <cell r="BU1525">
            <v>3.3350624999999998</v>
          </cell>
          <cell r="BV1525">
            <v>24.3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4.03</v>
          </cell>
          <cell r="CC1525">
            <v>0</v>
          </cell>
          <cell r="CD1525">
            <v>10.1</v>
          </cell>
          <cell r="CE1525">
            <v>0</v>
          </cell>
          <cell r="CF1525">
            <v>0</v>
          </cell>
          <cell r="CG1525">
            <v>0</v>
          </cell>
          <cell r="CH1525">
            <v>505119.07</v>
          </cell>
          <cell r="CI1525">
            <v>1.0941176164592857E-2</v>
          </cell>
          <cell r="CJ1525">
            <v>68786.403734005653</v>
          </cell>
          <cell r="CK1525">
            <v>4511.7672657749999</v>
          </cell>
          <cell r="CL1525">
            <v>3855.5102089349998</v>
          </cell>
          <cell r="CM1525">
            <v>14.58534</v>
          </cell>
          <cell r="CN1525">
            <v>21553.073169988435</v>
          </cell>
          <cell r="CO1525">
            <v>2067.2097290459997</v>
          </cell>
          <cell r="CP1525">
            <v>1350.2488944482998</v>
          </cell>
          <cell r="CQ1525">
            <v>8.1820199999999996</v>
          </cell>
          <cell r="CR1525">
            <v>0</v>
          </cell>
          <cell r="CS1525">
            <v>1484.1187714730916</v>
          </cell>
          <cell r="CT1525">
            <v>5410333.6409445051</v>
          </cell>
          <cell r="CU1525">
            <v>0</v>
          </cell>
          <cell r="CV1525">
            <v>253.1018952</v>
          </cell>
          <cell r="CW1525">
            <v>8004.2360708661117</v>
          </cell>
          <cell r="CX1525">
            <v>926.96309278649994</v>
          </cell>
          <cell r="CY1525">
            <v>2247.6804196769999</v>
          </cell>
          <cell r="CZ1525">
            <v>0</v>
          </cell>
          <cell r="DA1525">
            <v>0</v>
          </cell>
          <cell r="DB1525">
            <v>0</v>
          </cell>
          <cell r="DC1525">
            <v>0</v>
          </cell>
        </row>
        <row r="1526">
          <cell r="C1526" t="str">
            <v>W12x19</v>
          </cell>
          <cell r="D1526" t="str">
            <v>F</v>
          </cell>
          <cell r="E1526">
            <v>19</v>
          </cell>
          <cell r="F1526">
            <v>5.57</v>
          </cell>
          <cell r="G1526">
            <v>12.2</v>
          </cell>
          <cell r="H1526">
            <v>0</v>
          </cell>
          <cell r="I1526">
            <v>0</v>
          </cell>
          <cell r="J1526">
            <v>4.01</v>
          </cell>
          <cell r="K1526">
            <v>0</v>
          </cell>
          <cell r="L1526">
            <v>0</v>
          </cell>
          <cell r="M1526">
            <v>0.23499999999999999</v>
          </cell>
          <cell r="N1526">
            <v>0.35</v>
          </cell>
          <cell r="O1526">
            <v>0</v>
          </cell>
          <cell r="P1526">
            <v>0</v>
          </cell>
          <cell r="Q1526">
            <v>0</v>
          </cell>
          <cell r="R1526">
            <v>0.65</v>
          </cell>
          <cell r="S1526">
            <v>0.875</v>
          </cell>
          <cell r="T1526">
            <v>0.5625</v>
          </cell>
          <cell r="U1526">
            <v>10.899999999999999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5.72</v>
          </cell>
          <cell r="AB1526">
            <v>0</v>
          </cell>
          <cell r="AC1526">
            <v>46.2</v>
          </cell>
          <cell r="AD1526">
            <v>0</v>
          </cell>
          <cell r="AE1526">
            <v>0</v>
          </cell>
          <cell r="AF1526">
            <v>30.1</v>
          </cell>
          <cell r="AG1526">
            <v>1880</v>
          </cell>
          <cell r="AH1526">
            <v>15600</v>
          </cell>
          <cell r="AI1526">
            <v>130</v>
          </cell>
          <cell r="AJ1526">
            <v>24.7</v>
          </cell>
          <cell r="AK1526">
            <v>21.3</v>
          </cell>
          <cell r="AL1526">
            <v>4.82</v>
          </cell>
          <cell r="AM1526">
            <v>3.76</v>
          </cell>
          <cell r="AN1526">
            <v>2.98</v>
          </cell>
          <cell r="AO1526">
            <v>1.88</v>
          </cell>
          <cell r="AP1526">
            <v>0.82199999999999995</v>
          </cell>
          <cell r="AQ1526">
            <v>0</v>
          </cell>
          <cell r="AR1526">
            <v>0.18</v>
          </cell>
          <cell r="AS1526">
            <v>131</v>
          </cell>
          <cell r="AT1526">
            <v>0</v>
          </cell>
          <cell r="AU1526">
            <v>11.8</v>
          </cell>
          <cell r="AV1526">
            <v>4.1399999999999997</v>
          </cell>
          <cell r="AW1526">
            <v>3.9</v>
          </cell>
          <cell r="AX1526">
            <v>12.1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D1526" t="str">
            <v>W310x28.3</v>
          </cell>
          <cell r="BE1526" t="str">
            <v>W310x28.3</v>
          </cell>
          <cell r="BF1526">
            <v>28.3</v>
          </cell>
          <cell r="BG1526">
            <v>35.963713169999998</v>
          </cell>
          <cell r="BH1526">
            <v>31.000199999999996</v>
          </cell>
          <cell r="BI1526">
            <v>0</v>
          </cell>
          <cell r="BJ1526">
            <v>0</v>
          </cell>
          <cell r="BK1526">
            <v>10.189409999999999</v>
          </cell>
          <cell r="BL1526">
            <v>0</v>
          </cell>
          <cell r="BM1526">
            <v>0</v>
          </cell>
          <cell r="BN1526">
            <v>0.59713499999999997</v>
          </cell>
          <cell r="BO1526">
            <v>0.88934999999999986</v>
          </cell>
          <cell r="BP1526">
            <v>0</v>
          </cell>
          <cell r="BQ1526">
            <v>0</v>
          </cell>
          <cell r="BR1526">
            <v>0</v>
          </cell>
          <cell r="BS1526">
            <v>1.6516500000000001</v>
          </cell>
          <cell r="BT1526">
            <v>2.2233749999999999</v>
          </cell>
          <cell r="BU1526">
            <v>1.4293125</v>
          </cell>
          <cell r="BV1526">
            <v>27.400000000000002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5.72</v>
          </cell>
          <cell r="CC1526">
            <v>0</v>
          </cell>
          <cell r="CD1526">
            <v>46.2</v>
          </cell>
          <cell r="CE1526">
            <v>0</v>
          </cell>
          <cell r="CF1526">
            <v>0</v>
          </cell>
          <cell r="CG1526">
            <v>2114.6152999999999</v>
          </cell>
          <cell r="CH1526">
            <v>132075.64000000001</v>
          </cell>
          <cell r="CI1526">
            <v>3.1607842253268257</v>
          </cell>
          <cell r="CJ1526">
            <v>5419.5348396489298</v>
          </cell>
          <cell r="CK1526">
            <v>405.23873259869998</v>
          </cell>
          <cell r="CL1526">
            <v>349.45688276729999</v>
          </cell>
          <cell r="CM1526">
            <v>12.24762</v>
          </cell>
          <cell r="CN1526">
            <v>156.74962305446135</v>
          </cell>
          <cell r="CO1526">
            <v>48.891150734579995</v>
          </cell>
          <cell r="CP1526">
            <v>30.844081671479998</v>
          </cell>
          <cell r="CQ1526">
            <v>2.0887019999999996</v>
          </cell>
          <cell r="CR1526">
            <v>0</v>
          </cell>
          <cell r="CS1526">
            <v>7.5039713164369797</v>
          </cell>
          <cell r="CT1526">
            <v>35261.378455906975</v>
          </cell>
          <cell r="CU1526">
            <v>0</v>
          </cell>
          <cell r="CV1526">
            <v>76.188835800000007</v>
          </cell>
          <cell r="CW1526">
            <v>172.59134027805052</v>
          </cell>
          <cell r="CX1526">
            <v>63.985063041899991</v>
          </cell>
          <cell r="CY1526">
            <v>198.51775969409999</v>
          </cell>
          <cell r="CZ1526">
            <v>0</v>
          </cell>
          <cell r="DA1526">
            <v>0</v>
          </cell>
          <cell r="DB1526">
            <v>0</v>
          </cell>
          <cell r="DC1526">
            <v>0</v>
          </cell>
        </row>
        <row r="1527">
          <cell r="C1527" t="str">
            <v>W12x190</v>
          </cell>
          <cell r="D1527" t="str">
            <v>F</v>
          </cell>
          <cell r="E1527">
            <v>190</v>
          </cell>
          <cell r="F1527">
            <v>55.8</v>
          </cell>
          <cell r="G1527">
            <v>14.4</v>
          </cell>
          <cell r="H1527">
            <v>0</v>
          </cell>
          <cell r="I1527">
            <v>0</v>
          </cell>
          <cell r="J1527">
            <v>12.7</v>
          </cell>
          <cell r="K1527">
            <v>0</v>
          </cell>
          <cell r="L1527">
            <v>0</v>
          </cell>
          <cell r="M1527">
            <v>1.06</v>
          </cell>
          <cell r="N1527">
            <v>1.74</v>
          </cell>
          <cell r="O1527">
            <v>0</v>
          </cell>
          <cell r="P1527">
            <v>0</v>
          </cell>
          <cell r="Q1527">
            <v>0</v>
          </cell>
          <cell r="R1527">
            <v>2.33</v>
          </cell>
          <cell r="S1527">
            <v>2.625</v>
          </cell>
          <cell r="T1527">
            <v>1.375</v>
          </cell>
          <cell r="U1527">
            <v>9.74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3.65</v>
          </cell>
          <cell r="AB1527">
            <v>0</v>
          </cell>
          <cell r="AC1527">
            <v>9.16</v>
          </cell>
          <cell r="AD1527">
            <v>0</v>
          </cell>
          <cell r="AE1527">
            <v>0</v>
          </cell>
          <cell r="AF1527">
            <v>0</v>
          </cell>
          <cell r="AG1527">
            <v>7940</v>
          </cell>
          <cell r="AH1527">
            <v>37</v>
          </cell>
          <cell r="AI1527">
            <v>1890</v>
          </cell>
          <cell r="AJ1527">
            <v>311</v>
          </cell>
          <cell r="AK1527">
            <v>263</v>
          </cell>
          <cell r="AL1527">
            <v>5.82</v>
          </cell>
          <cell r="AM1527">
            <v>589</v>
          </cell>
          <cell r="AN1527">
            <v>143</v>
          </cell>
          <cell r="AO1527">
            <v>93</v>
          </cell>
          <cell r="AP1527">
            <v>3.25</v>
          </cell>
          <cell r="AQ1527">
            <v>0</v>
          </cell>
          <cell r="AR1527">
            <v>48.8</v>
          </cell>
          <cell r="AS1527">
            <v>23500</v>
          </cell>
          <cell r="AT1527">
            <v>0</v>
          </cell>
          <cell r="AU1527">
            <v>40.1</v>
          </cell>
          <cell r="AV1527">
            <v>220</v>
          </cell>
          <cell r="AW1527">
            <v>63.7</v>
          </cell>
          <cell r="AX1527">
            <v>155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D1527" t="str">
            <v>W310x283</v>
          </cell>
          <cell r="BE1527" t="str">
            <v>W310x283</v>
          </cell>
          <cell r="BF1527">
            <v>282.8</v>
          </cell>
          <cell r="BG1527">
            <v>360.28279979999996</v>
          </cell>
          <cell r="BH1527">
            <v>36.590400000000002</v>
          </cell>
          <cell r="BI1527">
            <v>0</v>
          </cell>
          <cell r="BJ1527">
            <v>0</v>
          </cell>
          <cell r="BK1527">
            <v>32.270699999999998</v>
          </cell>
          <cell r="BL1527">
            <v>0</v>
          </cell>
          <cell r="BM1527">
            <v>0</v>
          </cell>
          <cell r="BN1527">
            <v>2.69346</v>
          </cell>
          <cell r="BO1527">
            <v>4.4213399999999998</v>
          </cell>
          <cell r="BP1527">
            <v>0</v>
          </cell>
          <cell r="BQ1527">
            <v>0</v>
          </cell>
          <cell r="BR1527">
            <v>0</v>
          </cell>
          <cell r="BS1527">
            <v>5.9205300000000003</v>
          </cell>
          <cell r="BT1527">
            <v>6.6701249999999996</v>
          </cell>
          <cell r="BU1527">
            <v>3.4938750000000001</v>
          </cell>
          <cell r="BV1527">
            <v>24.5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3.65</v>
          </cell>
          <cell r="CC1527">
            <v>0</v>
          </cell>
          <cell r="CD1527">
            <v>9.16</v>
          </cell>
          <cell r="CE1527">
            <v>0</v>
          </cell>
          <cell r="CF1527">
            <v>0</v>
          </cell>
          <cell r="CG1527">
            <v>0</v>
          </cell>
          <cell r="CH1527">
            <v>557808.81999999995</v>
          </cell>
          <cell r="CI1527">
            <v>7.4967318164802918E-3</v>
          </cell>
          <cell r="CJ1527">
            <v>78791.698822588281</v>
          </cell>
          <cell r="CK1527">
            <v>5102.3986169310001</v>
          </cell>
          <cell r="CL1527">
            <v>4314.8901487229996</v>
          </cell>
          <cell r="CM1527">
            <v>14.78862</v>
          </cell>
          <cell r="CN1527">
            <v>24554.661696563227</v>
          </cell>
          <cell r="CO1527">
            <v>2346.1189782029996</v>
          </cell>
          <cell r="CP1527">
            <v>1525.7976571529998</v>
          </cell>
          <cell r="CQ1527">
            <v>8.2582500000000003</v>
          </cell>
          <cell r="CR1527">
            <v>0</v>
          </cell>
          <cell r="CS1527">
            <v>2034.4100013451366</v>
          </cell>
          <cell r="CT1527">
            <v>6325514.4558306402</v>
          </cell>
          <cell r="CU1527">
            <v>0</v>
          </cell>
          <cell r="CV1527">
            <v>258.91290809999998</v>
          </cell>
          <cell r="CW1527">
            <v>9171.5204978674192</v>
          </cell>
          <cell r="CX1527">
            <v>1045.0893630177</v>
          </cell>
          <cell r="CY1527">
            <v>2542.996095255</v>
          </cell>
          <cell r="CZ1527">
            <v>0</v>
          </cell>
          <cell r="DA1527">
            <v>0</v>
          </cell>
          <cell r="DB1527">
            <v>0</v>
          </cell>
          <cell r="DC1527">
            <v>0</v>
          </cell>
        </row>
        <row r="1528">
          <cell r="C1528" t="str">
            <v>W12x210</v>
          </cell>
          <cell r="D1528" t="str">
            <v>T</v>
          </cell>
          <cell r="E1528">
            <v>210</v>
          </cell>
          <cell r="F1528">
            <v>61.8</v>
          </cell>
          <cell r="G1528">
            <v>14.7</v>
          </cell>
          <cell r="H1528">
            <v>0</v>
          </cell>
          <cell r="I1528">
            <v>0</v>
          </cell>
          <cell r="J1528">
            <v>12.8</v>
          </cell>
          <cell r="K1528">
            <v>0</v>
          </cell>
          <cell r="L1528">
            <v>0</v>
          </cell>
          <cell r="M1528">
            <v>1.18</v>
          </cell>
          <cell r="N1528">
            <v>1.9</v>
          </cell>
          <cell r="O1528">
            <v>0</v>
          </cell>
          <cell r="P1528">
            <v>0</v>
          </cell>
          <cell r="Q1528">
            <v>0</v>
          </cell>
          <cell r="R1528">
            <v>2.5</v>
          </cell>
          <cell r="S1528">
            <v>2.8125</v>
          </cell>
          <cell r="T1528">
            <v>1.4375</v>
          </cell>
          <cell r="U1528">
            <v>9.6999999999999993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3.37</v>
          </cell>
          <cell r="AB1528">
            <v>0</v>
          </cell>
          <cell r="AC1528">
            <v>8.23</v>
          </cell>
          <cell r="AD1528">
            <v>0</v>
          </cell>
          <cell r="AE1528">
            <v>0</v>
          </cell>
          <cell r="AF1528">
            <v>0</v>
          </cell>
          <cell r="AG1528">
            <v>8670</v>
          </cell>
          <cell r="AH1528">
            <v>26.6</v>
          </cell>
          <cell r="AI1528">
            <v>2140</v>
          </cell>
          <cell r="AJ1528">
            <v>348</v>
          </cell>
          <cell r="AK1528">
            <v>292</v>
          </cell>
          <cell r="AL1528">
            <v>5.89</v>
          </cell>
          <cell r="AM1528">
            <v>664</v>
          </cell>
          <cell r="AN1528">
            <v>159</v>
          </cell>
          <cell r="AO1528">
            <v>104</v>
          </cell>
          <cell r="AP1528">
            <v>3.28</v>
          </cell>
          <cell r="AQ1528">
            <v>0</v>
          </cell>
          <cell r="AR1528">
            <v>64.7</v>
          </cell>
          <cell r="AS1528">
            <v>27200</v>
          </cell>
          <cell r="AT1528">
            <v>0</v>
          </cell>
          <cell r="AU1528">
            <v>41</v>
          </cell>
          <cell r="AV1528">
            <v>249</v>
          </cell>
          <cell r="AW1528">
            <v>70.599999999999994</v>
          </cell>
          <cell r="AX1528">
            <v>173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D1528" t="str">
            <v>W310x313</v>
          </cell>
          <cell r="BE1528" t="str">
            <v>W310x313</v>
          </cell>
          <cell r="BF1528">
            <v>312.60000000000002</v>
          </cell>
          <cell r="BG1528">
            <v>399.02288579999998</v>
          </cell>
          <cell r="BH1528">
            <v>37.352699999999999</v>
          </cell>
          <cell r="BI1528">
            <v>0</v>
          </cell>
          <cell r="BJ1528">
            <v>0</v>
          </cell>
          <cell r="BK1528">
            <v>32.524799999999999</v>
          </cell>
          <cell r="BL1528">
            <v>0</v>
          </cell>
          <cell r="BM1528">
            <v>0</v>
          </cell>
          <cell r="BN1528">
            <v>2.9983799999999996</v>
          </cell>
          <cell r="BO1528">
            <v>4.8278999999999996</v>
          </cell>
          <cell r="BP1528">
            <v>0</v>
          </cell>
          <cell r="BQ1528">
            <v>0</v>
          </cell>
          <cell r="BR1528">
            <v>0</v>
          </cell>
          <cell r="BS1528">
            <v>6.3525</v>
          </cell>
          <cell r="BT1528">
            <v>7.1465624999999999</v>
          </cell>
          <cell r="BU1528">
            <v>3.6526874999999999</v>
          </cell>
          <cell r="BV1528">
            <v>24.400000000000002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3.37</v>
          </cell>
          <cell r="CC1528">
            <v>0</v>
          </cell>
          <cell r="CD1528">
            <v>8.23</v>
          </cell>
          <cell r="CE1528">
            <v>0</v>
          </cell>
          <cell r="CF1528">
            <v>0</v>
          </cell>
          <cell r="CG1528">
            <v>0</v>
          </cell>
          <cell r="CH1528">
            <v>609093.51</v>
          </cell>
          <cell r="CI1528">
            <v>5.3895423329290747E-3</v>
          </cell>
          <cell r="CJ1528">
            <v>89213.881206528531</v>
          </cell>
          <cell r="CK1528">
            <v>5709.4363945079995</v>
          </cell>
          <cell r="CL1528">
            <v>4790.6765149319999</v>
          </cell>
          <cell r="CM1528">
            <v>14.966489999999999</v>
          </cell>
          <cell r="CN1528">
            <v>27681.316411745302</v>
          </cell>
          <cell r="CO1528">
            <v>2608.621800939</v>
          </cell>
          <cell r="CP1528">
            <v>1706.2683477839998</v>
          </cell>
          <cell r="CQ1528">
            <v>8.3344799999999992</v>
          </cell>
          <cell r="CR1528">
            <v>0</v>
          </cell>
          <cell r="CS1528">
            <v>2697.2608009637365</v>
          </cell>
          <cell r="CT1528">
            <v>7321446.5190890813</v>
          </cell>
          <cell r="CU1528">
            <v>0</v>
          </cell>
          <cell r="CV1528">
            <v>264.72392099999996</v>
          </cell>
          <cell r="CW1528">
            <v>10380.493654404489</v>
          </cell>
          <cell r="CX1528">
            <v>1158.2937053225999</v>
          </cell>
          <cell r="CY1528">
            <v>2838.3117708329996</v>
          </cell>
          <cell r="CZ1528">
            <v>0</v>
          </cell>
          <cell r="DA1528">
            <v>0</v>
          </cell>
          <cell r="DB1528">
            <v>0</v>
          </cell>
          <cell r="DC1528">
            <v>0</v>
          </cell>
        </row>
        <row r="1529">
          <cell r="C1529" t="str">
            <v>W12x22</v>
          </cell>
          <cell r="D1529" t="str">
            <v>F</v>
          </cell>
          <cell r="E1529">
            <v>22</v>
          </cell>
          <cell r="F1529">
            <v>6.48</v>
          </cell>
          <cell r="G1529">
            <v>12.3</v>
          </cell>
          <cell r="H1529">
            <v>0</v>
          </cell>
          <cell r="I1529">
            <v>0</v>
          </cell>
          <cell r="J1529">
            <v>4.03</v>
          </cell>
          <cell r="K1529">
            <v>0</v>
          </cell>
          <cell r="L1529">
            <v>0</v>
          </cell>
          <cell r="M1529">
            <v>0.26</v>
          </cell>
          <cell r="N1529">
            <v>0.42499999999999999</v>
          </cell>
          <cell r="O1529">
            <v>0</v>
          </cell>
          <cell r="P1529">
            <v>0</v>
          </cell>
          <cell r="Q1529">
            <v>0</v>
          </cell>
          <cell r="R1529">
            <v>0.72499999999999998</v>
          </cell>
          <cell r="S1529">
            <v>0.9375</v>
          </cell>
          <cell r="T1529">
            <v>0.625</v>
          </cell>
          <cell r="U1529">
            <v>10.850000000000001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4.74</v>
          </cell>
          <cell r="AB1529">
            <v>0</v>
          </cell>
          <cell r="AC1529">
            <v>41.8</v>
          </cell>
          <cell r="AD1529">
            <v>0</v>
          </cell>
          <cell r="AE1529">
            <v>0</v>
          </cell>
          <cell r="AF1529">
            <v>36.9</v>
          </cell>
          <cell r="AG1529">
            <v>2170</v>
          </cell>
          <cell r="AH1529">
            <v>8460</v>
          </cell>
          <cell r="AI1529">
            <v>156</v>
          </cell>
          <cell r="AJ1529">
            <v>29.3</v>
          </cell>
          <cell r="AK1529">
            <v>25.4</v>
          </cell>
          <cell r="AL1529">
            <v>4.91</v>
          </cell>
          <cell r="AM1529">
            <v>4.66</v>
          </cell>
          <cell r="AN1529">
            <v>3.66</v>
          </cell>
          <cell r="AO1529">
            <v>2.31</v>
          </cell>
          <cell r="AP1529">
            <v>0.84799999999999998</v>
          </cell>
          <cell r="AQ1529">
            <v>0</v>
          </cell>
          <cell r="AR1529">
            <v>0.29299999999999998</v>
          </cell>
          <cell r="AS1529">
            <v>165</v>
          </cell>
          <cell r="AT1529">
            <v>0</v>
          </cell>
          <cell r="AU1529">
            <v>12</v>
          </cell>
          <cell r="AV1529">
            <v>5.13</v>
          </cell>
          <cell r="AW1529">
            <v>4.76</v>
          </cell>
          <cell r="AX1529">
            <v>14.4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D1529" t="str">
            <v>W310x32.7</v>
          </cell>
          <cell r="BE1529" t="str">
            <v>W310x32.7</v>
          </cell>
          <cell r="BF1529">
            <v>32.800000000000004</v>
          </cell>
          <cell r="BG1529">
            <v>41.839292880000002</v>
          </cell>
          <cell r="BH1529">
            <v>31.254300000000001</v>
          </cell>
          <cell r="BI1529">
            <v>0</v>
          </cell>
          <cell r="BJ1529">
            <v>0</v>
          </cell>
          <cell r="BK1529">
            <v>10.24023</v>
          </cell>
          <cell r="BL1529">
            <v>0</v>
          </cell>
          <cell r="BM1529">
            <v>0</v>
          </cell>
          <cell r="BN1529">
            <v>0.66066000000000003</v>
          </cell>
          <cell r="BO1529">
            <v>1.079925</v>
          </cell>
          <cell r="BP1529">
            <v>0</v>
          </cell>
          <cell r="BQ1529">
            <v>0</v>
          </cell>
          <cell r="BR1529">
            <v>0</v>
          </cell>
          <cell r="BS1529">
            <v>1.8422249999999998</v>
          </cell>
          <cell r="BT1529">
            <v>2.3821875000000001</v>
          </cell>
          <cell r="BU1529">
            <v>1.588125</v>
          </cell>
          <cell r="BV1529">
            <v>27.3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4.74</v>
          </cell>
          <cell r="CC1529">
            <v>0</v>
          </cell>
          <cell r="CD1529">
            <v>41.8</v>
          </cell>
          <cell r="CE1529">
            <v>0</v>
          </cell>
          <cell r="CF1529">
            <v>0</v>
          </cell>
          <cell r="CG1529">
            <v>2592.3357000000001</v>
          </cell>
          <cell r="CH1529">
            <v>152449.01</v>
          </cell>
          <cell r="CI1529">
            <v>1.7141175991195476</v>
          </cell>
          <cell r="CJ1529">
            <v>6503.4418075787162</v>
          </cell>
          <cell r="CK1529">
            <v>480.70829413529998</v>
          </cell>
          <cell r="CL1529">
            <v>416.72323109339993</v>
          </cell>
          <cell r="CM1529">
            <v>12.47631</v>
          </cell>
          <cell r="CN1529">
            <v>194.26947963664625</v>
          </cell>
          <cell r="CO1529">
            <v>60.047520700859998</v>
          </cell>
          <cell r="CP1529">
            <v>37.898845032509996</v>
          </cell>
          <cell r="CQ1529">
            <v>2.1547679999999998</v>
          </cell>
          <cell r="CR1529">
            <v>0</v>
          </cell>
          <cell r="CS1529">
            <v>12.214797753977972</v>
          </cell>
          <cell r="CT1529">
            <v>44413.186604768329</v>
          </cell>
          <cell r="CU1529">
            <v>0</v>
          </cell>
          <cell r="CV1529">
            <v>77.480171999999996</v>
          </cell>
          <cell r="CW1529">
            <v>213.86318251845393</v>
          </cell>
          <cell r="CX1529">
            <v>78.094589763959988</v>
          </cell>
          <cell r="CY1529">
            <v>236.25254046239999</v>
          </cell>
          <cell r="CZ1529">
            <v>0</v>
          </cell>
          <cell r="DA1529">
            <v>0</v>
          </cell>
          <cell r="DB1529">
            <v>0</v>
          </cell>
          <cell r="DC1529">
            <v>0</v>
          </cell>
        </row>
        <row r="1530">
          <cell r="C1530" t="str">
            <v>W12x230</v>
          </cell>
          <cell r="D1530" t="str">
            <v>T</v>
          </cell>
          <cell r="E1530">
            <v>230</v>
          </cell>
          <cell r="F1530">
            <v>67.7</v>
          </cell>
          <cell r="G1530">
            <v>15.1</v>
          </cell>
          <cell r="H1530">
            <v>0</v>
          </cell>
          <cell r="I1530">
            <v>0</v>
          </cell>
          <cell r="J1530">
            <v>12.9</v>
          </cell>
          <cell r="K1530">
            <v>0</v>
          </cell>
          <cell r="L1530">
            <v>0</v>
          </cell>
          <cell r="M1530">
            <v>1.29</v>
          </cell>
          <cell r="N1530">
            <v>2.0699999999999998</v>
          </cell>
          <cell r="O1530">
            <v>0</v>
          </cell>
          <cell r="P1530">
            <v>0</v>
          </cell>
          <cell r="Q1530">
            <v>0</v>
          </cell>
          <cell r="R1530">
            <v>2.67</v>
          </cell>
          <cell r="S1530">
            <v>2.9375</v>
          </cell>
          <cell r="T1530">
            <v>1.5</v>
          </cell>
          <cell r="U1530">
            <v>9.76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3.11</v>
          </cell>
          <cell r="AB1530">
            <v>0</v>
          </cell>
          <cell r="AC1530">
            <v>7.56</v>
          </cell>
          <cell r="AD1530">
            <v>0</v>
          </cell>
          <cell r="AE1530">
            <v>0</v>
          </cell>
          <cell r="AF1530">
            <v>0</v>
          </cell>
          <cell r="AG1530">
            <v>9390</v>
          </cell>
          <cell r="AH1530">
            <v>19.7</v>
          </cell>
          <cell r="AI1530">
            <v>2420</v>
          </cell>
          <cell r="AJ1530">
            <v>386</v>
          </cell>
          <cell r="AK1530">
            <v>321</v>
          </cell>
          <cell r="AL1530">
            <v>5.97</v>
          </cell>
          <cell r="AM1530">
            <v>742</v>
          </cell>
          <cell r="AN1530">
            <v>177</v>
          </cell>
          <cell r="AO1530">
            <v>115</v>
          </cell>
          <cell r="AP1530">
            <v>3.31</v>
          </cell>
          <cell r="AQ1530">
            <v>0</v>
          </cell>
          <cell r="AR1530">
            <v>83.8</v>
          </cell>
          <cell r="AS1530">
            <v>31300</v>
          </cell>
          <cell r="AT1530">
            <v>0</v>
          </cell>
          <cell r="AU1530">
            <v>41.8</v>
          </cell>
          <cell r="AV1530">
            <v>279</v>
          </cell>
          <cell r="AW1530">
            <v>78</v>
          </cell>
          <cell r="AX1530">
            <v>192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D1530" t="str">
            <v>W310x342</v>
          </cell>
          <cell r="BE1530" t="str">
            <v>W310x342</v>
          </cell>
          <cell r="BF1530">
            <v>342.3</v>
          </cell>
          <cell r="BG1530">
            <v>437.11730369999998</v>
          </cell>
          <cell r="BH1530">
            <v>38.369099999999996</v>
          </cell>
          <cell r="BI1530">
            <v>0</v>
          </cell>
          <cell r="BJ1530">
            <v>0</v>
          </cell>
          <cell r="BK1530">
            <v>32.7789</v>
          </cell>
          <cell r="BL1530">
            <v>0</v>
          </cell>
          <cell r="BM1530">
            <v>0</v>
          </cell>
          <cell r="BN1530">
            <v>3.2778900000000002</v>
          </cell>
          <cell r="BO1530">
            <v>5.2598699999999994</v>
          </cell>
          <cell r="BP1530">
            <v>0</v>
          </cell>
          <cell r="BQ1530">
            <v>0</v>
          </cell>
          <cell r="BR1530">
            <v>0</v>
          </cell>
          <cell r="BS1530">
            <v>6.7844699999999998</v>
          </cell>
          <cell r="BT1530">
            <v>7.4641874999999995</v>
          </cell>
          <cell r="BU1530">
            <v>3.8114999999999997</v>
          </cell>
          <cell r="BV1530">
            <v>24.6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3.11</v>
          </cell>
          <cell r="CC1530">
            <v>0</v>
          </cell>
          <cell r="CD1530">
            <v>7.56</v>
          </cell>
          <cell r="CE1530">
            <v>0</v>
          </cell>
          <cell r="CF1530">
            <v>0</v>
          </cell>
          <cell r="CG1530">
            <v>0</v>
          </cell>
          <cell r="CH1530">
            <v>659675.67000000004</v>
          </cell>
          <cell r="CI1530">
            <v>3.9915031563422096E-3</v>
          </cell>
          <cell r="CJ1530">
            <v>100886.72547654161</v>
          </cell>
          <cell r="CK1530">
            <v>6332.8805985059998</v>
          </cell>
          <cell r="CL1530">
            <v>5266.4628811409993</v>
          </cell>
          <cell r="CM1530">
            <v>15.16977</v>
          </cell>
          <cell r="CN1530">
            <v>30933.037315534661</v>
          </cell>
          <cell r="CO1530">
            <v>2903.9374765170001</v>
          </cell>
          <cell r="CP1530">
            <v>1886.7390384149999</v>
          </cell>
          <cell r="CQ1530">
            <v>8.4107099999999999</v>
          </cell>
          <cell r="CR1530">
            <v>0</v>
          </cell>
          <cell r="CS1530">
            <v>3493.5155350967716</v>
          </cell>
          <cell r="CT1530">
            <v>8425046.9135105982</v>
          </cell>
          <cell r="CU1530">
            <v>0</v>
          </cell>
          <cell r="CV1530">
            <v>269.88926579999998</v>
          </cell>
          <cell r="CW1530">
            <v>11631.155540477319</v>
          </cell>
          <cell r="CX1530">
            <v>1279.7012608379998</v>
          </cell>
          <cell r="CY1530">
            <v>3150.0338728319998</v>
          </cell>
          <cell r="CZ1530">
            <v>0</v>
          </cell>
          <cell r="DA1530">
            <v>0</v>
          </cell>
          <cell r="DB1530">
            <v>0</v>
          </cell>
          <cell r="DC1530">
            <v>0</v>
          </cell>
        </row>
        <row r="1531">
          <cell r="C1531" t="str">
            <v>W12x252</v>
          </cell>
          <cell r="D1531" t="str">
            <v>T</v>
          </cell>
          <cell r="E1531">
            <v>252</v>
          </cell>
          <cell r="F1531">
            <v>74</v>
          </cell>
          <cell r="G1531">
            <v>15.4</v>
          </cell>
          <cell r="H1531">
            <v>0</v>
          </cell>
          <cell r="I1531">
            <v>0</v>
          </cell>
          <cell r="J1531">
            <v>13</v>
          </cell>
          <cell r="K1531">
            <v>0</v>
          </cell>
          <cell r="L1531">
            <v>0</v>
          </cell>
          <cell r="M1531">
            <v>1.4</v>
          </cell>
          <cell r="N1531">
            <v>2.25</v>
          </cell>
          <cell r="O1531">
            <v>0</v>
          </cell>
          <cell r="P1531">
            <v>0</v>
          </cell>
          <cell r="Q1531">
            <v>0</v>
          </cell>
          <cell r="R1531">
            <v>2.85</v>
          </cell>
          <cell r="S1531">
            <v>3.125</v>
          </cell>
          <cell r="T1531">
            <v>1.5</v>
          </cell>
          <cell r="U1531">
            <v>9.6999999999999993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2.89</v>
          </cell>
          <cell r="AB1531">
            <v>0</v>
          </cell>
          <cell r="AC1531">
            <v>6.96</v>
          </cell>
          <cell r="AD1531">
            <v>0</v>
          </cell>
          <cell r="AE1531">
            <v>0</v>
          </cell>
          <cell r="AF1531">
            <v>0</v>
          </cell>
          <cell r="AG1531">
            <v>10100</v>
          </cell>
          <cell r="AH1531">
            <v>14.7</v>
          </cell>
          <cell r="AI1531">
            <v>2720</v>
          </cell>
          <cell r="AJ1531">
            <v>428</v>
          </cell>
          <cell r="AK1531">
            <v>353</v>
          </cell>
          <cell r="AL1531">
            <v>6.06</v>
          </cell>
          <cell r="AM1531">
            <v>828</v>
          </cell>
          <cell r="AN1531">
            <v>196</v>
          </cell>
          <cell r="AO1531">
            <v>127</v>
          </cell>
          <cell r="AP1531">
            <v>3.34</v>
          </cell>
          <cell r="AQ1531">
            <v>0</v>
          </cell>
          <cell r="AR1531">
            <v>108</v>
          </cell>
          <cell r="AS1531">
            <v>35800</v>
          </cell>
          <cell r="AT1531">
            <v>0</v>
          </cell>
          <cell r="AU1531">
            <v>42.8</v>
          </cell>
          <cell r="AV1531">
            <v>313</v>
          </cell>
          <cell r="AW1531">
            <v>85.9</v>
          </cell>
          <cell r="AX1531">
            <v>213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D1531" t="str">
            <v>W310x375</v>
          </cell>
          <cell r="BE1531" t="str">
            <v>W310x375</v>
          </cell>
          <cell r="BF1531">
            <v>375.1</v>
          </cell>
          <cell r="BG1531">
            <v>477.79439399999995</v>
          </cell>
          <cell r="BH1531">
            <v>39.131399999999999</v>
          </cell>
          <cell r="BI1531">
            <v>0</v>
          </cell>
          <cell r="BJ1531">
            <v>0</v>
          </cell>
          <cell r="BK1531">
            <v>33.033000000000001</v>
          </cell>
          <cell r="BL1531">
            <v>0</v>
          </cell>
          <cell r="BM1531">
            <v>0</v>
          </cell>
          <cell r="BN1531">
            <v>3.5573999999999995</v>
          </cell>
          <cell r="BO1531">
            <v>5.7172499999999999</v>
          </cell>
          <cell r="BP1531">
            <v>0</v>
          </cell>
          <cell r="BQ1531">
            <v>0</v>
          </cell>
          <cell r="BR1531">
            <v>0</v>
          </cell>
          <cell r="BS1531">
            <v>7.2418500000000003</v>
          </cell>
          <cell r="BT1531">
            <v>7.9406249999999998</v>
          </cell>
          <cell r="BU1531">
            <v>3.8114999999999997</v>
          </cell>
          <cell r="BV1531">
            <v>24.400000000000002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2.89</v>
          </cell>
          <cell r="CC1531">
            <v>0</v>
          </cell>
          <cell r="CD1531">
            <v>6.96</v>
          </cell>
          <cell r="CE1531">
            <v>0</v>
          </cell>
          <cell r="CF1531">
            <v>0</v>
          </cell>
          <cell r="CG1531">
            <v>0</v>
          </cell>
          <cell r="CH1531">
            <v>709555.3</v>
          </cell>
          <cell r="CI1531">
            <v>2.9784312892502779E-3</v>
          </cell>
          <cell r="CJ1531">
            <v>113393.34433726991</v>
          </cell>
          <cell r="CK1531">
            <v>7021.9505081879997</v>
          </cell>
          <cell r="CL1531">
            <v>5791.468526613</v>
          </cell>
          <cell r="CM1531">
            <v>15.398459999999998</v>
          </cell>
          <cell r="CN1531">
            <v>34518.268055610104</v>
          </cell>
          <cell r="CO1531">
            <v>3215.6595785159998</v>
          </cell>
          <cell r="CP1531">
            <v>2083.6161554669998</v>
          </cell>
          <cell r="CQ1531">
            <v>8.4869399999999988</v>
          </cell>
          <cell r="CR1531">
            <v>0</v>
          </cell>
          <cell r="CS1531">
            <v>4502.3827898621876</v>
          </cell>
          <cell r="CT1531">
            <v>9636315.639095189</v>
          </cell>
          <cell r="CU1531">
            <v>0</v>
          </cell>
          <cell r="CV1531">
            <v>276.34594679999998</v>
          </cell>
          <cell r="CW1531">
            <v>13048.572344693193</v>
          </cell>
          <cell r="CX1531">
            <v>1409.3120295639001</v>
          </cell>
          <cell r="CY1531">
            <v>3494.5688276729998</v>
          </cell>
          <cell r="CZ1531">
            <v>0</v>
          </cell>
          <cell r="DA1531">
            <v>0</v>
          </cell>
          <cell r="DB1531">
            <v>0</v>
          </cell>
          <cell r="DC1531">
            <v>0</v>
          </cell>
        </row>
        <row r="1532">
          <cell r="C1532" t="str">
            <v>W12x26</v>
          </cell>
          <cell r="D1532" t="str">
            <v>F</v>
          </cell>
          <cell r="E1532">
            <v>26</v>
          </cell>
          <cell r="F1532">
            <v>7.65</v>
          </cell>
          <cell r="G1532">
            <v>12.2</v>
          </cell>
          <cell r="H1532">
            <v>0</v>
          </cell>
          <cell r="I1532">
            <v>0</v>
          </cell>
          <cell r="J1532">
            <v>6.49</v>
          </cell>
          <cell r="K1532">
            <v>0</v>
          </cell>
          <cell r="L1532">
            <v>0</v>
          </cell>
          <cell r="M1532">
            <v>0.23</v>
          </cell>
          <cell r="N1532">
            <v>0.38</v>
          </cell>
          <cell r="O1532">
            <v>0</v>
          </cell>
          <cell r="P1532">
            <v>0</v>
          </cell>
          <cell r="Q1532">
            <v>0</v>
          </cell>
          <cell r="R1532">
            <v>0.68</v>
          </cell>
          <cell r="S1532">
            <v>1.0625</v>
          </cell>
          <cell r="T1532">
            <v>0.75</v>
          </cell>
          <cell r="U1532">
            <v>10.84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8.5399999999999991</v>
          </cell>
          <cell r="AB1532">
            <v>0</v>
          </cell>
          <cell r="AC1532">
            <v>47.2</v>
          </cell>
          <cell r="AD1532">
            <v>0</v>
          </cell>
          <cell r="AE1532">
            <v>0</v>
          </cell>
          <cell r="AF1532">
            <v>28.9</v>
          </cell>
          <cell r="AG1532">
            <v>1820</v>
          </cell>
          <cell r="AH1532">
            <v>13900</v>
          </cell>
          <cell r="AI1532">
            <v>204</v>
          </cell>
          <cell r="AJ1532">
            <v>37.200000000000003</v>
          </cell>
          <cell r="AK1532">
            <v>33.4</v>
          </cell>
          <cell r="AL1532">
            <v>5.17</v>
          </cell>
          <cell r="AM1532">
            <v>17.3</v>
          </cell>
          <cell r="AN1532">
            <v>8.17</v>
          </cell>
          <cell r="AO1532">
            <v>5.34</v>
          </cell>
          <cell r="AP1532">
            <v>1.51</v>
          </cell>
          <cell r="AQ1532">
            <v>0</v>
          </cell>
          <cell r="AR1532">
            <v>0.3</v>
          </cell>
          <cell r="AS1532">
            <v>606</v>
          </cell>
          <cell r="AT1532">
            <v>0</v>
          </cell>
          <cell r="AU1532">
            <v>19.2</v>
          </cell>
          <cell r="AV1532">
            <v>11.8</v>
          </cell>
          <cell r="AW1532">
            <v>7.04</v>
          </cell>
          <cell r="AX1532">
            <v>18.399999999999999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D1532" t="str">
            <v>W310x38.7</v>
          </cell>
          <cell r="BE1532" t="str">
            <v>W310x38.7</v>
          </cell>
          <cell r="BF1532">
            <v>38.700000000000003</v>
          </cell>
          <cell r="BG1532">
            <v>49.393609650000002</v>
          </cell>
          <cell r="BH1532">
            <v>31.000199999999996</v>
          </cell>
          <cell r="BI1532">
            <v>0</v>
          </cell>
          <cell r="BJ1532">
            <v>0</v>
          </cell>
          <cell r="BK1532">
            <v>16.49109</v>
          </cell>
          <cell r="BL1532">
            <v>0</v>
          </cell>
          <cell r="BM1532">
            <v>0</v>
          </cell>
          <cell r="BN1532">
            <v>0.58443000000000001</v>
          </cell>
          <cell r="BO1532">
            <v>0.96557999999999999</v>
          </cell>
          <cell r="BP1532">
            <v>0</v>
          </cell>
          <cell r="BQ1532">
            <v>0</v>
          </cell>
          <cell r="BR1532">
            <v>0</v>
          </cell>
          <cell r="BS1532">
            <v>1.7278800000000001</v>
          </cell>
          <cell r="BT1532">
            <v>2.6998124999999997</v>
          </cell>
          <cell r="BU1532">
            <v>1.9057499999999998</v>
          </cell>
          <cell r="BV1532">
            <v>27.3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8.5399999999999991</v>
          </cell>
          <cell r="CC1532">
            <v>0</v>
          </cell>
          <cell r="CD1532">
            <v>47.2</v>
          </cell>
          <cell r="CE1532">
            <v>0</v>
          </cell>
          <cell r="CF1532">
            <v>0</v>
          </cell>
          <cell r="CG1532">
            <v>2030.3117</v>
          </cell>
          <cell r="CH1532">
            <v>127860.46</v>
          </cell>
          <cell r="CI1532">
            <v>2.8163397905155692</v>
          </cell>
          <cell r="CJ1532">
            <v>8504.500825295243</v>
          </cell>
          <cell r="CK1532">
            <v>610.3190628612</v>
          </cell>
          <cell r="CL1532">
            <v>547.97464246139998</v>
          </cell>
          <cell r="CM1532">
            <v>13.13697</v>
          </cell>
          <cell r="CN1532">
            <v>721.21502096866527</v>
          </cell>
          <cell r="CO1532">
            <v>134.04050385956998</v>
          </cell>
          <cell r="CP1532">
            <v>87.610317088139993</v>
          </cell>
          <cell r="CQ1532">
            <v>3.83691</v>
          </cell>
          <cell r="CR1532">
            <v>0</v>
          </cell>
          <cell r="CS1532">
            <v>12.506618860728299</v>
          </cell>
          <cell r="CT1532">
            <v>163117.52171205822</v>
          </cell>
          <cell r="CU1532">
            <v>0</v>
          </cell>
          <cell r="CV1532">
            <v>123.96827519999999</v>
          </cell>
          <cell r="CW1532">
            <v>491.92700852197981</v>
          </cell>
          <cell r="CX1532">
            <v>115.50124200383999</v>
          </cell>
          <cell r="CY1532">
            <v>301.87824614639993</v>
          </cell>
          <cell r="CZ1532">
            <v>0</v>
          </cell>
          <cell r="DA1532">
            <v>0</v>
          </cell>
          <cell r="DB1532">
            <v>0</v>
          </cell>
          <cell r="DC1532">
            <v>0</v>
          </cell>
        </row>
        <row r="1533">
          <cell r="C1533" t="str">
            <v>W12x279</v>
          </cell>
          <cell r="D1533" t="str">
            <v>T</v>
          </cell>
          <cell r="E1533">
            <v>279</v>
          </cell>
          <cell r="F1533">
            <v>81.900000000000006</v>
          </cell>
          <cell r="G1533">
            <v>15.9</v>
          </cell>
          <cell r="H1533">
            <v>0</v>
          </cell>
          <cell r="I1533">
            <v>0</v>
          </cell>
          <cell r="J1533">
            <v>13.1</v>
          </cell>
          <cell r="K1533">
            <v>0</v>
          </cell>
          <cell r="L1533">
            <v>0</v>
          </cell>
          <cell r="M1533">
            <v>1.53</v>
          </cell>
          <cell r="N1533">
            <v>2.4700000000000002</v>
          </cell>
          <cell r="O1533">
            <v>0</v>
          </cell>
          <cell r="P1533">
            <v>0</v>
          </cell>
          <cell r="Q1533">
            <v>0</v>
          </cell>
          <cell r="R1533">
            <v>3.07</v>
          </cell>
          <cell r="S1533">
            <v>3.375</v>
          </cell>
          <cell r="T1533">
            <v>1.625</v>
          </cell>
          <cell r="U1533">
            <v>9.7600000000000016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2.66</v>
          </cell>
          <cell r="AB1533">
            <v>0</v>
          </cell>
          <cell r="AC1533">
            <v>6.35</v>
          </cell>
          <cell r="AD1533">
            <v>0</v>
          </cell>
          <cell r="AE1533">
            <v>0</v>
          </cell>
          <cell r="AF1533">
            <v>0</v>
          </cell>
          <cell r="AG1533">
            <v>11000</v>
          </cell>
          <cell r="AH1533">
            <v>10.8</v>
          </cell>
          <cell r="AI1533">
            <v>3110</v>
          </cell>
          <cell r="AJ1533">
            <v>481</v>
          </cell>
          <cell r="AK1533">
            <v>393</v>
          </cell>
          <cell r="AL1533">
            <v>6.16</v>
          </cell>
          <cell r="AM1533">
            <v>937</v>
          </cell>
          <cell r="AN1533">
            <v>220</v>
          </cell>
          <cell r="AO1533">
            <v>143</v>
          </cell>
          <cell r="AP1533">
            <v>3.38</v>
          </cell>
          <cell r="AQ1533">
            <v>0</v>
          </cell>
          <cell r="AR1533">
            <v>143</v>
          </cell>
          <cell r="AS1533">
            <v>41900</v>
          </cell>
          <cell r="AT1533">
            <v>0</v>
          </cell>
          <cell r="AU1533">
            <v>44</v>
          </cell>
          <cell r="AV1533">
            <v>357</v>
          </cell>
          <cell r="AW1533">
            <v>95.9</v>
          </cell>
          <cell r="AX1533">
            <v>240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D1533" t="str">
            <v>W310x415</v>
          </cell>
          <cell r="BE1533" t="str">
            <v>W310x415</v>
          </cell>
          <cell r="BF1533">
            <v>415.3</v>
          </cell>
          <cell r="BG1533">
            <v>528.80217389999996</v>
          </cell>
          <cell r="BH1533">
            <v>40.401899999999998</v>
          </cell>
          <cell r="BI1533">
            <v>0</v>
          </cell>
          <cell r="BJ1533">
            <v>0</v>
          </cell>
          <cell r="BK1533">
            <v>33.287099999999995</v>
          </cell>
          <cell r="BL1533">
            <v>0</v>
          </cell>
          <cell r="BM1533">
            <v>0</v>
          </cell>
          <cell r="BN1533">
            <v>3.8877299999999999</v>
          </cell>
          <cell r="BO1533">
            <v>6.2762700000000002</v>
          </cell>
          <cell r="BP1533">
            <v>0</v>
          </cell>
          <cell r="BQ1533">
            <v>0</v>
          </cell>
          <cell r="BR1533">
            <v>0</v>
          </cell>
          <cell r="BS1533">
            <v>7.8008699999999997</v>
          </cell>
          <cell r="BT1533">
            <v>8.5758749999999999</v>
          </cell>
          <cell r="BU1533">
            <v>4.1291250000000002</v>
          </cell>
          <cell r="BV1533">
            <v>24.6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2.66</v>
          </cell>
          <cell r="CC1533">
            <v>0</v>
          </cell>
          <cell r="CD1533">
            <v>6.35</v>
          </cell>
          <cell r="CE1533">
            <v>0</v>
          </cell>
          <cell r="CF1533">
            <v>0</v>
          </cell>
          <cell r="CG1533">
            <v>0</v>
          </cell>
          <cell r="CH1533">
            <v>772783</v>
          </cell>
          <cell r="CI1533">
            <v>2.1882352329185718E-3</v>
          </cell>
          <cell r="CJ1533">
            <v>129651.94885621671</v>
          </cell>
          <cell r="CK1533">
            <v>7891.4911085009999</v>
          </cell>
          <cell r="CL1533">
            <v>6447.7255834529997</v>
          </cell>
          <cell r="CM1533">
            <v>15.652559999999999</v>
          </cell>
          <cell r="CN1533">
            <v>39062.339575008053</v>
          </cell>
          <cell r="CO1533">
            <v>3609.4138126199996</v>
          </cell>
          <cell r="CP1533">
            <v>2346.1189782029996</v>
          </cell>
          <cell r="CQ1533">
            <v>8.5885800000000003</v>
          </cell>
          <cell r="CR1533">
            <v>0</v>
          </cell>
          <cell r="CS1533">
            <v>5961.488323613823</v>
          </cell>
          <cell r="CT1533">
            <v>11278257.689332077</v>
          </cell>
          <cell r="CU1533">
            <v>0</v>
          </cell>
          <cell r="CV1533">
            <v>284.09396399999997</v>
          </cell>
          <cell r="CW1533">
            <v>14882.876444266676</v>
          </cell>
          <cell r="CX1533">
            <v>1573.3762937739</v>
          </cell>
          <cell r="CY1533">
            <v>3937.5423410399999</v>
          </cell>
          <cell r="CZ1533">
            <v>0</v>
          </cell>
          <cell r="DA1533">
            <v>0</v>
          </cell>
          <cell r="DB1533">
            <v>0</v>
          </cell>
          <cell r="DC1533">
            <v>0</v>
          </cell>
        </row>
        <row r="1534">
          <cell r="C1534" t="str">
            <v>W12x30</v>
          </cell>
          <cell r="D1534" t="str">
            <v>F</v>
          </cell>
          <cell r="E1534">
            <v>30</v>
          </cell>
          <cell r="F1534">
            <v>8.7899999999999991</v>
          </cell>
          <cell r="G1534">
            <v>12.3</v>
          </cell>
          <cell r="H1534">
            <v>0</v>
          </cell>
          <cell r="I1534">
            <v>0</v>
          </cell>
          <cell r="J1534">
            <v>6.52</v>
          </cell>
          <cell r="K1534">
            <v>0</v>
          </cell>
          <cell r="L1534">
            <v>0</v>
          </cell>
          <cell r="M1534">
            <v>0.26</v>
          </cell>
          <cell r="N1534">
            <v>0.44</v>
          </cell>
          <cell r="O1534">
            <v>0</v>
          </cell>
          <cell r="P1534">
            <v>0</v>
          </cell>
          <cell r="Q1534">
            <v>0</v>
          </cell>
          <cell r="R1534">
            <v>0.74</v>
          </cell>
          <cell r="S1534">
            <v>1.125</v>
          </cell>
          <cell r="T1534">
            <v>0.75</v>
          </cell>
          <cell r="U1534">
            <v>10.82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7.41</v>
          </cell>
          <cell r="AB1534">
            <v>0</v>
          </cell>
          <cell r="AC1534">
            <v>41.8</v>
          </cell>
          <cell r="AD1534">
            <v>0</v>
          </cell>
          <cell r="AE1534">
            <v>0</v>
          </cell>
          <cell r="AF1534">
            <v>36.9</v>
          </cell>
          <cell r="AG1534">
            <v>2080</v>
          </cell>
          <cell r="AH1534">
            <v>8050</v>
          </cell>
          <cell r="AI1534">
            <v>238</v>
          </cell>
          <cell r="AJ1534">
            <v>43.1</v>
          </cell>
          <cell r="AK1534">
            <v>38.6</v>
          </cell>
          <cell r="AL1534">
            <v>5.21</v>
          </cell>
          <cell r="AM1534">
            <v>20.3</v>
          </cell>
          <cell r="AN1534">
            <v>9.56</v>
          </cell>
          <cell r="AO1534">
            <v>6.24</v>
          </cell>
          <cell r="AP1534">
            <v>1.52</v>
          </cell>
          <cell r="AQ1534">
            <v>0</v>
          </cell>
          <cell r="AR1534">
            <v>0.45700000000000002</v>
          </cell>
          <cell r="AS1534">
            <v>719</v>
          </cell>
          <cell r="AT1534">
            <v>0</v>
          </cell>
          <cell r="AU1534">
            <v>19.399999999999999</v>
          </cell>
          <cell r="AV1534">
            <v>13.9</v>
          </cell>
          <cell r="AW1534">
            <v>8.19</v>
          </cell>
          <cell r="AX1534">
            <v>21.3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D1534" t="str">
            <v>W310x44.5</v>
          </cell>
          <cell r="BE1534" t="str">
            <v>W310x44.5</v>
          </cell>
          <cell r="BF1534">
            <v>44.7</v>
          </cell>
          <cell r="BG1534">
            <v>56.754225989999995</v>
          </cell>
          <cell r="BH1534">
            <v>31.254300000000001</v>
          </cell>
          <cell r="BI1534">
            <v>0</v>
          </cell>
          <cell r="BJ1534">
            <v>0</v>
          </cell>
          <cell r="BK1534">
            <v>16.567319999999999</v>
          </cell>
          <cell r="BL1534">
            <v>0</v>
          </cell>
          <cell r="BM1534">
            <v>0</v>
          </cell>
          <cell r="BN1534">
            <v>0.66066000000000003</v>
          </cell>
          <cell r="BO1534">
            <v>1.1180399999999999</v>
          </cell>
          <cell r="BP1534">
            <v>0</v>
          </cell>
          <cell r="BQ1534">
            <v>0</v>
          </cell>
          <cell r="BR1534">
            <v>0</v>
          </cell>
          <cell r="BS1534">
            <v>1.8803399999999999</v>
          </cell>
          <cell r="BT1534">
            <v>2.858625</v>
          </cell>
          <cell r="BU1534">
            <v>1.9057499999999998</v>
          </cell>
          <cell r="BV1534">
            <v>27.2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7.41</v>
          </cell>
          <cell r="CC1534">
            <v>0</v>
          </cell>
          <cell r="CD1534">
            <v>41.8</v>
          </cell>
          <cell r="CE1534">
            <v>0</v>
          </cell>
          <cell r="CF1534">
            <v>0</v>
          </cell>
          <cell r="CG1534">
            <v>2592.3357000000001</v>
          </cell>
          <cell r="CH1534">
            <v>146126.24</v>
          </cell>
          <cell r="CI1534">
            <v>1.6310457060180095</v>
          </cell>
          <cell r="CJ1534">
            <v>9921.9176295111174</v>
          </cell>
          <cell r="CK1534">
            <v>707.11697874510003</v>
          </cell>
          <cell r="CL1534">
            <v>633.28805985060001</v>
          </cell>
          <cell r="CM1534">
            <v>13.23861</v>
          </cell>
          <cell r="CN1534">
            <v>846.28120957594831</v>
          </cell>
          <cell r="CO1534">
            <v>156.84543658475999</v>
          </cell>
          <cell r="CP1534">
            <v>102.37610086703999</v>
          </cell>
          <cell r="CQ1534">
            <v>3.86232</v>
          </cell>
          <cell r="CR1534">
            <v>0</v>
          </cell>
          <cell r="CS1534">
            <v>19.051749397842777</v>
          </cell>
          <cell r="CT1534">
            <v>193533.82526562683</v>
          </cell>
          <cell r="CU1534">
            <v>0</v>
          </cell>
          <cell r="CV1534">
            <v>125.25961139999998</v>
          </cell>
          <cell r="CW1534">
            <v>579.4733405470779</v>
          </cell>
          <cell r="CX1534">
            <v>134.36863238798998</v>
          </cell>
          <cell r="CY1534">
            <v>349.45688276729999</v>
          </cell>
          <cell r="CZ1534">
            <v>0</v>
          </cell>
          <cell r="DA1534">
            <v>0</v>
          </cell>
          <cell r="DB1534">
            <v>0</v>
          </cell>
          <cell r="DC1534">
            <v>0</v>
          </cell>
        </row>
        <row r="1535">
          <cell r="C1535" t="str">
            <v>W12x305</v>
          </cell>
          <cell r="D1535" t="str">
            <v>T</v>
          </cell>
          <cell r="E1535">
            <v>305</v>
          </cell>
          <cell r="F1535">
            <v>89.6</v>
          </cell>
          <cell r="G1535">
            <v>16.3</v>
          </cell>
          <cell r="H1535">
            <v>0</v>
          </cell>
          <cell r="I1535">
            <v>0</v>
          </cell>
          <cell r="J1535">
            <v>13.2</v>
          </cell>
          <cell r="K1535">
            <v>0</v>
          </cell>
          <cell r="L1535">
            <v>0</v>
          </cell>
          <cell r="M1535">
            <v>1.63</v>
          </cell>
          <cell r="N1535">
            <v>2.71</v>
          </cell>
          <cell r="O1535">
            <v>0</v>
          </cell>
          <cell r="P1535">
            <v>0</v>
          </cell>
          <cell r="Q1535">
            <v>0</v>
          </cell>
          <cell r="R1535">
            <v>3.3</v>
          </cell>
          <cell r="S1535">
            <v>3.625</v>
          </cell>
          <cell r="T1535">
            <v>1.625</v>
          </cell>
          <cell r="U1535">
            <v>9.7000000000000011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2.4500000000000002</v>
          </cell>
          <cell r="AB1535">
            <v>0</v>
          </cell>
          <cell r="AC1535">
            <v>5.98</v>
          </cell>
          <cell r="AD1535">
            <v>0</v>
          </cell>
          <cell r="AE1535">
            <v>0</v>
          </cell>
          <cell r="AF1535">
            <v>0</v>
          </cell>
          <cell r="AG1535">
            <v>11800</v>
          </cell>
          <cell r="AH1535">
            <v>8.17</v>
          </cell>
          <cell r="AI1535">
            <v>3550</v>
          </cell>
          <cell r="AJ1535">
            <v>537</v>
          </cell>
          <cell r="AK1535">
            <v>435</v>
          </cell>
          <cell r="AL1535">
            <v>6.29</v>
          </cell>
          <cell r="AM1535">
            <v>1050</v>
          </cell>
          <cell r="AN1535">
            <v>244</v>
          </cell>
          <cell r="AO1535">
            <v>159</v>
          </cell>
          <cell r="AP1535">
            <v>3.42</v>
          </cell>
          <cell r="AQ1535">
            <v>0</v>
          </cell>
          <cell r="AR1535">
            <v>185</v>
          </cell>
          <cell r="AS1535">
            <v>48700</v>
          </cell>
          <cell r="AT1535">
            <v>0</v>
          </cell>
          <cell r="AU1535">
            <v>45</v>
          </cell>
          <cell r="AV1535">
            <v>403</v>
          </cell>
          <cell r="AW1535">
            <v>107</v>
          </cell>
          <cell r="AX1535">
            <v>268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D1535" t="str">
            <v>W310x454</v>
          </cell>
          <cell r="BE1535" t="str">
            <v>W310x454</v>
          </cell>
          <cell r="BF1535">
            <v>454</v>
          </cell>
          <cell r="BG1535">
            <v>578.51861759999997</v>
          </cell>
          <cell r="BH1535">
            <v>41.418300000000002</v>
          </cell>
          <cell r="BI1535">
            <v>0</v>
          </cell>
          <cell r="BJ1535">
            <v>0</v>
          </cell>
          <cell r="BK1535">
            <v>33.541199999999996</v>
          </cell>
          <cell r="BL1535">
            <v>0</v>
          </cell>
          <cell r="BM1535">
            <v>0</v>
          </cell>
          <cell r="BN1535">
            <v>4.1418299999999997</v>
          </cell>
          <cell r="BO1535">
            <v>6.8861099999999995</v>
          </cell>
          <cell r="BP1535">
            <v>0</v>
          </cell>
          <cell r="BQ1535">
            <v>0</v>
          </cell>
          <cell r="BR1535">
            <v>0</v>
          </cell>
          <cell r="BS1535">
            <v>8.3852999999999991</v>
          </cell>
          <cell r="BT1535">
            <v>9.2111249999999991</v>
          </cell>
          <cell r="BU1535">
            <v>4.1291250000000002</v>
          </cell>
          <cell r="BV1535">
            <v>24.400000000000002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2.4500000000000002</v>
          </cell>
          <cell r="CC1535">
            <v>0</v>
          </cell>
          <cell r="CD1535">
            <v>5.98</v>
          </cell>
          <cell r="CE1535">
            <v>0</v>
          </cell>
          <cell r="CF1535">
            <v>0</v>
          </cell>
          <cell r="CG1535">
            <v>0</v>
          </cell>
          <cell r="CH1535">
            <v>828985.4</v>
          </cell>
          <cell r="CI1535">
            <v>1.6553594308282157E-3</v>
          </cell>
          <cell r="CJ1535">
            <v>147994.98985195154</v>
          </cell>
          <cell r="CK1535">
            <v>8810.2509880769994</v>
          </cell>
          <cell r="CL1535">
            <v>7136.7954931349996</v>
          </cell>
          <cell r="CM1535">
            <v>15.982889999999999</v>
          </cell>
          <cell r="CN1535">
            <v>43773.166012549045</v>
          </cell>
          <cell r="CO1535">
            <v>4003.1680467239999</v>
          </cell>
          <cell r="CP1535">
            <v>2608.621800939</v>
          </cell>
          <cell r="CQ1535">
            <v>8.6902200000000001</v>
          </cell>
          <cell r="CR1535">
            <v>0</v>
          </cell>
          <cell r="CS1535">
            <v>7712.4149641157846</v>
          </cell>
          <cell r="CT1535">
            <v>13108619.319104349</v>
          </cell>
          <cell r="CU1535">
            <v>0</v>
          </cell>
          <cell r="CV1535">
            <v>290.55064499999997</v>
          </cell>
          <cell r="CW1535">
            <v>16800.558002911683</v>
          </cell>
          <cell r="CX1535">
            <v>1755.4876270469999</v>
          </cell>
          <cell r="CY1535">
            <v>4396.9222808280001</v>
          </cell>
          <cell r="CZ1535">
            <v>0</v>
          </cell>
          <cell r="DA1535">
            <v>0</v>
          </cell>
          <cell r="DB1535">
            <v>0</v>
          </cell>
          <cell r="DC1535">
            <v>0</v>
          </cell>
        </row>
        <row r="1536">
          <cell r="C1536" t="str">
            <v>W12x336</v>
          </cell>
          <cell r="D1536" t="str">
            <v>T</v>
          </cell>
          <cell r="E1536">
            <v>336</v>
          </cell>
          <cell r="F1536">
            <v>98.8</v>
          </cell>
          <cell r="G1536">
            <v>16.8</v>
          </cell>
          <cell r="H1536">
            <v>0</v>
          </cell>
          <cell r="I1536">
            <v>0</v>
          </cell>
          <cell r="J1536">
            <v>13.4</v>
          </cell>
          <cell r="K1536">
            <v>0</v>
          </cell>
          <cell r="L1536">
            <v>0</v>
          </cell>
          <cell r="M1536">
            <v>1.78</v>
          </cell>
          <cell r="N1536">
            <v>2.96</v>
          </cell>
          <cell r="O1536">
            <v>0</v>
          </cell>
          <cell r="P1536">
            <v>0</v>
          </cell>
          <cell r="Q1536">
            <v>0</v>
          </cell>
          <cell r="R1536">
            <v>3.55</v>
          </cell>
          <cell r="S1536">
            <v>3.875</v>
          </cell>
          <cell r="T1536">
            <v>1.6875</v>
          </cell>
          <cell r="U1536">
            <v>9.7000000000000011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2.2599999999999998</v>
          </cell>
          <cell r="AB1536">
            <v>0</v>
          </cell>
          <cell r="AC1536">
            <v>5.47</v>
          </cell>
          <cell r="AD1536">
            <v>0</v>
          </cell>
          <cell r="AE1536">
            <v>0</v>
          </cell>
          <cell r="AF1536">
            <v>0</v>
          </cell>
          <cell r="AG1536">
            <v>12800</v>
          </cell>
          <cell r="AH1536">
            <v>6.05</v>
          </cell>
          <cell r="AI1536">
            <v>4060</v>
          </cell>
          <cell r="AJ1536">
            <v>603</v>
          </cell>
          <cell r="AK1536">
            <v>483</v>
          </cell>
          <cell r="AL1536">
            <v>6.41</v>
          </cell>
          <cell r="AM1536">
            <v>1190</v>
          </cell>
          <cell r="AN1536">
            <v>274</v>
          </cell>
          <cell r="AO1536">
            <v>177</v>
          </cell>
          <cell r="AP1536">
            <v>3.47</v>
          </cell>
          <cell r="AQ1536">
            <v>0</v>
          </cell>
          <cell r="AR1536">
            <v>243</v>
          </cell>
          <cell r="AS1536">
            <v>57200</v>
          </cell>
          <cell r="AT1536">
            <v>0</v>
          </cell>
          <cell r="AU1536">
            <v>46.4</v>
          </cell>
          <cell r="AV1536">
            <v>459</v>
          </cell>
          <cell r="AW1536">
            <v>119</v>
          </cell>
          <cell r="AX1536">
            <v>301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D1536" t="str">
            <v>W310x500</v>
          </cell>
          <cell r="BE1536" t="str">
            <v>W310x500</v>
          </cell>
          <cell r="BF1536">
            <v>500.1</v>
          </cell>
          <cell r="BG1536">
            <v>637.92008279999993</v>
          </cell>
          <cell r="BH1536">
            <v>42.688800000000001</v>
          </cell>
          <cell r="BI1536">
            <v>0</v>
          </cell>
          <cell r="BJ1536">
            <v>0</v>
          </cell>
          <cell r="BK1536">
            <v>34.049399999999999</v>
          </cell>
          <cell r="BL1536">
            <v>0</v>
          </cell>
          <cell r="BM1536">
            <v>0</v>
          </cell>
          <cell r="BN1536">
            <v>4.5229799999999996</v>
          </cell>
          <cell r="BO1536">
            <v>7.5213599999999996</v>
          </cell>
          <cell r="BP1536">
            <v>0</v>
          </cell>
          <cell r="BQ1536">
            <v>0</v>
          </cell>
          <cell r="BR1536">
            <v>0</v>
          </cell>
          <cell r="BS1536">
            <v>9.0205500000000001</v>
          </cell>
          <cell r="BT1536">
            <v>9.8463750000000001</v>
          </cell>
          <cell r="BU1536">
            <v>4.2879375</v>
          </cell>
          <cell r="BV1536">
            <v>24.400000000000002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2.2599999999999998</v>
          </cell>
          <cell r="CC1536">
            <v>0</v>
          </cell>
          <cell r="CD1536">
            <v>5.47</v>
          </cell>
          <cell r="CE1536">
            <v>0</v>
          </cell>
          <cell r="CF1536">
            <v>0</v>
          </cell>
          <cell r="CG1536">
            <v>0</v>
          </cell>
          <cell r="CH1536">
            <v>899238.40000000002</v>
          </cell>
          <cell r="CI1536">
            <v>1.2258169591812368E-3</v>
          </cell>
          <cell r="CJ1536">
            <v>169256.24191518966</v>
          </cell>
          <cell r="CK1536">
            <v>9893.0751318629991</v>
          </cell>
          <cell r="CL1536">
            <v>7924.3039613429992</v>
          </cell>
          <cell r="CM1536">
            <v>16.28781</v>
          </cell>
          <cell r="CN1536">
            <v>49609.588147555587</v>
          </cell>
          <cell r="CO1536">
            <v>4495.3608393539998</v>
          </cell>
          <cell r="CP1536">
            <v>2903.9374765170001</v>
          </cell>
          <cell r="CQ1536">
            <v>8.8172700000000006</v>
          </cell>
          <cell r="CR1536">
            <v>0</v>
          </cell>
          <cell r="CS1536">
            <v>10130.361277189922</v>
          </cell>
          <cell r="CT1536">
            <v>15396571.356319686</v>
          </cell>
          <cell r="CU1536">
            <v>0</v>
          </cell>
          <cell r="CV1536">
            <v>299.58999839999996</v>
          </cell>
          <cell r="CW1536">
            <v>19135.126856914299</v>
          </cell>
          <cell r="CX1536">
            <v>1952.3647440989998</v>
          </cell>
          <cell r="CY1536">
            <v>4938.334352721</v>
          </cell>
          <cell r="CZ1536">
            <v>0</v>
          </cell>
          <cell r="DA1536">
            <v>0</v>
          </cell>
          <cell r="DB1536">
            <v>0</v>
          </cell>
          <cell r="DC1536">
            <v>0</v>
          </cell>
        </row>
        <row r="1537">
          <cell r="C1537" t="str">
            <v>W12x35</v>
          </cell>
          <cell r="D1537" t="str">
            <v>F</v>
          </cell>
          <cell r="E1537">
            <v>35</v>
          </cell>
          <cell r="F1537">
            <v>10.3</v>
          </cell>
          <cell r="G1537">
            <v>12.5</v>
          </cell>
          <cell r="H1537">
            <v>0</v>
          </cell>
          <cell r="I1537">
            <v>0</v>
          </cell>
          <cell r="J1537">
            <v>6.56</v>
          </cell>
          <cell r="K1537">
            <v>0</v>
          </cell>
          <cell r="L1537">
            <v>0</v>
          </cell>
          <cell r="M1537">
            <v>0.3</v>
          </cell>
          <cell r="N1537">
            <v>0.52</v>
          </cell>
          <cell r="O1537">
            <v>0</v>
          </cell>
          <cell r="P1537">
            <v>0</v>
          </cell>
          <cell r="Q1537">
            <v>0</v>
          </cell>
          <cell r="R1537">
            <v>0.82</v>
          </cell>
          <cell r="S1537">
            <v>1.1875</v>
          </cell>
          <cell r="T1537">
            <v>0.75</v>
          </cell>
          <cell r="U1537">
            <v>10.86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6.31</v>
          </cell>
          <cell r="AB1537">
            <v>0</v>
          </cell>
          <cell r="AC1537">
            <v>36.200000000000003</v>
          </cell>
          <cell r="AD1537">
            <v>0</v>
          </cell>
          <cell r="AE1537">
            <v>0</v>
          </cell>
          <cell r="AF1537">
            <v>49.1</v>
          </cell>
          <cell r="AG1537">
            <v>2430</v>
          </cell>
          <cell r="AH1537">
            <v>4330</v>
          </cell>
          <cell r="AI1537">
            <v>285</v>
          </cell>
          <cell r="AJ1537">
            <v>51.2</v>
          </cell>
          <cell r="AK1537">
            <v>45.6</v>
          </cell>
          <cell r="AL1537">
            <v>5.25</v>
          </cell>
          <cell r="AM1537">
            <v>24.5</v>
          </cell>
          <cell r="AN1537">
            <v>11.5</v>
          </cell>
          <cell r="AO1537">
            <v>7.47</v>
          </cell>
          <cell r="AP1537">
            <v>1.54</v>
          </cell>
          <cell r="AQ1537">
            <v>0</v>
          </cell>
          <cell r="AR1537">
            <v>0.74099999999999999</v>
          </cell>
          <cell r="AS1537">
            <v>879</v>
          </cell>
          <cell r="AT1537">
            <v>0</v>
          </cell>
          <cell r="AU1537">
            <v>19.600000000000001</v>
          </cell>
          <cell r="AV1537">
            <v>16.8</v>
          </cell>
          <cell r="AW1537">
            <v>9.75</v>
          </cell>
          <cell r="AX1537">
            <v>25.4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D1537" t="str">
            <v>W310x52</v>
          </cell>
          <cell r="BE1537" t="str">
            <v>W310x52</v>
          </cell>
          <cell r="BF1537">
            <v>52.1</v>
          </cell>
          <cell r="BG1537">
            <v>66.503814300000002</v>
          </cell>
          <cell r="BH1537">
            <v>31.762499999999999</v>
          </cell>
          <cell r="BI1537">
            <v>0</v>
          </cell>
          <cell r="BJ1537">
            <v>0</v>
          </cell>
          <cell r="BK1537">
            <v>16.668959999999998</v>
          </cell>
          <cell r="BL1537">
            <v>0</v>
          </cell>
          <cell r="BM1537">
            <v>0</v>
          </cell>
          <cell r="BN1537">
            <v>0.76229999999999998</v>
          </cell>
          <cell r="BO1537">
            <v>1.3213200000000001</v>
          </cell>
          <cell r="BP1537">
            <v>0</v>
          </cell>
          <cell r="BQ1537">
            <v>0</v>
          </cell>
          <cell r="BR1537">
            <v>0</v>
          </cell>
          <cell r="BS1537">
            <v>2.0836199999999998</v>
          </cell>
          <cell r="BT1537">
            <v>3.0174374999999998</v>
          </cell>
          <cell r="BU1537">
            <v>1.9057499999999998</v>
          </cell>
          <cell r="BV1537">
            <v>27.3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6.31</v>
          </cell>
          <cell r="CC1537">
            <v>0</v>
          </cell>
          <cell r="CD1537">
            <v>36.200000000000003</v>
          </cell>
          <cell r="CE1537">
            <v>0</v>
          </cell>
          <cell r="CF1537">
            <v>0</v>
          </cell>
          <cell r="CG1537">
            <v>3449.4223000000002</v>
          </cell>
          <cell r="CH1537">
            <v>170714.79</v>
          </cell>
          <cell r="CI1537">
            <v>0.87732023690161254</v>
          </cell>
          <cell r="CJ1537">
            <v>11881.287917691885</v>
          </cell>
          <cell r="CK1537">
            <v>840.0090327552</v>
          </cell>
          <cell r="CL1537">
            <v>748.13304479759995</v>
          </cell>
          <cell r="CM1537">
            <v>13.340249999999999</v>
          </cell>
          <cell r="CN1537">
            <v>1021.3738736261445</v>
          </cell>
          <cell r="CO1537">
            <v>188.67390384149999</v>
          </cell>
          <cell r="CP1537">
            <v>122.55600536486999</v>
          </cell>
          <cell r="CQ1537">
            <v>3.9131399999999998</v>
          </cell>
          <cell r="CR1537">
            <v>0</v>
          </cell>
          <cell r="CS1537">
            <v>30.891348585998898</v>
          </cell>
          <cell r="CT1537">
            <v>236601.15773085674</v>
          </cell>
          <cell r="CU1537">
            <v>0</v>
          </cell>
          <cell r="CV1537">
            <v>126.5509476</v>
          </cell>
          <cell r="CW1537">
            <v>700.37065620078477</v>
          </cell>
          <cell r="CX1537">
            <v>159.96265760474998</v>
          </cell>
          <cell r="CY1537">
            <v>416.72323109339993</v>
          </cell>
          <cell r="CZ1537">
            <v>0</v>
          </cell>
          <cell r="DA1537">
            <v>0</v>
          </cell>
          <cell r="DB1537">
            <v>0</v>
          </cell>
          <cell r="DC1537">
            <v>0</v>
          </cell>
        </row>
        <row r="1538">
          <cell r="C1538" t="str">
            <v>W12x40</v>
          </cell>
          <cell r="D1538" t="str">
            <v>F</v>
          </cell>
          <cell r="E1538">
            <v>40</v>
          </cell>
          <cell r="F1538">
            <v>11.7</v>
          </cell>
          <cell r="G1538">
            <v>11.9</v>
          </cell>
          <cell r="H1538">
            <v>0</v>
          </cell>
          <cell r="I1538">
            <v>0</v>
          </cell>
          <cell r="J1538">
            <v>8.01</v>
          </cell>
          <cell r="K1538">
            <v>0</v>
          </cell>
          <cell r="L1538">
            <v>0</v>
          </cell>
          <cell r="M1538">
            <v>0.29499999999999998</v>
          </cell>
          <cell r="N1538">
            <v>0.51500000000000001</v>
          </cell>
          <cell r="O1538">
            <v>0</v>
          </cell>
          <cell r="P1538">
            <v>0</v>
          </cell>
          <cell r="Q1538">
            <v>0</v>
          </cell>
          <cell r="R1538">
            <v>1.02</v>
          </cell>
          <cell r="S1538">
            <v>1.375</v>
          </cell>
          <cell r="T1538">
            <v>0.875</v>
          </cell>
          <cell r="U1538">
            <v>9.86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7.77</v>
          </cell>
          <cell r="AB1538">
            <v>0</v>
          </cell>
          <cell r="AC1538">
            <v>33.6</v>
          </cell>
          <cell r="AD1538">
            <v>0</v>
          </cell>
          <cell r="AE1538">
            <v>0</v>
          </cell>
          <cell r="AF1538">
            <v>57</v>
          </cell>
          <cell r="AG1538">
            <v>2530</v>
          </cell>
          <cell r="AH1538">
            <v>3360</v>
          </cell>
          <cell r="AI1538">
            <v>307</v>
          </cell>
          <cell r="AJ1538">
            <v>57</v>
          </cell>
          <cell r="AK1538">
            <v>51.5</v>
          </cell>
          <cell r="AL1538">
            <v>5.13</v>
          </cell>
          <cell r="AM1538">
            <v>44.1</v>
          </cell>
          <cell r="AN1538">
            <v>16.8</v>
          </cell>
          <cell r="AO1538">
            <v>11</v>
          </cell>
          <cell r="AP1538">
            <v>1.94</v>
          </cell>
          <cell r="AQ1538">
            <v>0</v>
          </cell>
          <cell r="AR1538">
            <v>0.90600000000000003</v>
          </cell>
          <cell r="AS1538">
            <v>1440</v>
          </cell>
          <cell r="AT1538">
            <v>0</v>
          </cell>
          <cell r="AU1538">
            <v>22.9</v>
          </cell>
          <cell r="AV1538">
            <v>23.6</v>
          </cell>
          <cell r="AW1538">
            <v>11.3</v>
          </cell>
          <cell r="AX1538">
            <v>27.9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D1538" t="str">
            <v>W310x60</v>
          </cell>
          <cell r="BE1538" t="str">
            <v>W310x60</v>
          </cell>
          <cell r="BF1538">
            <v>59.6</v>
          </cell>
          <cell r="BG1538">
            <v>75.543167699999998</v>
          </cell>
          <cell r="BH1538">
            <v>30.2379</v>
          </cell>
          <cell r="BI1538">
            <v>0</v>
          </cell>
          <cell r="BJ1538">
            <v>0</v>
          </cell>
          <cell r="BK1538">
            <v>20.35341</v>
          </cell>
          <cell r="BL1538">
            <v>0</v>
          </cell>
          <cell r="BM1538">
            <v>0</v>
          </cell>
          <cell r="BN1538">
            <v>0.7495949999999999</v>
          </cell>
          <cell r="BO1538">
            <v>1.3086150000000001</v>
          </cell>
          <cell r="BP1538">
            <v>0</v>
          </cell>
          <cell r="BQ1538">
            <v>0</v>
          </cell>
          <cell r="BR1538">
            <v>0</v>
          </cell>
          <cell r="BS1538">
            <v>2.5918199999999998</v>
          </cell>
          <cell r="BT1538">
            <v>3.4938750000000001</v>
          </cell>
          <cell r="BU1538">
            <v>2.2233749999999999</v>
          </cell>
          <cell r="BV1538">
            <v>24.8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7.77</v>
          </cell>
          <cell r="CC1538">
            <v>0</v>
          </cell>
          <cell r="CD1538">
            <v>33.6</v>
          </cell>
          <cell r="CE1538">
            <v>0</v>
          </cell>
          <cell r="CF1538">
            <v>0</v>
          </cell>
          <cell r="CG1538">
            <v>4004.4209999999998</v>
          </cell>
          <cell r="CH1538">
            <v>177740.09</v>
          </cell>
          <cell r="CI1538">
            <v>0.68078429468577784</v>
          </cell>
          <cell r="CJ1538">
            <v>12798.439967478627</v>
          </cell>
          <cell r="CK1538">
            <v>935.16630599699999</v>
          </cell>
          <cell r="CL1538">
            <v>844.93096068149998</v>
          </cell>
          <cell r="CM1538">
            <v>13.03533</v>
          </cell>
          <cell r="CN1538">
            <v>1838.4729725270602</v>
          </cell>
          <cell r="CO1538">
            <v>275.62796387280002</v>
          </cell>
          <cell r="CP1538">
            <v>180.470690631</v>
          </cell>
          <cell r="CQ1538">
            <v>4.9295399999999994</v>
          </cell>
          <cell r="CR1538">
            <v>0</v>
          </cell>
          <cell r="CS1538">
            <v>37.769988959399463</v>
          </cell>
          <cell r="CT1538">
            <v>387605.99218706903</v>
          </cell>
          <cell r="CU1538">
            <v>0</v>
          </cell>
          <cell r="CV1538">
            <v>147.85799489999999</v>
          </cell>
          <cell r="CW1538">
            <v>983.85401704395963</v>
          </cell>
          <cell r="CX1538">
            <v>185.39261855730001</v>
          </cell>
          <cell r="CY1538">
            <v>457.73929714589997</v>
          </cell>
          <cell r="CZ1538">
            <v>0</v>
          </cell>
          <cell r="DA1538">
            <v>0</v>
          </cell>
          <cell r="DB1538">
            <v>0</v>
          </cell>
          <cell r="DC1538">
            <v>0</v>
          </cell>
        </row>
        <row r="1539">
          <cell r="C1539" t="str">
            <v>W12x45</v>
          </cell>
          <cell r="D1539" t="str">
            <v>F</v>
          </cell>
          <cell r="E1539">
            <v>45</v>
          </cell>
          <cell r="F1539">
            <v>13.1</v>
          </cell>
          <cell r="G1539">
            <v>12.1</v>
          </cell>
          <cell r="H1539">
            <v>0</v>
          </cell>
          <cell r="I1539">
            <v>0</v>
          </cell>
          <cell r="J1539">
            <v>8.0500000000000007</v>
          </cell>
          <cell r="K1539">
            <v>0</v>
          </cell>
          <cell r="L1539">
            <v>0</v>
          </cell>
          <cell r="M1539">
            <v>0.33500000000000002</v>
          </cell>
          <cell r="N1539">
            <v>0.57499999999999996</v>
          </cell>
          <cell r="O1539">
            <v>0</v>
          </cell>
          <cell r="P1539">
            <v>0</v>
          </cell>
          <cell r="Q1539">
            <v>0</v>
          </cell>
          <cell r="R1539">
            <v>1.08</v>
          </cell>
          <cell r="S1539">
            <v>1.375</v>
          </cell>
          <cell r="T1539">
            <v>0.9375</v>
          </cell>
          <cell r="U1539">
            <v>9.94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7</v>
          </cell>
          <cell r="AB1539">
            <v>0</v>
          </cell>
          <cell r="AC1539">
            <v>29.6</v>
          </cell>
          <cell r="AD1539">
            <v>0</v>
          </cell>
          <cell r="AE1539">
            <v>0</v>
          </cell>
          <cell r="AF1539">
            <v>0</v>
          </cell>
          <cell r="AG1539">
            <v>2820</v>
          </cell>
          <cell r="AH1539">
            <v>2210</v>
          </cell>
          <cell r="AI1539">
            <v>348</v>
          </cell>
          <cell r="AJ1539">
            <v>64.2</v>
          </cell>
          <cell r="AK1539">
            <v>57.7</v>
          </cell>
          <cell r="AL1539">
            <v>5.15</v>
          </cell>
          <cell r="AM1539">
            <v>50</v>
          </cell>
          <cell r="AN1539">
            <v>19</v>
          </cell>
          <cell r="AO1539">
            <v>12.4</v>
          </cell>
          <cell r="AP1539">
            <v>1.95</v>
          </cell>
          <cell r="AQ1539">
            <v>0</v>
          </cell>
          <cell r="AR1539">
            <v>1.26</v>
          </cell>
          <cell r="AS1539">
            <v>1650</v>
          </cell>
          <cell r="AT1539">
            <v>0</v>
          </cell>
          <cell r="AU1539">
            <v>23.1</v>
          </cell>
          <cell r="AV1539">
            <v>26.7</v>
          </cell>
          <cell r="AW1539">
            <v>12.7</v>
          </cell>
          <cell r="AX1539">
            <v>31.5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D1539" t="str">
            <v>W310x67</v>
          </cell>
          <cell r="BE1539" t="str">
            <v>W310x67</v>
          </cell>
          <cell r="BF1539">
            <v>67</v>
          </cell>
          <cell r="BG1539">
            <v>84.582521099999994</v>
          </cell>
          <cell r="BH1539">
            <v>30.746099999999998</v>
          </cell>
          <cell r="BI1539">
            <v>0</v>
          </cell>
          <cell r="BJ1539">
            <v>0</v>
          </cell>
          <cell r="BK1539">
            <v>20.45505</v>
          </cell>
          <cell r="BL1539">
            <v>0</v>
          </cell>
          <cell r="BM1539">
            <v>0</v>
          </cell>
          <cell r="BN1539">
            <v>0.85123500000000007</v>
          </cell>
          <cell r="BO1539">
            <v>1.4610749999999999</v>
          </cell>
          <cell r="BP1539">
            <v>0</v>
          </cell>
          <cell r="BQ1539">
            <v>0</v>
          </cell>
          <cell r="BR1539">
            <v>0</v>
          </cell>
          <cell r="BS1539">
            <v>2.7442800000000003</v>
          </cell>
          <cell r="BT1539">
            <v>3.4938750000000001</v>
          </cell>
          <cell r="BU1539">
            <v>2.3821875000000001</v>
          </cell>
          <cell r="BV1539">
            <v>25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7</v>
          </cell>
          <cell r="CC1539">
            <v>0</v>
          </cell>
          <cell r="CD1539">
            <v>29.6</v>
          </cell>
          <cell r="CE1539">
            <v>0</v>
          </cell>
          <cell r="CF1539">
            <v>0</v>
          </cell>
          <cell r="CG1539">
            <v>0</v>
          </cell>
          <cell r="CH1539">
            <v>198113.46</v>
          </cell>
          <cell r="CI1539">
            <v>0.44777776525463364</v>
          </cell>
          <cell r="CJ1539">
            <v>14507.677878444827</v>
          </cell>
          <cell r="CK1539">
            <v>1053.2925762282</v>
          </cell>
          <cell r="CL1539">
            <v>946.6508044917</v>
          </cell>
          <cell r="CM1539">
            <v>13.08615</v>
          </cell>
          <cell r="CN1539">
            <v>2084.4364767880497</v>
          </cell>
          <cell r="CO1539">
            <v>311.72210199899996</v>
          </cell>
          <cell r="CP1539">
            <v>203.43968762040001</v>
          </cell>
          <cell r="CQ1539">
            <v>4.9549499999999993</v>
          </cell>
          <cell r="CR1539">
            <v>0</v>
          </cell>
          <cell r="CS1539">
            <v>52.527799215058856</v>
          </cell>
          <cell r="CT1539">
            <v>444131.86604768329</v>
          </cell>
          <cell r="CU1539">
            <v>0</v>
          </cell>
          <cell r="CV1539">
            <v>149.14933110000001</v>
          </cell>
          <cell r="CW1539">
            <v>1113.0890786048187</v>
          </cell>
          <cell r="CX1539">
            <v>208.36161554669997</v>
          </cell>
          <cell r="CY1539">
            <v>516.80243226149992</v>
          </cell>
          <cell r="CZ1539">
            <v>0</v>
          </cell>
          <cell r="DA1539">
            <v>0</v>
          </cell>
          <cell r="DB1539">
            <v>0</v>
          </cell>
          <cell r="DC1539">
            <v>0</v>
          </cell>
        </row>
        <row r="1540">
          <cell r="C1540" t="str">
            <v>W12x50</v>
          </cell>
          <cell r="D1540" t="str">
            <v>F</v>
          </cell>
          <cell r="E1540">
            <v>50</v>
          </cell>
          <cell r="F1540">
            <v>14.6</v>
          </cell>
          <cell r="G1540">
            <v>12.2</v>
          </cell>
          <cell r="H1540">
            <v>0</v>
          </cell>
          <cell r="I1540">
            <v>0</v>
          </cell>
          <cell r="J1540">
            <v>8.08</v>
          </cell>
          <cell r="K1540">
            <v>0</v>
          </cell>
          <cell r="L1540">
            <v>0</v>
          </cell>
          <cell r="M1540">
            <v>0.37</v>
          </cell>
          <cell r="N1540">
            <v>0.64</v>
          </cell>
          <cell r="O1540">
            <v>0</v>
          </cell>
          <cell r="P1540">
            <v>0</v>
          </cell>
          <cell r="Q1540">
            <v>0</v>
          </cell>
          <cell r="R1540">
            <v>1.1399999999999999</v>
          </cell>
          <cell r="S1540">
            <v>1.5</v>
          </cell>
          <cell r="T1540">
            <v>0.9375</v>
          </cell>
          <cell r="U1540">
            <v>9.92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6.31</v>
          </cell>
          <cell r="AB1540">
            <v>0</v>
          </cell>
          <cell r="AC1540">
            <v>26.8</v>
          </cell>
          <cell r="AD1540">
            <v>0</v>
          </cell>
          <cell r="AE1540">
            <v>0</v>
          </cell>
          <cell r="AF1540">
            <v>0</v>
          </cell>
          <cell r="AG1540">
            <v>3120</v>
          </cell>
          <cell r="AH1540">
            <v>1500</v>
          </cell>
          <cell r="AI1540">
            <v>391</v>
          </cell>
          <cell r="AJ1540">
            <v>71.900000000000006</v>
          </cell>
          <cell r="AK1540">
            <v>64.2</v>
          </cell>
          <cell r="AL1540">
            <v>5.18</v>
          </cell>
          <cell r="AM1540">
            <v>56.3</v>
          </cell>
          <cell r="AN1540">
            <v>21.3</v>
          </cell>
          <cell r="AO1540">
            <v>13.9</v>
          </cell>
          <cell r="AP1540">
            <v>1.96</v>
          </cell>
          <cell r="AQ1540">
            <v>0</v>
          </cell>
          <cell r="AR1540">
            <v>1.71</v>
          </cell>
          <cell r="AS1540">
            <v>1880</v>
          </cell>
          <cell r="AT1540">
            <v>0</v>
          </cell>
          <cell r="AU1540">
            <v>23.3</v>
          </cell>
          <cell r="AV1540">
            <v>30.2</v>
          </cell>
          <cell r="AW1540">
            <v>14.2</v>
          </cell>
          <cell r="AX1540">
            <v>35.4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D1540" t="str">
            <v>W310x74</v>
          </cell>
          <cell r="BE1540" t="str">
            <v>W310x74</v>
          </cell>
          <cell r="BF1540">
            <v>74.5</v>
          </cell>
          <cell r="BG1540">
            <v>94.267542599999999</v>
          </cell>
          <cell r="BH1540">
            <v>31.000199999999996</v>
          </cell>
          <cell r="BI1540">
            <v>0</v>
          </cell>
          <cell r="BJ1540">
            <v>0</v>
          </cell>
          <cell r="BK1540">
            <v>20.531279999999999</v>
          </cell>
          <cell r="BL1540">
            <v>0</v>
          </cell>
          <cell r="BM1540">
            <v>0</v>
          </cell>
          <cell r="BN1540">
            <v>0.94016999999999995</v>
          </cell>
          <cell r="BO1540">
            <v>1.6262399999999999</v>
          </cell>
          <cell r="BP1540">
            <v>0</v>
          </cell>
          <cell r="BQ1540">
            <v>0</v>
          </cell>
          <cell r="BR1540">
            <v>0</v>
          </cell>
          <cell r="BS1540">
            <v>2.8967399999999999</v>
          </cell>
          <cell r="BT1540">
            <v>3.8114999999999997</v>
          </cell>
          <cell r="BU1540">
            <v>2.3821875000000001</v>
          </cell>
          <cell r="BV1540">
            <v>25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6.31</v>
          </cell>
          <cell r="CC1540">
            <v>0</v>
          </cell>
          <cell r="CD1540">
            <v>26.8</v>
          </cell>
          <cell r="CE1540">
            <v>0</v>
          </cell>
          <cell r="CF1540">
            <v>0</v>
          </cell>
          <cell r="CG1540">
            <v>0</v>
          </cell>
          <cell r="CH1540">
            <v>219189.36</v>
          </cell>
          <cell r="CI1540">
            <v>0.30392156012757937</v>
          </cell>
          <cell r="CJ1540">
            <v>16300.293248482551</v>
          </cell>
          <cell r="CK1540">
            <v>1179.6220596699</v>
          </cell>
          <cell r="CL1540">
            <v>1053.2925762282</v>
          </cell>
          <cell r="CM1540">
            <v>13.162379999999999</v>
          </cell>
          <cell r="CN1540">
            <v>2347.0754728633442</v>
          </cell>
          <cell r="CO1540">
            <v>349.45688276729999</v>
          </cell>
          <cell r="CP1540">
            <v>228.0493272519</v>
          </cell>
          <cell r="CQ1540">
            <v>4.9803600000000001</v>
          </cell>
          <cell r="CR1540">
            <v>0</v>
          </cell>
          <cell r="CS1540">
            <v>71.287727506151313</v>
          </cell>
          <cell r="CT1540">
            <v>506041.15646645124</v>
          </cell>
          <cell r="CU1540">
            <v>0</v>
          </cell>
          <cell r="CV1540">
            <v>150.4406673</v>
          </cell>
          <cell r="CW1540">
            <v>1258.999631979982</v>
          </cell>
          <cell r="CX1540">
            <v>232.97125517819998</v>
          </cell>
          <cell r="CY1540">
            <v>580.78749530339996</v>
          </cell>
          <cell r="CZ1540">
            <v>0</v>
          </cell>
          <cell r="DA1540">
            <v>0</v>
          </cell>
          <cell r="DB1540">
            <v>0</v>
          </cell>
          <cell r="DC1540">
            <v>0</v>
          </cell>
        </row>
        <row r="1541">
          <cell r="C1541" t="str">
            <v>W12x53</v>
          </cell>
          <cell r="D1541" t="str">
            <v>F</v>
          </cell>
          <cell r="E1541">
            <v>53</v>
          </cell>
          <cell r="F1541">
            <v>15.6</v>
          </cell>
          <cell r="G1541">
            <v>12.1</v>
          </cell>
          <cell r="H1541">
            <v>0</v>
          </cell>
          <cell r="I1541">
            <v>0</v>
          </cell>
          <cell r="J1541">
            <v>9.99</v>
          </cell>
          <cell r="K1541">
            <v>0</v>
          </cell>
          <cell r="L1541">
            <v>0</v>
          </cell>
          <cell r="M1541">
            <v>0.34499999999999997</v>
          </cell>
          <cell r="N1541">
            <v>0.57499999999999996</v>
          </cell>
          <cell r="O1541">
            <v>0</v>
          </cell>
          <cell r="P1541">
            <v>0</v>
          </cell>
          <cell r="Q1541">
            <v>0</v>
          </cell>
          <cell r="R1541">
            <v>1.17</v>
          </cell>
          <cell r="S1541">
            <v>1.375</v>
          </cell>
          <cell r="T1541">
            <v>0.9375</v>
          </cell>
          <cell r="U1541">
            <v>9.76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8.69</v>
          </cell>
          <cell r="AB1541">
            <v>0</v>
          </cell>
          <cell r="AC1541">
            <v>28.1</v>
          </cell>
          <cell r="AD1541">
            <v>0</v>
          </cell>
          <cell r="AE1541">
            <v>0</v>
          </cell>
          <cell r="AF1541">
            <v>0</v>
          </cell>
          <cell r="AG1541">
            <v>2820</v>
          </cell>
          <cell r="AH1541">
            <v>2100</v>
          </cell>
          <cell r="AI1541">
            <v>425</v>
          </cell>
          <cell r="AJ1541">
            <v>77.900000000000006</v>
          </cell>
          <cell r="AK1541">
            <v>70.599999999999994</v>
          </cell>
          <cell r="AL1541">
            <v>5.23</v>
          </cell>
          <cell r="AM1541">
            <v>95.8</v>
          </cell>
          <cell r="AN1541">
            <v>29.1</v>
          </cell>
          <cell r="AO1541">
            <v>19.2</v>
          </cell>
          <cell r="AP1541">
            <v>2.48</v>
          </cell>
          <cell r="AQ1541">
            <v>0</v>
          </cell>
          <cell r="AR1541">
            <v>1.58</v>
          </cell>
          <cell r="AS1541">
            <v>3160</v>
          </cell>
          <cell r="AT1541">
            <v>0</v>
          </cell>
          <cell r="AU1541">
            <v>28.7</v>
          </cell>
          <cell r="AV1541">
            <v>41.2</v>
          </cell>
          <cell r="AW1541">
            <v>15.9</v>
          </cell>
          <cell r="AX1541">
            <v>38.1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D1541" t="str">
            <v>W310x79</v>
          </cell>
          <cell r="BE1541" t="str">
            <v>W310x79</v>
          </cell>
          <cell r="BF1541">
            <v>78.899999999999991</v>
          </cell>
          <cell r="BG1541">
            <v>100.72422359999999</v>
          </cell>
          <cell r="BH1541">
            <v>30.746099999999998</v>
          </cell>
          <cell r="BI1541">
            <v>0</v>
          </cell>
          <cell r="BJ1541">
            <v>0</v>
          </cell>
          <cell r="BK1541">
            <v>25.384589999999999</v>
          </cell>
          <cell r="BL1541">
            <v>0</v>
          </cell>
          <cell r="BM1541">
            <v>0</v>
          </cell>
          <cell r="BN1541">
            <v>0.8766449999999999</v>
          </cell>
          <cell r="BO1541">
            <v>1.4610749999999999</v>
          </cell>
          <cell r="BP1541">
            <v>0</v>
          </cell>
          <cell r="BQ1541">
            <v>0</v>
          </cell>
          <cell r="BR1541">
            <v>0</v>
          </cell>
          <cell r="BS1541">
            <v>2.9729699999999997</v>
          </cell>
          <cell r="BT1541">
            <v>3.4938750000000001</v>
          </cell>
          <cell r="BU1541">
            <v>2.3821875000000001</v>
          </cell>
          <cell r="BV1541">
            <v>24.6</v>
          </cell>
          <cell r="BW1541">
            <v>0</v>
          </cell>
          <cell r="BX1541">
            <v>0</v>
          </cell>
          <cell r="BY1541">
            <v>0</v>
          </cell>
          <cell r="BZ1541">
            <v>0</v>
          </cell>
          <cell r="CA1541">
            <v>0</v>
          </cell>
          <cell r="CB1541">
            <v>8.69</v>
          </cell>
          <cell r="CC1541">
            <v>0</v>
          </cell>
          <cell r="CD1541">
            <v>28.1</v>
          </cell>
          <cell r="CE1541">
            <v>0</v>
          </cell>
          <cell r="CF1541">
            <v>0</v>
          </cell>
          <cell r="CG1541">
            <v>0</v>
          </cell>
          <cell r="CH1541">
            <v>198113.46</v>
          </cell>
          <cell r="CI1541">
            <v>0.42549018417861112</v>
          </cell>
          <cell r="CJ1541">
            <v>17717.710052698425</v>
          </cell>
          <cell r="CK1541">
            <v>1278.0606181958999</v>
          </cell>
          <cell r="CL1541">
            <v>1158.2937053225999</v>
          </cell>
          <cell r="CM1541">
            <v>13.289430000000001</v>
          </cell>
          <cell r="CN1541">
            <v>3993.7802895259038</v>
          </cell>
          <cell r="CO1541">
            <v>477.42700885109997</v>
          </cell>
          <cell r="CP1541">
            <v>315.00338728319997</v>
          </cell>
          <cell r="CQ1541">
            <v>6.3016800000000002</v>
          </cell>
          <cell r="CR1541">
            <v>0</v>
          </cell>
          <cell r="CS1541">
            <v>65.868192666502381</v>
          </cell>
          <cell r="CT1541">
            <v>850579.81618829037</v>
          </cell>
          <cell r="CU1541">
            <v>0</v>
          </cell>
          <cell r="CV1541">
            <v>185.3067447</v>
          </cell>
          <cell r="CW1541">
            <v>1717.5756568733532</v>
          </cell>
          <cell r="CX1541">
            <v>260.86218009390001</v>
          </cell>
          <cell r="CY1541">
            <v>625.08484664009995</v>
          </cell>
          <cell r="CZ1541">
            <v>0</v>
          </cell>
          <cell r="DA1541">
            <v>0</v>
          </cell>
          <cell r="DB1541">
            <v>0</v>
          </cell>
          <cell r="DC1541">
            <v>0</v>
          </cell>
        </row>
        <row r="1542">
          <cell r="C1542" t="str">
            <v>W12x58</v>
          </cell>
          <cell r="D1542" t="str">
            <v>F</v>
          </cell>
          <cell r="E1542">
            <v>58</v>
          </cell>
          <cell r="F1542">
            <v>17</v>
          </cell>
          <cell r="G1542">
            <v>12.2</v>
          </cell>
          <cell r="H1542">
            <v>0</v>
          </cell>
          <cell r="I1542">
            <v>0</v>
          </cell>
          <cell r="J1542">
            <v>10</v>
          </cell>
          <cell r="K1542">
            <v>0</v>
          </cell>
          <cell r="L1542">
            <v>0</v>
          </cell>
          <cell r="M1542">
            <v>0.36</v>
          </cell>
          <cell r="N1542">
            <v>0.64</v>
          </cell>
          <cell r="O1542">
            <v>0</v>
          </cell>
          <cell r="P1542">
            <v>0</v>
          </cell>
          <cell r="Q1542">
            <v>0</v>
          </cell>
          <cell r="R1542">
            <v>1.24</v>
          </cell>
          <cell r="S1542">
            <v>1.5</v>
          </cell>
          <cell r="T1542">
            <v>0.9375</v>
          </cell>
          <cell r="U1542">
            <v>9.7199999999999989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7.82</v>
          </cell>
          <cell r="AB1542">
            <v>0</v>
          </cell>
          <cell r="AC1542">
            <v>27</v>
          </cell>
          <cell r="AD1542">
            <v>0</v>
          </cell>
          <cell r="AE1542">
            <v>0</v>
          </cell>
          <cell r="AF1542">
            <v>0</v>
          </cell>
          <cell r="AG1542">
            <v>3070</v>
          </cell>
          <cell r="AH1542">
            <v>1470</v>
          </cell>
          <cell r="AI1542">
            <v>475</v>
          </cell>
          <cell r="AJ1542">
            <v>86.4</v>
          </cell>
          <cell r="AK1542">
            <v>78</v>
          </cell>
          <cell r="AL1542">
            <v>5.28</v>
          </cell>
          <cell r="AM1542">
            <v>107</v>
          </cell>
          <cell r="AN1542">
            <v>32.5</v>
          </cell>
          <cell r="AO1542">
            <v>21.4</v>
          </cell>
          <cell r="AP1542">
            <v>2.5099999999999998</v>
          </cell>
          <cell r="AQ1542">
            <v>0</v>
          </cell>
          <cell r="AR1542">
            <v>2.1</v>
          </cell>
          <cell r="AS1542">
            <v>3570</v>
          </cell>
          <cell r="AT1542">
            <v>0</v>
          </cell>
          <cell r="AU1542">
            <v>28.9</v>
          </cell>
          <cell r="AV1542">
            <v>46.3</v>
          </cell>
          <cell r="AW1542">
            <v>17.8</v>
          </cell>
          <cell r="AX1542">
            <v>42.4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D1542" t="str">
            <v>W310x86</v>
          </cell>
          <cell r="BE1542" t="str">
            <v>W310x86</v>
          </cell>
          <cell r="BF1542">
            <v>86.399999999999991</v>
          </cell>
          <cell r="BG1542">
            <v>109.763577</v>
          </cell>
          <cell r="BH1542">
            <v>31.000199999999996</v>
          </cell>
          <cell r="BI1542">
            <v>0</v>
          </cell>
          <cell r="BJ1542">
            <v>0</v>
          </cell>
          <cell r="BK1542">
            <v>25.41</v>
          </cell>
          <cell r="BL1542">
            <v>0</v>
          </cell>
          <cell r="BM1542">
            <v>0</v>
          </cell>
          <cell r="BN1542">
            <v>0.91475999999999991</v>
          </cell>
          <cell r="BO1542">
            <v>1.6262399999999999</v>
          </cell>
          <cell r="BP1542">
            <v>0</v>
          </cell>
          <cell r="BQ1542">
            <v>0</v>
          </cell>
          <cell r="BR1542">
            <v>0</v>
          </cell>
          <cell r="BS1542">
            <v>3.1508400000000001</v>
          </cell>
          <cell r="BT1542">
            <v>3.8114999999999997</v>
          </cell>
          <cell r="BU1542">
            <v>2.3821875000000001</v>
          </cell>
          <cell r="BV1542">
            <v>24.400000000000002</v>
          </cell>
          <cell r="BW1542">
            <v>0</v>
          </cell>
          <cell r="BX1542">
            <v>0</v>
          </cell>
          <cell r="BY1542">
            <v>0</v>
          </cell>
          <cell r="BZ1542">
            <v>0</v>
          </cell>
          <cell r="CA1542">
            <v>0</v>
          </cell>
          <cell r="CB1542">
            <v>7.82</v>
          </cell>
          <cell r="CC1542">
            <v>0</v>
          </cell>
          <cell r="CD1542">
            <v>27</v>
          </cell>
          <cell r="CE1542">
            <v>0</v>
          </cell>
          <cell r="CF1542">
            <v>0</v>
          </cell>
          <cell r="CG1542">
            <v>0</v>
          </cell>
          <cell r="CH1542">
            <v>215676.71</v>
          </cell>
          <cell r="CI1542">
            <v>0.29784312892502779</v>
          </cell>
          <cell r="CJ1542">
            <v>19802.146529486476</v>
          </cell>
          <cell r="CK1542">
            <v>1417.5152427744001</v>
          </cell>
          <cell r="CL1542">
            <v>1279.7012608379998</v>
          </cell>
          <cell r="CM1542">
            <v>13.41648</v>
          </cell>
          <cell r="CN1542">
            <v>4460.6940603264266</v>
          </cell>
          <cell r="CO1542">
            <v>533.20885868250002</v>
          </cell>
          <cell r="CP1542">
            <v>351.09752540939996</v>
          </cell>
          <cell r="CQ1542">
            <v>6.3779099999999991</v>
          </cell>
          <cell r="CR1542">
            <v>0</v>
          </cell>
          <cell r="CS1542">
            <v>87.546332025098096</v>
          </cell>
          <cell r="CT1542">
            <v>960939.85563044192</v>
          </cell>
          <cell r="CU1542">
            <v>0</v>
          </cell>
          <cell r="CV1542">
            <v>186.59808089999999</v>
          </cell>
          <cell r="CW1542">
            <v>1930.1881775057341</v>
          </cell>
          <cell r="CX1542">
            <v>292.03439029380002</v>
          </cell>
          <cell r="CY1542">
            <v>695.63248025039991</v>
          </cell>
          <cell r="CZ1542">
            <v>0</v>
          </cell>
          <cell r="DA1542">
            <v>0</v>
          </cell>
          <cell r="DB1542">
            <v>0</v>
          </cell>
          <cell r="DC1542">
            <v>0</v>
          </cell>
        </row>
        <row r="1543">
          <cell r="C1543" t="str">
            <v>W12x65</v>
          </cell>
          <cell r="D1543" t="str">
            <v>F</v>
          </cell>
          <cell r="E1543">
            <v>65</v>
          </cell>
          <cell r="F1543">
            <v>19.100000000000001</v>
          </cell>
          <cell r="G1543">
            <v>12.1</v>
          </cell>
          <cell r="H1543">
            <v>0</v>
          </cell>
          <cell r="I1543">
            <v>0</v>
          </cell>
          <cell r="J1543">
            <v>12</v>
          </cell>
          <cell r="K1543">
            <v>0</v>
          </cell>
          <cell r="L1543">
            <v>0</v>
          </cell>
          <cell r="M1543">
            <v>0.39</v>
          </cell>
          <cell r="N1543">
            <v>0.60499999999999998</v>
          </cell>
          <cell r="O1543">
            <v>0</v>
          </cell>
          <cell r="P1543">
            <v>0</v>
          </cell>
          <cell r="Q1543">
            <v>0</v>
          </cell>
          <cell r="R1543">
            <v>1.2</v>
          </cell>
          <cell r="S1543">
            <v>1.5</v>
          </cell>
          <cell r="T1543">
            <v>1</v>
          </cell>
          <cell r="U1543">
            <v>9.6999999999999993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9.92</v>
          </cell>
          <cell r="AB1543">
            <v>0</v>
          </cell>
          <cell r="AC1543">
            <v>24.9</v>
          </cell>
          <cell r="AD1543">
            <v>0</v>
          </cell>
          <cell r="AE1543">
            <v>0</v>
          </cell>
          <cell r="AF1543">
            <v>0</v>
          </cell>
          <cell r="AG1543">
            <v>2940</v>
          </cell>
          <cell r="AH1543">
            <v>1720</v>
          </cell>
          <cell r="AI1543">
            <v>533</v>
          </cell>
          <cell r="AJ1543">
            <v>96.8</v>
          </cell>
          <cell r="AK1543">
            <v>87.9</v>
          </cell>
          <cell r="AL1543">
            <v>5.28</v>
          </cell>
          <cell r="AM1543">
            <v>174</v>
          </cell>
          <cell r="AN1543">
            <v>44.1</v>
          </cell>
          <cell r="AO1543">
            <v>29.1</v>
          </cell>
          <cell r="AP1543">
            <v>3.02</v>
          </cell>
          <cell r="AQ1543">
            <v>0</v>
          </cell>
          <cell r="AR1543">
            <v>2.1800000000000002</v>
          </cell>
          <cell r="AS1543">
            <v>5770</v>
          </cell>
          <cell r="AT1543">
            <v>0</v>
          </cell>
          <cell r="AU1543">
            <v>34.5</v>
          </cell>
          <cell r="AV1543">
            <v>62.7</v>
          </cell>
          <cell r="AW1543">
            <v>20.2</v>
          </cell>
          <cell r="AX1543">
            <v>47.6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D1543" t="str">
            <v>W310x97</v>
          </cell>
          <cell r="BE1543" t="str">
            <v>W310x97</v>
          </cell>
          <cell r="BF1543">
            <v>96.8</v>
          </cell>
          <cell r="BG1543">
            <v>123.3226071</v>
          </cell>
          <cell r="BH1543">
            <v>30.746099999999998</v>
          </cell>
          <cell r="BI1543">
            <v>0</v>
          </cell>
          <cell r="BJ1543">
            <v>0</v>
          </cell>
          <cell r="BK1543">
            <v>30.491999999999997</v>
          </cell>
          <cell r="BL1543">
            <v>0</v>
          </cell>
          <cell r="BM1543">
            <v>0</v>
          </cell>
          <cell r="BN1543">
            <v>0.99099000000000004</v>
          </cell>
          <cell r="BO1543">
            <v>1.5373049999999999</v>
          </cell>
          <cell r="BP1543">
            <v>0</v>
          </cell>
          <cell r="BQ1543">
            <v>0</v>
          </cell>
          <cell r="BR1543">
            <v>0</v>
          </cell>
          <cell r="BS1543">
            <v>3.0491999999999999</v>
          </cell>
          <cell r="BT1543">
            <v>3.8114999999999997</v>
          </cell>
          <cell r="BU1543">
            <v>2.5409999999999999</v>
          </cell>
          <cell r="BV1543">
            <v>24.400000000000002</v>
          </cell>
          <cell r="BW1543">
            <v>0</v>
          </cell>
          <cell r="BX1543">
            <v>0</v>
          </cell>
          <cell r="BY1543">
            <v>0</v>
          </cell>
          <cell r="BZ1543">
            <v>0</v>
          </cell>
          <cell r="CA1543">
            <v>0</v>
          </cell>
          <cell r="CB1543">
            <v>9.92</v>
          </cell>
          <cell r="CC1543">
            <v>0</v>
          </cell>
          <cell r="CD1543">
            <v>24.9</v>
          </cell>
          <cell r="CE1543">
            <v>0</v>
          </cell>
          <cell r="CF1543">
            <v>0</v>
          </cell>
          <cell r="CG1543">
            <v>0</v>
          </cell>
          <cell r="CH1543">
            <v>206543.82</v>
          </cell>
          <cell r="CI1543">
            <v>0.34849672227962436</v>
          </cell>
          <cell r="CJ1543">
            <v>22220.092842560611</v>
          </cell>
          <cell r="CK1543">
            <v>1588.1420775527999</v>
          </cell>
          <cell r="CL1543">
            <v>1442.1248824059001</v>
          </cell>
          <cell r="CM1543">
            <v>13.41648</v>
          </cell>
          <cell r="CN1543">
            <v>7253.8389392224135</v>
          </cell>
          <cell r="CO1543">
            <v>723.52340516610002</v>
          </cell>
          <cell r="CP1543">
            <v>477.42700885109997</v>
          </cell>
          <cell r="CQ1543">
            <v>7.6738200000000001</v>
          </cell>
          <cell r="CR1543">
            <v>0</v>
          </cell>
          <cell r="CS1543">
            <v>90.881430387958986</v>
          </cell>
          <cell r="CT1543">
            <v>1553115.6770273531</v>
          </cell>
          <cell r="CU1543">
            <v>0</v>
          </cell>
          <cell r="CV1543">
            <v>222.7554945</v>
          </cell>
          <cell r="CW1543">
            <v>2613.883341892215</v>
          </cell>
          <cell r="CX1543">
            <v>331.40981370419996</v>
          </cell>
          <cell r="CY1543">
            <v>780.94589763959993</v>
          </cell>
          <cell r="CZ1543">
            <v>0</v>
          </cell>
          <cell r="DA1543">
            <v>0</v>
          </cell>
          <cell r="DB1543">
            <v>0</v>
          </cell>
          <cell r="DC1543">
            <v>0</v>
          </cell>
        </row>
        <row r="1544">
          <cell r="C1544" t="str">
            <v>W12x72</v>
          </cell>
          <cell r="D1544" t="str">
            <v>F</v>
          </cell>
          <cell r="E1544">
            <v>72</v>
          </cell>
          <cell r="F1544">
            <v>21.1</v>
          </cell>
          <cell r="G1544">
            <v>12.3</v>
          </cell>
          <cell r="H1544">
            <v>0</v>
          </cell>
          <cell r="I1544">
            <v>0</v>
          </cell>
          <cell r="J1544">
            <v>12</v>
          </cell>
          <cell r="K1544">
            <v>0</v>
          </cell>
          <cell r="L1544">
            <v>0</v>
          </cell>
          <cell r="M1544">
            <v>0.43</v>
          </cell>
          <cell r="N1544">
            <v>0.67</v>
          </cell>
          <cell r="O1544">
            <v>0</v>
          </cell>
          <cell r="P1544">
            <v>0</v>
          </cell>
          <cell r="Q1544">
            <v>0</v>
          </cell>
          <cell r="R1544">
            <v>1.27</v>
          </cell>
          <cell r="S1544">
            <v>1.5625</v>
          </cell>
          <cell r="T1544">
            <v>1.0625</v>
          </cell>
          <cell r="U1544">
            <v>9.7600000000000016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8.99</v>
          </cell>
          <cell r="AB1544">
            <v>0</v>
          </cell>
          <cell r="AC1544">
            <v>22.6</v>
          </cell>
          <cell r="AD1544">
            <v>0</v>
          </cell>
          <cell r="AE1544">
            <v>0</v>
          </cell>
          <cell r="AF1544">
            <v>0</v>
          </cell>
          <cell r="AG1544">
            <v>3230</v>
          </cell>
          <cell r="AH1544">
            <v>1180</v>
          </cell>
          <cell r="AI1544">
            <v>597</v>
          </cell>
          <cell r="AJ1544">
            <v>108</v>
          </cell>
          <cell r="AK1544">
            <v>97.4</v>
          </cell>
          <cell r="AL1544">
            <v>5.31</v>
          </cell>
          <cell r="AM1544">
            <v>195</v>
          </cell>
          <cell r="AN1544">
            <v>49.2</v>
          </cell>
          <cell r="AO1544">
            <v>32.4</v>
          </cell>
          <cell r="AP1544">
            <v>3.04</v>
          </cell>
          <cell r="AQ1544">
            <v>0</v>
          </cell>
          <cell r="AR1544">
            <v>2.93</v>
          </cell>
          <cell r="AS1544">
            <v>6540</v>
          </cell>
          <cell r="AT1544">
            <v>0</v>
          </cell>
          <cell r="AU1544">
            <v>34.9</v>
          </cell>
          <cell r="AV1544">
            <v>70.3</v>
          </cell>
          <cell r="AW1544">
            <v>22.5</v>
          </cell>
          <cell r="AX1544">
            <v>53.1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D1544" t="str">
            <v>W310x107</v>
          </cell>
          <cell r="BE1544" t="str">
            <v>W310x107</v>
          </cell>
          <cell r="BF1544">
            <v>107.19999999999999</v>
          </cell>
          <cell r="BG1544">
            <v>136.23596910000001</v>
          </cell>
          <cell r="BH1544">
            <v>31.254300000000001</v>
          </cell>
          <cell r="BI1544">
            <v>0</v>
          </cell>
          <cell r="BJ1544">
            <v>0</v>
          </cell>
          <cell r="BK1544">
            <v>30.491999999999997</v>
          </cell>
          <cell r="BL1544">
            <v>0</v>
          </cell>
          <cell r="BM1544">
            <v>0</v>
          </cell>
          <cell r="BN1544">
            <v>1.09263</v>
          </cell>
          <cell r="BO1544">
            <v>1.7024700000000001</v>
          </cell>
          <cell r="BP1544">
            <v>0</v>
          </cell>
          <cell r="BQ1544">
            <v>0</v>
          </cell>
          <cell r="BR1544">
            <v>0</v>
          </cell>
          <cell r="BS1544">
            <v>3.2270699999999999</v>
          </cell>
          <cell r="BT1544">
            <v>3.9703124999999999</v>
          </cell>
          <cell r="BU1544">
            <v>2.6998124999999997</v>
          </cell>
          <cell r="BV1544">
            <v>24.6</v>
          </cell>
          <cell r="BW1544">
            <v>0</v>
          </cell>
          <cell r="BX1544">
            <v>0</v>
          </cell>
          <cell r="BY1544">
            <v>0</v>
          </cell>
          <cell r="BZ1544">
            <v>0</v>
          </cell>
          <cell r="CA1544">
            <v>0</v>
          </cell>
          <cell r="CB1544">
            <v>8.99</v>
          </cell>
          <cell r="CC1544">
            <v>0</v>
          </cell>
          <cell r="CD1544">
            <v>22.6</v>
          </cell>
          <cell r="CE1544">
            <v>0</v>
          </cell>
          <cell r="CF1544">
            <v>0</v>
          </cell>
          <cell r="CG1544">
            <v>0</v>
          </cell>
          <cell r="CH1544">
            <v>226917.19</v>
          </cell>
          <cell r="CI1544">
            <v>0.23908496063369578</v>
          </cell>
          <cell r="CJ1544">
            <v>24888.171532849316</v>
          </cell>
          <cell r="CK1544">
            <v>1771.8940534679998</v>
          </cell>
          <cell r="CL1544">
            <v>1597.9859334053999</v>
          </cell>
          <cell r="CM1544">
            <v>13.492709999999999</v>
          </cell>
          <cell r="CN1544">
            <v>8129.3022594733948</v>
          </cell>
          <cell r="CO1544">
            <v>807.19617991320001</v>
          </cell>
          <cell r="CP1544">
            <v>531.56821604039999</v>
          </cell>
          <cell r="CQ1544">
            <v>7.72464</v>
          </cell>
          <cell r="CR1544">
            <v>0</v>
          </cell>
          <cell r="CS1544">
            <v>122.14797753977973</v>
          </cell>
          <cell r="CT1544">
            <v>1760377.2145162718</v>
          </cell>
          <cell r="CU1544">
            <v>0</v>
          </cell>
          <cell r="CV1544">
            <v>225.33816689999998</v>
          </cell>
          <cell r="CW1544">
            <v>2930.7176863639979</v>
          </cell>
          <cell r="CX1544">
            <v>369.14459447249999</v>
          </cell>
          <cell r="CY1544">
            <v>871.18124295509995</v>
          </cell>
          <cell r="CZ1544">
            <v>0</v>
          </cell>
          <cell r="DA1544">
            <v>0</v>
          </cell>
          <cell r="DB1544">
            <v>0</v>
          </cell>
          <cell r="DC1544">
            <v>0</v>
          </cell>
        </row>
        <row r="1545">
          <cell r="C1545" t="str">
            <v>W12x79</v>
          </cell>
          <cell r="D1545" t="str">
            <v>F</v>
          </cell>
          <cell r="E1545">
            <v>79</v>
          </cell>
          <cell r="F1545">
            <v>23.2</v>
          </cell>
          <cell r="G1545">
            <v>12.4</v>
          </cell>
          <cell r="H1545">
            <v>0</v>
          </cell>
          <cell r="I1545">
            <v>0</v>
          </cell>
          <cell r="J1545">
            <v>12.1</v>
          </cell>
          <cell r="K1545">
            <v>0</v>
          </cell>
          <cell r="L1545">
            <v>0</v>
          </cell>
          <cell r="M1545">
            <v>0.47</v>
          </cell>
          <cell r="N1545">
            <v>0.73499999999999999</v>
          </cell>
          <cell r="O1545">
            <v>0</v>
          </cell>
          <cell r="P1545">
            <v>0</v>
          </cell>
          <cell r="Q1545">
            <v>0</v>
          </cell>
          <cell r="R1545">
            <v>1.33</v>
          </cell>
          <cell r="S1545">
            <v>1.625</v>
          </cell>
          <cell r="T1545">
            <v>1.0625</v>
          </cell>
          <cell r="U1545">
            <v>9.74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8.2200000000000006</v>
          </cell>
          <cell r="AB1545">
            <v>0</v>
          </cell>
          <cell r="AC1545">
            <v>20.7</v>
          </cell>
          <cell r="AD1545">
            <v>0</v>
          </cell>
          <cell r="AE1545">
            <v>0</v>
          </cell>
          <cell r="AF1545">
            <v>0</v>
          </cell>
          <cell r="AG1545">
            <v>3530</v>
          </cell>
          <cell r="AH1545">
            <v>839</v>
          </cell>
          <cell r="AI1545">
            <v>662</v>
          </cell>
          <cell r="AJ1545">
            <v>119</v>
          </cell>
          <cell r="AK1545">
            <v>107</v>
          </cell>
          <cell r="AL1545">
            <v>5.34</v>
          </cell>
          <cell r="AM1545">
            <v>216</v>
          </cell>
          <cell r="AN1545">
            <v>54.3</v>
          </cell>
          <cell r="AO1545">
            <v>35.799999999999997</v>
          </cell>
          <cell r="AP1545">
            <v>3.05</v>
          </cell>
          <cell r="AQ1545">
            <v>0</v>
          </cell>
          <cell r="AR1545">
            <v>3.84</v>
          </cell>
          <cell r="AS1545">
            <v>7320</v>
          </cell>
          <cell r="AT1545">
            <v>0</v>
          </cell>
          <cell r="AU1545">
            <v>35.200000000000003</v>
          </cell>
          <cell r="AV1545">
            <v>78.099999999999994</v>
          </cell>
          <cell r="AW1545">
            <v>24.8</v>
          </cell>
          <cell r="AX1545">
            <v>58.7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D1545" t="str">
            <v>W310x117</v>
          </cell>
          <cell r="BE1545" t="str">
            <v>W310x117</v>
          </cell>
          <cell r="BF1545">
            <v>117.6</v>
          </cell>
          <cell r="BG1545">
            <v>149.79499919999998</v>
          </cell>
          <cell r="BH1545">
            <v>31.508400000000002</v>
          </cell>
          <cell r="BI1545">
            <v>0</v>
          </cell>
          <cell r="BJ1545">
            <v>0</v>
          </cell>
          <cell r="BK1545">
            <v>30.746099999999998</v>
          </cell>
          <cell r="BL1545">
            <v>0</v>
          </cell>
          <cell r="BM1545">
            <v>0</v>
          </cell>
          <cell r="BN1545">
            <v>1.1942699999999999</v>
          </cell>
          <cell r="BO1545">
            <v>1.8676349999999999</v>
          </cell>
          <cell r="BP1545">
            <v>0</v>
          </cell>
          <cell r="BQ1545">
            <v>0</v>
          </cell>
          <cell r="BR1545">
            <v>0</v>
          </cell>
          <cell r="BS1545">
            <v>3.3795299999999999</v>
          </cell>
          <cell r="BT1545">
            <v>4.1291250000000002</v>
          </cell>
          <cell r="BU1545">
            <v>2.6998124999999997</v>
          </cell>
          <cell r="BV1545">
            <v>24.5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8.2200000000000006</v>
          </cell>
          <cell r="CC1545">
            <v>0</v>
          </cell>
          <cell r="CD1545">
            <v>20.7</v>
          </cell>
          <cell r="CE1545">
            <v>0</v>
          </cell>
          <cell r="CF1545">
            <v>0</v>
          </cell>
          <cell r="CG1545">
            <v>0</v>
          </cell>
          <cell r="CH1545">
            <v>247993.09</v>
          </cell>
          <cell r="CI1545">
            <v>0.16999345929802606</v>
          </cell>
          <cell r="CJ1545">
            <v>27597.93895267378</v>
          </cell>
          <cell r="CK1545">
            <v>1952.3647440989998</v>
          </cell>
          <cell r="CL1545">
            <v>1755.4876270469999</v>
          </cell>
          <cell r="CM1545">
            <v>13.56894</v>
          </cell>
          <cell r="CN1545">
            <v>9004.7655797243751</v>
          </cell>
          <cell r="CO1545">
            <v>890.86895466029989</v>
          </cell>
          <cell r="CP1545">
            <v>587.35006587179987</v>
          </cell>
          <cell r="CQ1545">
            <v>7.750049999999999</v>
          </cell>
          <cell r="CR1545">
            <v>0</v>
          </cell>
          <cell r="CS1545">
            <v>160.08472141732224</v>
          </cell>
          <cell r="CT1545">
            <v>1970330.4602842676</v>
          </cell>
          <cell r="CU1545">
            <v>0</v>
          </cell>
          <cell r="CV1545">
            <v>227.27517120000002</v>
          </cell>
          <cell r="CW1545">
            <v>3255.8897767429339</v>
          </cell>
          <cell r="CX1545">
            <v>406.87937524080002</v>
          </cell>
          <cell r="CY1545">
            <v>963.05723091269999</v>
          </cell>
          <cell r="CZ1545">
            <v>0</v>
          </cell>
          <cell r="DA1545">
            <v>0</v>
          </cell>
          <cell r="DB1545">
            <v>0</v>
          </cell>
          <cell r="DC1545">
            <v>0</v>
          </cell>
        </row>
        <row r="1546">
          <cell r="C1546" t="str">
            <v>W12x87</v>
          </cell>
          <cell r="D1546" t="str">
            <v>F</v>
          </cell>
          <cell r="E1546">
            <v>87</v>
          </cell>
          <cell r="F1546">
            <v>25.6</v>
          </cell>
          <cell r="G1546">
            <v>12.5</v>
          </cell>
          <cell r="H1546">
            <v>0</v>
          </cell>
          <cell r="I1546">
            <v>0</v>
          </cell>
          <cell r="J1546">
            <v>12.1</v>
          </cell>
          <cell r="K1546">
            <v>0</v>
          </cell>
          <cell r="L1546">
            <v>0</v>
          </cell>
          <cell r="M1546">
            <v>0.51500000000000001</v>
          </cell>
          <cell r="N1546">
            <v>0.81</v>
          </cell>
          <cell r="O1546">
            <v>0</v>
          </cell>
          <cell r="P1546">
            <v>0</v>
          </cell>
          <cell r="Q1546">
            <v>0</v>
          </cell>
          <cell r="R1546">
            <v>1.41</v>
          </cell>
          <cell r="S1546">
            <v>1.6875</v>
          </cell>
          <cell r="T1546">
            <v>1.0625</v>
          </cell>
          <cell r="U1546">
            <v>9.68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7.48</v>
          </cell>
          <cell r="AB1546">
            <v>0</v>
          </cell>
          <cell r="AC1546">
            <v>18.899999999999999</v>
          </cell>
          <cell r="AD1546">
            <v>0</v>
          </cell>
          <cell r="AE1546">
            <v>0</v>
          </cell>
          <cell r="AF1546">
            <v>0</v>
          </cell>
          <cell r="AG1546">
            <v>3880</v>
          </cell>
          <cell r="AH1546">
            <v>586</v>
          </cell>
          <cell r="AI1546">
            <v>740</v>
          </cell>
          <cell r="AJ1546">
            <v>132</v>
          </cell>
          <cell r="AK1546">
            <v>118</v>
          </cell>
          <cell r="AL1546">
            <v>5.38</v>
          </cell>
          <cell r="AM1546">
            <v>241</v>
          </cell>
          <cell r="AN1546">
            <v>60.4</v>
          </cell>
          <cell r="AO1546">
            <v>39.700000000000003</v>
          </cell>
          <cell r="AP1546">
            <v>3.07</v>
          </cell>
          <cell r="AQ1546">
            <v>0</v>
          </cell>
          <cell r="AR1546">
            <v>5.0999999999999996</v>
          </cell>
          <cell r="AS1546">
            <v>8280</v>
          </cell>
          <cell r="AT1546">
            <v>0</v>
          </cell>
          <cell r="AU1546">
            <v>35.5</v>
          </cell>
          <cell r="AV1546">
            <v>87.2</v>
          </cell>
          <cell r="AW1546">
            <v>27.6</v>
          </cell>
          <cell r="AX1546">
            <v>65.2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D1546" t="str">
            <v>W310x129</v>
          </cell>
          <cell r="BE1546" t="str">
            <v>W310x129</v>
          </cell>
          <cell r="BF1546">
            <v>129.5</v>
          </cell>
          <cell r="BG1546">
            <v>165.29103359999999</v>
          </cell>
          <cell r="BH1546">
            <v>31.762499999999999</v>
          </cell>
          <cell r="BI1546">
            <v>0</v>
          </cell>
          <cell r="BJ1546">
            <v>0</v>
          </cell>
          <cell r="BK1546">
            <v>30.746099999999998</v>
          </cell>
          <cell r="BL1546">
            <v>0</v>
          </cell>
          <cell r="BM1546">
            <v>0</v>
          </cell>
          <cell r="BN1546">
            <v>1.3086150000000001</v>
          </cell>
          <cell r="BO1546">
            <v>2.0582099999999999</v>
          </cell>
          <cell r="BP1546">
            <v>0</v>
          </cell>
          <cell r="BQ1546">
            <v>0</v>
          </cell>
          <cell r="BR1546">
            <v>0</v>
          </cell>
          <cell r="BS1546">
            <v>3.5828099999999998</v>
          </cell>
          <cell r="BT1546">
            <v>4.2879375</v>
          </cell>
          <cell r="BU1546">
            <v>2.6998124999999997</v>
          </cell>
          <cell r="BV1546">
            <v>24.3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7.48</v>
          </cell>
          <cell r="CC1546">
            <v>0</v>
          </cell>
          <cell r="CD1546">
            <v>18.899999999999999</v>
          </cell>
          <cell r="CE1546">
            <v>0</v>
          </cell>
          <cell r="CF1546">
            <v>0</v>
          </cell>
          <cell r="CG1546">
            <v>0</v>
          </cell>
          <cell r="CH1546">
            <v>272581.64</v>
          </cell>
          <cell r="CI1546">
            <v>0.11873202282317434</v>
          </cell>
          <cell r="CJ1546">
            <v>30849.659856463139</v>
          </cell>
          <cell r="CK1546">
            <v>2165.6482875719998</v>
          </cell>
          <cell r="CL1546">
            <v>1935.958317678</v>
          </cell>
          <cell r="CM1546">
            <v>13.670579999999999</v>
          </cell>
          <cell r="CN1546">
            <v>10046.9838181184</v>
          </cell>
          <cell r="CO1546">
            <v>990.94815582839988</v>
          </cell>
          <cell r="CP1546">
            <v>651.33512891370003</v>
          </cell>
          <cell r="CQ1546">
            <v>7.8008699999999997</v>
          </cell>
          <cell r="CR1546">
            <v>0</v>
          </cell>
          <cell r="CS1546">
            <v>212.61252063238109</v>
          </cell>
          <cell r="CT1546">
            <v>2228734.4550756468</v>
          </cell>
          <cell r="CU1546">
            <v>0</v>
          </cell>
          <cell r="CV1546">
            <v>229.2121755</v>
          </cell>
          <cell r="CW1546">
            <v>3635.2572155183593</v>
          </cell>
          <cell r="CX1546">
            <v>452.81736921959998</v>
          </cell>
          <cell r="CY1546">
            <v>1069.6990026491999</v>
          </cell>
          <cell r="CZ1546">
            <v>0</v>
          </cell>
          <cell r="DA1546">
            <v>0</v>
          </cell>
          <cell r="DB1546">
            <v>0</v>
          </cell>
          <cell r="DC1546">
            <v>0</v>
          </cell>
        </row>
        <row r="1547">
          <cell r="C1547" t="str">
            <v>W12x96</v>
          </cell>
          <cell r="D1547" t="str">
            <v>F</v>
          </cell>
          <cell r="E1547">
            <v>96</v>
          </cell>
          <cell r="F1547">
            <v>28.2</v>
          </cell>
          <cell r="G1547">
            <v>12.7</v>
          </cell>
          <cell r="H1547">
            <v>0</v>
          </cell>
          <cell r="I1547">
            <v>0</v>
          </cell>
          <cell r="J1547">
            <v>12.2</v>
          </cell>
          <cell r="K1547">
            <v>0</v>
          </cell>
          <cell r="L1547">
            <v>0</v>
          </cell>
          <cell r="M1547">
            <v>0.55000000000000004</v>
          </cell>
          <cell r="N1547">
            <v>0.9</v>
          </cell>
          <cell r="O1547">
            <v>0</v>
          </cell>
          <cell r="P1547">
            <v>0</v>
          </cell>
          <cell r="Q1547">
            <v>0</v>
          </cell>
          <cell r="R1547">
            <v>1.5</v>
          </cell>
          <cell r="S1547">
            <v>1.8125</v>
          </cell>
          <cell r="T1547">
            <v>1.125</v>
          </cell>
          <cell r="U1547">
            <v>9.6999999999999993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6.76</v>
          </cell>
          <cell r="AB1547">
            <v>0</v>
          </cell>
          <cell r="AC1547">
            <v>17.7</v>
          </cell>
          <cell r="AD1547">
            <v>0</v>
          </cell>
          <cell r="AE1547">
            <v>0</v>
          </cell>
          <cell r="AF1547">
            <v>0</v>
          </cell>
          <cell r="AG1547">
            <v>4250</v>
          </cell>
          <cell r="AH1547">
            <v>407</v>
          </cell>
          <cell r="AI1547">
            <v>833</v>
          </cell>
          <cell r="AJ1547">
            <v>147</v>
          </cell>
          <cell r="AK1547">
            <v>131</v>
          </cell>
          <cell r="AL1547">
            <v>5.44</v>
          </cell>
          <cell r="AM1547">
            <v>270</v>
          </cell>
          <cell r="AN1547">
            <v>67.5</v>
          </cell>
          <cell r="AO1547">
            <v>44.4</v>
          </cell>
          <cell r="AP1547">
            <v>3.09</v>
          </cell>
          <cell r="AQ1547">
            <v>0</v>
          </cell>
          <cell r="AR1547">
            <v>6.85</v>
          </cell>
          <cell r="AS1547">
            <v>9410</v>
          </cell>
          <cell r="AT1547">
            <v>0</v>
          </cell>
          <cell r="AU1547">
            <v>35.9</v>
          </cell>
          <cell r="AV1547">
            <v>98.2</v>
          </cell>
          <cell r="AW1547">
            <v>30.9</v>
          </cell>
          <cell r="AX1547">
            <v>72.8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D1547" t="str">
            <v>W310x143</v>
          </cell>
          <cell r="BE1547" t="str">
            <v>W310x143</v>
          </cell>
          <cell r="BF1547">
            <v>142.9</v>
          </cell>
          <cell r="BG1547">
            <v>182.07840419999999</v>
          </cell>
          <cell r="BH1547">
            <v>32.270699999999998</v>
          </cell>
          <cell r="BI1547">
            <v>0</v>
          </cell>
          <cell r="BJ1547">
            <v>0</v>
          </cell>
          <cell r="BK1547">
            <v>31.000199999999996</v>
          </cell>
          <cell r="BL1547">
            <v>0</v>
          </cell>
          <cell r="BM1547">
            <v>0</v>
          </cell>
          <cell r="BN1547">
            <v>1.3975500000000001</v>
          </cell>
          <cell r="BO1547">
            <v>2.2869000000000002</v>
          </cell>
          <cell r="BP1547">
            <v>0</v>
          </cell>
          <cell r="BQ1547">
            <v>0</v>
          </cell>
          <cell r="BR1547">
            <v>0</v>
          </cell>
          <cell r="BS1547">
            <v>3.8114999999999997</v>
          </cell>
          <cell r="BT1547">
            <v>4.6055624999999996</v>
          </cell>
          <cell r="BU1547">
            <v>2.858625</v>
          </cell>
          <cell r="BV1547">
            <v>24.400000000000002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6.76</v>
          </cell>
          <cell r="CC1547">
            <v>0</v>
          </cell>
          <cell r="CD1547">
            <v>17.7</v>
          </cell>
          <cell r="CE1547">
            <v>0</v>
          </cell>
          <cell r="CF1547">
            <v>0</v>
          </cell>
          <cell r="CG1547">
            <v>0</v>
          </cell>
          <cell r="CH1547">
            <v>298575.25</v>
          </cell>
          <cell r="CI1547">
            <v>8.2464049981283205E-2</v>
          </cell>
          <cell r="CJ1547">
            <v>34726.711703288915</v>
          </cell>
          <cell r="CK1547">
            <v>2411.7446838870001</v>
          </cell>
          <cell r="CL1547">
            <v>2149.2418611509997</v>
          </cell>
          <cell r="CM1547">
            <v>13.823040000000001</v>
          </cell>
          <cell r="CN1547">
            <v>11255.95697465547</v>
          </cell>
          <cell r="CO1547">
            <v>1107.4337834174999</v>
          </cell>
          <cell r="CP1547">
            <v>728.44533309239989</v>
          </cell>
          <cell r="CQ1547">
            <v>7.8516899999999996</v>
          </cell>
          <cell r="CR1547">
            <v>0</v>
          </cell>
          <cell r="CS1547">
            <v>285.56779731996284</v>
          </cell>
          <cell r="CT1547">
            <v>2532897.4906113329</v>
          </cell>
          <cell r="CU1547">
            <v>0</v>
          </cell>
          <cell r="CV1547">
            <v>231.79484789999998</v>
          </cell>
          <cell r="CW1547">
            <v>4093.83324041173</v>
          </cell>
          <cell r="CX1547">
            <v>506.95857640889994</v>
          </cell>
          <cell r="CY1547">
            <v>1194.3878434487999</v>
          </cell>
          <cell r="CZ1547">
            <v>0</v>
          </cell>
          <cell r="DA1547">
            <v>0</v>
          </cell>
          <cell r="DB1547">
            <v>0</v>
          </cell>
          <cell r="DC1547">
            <v>0</v>
          </cell>
        </row>
        <row r="1548">
          <cell r="C1548" t="str">
            <v>W14x109</v>
          </cell>
          <cell r="D1548" t="str">
            <v>F</v>
          </cell>
          <cell r="E1548">
            <v>109</v>
          </cell>
          <cell r="F1548">
            <v>32</v>
          </cell>
          <cell r="G1548">
            <v>14.3</v>
          </cell>
          <cell r="H1548">
            <v>0</v>
          </cell>
          <cell r="I1548">
            <v>0</v>
          </cell>
          <cell r="J1548">
            <v>14.6</v>
          </cell>
          <cell r="K1548">
            <v>0</v>
          </cell>
          <cell r="L1548">
            <v>0</v>
          </cell>
          <cell r="M1548">
            <v>0.52500000000000002</v>
          </cell>
          <cell r="N1548">
            <v>0.86</v>
          </cell>
          <cell r="O1548">
            <v>0</v>
          </cell>
          <cell r="P1548">
            <v>0</v>
          </cell>
          <cell r="Q1548">
            <v>0</v>
          </cell>
          <cell r="R1548">
            <v>1.46</v>
          </cell>
          <cell r="S1548">
            <v>2.1875</v>
          </cell>
          <cell r="T1548">
            <v>1.5</v>
          </cell>
          <cell r="U1548">
            <v>11.38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8.49</v>
          </cell>
          <cell r="AB1548">
            <v>0</v>
          </cell>
          <cell r="AC1548">
            <v>21.7</v>
          </cell>
          <cell r="AD1548">
            <v>0</v>
          </cell>
          <cell r="AE1548">
            <v>0</v>
          </cell>
          <cell r="AF1548">
            <v>0</v>
          </cell>
          <cell r="AG1548">
            <v>3490</v>
          </cell>
          <cell r="AH1548">
            <v>853</v>
          </cell>
          <cell r="AI1548">
            <v>1240</v>
          </cell>
          <cell r="AJ1548">
            <v>192</v>
          </cell>
          <cell r="AK1548">
            <v>173</v>
          </cell>
          <cell r="AL1548">
            <v>6.22</v>
          </cell>
          <cell r="AM1548">
            <v>447</v>
          </cell>
          <cell r="AN1548">
            <v>92.7</v>
          </cell>
          <cell r="AO1548">
            <v>61.2</v>
          </cell>
          <cell r="AP1548">
            <v>3.73</v>
          </cell>
          <cell r="AQ1548">
            <v>0</v>
          </cell>
          <cell r="AR1548">
            <v>7.12</v>
          </cell>
          <cell r="AS1548">
            <v>20200</v>
          </cell>
          <cell r="AT1548">
            <v>0</v>
          </cell>
          <cell r="AU1548">
            <v>49.1</v>
          </cell>
          <cell r="AV1548">
            <v>154</v>
          </cell>
          <cell r="AW1548">
            <v>40.700000000000003</v>
          </cell>
          <cell r="AX1548">
            <v>94.9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D1548" t="str">
            <v>W360x162</v>
          </cell>
          <cell r="BE1548" t="str">
            <v>W360x162</v>
          </cell>
          <cell r="BF1548">
            <v>162.29999999999998</v>
          </cell>
          <cell r="BG1548">
            <v>206.61379199999999</v>
          </cell>
          <cell r="BH1548">
            <v>36.336300000000001</v>
          </cell>
          <cell r="BI1548">
            <v>0</v>
          </cell>
          <cell r="BJ1548">
            <v>0</v>
          </cell>
          <cell r="BK1548">
            <v>37.098599999999998</v>
          </cell>
          <cell r="BL1548">
            <v>0</v>
          </cell>
          <cell r="BM1548">
            <v>0</v>
          </cell>
          <cell r="BN1548">
            <v>1.334025</v>
          </cell>
          <cell r="BO1548">
            <v>2.18526</v>
          </cell>
          <cell r="BP1548">
            <v>0</v>
          </cell>
          <cell r="BQ1548">
            <v>0</v>
          </cell>
          <cell r="BR1548">
            <v>0</v>
          </cell>
          <cell r="BS1548">
            <v>3.7098599999999999</v>
          </cell>
          <cell r="BT1548">
            <v>5.5584375000000001</v>
          </cell>
          <cell r="BU1548">
            <v>3.8114999999999997</v>
          </cell>
          <cell r="BV1548">
            <v>28.7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8.49</v>
          </cell>
          <cell r="CC1548">
            <v>0</v>
          </cell>
          <cell r="CD1548">
            <v>21.7</v>
          </cell>
          <cell r="CE1548">
            <v>0</v>
          </cell>
          <cell r="CF1548">
            <v>0</v>
          </cell>
          <cell r="CG1548">
            <v>0</v>
          </cell>
          <cell r="CH1548">
            <v>245182.97</v>
          </cell>
          <cell r="CI1548">
            <v>0.17283006052588348</v>
          </cell>
          <cell r="CJ1548">
            <v>51694.024624343641</v>
          </cell>
          <cell r="CK1548">
            <v>3150.0338728319998</v>
          </cell>
          <cell r="CL1548">
            <v>2838.3117708329996</v>
          </cell>
          <cell r="CM1548">
            <v>15.805019999999999</v>
          </cell>
          <cell r="CN1548">
            <v>18634.862102485167</v>
          </cell>
          <cell r="CO1548">
            <v>1520.8757292267001</v>
          </cell>
          <cell r="CP1548">
            <v>1004.0732969652</v>
          </cell>
          <cell r="CQ1548">
            <v>9.4779299999999989</v>
          </cell>
          <cell r="CR1548">
            <v>0</v>
          </cell>
          <cell r="CS1548">
            <v>296.82375429461831</v>
          </cell>
          <cell r="CT1548">
            <v>5437250.7237352738</v>
          </cell>
          <cell r="CU1548">
            <v>0</v>
          </cell>
          <cell r="CV1548">
            <v>317.02303710000001</v>
          </cell>
          <cell r="CW1548">
            <v>6420.0643485071942</v>
          </cell>
          <cell r="CX1548">
            <v>667.74155533470002</v>
          </cell>
          <cell r="CY1548">
            <v>1556.9698673529001</v>
          </cell>
          <cell r="CZ1548">
            <v>0</v>
          </cell>
          <cell r="DA1548">
            <v>0</v>
          </cell>
          <cell r="DB1548">
            <v>0</v>
          </cell>
          <cell r="DC1548">
            <v>0</v>
          </cell>
        </row>
        <row r="1549">
          <cell r="C1549" t="str">
            <v>W14x120</v>
          </cell>
          <cell r="D1549" t="str">
            <v>F</v>
          </cell>
          <cell r="E1549">
            <v>120</v>
          </cell>
          <cell r="F1549">
            <v>35.299999999999997</v>
          </cell>
          <cell r="G1549">
            <v>14.5</v>
          </cell>
          <cell r="H1549">
            <v>0</v>
          </cell>
          <cell r="I1549">
            <v>0</v>
          </cell>
          <cell r="J1549">
            <v>14.7</v>
          </cell>
          <cell r="K1549">
            <v>0</v>
          </cell>
          <cell r="L1549">
            <v>0</v>
          </cell>
          <cell r="M1549">
            <v>0.59</v>
          </cell>
          <cell r="N1549">
            <v>0.94</v>
          </cell>
          <cell r="O1549">
            <v>0</v>
          </cell>
          <cell r="P1549">
            <v>0</v>
          </cell>
          <cell r="Q1549">
            <v>0</v>
          </cell>
          <cell r="R1549">
            <v>1.54</v>
          </cell>
          <cell r="S1549">
            <v>2.25</v>
          </cell>
          <cell r="T1549">
            <v>1.5</v>
          </cell>
          <cell r="U1549">
            <v>11.42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7.8</v>
          </cell>
          <cell r="AB1549">
            <v>0</v>
          </cell>
          <cell r="AC1549">
            <v>19.3</v>
          </cell>
          <cell r="AD1549">
            <v>0</v>
          </cell>
          <cell r="AE1549">
            <v>0</v>
          </cell>
          <cell r="AF1549">
            <v>0</v>
          </cell>
          <cell r="AG1549">
            <v>3830</v>
          </cell>
          <cell r="AH1549">
            <v>601</v>
          </cell>
          <cell r="AI1549">
            <v>1380</v>
          </cell>
          <cell r="AJ1549">
            <v>212</v>
          </cell>
          <cell r="AK1549">
            <v>190</v>
          </cell>
          <cell r="AL1549">
            <v>6.24</v>
          </cell>
          <cell r="AM1549">
            <v>495</v>
          </cell>
          <cell r="AN1549">
            <v>102</v>
          </cell>
          <cell r="AO1549">
            <v>67.5</v>
          </cell>
          <cell r="AP1549">
            <v>3.74</v>
          </cell>
          <cell r="AQ1549">
            <v>0</v>
          </cell>
          <cell r="AR1549">
            <v>9.3699999999999992</v>
          </cell>
          <cell r="AS1549">
            <v>22700</v>
          </cell>
          <cell r="AT1549">
            <v>0</v>
          </cell>
          <cell r="AU1549">
            <v>49.7</v>
          </cell>
          <cell r="AV1549">
            <v>171</v>
          </cell>
          <cell r="AW1549">
            <v>44.8</v>
          </cell>
          <cell r="AX1549">
            <v>105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D1549" t="str">
            <v>W360x179</v>
          </cell>
          <cell r="BE1549" t="str">
            <v>W360x179</v>
          </cell>
          <cell r="BF1549">
            <v>178.6</v>
          </cell>
          <cell r="BG1549">
            <v>227.92083929999998</v>
          </cell>
          <cell r="BH1549">
            <v>36.844499999999996</v>
          </cell>
          <cell r="BI1549">
            <v>0</v>
          </cell>
          <cell r="BJ1549">
            <v>0</v>
          </cell>
          <cell r="BK1549">
            <v>37.352699999999999</v>
          </cell>
          <cell r="BL1549">
            <v>0</v>
          </cell>
          <cell r="BM1549">
            <v>0</v>
          </cell>
          <cell r="BN1549">
            <v>1.4991899999999998</v>
          </cell>
          <cell r="BO1549">
            <v>2.3885399999999999</v>
          </cell>
          <cell r="BP1549">
            <v>0</v>
          </cell>
          <cell r="BQ1549">
            <v>0</v>
          </cell>
          <cell r="BR1549">
            <v>0</v>
          </cell>
          <cell r="BS1549">
            <v>3.9131399999999998</v>
          </cell>
          <cell r="BT1549">
            <v>5.7172499999999999</v>
          </cell>
          <cell r="BU1549">
            <v>3.8114999999999997</v>
          </cell>
          <cell r="BV1549">
            <v>28.8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7.8</v>
          </cell>
          <cell r="CC1549">
            <v>0</v>
          </cell>
          <cell r="CD1549">
            <v>19.3</v>
          </cell>
          <cell r="CE1549">
            <v>0</v>
          </cell>
          <cell r="CF1549">
            <v>0</v>
          </cell>
          <cell r="CG1549">
            <v>0</v>
          </cell>
          <cell r="CH1549">
            <v>269068.99</v>
          </cell>
          <cell r="CI1549">
            <v>0.12177123842445015</v>
          </cell>
          <cell r="CJ1549">
            <v>57530.446759350176</v>
          </cell>
          <cell r="CK1549">
            <v>3478.1624012519997</v>
          </cell>
          <cell r="CL1549">
            <v>3117.2210199899996</v>
          </cell>
          <cell r="CM1549">
            <v>15.855840000000001</v>
          </cell>
          <cell r="CN1549">
            <v>20635.921120201696</v>
          </cell>
          <cell r="CO1549">
            <v>1673.4554949419999</v>
          </cell>
          <cell r="CP1549">
            <v>1107.4337834174999</v>
          </cell>
          <cell r="CQ1549">
            <v>9.5033399999999997</v>
          </cell>
          <cell r="CR1549">
            <v>0</v>
          </cell>
          <cell r="CS1549">
            <v>390.62339575008053</v>
          </cell>
          <cell r="CT1549">
            <v>6110177.7935044914</v>
          </cell>
          <cell r="CU1549">
            <v>0</v>
          </cell>
          <cell r="CV1549">
            <v>320.89704569999998</v>
          </cell>
          <cell r="CW1549">
            <v>7128.7727506151305</v>
          </cell>
          <cell r="CX1549">
            <v>735.00790366079991</v>
          </cell>
          <cell r="CY1549">
            <v>1722.6747742049999</v>
          </cell>
          <cell r="CZ1549">
            <v>0</v>
          </cell>
          <cell r="DA1549">
            <v>0</v>
          </cell>
          <cell r="DB1549">
            <v>0</v>
          </cell>
          <cell r="DC1549">
            <v>0</v>
          </cell>
        </row>
        <row r="1550">
          <cell r="C1550" t="str">
            <v>W14x132</v>
          </cell>
          <cell r="D1550" t="str">
            <v>F</v>
          </cell>
          <cell r="E1550">
            <v>132</v>
          </cell>
          <cell r="F1550">
            <v>38.799999999999997</v>
          </cell>
          <cell r="G1550">
            <v>14.7</v>
          </cell>
          <cell r="H1550">
            <v>0</v>
          </cell>
          <cell r="I1550">
            <v>0</v>
          </cell>
          <cell r="J1550">
            <v>14.7</v>
          </cell>
          <cell r="K1550">
            <v>0</v>
          </cell>
          <cell r="L1550">
            <v>0</v>
          </cell>
          <cell r="M1550">
            <v>0.64500000000000002</v>
          </cell>
          <cell r="N1550">
            <v>1.03</v>
          </cell>
          <cell r="O1550">
            <v>0</v>
          </cell>
          <cell r="P1550">
            <v>0</v>
          </cell>
          <cell r="Q1550">
            <v>0</v>
          </cell>
          <cell r="R1550">
            <v>1.63</v>
          </cell>
          <cell r="S1550">
            <v>2.3125</v>
          </cell>
          <cell r="T1550">
            <v>1.5625</v>
          </cell>
          <cell r="U1550">
            <v>11.44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7.15</v>
          </cell>
          <cell r="AB1550">
            <v>0</v>
          </cell>
          <cell r="AC1550">
            <v>17.7</v>
          </cell>
          <cell r="AD1550">
            <v>0</v>
          </cell>
          <cell r="AE1550">
            <v>0</v>
          </cell>
          <cell r="AF1550">
            <v>0</v>
          </cell>
          <cell r="AG1550">
            <v>4180</v>
          </cell>
          <cell r="AH1550">
            <v>428</v>
          </cell>
          <cell r="AI1550">
            <v>1530</v>
          </cell>
          <cell r="AJ1550">
            <v>234</v>
          </cell>
          <cell r="AK1550">
            <v>209</v>
          </cell>
          <cell r="AL1550">
            <v>6.28</v>
          </cell>
          <cell r="AM1550">
            <v>548</v>
          </cell>
          <cell r="AN1550">
            <v>113</v>
          </cell>
          <cell r="AO1550">
            <v>74.5</v>
          </cell>
          <cell r="AP1550">
            <v>3.76</v>
          </cell>
          <cell r="AQ1550">
            <v>0</v>
          </cell>
          <cell r="AR1550">
            <v>12.3</v>
          </cell>
          <cell r="AS1550">
            <v>25500</v>
          </cell>
          <cell r="AT1550">
            <v>0</v>
          </cell>
          <cell r="AU1550">
            <v>50.2</v>
          </cell>
          <cell r="AV1550">
            <v>190</v>
          </cell>
          <cell r="AW1550">
            <v>49.4</v>
          </cell>
          <cell r="AX1550">
            <v>116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D1550" t="str">
            <v>W360x196</v>
          </cell>
          <cell r="BE1550" t="str">
            <v>W360x196</v>
          </cell>
          <cell r="BF1550">
            <v>196.5</v>
          </cell>
          <cell r="BG1550">
            <v>250.51922279999997</v>
          </cell>
          <cell r="BH1550">
            <v>37.352699999999999</v>
          </cell>
          <cell r="BI1550">
            <v>0</v>
          </cell>
          <cell r="BJ1550">
            <v>0</v>
          </cell>
          <cell r="BK1550">
            <v>37.352699999999999</v>
          </cell>
          <cell r="BL1550">
            <v>0</v>
          </cell>
          <cell r="BM1550">
            <v>0</v>
          </cell>
          <cell r="BN1550">
            <v>1.6389450000000001</v>
          </cell>
          <cell r="BO1550">
            <v>2.6172300000000002</v>
          </cell>
          <cell r="BP1550">
            <v>0</v>
          </cell>
          <cell r="BQ1550">
            <v>0</v>
          </cell>
          <cell r="BR1550">
            <v>0</v>
          </cell>
          <cell r="BS1550">
            <v>4.1418299999999997</v>
          </cell>
          <cell r="BT1550">
            <v>5.8760624999999997</v>
          </cell>
          <cell r="BU1550">
            <v>3.9703124999999999</v>
          </cell>
          <cell r="BV1550">
            <v>28.8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7.15</v>
          </cell>
          <cell r="CC1550">
            <v>0</v>
          </cell>
          <cell r="CD1550">
            <v>17.7</v>
          </cell>
          <cell r="CE1550">
            <v>0</v>
          </cell>
          <cell r="CF1550">
            <v>0</v>
          </cell>
          <cell r="CG1550">
            <v>0</v>
          </cell>
          <cell r="CH1550">
            <v>293657.53999999998</v>
          </cell>
          <cell r="CI1550">
            <v>8.6718951823069323E-2</v>
          </cell>
          <cell r="CJ1550">
            <v>63783.756189714331</v>
          </cell>
          <cell r="CK1550">
            <v>3839.1037825139997</v>
          </cell>
          <cell r="CL1550">
            <v>3428.9431219889998</v>
          </cell>
          <cell r="CM1550">
            <v>15.95748</v>
          </cell>
          <cell r="CN1550">
            <v>22845.423785597028</v>
          </cell>
          <cell r="CO1550">
            <v>1853.9261855729999</v>
          </cell>
          <cell r="CP1550">
            <v>1222.2787683644999</v>
          </cell>
          <cell r="CQ1550">
            <v>9.5541599999999995</v>
          </cell>
          <cell r="CR1550">
            <v>0</v>
          </cell>
          <cell r="CS1550">
            <v>512.77137328986032</v>
          </cell>
          <cell r="CT1550">
            <v>6863856.1116460143</v>
          </cell>
          <cell r="CU1550">
            <v>0</v>
          </cell>
          <cell r="CV1550">
            <v>324.12538619999998</v>
          </cell>
          <cell r="CW1550">
            <v>7920.8586117945897</v>
          </cell>
          <cell r="CX1550">
            <v>810.47746519739997</v>
          </cell>
          <cell r="CY1550">
            <v>1903.145464836</v>
          </cell>
          <cell r="CZ1550">
            <v>0</v>
          </cell>
          <cell r="DA1550">
            <v>0</v>
          </cell>
          <cell r="DB1550">
            <v>0</v>
          </cell>
          <cell r="DC1550">
            <v>0</v>
          </cell>
        </row>
        <row r="1551">
          <cell r="C1551" t="str">
            <v>W14x145</v>
          </cell>
          <cell r="D1551" t="str">
            <v>F</v>
          </cell>
          <cell r="E1551">
            <v>145</v>
          </cell>
          <cell r="F1551">
            <v>42.7</v>
          </cell>
          <cell r="G1551">
            <v>14.8</v>
          </cell>
          <cell r="H1551">
            <v>0</v>
          </cell>
          <cell r="I1551">
            <v>0</v>
          </cell>
          <cell r="J1551">
            <v>15.5</v>
          </cell>
          <cell r="K1551">
            <v>0</v>
          </cell>
          <cell r="L1551">
            <v>0</v>
          </cell>
          <cell r="M1551">
            <v>0.68</v>
          </cell>
          <cell r="N1551">
            <v>1.0900000000000001</v>
          </cell>
          <cell r="O1551">
            <v>0</v>
          </cell>
          <cell r="P1551">
            <v>0</v>
          </cell>
          <cell r="Q1551">
            <v>0</v>
          </cell>
          <cell r="R1551">
            <v>1.69</v>
          </cell>
          <cell r="S1551">
            <v>2.375</v>
          </cell>
          <cell r="T1551">
            <v>1.5625</v>
          </cell>
          <cell r="U1551">
            <v>11.420000000000002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7.11</v>
          </cell>
          <cell r="AB1551">
            <v>0</v>
          </cell>
          <cell r="AC1551">
            <v>16.8</v>
          </cell>
          <cell r="AD1551">
            <v>0</v>
          </cell>
          <cell r="AE1551">
            <v>0</v>
          </cell>
          <cell r="AF1551">
            <v>0</v>
          </cell>
          <cell r="AG1551">
            <v>4400</v>
          </cell>
          <cell r="AH1551">
            <v>348</v>
          </cell>
          <cell r="AI1551">
            <v>1710</v>
          </cell>
          <cell r="AJ1551">
            <v>260</v>
          </cell>
          <cell r="AK1551">
            <v>232</v>
          </cell>
          <cell r="AL1551">
            <v>6.33</v>
          </cell>
          <cell r="AM1551">
            <v>677</v>
          </cell>
          <cell r="AN1551">
            <v>133</v>
          </cell>
          <cell r="AO1551">
            <v>87.3</v>
          </cell>
          <cell r="AP1551">
            <v>3.98</v>
          </cell>
          <cell r="AQ1551">
            <v>0</v>
          </cell>
          <cell r="AR1551">
            <v>15.2</v>
          </cell>
          <cell r="AS1551">
            <v>31700</v>
          </cell>
          <cell r="AT1551">
            <v>0</v>
          </cell>
          <cell r="AU1551">
            <v>53</v>
          </cell>
          <cell r="AV1551">
            <v>224</v>
          </cell>
          <cell r="AW1551">
            <v>55.3</v>
          </cell>
          <cell r="AX1551">
            <v>129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D1551" t="str">
            <v>W360x216</v>
          </cell>
          <cell r="BE1551" t="str">
            <v>W360x216</v>
          </cell>
          <cell r="BF1551">
            <v>215.79999999999998</v>
          </cell>
          <cell r="BG1551">
            <v>275.70027870000001</v>
          </cell>
          <cell r="BH1551">
            <v>37.6068</v>
          </cell>
          <cell r="BI1551">
            <v>0</v>
          </cell>
          <cell r="BJ1551">
            <v>0</v>
          </cell>
          <cell r="BK1551">
            <v>39.3855</v>
          </cell>
          <cell r="BL1551">
            <v>0</v>
          </cell>
          <cell r="BM1551">
            <v>0</v>
          </cell>
          <cell r="BN1551">
            <v>1.7278800000000001</v>
          </cell>
          <cell r="BO1551">
            <v>2.7696900000000002</v>
          </cell>
          <cell r="BP1551">
            <v>0</v>
          </cell>
          <cell r="BQ1551">
            <v>0</v>
          </cell>
          <cell r="BR1551">
            <v>0</v>
          </cell>
          <cell r="BS1551">
            <v>4.2942900000000002</v>
          </cell>
          <cell r="BT1551">
            <v>6.0348749999999995</v>
          </cell>
          <cell r="BU1551">
            <v>3.9703124999999999</v>
          </cell>
          <cell r="BV1551">
            <v>28.8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7.11</v>
          </cell>
          <cell r="CC1551">
            <v>0</v>
          </cell>
          <cell r="CD1551">
            <v>16.8</v>
          </cell>
          <cell r="CE1551">
            <v>0</v>
          </cell>
          <cell r="CF1551">
            <v>0</v>
          </cell>
          <cell r="CG1551">
            <v>0</v>
          </cell>
          <cell r="CH1551">
            <v>309113.2</v>
          </cell>
          <cell r="CI1551">
            <v>7.0509801949598425E-2</v>
          </cell>
          <cell r="CJ1551">
            <v>71287.727506151306</v>
          </cell>
          <cell r="CK1551">
            <v>4265.6708694600002</v>
          </cell>
          <cell r="CL1551">
            <v>3806.2909296719999</v>
          </cell>
          <cell r="CM1551">
            <v>16.084530000000001</v>
          </cell>
          <cell r="CN1551">
            <v>28223.269895710197</v>
          </cell>
          <cell r="CO1551">
            <v>2182.054713993</v>
          </cell>
          <cell r="CP1551">
            <v>1432.2810265532999</v>
          </cell>
          <cell r="CQ1551">
            <v>10.11318</v>
          </cell>
          <cell r="CR1551">
            <v>0</v>
          </cell>
          <cell r="CS1551">
            <v>633.66868894356719</v>
          </cell>
          <cell r="CT1551">
            <v>8532715.2446736731</v>
          </cell>
          <cell r="CU1551">
            <v>0</v>
          </cell>
          <cell r="CV1551">
            <v>342.204093</v>
          </cell>
          <cell r="CW1551">
            <v>9338.2754160104632</v>
          </cell>
          <cell r="CX1551">
            <v>907.27538108129988</v>
          </cell>
          <cell r="CY1551">
            <v>2116.429008309</v>
          </cell>
          <cell r="CZ1551">
            <v>0</v>
          </cell>
          <cell r="DA1551">
            <v>0</v>
          </cell>
          <cell r="DB1551">
            <v>0</v>
          </cell>
          <cell r="DC1551">
            <v>0</v>
          </cell>
        </row>
        <row r="1552">
          <cell r="C1552" t="str">
            <v>W14x159</v>
          </cell>
          <cell r="D1552" t="str">
            <v>F</v>
          </cell>
          <cell r="E1552">
            <v>159</v>
          </cell>
          <cell r="F1552">
            <v>46.7</v>
          </cell>
          <cell r="G1552">
            <v>15</v>
          </cell>
          <cell r="H1552">
            <v>0</v>
          </cell>
          <cell r="I1552">
            <v>0</v>
          </cell>
          <cell r="J1552">
            <v>15.6</v>
          </cell>
          <cell r="K1552">
            <v>0</v>
          </cell>
          <cell r="L1552">
            <v>0</v>
          </cell>
          <cell r="M1552">
            <v>0.745</v>
          </cell>
          <cell r="N1552">
            <v>1.19</v>
          </cell>
          <cell r="O1552">
            <v>0</v>
          </cell>
          <cell r="P1552">
            <v>0</v>
          </cell>
          <cell r="Q1552">
            <v>0</v>
          </cell>
          <cell r="R1552">
            <v>1.79</v>
          </cell>
          <cell r="S1552">
            <v>2.5</v>
          </cell>
          <cell r="T1552">
            <v>1.5625</v>
          </cell>
          <cell r="U1552">
            <v>11.42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6.54</v>
          </cell>
          <cell r="AB1552">
            <v>0</v>
          </cell>
          <cell r="AC1552">
            <v>15.3</v>
          </cell>
          <cell r="AD1552">
            <v>0</v>
          </cell>
          <cell r="AE1552">
            <v>0</v>
          </cell>
          <cell r="AF1552">
            <v>0</v>
          </cell>
          <cell r="AG1552">
            <v>4780</v>
          </cell>
          <cell r="AH1552">
            <v>252</v>
          </cell>
          <cell r="AI1552">
            <v>1900</v>
          </cell>
          <cell r="AJ1552">
            <v>287</v>
          </cell>
          <cell r="AK1552">
            <v>254</v>
          </cell>
          <cell r="AL1552">
            <v>6.38</v>
          </cell>
          <cell r="AM1552">
            <v>748</v>
          </cell>
          <cell r="AN1552">
            <v>146</v>
          </cell>
          <cell r="AO1552">
            <v>96.2</v>
          </cell>
          <cell r="AP1552">
            <v>4</v>
          </cell>
          <cell r="AQ1552">
            <v>0</v>
          </cell>
          <cell r="AR1552">
            <v>19.7</v>
          </cell>
          <cell r="AS1552">
            <v>35600</v>
          </cell>
          <cell r="AT1552">
            <v>0</v>
          </cell>
          <cell r="AU1552">
            <v>53.7</v>
          </cell>
          <cell r="AV1552">
            <v>248</v>
          </cell>
          <cell r="AW1552">
            <v>60.8</v>
          </cell>
          <cell r="AX1552">
            <v>142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D1552" t="str">
            <v>W360x237</v>
          </cell>
          <cell r="BE1552" t="str">
            <v>W360x237</v>
          </cell>
          <cell r="BF1552">
            <v>236.7</v>
          </cell>
          <cell r="BG1552">
            <v>301.52700270000003</v>
          </cell>
          <cell r="BH1552">
            <v>38.115000000000002</v>
          </cell>
          <cell r="BI1552">
            <v>0</v>
          </cell>
          <cell r="BJ1552">
            <v>0</v>
          </cell>
          <cell r="BK1552">
            <v>39.639599999999994</v>
          </cell>
          <cell r="BL1552">
            <v>0</v>
          </cell>
          <cell r="BM1552">
            <v>0</v>
          </cell>
          <cell r="BN1552">
            <v>1.8930449999999999</v>
          </cell>
          <cell r="BO1552">
            <v>3.02379</v>
          </cell>
          <cell r="BP1552">
            <v>0</v>
          </cell>
          <cell r="BQ1552">
            <v>0</v>
          </cell>
          <cell r="BR1552">
            <v>0</v>
          </cell>
          <cell r="BS1552">
            <v>4.5483900000000004</v>
          </cell>
          <cell r="BT1552">
            <v>6.3525</v>
          </cell>
          <cell r="BU1552">
            <v>3.9703124999999999</v>
          </cell>
          <cell r="BV1552">
            <v>28.8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6.54</v>
          </cell>
          <cell r="CC1552">
            <v>0</v>
          </cell>
          <cell r="CD1552">
            <v>15.3</v>
          </cell>
          <cell r="CE1552">
            <v>0</v>
          </cell>
          <cell r="CF1552">
            <v>0</v>
          </cell>
          <cell r="CG1552">
            <v>0</v>
          </cell>
          <cell r="CH1552">
            <v>335809.34</v>
          </cell>
          <cell r="CI1552">
            <v>5.1058822101433338E-2</v>
          </cell>
          <cell r="CJ1552">
            <v>79208.586117945903</v>
          </cell>
          <cell r="CK1552">
            <v>4708.6443828269994</v>
          </cell>
          <cell r="CL1552">
            <v>4167.2323109339995</v>
          </cell>
          <cell r="CM1552">
            <v>16.211579999999998</v>
          </cell>
          <cell r="CN1552">
            <v>31183.169692749227</v>
          </cell>
          <cell r="CO1552">
            <v>2395.338257466</v>
          </cell>
          <cell r="CP1552">
            <v>1578.2982217002</v>
          </cell>
          <cell r="CQ1552">
            <v>10.164</v>
          </cell>
          <cell r="CR1552">
            <v>0</v>
          </cell>
          <cell r="CS1552">
            <v>821.26797185449163</v>
          </cell>
          <cell r="CT1552">
            <v>9582481.4735136516</v>
          </cell>
          <cell r="CU1552">
            <v>0</v>
          </cell>
          <cell r="CV1552">
            <v>346.72376969999999</v>
          </cell>
          <cell r="CW1552">
            <v>10338.804924868728</v>
          </cell>
          <cell r="CX1552">
            <v>997.5107263967999</v>
          </cell>
          <cell r="CY1552">
            <v>2329.712551782</v>
          </cell>
          <cell r="CZ1552">
            <v>0</v>
          </cell>
          <cell r="DA1552">
            <v>0</v>
          </cell>
          <cell r="DB1552">
            <v>0</v>
          </cell>
          <cell r="DC1552">
            <v>0</v>
          </cell>
        </row>
        <row r="1553">
          <cell r="C1553" t="str">
            <v>W14x176</v>
          </cell>
          <cell r="D1553" t="str">
            <v>F</v>
          </cell>
          <cell r="E1553">
            <v>176</v>
          </cell>
          <cell r="F1553">
            <v>51.8</v>
          </cell>
          <cell r="G1553">
            <v>15.2</v>
          </cell>
          <cell r="H1553">
            <v>0</v>
          </cell>
          <cell r="I1553">
            <v>0</v>
          </cell>
          <cell r="J1553">
            <v>15.7</v>
          </cell>
          <cell r="K1553">
            <v>0</v>
          </cell>
          <cell r="L1553">
            <v>0</v>
          </cell>
          <cell r="M1553">
            <v>0.83</v>
          </cell>
          <cell r="N1553">
            <v>1.31</v>
          </cell>
          <cell r="O1553">
            <v>0</v>
          </cell>
          <cell r="P1553">
            <v>0</v>
          </cell>
          <cell r="Q1553">
            <v>0</v>
          </cell>
          <cell r="R1553">
            <v>1.91</v>
          </cell>
          <cell r="S1553">
            <v>2.625</v>
          </cell>
          <cell r="T1553">
            <v>1.625</v>
          </cell>
          <cell r="U1553">
            <v>11.379999999999999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5.97</v>
          </cell>
          <cell r="AB1553">
            <v>0</v>
          </cell>
          <cell r="AC1553">
            <v>13.7</v>
          </cell>
          <cell r="AD1553">
            <v>0</v>
          </cell>
          <cell r="AE1553">
            <v>0</v>
          </cell>
          <cell r="AF1553">
            <v>0</v>
          </cell>
          <cell r="AG1553">
            <v>5280</v>
          </cell>
          <cell r="AH1553">
            <v>173</v>
          </cell>
          <cell r="AI1553">
            <v>2140</v>
          </cell>
          <cell r="AJ1553">
            <v>320</v>
          </cell>
          <cell r="AK1553">
            <v>281</v>
          </cell>
          <cell r="AL1553">
            <v>6.43</v>
          </cell>
          <cell r="AM1553">
            <v>838</v>
          </cell>
          <cell r="AN1553">
            <v>163</v>
          </cell>
          <cell r="AO1553">
            <v>107</v>
          </cell>
          <cell r="AP1553">
            <v>4.0199999999999996</v>
          </cell>
          <cell r="AQ1553">
            <v>0</v>
          </cell>
          <cell r="AR1553">
            <v>26.5</v>
          </cell>
          <cell r="AS1553">
            <v>40500</v>
          </cell>
          <cell r="AT1553">
            <v>0</v>
          </cell>
          <cell r="AU1553">
            <v>54.4</v>
          </cell>
          <cell r="AV1553">
            <v>279</v>
          </cell>
          <cell r="AW1553">
            <v>67.5</v>
          </cell>
          <cell r="AX1553">
            <v>159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D1553" t="str">
            <v>W360x262</v>
          </cell>
          <cell r="BE1553" t="str">
            <v>W360x262</v>
          </cell>
          <cell r="BF1553">
            <v>262</v>
          </cell>
          <cell r="BG1553">
            <v>334.45607579999995</v>
          </cell>
          <cell r="BH1553">
            <v>38.623199999999997</v>
          </cell>
          <cell r="BI1553">
            <v>0</v>
          </cell>
          <cell r="BJ1553">
            <v>0</v>
          </cell>
          <cell r="BK1553">
            <v>39.893699999999995</v>
          </cell>
          <cell r="BL1553">
            <v>0</v>
          </cell>
          <cell r="BM1553">
            <v>0</v>
          </cell>
          <cell r="BN1553">
            <v>2.1090299999999997</v>
          </cell>
          <cell r="BO1553">
            <v>3.3287100000000001</v>
          </cell>
          <cell r="BP1553">
            <v>0</v>
          </cell>
          <cell r="BQ1553">
            <v>0</v>
          </cell>
          <cell r="BR1553">
            <v>0</v>
          </cell>
          <cell r="BS1553">
            <v>4.8533099999999996</v>
          </cell>
          <cell r="BT1553">
            <v>6.6701249999999996</v>
          </cell>
          <cell r="BU1553">
            <v>4.1291250000000002</v>
          </cell>
          <cell r="BV1553">
            <v>28.7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5.97</v>
          </cell>
          <cell r="CC1553">
            <v>0</v>
          </cell>
          <cell r="CD1553">
            <v>13.7</v>
          </cell>
          <cell r="CE1553">
            <v>0</v>
          </cell>
          <cell r="CF1553">
            <v>0</v>
          </cell>
          <cell r="CG1553">
            <v>0</v>
          </cell>
          <cell r="CH1553">
            <v>370935.84</v>
          </cell>
          <cell r="CI1553">
            <v>3.5052286601380822E-2</v>
          </cell>
          <cell r="CJ1553">
            <v>89213.881206528531</v>
          </cell>
          <cell r="CK1553">
            <v>5250.0564547199992</v>
          </cell>
          <cell r="CL1553">
            <v>4610.2058243009997</v>
          </cell>
          <cell r="CM1553">
            <v>16.338629999999998</v>
          </cell>
          <cell r="CN1553">
            <v>34935.155350967718</v>
          </cell>
          <cell r="CO1553">
            <v>2674.2475066229999</v>
          </cell>
          <cell r="CP1553">
            <v>1755.4876270469999</v>
          </cell>
          <cell r="CQ1553">
            <v>10.214819999999998</v>
          </cell>
          <cell r="CR1553">
            <v>0</v>
          </cell>
          <cell r="CS1553">
            <v>1104.7513326976664</v>
          </cell>
          <cell r="CT1553">
            <v>10901418.530261317</v>
          </cell>
          <cell r="CU1553">
            <v>0</v>
          </cell>
          <cell r="CV1553">
            <v>351.24344639999998</v>
          </cell>
          <cell r="CW1553">
            <v>11631.155540477319</v>
          </cell>
          <cell r="CX1553">
            <v>1107.4337834174999</v>
          </cell>
          <cell r="CY1553">
            <v>2608.621800939</v>
          </cell>
          <cell r="CZ1553">
            <v>0</v>
          </cell>
          <cell r="DA1553">
            <v>0</v>
          </cell>
          <cell r="DB1553">
            <v>0</v>
          </cell>
          <cell r="DC1553">
            <v>0</v>
          </cell>
        </row>
        <row r="1554">
          <cell r="C1554" t="str">
            <v>W14x193</v>
          </cell>
          <cell r="D1554" t="str">
            <v>F</v>
          </cell>
          <cell r="E1554">
            <v>193</v>
          </cell>
          <cell r="F1554">
            <v>56.8</v>
          </cell>
          <cell r="G1554">
            <v>15.5</v>
          </cell>
          <cell r="H1554">
            <v>0</v>
          </cell>
          <cell r="I1554">
            <v>0</v>
          </cell>
          <cell r="J1554">
            <v>15.7</v>
          </cell>
          <cell r="K1554">
            <v>0</v>
          </cell>
          <cell r="L1554">
            <v>0</v>
          </cell>
          <cell r="M1554">
            <v>0.89</v>
          </cell>
          <cell r="N1554">
            <v>1.44</v>
          </cell>
          <cell r="O1554">
            <v>0</v>
          </cell>
          <cell r="P1554">
            <v>0</v>
          </cell>
          <cell r="Q1554">
            <v>0</v>
          </cell>
          <cell r="R1554">
            <v>2.04</v>
          </cell>
          <cell r="S1554">
            <v>2.75</v>
          </cell>
          <cell r="T1554">
            <v>1.6875</v>
          </cell>
          <cell r="U1554">
            <v>11.42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5.45</v>
          </cell>
          <cell r="AB1554">
            <v>0</v>
          </cell>
          <cell r="AC1554">
            <v>12.8</v>
          </cell>
          <cell r="AD1554">
            <v>0</v>
          </cell>
          <cell r="AE1554">
            <v>0</v>
          </cell>
          <cell r="AF1554">
            <v>0</v>
          </cell>
          <cell r="AG1554">
            <v>5740</v>
          </cell>
          <cell r="AH1554">
            <v>125</v>
          </cell>
          <cell r="AI1554">
            <v>2400</v>
          </cell>
          <cell r="AJ1554">
            <v>355</v>
          </cell>
          <cell r="AK1554">
            <v>310</v>
          </cell>
          <cell r="AL1554">
            <v>6.5</v>
          </cell>
          <cell r="AM1554">
            <v>931</v>
          </cell>
          <cell r="AN1554">
            <v>180</v>
          </cell>
          <cell r="AO1554">
            <v>119</v>
          </cell>
          <cell r="AP1554">
            <v>4.05</v>
          </cell>
          <cell r="AQ1554">
            <v>0</v>
          </cell>
          <cell r="AR1554">
            <v>34.799999999999997</v>
          </cell>
          <cell r="AS1554">
            <v>45900</v>
          </cell>
          <cell r="AT1554">
            <v>0</v>
          </cell>
          <cell r="AU1554">
            <v>55.1</v>
          </cell>
          <cell r="AV1554">
            <v>312</v>
          </cell>
          <cell r="AW1554">
            <v>74.900000000000006</v>
          </cell>
          <cell r="AX1554">
            <v>176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D1554" t="str">
            <v>W360x287</v>
          </cell>
          <cell r="BE1554" t="str">
            <v>W360x287</v>
          </cell>
          <cell r="BF1554">
            <v>287.3</v>
          </cell>
          <cell r="BG1554">
            <v>366.73948079999997</v>
          </cell>
          <cell r="BH1554">
            <v>39.3855</v>
          </cell>
          <cell r="BI1554">
            <v>0</v>
          </cell>
          <cell r="BJ1554">
            <v>0</v>
          </cell>
          <cell r="BK1554">
            <v>39.893699999999995</v>
          </cell>
          <cell r="BL1554">
            <v>0</v>
          </cell>
          <cell r="BM1554">
            <v>0</v>
          </cell>
          <cell r="BN1554">
            <v>2.2614899999999998</v>
          </cell>
          <cell r="BO1554">
            <v>3.6590399999999996</v>
          </cell>
          <cell r="BP1554">
            <v>0</v>
          </cell>
          <cell r="BQ1554">
            <v>0</v>
          </cell>
          <cell r="BR1554">
            <v>0</v>
          </cell>
          <cell r="BS1554">
            <v>5.1836399999999996</v>
          </cell>
          <cell r="BT1554">
            <v>6.9877500000000001</v>
          </cell>
          <cell r="BU1554">
            <v>4.2879375</v>
          </cell>
          <cell r="BV1554">
            <v>28.8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5.45</v>
          </cell>
          <cell r="CC1554">
            <v>0</v>
          </cell>
          <cell r="CD1554">
            <v>12.8</v>
          </cell>
          <cell r="CE1554">
            <v>0</v>
          </cell>
          <cell r="CF1554">
            <v>0</v>
          </cell>
          <cell r="CG1554">
            <v>0</v>
          </cell>
          <cell r="CH1554">
            <v>403252.22</v>
          </cell>
          <cell r="CI1554">
            <v>2.5326796677298282E-2</v>
          </cell>
          <cell r="CJ1554">
            <v>100052.9508858264</v>
          </cell>
          <cell r="CK1554">
            <v>5824.2813794549993</v>
          </cell>
          <cell r="CL1554">
            <v>5085.99219051</v>
          </cell>
          <cell r="CM1554">
            <v>16.516500000000001</v>
          </cell>
          <cell r="CN1554">
            <v>38812.20719779349</v>
          </cell>
          <cell r="CO1554">
            <v>2953.1567557799999</v>
          </cell>
          <cell r="CP1554">
            <v>1952.3647440989998</v>
          </cell>
          <cell r="CQ1554">
            <v>10.291049999999998</v>
          </cell>
          <cell r="CR1554">
            <v>0</v>
          </cell>
          <cell r="CS1554">
            <v>1450.7677878444827</v>
          </cell>
          <cell r="CT1554">
            <v>12354941.000962825</v>
          </cell>
          <cell r="CU1554">
            <v>0</v>
          </cell>
          <cell r="CV1554">
            <v>355.76312309999997</v>
          </cell>
          <cell r="CW1554">
            <v>13006.883615157432</v>
          </cell>
          <cell r="CX1554">
            <v>1228.8413389329</v>
          </cell>
          <cell r="CY1554">
            <v>2887.5310500959999</v>
          </cell>
          <cell r="CZ1554">
            <v>0</v>
          </cell>
          <cell r="DA1554">
            <v>0</v>
          </cell>
          <cell r="DB1554">
            <v>0</v>
          </cell>
          <cell r="DC1554">
            <v>0</v>
          </cell>
        </row>
        <row r="1555">
          <cell r="C1555" t="str">
            <v>W14x211</v>
          </cell>
          <cell r="D1555" t="str">
            <v>F</v>
          </cell>
          <cell r="E1555">
            <v>211</v>
          </cell>
          <cell r="F1555">
            <v>62</v>
          </cell>
          <cell r="G1555">
            <v>15.7</v>
          </cell>
          <cell r="H1555">
            <v>0</v>
          </cell>
          <cell r="I1555">
            <v>0</v>
          </cell>
          <cell r="J1555">
            <v>15.8</v>
          </cell>
          <cell r="K1555">
            <v>0</v>
          </cell>
          <cell r="L1555">
            <v>0</v>
          </cell>
          <cell r="M1555">
            <v>0.98</v>
          </cell>
          <cell r="N1555">
            <v>1.56</v>
          </cell>
          <cell r="O1555">
            <v>0</v>
          </cell>
          <cell r="P1555">
            <v>0</v>
          </cell>
          <cell r="Q1555">
            <v>0</v>
          </cell>
          <cell r="R1555">
            <v>2.16</v>
          </cell>
          <cell r="S1555">
            <v>2.875</v>
          </cell>
          <cell r="T1555">
            <v>1.6875</v>
          </cell>
          <cell r="U1555">
            <v>11.379999999999999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5.0599999999999996</v>
          </cell>
          <cell r="AB1555">
            <v>0</v>
          </cell>
          <cell r="AC1555">
            <v>11.6</v>
          </cell>
          <cell r="AD1555">
            <v>0</v>
          </cell>
          <cell r="AE1555">
            <v>0</v>
          </cell>
          <cell r="AF1555">
            <v>0</v>
          </cell>
          <cell r="AG1555">
            <v>6230</v>
          </cell>
          <cell r="AH1555">
            <v>91.8</v>
          </cell>
          <cell r="AI1555">
            <v>2660</v>
          </cell>
          <cell r="AJ1555">
            <v>390</v>
          </cell>
          <cell r="AK1555">
            <v>338</v>
          </cell>
          <cell r="AL1555">
            <v>6.55</v>
          </cell>
          <cell r="AM1555">
            <v>1030</v>
          </cell>
          <cell r="AN1555">
            <v>198</v>
          </cell>
          <cell r="AO1555">
            <v>130</v>
          </cell>
          <cell r="AP1555">
            <v>4.07</v>
          </cell>
          <cell r="AQ1555">
            <v>0</v>
          </cell>
          <cell r="AR1555">
            <v>44.6</v>
          </cell>
          <cell r="AS1555">
            <v>51600</v>
          </cell>
          <cell r="AT1555">
            <v>0</v>
          </cell>
          <cell r="AU1555">
            <v>55.9</v>
          </cell>
          <cell r="AV1555">
            <v>345</v>
          </cell>
          <cell r="AW1555">
            <v>81.8</v>
          </cell>
          <cell r="AX1555">
            <v>194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D1555" t="str">
            <v>W360x314</v>
          </cell>
          <cell r="BE1555" t="str">
            <v>W360x314</v>
          </cell>
          <cell r="BF1555">
            <v>314.10000000000002</v>
          </cell>
          <cell r="BG1555">
            <v>400.31422199999997</v>
          </cell>
          <cell r="BH1555">
            <v>39.893699999999995</v>
          </cell>
          <cell r="BI1555">
            <v>0</v>
          </cell>
          <cell r="BJ1555">
            <v>0</v>
          </cell>
          <cell r="BK1555">
            <v>40.147800000000004</v>
          </cell>
          <cell r="BL1555">
            <v>0</v>
          </cell>
          <cell r="BM1555">
            <v>0</v>
          </cell>
          <cell r="BN1555">
            <v>2.4901800000000001</v>
          </cell>
          <cell r="BO1555">
            <v>3.9639600000000002</v>
          </cell>
          <cell r="BP1555">
            <v>0</v>
          </cell>
          <cell r="BQ1555">
            <v>0</v>
          </cell>
          <cell r="BR1555">
            <v>0</v>
          </cell>
          <cell r="BS1555">
            <v>5.4885600000000005</v>
          </cell>
          <cell r="BT1555">
            <v>7.3053749999999997</v>
          </cell>
          <cell r="BU1555">
            <v>4.2879375</v>
          </cell>
          <cell r="BV1555">
            <v>28.7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5.0599999999999996</v>
          </cell>
          <cell r="CC1555">
            <v>0</v>
          </cell>
          <cell r="CD1555">
            <v>11.6</v>
          </cell>
          <cell r="CE1555">
            <v>0</v>
          </cell>
          <cell r="CF1555">
            <v>0</v>
          </cell>
          <cell r="CG1555">
            <v>0</v>
          </cell>
          <cell r="CH1555">
            <v>437676.19</v>
          </cell>
          <cell r="CI1555">
            <v>1.8599999479807859E-2</v>
          </cell>
          <cell r="CJ1555">
            <v>110892.02056512426</v>
          </cell>
          <cell r="CK1555">
            <v>6398.5063041899994</v>
          </cell>
          <cell r="CL1555">
            <v>5545.3721302979993</v>
          </cell>
          <cell r="CM1555">
            <v>16.643549999999998</v>
          </cell>
          <cell r="CN1555">
            <v>42939.391421833825</v>
          </cell>
          <cell r="CO1555">
            <v>3248.472431358</v>
          </cell>
          <cell r="CP1555">
            <v>2132.8354347300001</v>
          </cell>
          <cell r="CQ1555">
            <v>10.34187</v>
          </cell>
          <cell r="CR1555">
            <v>0</v>
          </cell>
          <cell r="CS1555">
            <v>1859.3173372949407</v>
          </cell>
          <cell r="CT1555">
            <v>13889214.720036641</v>
          </cell>
          <cell r="CU1555">
            <v>0</v>
          </cell>
          <cell r="CV1555">
            <v>360.92846789999999</v>
          </cell>
          <cell r="CW1555">
            <v>14382.611689837544</v>
          </cell>
          <cell r="CX1555">
            <v>1342.0456812378</v>
          </cell>
          <cell r="CY1555">
            <v>3182.846725674</v>
          </cell>
          <cell r="CZ1555">
            <v>0</v>
          </cell>
          <cell r="DA1555">
            <v>0</v>
          </cell>
          <cell r="DB1555">
            <v>0</v>
          </cell>
          <cell r="DC1555">
            <v>0</v>
          </cell>
        </row>
        <row r="1556">
          <cell r="C1556" t="str">
            <v>W14x22</v>
          </cell>
          <cell r="D1556" t="str">
            <v>F</v>
          </cell>
          <cell r="E1556">
            <v>22</v>
          </cell>
          <cell r="F1556">
            <v>6.49</v>
          </cell>
          <cell r="G1556">
            <v>13.7</v>
          </cell>
          <cell r="H1556">
            <v>0</v>
          </cell>
          <cell r="I1556">
            <v>0</v>
          </cell>
          <cell r="J1556">
            <v>5</v>
          </cell>
          <cell r="K1556">
            <v>0</v>
          </cell>
          <cell r="L1556">
            <v>0</v>
          </cell>
          <cell r="M1556">
            <v>0.23</v>
          </cell>
          <cell r="N1556">
            <v>0.33500000000000002</v>
          </cell>
          <cell r="O1556">
            <v>0</v>
          </cell>
          <cell r="P1556">
            <v>0</v>
          </cell>
          <cell r="Q1556">
            <v>0</v>
          </cell>
          <cell r="R1556">
            <v>0.73499999999999999</v>
          </cell>
          <cell r="S1556">
            <v>1.0625</v>
          </cell>
          <cell r="T1556">
            <v>0.75</v>
          </cell>
          <cell r="U1556">
            <v>12.229999999999999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7.46</v>
          </cell>
          <cell r="AB1556">
            <v>0</v>
          </cell>
          <cell r="AC1556">
            <v>53.3</v>
          </cell>
          <cell r="AD1556">
            <v>0</v>
          </cell>
          <cell r="AE1556">
            <v>0</v>
          </cell>
          <cell r="AF1556">
            <v>22.6</v>
          </cell>
          <cell r="AG1556">
            <v>1600</v>
          </cell>
          <cell r="AH1556">
            <v>27800</v>
          </cell>
          <cell r="AI1556">
            <v>199</v>
          </cell>
          <cell r="AJ1556">
            <v>33.200000000000003</v>
          </cell>
          <cell r="AK1556">
            <v>29</v>
          </cell>
          <cell r="AL1556">
            <v>5.54</v>
          </cell>
          <cell r="AM1556">
            <v>7</v>
          </cell>
          <cell r="AN1556">
            <v>4.3899999999999997</v>
          </cell>
          <cell r="AO1556">
            <v>2.8</v>
          </cell>
          <cell r="AP1556">
            <v>1.04</v>
          </cell>
          <cell r="AQ1556">
            <v>0</v>
          </cell>
          <cell r="AR1556">
            <v>0.20799999999999999</v>
          </cell>
          <cell r="AS1556">
            <v>314</v>
          </cell>
          <cell r="AT1556">
            <v>0</v>
          </cell>
          <cell r="AU1556">
            <v>16.8</v>
          </cell>
          <cell r="AV1556">
            <v>7.02</v>
          </cell>
          <cell r="AW1556">
            <v>5.36</v>
          </cell>
          <cell r="AX1556">
            <v>16.100000000000001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D1556" t="str">
            <v>W360x32.9</v>
          </cell>
          <cell r="BE1556" t="str">
            <v>W360x32.9</v>
          </cell>
          <cell r="BF1556">
            <v>32.800000000000004</v>
          </cell>
          <cell r="BG1556">
            <v>41.903859689999997</v>
          </cell>
          <cell r="BH1556">
            <v>34.811699999999995</v>
          </cell>
          <cell r="BI1556">
            <v>0</v>
          </cell>
          <cell r="BJ1556">
            <v>0</v>
          </cell>
          <cell r="BK1556">
            <v>12.705</v>
          </cell>
          <cell r="BL1556">
            <v>0</v>
          </cell>
          <cell r="BM1556">
            <v>0</v>
          </cell>
          <cell r="BN1556">
            <v>0.58443000000000001</v>
          </cell>
          <cell r="BO1556">
            <v>0.85123500000000007</v>
          </cell>
          <cell r="BP1556">
            <v>0</v>
          </cell>
          <cell r="BQ1556">
            <v>0</v>
          </cell>
          <cell r="BR1556">
            <v>0</v>
          </cell>
          <cell r="BS1556">
            <v>1.8676349999999999</v>
          </cell>
          <cell r="BT1556">
            <v>2.6998124999999997</v>
          </cell>
          <cell r="BU1556">
            <v>1.9057499999999998</v>
          </cell>
          <cell r="BV1556">
            <v>30.8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7.46</v>
          </cell>
          <cell r="CC1556">
            <v>0</v>
          </cell>
          <cell r="CD1556">
            <v>53.3</v>
          </cell>
          <cell r="CE1556">
            <v>0</v>
          </cell>
          <cell r="CF1556">
            <v>0</v>
          </cell>
          <cell r="CG1556">
            <v>1587.7178000000001</v>
          </cell>
          <cell r="CH1556">
            <v>112404.8</v>
          </cell>
          <cell r="CI1556">
            <v>5.6326795810311383</v>
          </cell>
          <cell r="CJ1556">
            <v>8296.0571776164379</v>
          </cell>
          <cell r="CK1556">
            <v>544.69335717720003</v>
          </cell>
          <cell r="CL1556">
            <v>475.78636620899999</v>
          </cell>
          <cell r="CM1556">
            <v>14.07714</v>
          </cell>
          <cell r="CN1556">
            <v>291.82110675032698</v>
          </cell>
          <cell r="CO1556">
            <v>72.02421198818999</v>
          </cell>
          <cell r="CP1556">
            <v>45.937993978799994</v>
          </cell>
          <cell r="CQ1556">
            <v>2.6426400000000001</v>
          </cell>
          <cell r="CR1556">
            <v>0</v>
          </cell>
          <cell r="CS1556">
            <v>8.6712557434382873</v>
          </cell>
          <cell r="CT1556">
            <v>84519.639963013658</v>
          </cell>
          <cell r="CU1556">
            <v>0</v>
          </cell>
          <cell r="CV1556">
            <v>108.47224079999999</v>
          </cell>
          <cell r="CW1556">
            <v>292.6548813410422</v>
          </cell>
          <cell r="CX1556">
            <v>87.938445616560003</v>
          </cell>
          <cell r="CY1556">
            <v>264.14346537810002</v>
          </cell>
          <cell r="CZ1556">
            <v>0</v>
          </cell>
          <cell r="DA1556">
            <v>0</v>
          </cell>
          <cell r="DB1556">
            <v>0</v>
          </cell>
          <cell r="DC1556">
            <v>0</v>
          </cell>
        </row>
        <row r="1557">
          <cell r="C1557" t="str">
            <v>W14x233</v>
          </cell>
          <cell r="D1557" t="str">
            <v>T</v>
          </cell>
          <cell r="E1557">
            <v>233</v>
          </cell>
          <cell r="F1557">
            <v>68.5</v>
          </cell>
          <cell r="G1557">
            <v>16</v>
          </cell>
          <cell r="H1557">
            <v>0</v>
          </cell>
          <cell r="I1557">
            <v>0</v>
          </cell>
          <cell r="J1557">
            <v>15.9</v>
          </cell>
          <cell r="K1557">
            <v>0</v>
          </cell>
          <cell r="L1557">
            <v>0</v>
          </cell>
          <cell r="M1557">
            <v>1.07</v>
          </cell>
          <cell r="N1557">
            <v>1.72</v>
          </cell>
          <cell r="O1557">
            <v>0</v>
          </cell>
          <cell r="P1557">
            <v>0</v>
          </cell>
          <cell r="Q1557">
            <v>0</v>
          </cell>
          <cell r="R1557">
            <v>2.3199999999999998</v>
          </cell>
          <cell r="S1557">
            <v>3</v>
          </cell>
          <cell r="T1557">
            <v>1.75</v>
          </cell>
          <cell r="U1557">
            <v>11.36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4.62</v>
          </cell>
          <cell r="AB1557">
            <v>0</v>
          </cell>
          <cell r="AC1557">
            <v>10.7</v>
          </cell>
          <cell r="AD1557">
            <v>0</v>
          </cell>
          <cell r="AE1557">
            <v>0</v>
          </cell>
          <cell r="AF1557">
            <v>0</v>
          </cell>
          <cell r="AG1557">
            <v>6820</v>
          </cell>
          <cell r="AH1557">
            <v>64.900000000000006</v>
          </cell>
          <cell r="AI1557">
            <v>3010</v>
          </cell>
          <cell r="AJ1557">
            <v>436</v>
          </cell>
          <cell r="AK1557">
            <v>375</v>
          </cell>
          <cell r="AL1557">
            <v>6.63</v>
          </cell>
          <cell r="AM1557">
            <v>1150</v>
          </cell>
          <cell r="AN1557">
            <v>221</v>
          </cell>
          <cell r="AO1557">
            <v>145</v>
          </cell>
          <cell r="AP1557">
            <v>4.0999999999999996</v>
          </cell>
          <cell r="AQ1557">
            <v>0</v>
          </cell>
          <cell r="AR1557">
            <v>59.5</v>
          </cell>
          <cell r="AS1557">
            <v>59000</v>
          </cell>
          <cell r="AT1557">
            <v>0</v>
          </cell>
          <cell r="AU1557">
            <v>56.9</v>
          </cell>
          <cell r="AV1557">
            <v>389</v>
          </cell>
          <cell r="AW1557">
            <v>91.3</v>
          </cell>
          <cell r="AX1557">
            <v>217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D1557" t="str">
            <v>W360x347</v>
          </cell>
          <cell r="BE1557" t="str">
            <v>W360x347</v>
          </cell>
          <cell r="BF1557">
            <v>346.8</v>
          </cell>
          <cell r="BG1557">
            <v>442.28264849999999</v>
          </cell>
          <cell r="BH1557">
            <v>40.655999999999999</v>
          </cell>
          <cell r="BI1557">
            <v>0</v>
          </cell>
          <cell r="BJ1557">
            <v>0</v>
          </cell>
          <cell r="BK1557">
            <v>40.401899999999998</v>
          </cell>
          <cell r="BL1557">
            <v>0</v>
          </cell>
          <cell r="BM1557">
            <v>0</v>
          </cell>
          <cell r="BN1557">
            <v>2.7188699999999999</v>
          </cell>
          <cell r="BO1557">
            <v>4.37052</v>
          </cell>
          <cell r="BP1557">
            <v>0</v>
          </cell>
          <cell r="BQ1557">
            <v>0</v>
          </cell>
          <cell r="BR1557">
            <v>0</v>
          </cell>
          <cell r="BS1557">
            <v>5.8951199999999995</v>
          </cell>
          <cell r="BT1557">
            <v>7.6229999999999993</v>
          </cell>
          <cell r="BU1557">
            <v>4.4467499999999998</v>
          </cell>
          <cell r="BV1557">
            <v>28.6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4.62</v>
          </cell>
          <cell r="CC1557">
            <v>0</v>
          </cell>
          <cell r="CD1557">
            <v>10.7</v>
          </cell>
          <cell r="CE1557">
            <v>0</v>
          </cell>
          <cell r="CF1557">
            <v>0</v>
          </cell>
          <cell r="CG1557">
            <v>0</v>
          </cell>
          <cell r="CH1557">
            <v>479125.46</v>
          </cell>
          <cell r="CI1557">
            <v>1.3149672834853269E-2</v>
          </cell>
          <cell r="CJ1557">
            <v>125483.0759026406</v>
          </cell>
          <cell r="CK1557">
            <v>7153.2019195559997</v>
          </cell>
          <cell r="CL1557">
            <v>6152.4099078749996</v>
          </cell>
          <cell r="CM1557">
            <v>16.846830000000001</v>
          </cell>
          <cell r="CN1557">
            <v>47942.038966125147</v>
          </cell>
          <cell r="CO1557">
            <v>3625.8202390409997</v>
          </cell>
          <cell r="CP1557">
            <v>2378.9318310449999</v>
          </cell>
          <cell r="CQ1557">
            <v>10.418099999999999</v>
          </cell>
          <cell r="CR1557">
            <v>0</v>
          </cell>
          <cell r="CS1557">
            <v>2480.4794073777794</v>
          </cell>
          <cell r="CT1557">
            <v>15881078.846553523</v>
          </cell>
          <cell r="CU1557">
            <v>0</v>
          </cell>
          <cell r="CV1557">
            <v>367.38514889999999</v>
          </cell>
          <cell r="CW1557">
            <v>16216.915789411029</v>
          </cell>
          <cell r="CX1557">
            <v>1497.9067322372998</v>
          </cell>
          <cell r="CY1557">
            <v>3560.1945333569997</v>
          </cell>
          <cell r="CZ1557">
            <v>0</v>
          </cell>
          <cell r="DA1557">
            <v>0</v>
          </cell>
          <cell r="DB1557">
            <v>0</v>
          </cell>
          <cell r="DC1557">
            <v>0</v>
          </cell>
        </row>
        <row r="1558">
          <cell r="C1558" t="str">
            <v>W14x257</v>
          </cell>
          <cell r="D1558" t="str">
            <v>T</v>
          </cell>
          <cell r="E1558">
            <v>257</v>
          </cell>
          <cell r="F1558">
            <v>75.599999999999994</v>
          </cell>
          <cell r="G1558">
            <v>16.399999999999999</v>
          </cell>
          <cell r="H1558">
            <v>0</v>
          </cell>
          <cell r="I1558">
            <v>0</v>
          </cell>
          <cell r="J1558">
            <v>16</v>
          </cell>
          <cell r="K1558">
            <v>0</v>
          </cell>
          <cell r="L1558">
            <v>0</v>
          </cell>
          <cell r="M1558">
            <v>1.18</v>
          </cell>
          <cell r="N1558">
            <v>1.89</v>
          </cell>
          <cell r="O1558">
            <v>0</v>
          </cell>
          <cell r="P1558">
            <v>0</v>
          </cell>
          <cell r="Q1558">
            <v>0</v>
          </cell>
          <cell r="R1558">
            <v>2.4900000000000002</v>
          </cell>
          <cell r="S1558">
            <v>3.1875</v>
          </cell>
          <cell r="T1558">
            <v>1.8125</v>
          </cell>
          <cell r="U1558">
            <v>11.419999999999998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4.2300000000000004</v>
          </cell>
          <cell r="AB1558">
            <v>0</v>
          </cell>
          <cell r="AC1558">
            <v>9.7100000000000009</v>
          </cell>
          <cell r="AD1558">
            <v>0</v>
          </cell>
          <cell r="AE1558">
            <v>0</v>
          </cell>
          <cell r="AF1558">
            <v>0</v>
          </cell>
          <cell r="AG1558">
            <v>7460</v>
          </cell>
          <cell r="AH1558">
            <v>46.1</v>
          </cell>
          <cell r="AI1558">
            <v>3400</v>
          </cell>
          <cell r="AJ1558">
            <v>487</v>
          </cell>
          <cell r="AK1558">
            <v>415</v>
          </cell>
          <cell r="AL1558">
            <v>6.71</v>
          </cell>
          <cell r="AM1558">
            <v>1290</v>
          </cell>
          <cell r="AN1558">
            <v>246</v>
          </cell>
          <cell r="AO1558">
            <v>161</v>
          </cell>
          <cell r="AP1558">
            <v>4.13</v>
          </cell>
          <cell r="AQ1558">
            <v>0</v>
          </cell>
          <cell r="AR1558">
            <v>79.099999999999994</v>
          </cell>
          <cell r="AS1558">
            <v>67700</v>
          </cell>
          <cell r="AT1558">
            <v>0</v>
          </cell>
          <cell r="AU1558">
            <v>57.9</v>
          </cell>
          <cell r="AV1558">
            <v>438</v>
          </cell>
          <cell r="AW1558">
            <v>101</v>
          </cell>
          <cell r="AX1558">
            <v>242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D1558" t="str">
            <v>W360x382</v>
          </cell>
          <cell r="BE1558" t="str">
            <v>W360x382</v>
          </cell>
          <cell r="BF1558">
            <v>382.5</v>
          </cell>
          <cell r="BG1558">
            <v>488.12508359999993</v>
          </cell>
          <cell r="BH1558">
            <v>41.672399999999996</v>
          </cell>
          <cell r="BI1558">
            <v>0</v>
          </cell>
          <cell r="BJ1558">
            <v>0</v>
          </cell>
          <cell r="BK1558">
            <v>40.655999999999999</v>
          </cell>
          <cell r="BL1558">
            <v>0</v>
          </cell>
          <cell r="BM1558">
            <v>0</v>
          </cell>
          <cell r="BN1558">
            <v>2.9983799999999996</v>
          </cell>
          <cell r="BO1558">
            <v>4.8024899999999997</v>
          </cell>
          <cell r="BP1558">
            <v>0</v>
          </cell>
          <cell r="BQ1558">
            <v>0</v>
          </cell>
          <cell r="BR1558">
            <v>0</v>
          </cell>
          <cell r="BS1558">
            <v>6.3270900000000001</v>
          </cell>
          <cell r="BT1558">
            <v>8.0994375000000005</v>
          </cell>
          <cell r="BU1558">
            <v>4.6055624999999996</v>
          </cell>
          <cell r="BV1558">
            <v>28.8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4.2300000000000004</v>
          </cell>
          <cell r="CC1558">
            <v>0</v>
          </cell>
          <cell r="CD1558">
            <v>9.7100000000000009</v>
          </cell>
          <cell r="CE1558">
            <v>0</v>
          </cell>
          <cell r="CF1558">
            <v>0</v>
          </cell>
          <cell r="CG1558">
            <v>0</v>
          </cell>
          <cell r="CH1558">
            <v>524087.38</v>
          </cell>
          <cell r="CI1558">
            <v>9.3405226145876069E-3</v>
          </cell>
          <cell r="CJ1558">
            <v>141741.6804215874</v>
          </cell>
          <cell r="CK1558">
            <v>7989.9296670269996</v>
          </cell>
          <cell r="CL1558">
            <v>6808.6669647149993</v>
          </cell>
          <cell r="CM1558">
            <v>17.05011</v>
          </cell>
          <cell r="CN1558">
            <v>53778.461101131688</v>
          </cell>
          <cell r="CO1558">
            <v>4035.9808995659996</v>
          </cell>
          <cell r="CP1558">
            <v>2641.4346537809997</v>
          </cell>
          <cell r="CQ1558">
            <v>10.49433</v>
          </cell>
          <cell r="CR1558">
            <v>0</v>
          </cell>
          <cell r="CS1558">
            <v>3297.5785062786949</v>
          </cell>
          <cell r="CT1558">
            <v>18222865.0493504</v>
          </cell>
          <cell r="CU1558">
            <v>0</v>
          </cell>
          <cell r="CV1558">
            <v>373.84182989999999</v>
          </cell>
          <cell r="CW1558">
            <v>18259.663536663316</v>
          </cell>
          <cell r="CX1558">
            <v>1657.049068521</v>
          </cell>
          <cell r="CY1558">
            <v>3970.3551938819996</v>
          </cell>
          <cell r="CZ1558">
            <v>0</v>
          </cell>
          <cell r="DA1558">
            <v>0</v>
          </cell>
          <cell r="DB1558">
            <v>0</v>
          </cell>
          <cell r="DC1558">
            <v>0</v>
          </cell>
        </row>
        <row r="1559">
          <cell r="C1559" t="str">
            <v>W14x26</v>
          </cell>
          <cell r="D1559" t="str">
            <v>F</v>
          </cell>
          <cell r="E1559">
            <v>26</v>
          </cell>
          <cell r="F1559">
            <v>7.69</v>
          </cell>
          <cell r="G1559">
            <v>13.9</v>
          </cell>
          <cell r="H1559">
            <v>0</v>
          </cell>
          <cell r="I1559">
            <v>0</v>
          </cell>
          <cell r="J1559">
            <v>5.03</v>
          </cell>
          <cell r="K1559">
            <v>0</v>
          </cell>
          <cell r="L1559">
            <v>0</v>
          </cell>
          <cell r="M1559">
            <v>0.255</v>
          </cell>
          <cell r="N1559">
            <v>0.42</v>
          </cell>
          <cell r="O1559">
            <v>0</v>
          </cell>
          <cell r="P1559">
            <v>0</v>
          </cell>
          <cell r="Q1559">
            <v>0</v>
          </cell>
          <cell r="R1559">
            <v>0.82</v>
          </cell>
          <cell r="S1559">
            <v>1.125</v>
          </cell>
          <cell r="T1559">
            <v>0.75</v>
          </cell>
          <cell r="U1559">
            <v>12.26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5.98</v>
          </cell>
          <cell r="AB1559">
            <v>0</v>
          </cell>
          <cell r="AC1559">
            <v>48.1</v>
          </cell>
          <cell r="AD1559">
            <v>0</v>
          </cell>
          <cell r="AE1559">
            <v>0</v>
          </cell>
          <cell r="AF1559">
            <v>27.8</v>
          </cell>
          <cell r="AG1559">
            <v>1880</v>
          </cell>
          <cell r="AH1559">
            <v>14100</v>
          </cell>
          <cell r="AI1559">
            <v>245</v>
          </cell>
          <cell r="AJ1559">
            <v>40.200000000000003</v>
          </cell>
          <cell r="AK1559">
            <v>35.299999999999997</v>
          </cell>
          <cell r="AL1559">
            <v>5.65</v>
          </cell>
          <cell r="AM1559">
            <v>8.91</v>
          </cell>
          <cell r="AN1559">
            <v>5.54</v>
          </cell>
          <cell r="AO1559">
            <v>3.55</v>
          </cell>
          <cell r="AP1559">
            <v>1.08</v>
          </cell>
          <cell r="AQ1559">
            <v>0</v>
          </cell>
          <cell r="AR1559">
            <v>0.35799999999999998</v>
          </cell>
          <cell r="AS1559">
            <v>405</v>
          </cell>
          <cell r="AT1559">
            <v>0</v>
          </cell>
          <cell r="AU1559">
            <v>16.899999999999999</v>
          </cell>
          <cell r="AV1559">
            <v>8.94</v>
          </cell>
          <cell r="AW1559">
            <v>6.76</v>
          </cell>
          <cell r="AX1559">
            <v>19.7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D1559" t="str">
            <v>W360x39</v>
          </cell>
          <cell r="BE1559" t="str">
            <v>W360x39</v>
          </cell>
          <cell r="BF1559">
            <v>38.700000000000003</v>
          </cell>
          <cell r="BG1559">
            <v>49.651876889999997</v>
          </cell>
          <cell r="BH1559">
            <v>35.319899999999997</v>
          </cell>
          <cell r="BI1559">
            <v>0</v>
          </cell>
          <cell r="BJ1559">
            <v>0</v>
          </cell>
          <cell r="BK1559">
            <v>12.781230000000001</v>
          </cell>
          <cell r="BL1559">
            <v>0</v>
          </cell>
          <cell r="BM1559">
            <v>0</v>
          </cell>
          <cell r="BN1559">
            <v>0.64795499999999995</v>
          </cell>
          <cell r="BO1559">
            <v>1.0672199999999998</v>
          </cell>
          <cell r="BP1559">
            <v>0</v>
          </cell>
          <cell r="BQ1559">
            <v>0</v>
          </cell>
          <cell r="BR1559">
            <v>0</v>
          </cell>
          <cell r="BS1559">
            <v>2.0836199999999998</v>
          </cell>
          <cell r="BT1559">
            <v>2.858625</v>
          </cell>
          <cell r="BU1559">
            <v>1.9057499999999998</v>
          </cell>
          <cell r="BV1559">
            <v>30.900000000000002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5.98</v>
          </cell>
          <cell r="CC1559">
            <v>0</v>
          </cell>
          <cell r="CD1559">
            <v>48.1</v>
          </cell>
          <cell r="CE1559">
            <v>0</v>
          </cell>
          <cell r="CF1559">
            <v>0</v>
          </cell>
          <cell r="CG1559">
            <v>1953.0334</v>
          </cell>
          <cell r="CH1559">
            <v>132075.64000000001</v>
          </cell>
          <cell r="CI1559">
            <v>2.8568626651992464</v>
          </cell>
          <cell r="CJ1559">
            <v>10213.738736261445</v>
          </cell>
          <cell r="CK1559">
            <v>659.53834212419997</v>
          </cell>
          <cell r="CL1559">
            <v>579.14685266129993</v>
          </cell>
          <cell r="CM1559">
            <v>14.35665</v>
          </cell>
          <cell r="CN1559">
            <v>371.44658016363053</v>
          </cell>
          <cell r="CO1559">
            <v>90.891602372339989</v>
          </cell>
          <cell r="CP1559">
            <v>58.242813794549996</v>
          </cell>
          <cell r="CQ1559">
            <v>2.7442800000000003</v>
          </cell>
          <cell r="CR1559">
            <v>0</v>
          </cell>
          <cell r="CS1559">
            <v>14.924565173802437</v>
          </cell>
          <cell r="CT1559">
            <v>109014.18530261317</v>
          </cell>
          <cell r="CU1559">
            <v>0</v>
          </cell>
          <cell r="CV1559">
            <v>109.11790889999999</v>
          </cell>
          <cell r="CW1559">
            <v>372.69724204970333</v>
          </cell>
          <cell r="CX1559">
            <v>110.90744260595999</v>
          </cell>
          <cell r="CY1559">
            <v>323.20660049369997</v>
          </cell>
          <cell r="CZ1559">
            <v>0</v>
          </cell>
          <cell r="DA1559">
            <v>0</v>
          </cell>
          <cell r="DB1559">
            <v>0</v>
          </cell>
          <cell r="DC1559">
            <v>0</v>
          </cell>
        </row>
        <row r="1560">
          <cell r="C1560" t="str">
            <v>W14x283</v>
          </cell>
          <cell r="D1560" t="str">
            <v>T</v>
          </cell>
          <cell r="E1560">
            <v>283</v>
          </cell>
          <cell r="F1560">
            <v>83.3</v>
          </cell>
          <cell r="G1560">
            <v>16.7</v>
          </cell>
          <cell r="H1560">
            <v>0</v>
          </cell>
          <cell r="I1560">
            <v>0</v>
          </cell>
          <cell r="J1560">
            <v>16.100000000000001</v>
          </cell>
          <cell r="K1560">
            <v>0</v>
          </cell>
          <cell r="L1560">
            <v>0</v>
          </cell>
          <cell r="M1560">
            <v>1.29</v>
          </cell>
          <cell r="N1560">
            <v>2.0699999999999998</v>
          </cell>
          <cell r="O1560">
            <v>0</v>
          </cell>
          <cell r="P1560">
            <v>0</v>
          </cell>
          <cell r="Q1560">
            <v>0</v>
          </cell>
          <cell r="R1560">
            <v>2.67</v>
          </cell>
          <cell r="S1560">
            <v>3.375</v>
          </cell>
          <cell r="T1560">
            <v>1.875</v>
          </cell>
          <cell r="U1560">
            <v>11.36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3.89</v>
          </cell>
          <cell r="AB1560">
            <v>0</v>
          </cell>
          <cell r="AC1560">
            <v>8.84</v>
          </cell>
          <cell r="AD1560">
            <v>0</v>
          </cell>
          <cell r="AE1560">
            <v>0</v>
          </cell>
          <cell r="AF1560">
            <v>0</v>
          </cell>
          <cell r="AG1560">
            <v>8120</v>
          </cell>
          <cell r="AH1560">
            <v>33.4</v>
          </cell>
          <cell r="AI1560">
            <v>3840</v>
          </cell>
          <cell r="AJ1560">
            <v>542</v>
          </cell>
          <cell r="AK1560">
            <v>459</v>
          </cell>
          <cell r="AL1560">
            <v>6.79</v>
          </cell>
          <cell r="AM1560">
            <v>1440</v>
          </cell>
          <cell r="AN1560">
            <v>274</v>
          </cell>
          <cell r="AO1560">
            <v>179</v>
          </cell>
          <cell r="AP1560">
            <v>4.17</v>
          </cell>
          <cell r="AQ1560">
            <v>0</v>
          </cell>
          <cell r="AR1560">
            <v>104</v>
          </cell>
          <cell r="AS1560">
            <v>77500</v>
          </cell>
          <cell r="AT1560">
            <v>0</v>
          </cell>
          <cell r="AU1560">
            <v>59.1</v>
          </cell>
          <cell r="AV1560">
            <v>493</v>
          </cell>
          <cell r="AW1560">
            <v>113</v>
          </cell>
          <cell r="AX1560">
            <v>270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D1560" t="str">
            <v>W360x421</v>
          </cell>
          <cell r="BE1560" t="str">
            <v>W360x421</v>
          </cell>
          <cell r="BF1560">
            <v>421.20000000000005</v>
          </cell>
          <cell r="BG1560">
            <v>537.84152729999994</v>
          </cell>
          <cell r="BH1560">
            <v>42.434699999999999</v>
          </cell>
          <cell r="BI1560">
            <v>0</v>
          </cell>
          <cell r="BJ1560">
            <v>0</v>
          </cell>
          <cell r="BK1560">
            <v>40.9101</v>
          </cell>
          <cell r="BL1560">
            <v>0</v>
          </cell>
          <cell r="BM1560">
            <v>0</v>
          </cell>
          <cell r="BN1560">
            <v>3.2778900000000002</v>
          </cell>
          <cell r="BO1560">
            <v>5.2598699999999994</v>
          </cell>
          <cell r="BP1560">
            <v>0</v>
          </cell>
          <cell r="BQ1560">
            <v>0</v>
          </cell>
          <cell r="BR1560">
            <v>0</v>
          </cell>
          <cell r="BS1560">
            <v>6.7844699999999998</v>
          </cell>
          <cell r="BT1560">
            <v>8.5758749999999999</v>
          </cell>
          <cell r="BU1560">
            <v>4.7643750000000002</v>
          </cell>
          <cell r="BV1560">
            <v>28.6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3.89</v>
          </cell>
          <cell r="CC1560">
            <v>0</v>
          </cell>
          <cell r="CD1560">
            <v>8.84</v>
          </cell>
          <cell r="CE1560">
            <v>0</v>
          </cell>
          <cell r="CF1560">
            <v>0</v>
          </cell>
          <cell r="CG1560">
            <v>0</v>
          </cell>
          <cell r="CH1560">
            <v>570454.36</v>
          </cell>
          <cell r="CI1560">
            <v>6.7673200721741003E-3</v>
          </cell>
          <cell r="CJ1560">
            <v>160084.72141732223</v>
          </cell>
          <cell r="CK1560">
            <v>8892.283120181999</v>
          </cell>
          <cell r="CL1560">
            <v>7530.5497272389994</v>
          </cell>
          <cell r="CM1560">
            <v>17.25339</v>
          </cell>
          <cell r="CN1560">
            <v>60031.770531495837</v>
          </cell>
          <cell r="CO1560">
            <v>4495.3608393539998</v>
          </cell>
          <cell r="CP1560">
            <v>2936.7503293589998</v>
          </cell>
          <cell r="CQ1560">
            <v>10.595969999999999</v>
          </cell>
          <cell r="CR1560">
            <v>0</v>
          </cell>
          <cell r="CS1560">
            <v>4335.6278717191435</v>
          </cell>
          <cell r="CT1560">
            <v>20860739.162845731</v>
          </cell>
          <cell r="CU1560">
            <v>0</v>
          </cell>
          <cell r="CV1560">
            <v>381.58984709999999</v>
          </cell>
          <cell r="CW1560">
            <v>20552.543661130174</v>
          </cell>
          <cell r="CX1560">
            <v>1853.9261855729999</v>
          </cell>
          <cell r="CY1560">
            <v>4429.7351336699994</v>
          </cell>
          <cell r="CZ1560">
            <v>0</v>
          </cell>
          <cell r="DA1560">
            <v>0</v>
          </cell>
          <cell r="DB1560">
            <v>0</v>
          </cell>
          <cell r="DC1560">
            <v>0</v>
          </cell>
        </row>
        <row r="1561">
          <cell r="C1561" t="str">
            <v>W14x30</v>
          </cell>
          <cell r="D1561" t="str">
            <v>F</v>
          </cell>
          <cell r="E1561">
            <v>30</v>
          </cell>
          <cell r="F1561">
            <v>8.85</v>
          </cell>
          <cell r="G1561">
            <v>13.8</v>
          </cell>
          <cell r="H1561">
            <v>0</v>
          </cell>
          <cell r="I1561">
            <v>0</v>
          </cell>
          <cell r="J1561">
            <v>6.73</v>
          </cell>
          <cell r="K1561">
            <v>0</v>
          </cell>
          <cell r="L1561">
            <v>0</v>
          </cell>
          <cell r="M1561">
            <v>0.27</v>
          </cell>
          <cell r="N1561">
            <v>0.38500000000000001</v>
          </cell>
          <cell r="O1561">
            <v>0</v>
          </cell>
          <cell r="P1561">
            <v>0</v>
          </cell>
          <cell r="Q1561">
            <v>0</v>
          </cell>
          <cell r="R1561">
            <v>0.78500000000000003</v>
          </cell>
          <cell r="S1561">
            <v>1.125</v>
          </cell>
          <cell r="T1561">
            <v>0.75</v>
          </cell>
          <cell r="U1561">
            <v>12.23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8.74</v>
          </cell>
          <cell r="AB1561">
            <v>0</v>
          </cell>
          <cell r="AC1561">
            <v>45.4</v>
          </cell>
          <cell r="AD1561">
            <v>0</v>
          </cell>
          <cell r="AE1561">
            <v>0</v>
          </cell>
          <cell r="AF1561">
            <v>31.2</v>
          </cell>
          <cell r="AG1561">
            <v>1750</v>
          </cell>
          <cell r="AH1561">
            <v>17600</v>
          </cell>
          <cell r="AI1561">
            <v>291</v>
          </cell>
          <cell r="AJ1561">
            <v>47.3</v>
          </cell>
          <cell r="AK1561">
            <v>42</v>
          </cell>
          <cell r="AL1561">
            <v>5.73</v>
          </cell>
          <cell r="AM1561">
            <v>19.600000000000001</v>
          </cell>
          <cell r="AN1561">
            <v>8.99</v>
          </cell>
          <cell r="AO1561">
            <v>5.82</v>
          </cell>
          <cell r="AP1561">
            <v>1.49</v>
          </cell>
          <cell r="AQ1561">
            <v>0</v>
          </cell>
          <cell r="AR1561">
            <v>0.38</v>
          </cell>
          <cell r="AS1561">
            <v>887</v>
          </cell>
          <cell r="AT1561">
            <v>0</v>
          </cell>
          <cell r="AU1561">
            <v>22.6</v>
          </cell>
          <cell r="AV1561">
            <v>14.7</v>
          </cell>
          <cell r="AW1561">
            <v>8.3699999999999992</v>
          </cell>
          <cell r="AX1561">
            <v>23.2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D1561" t="str">
            <v>W360x44</v>
          </cell>
          <cell r="BE1561" t="str">
            <v>W360x44</v>
          </cell>
          <cell r="BF1561">
            <v>44.7</v>
          </cell>
          <cell r="BG1561">
            <v>57.141626849999994</v>
          </cell>
          <cell r="BH1561">
            <v>35.065800000000003</v>
          </cell>
          <cell r="BI1561">
            <v>0</v>
          </cell>
          <cell r="BJ1561">
            <v>0</v>
          </cell>
          <cell r="BK1561">
            <v>17.100930000000002</v>
          </cell>
          <cell r="BL1561">
            <v>0</v>
          </cell>
          <cell r="BM1561">
            <v>0</v>
          </cell>
          <cell r="BN1561">
            <v>0.68607000000000007</v>
          </cell>
          <cell r="BO1561">
            <v>0.97828499999999996</v>
          </cell>
          <cell r="BP1561">
            <v>0</v>
          </cell>
          <cell r="BQ1561">
            <v>0</v>
          </cell>
          <cell r="BR1561">
            <v>0</v>
          </cell>
          <cell r="BS1561">
            <v>1.994685</v>
          </cell>
          <cell r="BT1561">
            <v>2.858625</v>
          </cell>
          <cell r="BU1561">
            <v>1.9057499999999998</v>
          </cell>
          <cell r="BV1561">
            <v>30.8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8.74</v>
          </cell>
          <cell r="CC1561">
            <v>0</v>
          </cell>
          <cell r="CD1561">
            <v>45.4</v>
          </cell>
          <cell r="CE1561">
            <v>0</v>
          </cell>
          <cell r="CF1561">
            <v>0</v>
          </cell>
          <cell r="CG1561">
            <v>2191.8935999999999</v>
          </cell>
          <cell r="CH1561">
            <v>122942.75</v>
          </cell>
          <cell r="CI1561">
            <v>3.5660129721635982</v>
          </cell>
          <cell r="CJ1561">
            <v>12131.420294906451</v>
          </cell>
          <cell r="CK1561">
            <v>776.02396971329995</v>
          </cell>
          <cell r="CL1561">
            <v>689.069909682</v>
          </cell>
          <cell r="CM1561">
            <v>14.559930000000001</v>
          </cell>
          <cell r="CN1561">
            <v>817.09909890091558</v>
          </cell>
          <cell r="CO1561">
            <v>147.49377352478999</v>
          </cell>
          <cell r="CP1561">
            <v>95.485401770219994</v>
          </cell>
          <cell r="CQ1561">
            <v>3.7860899999999997</v>
          </cell>
          <cell r="CR1561">
            <v>0</v>
          </cell>
          <cell r="CS1561">
            <v>15.84171722358918</v>
          </cell>
          <cell r="CT1561">
            <v>238754.52435411821</v>
          </cell>
          <cell r="CU1561">
            <v>0</v>
          </cell>
          <cell r="CV1561">
            <v>145.92099060000001</v>
          </cell>
          <cell r="CW1561">
            <v>612.82432417568668</v>
          </cell>
          <cell r="CX1561">
            <v>137.32178914376999</v>
          </cell>
          <cell r="CY1561">
            <v>380.62909296719994</v>
          </cell>
          <cell r="CZ1561">
            <v>0</v>
          </cell>
          <cell r="DA1561">
            <v>0</v>
          </cell>
          <cell r="DB1561">
            <v>0</v>
          </cell>
          <cell r="DC1561">
            <v>0</v>
          </cell>
        </row>
        <row r="1562">
          <cell r="C1562" t="str">
            <v>W14x311</v>
          </cell>
          <cell r="D1562" t="str">
            <v>T</v>
          </cell>
          <cell r="E1562">
            <v>311</v>
          </cell>
          <cell r="F1562">
            <v>91.4</v>
          </cell>
          <cell r="G1562">
            <v>17.100000000000001</v>
          </cell>
          <cell r="H1562">
            <v>0</v>
          </cell>
          <cell r="I1562">
            <v>0</v>
          </cell>
          <cell r="J1562">
            <v>16.2</v>
          </cell>
          <cell r="K1562">
            <v>0</v>
          </cell>
          <cell r="L1562">
            <v>0</v>
          </cell>
          <cell r="M1562">
            <v>1.41</v>
          </cell>
          <cell r="N1562">
            <v>2.2599999999999998</v>
          </cell>
          <cell r="O1562">
            <v>0</v>
          </cell>
          <cell r="P1562">
            <v>0</v>
          </cell>
          <cell r="Q1562">
            <v>0</v>
          </cell>
          <cell r="R1562">
            <v>2.86</v>
          </cell>
          <cell r="S1562">
            <v>3.5625</v>
          </cell>
          <cell r="T1562">
            <v>1.9375</v>
          </cell>
          <cell r="U1562">
            <v>11.380000000000003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3.59</v>
          </cell>
          <cell r="AB1562">
            <v>0</v>
          </cell>
          <cell r="AC1562">
            <v>8.09</v>
          </cell>
          <cell r="AD1562">
            <v>0</v>
          </cell>
          <cell r="AE1562">
            <v>0</v>
          </cell>
          <cell r="AF1562">
            <v>0</v>
          </cell>
          <cell r="AG1562">
            <v>8820</v>
          </cell>
          <cell r="AH1562">
            <v>24.4</v>
          </cell>
          <cell r="AI1562">
            <v>4330</v>
          </cell>
          <cell r="AJ1562">
            <v>603</v>
          </cell>
          <cell r="AK1562">
            <v>506</v>
          </cell>
          <cell r="AL1562">
            <v>6.88</v>
          </cell>
          <cell r="AM1562">
            <v>1610</v>
          </cell>
          <cell r="AN1562">
            <v>304</v>
          </cell>
          <cell r="AO1562">
            <v>199</v>
          </cell>
          <cell r="AP1562">
            <v>4.2</v>
          </cell>
          <cell r="AQ1562">
            <v>0</v>
          </cell>
          <cell r="AR1562">
            <v>136</v>
          </cell>
          <cell r="AS1562">
            <v>88900</v>
          </cell>
          <cell r="AT1562">
            <v>0</v>
          </cell>
          <cell r="AU1562">
            <v>60.3</v>
          </cell>
          <cell r="AV1562">
            <v>553</v>
          </cell>
          <cell r="AW1562">
            <v>124</v>
          </cell>
          <cell r="AX1562">
            <v>301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D1562" t="str">
            <v>W360x463</v>
          </cell>
          <cell r="BE1562" t="str">
            <v>W360x463</v>
          </cell>
          <cell r="BF1562">
            <v>462.90000000000003</v>
          </cell>
          <cell r="BG1562">
            <v>590.14064340000004</v>
          </cell>
          <cell r="BH1562">
            <v>43.451100000000004</v>
          </cell>
          <cell r="BI1562">
            <v>0</v>
          </cell>
          <cell r="BJ1562">
            <v>0</v>
          </cell>
          <cell r="BK1562">
            <v>41.164199999999994</v>
          </cell>
          <cell r="BL1562">
            <v>0</v>
          </cell>
          <cell r="BM1562">
            <v>0</v>
          </cell>
          <cell r="BN1562">
            <v>3.5828099999999998</v>
          </cell>
          <cell r="BO1562">
            <v>5.742659999999999</v>
          </cell>
          <cell r="BP1562">
            <v>0</v>
          </cell>
          <cell r="BQ1562">
            <v>0</v>
          </cell>
          <cell r="BR1562">
            <v>0</v>
          </cell>
          <cell r="BS1562">
            <v>7.2672599999999994</v>
          </cell>
          <cell r="BT1562">
            <v>9.0523124999999993</v>
          </cell>
          <cell r="BU1562">
            <v>4.9231875</v>
          </cell>
          <cell r="BV1562">
            <v>28.7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3.59</v>
          </cell>
          <cell r="CC1562">
            <v>0</v>
          </cell>
          <cell r="CD1562">
            <v>8.09</v>
          </cell>
          <cell r="CE1562">
            <v>0</v>
          </cell>
          <cell r="CF1562">
            <v>0</v>
          </cell>
          <cell r="CG1562">
            <v>0</v>
          </cell>
          <cell r="CH1562">
            <v>619631.46</v>
          </cell>
          <cell r="CI1562">
            <v>4.9437907114086247E-3</v>
          </cell>
          <cell r="CJ1562">
            <v>180512.19888984514</v>
          </cell>
          <cell r="CK1562">
            <v>9893.0751318629991</v>
          </cell>
          <cell r="CL1562">
            <v>8301.6517690259989</v>
          </cell>
          <cell r="CM1562">
            <v>17.48208</v>
          </cell>
          <cell r="CN1562">
            <v>67118.854552575212</v>
          </cell>
          <cell r="CO1562">
            <v>4987.5536319839994</v>
          </cell>
          <cell r="CP1562">
            <v>3264.8788577789996</v>
          </cell>
          <cell r="CQ1562">
            <v>10.6722</v>
          </cell>
          <cell r="CR1562">
            <v>0</v>
          </cell>
          <cell r="CS1562">
            <v>5669.6672168634959</v>
          </cell>
          <cell r="CT1562">
            <v>23929286.600993358</v>
          </cell>
          <cell r="CU1562">
            <v>0</v>
          </cell>
          <cell r="CV1562">
            <v>389.33786429999998</v>
          </cell>
          <cell r="CW1562">
            <v>23053.867433275831</v>
          </cell>
          <cell r="CX1562">
            <v>2034.3968762039999</v>
          </cell>
          <cell r="CY1562">
            <v>4938.334352721</v>
          </cell>
          <cell r="CZ1562">
            <v>0</v>
          </cell>
          <cell r="DA1562">
            <v>0</v>
          </cell>
          <cell r="DB1562">
            <v>0</v>
          </cell>
          <cell r="DC1562">
            <v>0</v>
          </cell>
        </row>
        <row r="1563">
          <cell r="C1563" t="str">
            <v>W14x34</v>
          </cell>
          <cell r="D1563" t="str">
            <v>F</v>
          </cell>
          <cell r="E1563">
            <v>34</v>
          </cell>
          <cell r="F1563">
            <v>10</v>
          </cell>
          <cell r="G1563">
            <v>14</v>
          </cell>
          <cell r="H1563">
            <v>0</v>
          </cell>
          <cell r="I1563">
            <v>0</v>
          </cell>
          <cell r="J1563">
            <v>6.75</v>
          </cell>
          <cell r="K1563">
            <v>0</v>
          </cell>
          <cell r="L1563">
            <v>0</v>
          </cell>
          <cell r="M1563">
            <v>0.28499999999999998</v>
          </cell>
          <cell r="N1563">
            <v>0.45500000000000002</v>
          </cell>
          <cell r="O1563">
            <v>0</v>
          </cell>
          <cell r="P1563">
            <v>0</v>
          </cell>
          <cell r="Q1563">
            <v>0</v>
          </cell>
          <cell r="R1563">
            <v>0.85499999999999998</v>
          </cell>
          <cell r="S1563">
            <v>1.1875</v>
          </cell>
          <cell r="T1563">
            <v>0.75</v>
          </cell>
          <cell r="U1563">
            <v>12.29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7.41</v>
          </cell>
          <cell r="AB1563">
            <v>0</v>
          </cell>
          <cell r="AC1563">
            <v>43.1</v>
          </cell>
          <cell r="AD1563">
            <v>0</v>
          </cell>
          <cell r="AE1563">
            <v>0</v>
          </cell>
          <cell r="AF1563">
            <v>34.700000000000003</v>
          </cell>
          <cell r="AG1563">
            <v>1970</v>
          </cell>
          <cell r="AH1563">
            <v>10600</v>
          </cell>
          <cell r="AI1563">
            <v>340</v>
          </cell>
          <cell r="AJ1563">
            <v>54.6</v>
          </cell>
          <cell r="AK1563">
            <v>48.6</v>
          </cell>
          <cell r="AL1563">
            <v>5.83</v>
          </cell>
          <cell r="AM1563">
            <v>23.3</v>
          </cell>
          <cell r="AN1563">
            <v>10.6</v>
          </cell>
          <cell r="AO1563">
            <v>6.91</v>
          </cell>
          <cell r="AP1563">
            <v>1.53</v>
          </cell>
          <cell r="AQ1563">
            <v>0</v>
          </cell>
          <cell r="AR1563">
            <v>0.56899999999999995</v>
          </cell>
          <cell r="AS1563">
            <v>1070</v>
          </cell>
          <cell r="AT1563">
            <v>0</v>
          </cell>
          <cell r="AU1563">
            <v>22.8</v>
          </cell>
          <cell r="AV1563">
            <v>17.5</v>
          </cell>
          <cell r="AW1563">
            <v>9.94</v>
          </cell>
          <cell r="AX1563">
            <v>26.8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D1563" t="str">
            <v>W360x51</v>
          </cell>
          <cell r="BE1563" t="str">
            <v>W360x51</v>
          </cell>
          <cell r="BF1563">
            <v>50.6</v>
          </cell>
          <cell r="BG1563">
            <v>64.566810000000004</v>
          </cell>
          <cell r="BH1563">
            <v>35.573999999999998</v>
          </cell>
          <cell r="BI1563">
            <v>0</v>
          </cell>
          <cell r="BJ1563">
            <v>0</v>
          </cell>
          <cell r="BK1563">
            <v>17.15175</v>
          </cell>
          <cell r="BL1563">
            <v>0</v>
          </cell>
          <cell r="BM1563">
            <v>0</v>
          </cell>
          <cell r="BN1563">
            <v>0.72418499999999997</v>
          </cell>
          <cell r="BO1563">
            <v>1.156155</v>
          </cell>
          <cell r="BP1563">
            <v>0</v>
          </cell>
          <cell r="BQ1563">
            <v>0</v>
          </cell>
          <cell r="BR1563">
            <v>0</v>
          </cell>
          <cell r="BS1563">
            <v>2.172555</v>
          </cell>
          <cell r="BT1563">
            <v>3.0174374999999998</v>
          </cell>
          <cell r="BU1563">
            <v>1.9057499999999998</v>
          </cell>
          <cell r="BV1563">
            <v>31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7.41</v>
          </cell>
          <cell r="CC1563">
            <v>0</v>
          </cell>
          <cell r="CD1563">
            <v>43.1</v>
          </cell>
          <cell r="CE1563">
            <v>0</v>
          </cell>
          <cell r="CF1563">
            <v>0</v>
          </cell>
          <cell r="CG1563">
            <v>2437.7791000000002</v>
          </cell>
          <cell r="CH1563">
            <v>138398.41</v>
          </cell>
          <cell r="CI1563">
            <v>2.1477123582348945</v>
          </cell>
          <cell r="CJ1563">
            <v>14174.168042158739</v>
          </cell>
          <cell r="CK1563">
            <v>895.79088258659999</v>
          </cell>
          <cell r="CL1563">
            <v>797.35232406059993</v>
          </cell>
          <cell r="CM1563">
            <v>14.814029999999999</v>
          </cell>
          <cell r="CN1563">
            <v>971.34739818323135</v>
          </cell>
          <cell r="CO1563">
            <v>173.90812006259998</v>
          </cell>
          <cell r="CP1563">
            <v>113.36840656910999</v>
          </cell>
          <cell r="CQ1563">
            <v>3.8877299999999999</v>
          </cell>
          <cell r="CR1563">
            <v>0</v>
          </cell>
          <cell r="CS1563">
            <v>23.720887105848007</v>
          </cell>
          <cell r="CT1563">
            <v>288012.78586122493</v>
          </cell>
          <cell r="CU1563">
            <v>0</v>
          </cell>
          <cell r="CV1563">
            <v>147.2123268</v>
          </cell>
          <cell r="CW1563">
            <v>729.5527668758175</v>
          </cell>
          <cell r="CX1563">
            <v>163.07987862473999</v>
          </cell>
          <cell r="CY1563">
            <v>439.6922280828</v>
          </cell>
          <cell r="CZ1563">
            <v>0</v>
          </cell>
          <cell r="DA1563">
            <v>0</v>
          </cell>
          <cell r="DB1563">
            <v>0</v>
          </cell>
          <cell r="DC1563">
            <v>0</v>
          </cell>
        </row>
        <row r="1564">
          <cell r="C1564" t="str">
            <v>W14x342</v>
          </cell>
          <cell r="D1564" t="str">
            <v>T</v>
          </cell>
          <cell r="E1564">
            <v>342</v>
          </cell>
          <cell r="F1564">
            <v>101</v>
          </cell>
          <cell r="G1564">
            <v>17.5</v>
          </cell>
          <cell r="H1564">
            <v>0</v>
          </cell>
          <cell r="I1564">
            <v>0</v>
          </cell>
          <cell r="J1564">
            <v>16.399999999999999</v>
          </cell>
          <cell r="K1564">
            <v>0</v>
          </cell>
          <cell r="L1564">
            <v>0</v>
          </cell>
          <cell r="M1564">
            <v>1.54</v>
          </cell>
          <cell r="N1564">
            <v>2.4700000000000002</v>
          </cell>
          <cell r="O1564">
            <v>0</v>
          </cell>
          <cell r="P1564">
            <v>0</v>
          </cell>
          <cell r="Q1564">
            <v>0</v>
          </cell>
          <cell r="R1564">
            <v>3.07</v>
          </cell>
          <cell r="S1564">
            <v>3.75</v>
          </cell>
          <cell r="T1564">
            <v>2</v>
          </cell>
          <cell r="U1564">
            <v>11.36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3.31</v>
          </cell>
          <cell r="AB1564">
            <v>0</v>
          </cell>
          <cell r="AC1564">
            <v>7.41</v>
          </cell>
          <cell r="AD1564">
            <v>0</v>
          </cell>
          <cell r="AE1564">
            <v>0</v>
          </cell>
          <cell r="AF1564">
            <v>0</v>
          </cell>
          <cell r="AG1564">
            <v>9620</v>
          </cell>
          <cell r="AH1564">
            <v>17.8</v>
          </cell>
          <cell r="AI1564">
            <v>4900</v>
          </cell>
          <cell r="AJ1564">
            <v>672</v>
          </cell>
          <cell r="AK1564">
            <v>558</v>
          </cell>
          <cell r="AL1564">
            <v>6.98</v>
          </cell>
          <cell r="AM1564">
            <v>1810</v>
          </cell>
          <cell r="AN1564">
            <v>338</v>
          </cell>
          <cell r="AO1564">
            <v>221</v>
          </cell>
          <cell r="AP1564">
            <v>4.24</v>
          </cell>
          <cell r="AQ1564">
            <v>0</v>
          </cell>
          <cell r="AR1564">
            <v>178</v>
          </cell>
          <cell r="AS1564">
            <v>103000</v>
          </cell>
          <cell r="AT1564">
            <v>0</v>
          </cell>
          <cell r="AU1564">
            <v>61.6</v>
          </cell>
          <cell r="AV1564">
            <v>623</v>
          </cell>
          <cell r="AW1564">
            <v>138</v>
          </cell>
          <cell r="AX1564">
            <v>335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D1564" t="str">
            <v>W360x509</v>
          </cell>
          <cell r="BE1564" t="str">
            <v>W360x509</v>
          </cell>
          <cell r="BF1564">
            <v>509</v>
          </cell>
          <cell r="BG1564">
            <v>652.12478099999998</v>
          </cell>
          <cell r="BH1564">
            <v>44.467500000000001</v>
          </cell>
          <cell r="BI1564">
            <v>0</v>
          </cell>
          <cell r="BJ1564">
            <v>0</v>
          </cell>
          <cell r="BK1564">
            <v>41.672399999999996</v>
          </cell>
          <cell r="BL1564">
            <v>0</v>
          </cell>
          <cell r="BM1564">
            <v>0</v>
          </cell>
          <cell r="BN1564">
            <v>3.9131399999999998</v>
          </cell>
          <cell r="BO1564">
            <v>6.2762700000000002</v>
          </cell>
          <cell r="BP1564">
            <v>0</v>
          </cell>
          <cell r="BQ1564">
            <v>0</v>
          </cell>
          <cell r="BR1564">
            <v>0</v>
          </cell>
          <cell r="BS1564">
            <v>7.8008699999999997</v>
          </cell>
          <cell r="BT1564">
            <v>9.5287500000000005</v>
          </cell>
          <cell r="BU1564">
            <v>5.0819999999999999</v>
          </cell>
          <cell r="BV1564">
            <v>28.6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3.31</v>
          </cell>
          <cell r="CC1564">
            <v>0</v>
          </cell>
          <cell r="CD1564">
            <v>7.41</v>
          </cell>
          <cell r="CE1564">
            <v>0</v>
          </cell>
          <cell r="CF1564">
            <v>0</v>
          </cell>
          <cell r="CG1564">
            <v>0</v>
          </cell>
          <cell r="CH1564">
            <v>675833.86</v>
          </cell>
          <cell r="CI1564">
            <v>3.6065358468472756E-3</v>
          </cell>
          <cell r="CJ1564">
            <v>204274.7747252289</v>
          </cell>
          <cell r="CK1564">
            <v>11025.118554912</v>
          </cell>
          <cell r="CL1564">
            <v>9154.7859429179989</v>
          </cell>
          <cell r="CM1564">
            <v>17.736180000000001</v>
          </cell>
          <cell r="CN1564">
            <v>75456.6004597274</v>
          </cell>
          <cell r="CO1564">
            <v>5545.3721302979993</v>
          </cell>
          <cell r="CP1564">
            <v>3625.8202390409997</v>
          </cell>
          <cell r="CQ1564">
            <v>10.77384</v>
          </cell>
          <cell r="CR1564">
            <v>0</v>
          </cell>
          <cell r="CS1564">
            <v>7420.5938573654576</v>
          </cell>
          <cell r="CT1564">
            <v>27724595.274491742</v>
          </cell>
          <cell r="CU1564">
            <v>0</v>
          </cell>
          <cell r="CV1564">
            <v>397.73154959999999</v>
          </cell>
          <cell r="CW1564">
            <v>25972.078500779102</v>
          </cell>
          <cell r="CX1564">
            <v>2264.086846098</v>
          </cell>
          <cell r="CY1564">
            <v>5496.1528510349999</v>
          </cell>
          <cell r="CZ1564">
            <v>0</v>
          </cell>
          <cell r="DA1564">
            <v>0</v>
          </cell>
          <cell r="DB1564">
            <v>0</v>
          </cell>
          <cell r="DC1564">
            <v>0</v>
          </cell>
        </row>
        <row r="1565">
          <cell r="C1565" t="str">
            <v>W14x370</v>
          </cell>
          <cell r="D1565" t="str">
            <v>T</v>
          </cell>
          <cell r="E1565">
            <v>370</v>
          </cell>
          <cell r="F1565">
            <v>109</v>
          </cell>
          <cell r="G1565">
            <v>17.899999999999999</v>
          </cell>
          <cell r="H1565">
            <v>0</v>
          </cell>
          <cell r="I1565">
            <v>0</v>
          </cell>
          <cell r="J1565">
            <v>16.5</v>
          </cell>
          <cell r="K1565">
            <v>0</v>
          </cell>
          <cell r="L1565">
            <v>0</v>
          </cell>
          <cell r="M1565">
            <v>1.66</v>
          </cell>
          <cell r="N1565">
            <v>2.66</v>
          </cell>
          <cell r="O1565">
            <v>0</v>
          </cell>
          <cell r="P1565">
            <v>0</v>
          </cell>
          <cell r="Q1565">
            <v>0</v>
          </cell>
          <cell r="R1565">
            <v>3.26</v>
          </cell>
          <cell r="S1565">
            <v>3.9375</v>
          </cell>
          <cell r="T1565">
            <v>2.0625</v>
          </cell>
          <cell r="U1565">
            <v>11.379999999999999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3.1</v>
          </cell>
          <cell r="AB1565">
            <v>0</v>
          </cell>
          <cell r="AC1565">
            <v>6.89</v>
          </cell>
          <cell r="AD1565">
            <v>0</v>
          </cell>
          <cell r="AE1565">
            <v>0</v>
          </cell>
          <cell r="AF1565">
            <v>0</v>
          </cell>
          <cell r="AG1565">
            <v>10300</v>
          </cell>
          <cell r="AH1565">
            <v>13.9</v>
          </cell>
          <cell r="AI1565">
            <v>5440</v>
          </cell>
          <cell r="AJ1565">
            <v>736</v>
          </cell>
          <cell r="AK1565">
            <v>607</v>
          </cell>
          <cell r="AL1565">
            <v>7.07</v>
          </cell>
          <cell r="AM1565">
            <v>1990</v>
          </cell>
          <cell r="AN1565">
            <v>370</v>
          </cell>
          <cell r="AO1565">
            <v>241</v>
          </cell>
          <cell r="AP1565">
            <v>4.2699999999999996</v>
          </cell>
          <cell r="AQ1565">
            <v>0</v>
          </cell>
          <cell r="AR1565">
            <v>222</v>
          </cell>
          <cell r="AS1565">
            <v>116000</v>
          </cell>
          <cell r="AT1565">
            <v>0</v>
          </cell>
          <cell r="AU1565">
            <v>62.9</v>
          </cell>
          <cell r="AV1565">
            <v>689</v>
          </cell>
          <cell r="AW1565">
            <v>150</v>
          </cell>
          <cell r="AX1565">
            <v>367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D1565" t="str">
            <v>W360x551</v>
          </cell>
          <cell r="BE1565" t="str">
            <v>W360x551</v>
          </cell>
          <cell r="BF1565">
            <v>550.70000000000005</v>
          </cell>
          <cell r="BG1565">
            <v>703.77822900000001</v>
          </cell>
          <cell r="BH1565">
            <v>45.483899999999998</v>
          </cell>
          <cell r="BI1565">
            <v>0</v>
          </cell>
          <cell r="BJ1565">
            <v>0</v>
          </cell>
          <cell r="BK1565">
            <v>41.926499999999997</v>
          </cell>
          <cell r="BL1565">
            <v>0</v>
          </cell>
          <cell r="BM1565">
            <v>0</v>
          </cell>
          <cell r="BN1565">
            <v>4.2180599999999995</v>
          </cell>
          <cell r="BO1565">
            <v>6.7590599999999998</v>
          </cell>
          <cell r="BP1565">
            <v>0</v>
          </cell>
          <cell r="BQ1565">
            <v>0</v>
          </cell>
          <cell r="BR1565">
            <v>0</v>
          </cell>
          <cell r="BS1565">
            <v>8.2836599999999994</v>
          </cell>
          <cell r="BT1565">
            <v>10.0051875</v>
          </cell>
          <cell r="BU1565">
            <v>5.2408124999999997</v>
          </cell>
          <cell r="BV1565">
            <v>28.7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3.1</v>
          </cell>
          <cell r="CC1565">
            <v>0</v>
          </cell>
          <cell r="CD1565">
            <v>6.89</v>
          </cell>
          <cell r="CE1565">
            <v>0</v>
          </cell>
          <cell r="CF1565">
            <v>0</v>
          </cell>
          <cell r="CG1565">
            <v>0</v>
          </cell>
          <cell r="CH1565">
            <v>723605.9</v>
          </cell>
          <cell r="CI1565">
            <v>2.816339790515569E-3</v>
          </cell>
          <cell r="CJ1565">
            <v>226786.68867453982</v>
          </cell>
          <cell r="CK1565">
            <v>12075.129845856</v>
          </cell>
          <cell r="CL1565">
            <v>9958.7008375469995</v>
          </cell>
          <cell r="CM1565">
            <v>17.964870000000001</v>
          </cell>
          <cell r="CN1565">
            <v>82960.57177616439</v>
          </cell>
          <cell r="CO1565">
            <v>6070.37777577</v>
          </cell>
          <cell r="CP1565">
            <v>3953.948767461</v>
          </cell>
          <cell r="CQ1565">
            <v>10.850069999999999</v>
          </cell>
          <cell r="CR1565">
            <v>0</v>
          </cell>
          <cell r="CS1565">
            <v>9254.8979569389412</v>
          </cell>
          <cell r="CT1565">
            <v>31223816.037291672</v>
          </cell>
          <cell r="CU1565">
            <v>0</v>
          </cell>
          <cell r="CV1565">
            <v>406.12523489999995</v>
          </cell>
          <cell r="CW1565">
            <v>28723.534650139329</v>
          </cell>
          <cell r="CX1565">
            <v>2460.9639631499999</v>
          </cell>
          <cell r="CY1565">
            <v>6021.1584965069997</v>
          </cell>
          <cell r="CZ1565">
            <v>0</v>
          </cell>
          <cell r="DA1565">
            <v>0</v>
          </cell>
          <cell r="DB1565">
            <v>0</v>
          </cell>
          <cell r="DC1565">
            <v>0</v>
          </cell>
        </row>
        <row r="1566">
          <cell r="C1566" t="str">
            <v>W14x38</v>
          </cell>
          <cell r="D1566" t="str">
            <v>F</v>
          </cell>
          <cell r="E1566">
            <v>38</v>
          </cell>
          <cell r="F1566">
            <v>11.2</v>
          </cell>
          <cell r="G1566">
            <v>14.1</v>
          </cell>
          <cell r="H1566">
            <v>0</v>
          </cell>
          <cell r="I1566">
            <v>0</v>
          </cell>
          <cell r="J1566">
            <v>6.77</v>
          </cell>
          <cell r="K1566">
            <v>0</v>
          </cell>
          <cell r="L1566">
            <v>0</v>
          </cell>
          <cell r="M1566">
            <v>0.31</v>
          </cell>
          <cell r="N1566">
            <v>0.51500000000000001</v>
          </cell>
          <cell r="O1566">
            <v>0</v>
          </cell>
          <cell r="P1566">
            <v>0</v>
          </cell>
          <cell r="Q1566">
            <v>0</v>
          </cell>
          <cell r="R1566">
            <v>0.91500000000000004</v>
          </cell>
          <cell r="S1566">
            <v>1.25</v>
          </cell>
          <cell r="T1566">
            <v>0.8125</v>
          </cell>
          <cell r="U1566">
            <v>12.27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6.57</v>
          </cell>
          <cell r="AB1566">
            <v>0</v>
          </cell>
          <cell r="AC1566">
            <v>39.6</v>
          </cell>
          <cell r="AD1566">
            <v>0</v>
          </cell>
          <cell r="AE1566">
            <v>0</v>
          </cell>
          <cell r="AF1566">
            <v>41.1</v>
          </cell>
          <cell r="AG1566">
            <v>2190</v>
          </cell>
          <cell r="AH1566">
            <v>6890</v>
          </cell>
          <cell r="AI1566">
            <v>385</v>
          </cell>
          <cell r="AJ1566">
            <v>61.5</v>
          </cell>
          <cell r="AK1566">
            <v>54.6</v>
          </cell>
          <cell r="AL1566">
            <v>5.87</v>
          </cell>
          <cell r="AM1566">
            <v>26.7</v>
          </cell>
          <cell r="AN1566">
            <v>12.1</v>
          </cell>
          <cell r="AO1566">
            <v>7.88</v>
          </cell>
          <cell r="AP1566">
            <v>1.55</v>
          </cell>
          <cell r="AQ1566">
            <v>0</v>
          </cell>
          <cell r="AR1566">
            <v>0.79800000000000004</v>
          </cell>
          <cell r="AS1566">
            <v>1230</v>
          </cell>
          <cell r="AT1566">
            <v>0</v>
          </cell>
          <cell r="AU1566">
            <v>23</v>
          </cell>
          <cell r="AV1566">
            <v>20</v>
          </cell>
          <cell r="AW1566">
            <v>11.3</v>
          </cell>
          <cell r="AX1566">
            <v>30.3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D1566" t="str">
            <v>W360x57.8</v>
          </cell>
          <cell r="BE1566" t="str">
            <v>W360x57.8</v>
          </cell>
          <cell r="BF1566">
            <v>56.6</v>
          </cell>
          <cell r="BG1566">
            <v>72.314827199999996</v>
          </cell>
          <cell r="BH1566">
            <v>35.828099999999999</v>
          </cell>
          <cell r="BI1566">
            <v>0</v>
          </cell>
          <cell r="BJ1566">
            <v>0</v>
          </cell>
          <cell r="BK1566">
            <v>17.202569999999998</v>
          </cell>
          <cell r="BL1566">
            <v>0</v>
          </cell>
          <cell r="BM1566">
            <v>0</v>
          </cell>
          <cell r="BN1566">
            <v>0.78771000000000002</v>
          </cell>
          <cell r="BO1566">
            <v>1.3086150000000001</v>
          </cell>
          <cell r="BP1566">
            <v>0</v>
          </cell>
          <cell r="BQ1566">
            <v>0</v>
          </cell>
          <cell r="BR1566">
            <v>0</v>
          </cell>
          <cell r="BS1566">
            <v>2.3250150000000001</v>
          </cell>
          <cell r="BT1566">
            <v>3.17625</v>
          </cell>
          <cell r="BU1566">
            <v>2.0645625000000001</v>
          </cell>
          <cell r="BV1566">
            <v>30.900000000000002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6.57</v>
          </cell>
          <cell r="CC1566">
            <v>0</v>
          </cell>
          <cell r="CD1566">
            <v>39.6</v>
          </cell>
          <cell r="CE1566">
            <v>0</v>
          </cell>
          <cell r="CF1566">
            <v>0</v>
          </cell>
          <cell r="CG1566">
            <v>2887.3983000000003</v>
          </cell>
          <cell r="CH1566">
            <v>153854.07</v>
          </cell>
          <cell r="CI1566">
            <v>1.3960130328526814</v>
          </cell>
          <cell r="CJ1566">
            <v>16050.160871267984</v>
          </cell>
          <cell r="CK1566">
            <v>1008.9952248914999</v>
          </cell>
          <cell r="CL1566">
            <v>895.79088258659999</v>
          </cell>
          <cell r="CM1566">
            <v>14.91567</v>
          </cell>
          <cell r="CN1566">
            <v>1113.0890786048187</v>
          </cell>
          <cell r="CO1566">
            <v>198.51775969409999</v>
          </cell>
          <cell r="CP1566">
            <v>129.28264019747999</v>
          </cell>
          <cell r="CQ1566">
            <v>3.9385500000000002</v>
          </cell>
          <cell r="CR1566">
            <v>0</v>
          </cell>
          <cell r="CS1566">
            <v>33.267606169537281</v>
          </cell>
          <cell r="CT1566">
            <v>331080.11832645477</v>
          </cell>
          <cell r="CU1566">
            <v>0</v>
          </cell>
          <cell r="CV1566">
            <v>148.50366299999999</v>
          </cell>
          <cell r="CW1566">
            <v>833.77459071522003</v>
          </cell>
          <cell r="CX1566">
            <v>185.39261855730001</v>
          </cell>
          <cell r="CY1566">
            <v>497.11472055629997</v>
          </cell>
          <cell r="CZ1566">
            <v>0</v>
          </cell>
          <cell r="DA1566">
            <v>0</v>
          </cell>
          <cell r="DB1566">
            <v>0</v>
          </cell>
          <cell r="DC1566">
            <v>0</v>
          </cell>
        </row>
        <row r="1567">
          <cell r="C1567" t="str">
            <v>W14x398</v>
          </cell>
          <cell r="D1567" t="str">
            <v>T</v>
          </cell>
          <cell r="E1567">
            <v>398</v>
          </cell>
          <cell r="F1567">
            <v>117</v>
          </cell>
          <cell r="G1567">
            <v>18.3</v>
          </cell>
          <cell r="H1567">
            <v>0</v>
          </cell>
          <cell r="I1567">
            <v>0</v>
          </cell>
          <cell r="J1567">
            <v>16.600000000000001</v>
          </cell>
          <cell r="K1567">
            <v>0</v>
          </cell>
          <cell r="L1567">
            <v>0</v>
          </cell>
          <cell r="M1567">
            <v>1.77</v>
          </cell>
          <cell r="N1567">
            <v>2.85</v>
          </cell>
          <cell r="O1567">
            <v>0</v>
          </cell>
          <cell r="P1567">
            <v>0</v>
          </cell>
          <cell r="Q1567">
            <v>0</v>
          </cell>
          <cell r="R1567">
            <v>3.44</v>
          </cell>
          <cell r="S1567">
            <v>4.125</v>
          </cell>
          <cell r="T1567">
            <v>2.125</v>
          </cell>
          <cell r="U1567">
            <v>11.420000000000002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2.92</v>
          </cell>
          <cell r="AB1567">
            <v>0</v>
          </cell>
          <cell r="AC1567">
            <v>6.44</v>
          </cell>
          <cell r="AD1567">
            <v>0</v>
          </cell>
          <cell r="AE1567">
            <v>0</v>
          </cell>
          <cell r="AF1567">
            <v>0</v>
          </cell>
          <cell r="AG1567">
            <v>10900</v>
          </cell>
          <cell r="AH1567">
            <v>11</v>
          </cell>
          <cell r="AI1567">
            <v>6000</v>
          </cell>
          <cell r="AJ1567">
            <v>801</v>
          </cell>
          <cell r="AK1567">
            <v>656</v>
          </cell>
          <cell r="AL1567">
            <v>7.16</v>
          </cell>
          <cell r="AM1567">
            <v>2170</v>
          </cell>
          <cell r="AN1567">
            <v>402</v>
          </cell>
          <cell r="AO1567">
            <v>262</v>
          </cell>
          <cell r="AP1567">
            <v>4.3099999999999996</v>
          </cell>
          <cell r="AQ1567">
            <v>0</v>
          </cell>
          <cell r="AR1567">
            <v>273</v>
          </cell>
          <cell r="AS1567">
            <v>129000</v>
          </cell>
          <cell r="AT1567">
            <v>0</v>
          </cell>
          <cell r="AU1567">
            <v>64.099999999999994</v>
          </cell>
          <cell r="AV1567">
            <v>756</v>
          </cell>
          <cell r="AW1567">
            <v>163</v>
          </cell>
          <cell r="AX1567">
            <v>400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D1567" t="str">
            <v>W360x592</v>
          </cell>
          <cell r="BE1567" t="str">
            <v>W360x592</v>
          </cell>
          <cell r="BF1567">
            <v>592.4</v>
          </cell>
          <cell r="BG1567">
            <v>755.43167699999992</v>
          </cell>
          <cell r="BH1567">
            <v>46.500300000000003</v>
          </cell>
          <cell r="BI1567">
            <v>0</v>
          </cell>
          <cell r="BJ1567">
            <v>0</v>
          </cell>
          <cell r="BK1567">
            <v>42.180600000000005</v>
          </cell>
          <cell r="BL1567">
            <v>0</v>
          </cell>
          <cell r="BM1567">
            <v>0</v>
          </cell>
          <cell r="BN1567">
            <v>4.4975699999999996</v>
          </cell>
          <cell r="BO1567">
            <v>7.2418500000000003</v>
          </cell>
          <cell r="BP1567">
            <v>0</v>
          </cell>
          <cell r="BQ1567">
            <v>0</v>
          </cell>
          <cell r="BR1567">
            <v>0</v>
          </cell>
          <cell r="BS1567">
            <v>8.7410399999999999</v>
          </cell>
          <cell r="BT1567">
            <v>10.481624999999999</v>
          </cell>
          <cell r="BU1567">
            <v>5.3996249999999995</v>
          </cell>
          <cell r="BV1567">
            <v>28.8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2.92</v>
          </cell>
          <cell r="CC1567">
            <v>0</v>
          </cell>
          <cell r="CD1567">
            <v>6.44</v>
          </cell>
          <cell r="CE1567">
            <v>0</v>
          </cell>
          <cell r="CF1567">
            <v>0</v>
          </cell>
          <cell r="CG1567">
            <v>0</v>
          </cell>
          <cell r="CH1567">
            <v>765757.7</v>
          </cell>
          <cell r="CI1567">
            <v>2.2287581076022487E-3</v>
          </cell>
          <cell r="CJ1567">
            <v>250132.37721456599</v>
          </cell>
          <cell r="CK1567">
            <v>13141.547563221</v>
          </cell>
          <cell r="CL1567">
            <v>10762.615732176</v>
          </cell>
          <cell r="CM1567">
            <v>18.193560000000002</v>
          </cell>
          <cell r="CN1567">
            <v>90464.543092601365</v>
          </cell>
          <cell r="CO1567">
            <v>6595.3834212419997</v>
          </cell>
          <cell r="CP1567">
            <v>4298.4837223019995</v>
          </cell>
          <cell r="CQ1567">
            <v>10.951709999999999</v>
          </cell>
          <cell r="CR1567">
            <v>0</v>
          </cell>
          <cell r="CS1567">
            <v>11381.023163262753</v>
          </cell>
          <cell r="CT1567">
            <v>34723036.800091602</v>
          </cell>
          <cell r="CU1567">
            <v>0</v>
          </cell>
          <cell r="CV1567">
            <v>413.87325209999995</v>
          </cell>
          <cell r="CW1567">
            <v>31516.679529035315</v>
          </cell>
          <cell r="CX1567">
            <v>2674.2475066229999</v>
          </cell>
          <cell r="CY1567">
            <v>6562.5705683999995</v>
          </cell>
          <cell r="CZ1567">
            <v>0</v>
          </cell>
          <cell r="DA1567">
            <v>0</v>
          </cell>
          <cell r="DB1567">
            <v>0</v>
          </cell>
          <cell r="DC1567">
            <v>0</v>
          </cell>
        </row>
        <row r="1568">
          <cell r="C1568" t="str">
            <v>W14x426</v>
          </cell>
          <cell r="D1568" t="str">
            <v>T</v>
          </cell>
          <cell r="E1568">
            <v>426</v>
          </cell>
          <cell r="F1568">
            <v>125</v>
          </cell>
          <cell r="G1568">
            <v>18.7</v>
          </cell>
          <cell r="H1568">
            <v>0</v>
          </cell>
          <cell r="I1568">
            <v>0</v>
          </cell>
          <cell r="J1568">
            <v>16.7</v>
          </cell>
          <cell r="K1568">
            <v>0</v>
          </cell>
          <cell r="L1568">
            <v>0</v>
          </cell>
          <cell r="M1568">
            <v>1.88</v>
          </cell>
          <cell r="N1568">
            <v>3.04</v>
          </cell>
          <cell r="O1568">
            <v>0</v>
          </cell>
          <cell r="P1568">
            <v>0</v>
          </cell>
          <cell r="Q1568">
            <v>0</v>
          </cell>
          <cell r="R1568">
            <v>3.63</v>
          </cell>
          <cell r="S1568">
            <v>4.3125</v>
          </cell>
          <cell r="T1568">
            <v>2.125</v>
          </cell>
          <cell r="U1568">
            <v>11.44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2.75</v>
          </cell>
          <cell r="AB1568">
            <v>0</v>
          </cell>
          <cell r="AC1568">
            <v>6.08</v>
          </cell>
          <cell r="AD1568">
            <v>0</v>
          </cell>
          <cell r="AE1568">
            <v>0</v>
          </cell>
          <cell r="AF1568">
            <v>0</v>
          </cell>
          <cell r="AG1568">
            <v>11500</v>
          </cell>
          <cell r="AH1568">
            <v>8.8699999999999992</v>
          </cell>
          <cell r="AI1568">
            <v>6600</v>
          </cell>
          <cell r="AJ1568">
            <v>869</v>
          </cell>
          <cell r="AK1568">
            <v>706</v>
          </cell>
          <cell r="AL1568">
            <v>7.26</v>
          </cell>
          <cell r="AM1568">
            <v>2360</v>
          </cell>
          <cell r="AN1568">
            <v>434</v>
          </cell>
          <cell r="AO1568">
            <v>283</v>
          </cell>
          <cell r="AP1568">
            <v>4.34</v>
          </cell>
          <cell r="AQ1568">
            <v>0</v>
          </cell>
          <cell r="AR1568">
            <v>331</v>
          </cell>
          <cell r="AS1568">
            <v>144000</v>
          </cell>
          <cell r="AT1568">
            <v>0</v>
          </cell>
          <cell r="AU1568">
            <v>65.3</v>
          </cell>
          <cell r="AV1568">
            <v>827</v>
          </cell>
          <cell r="AW1568">
            <v>176</v>
          </cell>
          <cell r="AX1568">
            <v>433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D1568" t="str">
            <v>W360x634</v>
          </cell>
          <cell r="BE1568" t="str">
            <v>W360x634</v>
          </cell>
          <cell r="BF1568">
            <v>634</v>
          </cell>
          <cell r="BG1568">
            <v>807.08512499999995</v>
          </cell>
          <cell r="BH1568">
            <v>47.5167</v>
          </cell>
          <cell r="BI1568">
            <v>0</v>
          </cell>
          <cell r="BJ1568">
            <v>0</v>
          </cell>
          <cell r="BK1568">
            <v>42.434699999999999</v>
          </cell>
          <cell r="BL1568">
            <v>0</v>
          </cell>
          <cell r="BM1568">
            <v>0</v>
          </cell>
          <cell r="BN1568">
            <v>4.7770799999999998</v>
          </cell>
          <cell r="BO1568">
            <v>7.72464</v>
          </cell>
          <cell r="BP1568">
            <v>0</v>
          </cell>
          <cell r="BQ1568">
            <v>0</v>
          </cell>
          <cell r="BR1568">
            <v>0</v>
          </cell>
          <cell r="BS1568">
            <v>9.2238299999999995</v>
          </cell>
          <cell r="BT1568">
            <v>10.9580625</v>
          </cell>
          <cell r="BU1568">
            <v>5.3996249999999995</v>
          </cell>
          <cell r="BV1568">
            <v>28.8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2.75</v>
          </cell>
          <cell r="CC1568">
            <v>0</v>
          </cell>
          <cell r="CD1568">
            <v>6.08</v>
          </cell>
          <cell r="CE1568">
            <v>0</v>
          </cell>
          <cell r="CF1568">
            <v>0</v>
          </cell>
          <cell r="CG1568">
            <v>0</v>
          </cell>
          <cell r="CH1568">
            <v>807909.5</v>
          </cell>
          <cell r="CI1568">
            <v>1.797189492221086E-3</v>
          </cell>
          <cell r="CJ1568">
            <v>275145.61493602261</v>
          </cell>
          <cell r="CK1568">
            <v>14257.184559849</v>
          </cell>
          <cell r="CL1568">
            <v>11582.937053226</v>
          </cell>
          <cell r="CM1568">
            <v>18.447659999999999</v>
          </cell>
          <cell r="CN1568">
            <v>98385.401704395961</v>
          </cell>
          <cell r="CO1568">
            <v>7120.3890667139995</v>
          </cell>
          <cell r="CP1568">
            <v>4643.0186771429999</v>
          </cell>
          <cell r="CQ1568">
            <v>11.027939999999999</v>
          </cell>
          <cell r="CR1568">
            <v>0</v>
          </cell>
          <cell r="CS1568">
            <v>13798.96947633689</v>
          </cell>
          <cell r="CT1568">
            <v>38760599.218706906</v>
          </cell>
          <cell r="CU1568">
            <v>0</v>
          </cell>
          <cell r="CV1568">
            <v>421.62126929999994</v>
          </cell>
          <cell r="CW1568">
            <v>34476.579326074345</v>
          </cell>
          <cell r="CX1568">
            <v>2887.5310500959999</v>
          </cell>
          <cell r="CY1568">
            <v>7103.9826402929993</v>
          </cell>
          <cell r="CZ1568">
            <v>0</v>
          </cell>
          <cell r="DA1568">
            <v>0</v>
          </cell>
          <cell r="DB1568">
            <v>0</v>
          </cell>
          <cell r="DC1568">
            <v>0</v>
          </cell>
        </row>
        <row r="1569">
          <cell r="C1569" t="str">
            <v>W14x43</v>
          </cell>
          <cell r="D1569" t="str">
            <v>F</v>
          </cell>
          <cell r="E1569">
            <v>43</v>
          </cell>
          <cell r="F1569">
            <v>12.6</v>
          </cell>
          <cell r="G1569">
            <v>13.7</v>
          </cell>
          <cell r="H1569">
            <v>0</v>
          </cell>
          <cell r="I1569">
            <v>0</v>
          </cell>
          <cell r="J1569">
            <v>8</v>
          </cell>
          <cell r="K1569">
            <v>0</v>
          </cell>
          <cell r="L1569">
            <v>0</v>
          </cell>
          <cell r="M1569">
            <v>0.30499999999999999</v>
          </cell>
          <cell r="N1569">
            <v>0.53</v>
          </cell>
          <cell r="O1569">
            <v>0</v>
          </cell>
          <cell r="P1569">
            <v>0</v>
          </cell>
          <cell r="Q1569">
            <v>0</v>
          </cell>
          <cell r="R1569">
            <v>1.1200000000000001</v>
          </cell>
          <cell r="S1569">
            <v>1.375</v>
          </cell>
          <cell r="T1569">
            <v>1</v>
          </cell>
          <cell r="U1569">
            <v>11.459999999999999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7.54</v>
          </cell>
          <cell r="AB1569">
            <v>0</v>
          </cell>
          <cell r="AC1569">
            <v>37.4</v>
          </cell>
          <cell r="AD1569">
            <v>0</v>
          </cell>
          <cell r="AE1569">
            <v>0</v>
          </cell>
          <cell r="AF1569">
            <v>45.9</v>
          </cell>
          <cell r="AG1569">
            <v>2330</v>
          </cell>
          <cell r="AH1569">
            <v>4880</v>
          </cell>
          <cell r="AI1569">
            <v>428</v>
          </cell>
          <cell r="AJ1569">
            <v>69.599999999999994</v>
          </cell>
          <cell r="AK1569">
            <v>62.6</v>
          </cell>
          <cell r="AL1569">
            <v>5.82</v>
          </cell>
          <cell r="AM1569">
            <v>45.2</v>
          </cell>
          <cell r="AN1569">
            <v>17.3</v>
          </cell>
          <cell r="AO1569">
            <v>11.3</v>
          </cell>
          <cell r="AP1569">
            <v>1.89</v>
          </cell>
          <cell r="AQ1569">
            <v>0</v>
          </cell>
          <cell r="AR1569">
            <v>1.05</v>
          </cell>
          <cell r="AS1569">
            <v>1950</v>
          </cell>
          <cell r="AT1569">
            <v>0</v>
          </cell>
          <cell r="AU1569">
            <v>26.2</v>
          </cell>
          <cell r="AV1569">
            <v>27.8</v>
          </cell>
          <cell r="AW1569">
            <v>13.4</v>
          </cell>
          <cell r="AX1569">
            <v>33.9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D1569" t="str">
            <v>W360x64</v>
          </cell>
          <cell r="BE1569" t="str">
            <v>W360x64</v>
          </cell>
          <cell r="BF1569">
            <v>64</v>
          </cell>
          <cell r="BG1569">
            <v>81.354180599999992</v>
          </cell>
          <cell r="BH1569">
            <v>34.811699999999995</v>
          </cell>
          <cell r="BI1569">
            <v>0</v>
          </cell>
          <cell r="BJ1569">
            <v>0</v>
          </cell>
          <cell r="BK1569">
            <v>20.327999999999999</v>
          </cell>
          <cell r="BL1569">
            <v>0</v>
          </cell>
          <cell r="BM1569">
            <v>0</v>
          </cell>
          <cell r="BN1569">
            <v>0.77500499999999994</v>
          </cell>
          <cell r="BO1569">
            <v>1.34673</v>
          </cell>
          <cell r="BP1569">
            <v>0</v>
          </cell>
          <cell r="BQ1569">
            <v>0</v>
          </cell>
          <cell r="BR1569">
            <v>0</v>
          </cell>
          <cell r="BS1569">
            <v>2.84592</v>
          </cell>
          <cell r="BT1569">
            <v>3.4938750000000001</v>
          </cell>
          <cell r="BU1569">
            <v>2.5409999999999999</v>
          </cell>
          <cell r="BV1569">
            <v>28.900000000000002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7.54</v>
          </cell>
          <cell r="CC1569">
            <v>0</v>
          </cell>
          <cell r="CD1569">
            <v>37.4</v>
          </cell>
          <cell r="CE1569">
            <v>0</v>
          </cell>
          <cell r="CF1569">
            <v>0</v>
          </cell>
          <cell r="CG1569">
            <v>3224.6127000000001</v>
          </cell>
          <cell r="CH1569">
            <v>163689.49</v>
          </cell>
          <cell r="CI1569">
            <v>0.98875814228172498</v>
          </cell>
          <cell r="CJ1569">
            <v>17842.776241305706</v>
          </cell>
          <cell r="CK1569">
            <v>1141.8872789015998</v>
          </cell>
          <cell r="CL1569">
            <v>1027.0422939545999</v>
          </cell>
          <cell r="CM1569">
            <v>14.78862</v>
          </cell>
          <cell r="CN1569">
            <v>1884.3305750163972</v>
          </cell>
          <cell r="CO1569">
            <v>283.83117708330002</v>
          </cell>
          <cell r="CP1569">
            <v>185.39261855730001</v>
          </cell>
          <cell r="CQ1569">
            <v>4.8024899999999997</v>
          </cell>
          <cell r="CR1569">
            <v>0</v>
          </cell>
          <cell r="CS1569">
            <v>43.773166012549048</v>
          </cell>
          <cell r="CT1569">
            <v>524883.11441998929</v>
          </cell>
          <cell r="CU1569">
            <v>0</v>
          </cell>
          <cell r="CV1569">
            <v>169.16504219999999</v>
          </cell>
          <cell r="CW1569">
            <v>1158.9466810941558</v>
          </cell>
          <cell r="CX1569">
            <v>219.8461140414</v>
          </cell>
          <cell r="CY1569">
            <v>556.17785567189992</v>
          </cell>
          <cell r="CZ1569">
            <v>0</v>
          </cell>
          <cell r="DA1569">
            <v>0</v>
          </cell>
          <cell r="DB1569">
            <v>0</v>
          </cell>
          <cell r="DC1569">
            <v>0</v>
          </cell>
        </row>
        <row r="1570">
          <cell r="C1570" t="str">
            <v>W14x455</v>
          </cell>
          <cell r="D1570" t="str">
            <v>T</v>
          </cell>
          <cell r="E1570">
            <v>455</v>
          </cell>
          <cell r="F1570">
            <v>134</v>
          </cell>
          <cell r="G1570">
            <v>19</v>
          </cell>
          <cell r="H1570">
            <v>0</v>
          </cell>
          <cell r="I1570">
            <v>0</v>
          </cell>
          <cell r="J1570">
            <v>16.8</v>
          </cell>
          <cell r="K1570">
            <v>0</v>
          </cell>
          <cell r="L1570">
            <v>0</v>
          </cell>
          <cell r="M1570">
            <v>2.02</v>
          </cell>
          <cell r="N1570">
            <v>3.21</v>
          </cell>
          <cell r="O1570">
            <v>0</v>
          </cell>
          <cell r="P1570">
            <v>0</v>
          </cell>
          <cell r="Q1570">
            <v>0</v>
          </cell>
          <cell r="R1570">
            <v>3.81</v>
          </cell>
          <cell r="S1570">
            <v>4.5</v>
          </cell>
          <cell r="T1570">
            <v>2.25</v>
          </cell>
          <cell r="U1570">
            <v>11.379999999999999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2.62</v>
          </cell>
          <cell r="AB1570">
            <v>0</v>
          </cell>
          <cell r="AC1570">
            <v>5.66</v>
          </cell>
          <cell r="AD1570">
            <v>0</v>
          </cell>
          <cell r="AE1570">
            <v>0</v>
          </cell>
          <cell r="AF1570">
            <v>0</v>
          </cell>
          <cell r="AG1570">
            <v>12200</v>
          </cell>
          <cell r="AH1570">
            <v>7.3</v>
          </cell>
          <cell r="AI1570">
            <v>7190</v>
          </cell>
          <cell r="AJ1570">
            <v>936</v>
          </cell>
          <cell r="AK1570">
            <v>756</v>
          </cell>
          <cell r="AL1570">
            <v>7.33</v>
          </cell>
          <cell r="AM1570">
            <v>2560</v>
          </cell>
          <cell r="AN1570">
            <v>468</v>
          </cell>
          <cell r="AO1570">
            <v>304</v>
          </cell>
          <cell r="AP1570">
            <v>4.38</v>
          </cell>
          <cell r="AQ1570">
            <v>0</v>
          </cell>
          <cell r="AR1570">
            <v>395</v>
          </cell>
          <cell r="AS1570">
            <v>160000</v>
          </cell>
          <cell r="AT1570">
            <v>0</v>
          </cell>
          <cell r="AU1570">
            <v>66.5</v>
          </cell>
          <cell r="AV1570">
            <v>899</v>
          </cell>
          <cell r="AW1570">
            <v>188</v>
          </cell>
          <cell r="AX1570">
            <v>467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D1570" t="str">
            <v>W360x677</v>
          </cell>
          <cell r="BE1570" t="str">
            <v>W360x677</v>
          </cell>
          <cell r="BF1570">
            <v>677.2</v>
          </cell>
          <cell r="BG1570">
            <v>865.19525399999998</v>
          </cell>
          <cell r="BH1570">
            <v>48.278999999999996</v>
          </cell>
          <cell r="BI1570">
            <v>0</v>
          </cell>
          <cell r="BJ1570">
            <v>0</v>
          </cell>
          <cell r="BK1570">
            <v>42.688800000000001</v>
          </cell>
          <cell r="BL1570">
            <v>0</v>
          </cell>
          <cell r="BM1570">
            <v>0</v>
          </cell>
          <cell r="BN1570">
            <v>5.1328199999999997</v>
          </cell>
          <cell r="BO1570">
            <v>8.1566099999999988</v>
          </cell>
          <cell r="BP1570">
            <v>0</v>
          </cell>
          <cell r="BQ1570">
            <v>0</v>
          </cell>
          <cell r="BR1570">
            <v>0</v>
          </cell>
          <cell r="BS1570">
            <v>9.6812100000000001</v>
          </cell>
          <cell r="BT1570">
            <v>11.4345</v>
          </cell>
          <cell r="BU1570">
            <v>5.7172499999999999</v>
          </cell>
          <cell r="BV1570">
            <v>28.7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2.62</v>
          </cell>
          <cell r="CC1570">
            <v>0</v>
          </cell>
          <cell r="CD1570">
            <v>5.66</v>
          </cell>
          <cell r="CE1570">
            <v>0</v>
          </cell>
          <cell r="CF1570">
            <v>0</v>
          </cell>
          <cell r="CG1570">
            <v>0</v>
          </cell>
          <cell r="CH1570">
            <v>857086.6</v>
          </cell>
          <cell r="CI1570">
            <v>1.4790849259542196E-3</v>
          </cell>
          <cell r="CJ1570">
            <v>299741.96536212158</v>
          </cell>
          <cell r="CK1570">
            <v>15356.415130055999</v>
          </cell>
          <cell r="CL1570">
            <v>12403.258374276</v>
          </cell>
          <cell r="CM1570">
            <v>18.625530000000001</v>
          </cell>
          <cell r="CN1570">
            <v>106723.14761154816</v>
          </cell>
          <cell r="CO1570">
            <v>7678.2075650279994</v>
          </cell>
          <cell r="CP1570">
            <v>4987.5536319839994</v>
          </cell>
          <cell r="CQ1570">
            <v>11.129579999999999</v>
          </cell>
          <cell r="CR1570">
            <v>0</v>
          </cell>
          <cell r="CS1570">
            <v>16467.048166625595</v>
          </cell>
          <cell r="CT1570">
            <v>43067332.465229891</v>
          </cell>
          <cell r="CU1570">
            <v>0</v>
          </cell>
          <cell r="CV1570">
            <v>429.36928649999999</v>
          </cell>
          <cell r="CW1570">
            <v>37478.167852649138</v>
          </cell>
          <cell r="CX1570">
            <v>3084.4081671479998</v>
          </cell>
          <cell r="CY1570">
            <v>7661.8011386069993</v>
          </cell>
          <cell r="CZ1570">
            <v>0</v>
          </cell>
          <cell r="DA1570">
            <v>0</v>
          </cell>
          <cell r="DB1570">
            <v>0</v>
          </cell>
          <cell r="DC1570">
            <v>0</v>
          </cell>
        </row>
        <row r="1571">
          <cell r="C1571" t="str">
            <v>W14x48</v>
          </cell>
          <cell r="D1571" t="str">
            <v>F</v>
          </cell>
          <cell r="E1571">
            <v>48</v>
          </cell>
          <cell r="F1571">
            <v>14.1</v>
          </cell>
          <cell r="G1571">
            <v>13.8</v>
          </cell>
          <cell r="H1571">
            <v>0</v>
          </cell>
          <cell r="I1571">
            <v>0</v>
          </cell>
          <cell r="J1571">
            <v>8.0299999999999994</v>
          </cell>
          <cell r="K1571">
            <v>0</v>
          </cell>
          <cell r="L1571">
            <v>0</v>
          </cell>
          <cell r="M1571">
            <v>0.34</v>
          </cell>
          <cell r="N1571">
            <v>0.59499999999999997</v>
          </cell>
          <cell r="O1571">
            <v>0</v>
          </cell>
          <cell r="P1571">
            <v>0</v>
          </cell>
          <cell r="Q1571">
            <v>0</v>
          </cell>
          <cell r="R1571">
            <v>1.19</v>
          </cell>
          <cell r="S1571">
            <v>1.4375</v>
          </cell>
          <cell r="T1571">
            <v>1</v>
          </cell>
          <cell r="U1571">
            <v>11.420000000000002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6.75</v>
          </cell>
          <cell r="AB1571">
            <v>0</v>
          </cell>
          <cell r="AC1571">
            <v>33.6</v>
          </cell>
          <cell r="AD1571">
            <v>0</v>
          </cell>
          <cell r="AE1571">
            <v>0</v>
          </cell>
          <cell r="AF1571">
            <v>57.1</v>
          </cell>
          <cell r="AG1571">
            <v>2580</v>
          </cell>
          <cell r="AH1571">
            <v>3250</v>
          </cell>
          <cell r="AI1571">
            <v>484</v>
          </cell>
          <cell r="AJ1571">
            <v>78.400000000000006</v>
          </cell>
          <cell r="AK1571">
            <v>70.2</v>
          </cell>
          <cell r="AL1571">
            <v>5.85</v>
          </cell>
          <cell r="AM1571">
            <v>51.4</v>
          </cell>
          <cell r="AN1571">
            <v>19.600000000000001</v>
          </cell>
          <cell r="AO1571">
            <v>12.8</v>
          </cell>
          <cell r="AP1571">
            <v>1.91</v>
          </cell>
          <cell r="AQ1571">
            <v>0</v>
          </cell>
          <cell r="AR1571">
            <v>1.45</v>
          </cell>
          <cell r="AS1571">
            <v>2240</v>
          </cell>
          <cell r="AT1571">
            <v>0</v>
          </cell>
          <cell r="AU1571">
            <v>26.5</v>
          </cell>
          <cell r="AV1571">
            <v>31.6</v>
          </cell>
          <cell r="AW1571">
            <v>15.1</v>
          </cell>
          <cell r="AX1571">
            <v>38.299999999999997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D1571" t="str">
            <v>W360x72</v>
          </cell>
          <cell r="BE1571" t="str">
            <v>W360x72</v>
          </cell>
          <cell r="BF1571">
            <v>71.5</v>
          </cell>
          <cell r="BG1571">
            <v>91.039202099999997</v>
          </cell>
          <cell r="BH1571">
            <v>35.065800000000003</v>
          </cell>
          <cell r="BI1571">
            <v>0</v>
          </cell>
          <cell r="BJ1571">
            <v>0</v>
          </cell>
          <cell r="BK1571">
            <v>20.404229999999998</v>
          </cell>
          <cell r="BL1571">
            <v>0</v>
          </cell>
          <cell r="BM1571">
            <v>0</v>
          </cell>
          <cell r="BN1571">
            <v>0.86394000000000004</v>
          </cell>
          <cell r="BO1571">
            <v>1.511895</v>
          </cell>
          <cell r="BP1571">
            <v>0</v>
          </cell>
          <cell r="BQ1571">
            <v>0</v>
          </cell>
          <cell r="BR1571">
            <v>0</v>
          </cell>
          <cell r="BS1571">
            <v>3.02379</v>
          </cell>
          <cell r="BT1571">
            <v>3.6526874999999999</v>
          </cell>
          <cell r="BU1571">
            <v>2.5409999999999999</v>
          </cell>
          <cell r="BV1571">
            <v>28.8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6.75</v>
          </cell>
          <cell r="CC1571">
            <v>0</v>
          </cell>
          <cell r="CD1571">
            <v>33.6</v>
          </cell>
          <cell r="CE1571">
            <v>0</v>
          </cell>
          <cell r="CF1571">
            <v>0</v>
          </cell>
          <cell r="CG1571">
            <v>4011.4463000000001</v>
          </cell>
          <cell r="CH1571">
            <v>181252.74</v>
          </cell>
          <cell r="CI1571">
            <v>0.65849671360975537</v>
          </cell>
          <cell r="CJ1571">
            <v>20177.345095308323</v>
          </cell>
          <cell r="CK1571">
            <v>1286.2638314064</v>
          </cell>
          <cell r="CL1571">
            <v>1151.7311347542</v>
          </cell>
          <cell r="CM1571">
            <v>14.864849999999999</v>
          </cell>
          <cell r="CN1571">
            <v>2142.8006981381154</v>
          </cell>
          <cell r="CO1571">
            <v>321.56595785159999</v>
          </cell>
          <cell r="CP1571">
            <v>210.0022581888</v>
          </cell>
          <cell r="CQ1571">
            <v>4.8533099999999996</v>
          </cell>
          <cell r="CR1571">
            <v>0</v>
          </cell>
          <cell r="CS1571">
            <v>60.448657826853449</v>
          </cell>
          <cell r="CT1571">
            <v>602942.65451321844</v>
          </cell>
          <cell r="CU1571">
            <v>0</v>
          </cell>
          <cell r="CV1571">
            <v>171.1020465</v>
          </cell>
          <cell r="CW1571">
            <v>1317.3638533300475</v>
          </cell>
          <cell r="CX1571">
            <v>247.73703895709997</v>
          </cell>
          <cell r="CY1571">
            <v>628.36613192429991</v>
          </cell>
          <cell r="CZ1571">
            <v>0</v>
          </cell>
          <cell r="DA1571">
            <v>0</v>
          </cell>
          <cell r="DB1571">
            <v>0</v>
          </cell>
          <cell r="DC1571">
            <v>0</v>
          </cell>
        </row>
        <row r="1572">
          <cell r="C1572" t="str">
            <v>W14x500</v>
          </cell>
          <cell r="D1572" t="str">
            <v>T</v>
          </cell>
          <cell r="E1572">
            <v>500</v>
          </cell>
          <cell r="F1572">
            <v>147</v>
          </cell>
          <cell r="G1572">
            <v>19.600000000000001</v>
          </cell>
          <cell r="H1572">
            <v>0</v>
          </cell>
          <cell r="I1572">
            <v>0</v>
          </cell>
          <cell r="J1572">
            <v>17</v>
          </cell>
          <cell r="K1572">
            <v>0</v>
          </cell>
          <cell r="L1572">
            <v>0</v>
          </cell>
          <cell r="M1572">
            <v>2.19</v>
          </cell>
          <cell r="N1572">
            <v>3.5</v>
          </cell>
          <cell r="O1572">
            <v>0</v>
          </cell>
          <cell r="P1572">
            <v>0</v>
          </cell>
          <cell r="Q1572">
            <v>0</v>
          </cell>
          <cell r="R1572">
            <v>4.0999999999999996</v>
          </cell>
          <cell r="S1572">
            <v>4.8125</v>
          </cell>
          <cell r="T1572">
            <v>2.3125</v>
          </cell>
          <cell r="U1572">
            <v>11.400000000000002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2.4300000000000002</v>
          </cell>
          <cell r="AB1572">
            <v>0</v>
          </cell>
          <cell r="AC1572">
            <v>5.21</v>
          </cell>
          <cell r="AD1572">
            <v>0</v>
          </cell>
          <cell r="AE1572">
            <v>0</v>
          </cell>
          <cell r="AF1572">
            <v>0</v>
          </cell>
          <cell r="AG1572">
            <v>13100</v>
          </cell>
          <cell r="AH1572">
            <v>5.49</v>
          </cell>
          <cell r="AI1572">
            <v>8210</v>
          </cell>
          <cell r="AJ1572">
            <v>1050</v>
          </cell>
          <cell r="AK1572">
            <v>838</v>
          </cell>
          <cell r="AL1572">
            <v>7.48</v>
          </cell>
          <cell r="AM1572">
            <v>2880</v>
          </cell>
          <cell r="AN1572">
            <v>522</v>
          </cell>
          <cell r="AO1572">
            <v>339</v>
          </cell>
          <cell r="AP1572">
            <v>4.43</v>
          </cell>
          <cell r="AQ1572">
            <v>0</v>
          </cell>
          <cell r="AR1572">
            <v>514</v>
          </cell>
          <cell r="AS1572">
            <v>187000</v>
          </cell>
          <cell r="AT1572">
            <v>0</v>
          </cell>
          <cell r="AU1572">
            <v>68.5</v>
          </cell>
          <cell r="AV1572">
            <v>1020</v>
          </cell>
          <cell r="AW1572">
            <v>209</v>
          </cell>
          <cell r="AX1572">
            <v>523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D1572" t="str">
            <v>W360x744</v>
          </cell>
          <cell r="BE1572" t="str">
            <v>W360x744</v>
          </cell>
          <cell r="BF1572">
            <v>744.1</v>
          </cell>
          <cell r="BG1572">
            <v>949.13210699999991</v>
          </cell>
          <cell r="BH1572">
            <v>49.803600000000003</v>
          </cell>
          <cell r="BI1572">
            <v>0</v>
          </cell>
          <cell r="BJ1572">
            <v>0</v>
          </cell>
          <cell r="BK1572">
            <v>43.196999999999996</v>
          </cell>
          <cell r="BL1572">
            <v>0</v>
          </cell>
          <cell r="BM1572">
            <v>0</v>
          </cell>
          <cell r="BN1572">
            <v>5.5647899999999995</v>
          </cell>
          <cell r="BO1572">
            <v>8.8934999999999995</v>
          </cell>
          <cell r="BP1572">
            <v>0</v>
          </cell>
          <cell r="BQ1572">
            <v>0</v>
          </cell>
          <cell r="BR1572">
            <v>0</v>
          </cell>
          <cell r="BS1572">
            <v>10.418099999999999</v>
          </cell>
          <cell r="BT1572">
            <v>12.228562499999999</v>
          </cell>
          <cell r="BU1572">
            <v>5.8760624999999997</v>
          </cell>
          <cell r="BV1572">
            <v>28.7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2.4300000000000002</v>
          </cell>
          <cell r="CC1572">
            <v>0</v>
          </cell>
          <cell r="CD1572">
            <v>5.21</v>
          </cell>
          <cell r="CE1572">
            <v>0</v>
          </cell>
          <cell r="CF1572">
            <v>0</v>
          </cell>
          <cell r="CG1572">
            <v>0</v>
          </cell>
          <cell r="CH1572">
            <v>920314.3</v>
          </cell>
          <cell r="CI1572">
            <v>1.1123529100669407E-3</v>
          </cell>
          <cell r="CJ1572">
            <v>342264.46948859782</v>
          </cell>
          <cell r="CK1572">
            <v>17226.74774205</v>
          </cell>
          <cell r="CL1572">
            <v>13748.585340797999</v>
          </cell>
          <cell r="CM1572">
            <v>19.006679999999999</v>
          </cell>
          <cell r="CN1572">
            <v>120063.54106299167</v>
          </cell>
          <cell r="CO1572">
            <v>8564.1545917619987</v>
          </cell>
          <cell r="CP1572">
            <v>5561.7785567189994</v>
          </cell>
          <cell r="CQ1572">
            <v>11.256629999999999</v>
          </cell>
          <cell r="CR1572">
            <v>0</v>
          </cell>
          <cell r="CS1572">
            <v>21428.006981381153</v>
          </cell>
          <cell r="CT1572">
            <v>50334944.81873744</v>
          </cell>
          <cell r="CU1572">
            <v>0</v>
          </cell>
          <cell r="CV1572">
            <v>442.28264849999999</v>
          </cell>
          <cell r="CW1572">
            <v>42522.504126476219</v>
          </cell>
          <cell r="CX1572">
            <v>3428.9431219889998</v>
          </cell>
          <cell r="CY1572">
            <v>8580.5610181829998</v>
          </cell>
          <cell r="CZ1572">
            <v>0</v>
          </cell>
          <cell r="DA1572">
            <v>0</v>
          </cell>
          <cell r="DB1572">
            <v>0</v>
          </cell>
          <cell r="DC1572">
            <v>0</v>
          </cell>
        </row>
        <row r="1573">
          <cell r="C1573" t="str">
            <v>W14x53</v>
          </cell>
          <cell r="D1573" t="str">
            <v>F</v>
          </cell>
          <cell r="E1573">
            <v>53</v>
          </cell>
          <cell r="F1573">
            <v>15.6</v>
          </cell>
          <cell r="G1573">
            <v>13.9</v>
          </cell>
          <cell r="H1573">
            <v>0</v>
          </cell>
          <cell r="I1573">
            <v>0</v>
          </cell>
          <cell r="J1573">
            <v>8.06</v>
          </cell>
          <cell r="K1573">
            <v>0</v>
          </cell>
          <cell r="L1573">
            <v>0</v>
          </cell>
          <cell r="M1573">
            <v>0.37</v>
          </cell>
          <cell r="N1573">
            <v>0.66</v>
          </cell>
          <cell r="O1573">
            <v>0</v>
          </cell>
          <cell r="P1573">
            <v>0</v>
          </cell>
          <cell r="Q1573">
            <v>0</v>
          </cell>
          <cell r="R1573">
            <v>1.25</v>
          </cell>
          <cell r="S1573">
            <v>1.5</v>
          </cell>
          <cell r="T1573">
            <v>1</v>
          </cell>
          <cell r="U1573">
            <v>11.4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6.11</v>
          </cell>
          <cell r="AB1573">
            <v>0</v>
          </cell>
          <cell r="AC1573">
            <v>30.9</v>
          </cell>
          <cell r="AD1573">
            <v>0</v>
          </cell>
          <cell r="AE1573">
            <v>0</v>
          </cell>
          <cell r="AF1573">
            <v>0</v>
          </cell>
          <cell r="AG1573">
            <v>2830</v>
          </cell>
          <cell r="AH1573">
            <v>2250</v>
          </cell>
          <cell r="AI1573">
            <v>541</v>
          </cell>
          <cell r="AJ1573">
            <v>87.1</v>
          </cell>
          <cell r="AK1573">
            <v>77.8</v>
          </cell>
          <cell r="AL1573">
            <v>5.89</v>
          </cell>
          <cell r="AM1573">
            <v>57.7</v>
          </cell>
          <cell r="AN1573">
            <v>22</v>
          </cell>
          <cell r="AO1573">
            <v>14.3</v>
          </cell>
          <cell r="AP1573">
            <v>1.92</v>
          </cell>
          <cell r="AQ1573">
            <v>0</v>
          </cell>
          <cell r="AR1573">
            <v>1.94</v>
          </cell>
          <cell r="AS1573">
            <v>2540</v>
          </cell>
          <cell r="AT1573">
            <v>0</v>
          </cell>
          <cell r="AU1573">
            <v>26.7</v>
          </cell>
          <cell r="AV1573">
            <v>35.5</v>
          </cell>
          <cell r="AW1573">
            <v>16.8</v>
          </cell>
          <cell r="AX1573">
            <v>42.6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D1573" t="str">
            <v>W360x79</v>
          </cell>
          <cell r="BE1573" t="str">
            <v>W360x79</v>
          </cell>
          <cell r="BF1573">
            <v>78.899999999999991</v>
          </cell>
          <cell r="BG1573">
            <v>100.72422359999999</v>
          </cell>
          <cell r="BH1573">
            <v>35.319899999999997</v>
          </cell>
          <cell r="BI1573">
            <v>0</v>
          </cell>
          <cell r="BJ1573">
            <v>0</v>
          </cell>
          <cell r="BK1573">
            <v>20.480460000000001</v>
          </cell>
          <cell r="BL1573">
            <v>0</v>
          </cell>
          <cell r="BM1573">
            <v>0</v>
          </cell>
          <cell r="BN1573">
            <v>0.94016999999999995</v>
          </cell>
          <cell r="BO1573">
            <v>1.67706</v>
          </cell>
          <cell r="BP1573">
            <v>0</v>
          </cell>
          <cell r="BQ1573">
            <v>0</v>
          </cell>
          <cell r="BR1573">
            <v>0</v>
          </cell>
          <cell r="BS1573">
            <v>3.17625</v>
          </cell>
          <cell r="BT1573">
            <v>3.8114999999999997</v>
          </cell>
          <cell r="BU1573">
            <v>2.5409999999999999</v>
          </cell>
          <cell r="BV1573">
            <v>28.7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6.11</v>
          </cell>
          <cell r="CC1573">
            <v>0</v>
          </cell>
          <cell r="CD1573">
            <v>30.9</v>
          </cell>
          <cell r="CE1573">
            <v>0</v>
          </cell>
          <cell r="CF1573">
            <v>0</v>
          </cell>
          <cell r="CG1573">
            <v>0</v>
          </cell>
          <cell r="CH1573">
            <v>198815.99</v>
          </cell>
          <cell r="CI1573">
            <v>0.45588234019136908</v>
          </cell>
          <cell r="CJ1573">
            <v>22553.602678846699</v>
          </cell>
          <cell r="CK1573">
            <v>1428.9997412690998</v>
          </cell>
          <cell r="CL1573">
            <v>1276.4199755538</v>
          </cell>
          <cell r="CM1573">
            <v>14.966489999999999</v>
          </cell>
          <cell r="CN1573">
            <v>2405.4396942134099</v>
          </cell>
          <cell r="CO1573">
            <v>360.94138126199999</v>
          </cell>
          <cell r="CP1573">
            <v>234.61189782029999</v>
          </cell>
          <cell r="CQ1573">
            <v>4.8787199999999995</v>
          </cell>
          <cell r="CR1573">
            <v>0</v>
          </cell>
          <cell r="CS1573">
            <v>80.87613529937633</v>
          </cell>
          <cell r="CT1573">
            <v>683693.90288552456</v>
          </cell>
          <cell r="CU1573">
            <v>0</v>
          </cell>
          <cell r="CV1573">
            <v>172.39338269999999</v>
          </cell>
          <cell r="CW1573">
            <v>1479.9498985195155</v>
          </cell>
          <cell r="CX1573">
            <v>275.62796387280002</v>
          </cell>
          <cell r="CY1573">
            <v>698.91376553459997</v>
          </cell>
          <cell r="CZ1573">
            <v>0</v>
          </cell>
          <cell r="DA1573">
            <v>0</v>
          </cell>
          <cell r="DB1573">
            <v>0</v>
          </cell>
          <cell r="DC1573">
            <v>0</v>
          </cell>
        </row>
        <row r="1574">
          <cell r="C1574" t="str">
            <v>W14x550</v>
          </cell>
          <cell r="D1574" t="str">
            <v>T</v>
          </cell>
          <cell r="E1574">
            <v>550</v>
          </cell>
          <cell r="F1574">
            <v>162</v>
          </cell>
          <cell r="G1574">
            <v>20.2</v>
          </cell>
          <cell r="H1574">
            <v>0</v>
          </cell>
          <cell r="I1574">
            <v>0</v>
          </cell>
          <cell r="J1574">
            <v>17.2</v>
          </cell>
          <cell r="K1574">
            <v>0</v>
          </cell>
          <cell r="L1574">
            <v>0</v>
          </cell>
          <cell r="M1574">
            <v>2.38</v>
          </cell>
          <cell r="N1574">
            <v>3.82</v>
          </cell>
          <cell r="O1574">
            <v>0</v>
          </cell>
          <cell r="P1574">
            <v>0</v>
          </cell>
          <cell r="Q1574">
            <v>0</v>
          </cell>
          <cell r="R1574">
            <v>4.42</v>
          </cell>
          <cell r="S1574">
            <v>5.125</v>
          </cell>
          <cell r="T1574">
            <v>2.375</v>
          </cell>
          <cell r="U1574">
            <v>11.36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2.25</v>
          </cell>
          <cell r="AB1574">
            <v>0</v>
          </cell>
          <cell r="AC1574">
            <v>4.79</v>
          </cell>
          <cell r="AD1574">
            <v>0</v>
          </cell>
          <cell r="AE1574">
            <v>0</v>
          </cell>
          <cell r="AF1574">
            <v>0</v>
          </cell>
          <cell r="AG1574">
            <v>14200</v>
          </cell>
          <cell r="AH1574">
            <v>4.16</v>
          </cell>
          <cell r="AI1574">
            <v>9430</v>
          </cell>
          <cell r="AJ1574">
            <v>1180</v>
          </cell>
          <cell r="AK1574">
            <v>931</v>
          </cell>
          <cell r="AL1574">
            <v>7.63</v>
          </cell>
          <cell r="AM1574">
            <v>3250</v>
          </cell>
          <cell r="AN1574">
            <v>583</v>
          </cell>
          <cell r="AO1574">
            <v>378</v>
          </cell>
          <cell r="AP1574">
            <v>4.49</v>
          </cell>
          <cell r="AQ1574">
            <v>0</v>
          </cell>
          <cell r="AR1574">
            <v>669</v>
          </cell>
          <cell r="AS1574">
            <v>219000</v>
          </cell>
          <cell r="AT1574">
            <v>0</v>
          </cell>
          <cell r="AU1574">
            <v>70.599999999999994</v>
          </cell>
          <cell r="AV1574">
            <v>1160</v>
          </cell>
          <cell r="AW1574">
            <v>232</v>
          </cell>
          <cell r="AX1574">
            <v>587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D1574" t="str">
            <v>W360x818</v>
          </cell>
          <cell r="BE1574" t="str">
            <v>W360x818</v>
          </cell>
          <cell r="BF1574">
            <v>818.6</v>
          </cell>
          <cell r="BG1574">
            <v>1045.9823219999998</v>
          </cell>
          <cell r="BH1574">
            <v>51.328199999999995</v>
          </cell>
          <cell r="BI1574">
            <v>0</v>
          </cell>
          <cell r="BJ1574">
            <v>0</v>
          </cell>
          <cell r="BK1574">
            <v>43.705199999999998</v>
          </cell>
          <cell r="BL1574">
            <v>0</v>
          </cell>
          <cell r="BM1574">
            <v>0</v>
          </cell>
          <cell r="BN1574">
            <v>6.04758</v>
          </cell>
          <cell r="BO1574">
            <v>9.7066199999999991</v>
          </cell>
          <cell r="BP1574">
            <v>0</v>
          </cell>
          <cell r="BQ1574">
            <v>0</v>
          </cell>
          <cell r="BR1574">
            <v>0</v>
          </cell>
          <cell r="BS1574">
            <v>11.231219999999999</v>
          </cell>
          <cell r="BT1574">
            <v>13.022625</v>
          </cell>
          <cell r="BU1574">
            <v>6.0348749999999995</v>
          </cell>
          <cell r="BV1574">
            <v>28.6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2.25</v>
          </cell>
          <cell r="CC1574">
            <v>0</v>
          </cell>
          <cell r="CD1574">
            <v>4.79</v>
          </cell>
          <cell r="CE1574">
            <v>0</v>
          </cell>
          <cell r="CF1574">
            <v>0</v>
          </cell>
          <cell r="CG1574">
            <v>0</v>
          </cell>
          <cell r="CH1574">
            <v>997592.6</v>
          </cell>
          <cell r="CI1574">
            <v>8.4287579342048685E-4</v>
          </cell>
          <cell r="CJ1574">
            <v>393124.71952222619</v>
          </cell>
          <cell r="CK1574">
            <v>19359.583176779997</v>
          </cell>
          <cell r="CL1574">
            <v>15274.382997950999</v>
          </cell>
          <cell r="CM1574">
            <v>19.387829999999997</v>
          </cell>
          <cell r="CN1574">
            <v>135488.37099122326</v>
          </cell>
          <cell r="CO1574">
            <v>9564.9466034429988</v>
          </cell>
          <cell r="CP1574">
            <v>6201.6291871379999</v>
          </cell>
          <cell r="CQ1574">
            <v>11.409090000000001</v>
          </cell>
          <cell r="CR1574">
            <v>0</v>
          </cell>
          <cell r="CS1574">
            <v>27889.760059424108</v>
          </cell>
          <cell r="CT1574">
            <v>58948411.311783418</v>
          </cell>
          <cell r="CU1574">
            <v>0</v>
          </cell>
          <cell r="CV1574">
            <v>455.84167859999997</v>
          </cell>
          <cell r="CW1574">
            <v>48358.92626148276</v>
          </cell>
          <cell r="CX1574">
            <v>3806.2909296719999</v>
          </cell>
          <cell r="CY1574">
            <v>9630.5723091269992</v>
          </cell>
          <cell r="CZ1574">
            <v>0</v>
          </cell>
          <cell r="DA1574">
            <v>0</v>
          </cell>
          <cell r="DB1574">
            <v>0</v>
          </cell>
          <cell r="DC1574">
            <v>0</v>
          </cell>
        </row>
        <row r="1575">
          <cell r="C1575" t="str">
            <v>W14x605</v>
          </cell>
          <cell r="D1575" t="str">
            <v>T</v>
          </cell>
          <cell r="E1575">
            <v>605</v>
          </cell>
          <cell r="F1575">
            <v>178</v>
          </cell>
          <cell r="G1575">
            <v>20.9</v>
          </cell>
          <cell r="H1575">
            <v>0</v>
          </cell>
          <cell r="I1575">
            <v>0</v>
          </cell>
          <cell r="J1575">
            <v>17.399999999999999</v>
          </cell>
          <cell r="K1575">
            <v>0</v>
          </cell>
          <cell r="L1575">
            <v>0</v>
          </cell>
          <cell r="M1575">
            <v>2.6</v>
          </cell>
          <cell r="N1575">
            <v>4.16</v>
          </cell>
          <cell r="O1575">
            <v>0</v>
          </cell>
          <cell r="P1575">
            <v>0</v>
          </cell>
          <cell r="Q1575">
            <v>0</v>
          </cell>
          <cell r="R1575">
            <v>4.76</v>
          </cell>
          <cell r="S1575">
            <v>5.4375</v>
          </cell>
          <cell r="T1575">
            <v>2.5</v>
          </cell>
          <cell r="U1575">
            <v>11.379999999999999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2.09</v>
          </cell>
          <cell r="AB1575">
            <v>0</v>
          </cell>
          <cell r="AC1575">
            <v>4.3899999999999997</v>
          </cell>
          <cell r="AD1575">
            <v>0</v>
          </cell>
          <cell r="AE1575">
            <v>0</v>
          </cell>
          <cell r="AF1575">
            <v>0</v>
          </cell>
          <cell r="AG1575">
            <v>15100</v>
          </cell>
          <cell r="AH1575">
            <v>3.21</v>
          </cell>
          <cell r="AI1575">
            <v>10800</v>
          </cell>
          <cell r="AJ1575">
            <v>1320</v>
          </cell>
          <cell r="AK1575">
            <v>1040</v>
          </cell>
          <cell r="AL1575">
            <v>7.8</v>
          </cell>
          <cell r="AM1575">
            <v>3680</v>
          </cell>
          <cell r="AN1575">
            <v>652</v>
          </cell>
          <cell r="AO1575">
            <v>423</v>
          </cell>
          <cell r="AP1575">
            <v>4.55</v>
          </cell>
          <cell r="AQ1575">
            <v>0</v>
          </cell>
          <cell r="AR1575">
            <v>869</v>
          </cell>
          <cell r="AS1575">
            <v>258000</v>
          </cell>
          <cell r="AT1575">
            <v>0</v>
          </cell>
          <cell r="AU1575">
            <v>73</v>
          </cell>
          <cell r="AV1575">
            <v>1320</v>
          </cell>
          <cell r="AW1575">
            <v>258</v>
          </cell>
          <cell r="AX1575">
            <v>659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D1575" t="str">
            <v>W360x900</v>
          </cell>
          <cell r="BE1575" t="str">
            <v>W360x900</v>
          </cell>
          <cell r="BF1575">
            <v>900.4</v>
          </cell>
          <cell r="BG1575">
            <v>1149.2892179999999</v>
          </cell>
          <cell r="BH1575">
            <v>53.106899999999996</v>
          </cell>
          <cell r="BI1575">
            <v>0</v>
          </cell>
          <cell r="BJ1575">
            <v>0</v>
          </cell>
          <cell r="BK1575">
            <v>44.213399999999993</v>
          </cell>
          <cell r="BL1575">
            <v>0</v>
          </cell>
          <cell r="BM1575">
            <v>0</v>
          </cell>
          <cell r="BN1575">
            <v>6.6066000000000003</v>
          </cell>
          <cell r="BO1575">
            <v>10.57056</v>
          </cell>
          <cell r="BP1575">
            <v>0</v>
          </cell>
          <cell r="BQ1575">
            <v>0</v>
          </cell>
          <cell r="BR1575">
            <v>0</v>
          </cell>
          <cell r="BS1575">
            <v>12.09516</v>
          </cell>
          <cell r="BT1575">
            <v>13.8166875</v>
          </cell>
          <cell r="BU1575">
            <v>6.3525</v>
          </cell>
          <cell r="BV1575">
            <v>28.7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2.09</v>
          </cell>
          <cell r="CC1575">
            <v>0</v>
          </cell>
          <cell r="CD1575">
            <v>4.3899999999999997</v>
          </cell>
          <cell r="CE1575">
            <v>0</v>
          </cell>
          <cell r="CF1575">
            <v>0</v>
          </cell>
          <cell r="CG1575">
            <v>0</v>
          </cell>
          <cell r="CH1575">
            <v>1060820.3</v>
          </cell>
          <cell r="CI1575">
            <v>6.5039213867301986E-4</v>
          </cell>
          <cell r="CJ1575">
            <v>450238.27898621879</v>
          </cell>
          <cell r="CK1575">
            <v>21656.482875719998</v>
          </cell>
          <cell r="CL1575">
            <v>17062.683477840001</v>
          </cell>
          <cell r="CM1575">
            <v>19.819799999999997</v>
          </cell>
          <cell r="CN1575">
            <v>153414.52469160047</v>
          </cell>
          <cell r="CO1575">
            <v>10696.990026492</v>
          </cell>
          <cell r="CP1575">
            <v>6939.9183760829992</v>
          </cell>
          <cell r="CQ1575">
            <v>11.561549999999999</v>
          </cell>
          <cell r="CR1575">
            <v>0</v>
          </cell>
          <cell r="CS1575">
            <v>36227.505966576311</v>
          </cell>
          <cell r="CT1575">
            <v>69446073.600183204</v>
          </cell>
          <cell r="CU1575">
            <v>0</v>
          </cell>
          <cell r="CV1575">
            <v>471.33771299999995</v>
          </cell>
          <cell r="CW1575">
            <v>55029.122987204515</v>
          </cell>
          <cell r="CX1575">
            <v>4232.858016618</v>
          </cell>
          <cell r="CY1575">
            <v>10811.835011439</v>
          </cell>
          <cell r="CZ1575">
            <v>0</v>
          </cell>
          <cell r="DA1575">
            <v>0</v>
          </cell>
          <cell r="DB1575">
            <v>0</v>
          </cell>
          <cell r="DC1575">
            <v>0</v>
          </cell>
        </row>
        <row r="1576">
          <cell r="C1576" t="str">
            <v>W14x61</v>
          </cell>
          <cell r="D1576" t="str">
            <v>F</v>
          </cell>
          <cell r="E1576">
            <v>61</v>
          </cell>
          <cell r="F1576">
            <v>17.899999999999999</v>
          </cell>
          <cell r="G1576">
            <v>13.9</v>
          </cell>
          <cell r="H1576">
            <v>0</v>
          </cell>
          <cell r="I1576">
            <v>0</v>
          </cell>
          <cell r="J1576">
            <v>9.99</v>
          </cell>
          <cell r="K1576">
            <v>0</v>
          </cell>
          <cell r="L1576">
            <v>0</v>
          </cell>
          <cell r="M1576">
            <v>0.375</v>
          </cell>
          <cell r="N1576">
            <v>0.64500000000000002</v>
          </cell>
          <cell r="O1576">
            <v>0</v>
          </cell>
          <cell r="P1576">
            <v>0</v>
          </cell>
          <cell r="Q1576">
            <v>0</v>
          </cell>
          <cell r="R1576">
            <v>1.24</v>
          </cell>
          <cell r="S1576">
            <v>1.5</v>
          </cell>
          <cell r="T1576">
            <v>1</v>
          </cell>
          <cell r="U1576">
            <v>11.42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7.75</v>
          </cell>
          <cell r="AB1576">
            <v>0</v>
          </cell>
          <cell r="AC1576">
            <v>30.4</v>
          </cell>
          <cell r="AD1576">
            <v>0</v>
          </cell>
          <cell r="AE1576">
            <v>0</v>
          </cell>
          <cell r="AF1576">
            <v>0</v>
          </cell>
          <cell r="AG1576">
            <v>2720</v>
          </cell>
          <cell r="AH1576">
            <v>2470</v>
          </cell>
          <cell r="AI1576">
            <v>640</v>
          </cell>
          <cell r="AJ1576">
            <v>102</v>
          </cell>
          <cell r="AK1576">
            <v>92.1</v>
          </cell>
          <cell r="AL1576">
            <v>5.98</v>
          </cell>
          <cell r="AM1576">
            <v>107</v>
          </cell>
          <cell r="AN1576">
            <v>32.799999999999997</v>
          </cell>
          <cell r="AO1576">
            <v>21.5</v>
          </cell>
          <cell r="AP1576">
            <v>2.4500000000000002</v>
          </cell>
          <cell r="AQ1576">
            <v>0</v>
          </cell>
          <cell r="AR1576">
            <v>2.19</v>
          </cell>
          <cell r="AS1576">
            <v>4690</v>
          </cell>
          <cell r="AT1576">
            <v>0</v>
          </cell>
          <cell r="AU1576">
            <v>33.1</v>
          </cell>
          <cell r="AV1576">
            <v>53.3</v>
          </cell>
          <cell r="AW1576">
            <v>20.5</v>
          </cell>
          <cell r="AX1576">
            <v>50.1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D1576" t="str">
            <v>W360x91</v>
          </cell>
          <cell r="BE1576" t="str">
            <v>W360x91</v>
          </cell>
          <cell r="BF1576">
            <v>90.8</v>
          </cell>
          <cell r="BG1576">
            <v>115.57458989999998</v>
          </cell>
          <cell r="BH1576">
            <v>35.319899999999997</v>
          </cell>
          <cell r="BI1576">
            <v>0</v>
          </cell>
          <cell r="BJ1576">
            <v>0</v>
          </cell>
          <cell r="BK1576">
            <v>25.384589999999999</v>
          </cell>
          <cell r="BL1576">
            <v>0</v>
          </cell>
          <cell r="BM1576">
            <v>0</v>
          </cell>
          <cell r="BN1576">
            <v>0.95287499999999992</v>
          </cell>
          <cell r="BO1576">
            <v>1.6389450000000001</v>
          </cell>
          <cell r="BP1576">
            <v>0</v>
          </cell>
          <cell r="BQ1576">
            <v>0</v>
          </cell>
          <cell r="BR1576">
            <v>0</v>
          </cell>
          <cell r="BS1576">
            <v>3.1508400000000001</v>
          </cell>
          <cell r="BT1576">
            <v>3.8114999999999997</v>
          </cell>
          <cell r="BU1576">
            <v>2.5409999999999999</v>
          </cell>
          <cell r="BV1576">
            <v>28.8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7.75</v>
          </cell>
          <cell r="CC1576">
            <v>0</v>
          </cell>
          <cell r="CD1576">
            <v>30.4</v>
          </cell>
          <cell r="CE1576">
            <v>0</v>
          </cell>
          <cell r="CF1576">
            <v>0</v>
          </cell>
          <cell r="CG1576">
            <v>0</v>
          </cell>
          <cell r="CH1576">
            <v>191088.16</v>
          </cell>
          <cell r="CI1576">
            <v>0.50045750234341402</v>
          </cell>
          <cell r="CJ1576">
            <v>26680.786902887041</v>
          </cell>
          <cell r="CK1576">
            <v>1673.4554949419999</v>
          </cell>
          <cell r="CL1576">
            <v>1511.0318733740999</v>
          </cell>
          <cell r="CM1576">
            <v>15.195180000000001</v>
          </cell>
          <cell r="CN1576">
            <v>4460.6940603264266</v>
          </cell>
          <cell r="CO1576">
            <v>538.13078660879989</v>
          </cell>
          <cell r="CP1576">
            <v>352.7381680515</v>
          </cell>
          <cell r="CQ1576">
            <v>6.2254500000000004</v>
          </cell>
          <cell r="CR1576">
            <v>0</v>
          </cell>
          <cell r="CS1576">
            <v>91.298317683316583</v>
          </cell>
          <cell r="CT1576">
            <v>1262411.1828870513</v>
          </cell>
          <cell r="CU1576">
            <v>0</v>
          </cell>
          <cell r="CV1576">
            <v>213.71614109999999</v>
          </cell>
          <cell r="CW1576">
            <v>2222.0092842560612</v>
          </cell>
          <cell r="CX1576">
            <v>336.33174163050001</v>
          </cell>
          <cell r="CY1576">
            <v>821.96196369209997</v>
          </cell>
          <cell r="CZ1576">
            <v>0</v>
          </cell>
          <cell r="DA1576">
            <v>0</v>
          </cell>
          <cell r="DB1576">
            <v>0</v>
          </cell>
          <cell r="DC1576">
            <v>0</v>
          </cell>
        </row>
        <row r="1577">
          <cell r="C1577" t="str">
            <v>W14x665</v>
          </cell>
          <cell r="D1577" t="str">
            <v>T</v>
          </cell>
          <cell r="E1577">
            <v>665</v>
          </cell>
          <cell r="F1577">
            <v>196</v>
          </cell>
          <cell r="G1577">
            <v>21.6</v>
          </cell>
          <cell r="H1577">
            <v>0</v>
          </cell>
          <cell r="I1577">
            <v>0</v>
          </cell>
          <cell r="J1577">
            <v>17.7</v>
          </cell>
          <cell r="K1577">
            <v>0</v>
          </cell>
          <cell r="L1577">
            <v>0</v>
          </cell>
          <cell r="M1577">
            <v>2.83</v>
          </cell>
          <cell r="N1577">
            <v>4.5199999999999996</v>
          </cell>
          <cell r="O1577">
            <v>0</v>
          </cell>
          <cell r="P1577">
            <v>0</v>
          </cell>
          <cell r="Q1577">
            <v>0</v>
          </cell>
          <cell r="R1577">
            <v>5.12</v>
          </cell>
          <cell r="S1577">
            <v>5.8125</v>
          </cell>
          <cell r="T1577">
            <v>2.625</v>
          </cell>
          <cell r="U1577">
            <v>11.360000000000001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1.95</v>
          </cell>
          <cell r="AB1577">
            <v>0</v>
          </cell>
          <cell r="AC1577">
            <v>4.03</v>
          </cell>
          <cell r="AD1577">
            <v>0</v>
          </cell>
          <cell r="AE1577">
            <v>0</v>
          </cell>
          <cell r="AF1577">
            <v>0</v>
          </cell>
          <cell r="AG1577">
            <v>16300</v>
          </cell>
          <cell r="AH1577">
            <v>2.46</v>
          </cell>
          <cell r="AI1577">
            <v>12400</v>
          </cell>
          <cell r="AJ1577">
            <v>1480</v>
          </cell>
          <cell r="AK1577">
            <v>1150</v>
          </cell>
          <cell r="AL1577">
            <v>7.98</v>
          </cell>
          <cell r="AM1577">
            <v>4170</v>
          </cell>
          <cell r="AN1577">
            <v>730</v>
          </cell>
          <cell r="AO1577">
            <v>472</v>
          </cell>
          <cell r="AP1577">
            <v>4.62</v>
          </cell>
          <cell r="AQ1577">
            <v>0</v>
          </cell>
          <cell r="AR1577">
            <v>1120</v>
          </cell>
          <cell r="AS1577">
            <v>306000</v>
          </cell>
          <cell r="AT1577">
            <v>0</v>
          </cell>
          <cell r="AU1577">
            <v>75.5</v>
          </cell>
          <cell r="AV1577">
            <v>1510</v>
          </cell>
          <cell r="AW1577">
            <v>287</v>
          </cell>
          <cell r="AX1577">
            <v>739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D1577" t="str">
            <v>W360x990</v>
          </cell>
          <cell r="BE1577" t="str">
            <v>W360x990</v>
          </cell>
          <cell r="BF1577">
            <v>989.7</v>
          </cell>
          <cell r="BG1577">
            <v>1265.5094759999999</v>
          </cell>
          <cell r="BH1577">
            <v>54.885600000000004</v>
          </cell>
          <cell r="BI1577">
            <v>0</v>
          </cell>
          <cell r="BJ1577">
            <v>0</v>
          </cell>
          <cell r="BK1577">
            <v>44.975699999999996</v>
          </cell>
          <cell r="BL1577">
            <v>0</v>
          </cell>
          <cell r="BM1577">
            <v>0</v>
          </cell>
          <cell r="BN1577">
            <v>7.1910299999999996</v>
          </cell>
          <cell r="BO1577">
            <v>11.485319999999998</v>
          </cell>
          <cell r="BP1577">
            <v>0</v>
          </cell>
          <cell r="BQ1577">
            <v>0</v>
          </cell>
          <cell r="BR1577">
            <v>0</v>
          </cell>
          <cell r="BS1577">
            <v>13.009919999999999</v>
          </cell>
          <cell r="BT1577">
            <v>14.769562499999999</v>
          </cell>
          <cell r="BU1577">
            <v>6.6701249999999996</v>
          </cell>
          <cell r="BV1577">
            <v>28.6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1.95</v>
          </cell>
          <cell r="CC1577">
            <v>0</v>
          </cell>
          <cell r="CD1577">
            <v>4.03</v>
          </cell>
          <cell r="CE1577">
            <v>0</v>
          </cell>
          <cell r="CF1577">
            <v>0</v>
          </cell>
          <cell r="CG1577">
            <v>0</v>
          </cell>
          <cell r="CH1577">
            <v>1145123.8999999999</v>
          </cell>
          <cell r="CI1577">
            <v>4.9843135860923023E-4</v>
          </cell>
          <cell r="CJ1577">
            <v>516940.24624343636</v>
          </cell>
          <cell r="CK1577">
            <v>24281.51110308</v>
          </cell>
          <cell r="CL1577">
            <v>18867.39038415</v>
          </cell>
          <cell r="CM1577">
            <v>20.277180000000001</v>
          </cell>
          <cell r="CN1577">
            <v>173842.00216412338</v>
          </cell>
          <cell r="CO1577">
            <v>11976.691287329999</v>
          </cell>
          <cell r="CP1577">
            <v>7743.8332707119998</v>
          </cell>
          <cell r="CQ1577">
            <v>11.739419999999999</v>
          </cell>
          <cell r="CR1577">
            <v>0</v>
          </cell>
          <cell r="CS1577">
            <v>46691.37708005232</v>
          </cell>
          <cell r="CT1577">
            <v>82366273.339752167</v>
          </cell>
          <cell r="CU1577">
            <v>0</v>
          </cell>
          <cell r="CV1577">
            <v>487.47941549999996</v>
          </cell>
          <cell r="CW1577">
            <v>62949.981598999111</v>
          </cell>
          <cell r="CX1577">
            <v>4708.6443828269994</v>
          </cell>
          <cell r="CY1577">
            <v>12124.349125118999</v>
          </cell>
          <cell r="CZ1577">
            <v>0</v>
          </cell>
          <cell r="DA1577">
            <v>0</v>
          </cell>
          <cell r="DB1577">
            <v>0</v>
          </cell>
          <cell r="DC1577">
            <v>0</v>
          </cell>
        </row>
        <row r="1578">
          <cell r="C1578" t="str">
            <v>W14x68</v>
          </cell>
          <cell r="D1578" t="str">
            <v>F</v>
          </cell>
          <cell r="E1578">
            <v>68</v>
          </cell>
          <cell r="F1578">
            <v>20</v>
          </cell>
          <cell r="G1578">
            <v>14</v>
          </cell>
          <cell r="H1578">
            <v>0</v>
          </cell>
          <cell r="I1578">
            <v>0</v>
          </cell>
          <cell r="J1578">
            <v>10</v>
          </cell>
          <cell r="K1578">
            <v>0</v>
          </cell>
          <cell r="L1578">
            <v>0</v>
          </cell>
          <cell r="M1578">
            <v>0.41499999999999998</v>
          </cell>
          <cell r="N1578">
            <v>0.72</v>
          </cell>
          <cell r="O1578">
            <v>0</v>
          </cell>
          <cell r="P1578">
            <v>0</v>
          </cell>
          <cell r="Q1578">
            <v>0</v>
          </cell>
          <cell r="R1578">
            <v>1.31</v>
          </cell>
          <cell r="S1578">
            <v>1.5625</v>
          </cell>
          <cell r="T1578">
            <v>1.0625</v>
          </cell>
          <cell r="U1578">
            <v>11.379999999999999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6.97</v>
          </cell>
          <cell r="AB1578">
            <v>0</v>
          </cell>
          <cell r="AC1578">
            <v>27.5</v>
          </cell>
          <cell r="AD1578">
            <v>0</v>
          </cell>
          <cell r="AE1578">
            <v>0</v>
          </cell>
          <cell r="AF1578">
            <v>0</v>
          </cell>
          <cell r="AG1578">
            <v>3020</v>
          </cell>
          <cell r="AH1578">
            <v>1660</v>
          </cell>
          <cell r="AI1578">
            <v>722</v>
          </cell>
          <cell r="AJ1578">
            <v>115</v>
          </cell>
          <cell r="AK1578">
            <v>103</v>
          </cell>
          <cell r="AL1578">
            <v>6.01</v>
          </cell>
          <cell r="AM1578">
            <v>121</v>
          </cell>
          <cell r="AN1578">
            <v>36.9</v>
          </cell>
          <cell r="AO1578">
            <v>24.2</v>
          </cell>
          <cell r="AP1578">
            <v>2.46</v>
          </cell>
          <cell r="AQ1578">
            <v>0</v>
          </cell>
          <cell r="AR1578">
            <v>3.01</v>
          </cell>
          <cell r="AS1578">
            <v>5370</v>
          </cell>
          <cell r="AT1578">
            <v>0</v>
          </cell>
          <cell r="AU1578">
            <v>33.4</v>
          </cell>
          <cell r="AV1578">
            <v>60.4</v>
          </cell>
          <cell r="AW1578">
            <v>23.1</v>
          </cell>
          <cell r="AX1578">
            <v>56.4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D1578" t="str">
            <v>W360x101</v>
          </cell>
          <cell r="BE1578" t="str">
            <v>W360x101</v>
          </cell>
          <cell r="BF1578">
            <v>101.19999999999999</v>
          </cell>
          <cell r="BG1578">
            <v>129.13362000000001</v>
          </cell>
          <cell r="BH1578">
            <v>35.573999999999998</v>
          </cell>
          <cell r="BI1578">
            <v>0</v>
          </cell>
          <cell r="BJ1578">
            <v>0</v>
          </cell>
          <cell r="BK1578">
            <v>25.41</v>
          </cell>
          <cell r="BL1578">
            <v>0</v>
          </cell>
          <cell r="BM1578">
            <v>0</v>
          </cell>
          <cell r="BN1578">
            <v>1.0545149999999999</v>
          </cell>
          <cell r="BO1578">
            <v>1.8295199999999998</v>
          </cell>
          <cell r="BP1578">
            <v>0</v>
          </cell>
          <cell r="BQ1578">
            <v>0</v>
          </cell>
          <cell r="BR1578">
            <v>0</v>
          </cell>
          <cell r="BS1578">
            <v>3.3287100000000001</v>
          </cell>
          <cell r="BT1578">
            <v>3.9703124999999999</v>
          </cell>
          <cell r="BU1578">
            <v>2.6998124999999997</v>
          </cell>
          <cell r="BV1578">
            <v>28.7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6.97</v>
          </cell>
          <cell r="CC1578">
            <v>0</v>
          </cell>
          <cell r="CD1578">
            <v>27.5</v>
          </cell>
          <cell r="CE1578">
            <v>0</v>
          </cell>
          <cell r="CF1578">
            <v>0</v>
          </cell>
          <cell r="CG1578">
            <v>0</v>
          </cell>
          <cell r="CH1578">
            <v>212164.06</v>
          </cell>
          <cell r="CI1578">
            <v>0.3363398598745212</v>
          </cell>
          <cell r="CJ1578">
            <v>30099.26272481944</v>
          </cell>
          <cell r="CK1578">
            <v>1886.7390384149999</v>
          </cell>
          <cell r="CL1578">
            <v>1689.861921363</v>
          </cell>
          <cell r="CM1578">
            <v>15.271409999999999</v>
          </cell>
          <cell r="CN1578">
            <v>5044.3362738270807</v>
          </cell>
          <cell r="CO1578">
            <v>605.3971349348999</v>
          </cell>
          <cell r="CP1578">
            <v>397.03551938819999</v>
          </cell>
          <cell r="CQ1578">
            <v>6.2508599999999994</v>
          </cell>
          <cell r="CR1578">
            <v>0</v>
          </cell>
          <cell r="CS1578">
            <v>125.48307590264059</v>
          </cell>
          <cell r="CT1578">
            <v>1445447.3458642783</v>
          </cell>
          <cell r="CU1578">
            <v>0</v>
          </cell>
          <cell r="CV1578">
            <v>215.65314539999997</v>
          </cell>
          <cell r="CW1578">
            <v>2517.9992639599641</v>
          </cell>
          <cell r="CX1578">
            <v>378.98845032510002</v>
          </cell>
          <cell r="CY1578">
            <v>925.32245014439991</v>
          </cell>
          <cell r="CZ1578">
            <v>0</v>
          </cell>
          <cell r="DA1578">
            <v>0</v>
          </cell>
          <cell r="DB1578">
            <v>0</v>
          </cell>
          <cell r="DC1578">
            <v>0</v>
          </cell>
        </row>
        <row r="1579">
          <cell r="C1579" t="str">
            <v>W14x730</v>
          </cell>
          <cell r="D1579" t="str">
            <v>T</v>
          </cell>
          <cell r="E1579">
            <v>730</v>
          </cell>
          <cell r="F1579">
            <v>215</v>
          </cell>
          <cell r="G1579">
            <v>22.4</v>
          </cell>
          <cell r="H1579">
            <v>0</v>
          </cell>
          <cell r="I1579">
            <v>0</v>
          </cell>
          <cell r="J1579">
            <v>17.899999999999999</v>
          </cell>
          <cell r="K1579">
            <v>0</v>
          </cell>
          <cell r="L1579">
            <v>0</v>
          </cell>
          <cell r="M1579">
            <v>3.07</v>
          </cell>
          <cell r="N1579">
            <v>4.91</v>
          </cell>
          <cell r="O1579">
            <v>0</v>
          </cell>
          <cell r="P1579">
            <v>0</v>
          </cell>
          <cell r="Q1579">
            <v>0</v>
          </cell>
          <cell r="R1579">
            <v>5.51</v>
          </cell>
          <cell r="S1579">
            <v>6.1875</v>
          </cell>
          <cell r="T1579">
            <v>2.75</v>
          </cell>
          <cell r="U1579">
            <v>11.379999999999999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1.82</v>
          </cell>
          <cell r="AB1579">
            <v>0</v>
          </cell>
          <cell r="AC1579">
            <v>3.71</v>
          </cell>
          <cell r="AD1579">
            <v>0</v>
          </cell>
          <cell r="AE1579">
            <v>0</v>
          </cell>
          <cell r="AF1579">
            <v>0</v>
          </cell>
          <cell r="AG1579">
            <v>17500</v>
          </cell>
          <cell r="AH1579">
            <v>1.9</v>
          </cell>
          <cell r="AI1579">
            <v>14300</v>
          </cell>
          <cell r="AJ1579">
            <v>1660</v>
          </cell>
          <cell r="AK1579">
            <v>1280</v>
          </cell>
          <cell r="AL1579">
            <v>8.17</v>
          </cell>
          <cell r="AM1579">
            <v>4720</v>
          </cell>
          <cell r="AN1579">
            <v>816</v>
          </cell>
          <cell r="AO1579">
            <v>527</v>
          </cell>
          <cell r="AP1579">
            <v>4.6900000000000004</v>
          </cell>
          <cell r="AQ1579">
            <v>0</v>
          </cell>
          <cell r="AR1579">
            <v>1450</v>
          </cell>
          <cell r="AS1579">
            <v>362000</v>
          </cell>
          <cell r="AT1579">
            <v>0</v>
          </cell>
          <cell r="AU1579">
            <v>78.3</v>
          </cell>
          <cell r="AV1579">
            <v>1720</v>
          </cell>
          <cell r="AW1579">
            <v>319</v>
          </cell>
          <cell r="AX1579">
            <v>830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D1579" t="str">
            <v>W360x1086</v>
          </cell>
          <cell r="BE1579" t="str">
            <v>W360x1086</v>
          </cell>
          <cell r="BF1579">
            <v>1086.3999999999999</v>
          </cell>
          <cell r="BG1579">
            <v>1388.1864149999999</v>
          </cell>
          <cell r="BH1579">
            <v>56.918399999999991</v>
          </cell>
          <cell r="BI1579">
            <v>0</v>
          </cell>
          <cell r="BJ1579">
            <v>0</v>
          </cell>
          <cell r="BK1579">
            <v>45.483899999999998</v>
          </cell>
          <cell r="BL1579">
            <v>0</v>
          </cell>
          <cell r="BM1579">
            <v>0</v>
          </cell>
          <cell r="BN1579">
            <v>7.8008699999999997</v>
          </cell>
          <cell r="BO1579">
            <v>12.47631</v>
          </cell>
          <cell r="BP1579">
            <v>0</v>
          </cell>
          <cell r="BQ1579">
            <v>0</v>
          </cell>
          <cell r="BR1579">
            <v>0</v>
          </cell>
          <cell r="BS1579">
            <v>14.000909999999999</v>
          </cell>
          <cell r="BT1579">
            <v>15.7224375</v>
          </cell>
          <cell r="BU1579">
            <v>6.9877500000000001</v>
          </cell>
          <cell r="BV1579">
            <v>28.7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1.82</v>
          </cell>
          <cell r="CC1579">
            <v>0</v>
          </cell>
          <cell r="CD1579">
            <v>3.71</v>
          </cell>
          <cell r="CE1579">
            <v>0</v>
          </cell>
          <cell r="CF1579">
            <v>0</v>
          </cell>
          <cell r="CG1579">
            <v>0</v>
          </cell>
          <cell r="CH1579">
            <v>1229427.5</v>
          </cell>
          <cell r="CI1579">
            <v>3.8496730949493386E-4</v>
          </cell>
          <cell r="CJ1579">
            <v>596148.83236138232</v>
          </cell>
          <cell r="CK1579">
            <v>27234.667858859997</v>
          </cell>
          <cell r="CL1579">
            <v>21000.225818879997</v>
          </cell>
          <cell r="CM1579">
            <v>20.759969999999999</v>
          </cell>
          <cell r="CN1579">
            <v>196770.80340879192</v>
          </cell>
          <cell r="CO1579">
            <v>13387.643959535999</v>
          </cell>
          <cell r="CP1579">
            <v>8646.1867238670002</v>
          </cell>
          <cell r="CQ1579">
            <v>11.917290000000001</v>
          </cell>
          <cell r="CR1579">
            <v>0</v>
          </cell>
          <cell r="CS1579">
            <v>60448.65782685345</v>
          </cell>
          <cell r="CT1579">
            <v>97439839.702582628</v>
          </cell>
          <cell r="CU1579">
            <v>0</v>
          </cell>
          <cell r="CV1579">
            <v>505.55812229999998</v>
          </cell>
          <cell r="CW1579">
            <v>71704.614801508913</v>
          </cell>
          <cell r="CX1579">
            <v>5233.650028299</v>
          </cell>
          <cell r="CY1579">
            <v>13617.333929429999</v>
          </cell>
          <cell r="CZ1579">
            <v>0</v>
          </cell>
          <cell r="DA1579">
            <v>0</v>
          </cell>
          <cell r="DB1579">
            <v>0</v>
          </cell>
          <cell r="DC1579">
            <v>0</v>
          </cell>
        </row>
        <row r="1580">
          <cell r="C1580" t="str">
            <v>W14x74</v>
          </cell>
          <cell r="D1580" t="str">
            <v>F</v>
          </cell>
          <cell r="E1580">
            <v>74</v>
          </cell>
          <cell r="F1580">
            <v>21.8</v>
          </cell>
          <cell r="G1580">
            <v>14.2</v>
          </cell>
          <cell r="H1580">
            <v>0</v>
          </cell>
          <cell r="I1580">
            <v>0</v>
          </cell>
          <cell r="J1580">
            <v>10.1</v>
          </cell>
          <cell r="K1580">
            <v>0</v>
          </cell>
          <cell r="L1580">
            <v>0</v>
          </cell>
          <cell r="M1580">
            <v>0.45</v>
          </cell>
          <cell r="N1580">
            <v>0.78500000000000003</v>
          </cell>
          <cell r="O1580">
            <v>0</v>
          </cell>
          <cell r="P1580">
            <v>0</v>
          </cell>
          <cell r="Q1580">
            <v>0</v>
          </cell>
          <cell r="R1580">
            <v>1.38</v>
          </cell>
          <cell r="S1580">
            <v>1.625</v>
          </cell>
          <cell r="T1580">
            <v>1.0625</v>
          </cell>
          <cell r="U1580">
            <v>11.44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6.41</v>
          </cell>
          <cell r="AB1580">
            <v>0</v>
          </cell>
          <cell r="AC1580">
            <v>25.4</v>
          </cell>
          <cell r="AD1580">
            <v>0</v>
          </cell>
          <cell r="AE1580">
            <v>0</v>
          </cell>
          <cell r="AF1580">
            <v>0</v>
          </cell>
          <cell r="AG1580">
            <v>3280</v>
          </cell>
          <cell r="AH1580">
            <v>1200</v>
          </cell>
          <cell r="AI1580">
            <v>795</v>
          </cell>
          <cell r="AJ1580">
            <v>126</v>
          </cell>
          <cell r="AK1580">
            <v>112</v>
          </cell>
          <cell r="AL1580">
            <v>6.04</v>
          </cell>
          <cell r="AM1580">
            <v>134</v>
          </cell>
          <cell r="AN1580">
            <v>40.5</v>
          </cell>
          <cell r="AO1580">
            <v>26.6</v>
          </cell>
          <cell r="AP1580">
            <v>2.48</v>
          </cell>
          <cell r="AQ1580">
            <v>0</v>
          </cell>
          <cell r="AR1580">
            <v>3.87</v>
          </cell>
          <cell r="AS1580">
            <v>6000</v>
          </cell>
          <cell r="AT1580">
            <v>0</v>
          </cell>
          <cell r="AU1580">
            <v>33.700000000000003</v>
          </cell>
          <cell r="AV1580">
            <v>66.599999999999994</v>
          </cell>
          <cell r="AW1580">
            <v>25.3</v>
          </cell>
          <cell r="AX1580">
            <v>61.8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D1580" t="str">
            <v>W360x110</v>
          </cell>
          <cell r="BE1580" t="str">
            <v>W360x110</v>
          </cell>
          <cell r="BF1580">
            <v>110.19999999999999</v>
          </cell>
          <cell r="BG1580">
            <v>140.7556458</v>
          </cell>
          <cell r="BH1580">
            <v>36.0822</v>
          </cell>
          <cell r="BI1580">
            <v>0</v>
          </cell>
          <cell r="BJ1580">
            <v>0</v>
          </cell>
          <cell r="BK1580">
            <v>25.664099999999998</v>
          </cell>
          <cell r="BL1580">
            <v>0</v>
          </cell>
          <cell r="BM1580">
            <v>0</v>
          </cell>
          <cell r="BN1580">
            <v>1.1434500000000001</v>
          </cell>
          <cell r="BO1580">
            <v>1.994685</v>
          </cell>
          <cell r="BP1580">
            <v>0</v>
          </cell>
          <cell r="BQ1580">
            <v>0</v>
          </cell>
          <cell r="BR1580">
            <v>0</v>
          </cell>
          <cell r="BS1580">
            <v>3.5065799999999996</v>
          </cell>
          <cell r="BT1580">
            <v>4.1291250000000002</v>
          </cell>
          <cell r="BU1580">
            <v>2.6998124999999997</v>
          </cell>
          <cell r="BV1580">
            <v>28.8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6.41</v>
          </cell>
          <cell r="CC1580">
            <v>0</v>
          </cell>
          <cell r="CD1580">
            <v>25.4</v>
          </cell>
          <cell r="CE1580">
            <v>0</v>
          </cell>
          <cell r="CF1580">
            <v>0</v>
          </cell>
          <cell r="CG1580">
            <v>0</v>
          </cell>
          <cell r="CH1580">
            <v>230429.84</v>
          </cell>
          <cell r="CI1580">
            <v>0.2431372481020635</v>
          </cell>
          <cell r="CJ1580">
            <v>33142.539980929992</v>
          </cell>
          <cell r="CK1580">
            <v>2067.2097290459997</v>
          </cell>
          <cell r="CL1580">
            <v>1837.519759152</v>
          </cell>
          <cell r="CM1580">
            <v>15.34764</v>
          </cell>
          <cell r="CN1580">
            <v>5586.2897577919739</v>
          </cell>
          <cell r="CO1580">
            <v>664.46027005049996</v>
          </cell>
          <cell r="CP1580">
            <v>436.41094279859999</v>
          </cell>
          <cell r="CQ1580">
            <v>6.3016800000000002</v>
          </cell>
          <cell r="CR1580">
            <v>0</v>
          </cell>
          <cell r="CS1580">
            <v>161.33538330339508</v>
          </cell>
          <cell r="CT1580">
            <v>1615024.9674461209</v>
          </cell>
          <cell r="CU1580">
            <v>0</v>
          </cell>
          <cell r="CV1580">
            <v>217.59014970000001</v>
          </cell>
          <cell r="CW1580">
            <v>2776.4693870816823</v>
          </cell>
          <cell r="CX1580">
            <v>415.08258845130001</v>
          </cell>
          <cell r="CY1580">
            <v>1013.9171528177999</v>
          </cell>
          <cell r="CZ1580">
            <v>0</v>
          </cell>
          <cell r="DA1580">
            <v>0</v>
          </cell>
          <cell r="DB1580">
            <v>0</v>
          </cell>
          <cell r="DC1580">
            <v>0</v>
          </cell>
        </row>
        <row r="1581">
          <cell r="C1581" t="str">
            <v>W14x808</v>
          </cell>
          <cell r="D1581" t="str">
            <v>T</v>
          </cell>
          <cell r="E1581">
            <v>808</v>
          </cell>
          <cell r="F1581">
            <v>237</v>
          </cell>
          <cell r="G1581">
            <v>22.8</v>
          </cell>
          <cell r="H1581">
            <v>0</v>
          </cell>
          <cell r="I1581">
            <v>0</v>
          </cell>
          <cell r="J1581">
            <v>18.600000000000001</v>
          </cell>
          <cell r="K1581">
            <v>0</v>
          </cell>
          <cell r="L1581">
            <v>0</v>
          </cell>
          <cell r="M1581">
            <v>3.74</v>
          </cell>
          <cell r="N1581">
            <v>5.12</v>
          </cell>
          <cell r="O1581">
            <v>0</v>
          </cell>
          <cell r="P1581">
            <v>0</v>
          </cell>
          <cell r="Q1581">
            <v>0</v>
          </cell>
          <cell r="R1581">
            <v>5.72</v>
          </cell>
          <cell r="S1581">
            <v>6.4375</v>
          </cell>
          <cell r="T1581">
            <v>3.0625</v>
          </cell>
          <cell r="U1581">
            <v>11.360000000000001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1.81</v>
          </cell>
          <cell r="AB1581">
            <v>0</v>
          </cell>
          <cell r="AC1581">
            <v>3.05</v>
          </cell>
          <cell r="AD1581">
            <v>0</v>
          </cell>
          <cell r="AE1581">
            <v>0</v>
          </cell>
          <cell r="AF1581">
            <v>0</v>
          </cell>
          <cell r="AG1581">
            <v>18900</v>
          </cell>
          <cell r="AH1581">
            <v>1.45</v>
          </cell>
          <cell r="AI1581">
            <v>16000</v>
          </cell>
          <cell r="AJ1581">
            <v>1830</v>
          </cell>
          <cell r="AK1581">
            <v>1400</v>
          </cell>
          <cell r="AL1581">
            <v>8.1999999999999993</v>
          </cell>
          <cell r="AM1581">
            <v>5510</v>
          </cell>
          <cell r="AN1581">
            <v>927</v>
          </cell>
          <cell r="AO1581">
            <v>594</v>
          </cell>
          <cell r="AP1581">
            <v>4.82</v>
          </cell>
          <cell r="AQ1581">
            <v>0</v>
          </cell>
          <cell r="AR1581">
            <v>1840</v>
          </cell>
          <cell r="AS1581">
            <v>433000</v>
          </cell>
          <cell r="AT1581">
            <v>0</v>
          </cell>
          <cell r="AU1581">
            <v>82.2</v>
          </cell>
          <cell r="AV1581">
            <v>1950</v>
          </cell>
          <cell r="AW1581">
            <v>336</v>
          </cell>
          <cell r="AX1581">
            <v>916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D1581" t="str">
            <v>W360x1202</v>
          </cell>
          <cell r="BE1581" t="str">
            <v>W360x1202</v>
          </cell>
          <cell r="BF1581">
            <v>1202.5</v>
          </cell>
          <cell r="BG1581">
            <v>1530.233397</v>
          </cell>
          <cell r="BH1581">
            <v>57.934800000000003</v>
          </cell>
          <cell r="BI1581">
            <v>0</v>
          </cell>
          <cell r="BJ1581">
            <v>0</v>
          </cell>
          <cell r="BK1581">
            <v>47.262599999999999</v>
          </cell>
          <cell r="BL1581">
            <v>0</v>
          </cell>
          <cell r="BM1581">
            <v>0</v>
          </cell>
          <cell r="BN1581">
            <v>9.5033399999999997</v>
          </cell>
          <cell r="BO1581">
            <v>13.009919999999999</v>
          </cell>
          <cell r="BP1581">
            <v>0</v>
          </cell>
          <cell r="BQ1581">
            <v>0</v>
          </cell>
          <cell r="BR1581">
            <v>0</v>
          </cell>
          <cell r="BS1581">
            <v>14.534519999999999</v>
          </cell>
          <cell r="BT1581">
            <v>16.357687500000001</v>
          </cell>
          <cell r="BU1581">
            <v>7.7818125</v>
          </cell>
          <cell r="BV1581">
            <v>28.6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1.81</v>
          </cell>
          <cell r="CC1581">
            <v>0</v>
          </cell>
          <cell r="CD1581">
            <v>3.05</v>
          </cell>
          <cell r="CE1581">
            <v>0</v>
          </cell>
          <cell r="CF1581">
            <v>0</v>
          </cell>
          <cell r="CG1581">
            <v>0</v>
          </cell>
          <cell r="CH1581">
            <v>1327781.7</v>
          </cell>
          <cell r="CI1581">
            <v>2.9379084145666009E-4</v>
          </cell>
          <cell r="CJ1581">
            <v>667019.67257217597</v>
          </cell>
          <cell r="CK1581">
            <v>30023.760350429999</v>
          </cell>
          <cell r="CL1581">
            <v>22968.996989399999</v>
          </cell>
          <cell r="CM1581">
            <v>20.836199999999998</v>
          </cell>
          <cell r="CN1581">
            <v>229704.89974204311</v>
          </cell>
          <cell r="CO1581">
            <v>15208.757292266999</v>
          </cell>
          <cell r="CP1581">
            <v>9745.4172940739991</v>
          </cell>
          <cell r="CQ1581">
            <v>12.24762</v>
          </cell>
          <cell r="CR1581">
            <v>0</v>
          </cell>
          <cell r="CS1581">
            <v>76707.262345800234</v>
          </cell>
          <cell r="CT1581">
            <v>116550968.4840284</v>
          </cell>
          <cell r="CU1581">
            <v>0</v>
          </cell>
          <cell r="CV1581">
            <v>530.73917819999997</v>
          </cell>
          <cell r="CW1581">
            <v>81293.02259473395</v>
          </cell>
          <cell r="CX1581">
            <v>5512.559277456</v>
          </cell>
          <cell r="CY1581">
            <v>15028.286601635999</v>
          </cell>
          <cell r="CZ1581">
            <v>0</v>
          </cell>
          <cell r="DA1581">
            <v>0</v>
          </cell>
          <cell r="DB1581">
            <v>0</v>
          </cell>
          <cell r="DC1581">
            <v>0</v>
          </cell>
        </row>
        <row r="1582">
          <cell r="C1582" t="str">
            <v>W14x82</v>
          </cell>
          <cell r="D1582" t="str">
            <v>F</v>
          </cell>
          <cell r="E1582">
            <v>82</v>
          </cell>
          <cell r="F1582">
            <v>24</v>
          </cell>
          <cell r="G1582">
            <v>14.3</v>
          </cell>
          <cell r="H1582">
            <v>0</v>
          </cell>
          <cell r="I1582">
            <v>0</v>
          </cell>
          <cell r="J1582">
            <v>10.1</v>
          </cell>
          <cell r="K1582">
            <v>0</v>
          </cell>
          <cell r="L1582">
            <v>0</v>
          </cell>
          <cell r="M1582">
            <v>0.51</v>
          </cell>
          <cell r="N1582">
            <v>0.85499999999999998</v>
          </cell>
          <cell r="O1582">
            <v>0</v>
          </cell>
          <cell r="P1582">
            <v>0</v>
          </cell>
          <cell r="Q1582">
            <v>0</v>
          </cell>
          <cell r="R1582">
            <v>1.45</v>
          </cell>
          <cell r="S1582">
            <v>1.6875</v>
          </cell>
          <cell r="T1582">
            <v>1.0625</v>
          </cell>
          <cell r="U1582">
            <v>11.4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5.92</v>
          </cell>
          <cell r="AB1582">
            <v>0</v>
          </cell>
          <cell r="AC1582">
            <v>22.4</v>
          </cell>
          <cell r="AD1582">
            <v>0</v>
          </cell>
          <cell r="AE1582">
            <v>0</v>
          </cell>
          <cell r="AF1582">
            <v>0</v>
          </cell>
          <cell r="AG1582">
            <v>3590</v>
          </cell>
          <cell r="AH1582">
            <v>849</v>
          </cell>
          <cell r="AI1582">
            <v>881</v>
          </cell>
          <cell r="AJ1582">
            <v>139</v>
          </cell>
          <cell r="AK1582">
            <v>123</v>
          </cell>
          <cell r="AL1582">
            <v>6.05</v>
          </cell>
          <cell r="AM1582">
            <v>148</v>
          </cell>
          <cell r="AN1582">
            <v>44.8</v>
          </cell>
          <cell r="AO1582">
            <v>29.3</v>
          </cell>
          <cell r="AP1582">
            <v>2.48</v>
          </cell>
          <cell r="AQ1582">
            <v>0</v>
          </cell>
          <cell r="AR1582">
            <v>5.07</v>
          </cell>
          <cell r="AS1582">
            <v>6700</v>
          </cell>
          <cell r="AT1582">
            <v>0</v>
          </cell>
          <cell r="AU1582">
            <v>34.1</v>
          </cell>
          <cell r="AV1582">
            <v>73.8</v>
          </cell>
          <cell r="AW1582">
            <v>27.7</v>
          </cell>
          <cell r="AX1582">
            <v>68.400000000000006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D1582" t="str">
            <v>W360x122</v>
          </cell>
          <cell r="BE1582" t="str">
            <v>W360x122</v>
          </cell>
          <cell r="BF1582">
            <v>122.1</v>
          </cell>
          <cell r="BG1582">
            <v>154.96034399999999</v>
          </cell>
          <cell r="BH1582">
            <v>36.336300000000001</v>
          </cell>
          <cell r="BI1582">
            <v>0</v>
          </cell>
          <cell r="BJ1582">
            <v>0</v>
          </cell>
          <cell r="BK1582">
            <v>25.664099999999998</v>
          </cell>
          <cell r="BL1582">
            <v>0</v>
          </cell>
          <cell r="BM1582">
            <v>0</v>
          </cell>
          <cell r="BN1582">
            <v>1.2959099999999999</v>
          </cell>
          <cell r="BO1582">
            <v>2.172555</v>
          </cell>
          <cell r="BP1582">
            <v>0</v>
          </cell>
          <cell r="BQ1582">
            <v>0</v>
          </cell>
          <cell r="BR1582">
            <v>0</v>
          </cell>
          <cell r="BS1582">
            <v>3.6844499999999996</v>
          </cell>
          <cell r="BT1582">
            <v>4.2879375</v>
          </cell>
          <cell r="BU1582">
            <v>2.6998124999999997</v>
          </cell>
          <cell r="BV1582">
            <v>28.7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5.92</v>
          </cell>
          <cell r="CC1582">
            <v>0</v>
          </cell>
          <cell r="CD1582">
            <v>22.4</v>
          </cell>
          <cell r="CE1582">
            <v>0</v>
          </cell>
          <cell r="CF1582">
            <v>0</v>
          </cell>
          <cell r="CG1582">
            <v>0</v>
          </cell>
          <cell r="CH1582">
            <v>252208.27</v>
          </cell>
          <cell r="CI1582">
            <v>0.17201960303220992</v>
          </cell>
          <cell r="CJ1582">
            <v>36727.770721005443</v>
          </cell>
          <cell r="CK1582">
            <v>2280.4932725189997</v>
          </cell>
          <cell r="CL1582">
            <v>2017.9904497829998</v>
          </cell>
          <cell r="CM1582">
            <v>15.373049999999999</v>
          </cell>
          <cell r="CN1582">
            <v>6169.9319712926281</v>
          </cell>
          <cell r="CO1582">
            <v>735.00790366079991</v>
          </cell>
          <cell r="CP1582">
            <v>480.70829413529998</v>
          </cell>
          <cell r="CQ1582">
            <v>6.3016800000000002</v>
          </cell>
          <cell r="CR1582">
            <v>0</v>
          </cell>
          <cell r="CS1582">
            <v>211.36185874630829</v>
          </cell>
          <cell r="CT1582">
            <v>1803444.5469815019</v>
          </cell>
          <cell r="CU1582">
            <v>0</v>
          </cell>
          <cell r="CV1582">
            <v>220.17282209999999</v>
          </cell>
          <cell r="CW1582">
            <v>3076.6282397391615</v>
          </cell>
          <cell r="CX1582">
            <v>454.45801186169996</v>
          </cell>
          <cell r="CY1582">
            <v>1122.1995671964</v>
          </cell>
          <cell r="CZ1582">
            <v>0</v>
          </cell>
          <cell r="DA1582">
            <v>0</v>
          </cell>
          <cell r="DB1582">
            <v>0</v>
          </cell>
          <cell r="DC1582">
            <v>0</v>
          </cell>
        </row>
        <row r="1583">
          <cell r="C1583" t="str">
            <v>W14x90</v>
          </cell>
          <cell r="D1583" t="str">
            <v>F</v>
          </cell>
          <cell r="E1583">
            <v>90</v>
          </cell>
          <cell r="F1583">
            <v>26.5</v>
          </cell>
          <cell r="G1583">
            <v>14</v>
          </cell>
          <cell r="H1583">
            <v>0</v>
          </cell>
          <cell r="I1583">
            <v>0</v>
          </cell>
          <cell r="J1583">
            <v>14.5</v>
          </cell>
          <cell r="K1583">
            <v>0</v>
          </cell>
          <cell r="L1583">
            <v>0</v>
          </cell>
          <cell r="M1583">
            <v>0.44</v>
          </cell>
          <cell r="N1583">
            <v>0.71</v>
          </cell>
          <cell r="O1583">
            <v>0</v>
          </cell>
          <cell r="P1583">
            <v>0</v>
          </cell>
          <cell r="Q1583">
            <v>0</v>
          </cell>
          <cell r="R1583">
            <v>1.31</v>
          </cell>
          <cell r="S1583">
            <v>2</v>
          </cell>
          <cell r="T1583">
            <v>1.4375</v>
          </cell>
          <cell r="U1583">
            <v>11.379999999999999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10.199999999999999</v>
          </cell>
          <cell r="AB1583">
            <v>0</v>
          </cell>
          <cell r="AC1583">
            <v>25.9</v>
          </cell>
          <cell r="AD1583">
            <v>0</v>
          </cell>
          <cell r="AE1583">
            <v>0</v>
          </cell>
          <cell r="AF1583">
            <v>0</v>
          </cell>
          <cell r="AG1583">
            <v>2900</v>
          </cell>
          <cell r="AH1583">
            <v>1750</v>
          </cell>
          <cell r="AI1583">
            <v>999</v>
          </cell>
          <cell r="AJ1583">
            <v>157</v>
          </cell>
          <cell r="AK1583">
            <v>143</v>
          </cell>
          <cell r="AL1583">
            <v>6.14</v>
          </cell>
          <cell r="AM1583">
            <v>362</v>
          </cell>
          <cell r="AN1583">
            <v>75.599999999999994</v>
          </cell>
          <cell r="AO1583">
            <v>49.9</v>
          </cell>
          <cell r="AP1583">
            <v>3.7</v>
          </cell>
          <cell r="AQ1583">
            <v>0</v>
          </cell>
          <cell r="AR1583">
            <v>4.0599999999999996</v>
          </cell>
          <cell r="AS1583">
            <v>16000</v>
          </cell>
          <cell r="AT1583">
            <v>0</v>
          </cell>
          <cell r="AU1583">
            <v>48.3</v>
          </cell>
          <cell r="AV1583">
            <v>125</v>
          </cell>
          <cell r="AW1583">
            <v>33.299999999999997</v>
          </cell>
          <cell r="AX1583">
            <v>77.3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D1583" t="str">
            <v>W360x134</v>
          </cell>
          <cell r="BE1583" t="str">
            <v>W360x134</v>
          </cell>
          <cell r="BF1583">
            <v>134</v>
          </cell>
          <cell r="BG1583">
            <v>171.1020465</v>
          </cell>
          <cell r="BH1583">
            <v>35.573999999999998</v>
          </cell>
          <cell r="BI1583">
            <v>0</v>
          </cell>
          <cell r="BJ1583">
            <v>0</v>
          </cell>
          <cell r="BK1583">
            <v>36.844499999999996</v>
          </cell>
          <cell r="BL1583">
            <v>0</v>
          </cell>
          <cell r="BM1583">
            <v>0</v>
          </cell>
          <cell r="BN1583">
            <v>1.1180399999999999</v>
          </cell>
          <cell r="BO1583">
            <v>1.8041099999999999</v>
          </cell>
          <cell r="BP1583">
            <v>0</v>
          </cell>
          <cell r="BQ1583">
            <v>0</v>
          </cell>
          <cell r="BR1583">
            <v>0</v>
          </cell>
          <cell r="BS1583">
            <v>3.3287100000000001</v>
          </cell>
          <cell r="BT1583">
            <v>5.0819999999999999</v>
          </cell>
          <cell r="BU1583">
            <v>3.6526874999999999</v>
          </cell>
          <cell r="BV1583">
            <v>28.7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10.199999999999999</v>
          </cell>
          <cell r="CC1583">
            <v>0</v>
          </cell>
          <cell r="CD1583">
            <v>25.9</v>
          </cell>
          <cell r="CE1583">
            <v>0</v>
          </cell>
          <cell r="CF1583">
            <v>0</v>
          </cell>
          <cell r="CG1583">
            <v>0</v>
          </cell>
          <cell r="CH1583">
            <v>203733.7</v>
          </cell>
          <cell r="CI1583">
            <v>0.35457515348217594</v>
          </cell>
          <cell r="CJ1583">
            <v>41647.040806225239</v>
          </cell>
          <cell r="CK1583">
            <v>2575.8089480969998</v>
          </cell>
          <cell r="CL1583">
            <v>2346.1189782029996</v>
          </cell>
          <cell r="CM1583">
            <v>15.601739999999999</v>
          </cell>
          <cell r="CN1583">
            <v>15091.320091945481</v>
          </cell>
          <cell r="CO1583">
            <v>1240.3258374275999</v>
          </cell>
          <cell r="CP1583">
            <v>818.6806784078999</v>
          </cell>
          <cell r="CQ1583">
            <v>9.4016999999999999</v>
          </cell>
          <cell r="CR1583">
            <v>0</v>
          </cell>
          <cell r="CS1583">
            <v>169.25624191518963</v>
          </cell>
          <cell r="CT1583">
            <v>4306733.2465229891</v>
          </cell>
          <cell r="CU1583">
            <v>0</v>
          </cell>
          <cell r="CV1583">
            <v>311.85769229999994</v>
          </cell>
          <cell r="CW1583">
            <v>5211.0911919701248</v>
          </cell>
          <cell r="CX1583">
            <v>546.33399981929995</v>
          </cell>
          <cell r="CY1583">
            <v>1268.2167623432999</v>
          </cell>
          <cell r="CZ1583">
            <v>0</v>
          </cell>
          <cell r="DA1583">
            <v>0</v>
          </cell>
          <cell r="DB1583">
            <v>0</v>
          </cell>
          <cell r="DC1583">
            <v>0</v>
          </cell>
        </row>
        <row r="1584">
          <cell r="C1584" t="str">
            <v>W14x99</v>
          </cell>
          <cell r="D1584" t="str">
            <v>F</v>
          </cell>
          <cell r="E1584">
            <v>99</v>
          </cell>
          <cell r="F1584">
            <v>29.1</v>
          </cell>
          <cell r="G1584">
            <v>14.2</v>
          </cell>
          <cell r="H1584">
            <v>0</v>
          </cell>
          <cell r="I1584">
            <v>0</v>
          </cell>
          <cell r="J1584">
            <v>14.6</v>
          </cell>
          <cell r="K1584">
            <v>0</v>
          </cell>
          <cell r="L1584">
            <v>0</v>
          </cell>
          <cell r="M1584">
            <v>0.48499999999999999</v>
          </cell>
          <cell r="N1584">
            <v>0.78</v>
          </cell>
          <cell r="O1584">
            <v>0</v>
          </cell>
          <cell r="P1584">
            <v>0</v>
          </cell>
          <cell r="Q1584">
            <v>0</v>
          </cell>
          <cell r="R1584">
            <v>1.38</v>
          </cell>
          <cell r="S1584">
            <v>2.0625</v>
          </cell>
          <cell r="T1584">
            <v>1.4375</v>
          </cell>
          <cell r="U1584">
            <v>11.44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9.34</v>
          </cell>
          <cell r="AB1584">
            <v>0</v>
          </cell>
          <cell r="AC1584">
            <v>23.5</v>
          </cell>
          <cell r="AD1584">
            <v>0</v>
          </cell>
          <cell r="AE1584">
            <v>0</v>
          </cell>
          <cell r="AF1584">
            <v>0</v>
          </cell>
          <cell r="AG1584">
            <v>3190</v>
          </cell>
          <cell r="AH1584">
            <v>1220</v>
          </cell>
          <cell r="AI1584">
            <v>1110</v>
          </cell>
          <cell r="AJ1584">
            <v>173</v>
          </cell>
          <cell r="AK1584">
            <v>157</v>
          </cell>
          <cell r="AL1584">
            <v>6.17</v>
          </cell>
          <cell r="AM1584">
            <v>402</v>
          </cell>
          <cell r="AN1584">
            <v>83.6</v>
          </cell>
          <cell r="AO1584">
            <v>55.2</v>
          </cell>
          <cell r="AP1584">
            <v>3.71</v>
          </cell>
          <cell r="AQ1584">
            <v>0</v>
          </cell>
          <cell r="AR1584">
            <v>5.37</v>
          </cell>
          <cell r="AS1584">
            <v>18000</v>
          </cell>
          <cell r="AT1584">
            <v>0</v>
          </cell>
          <cell r="AU1584">
            <v>48.7</v>
          </cell>
          <cell r="AV1584">
            <v>138</v>
          </cell>
          <cell r="AW1584">
            <v>36.700000000000003</v>
          </cell>
          <cell r="AX1584">
            <v>85.6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D1584" t="str">
            <v>W360x147</v>
          </cell>
          <cell r="BE1584" t="str">
            <v>W360x147</v>
          </cell>
          <cell r="BF1584">
            <v>147.4</v>
          </cell>
          <cell r="BG1584">
            <v>187.8894171</v>
          </cell>
          <cell r="BH1584">
            <v>36.0822</v>
          </cell>
          <cell r="BI1584">
            <v>0</v>
          </cell>
          <cell r="BJ1584">
            <v>0</v>
          </cell>
          <cell r="BK1584">
            <v>37.098599999999998</v>
          </cell>
          <cell r="BL1584">
            <v>0</v>
          </cell>
          <cell r="BM1584">
            <v>0</v>
          </cell>
          <cell r="BN1584">
            <v>1.2323849999999998</v>
          </cell>
          <cell r="BO1584">
            <v>1.9819800000000001</v>
          </cell>
          <cell r="BP1584">
            <v>0</v>
          </cell>
          <cell r="BQ1584">
            <v>0</v>
          </cell>
          <cell r="BR1584">
            <v>0</v>
          </cell>
          <cell r="BS1584">
            <v>3.5065799999999996</v>
          </cell>
          <cell r="BT1584">
            <v>5.2408124999999997</v>
          </cell>
          <cell r="BU1584">
            <v>3.6526874999999999</v>
          </cell>
          <cell r="BV1584">
            <v>28.8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9.34</v>
          </cell>
          <cell r="CC1584">
            <v>0</v>
          </cell>
          <cell r="CD1584">
            <v>23.5</v>
          </cell>
          <cell r="CE1584">
            <v>0</v>
          </cell>
          <cell r="CF1584">
            <v>0</v>
          </cell>
          <cell r="CG1584">
            <v>0</v>
          </cell>
          <cell r="CH1584">
            <v>224107.07</v>
          </cell>
          <cell r="CI1584">
            <v>0.24718953557043125</v>
          </cell>
          <cell r="CJ1584">
            <v>46274.489784694706</v>
          </cell>
          <cell r="CK1584">
            <v>2838.3117708329996</v>
          </cell>
          <cell r="CL1584">
            <v>2575.8089480969998</v>
          </cell>
          <cell r="CM1584">
            <v>15.67797</v>
          </cell>
          <cell r="CN1584">
            <v>16758.86927337592</v>
          </cell>
          <cell r="CO1584">
            <v>1371.5772487955999</v>
          </cell>
          <cell r="CP1584">
            <v>905.63473843919996</v>
          </cell>
          <cell r="CQ1584">
            <v>9.427109999999999</v>
          </cell>
          <cell r="CR1584">
            <v>0</v>
          </cell>
          <cell r="CS1584">
            <v>223.86847760703657</v>
          </cell>
          <cell r="CT1584">
            <v>4845074.9023383632</v>
          </cell>
          <cell r="CU1584">
            <v>0</v>
          </cell>
          <cell r="CV1584">
            <v>314.44036469999998</v>
          </cell>
          <cell r="CW1584">
            <v>5753.0446759350179</v>
          </cell>
          <cell r="CX1584">
            <v>602.11584965070006</v>
          </cell>
          <cell r="CY1584">
            <v>1404.3901016375999</v>
          </cell>
          <cell r="CZ1584">
            <v>0</v>
          </cell>
          <cell r="DA1584">
            <v>0</v>
          </cell>
          <cell r="DB1584">
            <v>0</v>
          </cell>
          <cell r="DC1584">
            <v>0</v>
          </cell>
        </row>
        <row r="1585">
          <cell r="C1585" t="str">
            <v>W16x100</v>
          </cell>
          <cell r="D1585" t="str">
            <v>F</v>
          </cell>
          <cell r="E1585">
            <v>100</v>
          </cell>
          <cell r="F1585">
            <v>29.7</v>
          </cell>
          <cell r="G1585">
            <v>17</v>
          </cell>
          <cell r="H1585">
            <v>0</v>
          </cell>
          <cell r="I1585">
            <v>0</v>
          </cell>
          <cell r="J1585">
            <v>10.4</v>
          </cell>
          <cell r="K1585">
            <v>0</v>
          </cell>
          <cell r="L1585">
            <v>0</v>
          </cell>
          <cell r="M1585">
            <v>0.58499999999999996</v>
          </cell>
          <cell r="N1585">
            <v>0.98499999999999999</v>
          </cell>
          <cell r="O1585">
            <v>0</v>
          </cell>
          <cell r="P1585">
            <v>0</v>
          </cell>
          <cell r="Q1585">
            <v>0</v>
          </cell>
          <cell r="R1585">
            <v>1.69</v>
          </cell>
          <cell r="S1585">
            <v>1.875</v>
          </cell>
          <cell r="T1585">
            <v>1.125</v>
          </cell>
          <cell r="U1585">
            <v>13.620000000000001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5.29</v>
          </cell>
          <cell r="AB1585">
            <v>0</v>
          </cell>
          <cell r="AC1585">
            <v>23.2</v>
          </cell>
          <cell r="AD1585">
            <v>0</v>
          </cell>
          <cell r="AE1585">
            <v>0</v>
          </cell>
          <cell r="AF1585">
            <v>0</v>
          </cell>
          <cell r="AG1585">
            <v>3530</v>
          </cell>
          <cell r="AH1585">
            <v>947</v>
          </cell>
          <cell r="AI1585">
            <v>1500</v>
          </cell>
          <cell r="AJ1585">
            <v>200</v>
          </cell>
          <cell r="AK1585">
            <v>177</v>
          </cell>
          <cell r="AL1585">
            <v>7.1</v>
          </cell>
          <cell r="AM1585">
            <v>186</v>
          </cell>
          <cell r="AN1585">
            <v>55</v>
          </cell>
          <cell r="AO1585">
            <v>35.700000000000003</v>
          </cell>
          <cell r="AP1585">
            <v>2.5</v>
          </cell>
          <cell r="AQ1585">
            <v>0</v>
          </cell>
          <cell r="AR1585">
            <v>8.2100000000000009</v>
          </cell>
          <cell r="AS1585">
            <v>11900</v>
          </cell>
          <cell r="AT1585">
            <v>0</v>
          </cell>
          <cell r="AU1585">
            <v>41.7</v>
          </cell>
          <cell r="AV1585">
            <v>107</v>
          </cell>
          <cell r="AW1585">
            <v>38.700000000000003</v>
          </cell>
          <cell r="AX1585">
            <v>98.5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D1585" t="str">
            <v>W410x149</v>
          </cell>
          <cell r="BE1585" t="str">
            <v>W410x149</v>
          </cell>
          <cell r="BF1585">
            <v>148.9</v>
          </cell>
          <cell r="BG1585">
            <v>191.7634257</v>
          </cell>
          <cell r="BH1585">
            <v>43.196999999999996</v>
          </cell>
          <cell r="BI1585">
            <v>0</v>
          </cell>
          <cell r="BJ1585">
            <v>0</v>
          </cell>
          <cell r="BK1585">
            <v>26.426400000000001</v>
          </cell>
          <cell r="BL1585">
            <v>0</v>
          </cell>
          <cell r="BM1585">
            <v>0</v>
          </cell>
          <cell r="BN1585">
            <v>1.4864849999999998</v>
          </cell>
          <cell r="BO1585">
            <v>2.502885</v>
          </cell>
          <cell r="BP1585">
            <v>0</v>
          </cell>
          <cell r="BQ1585">
            <v>0</v>
          </cell>
          <cell r="BR1585">
            <v>0</v>
          </cell>
          <cell r="BS1585">
            <v>4.2942900000000002</v>
          </cell>
          <cell r="BT1585">
            <v>4.7643750000000002</v>
          </cell>
          <cell r="BU1585">
            <v>2.858625</v>
          </cell>
          <cell r="BV1585">
            <v>34.400000000000006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5.29</v>
          </cell>
          <cell r="CC1585">
            <v>0</v>
          </cell>
          <cell r="CD1585">
            <v>23.2</v>
          </cell>
          <cell r="CE1585">
            <v>0</v>
          </cell>
          <cell r="CF1585">
            <v>0</v>
          </cell>
          <cell r="CG1585">
            <v>0</v>
          </cell>
          <cell r="CH1585">
            <v>247993.09</v>
          </cell>
          <cell r="CI1585">
            <v>0.19187581162721179</v>
          </cell>
          <cell r="CJ1585">
            <v>62533.094303641497</v>
          </cell>
          <cell r="CK1585">
            <v>3281.2852841999998</v>
          </cell>
          <cell r="CL1585">
            <v>2903.9374765170001</v>
          </cell>
          <cell r="CM1585">
            <v>18.0411</v>
          </cell>
          <cell r="CN1585">
            <v>7754.1036936515457</v>
          </cell>
          <cell r="CO1585">
            <v>902.3534531549999</v>
          </cell>
          <cell r="CP1585">
            <v>585.70942322970006</v>
          </cell>
          <cell r="CQ1585">
            <v>6.3525</v>
          </cell>
          <cell r="CR1585">
            <v>0</v>
          </cell>
          <cell r="CS1585">
            <v>342.26446948859785</v>
          </cell>
          <cell r="CT1585">
            <v>3203132.8521014731</v>
          </cell>
          <cell r="CU1585">
            <v>0</v>
          </cell>
          <cell r="CV1585">
            <v>269.24359770000001</v>
          </cell>
          <cell r="CW1585">
            <v>4460.6940603264266</v>
          </cell>
          <cell r="CX1585">
            <v>634.92870249270004</v>
          </cell>
          <cell r="CY1585">
            <v>1616.0330024684999</v>
          </cell>
          <cell r="CZ1585">
            <v>0</v>
          </cell>
          <cell r="DA1585">
            <v>0</v>
          </cell>
          <cell r="DB1585">
            <v>0</v>
          </cell>
          <cell r="DC1585">
            <v>0</v>
          </cell>
        </row>
        <row r="1586">
          <cell r="C1586" t="str">
            <v>W16x26</v>
          </cell>
          <cell r="D1586" t="str">
            <v>F</v>
          </cell>
          <cell r="E1586">
            <v>26</v>
          </cell>
          <cell r="F1586">
            <v>7.68</v>
          </cell>
          <cell r="G1586">
            <v>15.7</v>
          </cell>
          <cell r="H1586">
            <v>0</v>
          </cell>
          <cell r="I1586">
            <v>0</v>
          </cell>
          <cell r="J1586">
            <v>5.5</v>
          </cell>
          <cell r="K1586">
            <v>0</v>
          </cell>
          <cell r="L1586">
            <v>0</v>
          </cell>
          <cell r="M1586">
            <v>0.25</v>
          </cell>
          <cell r="N1586">
            <v>0.34499999999999997</v>
          </cell>
          <cell r="O1586">
            <v>0</v>
          </cell>
          <cell r="P1586">
            <v>0</v>
          </cell>
          <cell r="Q1586">
            <v>0</v>
          </cell>
          <cell r="R1586">
            <v>0.747</v>
          </cell>
          <cell r="S1586">
            <v>1.0625</v>
          </cell>
          <cell r="T1586">
            <v>0.75</v>
          </cell>
          <cell r="U1586">
            <v>14.206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7.97</v>
          </cell>
          <cell r="AB1586">
            <v>0</v>
          </cell>
          <cell r="AC1586">
            <v>56.8</v>
          </cell>
          <cell r="AD1586">
            <v>0</v>
          </cell>
          <cell r="AE1586">
            <v>0</v>
          </cell>
          <cell r="AF1586">
            <v>20</v>
          </cell>
          <cell r="AG1586">
            <v>1480</v>
          </cell>
          <cell r="AH1586">
            <v>40300</v>
          </cell>
          <cell r="AI1586">
            <v>301</v>
          </cell>
          <cell r="AJ1586">
            <v>44.2</v>
          </cell>
          <cell r="AK1586">
            <v>38.4</v>
          </cell>
          <cell r="AL1586">
            <v>6.26</v>
          </cell>
          <cell r="AM1586">
            <v>9.59</v>
          </cell>
          <cell r="AN1586">
            <v>5.48</v>
          </cell>
          <cell r="AO1586">
            <v>3.49</v>
          </cell>
          <cell r="AP1586">
            <v>1.1200000000000001</v>
          </cell>
          <cell r="AQ1586">
            <v>0</v>
          </cell>
          <cell r="AR1586">
            <v>0.26200000000000001</v>
          </cell>
          <cell r="AS1586">
            <v>565</v>
          </cell>
          <cell r="AT1586">
            <v>0</v>
          </cell>
          <cell r="AU1586">
            <v>21.1</v>
          </cell>
          <cell r="AV1586">
            <v>10</v>
          </cell>
          <cell r="AW1586">
            <v>6.95</v>
          </cell>
          <cell r="AX1586">
            <v>21.6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D1586" t="str">
            <v>W410x38.8</v>
          </cell>
          <cell r="BE1586" t="str">
            <v>W410x38.8</v>
          </cell>
          <cell r="BF1586">
            <v>38.700000000000003</v>
          </cell>
          <cell r="BG1586">
            <v>49.587310079999995</v>
          </cell>
          <cell r="BH1586">
            <v>39.893699999999995</v>
          </cell>
          <cell r="BI1586">
            <v>0</v>
          </cell>
          <cell r="BJ1586">
            <v>0</v>
          </cell>
          <cell r="BK1586">
            <v>13.9755</v>
          </cell>
          <cell r="BL1586">
            <v>0</v>
          </cell>
          <cell r="BM1586">
            <v>0</v>
          </cell>
          <cell r="BN1586">
            <v>0.63524999999999998</v>
          </cell>
          <cell r="BO1586">
            <v>0.8766449999999999</v>
          </cell>
          <cell r="BP1586">
            <v>0</v>
          </cell>
          <cell r="BQ1586">
            <v>0</v>
          </cell>
          <cell r="BR1586">
            <v>0</v>
          </cell>
          <cell r="BS1586">
            <v>1.8981269999999999</v>
          </cell>
          <cell r="BT1586">
            <v>2.6998124999999997</v>
          </cell>
          <cell r="BU1586">
            <v>1.9057499999999998</v>
          </cell>
          <cell r="BV1586">
            <v>35.800000000000004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7.97</v>
          </cell>
          <cell r="CC1586">
            <v>0</v>
          </cell>
          <cell r="CD1586">
            <v>56.8</v>
          </cell>
          <cell r="CE1586">
            <v>0</v>
          </cell>
          <cell r="CF1586">
            <v>0</v>
          </cell>
          <cell r="CG1586">
            <v>1405.06</v>
          </cell>
          <cell r="CH1586">
            <v>103974.44</v>
          </cell>
          <cell r="CI1586">
            <v>8.1653592487609661</v>
          </cell>
          <cell r="CJ1586">
            <v>12548.307590264061</v>
          </cell>
          <cell r="CK1586">
            <v>725.16404780820005</v>
          </cell>
          <cell r="CL1586">
            <v>630.00677456639994</v>
          </cell>
          <cell r="CM1586">
            <v>15.906659999999999</v>
          </cell>
          <cell r="CN1586">
            <v>399.79491624794798</v>
          </cell>
          <cell r="CO1586">
            <v>89.907216787080003</v>
          </cell>
          <cell r="CP1586">
            <v>57.258428209290003</v>
          </cell>
          <cell r="CQ1586">
            <v>2.84592</v>
          </cell>
          <cell r="CR1586">
            <v>0</v>
          </cell>
          <cell r="CS1586">
            <v>10.922447138369382</v>
          </cell>
          <cell r="CT1586">
            <v>152081.51776784306</v>
          </cell>
          <cell r="CU1586">
            <v>0</v>
          </cell>
          <cell r="CV1586">
            <v>136.23596910000001</v>
          </cell>
          <cell r="CW1586">
            <v>416.88729535761001</v>
          </cell>
          <cell r="CX1586">
            <v>114.02466362595</v>
          </cell>
          <cell r="CY1586">
            <v>354.37881069360003</v>
          </cell>
          <cell r="CZ1586">
            <v>0</v>
          </cell>
          <cell r="DA1586">
            <v>0</v>
          </cell>
          <cell r="DB1586">
            <v>0</v>
          </cell>
          <cell r="DC1586">
            <v>0</v>
          </cell>
        </row>
        <row r="1587">
          <cell r="C1587" t="str">
            <v>W16x31</v>
          </cell>
          <cell r="D1587" t="str">
            <v>F</v>
          </cell>
          <cell r="E1587">
            <v>31</v>
          </cell>
          <cell r="F1587">
            <v>9.1300000000000008</v>
          </cell>
          <cell r="G1587">
            <v>15.9</v>
          </cell>
          <cell r="H1587">
            <v>0</v>
          </cell>
          <cell r="I1587">
            <v>0</v>
          </cell>
          <cell r="J1587">
            <v>5.53</v>
          </cell>
          <cell r="K1587">
            <v>0</v>
          </cell>
          <cell r="L1587">
            <v>0</v>
          </cell>
          <cell r="M1587">
            <v>0.27500000000000002</v>
          </cell>
          <cell r="N1587">
            <v>0.44</v>
          </cell>
          <cell r="O1587">
            <v>0</v>
          </cell>
          <cell r="P1587">
            <v>0</v>
          </cell>
          <cell r="Q1587">
            <v>0</v>
          </cell>
          <cell r="R1587">
            <v>0.84199999999999997</v>
          </cell>
          <cell r="S1587">
            <v>1.125</v>
          </cell>
          <cell r="T1587">
            <v>0.75</v>
          </cell>
          <cell r="U1587">
            <v>14.216000000000001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6.28</v>
          </cell>
          <cell r="AB1587">
            <v>0</v>
          </cell>
          <cell r="AC1587">
            <v>51.6</v>
          </cell>
          <cell r="AD1587">
            <v>0</v>
          </cell>
          <cell r="AE1587">
            <v>0</v>
          </cell>
          <cell r="AF1587">
            <v>24.2</v>
          </cell>
          <cell r="AG1587">
            <v>1740</v>
          </cell>
          <cell r="AH1587">
            <v>19900</v>
          </cell>
          <cell r="AI1587">
            <v>375</v>
          </cell>
          <cell r="AJ1587">
            <v>54</v>
          </cell>
          <cell r="AK1587">
            <v>47.2</v>
          </cell>
          <cell r="AL1587">
            <v>6.41</v>
          </cell>
          <cell r="AM1587">
            <v>12.4</v>
          </cell>
          <cell r="AN1587">
            <v>7.03</v>
          </cell>
          <cell r="AO1587">
            <v>4.49</v>
          </cell>
          <cell r="AP1587">
            <v>1.17</v>
          </cell>
          <cell r="AQ1587">
            <v>0</v>
          </cell>
          <cell r="AR1587">
            <v>0.46100000000000002</v>
          </cell>
          <cell r="AS1587">
            <v>739</v>
          </cell>
          <cell r="AT1587">
            <v>0</v>
          </cell>
          <cell r="AU1587">
            <v>21.3</v>
          </cell>
          <cell r="AV1587">
            <v>13</v>
          </cell>
          <cell r="AW1587">
            <v>8.92</v>
          </cell>
          <cell r="AX1587">
            <v>26.5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D1587" t="str">
            <v>W410x46.1</v>
          </cell>
          <cell r="BE1587" t="str">
            <v>W410x46.1</v>
          </cell>
          <cell r="BF1587">
            <v>46.2</v>
          </cell>
          <cell r="BG1587">
            <v>58.949497530000002</v>
          </cell>
          <cell r="BH1587">
            <v>40.401899999999998</v>
          </cell>
          <cell r="BI1587">
            <v>0</v>
          </cell>
          <cell r="BJ1587">
            <v>0</v>
          </cell>
          <cell r="BK1587">
            <v>14.051730000000001</v>
          </cell>
          <cell r="BL1587">
            <v>0</v>
          </cell>
          <cell r="BM1587">
            <v>0</v>
          </cell>
          <cell r="BN1587">
            <v>0.69877500000000003</v>
          </cell>
          <cell r="BO1587">
            <v>1.1180399999999999</v>
          </cell>
          <cell r="BP1587">
            <v>0</v>
          </cell>
          <cell r="BQ1587">
            <v>0</v>
          </cell>
          <cell r="BR1587">
            <v>0</v>
          </cell>
          <cell r="BS1587">
            <v>2.1395219999999999</v>
          </cell>
          <cell r="BT1587">
            <v>2.858625</v>
          </cell>
          <cell r="BU1587">
            <v>1.9057499999999998</v>
          </cell>
          <cell r="BV1587">
            <v>35.900000000000006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6.28</v>
          </cell>
          <cell r="CC1587">
            <v>0</v>
          </cell>
          <cell r="CD1587">
            <v>51.6</v>
          </cell>
          <cell r="CE1587">
            <v>0</v>
          </cell>
          <cell r="CF1587">
            <v>0</v>
          </cell>
          <cell r="CG1587">
            <v>1700.1225999999999</v>
          </cell>
          <cell r="CH1587">
            <v>122240.22</v>
          </cell>
          <cell r="CI1587">
            <v>4.0320260310258869</v>
          </cell>
          <cell r="CJ1587">
            <v>15633.273575910374</v>
          </cell>
          <cell r="CK1587">
            <v>885.94702673399991</v>
          </cell>
          <cell r="CL1587">
            <v>774.38332707120003</v>
          </cell>
          <cell r="CM1587">
            <v>16.28781</v>
          </cell>
          <cell r="CN1587">
            <v>516.94024624343638</v>
          </cell>
          <cell r="CO1587">
            <v>115.33717773962999</v>
          </cell>
          <cell r="CP1587">
            <v>73.664854630289994</v>
          </cell>
          <cell r="CQ1587">
            <v>2.9729699999999997</v>
          </cell>
          <cell r="CR1587">
            <v>0</v>
          </cell>
          <cell r="CS1587">
            <v>19.218504315985822</v>
          </cell>
          <cell r="CT1587">
            <v>198917.24182378055</v>
          </cell>
          <cell r="CU1587">
            <v>0</v>
          </cell>
          <cell r="CV1587">
            <v>137.52730529999999</v>
          </cell>
          <cell r="CW1587">
            <v>541.95348396489294</v>
          </cell>
          <cell r="CX1587">
            <v>146.34532367532</v>
          </cell>
          <cell r="CY1587">
            <v>434.77030015649996</v>
          </cell>
          <cell r="CZ1587">
            <v>0</v>
          </cell>
          <cell r="DA1587">
            <v>0</v>
          </cell>
          <cell r="DB1587">
            <v>0</v>
          </cell>
          <cell r="DC1587">
            <v>0</v>
          </cell>
        </row>
        <row r="1588">
          <cell r="C1588" t="str">
            <v>W16x36</v>
          </cell>
          <cell r="D1588" t="str">
            <v>F</v>
          </cell>
          <cell r="E1588">
            <v>36</v>
          </cell>
          <cell r="F1588">
            <v>10.6</v>
          </cell>
          <cell r="G1588">
            <v>15.9</v>
          </cell>
          <cell r="H1588">
            <v>0</v>
          </cell>
          <cell r="I1588">
            <v>0</v>
          </cell>
          <cell r="J1588">
            <v>6.99</v>
          </cell>
          <cell r="K1588">
            <v>0</v>
          </cell>
          <cell r="L1588">
            <v>0</v>
          </cell>
          <cell r="M1588">
            <v>0.29499999999999998</v>
          </cell>
          <cell r="N1588">
            <v>0.43</v>
          </cell>
          <cell r="O1588">
            <v>0</v>
          </cell>
          <cell r="P1588">
            <v>0</v>
          </cell>
          <cell r="Q1588">
            <v>0</v>
          </cell>
          <cell r="R1588">
            <v>0.83199999999999996</v>
          </cell>
          <cell r="S1588">
            <v>1.125</v>
          </cell>
          <cell r="T1588">
            <v>0.75</v>
          </cell>
          <cell r="U1588">
            <v>14.236000000000001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8.1199999999999992</v>
          </cell>
          <cell r="AB1588">
            <v>0</v>
          </cell>
          <cell r="AC1588">
            <v>48.1</v>
          </cell>
          <cell r="AD1588">
            <v>0</v>
          </cell>
          <cell r="AE1588">
            <v>0</v>
          </cell>
          <cell r="AF1588">
            <v>27.8</v>
          </cell>
          <cell r="AG1588">
            <v>1700</v>
          </cell>
          <cell r="AH1588">
            <v>20400</v>
          </cell>
          <cell r="AI1588">
            <v>448</v>
          </cell>
          <cell r="AJ1588">
            <v>64</v>
          </cell>
          <cell r="AK1588">
            <v>56.5</v>
          </cell>
          <cell r="AL1588">
            <v>6.51</v>
          </cell>
          <cell r="AM1588">
            <v>24.5</v>
          </cell>
          <cell r="AN1588">
            <v>10.8</v>
          </cell>
          <cell r="AO1588">
            <v>7</v>
          </cell>
          <cell r="AP1588">
            <v>1.52</v>
          </cell>
          <cell r="AQ1588">
            <v>0</v>
          </cell>
          <cell r="AR1588">
            <v>0.54500000000000004</v>
          </cell>
          <cell r="AS1588">
            <v>1460</v>
          </cell>
          <cell r="AT1588">
            <v>0</v>
          </cell>
          <cell r="AU1588">
            <v>26.9</v>
          </cell>
          <cell r="AV1588">
            <v>20.2</v>
          </cell>
          <cell r="AW1588">
            <v>11.1</v>
          </cell>
          <cell r="AX1588">
            <v>31.5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D1588" t="str">
            <v>W410x53</v>
          </cell>
          <cell r="BE1588" t="str">
            <v>W410x53</v>
          </cell>
          <cell r="BF1588">
            <v>53.6</v>
          </cell>
          <cell r="BG1588">
            <v>68.4408186</v>
          </cell>
          <cell r="BH1588">
            <v>40.401899999999998</v>
          </cell>
          <cell r="BI1588">
            <v>0</v>
          </cell>
          <cell r="BJ1588">
            <v>0</v>
          </cell>
          <cell r="BK1588">
            <v>17.761590000000002</v>
          </cell>
          <cell r="BL1588">
            <v>0</v>
          </cell>
          <cell r="BM1588">
            <v>0</v>
          </cell>
          <cell r="BN1588">
            <v>0.7495949999999999</v>
          </cell>
          <cell r="BO1588">
            <v>1.09263</v>
          </cell>
          <cell r="BP1588">
            <v>0</v>
          </cell>
          <cell r="BQ1588">
            <v>0</v>
          </cell>
          <cell r="BR1588">
            <v>0</v>
          </cell>
          <cell r="BS1588">
            <v>2.114112</v>
          </cell>
          <cell r="BT1588">
            <v>2.858625</v>
          </cell>
          <cell r="BU1588">
            <v>1.9057499999999998</v>
          </cell>
          <cell r="BV1588">
            <v>35.900000000000006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8.1199999999999992</v>
          </cell>
          <cell r="CC1588">
            <v>0</v>
          </cell>
          <cell r="CD1588">
            <v>48.1</v>
          </cell>
          <cell r="CE1588">
            <v>0</v>
          </cell>
          <cell r="CF1588">
            <v>0</v>
          </cell>
          <cell r="CG1588">
            <v>1953.0334</v>
          </cell>
          <cell r="CH1588">
            <v>119430.1</v>
          </cell>
          <cell r="CI1588">
            <v>4.1333332177350792</v>
          </cell>
          <cell r="CJ1588">
            <v>18676.550832020926</v>
          </cell>
          <cell r="CK1588">
            <v>1050.0112909439999</v>
          </cell>
          <cell r="CL1588">
            <v>926.96309278649994</v>
          </cell>
          <cell r="CM1588">
            <v>16.541909999999998</v>
          </cell>
          <cell r="CN1588">
            <v>1021.3738736261445</v>
          </cell>
          <cell r="CO1588">
            <v>177.18940534680002</v>
          </cell>
          <cell r="CP1588">
            <v>114.844984947</v>
          </cell>
          <cell r="CQ1588">
            <v>3.86232</v>
          </cell>
          <cell r="CR1588">
            <v>0</v>
          </cell>
          <cell r="CS1588">
            <v>22.720357596989746</v>
          </cell>
          <cell r="CT1588">
            <v>392989.40874522278</v>
          </cell>
          <cell r="CU1588">
            <v>0</v>
          </cell>
          <cell r="CV1588">
            <v>173.68471889999998</v>
          </cell>
          <cell r="CW1588">
            <v>842.11233662237214</v>
          </cell>
          <cell r="CX1588">
            <v>182.11133327309997</v>
          </cell>
          <cell r="CY1588">
            <v>516.80243226149992</v>
          </cell>
          <cell r="CZ1588">
            <v>0</v>
          </cell>
          <cell r="DA1588">
            <v>0</v>
          </cell>
          <cell r="DB1588">
            <v>0</v>
          </cell>
          <cell r="DC1588">
            <v>0</v>
          </cell>
        </row>
        <row r="1589">
          <cell r="C1589" t="str">
            <v>W16x40</v>
          </cell>
          <cell r="D1589" t="str">
            <v>F</v>
          </cell>
          <cell r="E1589">
            <v>40</v>
          </cell>
          <cell r="F1589">
            <v>11.8</v>
          </cell>
          <cell r="G1589">
            <v>16</v>
          </cell>
          <cell r="H1589">
            <v>0</v>
          </cell>
          <cell r="I1589">
            <v>0</v>
          </cell>
          <cell r="J1589">
            <v>7</v>
          </cell>
          <cell r="K1589">
            <v>0</v>
          </cell>
          <cell r="L1589">
            <v>0</v>
          </cell>
          <cell r="M1589">
            <v>0.30499999999999999</v>
          </cell>
          <cell r="N1589">
            <v>0.505</v>
          </cell>
          <cell r="O1589">
            <v>0</v>
          </cell>
          <cell r="P1589">
            <v>0</v>
          </cell>
          <cell r="Q1589">
            <v>0</v>
          </cell>
          <cell r="R1589">
            <v>0.90700000000000003</v>
          </cell>
          <cell r="S1589">
            <v>1.1875</v>
          </cell>
          <cell r="T1589">
            <v>0.8125</v>
          </cell>
          <cell r="U1589">
            <v>14.186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6.93</v>
          </cell>
          <cell r="AB1589">
            <v>0</v>
          </cell>
          <cell r="AC1589">
            <v>46.5</v>
          </cell>
          <cell r="AD1589">
            <v>0</v>
          </cell>
          <cell r="AE1589">
            <v>0</v>
          </cell>
          <cell r="AF1589">
            <v>29.7</v>
          </cell>
          <cell r="AG1589">
            <v>1890</v>
          </cell>
          <cell r="AH1589">
            <v>12700</v>
          </cell>
          <cell r="AI1589">
            <v>518</v>
          </cell>
          <cell r="AJ1589">
            <v>73</v>
          </cell>
          <cell r="AK1589">
            <v>64.7</v>
          </cell>
          <cell r="AL1589">
            <v>6.63</v>
          </cell>
          <cell r="AM1589">
            <v>28.9</v>
          </cell>
          <cell r="AN1589">
            <v>12.7</v>
          </cell>
          <cell r="AO1589">
            <v>8.25</v>
          </cell>
          <cell r="AP1589">
            <v>1.57</v>
          </cell>
          <cell r="AQ1589">
            <v>0</v>
          </cell>
          <cell r="AR1589">
            <v>0.79400000000000004</v>
          </cell>
          <cell r="AS1589">
            <v>1740</v>
          </cell>
          <cell r="AT1589">
            <v>0</v>
          </cell>
          <cell r="AU1589">
            <v>27.1</v>
          </cell>
          <cell r="AV1589">
            <v>23.9</v>
          </cell>
          <cell r="AW1589">
            <v>13.1</v>
          </cell>
          <cell r="AX1589">
            <v>36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D1589" t="str">
            <v>W410x60</v>
          </cell>
          <cell r="BE1589" t="str">
            <v>W410x60</v>
          </cell>
          <cell r="BF1589">
            <v>59.6</v>
          </cell>
          <cell r="BG1589">
            <v>76.188835800000007</v>
          </cell>
          <cell r="BH1589">
            <v>40.655999999999999</v>
          </cell>
          <cell r="BI1589">
            <v>0</v>
          </cell>
          <cell r="BJ1589">
            <v>0</v>
          </cell>
          <cell r="BK1589">
            <v>17.786999999999999</v>
          </cell>
          <cell r="BL1589">
            <v>0</v>
          </cell>
          <cell r="BM1589">
            <v>0</v>
          </cell>
          <cell r="BN1589">
            <v>0.77500499999999994</v>
          </cell>
          <cell r="BO1589">
            <v>1.2832049999999999</v>
          </cell>
          <cell r="BP1589">
            <v>0</v>
          </cell>
          <cell r="BQ1589">
            <v>0</v>
          </cell>
          <cell r="BR1589">
            <v>0</v>
          </cell>
          <cell r="BS1589">
            <v>2.3046869999999999</v>
          </cell>
          <cell r="BT1589">
            <v>3.0174374999999998</v>
          </cell>
          <cell r="BU1589">
            <v>2.0645625000000001</v>
          </cell>
          <cell r="BV1589">
            <v>35.800000000000004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6.93</v>
          </cell>
          <cell r="CC1589">
            <v>0</v>
          </cell>
          <cell r="CD1589">
            <v>46.5</v>
          </cell>
          <cell r="CE1589">
            <v>0</v>
          </cell>
          <cell r="CF1589">
            <v>0</v>
          </cell>
          <cell r="CG1589">
            <v>2086.5140999999999</v>
          </cell>
          <cell r="CH1589">
            <v>132778.17000000001</v>
          </cell>
          <cell r="CI1589">
            <v>2.5732025424135054</v>
          </cell>
          <cell r="CJ1589">
            <v>21594.761899524197</v>
          </cell>
          <cell r="CK1589">
            <v>1197.669128733</v>
          </cell>
          <cell r="CL1589">
            <v>1061.4957894387001</v>
          </cell>
          <cell r="CM1589">
            <v>16.846830000000001</v>
          </cell>
          <cell r="CN1589">
            <v>1204.8042835834929</v>
          </cell>
          <cell r="CO1589">
            <v>208.36161554669997</v>
          </cell>
          <cell r="CP1589">
            <v>135.35301797324999</v>
          </cell>
          <cell r="CQ1589">
            <v>3.9893700000000001</v>
          </cell>
          <cell r="CR1589">
            <v>0</v>
          </cell>
          <cell r="CS1589">
            <v>33.100851251394232</v>
          </cell>
          <cell r="CT1589">
            <v>468357.24055937509</v>
          </cell>
          <cell r="CU1589">
            <v>0</v>
          </cell>
          <cell r="CV1589">
            <v>174.9760551</v>
          </cell>
          <cell r="CW1589">
            <v>996.3606359046878</v>
          </cell>
          <cell r="CX1589">
            <v>214.92418611509999</v>
          </cell>
          <cell r="CY1589">
            <v>590.63135115599994</v>
          </cell>
          <cell r="CZ1589">
            <v>0</v>
          </cell>
          <cell r="DA1589">
            <v>0</v>
          </cell>
          <cell r="DB1589">
            <v>0</v>
          </cell>
          <cell r="DC1589">
            <v>0</v>
          </cell>
        </row>
        <row r="1590">
          <cell r="C1590" t="str">
            <v>W16x45</v>
          </cell>
          <cell r="D1590" t="str">
            <v>F</v>
          </cell>
          <cell r="E1590">
            <v>45</v>
          </cell>
          <cell r="F1590">
            <v>13.3</v>
          </cell>
          <cell r="G1590">
            <v>16.100000000000001</v>
          </cell>
          <cell r="H1590">
            <v>0</v>
          </cell>
          <cell r="I1590">
            <v>0</v>
          </cell>
          <cell r="J1590">
            <v>7.04</v>
          </cell>
          <cell r="K1590">
            <v>0</v>
          </cell>
          <cell r="L1590">
            <v>0</v>
          </cell>
          <cell r="M1590">
            <v>0.34499999999999997</v>
          </cell>
          <cell r="N1590">
            <v>0.56499999999999995</v>
          </cell>
          <cell r="O1590">
            <v>0</v>
          </cell>
          <cell r="P1590">
            <v>0</v>
          </cell>
          <cell r="Q1590">
            <v>0</v>
          </cell>
          <cell r="R1590">
            <v>0.96699999999999997</v>
          </cell>
          <cell r="S1590">
            <v>1.25</v>
          </cell>
          <cell r="T1590">
            <v>0.8125</v>
          </cell>
          <cell r="U1590">
            <v>14.166000000000002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6.23</v>
          </cell>
          <cell r="AB1590">
            <v>0</v>
          </cell>
          <cell r="AC1590">
            <v>41.1</v>
          </cell>
          <cell r="AD1590">
            <v>0</v>
          </cell>
          <cell r="AE1590">
            <v>0</v>
          </cell>
          <cell r="AF1590">
            <v>38</v>
          </cell>
          <cell r="AG1590">
            <v>2120</v>
          </cell>
          <cell r="AH1590">
            <v>8280</v>
          </cell>
          <cell r="AI1590">
            <v>586</v>
          </cell>
          <cell r="AJ1590">
            <v>82.3</v>
          </cell>
          <cell r="AK1590">
            <v>72.7</v>
          </cell>
          <cell r="AL1590">
            <v>6.65</v>
          </cell>
          <cell r="AM1590">
            <v>32.799999999999997</v>
          </cell>
          <cell r="AN1590">
            <v>14.5</v>
          </cell>
          <cell r="AO1590">
            <v>9.34</v>
          </cell>
          <cell r="AP1590">
            <v>1.57</v>
          </cell>
          <cell r="AQ1590">
            <v>0</v>
          </cell>
          <cell r="AR1590">
            <v>1.1100000000000001</v>
          </cell>
          <cell r="AS1590">
            <v>1990</v>
          </cell>
          <cell r="AT1590">
            <v>0</v>
          </cell>
          <cell r="AU1590">
            <v>27.4</v>
          </cell>
          <cell r="AV1590">
            <v>27.2</v>
          </cell>
          <cell r="AW1590">
            <v>14.7</v>
          </cell>
          <cell r="AX1590">
            <v>40.6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D1590" t="str">
            <v>W410x67</v>
          </cell>
          <cell r="BE1590" t="str">
            <v>W410x67</v>
          </cell>
          <cell r="BF1590">
            <v>67</v>
          </cell>
          <cell r="BG1590">
            <v>85.873857299999997</v>
          </cell>
          <cell r="BH1590">
            <v>40.9101</v>
          </cell>
          <cell r="BI1590">
            <v>0</v>
          </cell>
          <cell r="BJ1590">
            <v>0</v>
          </cell>
          <cell r="BK1590">
            <v>17.888639999999999</v>
          </cell>
          <cell r="BL1590">
            <v>0</v>
          </cell>
          <cell r="BM1590">
            <v>0</v>
          </cell>
          <cell r="BN1590">
            <v>0.8766449999999999</v>
          </cell>
          <cell r="BO1590">
            <v>1.4356649999999997</v>
          </cell>
          <cell r="BP1590">
            <v>0</v>
          </cell>
          <cell r="BQ1590">
            <v>0</v>
          </cell>
          <cell r="BR1590">
            <v>0</v>
          </cell>
          <cell r="BS1590">
            <v>2.457147</v>
          </cell>
          <cell r="BT1590">
            <v>3.17625</v>
          </cell>
          <cell r="BU1590">
            <v>2.0645625000000001</v>
          </cell>
          <cell r="BV1590">
            <v>35.700000000000003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6.23</v>
          </cell>
          <cell r="CC1590">
            <v>0</v>
          </cell>
          <cell r="CD1590">
            <v>41.1</v>
          </cell>
          <cell r="CE1590">
            <v>0</v>
          </cell>
          <cell r="CF1590">
            <v>0</v>
          </cell>
          <cell r="CG1590">
            <v>2669.614</v>
          </cell>
          <cell r="CH1590">
            <v>148936.35999999999</v>
          </cell>
          <cell r="CI1590">
            <v>1.6776470119042382</v>
          </cell>
          <cell r="CJ1590">
            <v>24429.595507955946</v>
          </cell>
          <cell r="CK1590">
            <v>1350.2488944482998</v>
          </cell>
          <cell r="CL1590">
            <v>1192.7472008067</v>
          </cell>
          <cell r="CM1590">
            <v>16.897649999999999</v>
          </cell>
          <cell r="CN1590">
            <v>1367.3903287729606</v>
          </cell>
          <cell r="CO1590">
            <v>237.8931831045</v>
          </cell>
          <cell r="CP1590">
            <v>153.23602277213999</v>
          </cell>
          <cell r="CQ1590">
            <v>3.9893700000000001</v>
          </cell>
          <cell r="CR1590">
            <v>0</v>
          </cell>
          <cell r="CS1590">
            <v>46.274489784694715</v>
          </cell>
          <cell r="CT1590">
            <v>535649.94753629679</v>
          </cell>
          <cell r="CU1590">
            <v>0</v>
          </cell>
          <cell r="CV1590">
            <v>176.91305939999998</v>
          </cell>
          <cell r="CW1590">
            <v>1133.9334433726992</v>
          </cell>
          <cell r="CX1590">
            <v>241.17446838869998</v>
          </cell>
          <cell r="CY1590">
            <v>666.10091269259999</v>
          </cell>
          <cell r="CZ1590">
            <v>0</v>
          </cell>
          <cell r="DA1590">
            <v>0</v>
          </cell>
          <cell r="DB1590">
            <v>0</v>
          </cell>
          <cell r="DC1590">
            <v>0</v>
          </cell>
        </row>
        <row r="1591">
          <cell r="C1591" t="str">
            <v>W16x50</v>
          </cell>
          <cell r="D1591" t="str">
            <v>F</v>
          </cell>
          <cell r="E1591">
            <v>50</v>
          </cell>
          <cell r="F1591">
            <v>14.7</v>
          </cell>
          <cell r="G1591">
            <v>16.3</v>
          </cell>
          <cell r="H1591">
            <v>0</v>
          </cell>
          <cell r="I1591">
            <v>0</v>
          </cell>
          <cell r="J1591">
            <v>7.07</v>
          </cell>
          <cell r="K1591">
            <v>0</v>
          </cell>
          <cell r="L1591">
            <v>0</v>
          </cell>
          <cell r="M1591">
            <v>0.38</v>
          </cell>
          <cell r="N1591">
            <v>0.63</v>
          </cell>
          <cell r="O1591">
            <v>0</v>
          </cell>
          <cell r="P1591">
            <v>0</v>
          </cell>
          <cell r="Q1591">
            <v>0</v>
          </cell>
          <cell r="R1591">
            <v>1.03</v>
          </cell>
          <cell r="S1591">
            <v>1.3125</v>
          </cell>
          <cell r="T1591">
            <v>0.8125</v>
          </cell>
          <cell r="U1591">
            <v>14.24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5.61</v>
          </cell>
          <cell r="AB1591">
            <v>0</v>
          </cell>
          <cell r="AC1591">
            <v>37.4</v>
          </cell>
          <cell r="AD1591">
            <v>0</v>
          </cell>
          <cell r="AE1591">
            <v>0</v>
          </cell>
          <cell r="AF1591">
            <v>46.1</v>
          </cell>
          <cell r="AG1591">
            <v>2340</v>
          </cell>
          <cell r="AH1591">
            <v>5530</v>
          </cell>
          <cell r="AI1591">
            <v>659</v>
          </cell>
          <cell r="AJ1591">
            <v>92</v>
          </cell>
          <cell r="AK1591">
            <v>81</v>
          </cell>
          <cell r="AL1591">
            <v>6.68</v>
          </cell>
          <cell r="AM1591">
            <v>37.200000000000003</v>
          </cell>
          <cell r="AN1591">
            <v>16.3</v>
          </cell>
          <cell r="AO1591">
            <v>10.5</v>
          </cell>
          <cell r="AP1591">
            <v>1.59</v>
          </cell>
          <cell r="AQ1591">
            <v>0</v>
          </cell>
          <cell r="AR1591">
            <v>1.52</v>
          </cell>
          <cell r="AS1591">
            <v>2270</v>
          </cell>
          <cell r="AT1591">
            <v>0</v>
          </cell>
          <cell r="AU1591">
            <v>27.6</v>
          </cell>
          <cell r="AV1591">
            <v>30.8</v>
          </cell>
          <cell r="AW1591">
            <v>16.5</v>
          </cell>
          <cell r="AX1591">
            <v>45.5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D1591" t="str">
            <v>W410x75</v>
          </cell>
          <cell r="BE1591" t="str">
            <v>W410x75</v>
          </cell>
          <cell r="BF1591">
            <v>74.5</v>
          </cell>
          <cell r="BG1591">
            <v>94.913210699999993</v>
          </cell>
          <cell r="BH1591">
            <v>41.418300000000002</v>
          </cell>
          <cell r="BI1591">
            <v>0</v>
          </cell>
          <cell r="BJ1591">
            <v>0</v>
          </cell>
          <cell r="BK1591">
            <v>17.964870000000001</v>
          </cell>
          <cell r="BL1591">
            <v>0</v>
          </cell>
          <cell r="BM1591">
            <v>0</v>
          </cell>
          <cell r="BN1591">
            <v>0.96557999999999999</v>
          </cell>
          <cell r="BO1591">
            <v>1.60083</v>
          </cell>
          <cell r="BP1591">
            <v>0</v>
          </cell>
          <cell r="BQ1591">
            <v>0</v>
          </cell>
          <cell r="BR1591">
            <v>0</v>
          </cell>
          <cell r="BS1591">
            <v>2.6172300000000002</v>
          </cell>
          <cell r="BT1591">
            <v>3.3350624999999998</v>
          </cell>
          <cell r="BU1591">
            <v>2.0645625000000001</v>
          </cell>
          <cell r="BV1591">
            <v>35.900000000000006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5.61</v>
          </cell>
          <cell r="CC1591">
            <v>0</v>
          </cell>
          <cell r="CD1591">
            <v>37.4</v>
          </cell>
          <cell r="CE1591">
            <v>0</v>
          </cell>
          <cell r="CF1591">
            <v>0</v>
          </cell>
          <cell r="CG1591">
            <v>3238.6633000000002</v>
          </cell>
          <cell r="CH1591">
            <v>164392.01999999999</v>
          </cell>
          <cell r="CI1591">
            <v>1.1204574850036759</v>
          </cell>
          <cell r="CJ1591">
            <v>27472.872764066498</v>
          </cell>
          <cell r="CK1591">
            <v>1509.3912307319999</v>
          </cell>
          <cell r="CL1591">
            <v>1328.9205401009999</v>
          </cell>
          <cell r="CM1591">
            <v>16.973879999999998</v>
          </cell>
          <cell r="CN1591">
            <v>1550.8207387303094</v>
          </cell>
          <cell r="CO1591">
            <v>267.42475066229997</v>
          </cell>
          <cell r="CP1591">
            <v>172.2674774205</v>
          </cell>
          <cell r="CQ1591">
            <v>4.0401899999999999</v>
          </cell>
          <cell r="CR1591">
            <v>0</v>
          </cell>
          <cell r="CS1591">
            <v>63.36686889435672</v>
          </cell>
          <cell r="CT1591">
            <v>611017.7793504491</v>
          </cell>
          <cell r="CU1591">
            <v>0</v>
          </cell>
          <cell r="CV1591">
            <v>178.2043956</v>
          </cell>
          <cell r="CW1591">
            <v>1284.0128697014388</v>
          </cell>
          <cell r="CX1591">
            <v>270.70603594649998</v>
          </cell>
          <cell r="CY1591">
            <v>746.49240215549992</v>
          </cell>
          <cell r="CZ1591">
            <v>0</v>
          </cell>
          <cell r="DA1591">
            <v>0</v>
          </cell>
          <cell r="DB1591">
            <v>0</v>
          </cell>
          <cell r="DC1591">
            <v>0</v>
          </cell>
        </row>
        <row r="1592">
          <cell r="C1592" t="str">
            <v>W16x57</v>
          </cell>
          <cell r="D1592" t="str">
            <v>F</v>
          </cell>
          <cell r="E1592">
            <v>57</v>
          </cell>
          <cell r="F1592">
            <v>16.8</v>
          </cell>
          <cell r="G1592">
            <v>16.399999999999999</v>
          </cell>
          <cell r="H1592">
            <v>0</v>
          </cell>
          <cell r="I1592">
            <v>0</v>
          </cell>
          <cell r="J1592">
            <v>7.12</v>
          </cell>
          <cell r="K1592">
            <v>0</v>
          </cell>
          <cell r="L1592">
            <v>0</v>
          </cell>
          <cell r="M1592">
            <v>0.43</v>
          </cell>
          <cell r="N1592">
            <v>0.71499999999999997</v>
          </cell>
          <cell r="O1592">
            <v>0</v>
          </cell>
          <cell r="P1592">
            <v>0</v>
          </cell>
          <cell r="Q1592">
            <v>0</v>
          </cell>
          <cell r="R1592">
            <v>1.1200000000000001</v>
          </cell>
          <cell r="S1592">
            <v>1.375</v>
          </cell>
          <cell r="T1592">
            <v>0.875</v>
          </cell>
          <cell r="U1592">
            <v>14.159999999999998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4.9800000000000004</v>
          </cell>
          <cell r="AB1592">
            <v>0</v>
          </cell>
          <cell r="AC1592">
            <v>33</v>
          </cell>
          <cell r="AD1592">
            <v>0</v>
          </cell>
          <cell r="AE1592">
            <v>0</v>
          </cell>
          <cell r="AF1592">
            <v>59.1</v>
          </cell>
          <cell r="AG1592">
            <v>2650</v>
          </cell>
          <cell r="AH1592">
            <v>3400</v>
          </cell>
          <cell r="AI1592">
            <v>758</v>
          </cell>
          <cell r="AJ1592">
            <v>105</v>
          </cell>
          <cell r="AK1592">
            <v>92.2</v>
          </cell>
          <cell r="AL1592">
            <v>6.72</v>
          </cell>
          <cell r="AM1592">
            <v>43.1</v>
          </cell>
          <cell r="AN1592">
            <v>18.899999999999999</v>
          </cell>
          <cell r="AO1592">
            <v>12.1</v>
          </cell>
          <cell r="AP1592">
            <v>1.6</v>
          </cell>
          <cell r="AQ1592">
            <v>0</v>
          </cell>
          <cell r="AR1592">
            <v>2.2200000000000002</v>
          </cell>
          <cell r="AS1592">
            <v>2660</v>
          </cell>
          <cell r="AT1592">
            <v>0</v>
          </cell>
          <cell r="AU1592">
            <v>28</v>
          </cell>
          <cell r="AV1592">
            <v>35.6</v>
          </cell>
          <cell r="AW1592">
            <v>18.8</v>
          </cell>
          <cell r="AX1592">
            <v>52.1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D1592" t="str">
            <v>W410x85</v>
          </cell>
          <cell r="BE1592" t="str">
            <v>W410x85</v>
          </cell>
          <cell r="BF1592">
            <v>84.899999999999991</v>
          </cell>
          <cell r="BG1592">
            <v>108.47224079999999</v>
          </cell>
          <cell r="BH1592">
            <v>41.672399999999996</v>
          </cell>
          <cell r="BI1592">
            <v>0</v>
          </cell>
          <cell r="BJ1592">
            <v>0</v>
          </cell>
          <cell r="BK1592">
            <v>18.091919999999998</v>
          </cell>
          <cell r="BL1592">
            <v>0</v>
          </cell>
          <cell r="BM1592">
            <v>0</v>
          </cell>
          <cell r="BN1592">
            <v>1.09263</v>
          </cell>
          <cell r="BO1592">
            <v>1.8168149999999998</v>
          </cell>
          <cell r="BP1592">
            <v>0</v>
          </cell>
          <cell r="BQ1592">
            <v>0</v>
          </cell>
          <cell r="BR1592">
            <v>0</v>
          </cell>
          <cell r="BS1592">
            <v>2.84592</v>
          </cell>
          <cell r="BT1592">
            <v>3.4938750000000001</v>
          </cell>
          <cell r="BU1592">
            <v>2.2233749999999999</v>
          </cell>
          <cell r="BV1592">
            <v>35.700000000000003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4.9800000000000004</v>
          </cell>
          <cell r="CC1592">
            <v>0</v>
          </cell>
          <cell r="CD1592">
            <v>33</v>
          </cell>
          <cell r="CE1592">
            <v>0</v>
          </cell>
          <cell r="CF1592">
            <v>0</v>
          </cell>
          <cell r="CG1592">
            <v>4151.9522999999999</v>
          </cell>
          <cell r="CH1592">
            <v>186170.45</v>
          </cell>
          <cell r="CI1592">
            <v>0.68888886962251328</v>
          </cell>
          <cell r="CJ1592">
            <v>31600.056988106837</v>
          </cell>
          <cell r="CK1592">
            <v>1722.6747742049999</v>
          </cell>
          <cell r="CL1592">
            <v>1512.6725160162</v>
          </cell>
          <cell r="CM1592">
            <v>17.075519999999997</v>
          </cell>
          <cell r="CN1592">
            <v>1796.7842429912992</v>
          </cell>
          <cell r="CO1592">
            <v>310.08145935689998</v>
          </cell>
          <cell r="CP1592">
            <v>198.51775969409999</v>
          </cell>
          <cell r="CQ1592">
            <v>4.0655999999999999</v>
          </cell>
          <cell r="CR1592">
            <v>0</v>
          </cell>
          <cell r="CS1592">
            <v>92.548979569389431</v>
          </cell>
          <cell r="CT1592">
            <v>715994.40223444696</v>
          </cell>
          <cell r="CU1592">
            <v>0</v>
          </cell>
          <cell r="CV1592">
            <v>180.78706799999998</v>
          </cell>
          <cell r="CW1592">
            <v>1484.1187714730916</v>
          </cell>
          <cell r="CX1592">
            <v>308.44081671480001</v>
          </cell>
          <cell r="CY1592">
            <v>854.77481653409995</v>
          </cell>
          <cell r="CZ1592">
            <v>0</v>
          </cell>
          <cell r="DA1592">
            <v>0</v>
          </cell>
          <cell r="DB1592">
            <v>0</v>
          </cell>
          <cell r="DC1592">
            <v>0</v>
          </cell>
        </row>
        <row r="1593">
          <cell r="C1593" t="str">
            <v>W16x67</v>
          </cell>
          <cell r="D1593" t="str">
            <v>F</v>
          </cell>
          <cell r="E1593">
            <v>67</v>
          </cell>
          <cell r="F1593">
            <v>20</v>
          </cell>
          <cell r="G1593">
            <v>16.3</v>
          </cell>
          <cell r="H1593">
            <v>0</v>
          </cell>
          <cell r="I1593">
            <v>0</v>
          </cell>
          <cell r="J1593">
            <v>10.199999999999999</v>
          </cell>
          <cell r="K1593">
            <v>0</v>
          </cell>
          <cell r="L1593">
            <v>0</v>
          </cell>
          <cell r="M1593">
            <v>0.39500000000000002</v>
          </cell>
          <cell r="N1593">
            <v>0.66500000000000004</v>
          </cell>
          <cell r="O1593">
            <v>0</v>
          </cell>
          <cell r="P1593">
            <v>0</v>
          </cell>
          <cell r="Q1593">
            <v>0</v>
          </cell>
          <cell r="R1593">
            <v>1.37</v>
          </cell>
          <cell r="S1593">
            <v>1.5625</v>
          </cell>
          <cell r="T1593">
            <v>1</v>
          </cell>
          <cell r="U1593">
            <v>13.56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7.7</v>
          </cell>
          <cell r="AB1593">
            <v>0</v>
          </cell>
          <cell r="AC1593">
            <v>34.4</v>
          </cell>
          <cell r="AD1593">
            <v>0</v>
          </cell>
          <cell r="AE1593">
            <v>0</v>
          </cell>
          <cell r="AF1593">
            <v>54.5</v>
          </cell>
          <cell r="AG1593">
            <v>2440</v>
          </cell>
          <cell r="AH1593">
            <v>4040</v>
          </cell>
          <cell r="AI1593">
            <v>970</v>
          </cell>
          <cell r="AJ1593">
            <v>132</v>
          </cell>
          <cell r="AK1593">
            <v>119</v>
          </cell>
          <cell r="AL1593">
            <v>6.97</v>
          </cell>
          <cell r="AM1593">
            <v>119</v>
          </cell>
          <cell r="AN1593">
            <v>35.6</v>
          </cell>
          <cell r="AO1593">
            <v>23.2</v>
          </cell>
          <cell r="AP1593">
            <v>2.44</v>
          </cell>
          <cell r="AQ1593">
            <v>0</v>
          </cell>
          <cell r="AR1593">
            <v>2.62</v>
          </cell>
          <cell r="AS1593">
            <v>7300</v>
          </cell>
          <cell r="AT1593">
            <v>0</v>
          </cell>
          <cell r="AU1593">
            <v>40.1</v>
          </cell>
          <cell r="AV1593">
            <v>68.2</v>
          </cell>
          <cell r="AW1593">
            <v>25.6</v>
          </cell>
          <cell r="AX1593">
            <v>64.400000000000006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D1593" t="str">
            <v>W410x100</v>
          </cell>
          <cell r="BE1593" t="str">
            <v>W410x100</v>
          </cell>
          <cell r="BF1593">
            <v>99.8</v>
          </cell>
          <cell r="BG1593">
            <v>129.13362000000001</v>
          </cell>
          <cell r="BH1593">
            <v>41.418300000000002</v>
          </cell>
          <cell r="BI1593">
            <v>0</v>
          </cell>
          <cell r="BJ1593">
            <v>0</v>
          </cell>
          <cell r="BK1593">
            <v>25.918199999999999</v>
          </cell>
          <cell r="BL1593">
            <v>0</v>
          </cell>
          <cell r="BM1593">
            <v>0</v>
          </cell>
          <cell r="BN1593">
            <v>1.003695</v>
          </cell>
          <cell r="BO1593">
            <v>1.689765</v>
          </cell>
          <cell r="BP1593">
            <v>0</v>
          </cell>
          <cell r="BQ1593">
            <v>0</v>
          </cell>
          <cell r="BR1593">
            <v>0</v>
          </cell>
          <cell r="BS1593">
            <v>3.4811700000000001</v>
          </cell>
          <cell r="BT1593">
            <v>3.9703124999999999</v>
          </cell>
          <cell r="BU1593">
            <v>2.5409999999999999</v>
          </cell>
          <cell r="BV1593">
            <v>34.200000000000003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7.7</v>
          </cell>
          <cell r="CC1593">
            <v>0</v>
          </cell>
          <cell r="CD1593">
            <v>34.4</v>
          </cell>
          <cell r="CE1593">
            <v>0</v>
          </cell>
          <cell r="CF1593">
            <v>0</v>
          </cell>
          <cell r="CG1593">
            <v>3828.7885000000001</v>
          </cell>
          <cell r="CH1593">
            <v>171417.32</v>
          </cell>
          <cell r="CI1593">
            <v>0.81856206861028047</v>
          </cell>
          <cell r="CJ1593">
            <v>40438.067649688172</v>
          </cell>
          <cell r="CK1593">
            <v>2165.6482875719998</v>
          </cell>
          <cell r="CL1593">
            <v>1952.3647440989998</v>
          </cell>
          <cell r="CM1593">
            <v>17.71077</v>
          </cell>
          <cell r="CN1593">
            <v>4960.9588147555587</v>
          </cell>
          <cell r="CO1593">
            <v>584.06878058760003</v>
          </cell>
          <cell r="CP1593">
            <v>380.62909296719994</v>
          </cell>
          <cell r="CQ1593">
            <v>6.2000399999999996</v>
          </cell>
          <cell r="CR1593">
            <v>0</v>
          </cell>
          <cell r="CS1593">
            <v>109.22447138369382</v>
          </cell>
          <cell r="CT1593">
            <v>1964947.0437261139</v>
          </cell>
          <cell r="CU1593">
            <v>0</v>
          </cell>
          <cell r="CV1593">
            <v>258.91290809999998</v>
          </cell>
          <cell r="CW1593">
            <v>2843.1713543389001</v>
          </cell>
          <cell r="CX1593">
            <v>420.0045163776</v>
          </cell>
          <cell r="CY1593">
            <v>1056.5738615124001</v>
          </cell>
          <cell r="CZ1593">
            <v>0</v>
          </cell>
          <cell r="DA1593">
            <v>0</v>
          </cell>
          <cell r="DB1593">
            <v>0</v>
          </cell>
          <cell r="DC1593">
            <v>0</v>
          </cell>
        </row>
        <row r="1594">
          <cell r="C1594" t="str">
            <v>W16x77</v>
          </cell>
          <cell r="D1594" t="str">
            <v>F</v>
          </cell>
          <cell r="E1594">
            <v>77</v>
          </cell>
          <cell r="F1594">
            <v>22.9</v>
          </cell>
          <cell r="G1594">
            <v>16.5</v>
          </cell>
          <cell r="H1594">
            <v>0</v>
          </cell>
          <cell r="I1594">
            <v>0</v>
          </cell>
          <cell r="J1594">
            <v>10.3</v>
          </cell>
          <cell r="K1594">
            <v>0</v>
          </cell>
          <cell r="L1594">
            <v>0</v>
          </cell>
          <cell r="M1594">
            <v>0.45500000000000002</v>
          </cell>
          <cell r="N1594">
            <v>0.76</v>
          </cell>
          <cell r="O1594">
            <v>0</v>
          </cell>
          <cell r="P1594">
            <v>0</v>
          </cell>
          <cell r="Q1594">
            <v>0</v>
          </cell>
          <cell r="R1594">
            <v>1.47</v>
          </cell>
          <cell r="S1594">
            <v>1.625</v>
          </cell>
          <cell r="T1594">
            <v>1.0625</v>
          </cell>
          <cell r="U1594">
            <v>13.56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6.77</v>
          </cell>
          <cell r="AB1594">
            <v>0</v>
          </cell>
          <cell r="AC1594">
            <v>29.9</v>
          </cell>
          <cell r="AD1594">
            <v>0</v>
          </cell>
          <cell r="AE1594">
            <v>0</v>
          </cell>
          <cell r="AF1594">
            <v>0</v>
          </cell>
          <cell r="AG1594">
            <v>2770</v>
          </cell>
          <cell r="AH1594">
            <v>2460</v>
          </cell>
          <cell r="AI1594">
            <v>1120</v>
          </cell>
          <cell r="AJ1594">
            <v>152</v>
          </cell>
          <cell r="AK1594">
            <v>136</v>
          </cell>
          <cell r="AL1594">
            <v>7</v>
          </cell>
          <cell r="AM1594">
            <v>138</v>
          </cell>
          <cell r="AN1594">
            <v>41.2</v>
          </cell>
          <cell r="AO1594">
            <v>26.9</v>
          </cell>
          <cell r="AP1594">
            <v>2.46</v>
          </cell>
          <cell r="AQ1594">
            <v>0</v>
          </cell>
          <cell r="AR1594">
            <v>3.86</v>
          </cell>
          <cell r="AS1594">
            <v>8570</v>
          </cell>
          <cell r="AT1594">
            <v>0</v>
          </cell>
          <cell r="AU1594">
            <v>40.6</v>
          </cell>
          <cell r="AV1594">
            <v>79.3</v>
          </cell>
          <cell r="AW1594">
            <v>29.5</v>
          </cell>
          <cell r="AX1594">
            <v>74.5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D1594" t="str">
            <v>W410x114</v>
          </cell>
          <cell r="BE1594" t="str">
            <v>W410x114</v>
          </cell>
          <cell r="BF1594">
            <v>114.6</v>
          </cell>
          <cell r="BG1594">
            <v>147.85799489999999</v>
          </cell>
          <cell r="BH1594">
            <v>41.926499999999997</v>
          </cell>
          <cell r="BI1594">
            <v>0</v>
          </cell>
          <cell r="BJ1594">
            <v>0</v>
          </cell>
          <cell r="BK1594">
            <v>26.1723</v>
          </cell>
          <cell r="BL1594">
            <v>0</v>
          </cell>
          <cell r="BM1594">
            <v>0</v>
          </cell>
          <cell r="BN1594">
            <v>1.156155</v>
          </cell>
          <cell r="BO1594">
            <v>1.93116</v>
          </cell>
          <cell r="BP1594">
            <v>0</v>
          </cell>
          <cell r="BQ1594">
            <v>0</v>
          </cell>
          <cell r="BR1594">
            <v>0</v>
          </cell>
          <cell r="BS1594">
            <v>3.7352699999999999</v>
          </cell>
          <cell r="BT1594">
            <v>4.1291250000000002</v>
          </cell>
          <cell r="BU1594">
            <v>2.6998124999999997</v>
          </cell>
          <cell r="BV1594">
            <v>34.200000000000003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6.77</v>
          </cell>
          <cell r="CC1594">
            <v>0</v>
          </cell>
          <cell r="CD1594">
            <v>29.9</v>
          </cell>
          <cell r="CE1594">
            <v>0</v>
          </cell>
          <cell r="CF1594">
            <v>0</v>
          </cell>
          <cell r="CG1594">
            <v>0</v>
          </cell>
          <cell r="CH1594">
            <v>194600.81</v>
          </cell>
          <cell r="CI1594">
            <v>0.49843135860923021</v>
          </cell>
          <cell r="CJ1594">
            <v>46691.37708005232</v>
          </cell>
          <cell r="CK1594">
            <v>2493.7768159919997</v>
          </cell>
          <cell r="CL1594">
            <v>2231.2739932559998</v>
          </cell>
          <cell r="CM1594">
            <v>17.786999999999999</v>
          </cell>
          <cell r="CN1594">
            <v>5753.0446759350179</v>
          </cell>
          <cell r="CO1594">
            <v>675.94476854519996</v>
          </cell>
          <cell r="CP1594">
            <v>441.33287072489998</v>
          </cell>
          <cell r="CQ1594">
            <v>6.2508599999999994</v>
          </cell>
          <cell r="CR1594">
            <v>0</v>
          </cell>
          <cell r="CS1594">
            <v>160.91849600803744</v>
          </cell>
          <cell r="CT1594">
            <v>2306793.9951688759</v>
          </cell>
          <cell r="CU1594">
            <v>0</v>
          </cell>
          <cell r="CV1594">
            <v>262.14124859999998</v>
          </cell>
          <cell r="CW1594">
            <v>3305.916252185847</v>
          </cell>
          <cell r="CX1594">
            <v>483.98957941949999</v>
          </cell>
          <cell r="CY1594">
            <v>1222.2787683644999</v>
          </cell>
          <cell r="CZ1594">
            <v>0</v>
          </cell>
          <cell r="DA1594">
            <v>0</v>
          </cell>
          <cell r="DB1594">
            <v>0</v>
          </cell>
          <cell r="DC1594">
            <v>0</v>
          </cell>
        </row>
        <row r="1595">
          <cell r="C1595" t="str">
            <v>W16x89</v>
          </cell>
          <cell r="D1595" t="str">
            <v>F</v>
          </cell>
          <cell r="E1595">
            <v>89</v>
          </cell>
          <cell r="F1595">
            <v>26.4</v>
          </cell>
          <cell r="G1595">
            <v>16.8</v>
          </cell>
          <cell r="H1595">
            <v>0</v>
          </cell>
          <cell r="I1595">
            <v>0</v>
          </cell>
          <cell r="J1595">
            <v>10.4</v>
          </cell>
          <cell r="K1595">
            <v>0</v>
          </cell>
          <cell r="L1595">
            <v>0</v>
          </cell>
          <cell r="M1595">
            <v>0.52500000000000002</v>
          </cell>
          <cell r="N1595">
            <v>0.875</v>
          </cell>
          <cell r="O1595">
            <v>0</v>
          </cell>
          <cell r="P1595">
            <v>0</v>
          </cell>
          <cell r="Q1595">
            <v>0</v>
          </cell>
          <cell r="R1595">
            <v>1.58</v>
          </cell>
          <cell r="S1595">
            <v>1.75</v>
          </cell>
          <cell r="T1595">
            <v>1.0625</v>
          </cell>
          <cell r="U1595">
            <v>13.64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5.92</v>
          </cell>
          <cell r="AB1595">
            <v>0</v>
          </cell>
          <cell r="AC1595">
            <v>25.9</v>
          </cell>
          <cell r="AD1595">
            <v>0</v>
          </cell>
          <cell r="AE1595">
            <v>0</v>
          </cell>
          <cell r="AF1595">
            <v>0</v>
          </cell>
          <cell r="AG1595">
            <v>3160</v>
          </cell>
          <cell r="AH1595">
            <v>1460</v>
          </cell>
          <cell r="AI1595">
            <v>1310</v>
          </cell>
          <cell r="AJ1595">
            <v>177</v>
          </cell>
          <cell r="AK1595">
            <v>157</v>
          </cell>
          <cell r="AL1595">
            <v>7.05</v>
          </cell>
          <cell r="AM1595">
            <v>163</v>
          </cell>
          <cell r="AN1595">
            <v>48.2</v>
          </cell>
          <cell r="AO1595">
            <v>31.4</v>
          </cell>
          <cell r="AP1595">
            <v>2.48</v>
          </cell>
          <cell r="AQ1595">
            <v>0</v>
          </cell>
          <cell r="AR1595">
            <v>5.83</v>
          </cell>
          <cell r="AS1595">
            <v>10300</v>
          </cell>
          <cell r="AT1595">
            <v>0</v>
          </cell>
          <cell r="AU1595">
            <v>41.1</v>
          </cell>
          <cell r="AV1595">
            <v>93.3</v>
          </cell>
          <cell r="AW1595">
            <v>34.200000000000003</v>
          </cell>
          <cell r="AX1595">
            <v>86.8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D1595" t="str">
            <v>W410x132</v>
          </cell>
          <cell r="BE1595" t="str">
            <v>W410x132</v>
          </cell>
          <cell r="BF1595">
            <v>132.5</v>
          </cell>
          <cell r="BG1595">
            <v>170.45637839999998</v>
          </cell>
          <cell r="BH1595">
            <v>42.688800000000001</v>
          </cell>
          <cell r="BI1595">
            <v>0</v>
          </cell>
          <cell r="BJ1595">
            <v>0</v>
          </cell>
          <cell r="BK1595">
            <v>26.426400000000001</v>
          </cell>
          <cell r="BL1595">
            <v>0</v>
          </cell>
          <cell r="BM1595">
            <v>0</v>
          </cell>
          <cell r="BN1595">
            <v>1.334025</v>
          </cell>
          <cell r="BO1595">
            <v>2.2233749999999999</v>
          </cell>
          <cell r="BP1595">
            <v>0</v>
          </cell>
          <cell r="BQ1595">
            <v>0</v>
          </cell>
          <cell r="BR1595">
            <v>0</v>
          </cell>
          <cell r="BS1595">
            <v>4.01478</v>
          </cell>
          <cell r="BT1595">
            <v>4.4467499999999998</v>
          </cell>
          <cell r="BU1595">
            <v>2.6998124999999997</v>
          </cell>
          <cell r="BV1595">
            <v>34.400000000000006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5.92</v>
          </cell>
          <cell r="CC1595">
            <v>0</v>
          </cell>
          <cell r="CD1595">
            <v>25.9</v>
          </cell>
          <cell r="CE1595">
            <v>0</v>
          </cell>
          <cell r="CF1595">
            <v>0</v>
          </cell>
          <cell r="CG1595">
            <v>0</v>
          </cell>
          <cell r="CH1595">
            <v>221999.48</v>
          </cell>
          <cell r="CI1595">
            <v>0.29581698519084393</v>
          </cell>
          <cell r="CJ1595">
            <v>54612.235691846909</v>
          </cell>
          <cell r="CK1595">
            <v>2903.9374765170001</v>
          </cell>
          <cell r="CL1595">
            <v>2575.8089480969998</v>
          </cell>
          <cell r="CM1595">
            <v>17.91405</v>
          </cell>
          <cell r="CN1595">
            <v>6795.2629143290424</v>
          </cell>
          <cell r="CO1595">
            <v>790.78975349220002</v>
          </cell>
          <cell r="CP1595">
            <v>515.1617896194</v>
          </cell>
          <cell r="CQ1595">
            <v>6.3016800000000002</v>
          </cell>
          <cell r="CR1595">
            <v>0</v>
          </cell>
          <cell r="CS1595">
            <v>243.04529319348663</v>
          </cell>
          <cell r="CT1595">
            <v>2772459.5274491743</v>
          </cell>
          <cell r="CU1595">
            <v>0</v>
          </cell>
          <cell r="CV1595">
            <v>265.36958909999998</v>
          </cell>
          <cell r="CW1595">
            <v>3889.5584656865012</v>
          </cell>
          <cell r="CX1595">
            <v>561.09978359820002</v>
          </cell>
          <cell r="CY1595">
            <v>1424.0778133427998</v>
          </cell>
          <cell r="CZ1595">
            <v>0</v>
          </cell>
          <cell r="DA1595">
            <v>0</v>
          </cell>
          <cell r="DB1595">
            <v>0</v>
          </cell>
          <cell r="DC1595">
            <v>0</v>
          </cell>
        </row>
        <row r="1596">
          <cell r="C1596" t="str">
            <v>W18x106</v>
          </cell>
          <cell r="D1596" t="str">
            <v>F</v>
          </cell>
          <cell r="E1596">
            <v>106</v>
          </cell>
          <cell r="F1596">
            <v>31.1</v>
          </cell>
          <cell r="G1596">
            <v>18.7</v>
          </cell>
          <cell r="H1596">
            <v>0</v>
          </cell>
          <cell r="I1596">
            <v>0</v>
          </cell>
          <cell r="J1596">
            <v>11.2</v>
          </cell>
          <cell r="K1596">
            <v>0</v>
          </cell>
          <cell r="L1596">
            <v>0</v>
          </cell>
          <cell r="M1596">
            <v>0.59</v>
          </cell>
          <cell r="N1596">
            <v>0.94</v>
          </cell>
          <cell r="O1596">
            <v>0</v>
          </cell>
          <cell r="P1596">
            <v>0</v>
          </cell>
          <cell r="Q1596">
            <v>0</v>
          </cell>
          <cell r="R1596">
            <v>1.34</v>
          </cell>
          <cell r="S1596">
            <v>1.8125</v>
          </cell>
          <cell r="T1596">
            <v>1.125</v>
          </cell>
          <cell r="U1596">
            <v>16.02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5.96</v>
          </cell>
          <cell r="AB1596">
            <v>0</v>
          </cell>
          <cell r="AC1596">
            <v>27.2</v>
          </cell>
          <cell r="AD1596">
            <v>0</v>
          </cell>
          <cell r="AE1596">
            <v>0</v>
          </cell>
          <cell r="AF1596">
            <v>0</v>
          </cell>
          <cell r="AG1596">
            <v>2990</v>
          </cell>
          <cell r="AH1596">
            <v>1880</v>
          </cell>
          <cell r="AI1596">
            <v>1910</v>
          </cell>
          <cell r="AJ1596">
            <v>230</v>
          </cell>
          <cell r="AK1596">
            <v>204</v>
          </cell>
          <cell r="AL1596">
            <v>7.84</v>
          </cell>
          <cell r="AM1596">
            <v>220</v>
          </cell>
          <cell r="AN1596">
            <v>60.5</v>
          </cell>
          <cell r="AO1596">
            <v>39.4</v>
          </cell>
          <cell r="AP1596">
            <v>2.66</v>
          </cell>
          <cell r="AQ1596">
            <v>0</v>
          </cell>
          <cell r="AR1596">
            <v>7.48</v>
          </cell>
          <cell r="AS1596">
            <v>17400</v>
          </cell>
          <cell r="AT1596">
            <v>0</v>
          </cell>
          <cell r="AU1596">
            <v>49.8</v>
          </cell>
          <cell r="AV1596">
            <v>131</v>
          </cell>
          <cell r="AW1596">
            <v>44.4</v>
          </cell>
          <cell r="AX1596">
            <v>115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D1596" t="str">
            <v>W460x158</v>
          </cell>
          <cell r="BE1596" t="str">
            <v>W460x158</v>
          </cell>
          <cell r="BF1596">
            <v>157.79999999999998</v>
          </cell>
          <cell r="BG1596">
            <v>200.80277910000001</v>
          </cell>
          <cell r="BH1596">
            <v>47.5167</v>
          </cell>
          <cell r="BI1596">
            <v>0</v>
          </cell>
          <cell r="BJ1596">
            <v>0</v>
          </cell>
          <cell r="BK1596">
            <v>28.459199999999996</v>
          </cell>
          <cell r="BL1596">
            <v>0</v>
          </cell>
          <cell r="BM1596">
            <v>0</v>
          </cell>
          <cell r="BN1596">
            <v>1.4991899999999998</v>
          </cell>
          <cell r="BO1596">
            <v>2.3885399999999999</v>
          </cell>
          <cell r="BP1596">
            <v>0</v>
          </cell>
          <cell r="BQ1596">
            <v>0</v>
          </cell>
          <cell r="BR1596">
            <v>0</v>
          </cell>
          <cell r="BS1596">
            <v>3.4049400000000003</v>
          </cell>
          <cell r="BT1596">
            <v>4.6055624999999996</v>
          </cell>
          <cell r="BU1596">
            <v>2.858625</v>
          </cell>
          <cell r="BV1596">
            <v>40.500000000000007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5.96</v>
          </cell>
          <cell r="CC1596">
            <v>0</v>
          </cell>
          <cell r="CD1596">
            <v>27.2</v>
          </cell>
          <cell r="CE1596">
            <v>0</v>
          </cell>
          <cell r="CF1596">
            <v>0</v>
          </cell>
          <cell r="CG1596">
            <v>0</v>
          </cell>
          <cell r="CH1596">
            <v>210056.47</v>
          </cell>
          <cell r="CI1596">
            <v>0.38091502202656619</v>
          </cell>
          <cell r="CJ1596">
            <v>79625.473413303509</v>
          </cell>
          <cell r="CK1596">
            <v>3773.4780768299997</v>
          </cell>
          <cell r="CL1596">
            <v>3346.9109898839997</v>
          </cell>
          <cell r="CM1596">
            <v>19.92144</v>
          </cell>
          <cell r="CN1596">
            <v>9171.5204978674192</v>
          </cell>
          <cell r="CO1596">
            <v>992.58879847049991</v>
          </cell>
          <cell r="CP1596">
            <v>646.41320098739993</v>
          </cell>
          <cell r="CQ1596">
            <v>6.7590599999999998</v>
          </cell>
          <cell r="CR1596">
            <v>0</v>
          </cell>
          <cell r="CS1596">
            <v>311.83169692749226</v>
          </cell>
          <cell r="CT1596">
            <v>4683572.405593751</v>
          </cell>
          <cell r="CU1596">
            <v>0</v>
          </cell>
          <cell r="CV1596">
            <v>321.54271379999994</v>
          </cell>
          <cell r="CW1596">
            <v>5461.2235691846909</v>
          </cell>
          <cell r="CX1596">
            <v>728.44533309239989</v>
          </cell>
          <cell r="CY1596">
            <v>1886.7390384149999</v>
          </cell>
          <cell r="CZ1596">
            <v>0</v>
          </cell>
          <cell r="DA1596">
            <v>0</v>
          </cell>
          <cell r="DB1596">
            <v>0</v>
          </cell>
          <cell r="DC1596">
            <v>0</v>
          </cell>
        </row>
        <row r="1597">
          <cell r="C1597" t="str">
            <v>W18x119</v>
          </cell>
          <cell r="D1597" t="str">
            <v>F</v>
          </cell>
          <cell r="E1597">
            <v>119</v>
          </cell>
          <cell r="F1597">
            <v>35.1</v>
          </cell>
          <cell r="G1597">
            <v>19</v>
          </cell>
          <cell r="H1597">
            <v>0</v>
          </cell>
          <cell r="I1597">
            <v>0</v>
          </cell>
          <cell r="J1597">
            <v>11.3</v>
          </cell>
          <cell r="K1597">
            <v>0</v>
          </cell>
          <cell r="L1597">
            <v>0</v>
          </cell>
          <cell r="M1597">
            <v>0.65500000000000003</v>
          </cell>
          <cell r="N1597">
            <v>1.06</v>
          </cell>
          <cell r="O1597">
            <v>0</v>
          </cell>
          <cell r="P1597">
            <v>0</v>
          </cell>
          <cell r="Q1597">
            <v>0</v>
          </cell>
          <cell r="R1597">
            <v>1.46</v>
          </cell>
          <cell r="S1597">
            <v>1.9375</v>
          </cell>
          <cell r="T1597">
            <v>1.1875</v>
          </cell>
          <cell r="U1597">
            <v>16.079999999999998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5.31</v>
          </cell>
          <cell r="AB1597">
            <v>0</v>
          </cell>
          <cell r="AC1597">
            <v>24.5</v>
          </cell>
          <cell r="AD1597">
            <v>0</v>
          </cell>
          <cell r="AE1597">
            <v>0</v>
          </cell>
          <cell r="AF1597">
            <v>0</v>
          </cell>
          <cell r="AG1597">
            <v>3340</v>
          </cell>
          <cell r="AH1597">
            <v>1210</v>
          </cell>
          <cell r="AI1597">
            <v>2190</v>
          </cell>
          <cell r="AJ1597">
            <v>262</v>
          </cell>
          <cell r="AK1597">
            <v>231</v>
          </cell>
          <cell r="AL1597">
            <v>7.9</v>
          </cell>
          <cell r="AM1597">
            <v>253</v>
          </cell>
          <cell r="AN1597">
            <v>69.099999999999994</v>
          </cell>
          <cell r="AO1597">
            <v>44.9</v>
          </cell>
          <cell r="AP1597">
            <v>2.69</v>
          </cell>
          <cell r="AQ1597">
            <v>0</v>
          </cell>
          <cell r="AR1597">
            <v>10.6</v>
          </cell>
          <cell r="AS1597">
            <v>20300</v>
          </cell>
          <cell r="AT1597">
            <v>0</v>
          </cell>
          <cell r="AU1597">
            <v>50.4</v>
          </cell>
          <cell r="AV1597">
            <v>151</v>
          </cell>
          <cell r="AW1597">
            <v>50.4</v>
          </cell>
          <cell r="AX1597">
            <v>130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D1597" t="str">
            <v>W460x177</v>
          </cell>
          <cell r="BE1597" t="str">
            <v>W460x177</v>
          </cell>
          <cell r="BF1597">
            <v>177.1</v>
          </cell>
          <cell r="BG1597">
            <v>226.62950309999999</v>
          </cell>
          <cell r="BH1597">
            <v>48.278999999999996</v>
          </cell>
          <cell r="BI1597">
            <v>0</v>
          </cell>
          <cell r="BJ1597">
            <v>0</v>
          </cell>
          <cell r="BK1597">
            <v>28.7133</v>
          </cell>
          <cell r="BL1597">
            <v>0</v>
          </cell>
          <cell r="BM1597">
            <v>0</v>
          </cell>
          <cell r="BN1597">
            <v>1.664355</v>
          </cell>
          <cell r="BO1597">
            <v>2.69346</v>
          </cell>
          <cell r="BP1597">
            <v>0</v>
          </cell>
          <cell r="BQ1597">
            <v>0</v>
          </cell>
          <cell r="BR1597">
            <v>0</v>
          </cell>
          <cell r="BS1597">
            <v>3.7098599999999999</v>
          </cell>
          <cell r="BT1597">
            <v>4.9231875</v>
          </cell>
          <cell r="BU1597">
            <v>3.0174374999999998</v>
          </cell>
          <cell r="BV1597">
            <v>40.6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5.31</v>
          </cell>
          <cell r="CC1597">
            <v>0</v>
          </cell>
          <cell r="CD1597">
            <v>24.5</v>
          </cell>
          <cell r="CE1597">
            <v>0</v>
          </cell>
          <cell r="CF1597">
            <v>0</v>
          </cell>
          <cell r="CG1597">
            <v>0</v>
          </cell>
          <cell r="CH1597">
            <v>234645.02</v>
          </cell>
          <cell r="CI1597">
            <v>0.24516339183624739</v>
          </cell>
          <cell r="CJ1597">
            <v>91298.317683316593</v>
          </cell>
          <cell r="CK1597">
            <v>4298.4837223019995</v>
          </cell>
          <cell r="CL1597">
            <v>3789.8845032509998</v>
          </cell>
          <cell r="CM1597">
            <v>20.073900000000002</v>
          </cell>
          <cell r="CN1597">
            <v>10547.248572547533</v>
          </cell>
          <cell r="CO1597">
            <v>1133.6840656910999</v>
          </cell>
          <cell r="CP1597">
            <v>736.64854630289994</v>
          </cell>
          <cell r="CQ1597">
            <v>6.8352899999999996</v>
          </cell>
          <cell r="CR1597">
            <v>0</v>
          </cell>
          <cell r="CS1597">
            <v>441.90053307906658</v>
          </cell>
          <cell r="CT1597">
            <v>5464167.8065260425</v>
          </cell>
          <cell r="CU1597">
            <v>0</v>
          </cell>
          <cell r="CV1597">
            <v>325.41672239999997</v>
          </cell>
          <cell r="CW1597">
            <v>6294.9981598999111</v>
          </cell>
          <cell r="CX1597">
            <v>826.88389161839996</v>
          </cell>
          <cell r="CY1597">
            <v>2132.8354347300001</v>
          </cell>
          <cell r="CZ1597">
            <v>0</v>
          </cell>
          <cell r="DA1597">
            <v>0</v>
          </cell>
          <cell r="DB1597">
            <v>0</v>
          </cell>
          <cell r="DC1597">
            <v>0</v>
          </cell>
        </row>
        <row r="1598">
          <cell r="C1598" t="str">
            <v>W18x130</v>
          </cell>
          <cell r="D1598" t="str">
            <v>F</v>
          </cell>
          <cell r="E1598">
            <v>130</v>
          </cell>
          <cell r="F1598">
            <v>38.200000000000003</v>
          </cell>
          <cell r="G1598">
            <v>19.3</v>
          </cell>
          <cell r="H1598">
            <v>0</v>
          </cell>
          <cell r="I1598">
            <v>0</v>
          </cell>
          <cell r="J1598">
            <v>11.2</v>
          </cell>
          <cell r="K1598">
            <v>0</v>
          </cell>
          <cell r="L1598">
            <v>0</v>
          </cell>
          <cell r="M1598">
            <v>0.67</v>
          </cell>
          <cell r="N1598">
            <v>1.2</v>
          </cell>
          <cell r="O1598">
            <v>0</v>
          </cell>
          <cell r="P1598">
            <v>0</v>
          </cell>
          <cell r="Q1598">
            <v>0</v>
          </cell>
          <cell r="R1598">
            <v>1.6</v>
          </cell>
          <cell r="S1598">
            <v>2.0625</v>
          </cell>
          <cell r="T1598">
            <v>1.1875</v>
          </cell>
          <cell r="U1598">
            <v>16.100000000000001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4.6500000000000004</v>
          </cell>
          <cell r="AB1598">
            <v>0</v>
          </cell>
          <cell r="AC1598">
            <v>23.9</v>
          </cell>
          <cell r="AD1598">
            <v>0</v>
          </cell>
          <cell r="AE1598">
            <v>0</v>
          </cell>
          <cell r="AF1598">
            <v>0</v>
          </cell>
          <cell r="AG1598">
            <v>3680</v>
          </cell>
          <cell r="AH1598">
            <v>810</v>
          </cell>
          <cell r="AI1598">
            <v>2460</v>
          </cell>
          <cell r="AJ1598">
            <v>290</v>
          </cell>
          <cell r="AK1598">
            <v>256</v>
          </cell>
          <cell r="AL1598">
            <v>8.0299999999999994</v>
          </cell>
          <cell r="AM1598">
            <v>278</v>
          </cell>
          <cell r="AN1598">
            <v>76.7</v>
          </cell>
          <cell r="AO1598">
            <v>49.9</v>
          </cell>
          <cell r="AP1598">
            <v>2.7</v>
          </cell>
          <cell r="AQ1598">
            <v>0</v>
          </cell>
          <cell r="AR1598">
            <v>14.5</v>
          </cell>
          <cell r="AS1598">
            <v>22600</v>
          </cell>
          <cell r="AT1598">
            <v>0</v>
          </cell>
          <cell r="AU1598">
            <v>50.4</v>
          </cell>
          <cell r="AV1598">
            <v>169</v>
          </cell>
          <cell r="AW1598">
            <v>56.8</v>
          </cell>
          <cell r="AX1598">
            <v>145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D1598" t="str">
            <v>W460x193</v>
          </cell>
          <cell r="BE1598" t="str">
            <v>W460x193</v>
          </cell>
          <cell r="BF1598">
            <v>193.5</v>
          </cell>
          <cell r="BG1598">
            <v>246.6452142</v>
          </cell>
          <cell r="BH1598">
            <v>49.0413</v>
          </cell>
          <cell r="BI1598">
            <v>0</v>
          </cell>
          <cell r="BJ1598">
            <v>0</v>
          </cell>
          <cell r="BK1598">
            <v>28.459199999999996</v>
          </cell>
          <cell r="BL1598">
            <v>0</v>
          </cell>
          <cell r="BM1598">
            <v>0</v>
          </cell>
          <cell r="BN1598">
            <v>1.7024700000000001</v>
          </cell>
          <cell r="BO1598">
            <v>3.0491999999999999</v>
          </cell>
          <cell r="BP1598">
            <v>0</v>
          </cell>
          <cell r="BQ1598">
            <v>0</v>
          </cell>
          <cell r="BR1598">
            <v>0</v>
          </cell>
          <cell r="BS1598">
            <v>4.0655999999999999</v>
          </cell>
          <cell r="BT1598">
            <v>5.2408124999999997</v>
          </cell>
          <cell r="BU1598">
            <v>3.0174374999999998</v>
          </cell>
          <cell r="BV1598">
            <v>40.700000000000003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4.6500000000000004</v>
          </cell>
          <cell r="CC1598">
            <v>0</v>
          </cell>
          <cell r="CD1598">
            <v>23.9</v>
          </cell>
          <cell r="CE1598">
            <v>0</v>
          </cell>
          <cell r="CF1598">
            <v>0</v>
          </cell>
          <cell r="CG1598">
            <v>0</v>
          </cell>
          <cell r="CH1598">
            <v>258531.04</v>
          </cell>
          <cell r="CI1598">
            <v>0.16411764246889288</v>
          </cell>
          <cell r="CJ1598">
            <v>102554.27465797206</v>
          </cell>
          <cell r="CK1598">
            <v>4757.8636620899997</v>
          </cell>
          <cell r="CL1598">
            <v>4200.0451637759998</v>
          </cell>
          <cell r="CM1598">
            <v>20.404229999999998</v>
          </cell>
          <cell r="CN1598">
            <v>11589.466810941558</v>
          </cell>
          <cell r="CO1598">
            <v>1258.3729064907</v>
          </cell>
          <cell r="CP1598">
            <v>818.6806784078999</v>
          </cell>
          <cell r="CQ1598">
            <v>6.8607000000000005</v>
          </cell>
          <cell r="CR1598">
            <v>0</v>
          </cell>
          <cell r="CS1598">
            <v>604.48657826853446</v>
          </cell>
          <cell r="CT1598">
            <v>6083260.7107137227</v>
          </cell>
          <cell r="CU1598">
            <v>0</v>
          </cell>
          <cell r="CV1598">
            <v>325.41672239999997</v>
          </cell>
          <cell r="CW1598">
            <v>7045.3952915436084</v>
          </cell>
          <cell r="CX1598">
            <v>931.88502071279993</v>
          </cell>
          <cell r="CY1598">
            <v>2378.9318310449999</v>
          </cell>
          <cell r="CZ1598">
            <v>0</v>
          </cell>
          <cell r="DA1598">
            <v>0</v>
          </cell>
          <cell r="DB1598">
            <v>0</v>
          </cell>
          <cell r="DC1598">
            <v>0</v>
          </cell>
        </row>
        <row r="1599">
          <cell r="C1599" t="str">
            <v>W18x143</v>
          </cell>
          <cell r="D1599" t="str">
            <v>F</v>
          </cell>
          <cell r="E1599">
            <v>143</v>
          </cell>
          <cell r="F1599">
            <v>42.1</v>
          </cell>
          <cell r="G1599">
            <v>19.5</v>
          </cell>
          <cell r="H1599">
            <v>0</v>
          </cell>
          <cell r="I1599">
            <v>0</v>
          </cell>
          <cell r="J1599">
            <v>11.2</v>
          </cell>
          <cell r="K1599">
            <v>0</v>
          </cell>
          <cell r="L1599">
            <v>0</v>
          </cell>
          <cell r="M1599">
            <v>0.73</v>
          </cell>
          <cell r="N1599">
            <v>1.32</v>
          </cell>
          <cell r="O1599">
            <v>0</v>
          </cell>
          <cell r="P1599">
            <v>0</v>
          </cell>
          <cell r="Q1599">
            <v>0</v>
          </cell>
          <cell r="R1599">
            <v>1.72</v>
          </cell>
          <cell r="S1599">
            <v>2.1875</v>
          </cell>
          <cell r="T1599">
            <v>1.1875</v>
          </cell>
          <cell r="U1599">
            <v>16.059999999999999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4.25</v>
          </cell>
          <cell r="AB1599">
            <v>0</v>
          </cell>
          <cell r="AC1599">
            <v>22</v>
          </cell>
          <cell r="AD1599">
            <v>0</v>
          </cell>
          <cell r="AE1599">
            <v>0</v>
          </cell>
          <cell r="AF1599">
            <v>0</v>
          </cell>
          <cell r="AG1599">
            <v>4040</v>
          </cell>
          <cell r="AH1599">
            <v>568</v>
          </cell>
          <cell r="AI1599">
            <v>2750</v>
          </cell>
          <cell r="AJ1599">
            <v>322</v>
          </cell>
          <cell r="AK1599">
            <v>282</v>
          </cell>
          <cell r="AL1599">
            <v>8.09</v>
          </cell>
          <cell r="AM1599">
            <v>311</v>
          </cell>
          <cell r="AN1599">
            <v>85.4</v>
          </cell>
          <cell r="AO1599">
            <v>55.5</v>
          </cell>
          <cell r="AP1599">
            <v>2.72</v>
          </cell>
          <cell r="AQ1599">
            <v>0</v>
          </cell>
          <cell r="AR1599">
            <v>19.2</v>
          </cell>
          <cell r="AS1599">
            <v>25700</v>
          </cell>
          <cell r="AT1599">
            <v>0</v>
          </cell>
          <cell r="AU1599">
            <v>51</v>
          </cell>
          <cell r="AV1599">
            <v>189</v>
          </cell>
          <cell r="AW1599">
            <v>62.9</v>
          </cell>
          <cell r="AX1599">
            <v>160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D1599" t="str">
            <v>W460x213</v>
          </cell>
          <cell r="BE1599" t="str">
            <v>W460x213</v>
          </cell>
          <cell r="BF1599">
            <v>212.9</v>
          </cell>
          <cell r="BG1599">
            <v>271.82627009999999</v>
          </cell>
          <cell r="BH1599">
            <v>49.549500000000002</v>
          </cell>
          <cell r="BI1599">
            <v>0</v>
          </cell>
          <cell r="BJ1599">
            <v>0</v>
          </cell>
          <cell r="BK1599">
            <v>28.459199999999996</v>
          </cell>
          <cell r="BL1599">
            <v>0</v>
          </cell>
          <cell r="BM1599">
            <v>0</v>
          </cell>
          <cell r="BN1599">
            <v>1.85493</v>
          </cell>
          <cell r="BO1599">
            <v>3.35412</v>
          </cell>
          <cell r="BP1599">
            <v>0</v>
          </cell>
          <cell r="BQ1599">
            <v>0</v>
          </cell>
          <cell r="BR1599">
            <v>0</v>
          </cell>
          <cell r="BS1599">
            <v>4.37052</v>
          </cell>
          <cell r="BT1599">
            <v>5.5584375000000001</v>
          </cell>
          <cell r="BU1599">
            <v>3.0174374999999998</v>
          </cell>
          <cell r="BV1599">
            <v>40.6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4.25</v>
          </cell>
          <cell r="CC1599">
            <v>0</v>
          </cell>
          <cell r="CD1599">
            <v>22</v>
          </cell>
          <cell r="CE1599">
            <v>0</v>
          </cell>
          <cell r="CF1599">
            <v>0</v>
          </cell>
          <cell r="CG1599">
            <v>0</v>
          </cell>
          <cell r="CH1599">
            <v>283822.12</v>
          </cell>
          <cell r="CI1599">
            <v>0.1150849641016434</v>
          </cell>
          <cell r="CJ1599">
            <v>114644.00622334275</v>
          </cell>
          <cell r="CK1599">
            <v>5282.8693075619994</v>
          </cell>
          <cell r="CL1599">
            <v>4626.6122507219998</v>
          </cell>
          <cell r="CM1599">
            <v>20.55669</v>
          </cell>
          <cell r="CN1599">
            <v>12965.194885621671</v>
          </cell>
          <cell r="CO1599">
            <v>1401.1088163534</v>
          </cell>
          <cell r="CP1599">
            <v>910.55666636549995</v>
          </cell>
          <cell r="CQ1599">
            <v>6.9115200000000003</v>
          </cell>
          <cell r="CR1599">
            <v>0</v>
          </cell>
          <cell r="CS1599">
            <v>800.42360708661113</v>
          </cell>
          <cell r="CT1599">
            <v>6917690.2772275517</v>
          </cell>
          <cell r="CU1599">
            <v>0</v>
          </cell>
          <cell r="CV1599">
            <v>329.29073099999999</v>
          </cell>
          <cell r="CW1599">
            <v>7879.1698822588287</v>
          </cell>
          <cell r="CX1599">
            <v>1031.9642218808999</v>
          </cell>
          <cell r="CY1599">
            <v>2625.0282273599996</v>
          </cell>
          <cell r="CZ1599">
            <v>0</v>
          </cell>
          <cell r="DA1599">
            <v>0</v>
          </cell>
          <cell r="DB1599">
            <v>0</v>
          </cell>
          <cell r="DC1599">
            <v>0</v>
          </cell>
        </row>
        <row r="1600">
          <cell r="C1600" t="str">
            <v>W18x158</v>
          </cell>
          <cell r="D1600" t="str">
            <v>F</v>
          </cell>
          <cell r="E1600">
            <v>158</v>
          </cell>
          <cell r="F1600">
            <v>46.3</v>
          </cell>
          <cell r="G1600">
            <v>19.7</v>
          </cell>
          <cell r="H1600">
            <v>0</v>
          </cell>
          <cell r="I1600">
            <v>0</v>
          </cell>
          <cell r="J1600">
            <v>11.3</v>
          </cell>
          <cell r="K1600">
            <v>0</v>
          </cell>
          <cell r="L1600">
            <v>0</v>
          </cell>
          <cell r="M1600">
            <v>0.81</v>
          </cell>
          <cell r="N1600">
            <v>1.44</v>
          </cell>
          <cell r="O1600">
            <v>0</v>
          </cell>
          <cell r="P1600">
            <v>0</v>
          </cell>
          <cell r="Q1600">
            <v>0</v>
          </cell>
          <cell r="R1600">
            <v>1.84</v>
          </cell>
          <cell r="S1600">
            <v>2.375</v>
          </cell>
          <cell r="T1600">
            <v>1.25</v>
          </cell>
          <cell r="U1600">
            <v>16.02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3.92</v>
          </cell>
          <cell r="AB1600">
            <v>0</v>
          </cell>
          <cell r="AC1600">
            <v>19.8</v>
          </cell>
          <cell r="AD1600">
            <v>0</v>
          </cell>
          <cell r="AE1600">
            <v>0</v>
          </cell>
          <cell r="AF1600">
            <v>0</v>
          </cell>
          <cell r="AG1600">
            <v>4410</v>
          </cell>
          <cell r="AH1600">
            <v>403</v>
          </cell>
          <cell r="AI1600">
            <v>3060</v>
          </cell>
          <cell r="AJ1600">
            <v>356</v>
          </cell>
          <cell r="AK1600">
            <v>310</v>
          </cell>
          <cell r="AL1600">
            <v>8.1199999999999992</v>
          </cell>
          <cell r="AM1600">
            <v>347</v>
          </cell>
          <cell r="AN1600">
            <v>94.8</v>
          </cell>
          <cell r="AO1600">
            <v>61.4</v>
          </cell>
          <cell r="AP1600">
            <v>2.74</v>
          </cell>
          <cell r="AQ1600">
            <v>0</v>
          </cell>
          <cell r="AR1600">
            <v>25.2</v>
          </cell>
          <cell r="AS1600">
            <v>29000</v>
          </cell>
          <cell r="AT1600">
            <v>0</v>
          </cell>
          <cell r="AU1600">
            <v>51.6</v>
          </cell>
          <cell r="AV1600">
            <v>210</v>
          </cell>
          <cell r="AW1600">
            <v>69</v>
          </cell>
          <cell r="AX1600">
            <v>177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D1600" t="str">
            <v>W460x235</v>
          </cell>
          <cell r="BE1600" t="str">
            <v>W460x235</v>
          </cell>
          <cell r="BF1600">
            <v>235.2</v>
          </cell>
          <cell r="BG1600">
            <v>298.94433029999999</v>
          </cell>
          <cell r="BH1600">
            <v>50.057699999999997</v>
          </cell>
          <cell r="BI1600">
            <v>0</v>
          </cell>
          <cell r="BJ1600">
            <v>0</v>
          </cell>
          <cell r="BK1600">
            <v>28.7133</v>
          </cell>
          <cell r="BL1600">
            <v>0</v>
          </cell>
          <cell r="BM1600">
            <v>0</v>
          </cell>
          <cell r="BN1600">
            <v>2.0582099999999999</v>
          </cell>
          <cell r="BO1600">
            <v>3.6590399999999996</v>
          </cell>
          <cell r="BP1600">
            <v>0</v>
          </cell>
          <cell r="BQ1600">
            <v>0</v>
          </cell>
          <cell r="BR1600">
            <v>0</v>
          </cell>
          <cell r="BS1600">
            <v>4.67544</v>
          </cell>
          <cell r="BT1600">
            <v>6.0348749999999995</v>
          </cell>
          <cell r="BU1600">
            <v>3.17625</v>
          </cell>
          <cell r="BV1600">
            <v>40.500000000000007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3.92</v>
          </cell>
          <cell r="CC1600">
            <v>0</v>
          </cell>
          <cell r="CD1600">
            <v>19.8</v>
          </cell>
          <cell r="CE1600">
            <v>0</v>
          </cell>
          <cell r="CF1600">
            <v>0</v>
          </cell>
          <cell r="CG1600">
            <v>0</v>
          </cell>
          <cell r="CH1600">
            <v>309815.73</v>
          </cell>
          <cell r="CI1600">
            <v>8.1653592487609658E-2</v>
          </cell>
          <cell r="CJ1600">
            <v>127567.51237942866</v>
          </cell>
          <cell r="CK1600">
            <v>5840.6878058759994</v>
          </cell>
          <cell r="CL1600">
            <v>5085.99219051</v>
          </cell>
          <cell r="CM1600">
            <v>20.632919999999999</v>
          </cell>
          <cell r="CN1600">
            <v>14465.989148909066</v>
          </cell>
          <cell r="CO1600">
            <v>1555.3292247108</v>
          </cell>
          <cell r="CP1600">
            <v>1007.3545822493999</v>
          </cell>
          <cell r="CQ1600">
            <v>6.9623400000000002</v>
          </cell>
          <cell r="CR1600">
            <v>0</v>
          </cell>
          <cell r="CS1600">
            <v>1050.5559843011772</v>
          </cell>
          <cell r="CT1600">
            <v>7805954.009322918</v>
          </cell>
          <cell r="CU1600">
            <v>0</v>
          </cell>
          <cell r="CV1600">
            <v>333.16473960000002</v>
          </cell>
          <cell r="CW1600">
            <v>8754.6332025098091</v>
          </cell>
          <cell r="CX1600">
            <v>1132.043423049</v>
          </cell>
          <cell r="CY1600">
            <v>2903.9374765170001</v>
          </cell>
          <cell r="CZ1600">
            <v>0</v>
          </cell>
          <cell r="DA1600">
            <v>0</v>
          </cell>
          <cell r="DB1600">
            <v>0</v>
          </cell>
          <cell r="DC1600">
            <v>0</v>
          </cell>
        </row>
        <row r="1601">
          <cell r="C1601" t="str">
            <v>W18x175</v>
          </cell>
          <cell r="D1601" t="str">
            <v>F</v>
          </cell>
          <cell r="E1601">
            <v>175</v>
          </cell>
          <cell r="F1601">
            <v>51.3</v>
          </cell>
          <cell r="G1601">
            <v>20</v>
          </cell>
          <cell r="H1601">
            <v>0</v>
          </cell>
          <cell r="I1601">
            <v>0</v>
          </cell>
          <cell r="J1601">
            <v>11.4</v>
          </cell>
          <cell r="K1601">
            <v>0</v>
          </cell>
          <cell r="L1601">
            <v>0</v>
          </cell>
          <cell r="M1601">
            <v>0.89</v>
          </cell>
          <cell r="N1601">
            <v>1.59</v>
          </cell>
          <cell r="O1601">
            <v>0</v>
          </cell>
          <cell r="P1601">
            <v>0</v>
          </cell>
          <cell r="Q1601">
            <v>0</v>
          </cell>
          <cell r="R1601">
            <v>1.99</v>
          </cell>
          <cell r="S1601">
            <v>2.4375</v>
          </cell>
          <cell r="T1601">
            <v>1.25</v>
          </cell>
          <cell r="U1601">
            <v>16.02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3.58</v>
          </cell>
          <cell r="AB1601">
            <v>0</v>
          </cell>
          <cell r="AC1601">
            <v>18</v>
          </cell>
          <cell r="AD1601">
            <v>0</v>
          </cell>
          <cell r="AE1601">
            <v>0</v>
          </cell>
          <cell r="AF1601">
            <v>0</v>
          </cell>
          <cell r="AG1601">
            <v>4850</v>
          </cell>
          <cell r="AH1601">
            <v>281</v>
          </cell>
          <cell r="AI1601">
            <v>3450</v>
          </cell>
          <cell r="AJ1601">
            <v>398</v>
          </cell>
          <cell r="AK1601">
            <v>344</v>
          </cell>
          <cell r="AL1601">
            <v>8.1999999999999993</v>
          </cell>
          <cell r="AM1601">
            <v>391</v>
          </cell>
          <cell r="AN1601">
            <v>106</v>
          </cell>
          <cell r="AO1601">
            <v>68.8</v>
          </cell>
          <cell r="AP1601">
            <v>2.76</v>
          </cell>
          <cell r="AQ1601">
            <v>0</v>
          </cell>
          <cell r="AR1601">
            <v>33.799999999999997</v>
          </cell>
          <cell r="AS1601">
            <v>33300</v>
          </cell>
          <cell r="AT1601">
            <v>0</v>
          </cell>
          <cell r="AU1601">
            <v>52.5</v>
          </cell>
          <cell r="AV1601">
            <v>237</v>
          </cell>
          <cell r="AW1601">
            <v>76.900000000000006</v>
          </cell>
          <cell r="AX1601">
            <v>198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D1601" t="str">
            <v>W460x260</v>
          </cell>
          <cell r="BE1601" t="str">
            <v>W460x260</v>
          </cell>
          <cell r="BF1601">
            <v>260.5</v>
          </cell>
          <cell r="BG1601">
            <v>331.22773529999995</v>
          </cell>
          <cell r="BH1601">
            <v>50.82</v>
          </cell>
          <cell r="BI1601">
            <v>0</v>
          </cell>
          <cell r="BJ1601">
            <v>0</v>
          </cell>
          <cell r="BK1601">
            <v>28.967400000000001</v>
          </cell>
          <cell r="BL1601">
            <v>0</v>
          </cell>
          <cell r="BM1601">
            <v>0</v>
          </cell>
          <cell r="BN1601">
            <v>2.2614899999999998</v>
          </cell>
          <cell r="BO1601">
            <v>4.0401899999999999</v>
          </cell>
          <cell r="BP1601">
            <v>0</v>
          </cell>
          <cell r="BQ1601">
            <v>0</v>
          </cell>
          <cell r="BR1601">
            <v>0</v>
          </cell>
          <cell r="BS1601">
            <v>5.0565899999999999</v>
          </cell>
          <cell r="BT1601">
            <v>6.1936875000000002</v>
          </cell>
          <cell r="BU1601">
            <v>3.17625</v>
          </cell>
          <cell r="BV1601">
            <v>40.500000000000007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3.58</v>
          </cell>
          <cell r="CC1601">
            <v>0</v>
          </cell>
          <cell r="CD1601">
            <v>18</v>
          </cell>
          <cell r="CE1601">
            <v>0</v>
          </cell>
          <cell r="CF1601">
            <v>0</v>
          </cell>
          <cell r="CG1601">
            <v>0</v>
          </cell>
          <cell r="CH1601">
            <v>340727.05</v>
          </cell>
          <cell r="CI1601">
            <v>5.6934638930566536E-2</v>
          </cell>
          <cell r="CJ1601">
            <v>143826.11689837545</v>
          </cell>
          <cell r="CK1601">
            <v>6529.7577155579993</v>
          </cell>
          <cell r="CL1601">
            <v>5643.810688824</v>
          </cell>
          <cell r="CM1601">
            <v>20.836199999999998</v>
          </cell>
          <cell r="CN1601">
            <v>16300.293248482551</v>
          </cell>
          <cell r="CO1601">
            <v>1739.0812006259998</v>
          </cell>
          <cell r="CP1601">
            <v>1128.7621377647999</v>
          </cell>
          <cell r="CQ1601">
            <v>7.0131599999999992</v>
          </cell>
          <cell r="CR1601">
            <v>0</v>
          </cell>
          <cell r="CS1601">
            <v>1409.0790583087216</v>
          </cell>
          <cell r="CT1601">
            <v>8963388.5693259705</v>
          </cell>
          <cell r="CU1601">
            <v>0</v>
          </cell>
          <cell r="CV1601">
            <v>338.9757525</v>
          </cell>
          <cell r="CW1601">
            <v>9880.2288999753564</v>
          </cell>
          <cell r="CX1601">
            <v>1261.6541917749</v>
          </cell>
          <cell r="CY1601">
            <v>3248.472431358</v>
          </cell>
          <cell r="CZ1601">
            <v>0</v>
          </cell>
          <cell r="DA1601">
            <v>0</v>
          </cell>
          <cell r="DB1601">
            <v>0</v>
          </cell>
          <cell r="DC1601">
            <v>0</v>
          </cell>
        </row>
        <row r="1602">
          <cell r="C1602" t="str">
            <v>W18x192</v>
          </cell>
          <cell r="D1602" t="str">
            <v>F</v>
          </cell>
          <cell r="E1602">
            <v>192</v>
          </cell>
          <cell r="F1602">
            <v>56.4</v>
          </cell>
          <cell r="G1602">
            <v>20.350000000000001</v>
          </cell>
          <cell r="J1602">
            <v>11.455</v>
          </cell>
          <cell r="M1602">
            <v>0.96</v>
          </cell>
          <cell r="N1602">
            <v>1.75</v>
          </cell>
          <cell r="R1602">
            <v>2.4375</v>
          </cell>
          <cell r="S1602">
            <v>2.58984375</v>
          </cell>
          <cell r="T1602">
            <v>0.9375</v>
          </cell>
          <cell r="U1602">
            <v>15.475000000000001</v>
          </cell>
          <cell r="AA1602">
            <v>3.3</v>
          </cell>
          <cell r="AC1602">
            <v>16.7</v>
          </cell>
          <cell r="AF1602">
            <v>0</v>
          </cell>
          <cell r="AG1602">
            <v>5320</v>
          </cell>
          <cell r="AH1602">
            <v>194</v>
          </cell>
          <cell r="AI1602">
            <v>3870</v>
          </cell>
          <cell r="AJ1602">
            <v>442</v>
          </cell>
          <cell r="AK1602">
            <v>380</v>
          </cell>
          <cell r="AL1602">
            <v>8.2799999999999994</v>
          </cell>
          <cell r="AM1602">
            <v>440</v>
          </cell>
          <cell r="AN1602">
            <v>119</v>
          </cell>
          <cell r="AO1602">
            <v>76.8</v>
          </cell>
          <cell r="AP1602">
            <v>2.79</v>
          </cell>
          <cell r="AR1602">
            <v>45.2</v>
          </cell>
          <cell r="AS1602">
            <v>37900</v>
          </cell>
          <cell r="AU1602">
            <v>53.3</v>
          </cell>
          <cell r="AV1602">
            <v>267</v>
          </cell>
          <cell r="AW1602">
            <v>85.7</v>
          </cell>
          <cell r="AX1602">
            <v>221</v>
          </cell>
          <cell r="BD1602" t="str">
            <v>W460x286</v>
          </cell>
          <cell r="BE1602" t="str">
            <v>W460x286</v>
          </cell>
          <cell r="BF1602">
            <v>285.8</v>
          </cell>
          <cell r="BG1602">
            <v>364.15680839999999</v>
          </cell>
          <cell r="BH1602">
            <v>51.709350000000001</v>
          </cell>
          <cell r="BI1602">
            <v>0</v>
          </cell>
          <cell r="BJ1602">
            <v>0</v>
          </cell>
          <cell r="BK1602">
            <v>29.107154999999999</v>
          </cell>
          <cell r="BL1602">
            <v>0</v>
          </cell>
          <cell r="BM1602">
            <v>0</v>
          </cell>
          <cell r="BN1602">
            <v>2.4393599999999998</v>
          </cell>
          <cell r="BO1602">
            <v>4.4467499999999998</v>
          </cell>
          <cell r="BP1602">
            <v>0</v>
          </cell>
          <cell r="BQ1602">
            <v>0</v>
          </cell>
          <cell r="BR1602">
            <v>0</v>
          </cell>
          <cell r="BS1602">
            <v>6.1936875000000002</v>
          </cell>
          <cell r="BT1602">
            <v>6.58079296875</v>
          </cell>
          <cell r="BU1602">
            <v>2.3821875000000001</v>
          </cell>
          <cell r="BV1602">
            <v>39.1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3.3</v>
          </cell>
          <cell r="CC1602">
            <v>0</v>
          </cell>
          <cell r="CD1602">
            <v>16.7</v>
          </cell>
          <cell r="CE1602">
            <v>0</v>
          </cell>
          <cell r="CF1602">
            <v>0</v>
          </cell>
          <cell r="CG1602">
            <v>0</v>
          </cell>
          <cell r="CH1602">
            <v>373745.96</v>
          </cell>
          <cell r="CI1602">
            <v>3.9307188443166934E-2</v>
          </cell>
          <cell r="CJ1602">
            <v>161335.38330339507</v>
          </cell>
          <cell r="CK1602">
            <v>7251.6404780819994</v>
          </cell>
          <cell r="CL1602">
            <v>6234.4420399799992</v>
          </cell>
          <cell r="CM1602">
            <v>21.039479999999998</v>
          </cell>
          <cell r="CN1602">
            <v>18343.040995734838</v>
          </cell>
          <cell r="CO1602">
            <v>1952.3647440989998</v>
          </cell>
          <cell r="CP1602">
            <v>1260.0135491327999</v>
          </cell>
          <cell r="CQ1602">
            <v>7.0893899999999999</v>
          </cell>
          <cell r="CR1602">
            <v>0</v>
          </cell>
          <cell r="CS1602">
            <v>1884.3305750163972</v>
          </cell>
          <cell r="CT1602">
            <v>10201574.377701331</v>
          </cell>
          <cell r="CU1602">
            <v>0</v>
          </cell>
          <cell r="CV1602">
            <v>344.14109729999996</v>
          </cell>
          <cell r="CW1602">
            <v>11130.890786048187</v>
          </cell>
          <cell r="CX1602">
            <v>1406.0307442797</v>
          </cell>
          <cell r="CY1602">
            <v>3625.8202390409997</v>
          </cell>
          <cell r="CZ1602">
            <v>0</v>
          </cell>
          <cell r="DA1602">
            <v>0</v>
          </cell>
          <cell r="DB1602">
            <v>0</v>
          </cell>
          <cell r="DC1602">
            <v>0</v>
          </cell>
        </row>
        <row r="1603">
          <cell r="C1603" t="str">
            <v>W18x211</v>
          </cell>
          <cell r="D1603" t="str">
            <v>F</v>
          </cell>
          <cell r="E1603">
            <v>211</v>
          </cell>
          <cell r="F1603">
            <v>62.1</v>
          </cell>
          <cell r="G1603">
            <v>20.67</v>
          </cell>
          <cell r="J1603">
            <v>11.555</v>
          </cell>
          <cell r="M1603">
            <v>1.06</v>
          </cell>
          <cell r="N1603">
            <v>1.91</v>
          </cell>
          <cell r="R1603">
            <v>2.5625</v>
          </cell>
          <cell r="S1603">
            <v>2.72265625</v>
          </cell>
          <cell r="T1603">
            <v>1</v>
          </cell>
          <cell r="U1603">
            <v>15.545000000000002</v>
          </cell>
          <cell r="AA1603">
            <v>3</v>
          </cell>
          <cell r="AC1603">
            <v>15.1</v>
          </cell>
          <cell r="AF1603">
            <v>0</v>
          </cell>
          <cell r="AG1603">
            <v>5800</v>
          </cell>
          <cell r="AH1603">
            <v>140</v>
          </cell>
          <cell r="AI1603">
            <v>4330</v>
          </cell>
          <cell r="AJ1603">
            <v>490</v>
          </cell>
          <cell r="AK1603">
            <v>419</v>
          </cell>
          <cell r="AL1603">
            <v>8.35</v>
          </cell>
          <cell r="AM1603">
            <v>493</v>
          </cell>
          <cell r="AN1603">
            <v>132</v>
          </cell>
          <cell r="AO1603">
            <v>85.3</v>
          </cell>
          <cell r="AP1603">
            <v>2.82</v>
          </cell>
          <cell r="AR1603">
            <v>59.3</v>
          </cell>
          <cell r="AS1603">
            <v>43200</v>
          </cell>
          <cell r="AU1603">
            <v>54.2</v>
          </cell>
          <cell r="AV1603">
            <v>299</v>
          </cell>
          <cell r="AW1603">
            <v>94.3</v>
          </cell>
          <cell r="AX1603">
            <v>245</v>
          </cell>
          <cell r="BD1603" t="str">
            <v>W460x314</v>
          </cell>
          <cell r="BE1603" t="str">
            <v>W460x314</v>
          </cell>
          <cell r="BF1603">
            <v>314.10000000000002</v>
          </cell>
          <cell r="BG1603">
            <v>400.9598901</v>
          </cell>
          <cell r="BH1603">
            <v>52.522470000000006</v>
          </cell>
          <cell r="BI1603">
            <v>0</v>
          </cell>
          <cell r="BJ1603">
            <v>0</v>
          </cell>
          <cell r="BK1603">
            <v>29.361255</v>
          </cell>
          <cell r="BL1603">
            <v>0</v>
          </cell>
          <cell r="BM1603">
            <v>0</v>
          </cell>
          <cell r="BN1603">
            <v>2.69346</v>
          </cell>
          <cell r="BO1603">
            <v>4.8533099999999996</v>
          </cell>
          <cell r="BP1603">
            <v>0</v>
          </cell>
          <cell r="BQ1603">
            <v>0</v>
          </cell>
          <cell r="BR1603">
            <v>0</v>
          </cell>
          <cell r="BS1603">
            <v>6.5113124999999998</v>
          </cell>
          <cell r="BT1603">
            <v>6.91826953125</v>
          </cell>
          <cell r="BU1603">
            <v>2.5409999999999999</v>
          </cell>
          <cell r="BV1603">
            <v>39.200000000000003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3</v>
          </cell>
          <cell r="CC1603">
            <v>0</v>
          </cell>
          <cell r="CD1603">
            <v>15.1</v>
          </cell>
          <cell r="CE1603">
            <v>0</v>
          </cell>
          <cell r="CF1603">
            <v>0</v>
          </cell>
          <cell r="CG1603">
            <v>0</v>
          </cell>
          <cell r="CH1603">
            <v>407467.4</v>
          </cell>
          <cell r="CI1603">
            <v>2.8366012278574076E-2</v>
          </cell>
          <cell r="CJ1603">
            <v>180512.19888984514</v>
          </cell>
          <cell r="CK1603">
            <v>8039.1489462899999</v>
          </cell>
          <cell r="CL1603">
            <v>6874.2926703989997</v>
          </cell>
          <cell r="CM1603">
            <v>21.21735</v>
          </cell>
          <cell r="CN1603">
            <v>20552.543661130174</v>
          </cell>
          <cell r="CO1603">
            <v>2165.6482875719998</v>
          </cell>
          <cell r="CP1603">
            <v>1399.4681737112999</v>
          </cell>
          <cell r="CQ1603">
            <v>7.1656199999999997</v>
          </cell>
          <cell r="CR1603">
            <v>0</v>
          </cell>
          <cell r="CS1603">
            <v>2472.1416614706272</v>
          </cell>
          <cell r="CT1603">
            <v>11628179.765612071</v>
          </cell>
          <cell r="CU1603">
            <v>0</v>
          </cell>
          <cell r="CV1603">
            <v>349.95211019999999</v>
          </cell>
          <cell r="CW1603">
            <v>12464.930131192539</v>
          </cell>
          <cell r="CX1603">
            <v>1547.1260115002999</v>
          </cell>
          <cell r="CY1603">
            <v>4019.574473145</v>
          </cell>
          <cell r="CZ1603">
            <v>0</v>
          </cell>
          <cell r="DA1603">
            <v>0</v>
          </cell>
          <cell r="DB1603">
            <v>0</v>
          </cell>
          <cell r="DC1603">
            <v>0</v>
          </cell>
        </row>
        <row r="1604">
          <cell r="C1604" t="str">
            <v>W18x35</v>
          </cell>
          <cell r="D1604" t="str">
            <v>F</v>
          </cell>
          <cell r="E1604">
            <v>35</v>
          </cell>
          <cell r="F1604">
            <v>10.3</v>
          </cell>
          <cell r="G1604">
            <v>17.7</v>
          </cell>
          <cell r="H1604">
            <v>0</v>
          </cell>
          <cell r="I1604">
            <v>0</v>
          </cell>
          <cell r="J1604">
            <v>6</v>
          </cell>
          <cell r="K1604">
            <v>0</v>
          </cell>
          <cell r="L1604">
            <v>0</v>
          </cell>
          <cell r="M1604">
            <v>0.3</v>
          </cell>
          <cell r="N1604">
            <v>0.42499999999999999</v>
          </cell>
          <cell r="O1604">
            <v>0</v>
          </cell>
          <cell r="P1604">
            <v>0</v>
          </cell>
          <cell r="Q1604">
            <v>0</v>
          </cell>
          <cell r="R1604">
            <v>0.82699999999999996</v>
          </cell>
          <cell r="S1604">
            <v>1.125</v>
          </cell>
          <cell r="T1604">
            <v>0.75</v>
          </cell>
          <cell r="U1604">
            <v>16.045999999999999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7.06</v>
          </cell>
          <cell r="AB1604">
            <v>0</v>
          </cell>
          <cell r="AC1604">
            <v>53.5</v>
          </cell>
          <cell r="AD1604">
            <v>0</v>
          </cell>
          <cell r="AE1604">
            <v>0</v>
          </cell>
          <cell r="AF1604">
            <v>22.5</v>
          </cell>
          <cell r="AG1604">
            <v>1590</v>
          </cell>
          <cell r="AH1604">
            <v>30800</v>
          </cell>
          <cell r="AI1604">
            <v>510</v>
          </cell>
          <cell r="AJ1604">
            <v>66.5</v>
          </cell>
          <cell r="AK1604">
            <v>57.6</v>
          </cell>
          <cell r="AL1604">
            <v>7.04</v>
          </cell>
          <cell r="AM1604">
            <v>15.3</v>
          </cell>
          <cell r="AN1604">
            <v>8.06</v>
          </cell>
          <cell r="AO1604">
            <v>5.12</v>
          </cell>
          <cell r="AP1604">
            <v>1.22</v>
          </cell>
          <cell r="AQ1604">
            <v>0</v>
          </cell>
          <cell r="AR1604">
            <v>0.50600000000000001</v>
          </cell>
          <cell r="AS1604">
            <v>1140</v>
          </cell>
          <cell r="AT1604">
            <v>0</v>
          </cell>
          <cell r="AU1604">
            <v>25.9</v>
          </cell>
          <cell r="AV1604">
            <v>16.5</v>
          </cell>
          <cell r="AW1604">
            <v>10.5</v>
          </cell>
          <cell r="AX1604">
            <v>32.700000000000003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D1604" t="str">
            <v>W460x52</v>
          </cell>
          <cell r="BE1604" t="str">
            <v>W460x52</v>
          </cell>
          <cell r="BF1604">
            <v>52.1</v>
          </cell>
          <cell r="BG1604">
            <v>66.503814300000002</v>
          </cell>
          <cell r="BH1604">
            <v>44.975699999999996</v>
          </cell>
          <cell r="BI1604">
            <v>0</v>
          </cell>
          <cell r="BJ1604">
            <v>0</v>
          </cell>
          <cell r="BK1604">
            <v>15.245999999999999</v>
          </cell>
          <cell r="BL1604">
            <v>0</v>
          </cell>
          <cell r="BM1604">
            <v>0</v>
          </cell>
          <cell r="BN1604">
            <v>0.76229999999999998</v>
          </cell>
          <cell r="BO1604">
            <v>1.079925</v>
          </cell>
          <cell r="BP1604">
            <v>0</v>
          </cell>
          <cell r="BQ1604">
            <v>0</v>
          </cell>
          <cell r="BR1604">
            <v>0</v>
          </cell>
          <cell r="BS1604">
            <v>2.101407</v>
          </cell>
          <cell r="BT1604">
            <v>2.858625</v>
          </cell>
          <cell r="BU1604">
            <v>1.9057499999999998</v>
          </cell>
          <cell r="BV1604">
            <v>40.500000000000007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7.06</v>
          </cell>
          <cell r="CC1604">
            <v>0</v>
          </cell>
          <cell r="CD1604">
            <v>53.5</v>
          </cell>
          <cell r="CE1604">
            <v>0</v>
          </cell>
          <cell r="CF1604">
            <v>0</v>
          </cell>
          <cell r="CG1604">
            <v>1580.6925000000001</v>
          </cell>
          <cell r="CH1604">
            <v>111702.27</v>
          </cell>
          <cell r="CI1604">
            <v>6.2405227012862969</v>
          </cell>
          <cell r="CJ1604">
            <v>21261.252063238109</v>
          </cell>
          <cell r="CK1604">
            <v>1091.0273569965</v>
          </cell>
          <cell r="CL1604">
            <v>945.01016184959997</v>
          </cell>
          <cell r="CM1604">
            <v>17.888639999999999</v>
          </cell>
          <cell r="CN1604">
            <v>637.83756189714336</v>
          </cell>
          <cell r="CO1604">
            <v>132.23579695326001</v>
          </cell>
          <cell r="CP1604">
            <v>84.000903275520002</v>
          </cell>
          <cell r="CQ1604">
            <v>3.1000199999999998</v>
          </cell>
          <cell r="CR1604">
            <v>0</v>
          </cell>
          <cell r="CS1604">
            <v>21.094497145095065</v>
          </cell>
          <cell r="CT1604">
            <v>306854.74381476297</v>
          </cell>
          <cell r="CU1604">
            <v>0</v>
          </cell>
          <cell r="CV1604">
            <v>167.22803789999998</v>
          </cell>
          <cell r="CW1604">
            <v>687.86403734005648</v>
          </cell>
          <cell r="CX1604">
            <v>172.2674774205</v>
          </cell>
          <cell r="CY1604">
            <v>536.49014396669997</v>
          </cell>
          <cell r="CZ1604">
            <v>0</v>
          </cell>
          <cell r="DA1604">
            <v>0</v>
          </cell>
          <cell r="DB1604">
            <v>0</v>
          </cell>
          <cell r="DC1604">
            <v>0</v>
          </cell>
        </row>
        <row r="1605">
          <cell r="C1605" t="str">
            <v>W18x40</v>
          </cell>
          <cell r="D1605" t="str">
            <v>F</v>
          </cell>
          <cell r="E1605">
            <v>40</v>
          </cell>
          <cell r="F1605">
            <v>11.8</v>
          </cell>
          <cell r="G1605">
            <v>17.899999999999999</v>
          </cell>
          <cell r="H1605">
            <v>0</v>
          </cell>
          <cell r="I1605">
            <v>0</v>
          </cell>
          <cell r="J1605">
            <v>6.02</v>
          </cell>
          <cell r="K1605">
            <v>0</v>
          </cell>
          <cell r="L1605">
            <v>0</v>
          </cell>
          <cell r="M1605">
            <v>0.315</v>
          </cell>
          <cell r="N1605">
            <v>0.52500000000000002</v>
          </cell>
          <cell r="O1605">
            <v>0</v>
          </cell>
          <cell r="P1605">
            <v>0</v>
          </cell>
          <cell r="Q1605">
            <v>0</v>
          </cell>
          <cell r="R1605">
            <v>0.92700000000000005</v>
          </cell>
          <cell r="S1605">
            <v>1.1875</v>
          </cell>
          <cell r="T1605">
            <v>0.8125</v>
          </cell>
          <cell r="U1605">
            <v>16.045999999999999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5.73</v>
          </cell>
          <cell r="AB1605">
            <v>0</v>
          </cell>
          <cell r="AC1605">
            <v>50.9</v>
          </cell>
          <cell r="AD1605">
            <v>0</v>
          </cell>
          <cell r="AE1605">
            <v>0</v>
          </cell>
          <cell r="AF1605">
            <v>24.8</v>
          </cell>
          <cell r="AG1605">
            <v>1810</v>
          </cell>
          <cell r="AH1605">
            <v>17200</v>
          </cell>
          <cell r="AI1605">
            <v>612</v>
          </cell>
          <cell r="AJ1605">
            <v>78.400000000000006</v>
          </cell>
          <cell r="AK1605">
            <v>68.400000000000006</v>
          </cell>
          <cell r="AL1605">
            <v>7.21</v>
          </cell>
          <cell r="AM1605">
            <v>19.100000000000001</v>
          </cell>
          <cell r="AN1605">
            <v>9.9499999999999993</v>
          </cell>
          <cell r="AO1605">
            <v>6.35</v>
          </cell>
          <cell r="AP1605">
            <v>1.27</v>
          </cell>
          <cell r="AQ1605">
            <v>0</v>
          </cell>
          <cell r="AR1605">
            <v>0.81</v>
          </cell>
          <cell r="AS1605">
            <v>1440</v>
          </cell>
          <cell r="AT1605">
            <v>0</v>
          </cell>
          <cell r="AU1605">
            <v>26.1</v>
          </cell>
          <cell r="AV1605">
            <v>20.6</v>
          </cell>
          <cell r="AW1605">
            <v>13</v>
          </cell>
          <cell r="AX1605">
            <v>38.6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D1605" t="str">
            <v>W460x60</v>
          </cell>
          <cell r="BE1605" t="str">
            <v>W460x60</v>
          </cell>
          <cell r="BF1605">
            <v>59.6</v>
          </cell>
          <cell r="BG1605">
            <v>76.188835800000007</v>
          </cell>
          <cell r="BH1605">
            <v>45.483899999999998</v>
          </cell>
          <cell r="BI1605">
            <v>0</v>
          </cell>
          <cell r="BJ1605">
            <v>0</v>
          </cell>
          <cell r="BK1605">
            <v>15.296819999999999</v>
          </cell>
          <cell r="BL1605">
            <v>0</v>
          </cell>
          <cell r="BM1605">
            <v>0</v>
          </cell>
          <cell r="BN1605">
            <v>0.80041499999999999</v>
          </cell>
          <cell r="BO1605">
            <v>1.334025</v>
          </cell>
          <cell r="BP1605">
            <v>0</v>
          </cell>
          <cell r="BQ1605">
            <v>0</v>
          </cell>
          <cell r="BR1605">
            <v>0</v>
          </cell>
          <cell r="BS1605">
            <v>2.3555070000000002</v>
          </cell>
          <cell r="BT1605">
            <v>3.0174374999999998</v>
          </cell>
          <cell r="BU1605">
            <v>2.0645625000000001</v>
          </cell>
          <cell r="BV1605">
            <v>40.500000000000007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5.73</v>
          </cell>
          <cell r="CC1605">
            <v>0</v>
          </cell>
          <cell r="CD1605">
            <v>50.9</v>
          </cell>
          <cell r="CE1605">
            <v>0</v>
          </cell>
          <cell r="CF1605">
            <v>0</v>
          </cell>
          <cell r="CG1605">
            <v>1742.2744</v>
          </cell>
          <cell r="CH1605">
            <v>127157.93</v>
          </cell>
          <cell r="CI1605">
            <v>3.4849672227962438</v>
          </cell>
          <cell r="CJ1605">
            <v>25513.502475885733</v>
          </cell>
          <cell r="CK1605">
            <v>1286.2638314064</v>
          </cell>
          <cell r="CL1605">
            <v>1122.1995671964</v>
          </cell>
          <cell r="CM1605">
            <v>18.320609999999999</v>
          </cell>
          <cell r="CN1605">
            <v>796.25473413303519</v>
          </cell>
          <cell r="CO1605">
            <v>163.24394288894999</v>
          </cell>
          <cell r="CP1605">
            <v>104.18080777334998</v>
          </cell>
          <cell r="CQ1605">
            <v>3.2270699999999999</v>
          </cell>
          <cell r="CR1605">
            <v>0</v>
          </cell>
          <cell r="CS1605">
            <v>33.767870923966413</v>
          </cell>
          <cell r="CT1605">
            <v>387605.99218706903</v>
          </cell>
          <cell r="CU1605">
            <v>0</v>
          </cell>
          <cell r="CV1605">
            <v>168.51937409999999</v>
          </cell>
          <cell r="CW1605">
            <v>858.78782843667659</v>
          </cell>
          <cell r="CX1605">
            <v>213.28354347299998</v>
          </cell>
          <cell r="CY1605">
            <v>633.28805985060001</v>
          </cell>
          <cell r="CZ1605">
            <v>0</v>
          </cell>
          <cell r="DA1605">
            <v>0</v>
          </cell>
          <cell r="DB1605">
            <v>0</v>
          </cell>
          <cell r="DC1605">
            <v>0</v>
          </cell>
        </row>
        <row r="1606">
          <cell r="C1606" t="str">
            <v>W18x46</v>
          </cell>
          <cell r="D1606" t="str">
            <v>F</v>
          </cell>
          <cell r="E1606">
            <v>46</v>
          </cell>
          <cell r="F1606">
            <v>13.5</v>
          </cell>
          <cell r="G1606">
            <v>18.100000000000001</v>
          </cell>
          <cell r="H1606">
            <v>0</v>
          </cell>
          <cell r="I1606">
            <v>0</v>
          </cell>
          <cell r="J1606">
            <v>6.06</v>
          </cell>
          <cell r="K1606">
            <v>0</v>
          </cell>
          <cell r="L1606">
            <v>0</v>
          </cell>
          <cell r="M1606">
            <v>0.36</v>
          </cell>
          <cell r="N1606">
            <v>0.60499999999999998</v>
          </cell>
          <cell r="O1606">
            <v>0</v>
          </cell>
          <cell r="P1606">
            <v>0</v>
          </cell>
          <cell r="Q1606">
            <v>0</v>
          </cell>
          <cell r="R1606">
            <v>1.01</v>
          </cell>
          <cell r="S1606">
            <v>1.25</v>
          </cell>
          <cell r="T1606">
            <v>0.8125</v>
          </cell>
          <cell r="U1606">
            <v>16.080000000000002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5.01</v>
          </cell>
          <cell r="AB1606">
            <v>0</v>
          </cell>
          <cell r="AC1606">
            <v>44.6</v>
          </cell>
          <cell r="AD1606">
            <v>0</v>
          </cell>
          <cell r="AE1606">
            <v>0</v>
          </cell>
          <cell r="AF1606">
            <v>32.4</v>
          </cell>
          <cell r="AG1606">
            <v>2060</v>
          </cell>
          <cell r="AH1606">
            <v>10100</v>
          </cell>
          <cell r="AI1606">
            <v>712</v>
          </cell>
          <cell r="AJ1606">
            <v>90.7</v>
          </cell>
          <cell r="AK1606">
            <v>78.8</v>
          </cell>
          <cell r="AL1606">
            <v>7.25</v>
          </cell>
          <cell r="AM1606">
            <v>22.5</v>
          </cell>
          <cell r="AN1606">
            <v>11.7</v>
          </cell>
          <cell r="AO1606">
            <v>7.43</v>
          </cell>
          <cell r="AP1606">
            <v>1.29</v>
          </cell>
          <cell r="AQ1606">
            <v>0</v>
          </cell>
          <cell r="AR1606">
            <v>1.22</v>
          </cell>
          <cell r="AS1606">
            <v>1710</v>
          </cell>
          <cell r="AT1606">
            <v>0</v>
          </cell>
          <cell r="AU1606">
            <v>26.4</v>
          </cell>
          <cell r="AV1606">
            <v>24.2</v>
          </cell>
          <cell r="AW1606">
            <v>15</v>
          </cell>
          <cell r="AX1606">
            <v>44.8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D1606" t="str">
            <v>W460x68</v>
          </cell>
          <cell r="BE1606" t="str">
            <v>W460x68</v>
          </cell>
          <cell r="BF1606">
            <v>68.5</v>
          </cell>
          <cell r="BG1606">
            <v>87.165193500000001</v>
          </cell>
          <cell r="BH1606">
            <v>45.992100000000001</v>
          </cell>
          <cell r="BI1606">
            <v>0</v>
          </cell>
          <cell r="BJ1606">
            <v>0</v>
          </cell>
          <cell r="BK1606">
            <v>15.398459999999998</v>
          </cell>
          <cell r="BL1606">
            <v>0</v>
          </cell>
          <cell r="BM1606">
            <v>0</v>
          </cell>
          <cell r="BN1606">
            <v>0.91475999999999991</v>
          </cell>
          <cell r="BO1606">
            <v>1.5373049999999999</v>
          </cell>
          <cell r="BP1606">
            <v>0</v>
          </cell>
          <cell r="BQ1606">
            <v>0</v>
          </cell>
          <cell r="BR1606">
            <v>0</v>
          </cell>
          <cell r="BS1606">
            <v>2.5664099999999999</v>
          </cell>
          <cell r="BT1606">
            <v>3.17625</v>
          </cell>
          <cell r="BU1606">
            <v>2.0645625000000001</v>
          </cell>
          <cell r="BV1606">
            <v>40.6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5.01</v>
          </cell>
          <cell r="CC1606">
            <v>0</v>
          </cell>
          <cell r="CD1606">
            <v>44.6</v>
          </cell>
          <cell r="CE1606">
            <v>0</v>
          </cell>
          <cell r="CF1606">
            <v>0</v>
          </cell>
          <cell r="CG1606">
            <v>2276.1972000000001</v>
          </cell>
          <cell r="CH1606">
            <v>144721.18</v>
          </cell>
          <cell r="CI1606">
            <v>2.0464051715257012</v>
          </cell>
          <cell r="CJ1606">
            <v>29682.37542946183</v>
          </cell>
          <cell r="CK1606">
            <v>1488.0628763846998</v>
          </cell>
          <cell r="CL1606">
            <v>1292.8264019747999</v>
          </cell>
          <cell r="CM1606">
            <v>18.422249999999998</v>
          </cell>
          <cell r="CN1606">
            <v>937.99641455462245</v>
          </cell>
          <cell r="CO1606">
            <v>191.95518912569997</v>
          </cell>
          <cell r="CP1606">
            <v>121.89974830802998</v>
          </cell>
          <cell r="CQ1606">
            <v>3.2778900000000002</v>
          </cell>
          <cell r="CR1606">
            <v>0</v>
          </cell>
          <cell r="CS1606">
            <v>50.860250033628418</v>
          </cell>
          <cell r="CT1606">
            <v>460282.11572214449</v>
          </cell>
          <cell r="CU1606">
            <v>0</v>
          </cell>
          <cell r="CV1606">
            <v>170.45637839999998</v>
          </cell>
          <cell r="CW1606">
            <v>1008.8672547654162</v>
          </cell>
          <cell r="CX1606">
            <v>246.09639631499999</v>
          </cell>
          <cell r="CY1606">
            <v>735.00790366079991</v>
          </cell>
          <cell r="CZ1606">
            <v>0</v>
          </cell>
          <cell r="DA1606">
            <v>0</v>
          </cell>
          <cell r="DB1606">
            <v>0</v>
          </cell>
          <cell r="DC1606">
            <v>0</v>
          </cell>
        </row>
        <row r="1607">
          <cell r="C1607" t="str">
            <v>W18x50</v>
          </cell>
          <cell r="D1607" t="str">
            <v>F</v>
          </cell>
          <cell r="E1607">
            <v>50</v>
          </cell>
          <cell r="F1607">
            <v>14.7</v>
          </cell>
          <cell r="G1607">
            <v>18</v>
          </cell>
          <cell r="H1607">
            <v>0</v>
          </cell>
          <cell r="I1607">
            <v>0</v>
          </cell>
          <cell r="J1607">
            <v>7.5</v>
          </cell>
          <cell r="K1607">
            <v>0</v>
          </cell>
          <cell r="L1607">
            <v>0</v>
          </cell>
          <cell r="M1607">
            <v>0.35499999999999998</v>
          </cell>
          <cell r="N1607">
            <v>0.56999999999999995</v>
          </cell>
          <cell r="O1607">
            <v>0</v>
          </cell>
          <cell r="P1607">
            <v>0</v>
          </cell>
          <cell r="Q1607">
            <v>0</v>
          </cell>
          <cell r="R1607">
            <v>0.97199999999999998</v>
          </cell>
          <cell r="S1607">
            <v>1.25</v>
          </cell>
          <cell r="T1607">
            <v>0.8125</v>
          </cell>
          <cell r="U1607">
            <v>16.056000000000001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6.57</v>
          </cell>
          <cell r="AB1607">
            <v>0</v>
          </cell>
          <cell r="AC1607">
            <v>45.2</v>
          </cell>
          <cell r="AD1607">
            <v>0</v>
          </cell>
          <cell r="AE1607">
            <v>0</v>
          </cell>
          <cell r="AF1607">
            <v>31.5</v>
          </cell>
          <cell r="AG1607">
            <v>1920</v>
          </cell>
          <cell r="AH1607">
            <v>12400</v>
          </cell>
          <cell r="AI1607">
            <v>800</v>
          </cell>
          <cell r="AJ1607">
            <v>101</v>
          </cell>
          <cell r="AK1607">
            <v>88.9</v>
          </cell>
          <cell r="AL1607">
            <v>7.38</v>
          </cell>
          <cell r="AM1607">
            <v>40.1</v>
          </cell>
          <cell r="AN1607">
            <v>16.600000000000001</v>
          </cell>
          <cell r="AO1607">
            <v>10.7</v>
          </cell>
          <cell r="AP1607">
            <v>1.65</v>
          </cell>
          <cell r="AQ1607">
            <v>0</v>
          </cell>
          <cell r="AR1607">
            <v>1.24</v>
          </cell>
          <cell r="AS1607">
            <v>3040</v>
          </cell>
          <cell r="AT1607">
            <v>0</v>
          </cell>
          <cell r="AU1607">
            <v>32.6</v>
          </cell>
          <cell r="AV1607">
            <v>34.9</v>
          </cell>
          <cell r="AW1607">
            <v>17.7</v>
          </cell>
          <cell r="AX1607">
            <v>49.8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D1607" t="str">
            <v>W460x74</v>
          </cell>
          <cell r="BE1607" t="str">
            <v>W460x74</v>
          </cell>
          <cell r="BF1607">
            <v>74.5</v>
          </cell>
          <cell r="BG1607">
            <v>94.913210699999993</v>
          </cell>
          <cell r="BH1607">
            <v>45.738</v>
          </cell>
          <cell r="BI1607">
            <v>0</v>
          </cell>
          <cell r="BJ1607">
            <v>0</v>
          </cell>
          <cell r="BK1607">
            <v>19.057500000000001</v>
          </cell>
          <cell r="BL1607">
            <v>0</v>
          </cell>
          <cell r="BM1607">
            <v>0</v>
          </cell>
          <cell r="BN1607">
            <v>0.90205499999999994</v>
          </cell>
          <cell r="BO1607">
            <v>1.4483699999999999</v>
          </cell>
          <cell r="BP1607">
            <v>0</v>
          </cell>
          <cell r="BQ1607">
            <v>0</v>
          </cell>
          <cell r="BR1607">
            <v>0</v>
          </cell>
          <cell r="BS1607">
            <v>2.4698519999999999</v>
          </cell>
          <cell r="BT1607">
            <v>3.17625</v>
          </cell>
          <cell r="BU1607">
            <v>2.0645625000000001</v>
          </cell>
          <cell r="BV1607">
            <v>40.500000000000007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6.57</v>
          </cell>
          <cell r="CC1607">
            <v>0</v>
          </cell>
          <cell r="CD1607">
            <v>45.2</v>
          </cell>
          <cell r="CE1607">
            <v>0</v>
          </cell>
          <cell r="CF1607">
            <v>0</v>
          </cell>
          <cell r="CG1607">
            <v>2212.9695000000002</v>
          </cell>
          <cell r="CH1607">
            <v>134885.76000000001</v>
          </cell>
          <cell r="CI1607">
            <v>2.5124182303879894</v>
          </cell>
          <cell r="CJ1607">
            <v>33350.983628608796</v>
          </cell>
          <cell r="CK1607">
            <v>1657.049068521</v>
          </cell>
          <cell r="CL1607">
            <v>1458.5313088268999</v>
          </cell>
          <cell r="CM1607">
            <v>18.752579999999998</v>
          </cell>
          <cell r="CN1607">
            <v>1671.7180543840161</v>
          </cell>
          <cell r="CO1607">
            <v>272.34667858860001</v>
          </cell>
          <cell r="CP1607">
            <v>175.54876270469998</v>
          </cell>
          <cell r="CQ1607">
            <v>4.1926499999999995</v>
          </cell>
          <cell r="CR1607">
            <v>0</v>
          </cell>
          <cell r="CS1607">
            <v>51.694024624343641</v>
          </cell>
          <cell r="CT1607">
            <v>818279.31683936797</v>
          </cell>
          <cell r="CU1607">
            <v>0</v>
          </cell>
          <cell r="CV1607">
            <v>210.48780059999999</v>
          </cell>
          <cell r="CW1607">
            <v>1454.9366607980587</v>
          </cell>
          <cell r="CX1607">
            <v>290.39374765169998</v>
          </cell>
          <cell r="CY1607">
            <v>817.04003576579987</v>
          </cell>
          <cell r="CZ1607">
            <v>0</v>
          </cell>
          <cell r="DA1607">
            <v>0</v>
          </cell>
          <cell r="DB1607">
            <v>0</v>
          </cell>
          <cell r="DC1607">
            <v>0</v>
          </cell>
        </row>
        <row r="1608">
          <cell r="C1608" t="str">
            <v>W18x55</v>
          </cell>
          <cell r="D1608" t="str">
            <v>F</v>
          </cell>
          <cell r="E1608">
            <v>55</v>
          </cell>
          <cell r="F1608">
            <v>16.2</v>
          </cell>
          <cell r="G1608">
            <v>18.100000000000001</v>
          </cell>
          <cell r="H1608">
            <v>0</v>
          </cell>
          <cell r="I1608">
            <v>0</v>
          </cell>
          <cell r="J1608">
            <v>7.53</v>
          </cell>
          <cell r="K1608">
            <v>0</v>
          </cell>
          <cell r="L1608">
            <v>0</v>
          </cell>
          <cell r="M1608">
            <v>0.39</v>
          </cell>
          <cell r="N1608">
            <v>0.63</v>
          </cell>
          <cell r="O1608">
            <v>0</v>
          </cell>
          <cell r="P1608">
            <v>0</v>
          </cell>
          <cell r="Q1608">
            <v>0</v>
          </cell>
          <cell r="R1608">
            <v>1.03</v>
          </cell>
          <cell r="S1608">
            <v>1.3125</v>
          </cell>
          <cell r="T1608">
            <v>0.8125</v>
          </cell>
          <cell r="U1608">
            <v>16.040000000000003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5.98</v>
          </cell>
          <cell r="AB1608">
            <v>0</v>
          </cell>
          <cell r="AC1608">
            <v>41.1</v>
          </cell>
          <cell r="AD1608">
            <v>0</v>
          </cell>
          <cell r="AE1608">
            <v>0</v>
          </cell>
          <cell r="AF1608">
            <v>38</v>
          </cell>
          <cell r="AG1608">
            <v>2110</v>
          </cell>
          <cell r="AH1608">
            <v>8540</v>
          </cell>
          <cell r="AI1608">
            <v>890</v>
          </cell>
          <cell r="AJ1608">
            <v>112</v>
          </cell>
          <cell r="AK1608">
            <v>98.3</v>
          </cell>
          <cell r="AL1608">
            <v>7.41</v>
          </cell>
          <cell r="AM1608">
            <v>44.9</v>
          </cell>
          <cell r="AN1608">
            <v>18.5</v>
          </cell>
          <cell r="AO1608">
            <v>11.9</v>
          </cell>
          <cell r="AP1608">
            <v>1.67</v>
          </cell>
          <cell r="AQ1608">
            <v>0</v>
          </cell>
          <cell r="AR1608">
            <v>1.66</v>
          </cell>
          <cell r="AS1608">
            <v>3430</v>
          </cell>
          <cell r="AT1608">
            <v>0</v>
          </cell>
          <cell r="AU1608">
            <v>32.9</v>
          </cell>
          <cell r="AV1608">
            <v>39</v>
          </cell>
          <cell r="AW1608">
            <v>19.7</v>
          </cell>
          <cell r="AX1608">
            <v>55.3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D1608" t="str">
            <v>W460x82</v>
          </cell>
          <cell r="BE1608" t="str">
            <v>W460x82</v>
          </cell>
          <cell r="BF1608">
            <v>81.899999999999991</v>
          </cell>
          <cell r="BG1608">
            <v>104.59823219999998</v>
          </cell>
          <cell r="BH1608">
            <v>45.992100000000001</v>
          </cell>
          <cell r="BI1608">
            <v>0</v>
          </cell>
          <cell r="BJ1608">
            <v>0</v>
          </cell>
          <cell r="BK1608">
            <v>19.13373</v>
          </cell>
          <cell r="BL1608">
            <v>0</v>
          </cell>
          <cell r="BM1608">
            <v>0</v>
          </cell>
          <cell r="BN1608">
            <v>0.99099000000000004</v>
          </cell>
          <cell r="BO1608">
            <v>1.60083</v>
          </cell>
          <cell r="BP1608">
            <v>0</v>
          </cell>
          <cell r="BQ1608">
            <v>0</v>
          </cell>
          <cell r="BR1608">
            <v>0</v>
          </cell>
          <cell r="BS1608">
            <v>2.6172300000000002</v>
          </cell>
          <cell r="BT1608">
            <v>3.3350624999999998</v>
          </cell>
          <cell r="BU1608">
            <v>2.0645625000000001</v>
          </cell>
          <cell r="BV1608">
            <v>40.500000000000007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5.98</v>
          </cell>
          <cell r="CC1608">
            <v>0</v>
          </cell>
          <cell r="CD1608">
            <v>41.1</v>
          </cell>
          <cell r="CE1608">
            <v>0</v>
          </cell>
          <cell r="CF1608">
            <v>0</v>
          </cell>
          <cell r="CG1608">
            <v>2669.614</v>
          </cell>
          <cell r="CH1608">
            <v>148233.82999999999</v>
          </cell>
          <cell r="CI1608">
            <v>1.7303267489930187</v>
          </cell>
          <cell r="CJ1608">
            <v>37102.96928682729</v>
          </cell>
          <cell r="CK1608">
            <v>1837.519759152</v>
          </cell>
          <cell r="CL1608">
            <v>1612.7517171842999</v>
          </cell>
          <cell r="CM1608">
            <v>18.828810000000001</v>
          </cell>
          <cell r="CN1608">
            <v>1871.8239561556688</v>
          </cell>
          <cell r="CO1608">
            <v>303.51888878849996</v>
          </cell>
          <cell r="CP1608">
            <v>195.23647440989998</v>
          </cell>
          <cell r="CQ1608">
            <v>4.2434699999999994</v>
          </cell>
          <cell r="CR1608">
            <v>0</v>
          </cell>
          <cell r="CS1608">
            <v>69.203291029363257</v>
          </cell>
          <cell r="CT1608">
            <v>923255.93972336582</v>
          </cell>
          <cell r="CU1608">
            <v>0</v>
          </cell>
          <cell r="CV1608">
            <v>212.42480489999997</v>
          </cell>
          <cell r="CW1608">
            <v>1625.860451894679</v>
          </cell>
          <cell r="CX1608">
            <v>323.20660049369997</v>
          </cell>
          <cell r="CY1608">
            <v>907.27538108129988</v>
          </cell>
          <cell r="CZ1608">
            <v>0</v>
          </cell>
          <cell r="DA1608">
            <v>0</v>
          </cell>
          <cell r="DB1608">
            <v>0</v>
          </cell>
          <cell r="DC1608">
            <v>0</v>
          </cell>
        </row>
        <row r="1609">
          <cell r="C1609" t="str">
            <v>W18x60</v>
          </cell>
          <cell r="D1609" t="str">
            <v>F</v>
          </cell>
          <cell r="E1609">
            <v>60</v>
          </cell>
          <cell r="F1609">
            <v>17.600000000000001</v>
          </cell>
          <cell r="G1609">
            <v>18.2</v>
          </cell>
          <cell r="H1609">
            <v>0</v>
          </cell>
          <cell r="I1609">
            <v>0</v>
          </cell>
          <cell r="J1609">
            <v>7.56</v>
          </cell>
          <cell r="K1609">
            <v>0</v>
          </cell>
          <cell r="L1609">
            <v>0</v>
          </cell>
          <cell r="M1609">
            <v>0.41499999999999998</v>
          </cell>
          <cell r="N1609">
            <v>0.69499999999999995</v>
          </cell>
          <cell r="O1609">
            <v>0</v>
          </cell>
          <cell r="P1609">
            <v>0</v>
          </cell>
          <cell r="Q1609">
            <v>0</v>
          </cell>
          <cell r="R1609">
            <v>1.1000000000000001</v>
          </cell>
          <cell r="S1609">
            <v>1.375</v>
          </cell>
          <cell r="T1609">
            <v>0.8125</v>
          </cell>
          <cell r="U1609">
            <v>16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5.44</v>
          </cell>
          <cell r="AB1609">
            <v>0</v>
          </cell>
          <cell r="AC1609">
            <v>38.700000000000003</v>
          </cell>
          <cell r="AD1609">
            <v>0</v>
          </cell>
          <cell r="AE1609">
            <v>0</v>
          </cell>
          <cell r="AF1609">
            <v>43.1</v>
          </cell>
          <cell r="AG1609">
            <v>2290</v>
          </cell>
          <cell r="AH1609">
            <v>6080</v>
          </cell>
          <cell r="AI1609">
            <v>984</v>
          </cell>
          <cell r="AJ1609">
            <v>123</v>
          </cell>
          <cell r="AK1609">
            <v>108</v>
          </cell>
          <cell r="AL1609">
            <v>7.47</v>
          </cell>
          <cell r="AM1609">
            <v>50.1</v>
          </cell>
          <cell r="AN1609">
            <v>20.6</v>
          </cell>
          <cell r="AO1609">
            <v>13.3</v>
          </cell>
          <cell r="AP1609">
            <v>1.68</v>
          </cell>
          <cell r="AQ1609">
            <v>0</v>
          </cell>
          <cell r="AR1609">
            <v>2.17</v>
          </cell>
          <cell r="AS1609">
            <v>3860</v>
          </cell>
          <cell r="AT1609">
            <v>0</v>
          </cell>
          <cell r="AU1609">
            <v>33.1</v>
          </cell>
          <cell r="AV1609">
            <v>43.5</v>
          </cell>
          <cell r="AW1609">
            <v>21.8</v>
          </cell>
          <cell r="AX1609">
            <v>60.8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D1609" t="str">
            <v>W460x89</v>
          </cell>
          <cell r="BE1609" t="str">
            <v>W460x89</v>
          </cell>
          <cell r="BF1609">
            <v>89.3</v>
          </cell>
          <cell r="BG1609">
            <v>113.63758560000001</v>
          </cell>
          <cell r="BH1609">
            <v>46.246199999999995</v>
          </cell>
          <cell r="BI1609">
            <v>0</v>
          </cell>
          <cell r="BJ1609">
            <v>0</v>
          </cell>
          <cell r="BK1609">
            <v>19.209959999999999</v>
          </cell>
          <cell r="BL1609">
            <v>0</v>
          </cell>
          <cell r="BM1609">
            <v>0</v>
          </cell>
          <cell r="BN1609">
            <v>1.0545149999999999</v>
          </cell>
          <cell r="BO1609">
            <v>1.7659949999999998</v>
          </cell>
          <cell r="BP1609">
            <v>0</v>
          </cell>
          <cell r="BQ1609">
            <v>0</v>
          </cell>
          <cell r="BR1609">
            <v>0</v>
          </cell>
          <cell r="BS1609">
            <v>2.7951000000000001</v>
          </cell>
          <cell r="BT1609">
            <v>3.4938750000000001</v>
          </cell>
          <cell r="BU1609">
            <v>2.0645625000000001</v>
          </cell>
          <cell r="BV1609">
            <v>40.400000000000006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5.44</v>
          </cell>
          <cell r="CC1609">
            <v>0</v>
          </cell>
          <cell r="CD1609">
            <v>38.700000000000003</v>
          </cell>
          <cell r="CE1609">
            <v>0</v>
          </cell>
          <cell r="CF1609">
            <v>0</v>
          </cell>
          <cell r="CG1609">
            <v>3027.9043000000001</v>
          </cell>
          <cell r="CH1609">
            <v>160879.37</v>
          </cell>
          <cell r="CI1609">
            <v>1.2318953903837884</v>
          </cell>
          <cell r="CJ1609">
            <v>41021.709863188822</v>
          </cell>
          <cell r="CK1609">
            <v>2017.9904497829998</v>
          </cell>
          <cell r="CL1609">
            <v>1771.8940534679998</v>
          </cell>
          <cell r="CM1609">
            <v>18.981269999999999</v>
          </cell>
          <cell r="CN1609">
            <v>2088.605349741626</v>
          </cell>
          <cell r="CO1609">
            <v>337.97238427259998</v>
          </cell>
          <cell r="CP1609">
            <v>218.2054713993</v>
          </cell>
          <cell r="CQ1609">
            <v>4.2688799999999993</v>
          </cell>
          <cell r="CR1609">
            <v>0</v>
          </cell>
          <cell r="CS1609">
            <v>90.46454309260136</v>
          </cell>
          <cell r="CT1609">
            <v>1038999.3957236712</v>
          </cell>
          <cell r="CU1609">
            <v>0</v>
          </cell>
          <cell r="CV1609">
            <v>213.71614109999999</v>
          </cell>
          <cell r="CW1609">
            <v>1813.4597348056034</v>
          </cell>
          <cell r="CX1609">
            <v>357.66009597779998</v>
          </cell>
          <cell r="CY1609">
            <v>997.5107263967999</v>
          </cell>
          <cell r="CZ1609">
            <v>0</v>
          </cell>
          <cell r="DA1609">
            <v>0</v>
          </cell>
          <cell r="DB1609">
            <v>0</v>
          </cell>
          <cell r="DC1609">
            <v>0</v>
          </cell>
        </row>
        <row r="1610">
          <cell r="C1610" t="str">
            <v>W18x65</v>
          </cell>
          <cell r="D1610" t="str">
            <v>F</v>
          </cell>
          <cell r="E1610">
            <v>65</v>
          </cell>
          <cell r="F1610">
            <v>19.100000000000001</v>
          </cell>
          <cell r="G1610">
            <v>18.399999999999999</v>
          </cell>
          <cell r="H1610">
            <v>0</v>
          </cell>
          <cell r="I1610">
            <v>0</v>
          </cell>
          <cell r="J1610">
            <v>7.59</v>
          </cell>
          <cell r="K1610">
            <v>0</v>
          </cell>
          <cell r="L1610">
            <v>0</v>
          </cell>
          <cell r="M1610">
            <v>0.45</v>
          </cell>
          <cell r="N1610">
            <v>0.75</v>
          </cell>
          <cell r="O1610">
            <v>0</v>
          </cell>
          <cell r="P1610">
            <v>0</v>
          </cell>
          <cell r="Q1610">
            <v>0</v>
          </cell>
          <cell r="R1610">
            <v>1.1499999999999999</v>
          </cell>
          <cell r="S1610">
            <v>1.4375</v>
          </cell>
          <cell r="T1610">
            <v>0.875</v>
          </cell>
          <cell r="U1610">
            <v>16.099999999999998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5.0599999999999996</v>
          </cell>
          <cell r="AB1610">
            <v>0</v>
          </cell>
          <cell r="AC1610">
            <v>35.700000000000003</v>
          </cell>
          <cell r="AD1610">
            <v>0</v>
          </cell>
          <cell r="AE1610">
            <v>0</v>
          </cell>
          <cell r="AF1610">
            <v>50.6</v>
          </cell>
          <cell r="AG1610">
            <v>2470</v>
          </cell>
          <cell r="AH1610">
            <v>4540</v>
          </cell>
          <cell r="AI1610">
            <v>1070</v>
          </cell>
          <cell r="AJ1610">
            <v>133</v>
          </cell>
          <cell r="AK1610">
            <v>117</v>
          </cell>
          <cell r="AL1610">
            <v>7.49</v>
          </cell>
          <cell r="AM1610">
            <v>54.8</v>
          </cell>
          <cell r="AN1610">
            <v>22.5</v>
          </cell>
          <cell r="AO1610">
            <v>14.4</v>
          </cell>
          <cell r="AP1610">
            <v>1.69</v>
          </cell>
          <cell r="AQ1610">
            <v>0</v>
          </cell>
          <cell r="AR1610">
            <v>2.73</v>
          </cell>
          <cell r="AS1610">
            <v>4240</v>
          </cell>
          <cell r="AT1610">
            <v>0</v>
          </cell>
          <cell r="AU1610">
            <v>33.4</v>
          </cell>
          <cell r="AV1610">
            <v>47.5</v>
          </cell>
          <cell r="AW1610">
            <v>23.6</v>
          </cell>
          <cell r="AX1610">
            <v>66.099999999999994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D1610" t="str">
            <v>W460x97</v>
          </cell>
          <cell r="BE1610" t="str">
            <v>W460x97</v>
          </cell>
          <cell r="BF1610">
            <v>96.8</v>
          </cell>
          <cell r="BG1610">
            <v>123.3226071</v>
          </cell>
          <cell r="BH1610">
            <v>46.754399999999997</v>
          </cell>
          <cell r="BI1610">
            <v>0</v>
          </cell>
          <cell r="BJ1610">
            <v>0</v>
          </cell>
          <cell r="BK1610">
            <v>19.286189999999998</v>
          </cell>
          <cell r="BL1610">
            <v>0</v>
          </cell>
          <cell r="BM1610">
            <v>0</v>
          </cell>
          <cell r="BN1610">
            <v>1.1434500000000001</v>
          </cell>
          <cell r="BO1610">
            <v>1.9057499999999998</v>
          </cell>
          <cell r="BP1610">
            <v>0</v>
          </cell>
          <cell r="BQ1610">
            <v>0</v>
          </cell>
          <cell r="BR1610">
            <v>0</v>
          </cell>
          <cell r="BS1610">
            <v>2.9221499999999998</v>
          </cell>
          <cell r="BT1610">
            <v>3.6526874999999999</v>
          </cell>
          <cell r="BU1610">
            <v>2.2233749999999999</v>
          </cell>
          <cell r="BV1610">
            <v>40.700000000000003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5.0599999999999996</v>
          </cell>
          <cell r="CC1610">
            <v>0</v>
          </cell>
          <cell r="CD1610">
            <v>35.700000000000003</v>
          </cell>
          <cell r="CE1610">
            <v>0</v>
          </cell>
          <cell r="CF1610">
            <v>0</v>
          </cell>
          <cell r="CG1610">
            <v>3554.8018000000002</v>
          </cell>
          <cell r="CH1610">
            <v>173524.91</v>
          </cell>
          <cell r="CI1610">
            <v>0.91986925531947361</v>
          </cell>
          <cell r="CJ1610">
            <v>44606.940603264266</v>
          </cell>
          <cell r="CK1610">
            <v>2182.054713993</v>
          </cell>
          <cell r="CL1610">
            <v>1919.5518912569999</v>
          </cell>
          <cell r="CM1610">
            <v>19.03209</v>
          </cell>
          <cell r="CN1610">
            <v>2284.5423785597027</v>
          </cell>
          <cell r="CO1610">
            <v>369.14459447249999</v>
          </cell>
          <cell r="CP1610">
            <v>236.25254046239999</v>
          </cell>
          <cell r="CQ1610">
            <v>4.2942900000000002</v>
          </cell>
          <cell r="CR1610">
            <v>0</v>
          </cell>
          <cell r="CS1610">
            <v>113.81023163262752</v>
          </cell>
          <cell r="CT1610">
            <v>1141284.3103285921</v>
          </cell>
          <cell r="CU1610">
            <v>0</v>
          </cell>
          <cell r="CV1610">
            <v>215.65314539999997</v>
          </cell>
          <cell r="CW1610">
            <v>1980.2146529486474</v>
          </cell>
          <cell r="CX1610">
            <v>387.19166353560001</v>
          </cell>
          <cell r="CY1610">
            <v>1084.4647864280998</v>
          </cell>
          <cell r="CZ1610">
            <v>0</v>
          </cell>
          <cell r="DA1610">
            <v>0</v>
          </cell>
          <cell r="DB1610">
            <v>0</v>
          </cell>
          <cell r="DC1610">
            <v>0</v>
          </cell>
        </row>
        <row r="1611">
          <cell r="C1611" t="str">
            <v>W18x71</v>
          </cell>
          <cell r="D1611" t="str">
            <v>F</v>
          </cell>
          <cell r="E1611">
            <v>71</v>
          </cell>
          <cell r="F1611">
            <v>20.8</v>
          </cell>
          <cell r="G1611">
            <v>18.5</v>
          </cell>
          <cell r="H1611">
            <v>0</v>
          </cell>
          <cell r="I1611">
            <v>0</v>
          </cell>
          <cell r="J1611">
            <v>7.64</v>
          </cell>
          <cell r="K1611">
            <v>0</v>
          </cell>
          <cell r="L1611">
            <v>0</v>
          </cell>
          <cell r="M1611">
            <v>0.495</v>
          </cell>
          <cell r="N1611">
            <v>0.81</v>
          </cell>
          <cell r="O1611">
            <v>0</v>
          </cell>
          <cell r="P1611">
            <v>0</v>
          </cell>
          <cell r="Q1611">
            <v>0</v>
          </cell>
          <cell r="R1611">
            <v>1.21</v>
          </cell>
          <cell r="S1611">
            <v>1.5</v>
          </cell>
          <cell r="T1611">
            <v>0.875</v>
          </cell>
          <cell r="U1611">
            <v>16.079999999999998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4.71</v>
          </cell>
          <cell r="AB1611">
            <v>0</v>
          </cell>
          <cell r="AC1611">
            <v>32.4</v>
          </cell>
          <cell r="AD1611">
            <v>0</v>
          </cell>
          <cell r="AE1611">
            <v>0</v>
          </cell>
          <cell r="AF1611">
            <v>61.3</v>
          </cell>
          <cell r="AG1611">
            <v>2690</v>
          </cell>
          <cell r="AH1611">
            <v>3290</v>
          </cell>
          <cell r="AI1611">
            <v>1170</v>
          </cell>
          <cell r="AJ1611">
            <v>146</v>
          </cell>
          <cell r="AK1611">
            <v>127</v>
          </cell>
          <cell r="AL1611">
            <v>7.5</v>
          </cell>
          <cell r="AM1611">
            <v>60.3</v>
          </cell>
          <cell r="AN1611">
            <v>24.7</v>
          </cell>
          <cell r="AO1611">
            <v>15.8</v>
          </cell>
          <cell r="AP1611">
            <v>1.7</v>
          </cell>
          <cell r="AQ1611">
            <v>0</v>
          </cell>
          <cell r="AR1611">
            <v>3.49</v>
          </cell>
          <cell r="AS1611">
            <v>4700</v>
          </cell>
          <cell r="AT1611">
            <v>0</v>
          </cell>
          <cell r="AU1611">
            <v>33.700000000000003</v>
          </cell>
          <cell r="AV1611">
            <v>52.1</v>
          </cell>
          <cell r="AW1611">
            <v>25.5</v>
          </cell>
          <cell r="AX1611">
            <v>72.2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D1611" t="str">
            <v>W460x106</v>
          </cell>
          <cell r="BE1611" t="str">
            <v>W460x106</v>
          </cell>
          <cell r="BF1611">
            <v>105.69999999999999</v>
          </cell>
          <cell r="BG1611">
            <v>134.29896479999999</v>
          </cell>
          <cell r="BH1611">
            <v>47.008499999999998</v>
          </cell>
          <cell r="BI1611">
            <v>0</v>
          </cell>
          <cell r="BJ1611">
            <v>0</v>
          </cell>
          <cell r="BK1611">
            <v>19.413239999999998</v>
          </cell>
          <cell r="BL1611">
            <v>0</v>
          </cell>
          <cell r="BM1611">
            <v>0</v>
          </cell>
          <cell r="BN1611">
            <v>1.257795</v>
          </cell>
          <cell r="BO1611">
            <v>2.0582099999999999</v>
          </cell>
          <cell r="BP1611">
            <v>0</v>
          </cell>
          <cell r="BQ1611">
            <v>0</v>
          </cell>
          <cell r="BR1611">
            <v>0</v>
          </cell>
          <cell r="BS1611">
            <v>3.0746099999999998</v>
          </cell>
          <cell r="BT1611">
            <v>3.8114999999999997</v>
          </cell>
          <cell r="BU1611">
            <v>2.2233749999999999</v>
          </cell>
          <cell r="BV1611">
            <v>40.6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4.71</v>
          </cell>
          <cell r="CC1611">
            <v>0</v>
          </cell>
          <cell r="CD1611">
            <v>32.4</v>
          </cell>
          <cell r="CE1611">
            <v>0</v>
          </cell>
          <cell r="CF1611">
            <v>0</v>
          </cell>
          <cell r="CG1611">
            <v>4306.5088999999998</v>
          </cell>
          <cell r="CH1611">
            <v>188980.57</v>
          </cell>
          <cell r="CI1611">
            <v>0.66660128854649081</v>
          </cell>
          <cell r="CJ1611">
            <v>48775.813556840367</v>
          </cell>
          <cell r="CK1611">
            <v>2395.338257466</v>
          </cell>
          <cell r="CL1611">
            <v>2083.6161554669998</v>
          </cell>
          <cell r="CM1611">
            <v>19.057500000000001</v>
          </cell>
          <cell r="CN1611">
            <v>2513.8303910063883</v>
          </cell>
          <cell r="CO1611">
            <v>405.23873259869998</v>
          </cell>
          <cell r="CP1611">
            <v>259.22153745179997</v>
          </cell>
          <cell r="CQ1611">
            <v>4.3197000000000001</v>
          </cell>
          <cell r="CR1611">
            <v>0</v>
          </cell>
          <cell r="CS1611">
            <v>145.49366607980591</v>
          </cell>
          <cell r="CT1611">
            <v>1265102.891166128</v>
          </cell>
          <cell r="CU1611">
            <v>0</v>
          </cell>
          <cell r="CV1611">
            <v>217.59014970000001</v>
          </cell>
          <cell r="CW1611">
            <v>2171.982808813148</v>
          </cell>
          <cell r="CX1611">
            <v>418.36387373549996</v>
          </cell>
          <cell r="CY1611">
            <v>1184.5439875961999</v>
          </cell>
          <cell r="CZ1611">
            <v>0</v>
          </cell>
          <cell r="DA1611">
            <v>0</v>
          </cell>
          <cell r="DB1611">
            <v>0</v>
          </cell>
          <cell r="DC1611">
            <v>0</v>
          </cell>
        </row>
        <row r="1612">
          <cell r="C1612" t="str">
            <v>W18x76</v>
          </cell>
          <cell r="D1612" t="str">
            <v>F</v>
          </cell>
          <cell r="E1612">
            <v>76</v>
          </cell>
          <cell r="F1612">
            <v>22.3</v>
          </cell>
          <cell r="G1612">
            <v>18.2</v>
          </cell>
          <cell r="H1612">
            <v>0</v>
          </cell>
          <cell r="I1612">
            <v>0</v>
          </cell>
          <cell r="J1612">
            <v>11</v>
          </cell>
          <cell r="K1612">
            <v>0</v>
          </cell>
          <cell r="L1612">
            <v>0</v>
          </cell>
          <cell r="M1612">
            <v>0.42499999999999999</v>
          </cell>
          <cell r="N1612">
            <v>0.68</v>
          </cell>
          <cell r="O1612">
            <v>0</v>
          </cell>
          <cell r="P1612">
            <v>0</v>
          </cell>
          <cell r="Q1612">
            <v>0</v>
          </cell>
          <cell r="R1612">
            <v>1.08</v>
          </cell>
          <cell r="S1612">
            <v>1.5625</v>
          </cell>
          <cell r="T1612">
            <v>1.0625</v>
          </cell>
          <cell r="U1612">
            <v>16.04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8.11</v>
          </cell>
          <cell r="AB1612">
            <v>0</v>
          </cell>
          <cell r="AC1612">
            <v>37.799999999999997</v>
          </cell>
          <cell r="AD1612">
            <v>0</v>
          </cell>
          <cell r="AE1612">
            <v>0</v>
          </cell>
          <cell r="AF1612">
            <v>45.2</v>
          </cell>
          <cell r="AG1612">
            <v>2180</v>
          </cell>
          <cell r="AH1612">
            <v>6520</v>
          </cell>
          <cell r="AI1612">
            <v>1330</v>
          </cell>
          <cell r="AJ1612">
            <v>163</v>
          </cell>
          <cell r="AK1612">
            <v>146</v>
          </cell>
          <cell r="AL1612">
            <v>7.73</v>
          </cell>
          <cell r="AM1612">
            <v>152</v>
          </cell>
          <cell r="AN1612">
            <v>42.2</v>
          </cell>
          <cell r="AO1612">
            <v>27.6</v>
          </cell>
          <cell r="AP1612">
            <v>2.61</v>
          </cell>
          <cell r="AQ1612">
            <v>0</v>
          </cell>
          <cell r="AR1612">
            <v>2.83</v>
          </cell>
          <cell r="AS1612">
            <v>11700</v>
          </cell>
          <cell r="AT1612">
            <v>0</v>
          </cell>
          <cell r="AU1612">
            <v>48.4</v>
          </cell>
          <cell r="AV1612">
            <v>90.7</v>
          </cell>
          <cell r="AW1612">
            <v>31.6</v>
          </cell>
          <cell r="AX1612">
            <v>80.900000000000006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D1612" t="str">
            <v>W460x113</v>
          </cell>
          <cell r="BE1612" t="str">
            <v>W460x113</v>
          </cell>
          <cell r="BF1612">
            <v>113.19999999999999</v>
          </cell>
          <cell r="BG1612">
            <v>143.9839863</v>
          </cell>
          <cell r="BH1612">
            <v>46.246199999999995</v>
          </cell>
          <cell r="BI1612">
            <v>0</v>
          </cell>
          <cell r="BJ1612">
            <v>0</v>
          </cell>
          <cell r="BK1612">
            <v>27.951000000000001</v>
          </cell>
          <cell r="BL1612">
            <v>0</v>
          </cell>
          <cell r="BM1612">
            <v>0</v>
          </cell>
          <cell r="BN1612">
            <v>1.079925</v>
          </cell>
          <cell r="BO1612">
            <v>1.7278800000000001</v>
          </cell>
          <cell r="BP1612">
            <v>0</v>
          </cell>
          <cell r="BQ1612">
            <v>0</v>
          </cell>
          <cell r="BR1612">
            <v>0</v>
          </cell>
          <cell r="BS1612">
            <v>2.7442800000000003</v>
          </cell>
          <cell r="BT1612">
            <v>3.9703124999999999</v>
          </cell>
          <cell r="BU1612">
            <v>2.6998124999999997</v>
          </cell>
          <cell r="BV1612">
            <v>40.500000000000007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8.11</v>
          </cell>
          <cell r="CC1612">
            <v>0</v>
          </cell>
          <cell r="CD1612">
            <v>37.799999999999997</v>
          </cell>
          <cell r="CE1612">
            <v>0</v>
          </cell>
          <cell r="CF1612">
            <v>0</v>
          </cell>
          <cell r="CG1612">
            <v>3175.4356000000002</v>
          </cell>
          <cell r="CH1612">
            <v>153151.54</v>
          </cell>
          <cell r="CI1612">
            <v>1.3210457146878785</v>
          </cell>
          <cell r="CJ1612">
            <v>55446.010282562129</v>
          </cell>
          <cell r="CK1612">
            <v>2674.2475066229999</v>
          </cell>
          <cell r="CL1612">
            <v>2395.338257466</v>
          </cell>
          <cell r="CM1612">
            <v>19.641930000000002</v>
          </cell>
          <cell r="CN1612">
            <v>6336.6868894356721</v>
          </cell>
          <cell r="CO1612">
            <v>692.35119496619996</v>
          </cell>
          <cell r="CP1612">
            <v>452.81736921959998</v>
          </cell>
          <cell r="CQ1612">
            <v>6.6320099999999993</v>
          </cell>
          <cell r="CR1612">
            <v>0</v>
          </cell>
          <cell r="CS1612">
            <v>117.97910458620363</v>
          </cell>
          <cell r="CT1612">
            <v>3149298.6865199357</v>
          </cell>
          <cell r="CU1612">
            <v>0</v>
          </cell>
          <cell r="CV1612">
            <v>312.50336039999996</v>
          </cell>
          <cell r="CW1612">
            <v>3781.1677688935229</v>
          </cell>
          <cell r="CX1612">
            <v>518.44307490359995</v>
          </cell>
          <cell r="CY1612">
            <v>1327.2798974589</v>
          </cell>
          <cell r="CZ1612">
            <v>0</v>
          </cell>
          <cell r="DA1612">
            <v>0</v>
          </cell>
          <cell r="DB1612">
            <v>0</v>
          </cell>
          <cell r="DC1612">
            <v>0</v>
          </cell>
        </row>
        <row r="1613">
          <cell r="C1613" t="str">
            <v>W18x86</v>
          </cell>
          <cell r="D1613" t="str">
            <v>F</v>
          </cell>
          <cell r="E1613">
            <v>86</v>
          </cell>
          <cell r="F1613">
            <v>25.3</v>
          </cell>
          <cell r="G1613">
            <v>18.399999999999999</v>
          </cell>
          <cell r="H1613">
            <v>0</v>
          </cell>
          <cell r="I1613">
            <v>0</v>
          </cell>
          <cell r="J1613">
            <v>11.1</v>
          </cell>
          <cell r="K1613">
            <v>0</v>
          </cell>
          <cell r="L1613">
            <v>0</v>
          </cell>
          <cell r="M1613">
            <v>0.48</v>
          </cell>
          <cell r="N1613">
            <v>0.77</v>
          </cell>
          <cell r="O1613">
            <v>0</v>
          </cell>
          <cell r="P1613">
            <v>0</v>
          </cell>
          <cell r="Q1613">
            <v>0</v>
          </cell>
          <cell r="R1613">
            <v>1.17</v>
          </cell>
          <cell r="S1613">
            <v>1.625</v>
          </cell>
          <cell r="T1613">
            <v>1.0625</v>
          </cell>
          <cell r="U1613">
            <v>16.059999999999999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7.2</v>
          </cell>
          <cell r="AB1613">
            <v>0</v>
          </cell>
          <cell r="AC1613">
            <v>33.4</v>
          </cell>
          <cell r="AD1613">
            <v>0</v>
          </cell>
          <cell r="AE1613">
            <v>0</v>
          </cell>
          <cell r="AF1613">
            <v>57.6</v>
          </cell>
          <cell r="AG1613">
            <v>2460</v>
          </cell>
          <cell r="AH1613">
            <v>4060</v>
          </cell>
          <cell r="AI1613">
            <v>1530</v>
          </cell>
          <cell r="AJ1613">
            <v>186</v>
          </cell>
          <cell r="AK1613">
            <v>166</v>
          </cell>
          <cell r="AL1613">
            <v>7.77</v>
          </cell>
          <cell r="AM1613">
            <v>175</v>
          </cell>
          <cell r="AN1613">
            <v>48.4</v>
          </cell>
          <cell r="AO1613">
            <v>31.6</v>
          </cell>
          <cell r="AP1613">
            <v>2.63</v>
          </cell>
          <cell r="AQ1613">
            <v>0</v>
          </cell>
          <cell r="AR1613">
            <v>4.0999999999999996</v>
          </cell>
          <cell r="AS1613">
            <v>13600</v>
          </cell>
          <cell r="AT1613">
            <v>0</v>
          </cell>
          <cell r="AU1613">
            <v>48.9</v>
          </cell>
          <cell r="AV1613">
            <v>104</v>
          </cell>
          <cell r="AW1613">
            <v>36</v>
          </cell>
          <cell r="AX1613">
            <v>92.3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D1613" t="str">
            <v>W460x128</v>
          </cell>
          <cell r="BE1613" t="str">
            <v>W460x128</v>
          </cell>
          <cell r="BF1613">
            <v>128</v>
          </cell>
          <cell r="BG1613">
            <v>163.35402930000001</v>
          </cell>
          <cell r="BH1613">
            <v>46.754399999999997</v>
          </cell>
          <cell r="BI1613">
            <v>0</v>
          </cell>
          <cell r="BJ1613">
            <v>0</v>
          </cell>
          <cell r="BK1613">
            <v>28.205099999999998</v>
          </cell>
          <cell r="BL1613">
            <v>0</v>
          </cell>
          <cell r="BM1613">
            <v>0</v>
          </cell>
          <cell r="BN1613">
            <v>1.2196799999999999</v>
          </cell>
          <cell r="BO1613">
            <v>1.9565699999999999</v>
          </cell>
          <cell r="BP1613">
            <v>0</v>
          </cell>
          <cell r="BQ1613">
            <v>0</v>
          </cell>
          <cell r="BR1613">
            <v>0</v>
          </cell>
          <cell r="BS1613">
            <v>2.9729699999999997</v>
          </cell>
          <cell r="BT1613">
            <v>4.1291250000000002</v>
          </cell>
          <cell r="BU1613">
            <v>2.6998124999999997</v>
          </cell>
          <cell r="BV1613">
            <v>40.6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7.2</v>
          </cell>
          <cell r="CC1613">
            <v>0</v>
          </cell>
          <cell r="CD1613">
            <v>33.4</v>
          </cell>
          <cell r="CE1613">
            <v>0</v>
          </cell>
          <cell r="CF1613">
            <v>0</v>
          </cell>
          <cell r="CG1613">
            <v>4046.5727999999999</v>
          </cell>
          <cell r="CH1613">
            <v>172822.38</v>
          </cell>
          <cell r="CI1613">
            <v>0.82261435607864819</v>
          </cell>
          <cell r="CJ1613">
            <v>63783.756189714331</v>
          </cell>
          <cell r="CK1613">
            <v>3051.5953143059996</v>
          </cell>
          <cell r="CL1613">
            <v>2723.4667858859998</v>
          </cell>
          <cell r="CM1613">
            <v>19.743569999999998</v>
          </cell>
          <cell r="CN1613">
            <v>7295.5276687581745</v>
          </cell>
          <cell r="CO1613">
            <v>794.07103877639997</v>
          </cell>
          <cell r="CP1613">
            <v>518.44307490359995</v>
          </cell>
          <cell r="CQ1613">
            <v>6.6828299999999992</v>
          </cell>
          <cell r="CR1613">
            <v>0</v>
          </cell>
          <cell r="CS1613">
            <v>170.92379109662008</v>
          </cell>
          <cell r="CT1613">
            <v>3660723.2595445407</v>
          </cell>
          <cell r="CU1613">
            <v>0</v>
          </cell>
          <cell r="CV1613">
            <v>315.73170089999996</v>
          </cell>
          <cell r="CW1613">
            <v>4335.6278717191435</v>
          </cell>
          <cell r="CX1613">
            <v>590.63135115599994</v>
          </cell>
          <cell r="CY1613">
            <v>1514.3131586582999</v>
          </cell>
          <cell r="CZ1613">
            <v>0</v>
          </cell>
          <cell r="DA1613">
            <v>0</v>
          </cell>
          <cell r="DB1613">
            <v>0</v>
          </cell>
          <cell r="DC1613">
            <v>0</v>
          </cell>
        </row>
        <row r="1614">
          <cell r="C1614" t="str">
            <v>W18x97</v>
          </cell>
          <cell r="D1614" t="str">
            <v>F</v>
          </cell>
          <cell r="E1614">
            <v>97</v>
          </cell>
          <cell r="F1614">
            <v>28.5</v>
          </cell>
          <cell r="G1614">
            <v>18.600000000000001</v>
          </cell>
          <cell r="H1614">
            <v>0</v>
          </cell>
          <cell r="I1614">
            <v>0</v>
          </cell>
          <cell r="J1614">
            <v>11.1</v>
          </cell>
          <cell r="K1614">
            <v>0</v>
          </cell>
          <cell r="L1614">
            <v>0</v>
          </cell>
          <cell r="M1614">
            <v>0.53500000000000003</v>
          </cell>
          <cell r="N1614">
            <v>0.87</v>
          </cell>
          <cell r="O1614">
            <v>0</v>
          </cell>
          <cell r="P1614">
            <v>0</v>
          </cell>
          <cell r="Q1614">
            <v>0</v>
          </cell>
          <cell r="R1614">
            <v>1.27</v>
          </cell>
          <cell r="S1614">
            <v>1.75</v>
          </cell>
          <cell r="T1614">
            <v>1.125</v>
          </cell>
          <cell r="U1614">
            <v>16.060000000000002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6.41</v>
          </cell>
          <cell r="AB1614">
            <v>0</v>
          </cell>
          <cell r="AC1614">
            <v>30</v>
          </cell>
          <cell r="AD1614">
            <v>0</v>
          </cell>
          <cell r="AE1614">
            <v>0</v>
          </cell>
          <cell r="AF1614">
            <v>0</v>
          </cell>
          <cell r="AG1614">
            <v>2750</v>
          </cell>
          <cell r="AH1614">
            <v>2580</v>
          </cell>
          <cell r="AI1614">
            <v>1750</v>
          </cell>
          <cell r="AJ1614">
            <v>211</v>
          </cell>
          <cell r="AK1614">
            <v>188</v>
          </cell>
          <cell r="AL1614">
            <v>7.82</v>
          </cell>
          <cell r="AM1614">
            <v>201</v>
          </cell>
          <cell r="AN1614">
            <v>55.3</v>
          </cell>
          <cell r="AO1614">
            <v>36.1</v>
          </cell>
          <cell r="AP1614">
            <v>2.65</v>
          </cell>
          <cell r="AQ1614">
            <v>0</v>
          </cell>
          <cell r="AR1614">
            <v>5.86</v>
          </cell>
          <cell r="AS1614">
            <v>15800</v>
          </cell>
          <cell r="AT1614">
            <v>0</v>
          </cell>
          <cell r="AU1614">
            <v>49.4</v>
          </cell>
          <cell r="AV1614">
            <v>120</v>
          </cell>
          <cell r="AW1614">
            <v>40.9</v>
          </cell>
          <cell r="AX1614">
            <v>105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D1614" t="str">
            <v>W460x144</v>
          </cell>
          <cell r="BE1614" t="str">
            <v>W460x144</v>
          </cell>
          <cell r="BF1614">
            <v>144.4</v>
          </cell>
          <cell r="BG1614">
            <v>184.01540849999998</v>
          </cell>
          <cell r="BH1614">
            <v>47.262599999999999</v>
          </cell>
          <cell r="BI1614">
            <v>0</v>
          </cell>
          <cell r="BJ1614">
            <v>0</v>
          </cell>
          <cell r="BK1614">
            <v>28.205099999999998</v>
          </cell>
          <cell r="BL1614">
            <v>0</v>
          </cell>
          <cell r="BM1614">
            <v>0</v>
          </cell>
          <cell r="BN1614">
            <v>1.3594349999999999</v>
          </cell>
          <cell r="BO1614">
            <v>2.2106699999999999</v>
          </cell>
          <cell r="BP1614">
            <v>0</v>
          </cell>
          <cell r="BQ1614">
            <v>0</v>
          </cell>
          <cell r="BR1614">
            <v>0</v>
          </cell>
          <cell r="BS1614">
            <v>3.2270699999999999</v>
          </cell>
          <cell r="BT1614">
            <v>4.4467499999999998</v>
          </cell>
          <cell r="BU1614">
            <v>2.858625</v>
          </cell>
          <cell r="BV1614">
            <v>40.6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6.41</v>
          </cell>
          <cell r="CC1614">
            <v>0</v>
          </cell>
          <cell r="CD1614">
            <v>30</v>
          </cell>
          <cell r="CE1614">
            <v>0</v>
          </cell>
          <cell r="CF1614">
            <v>0</v>
          </cell>
          <cell r="CG1614">
            <v>0</v>
          </cell>
          <cell r="CH1614">
            <v>193195.75</v>
          </cell>
          <cell r="CI1614">
            <v>0.5227450834194366</v>
          </cell>
          <cell r="CJ1614">
            <v>72955.276687581747</v>
          </cell>
          <cell r="CK1614">
            <v>3461.755974831</v>
          </cell>
          <cell r="CL1614">
            <v>3084.4081671479998</v>
          </cell>
          <cell r="CM1614">
            <v>19.870619999999999</v>
          </cell>
          <cell r="CN1614">
            <v>8379.4346366879599</v>
          </cell>
          <cell r="CO1614">
            <v>907.27538108129988</v>
          </cell>
          <cell r="CP1614">
            <v>592.27199379809997</v>
          </cell>
          <cell r="CQ1614">
            <v>6.7336499999999999</v>
          </cell>
          <cell r="CR1614">
            <v>0</v>
          </cell>
          <cell r="CS1614">
            <v>244.29595507955946</v>
          </cell>
          <cell r="CT1614">
            <v>4252899.0809414517</v>
          </cell>
          <cell r="CU1614">
            <v>0</v>
          </cell>
          <cell r="CV1614">
            <v>318.96004139999997</v>
          </cell>
          <cell r="CW1614">
            <v>5002.6475442913197</v>
          </cell>
          <cell r="CX1614">
            <v>671.02284061889998</v>
          </cell>
          <cell r="CY1614">
            <v>1722.6747742049999</v>
          </cell>
          <cell r="CZ1614">
            <v>0</v>
          </cell>
          <cell r="DA1614">
            <v>0</v>
          </cell>
          <cell r="DB1614">
            <v>0</v>
          </cell>
          <cell r="DC1614">
            <v>0</v>
          </cell>
        </row>
        <row r="1615">
          <cell r="C1615" t="str">
            <v>W21x101</v>
          </cell>
          <cell r="D1615" t="str">
            <v>F</v>
          </cell>
          <cell r="E1615">
            <v>101</v>
          </cell>
          <cell r="F1615">
            <v>29.8</v>
          </cell>
          <cell r="G1615">
            <v>21.4</v>
          </cell>
          <cell r="H1615">
            <v>0</v>
          </cell>
          <cell r="I1615">
            <v>0</v>
          </cell>
          <cell r="J1615">
            <v>12.3</v>
          </cell>
          <cell r="K1615">
            <v>0</v>
          </cell>
          <cell r="L1615">
            <v>0</v>
          </cell>
          <cell r="M1615">
            <v>0.5</v>
          </cell>
          <cell r="N1615">
            <v>0.8</v>
          </cell>
          <cell r="O1615">
            <v>0</v>
          </cell>
          <cell r="P1615">
            <v>0</v>
          </cell>
          <cell r="Q1615">
            <v>0</v>
          </cell>
          <cell r="R1615">
            <v>1.3</v>
          </cell>
          <cell r="S1615">
            <v>1.6875</v>
          </cell>
          <cell r="T1615">
            <v>1.0625</v>
          </cell>
          <cell r="U1615">
            <v>18.799999999999997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7.68</v>
          </cell>
          <cell r="AB1615">
            <v>0</v>
          </cell>
          <cell r="AC1615">
            <v>37.5</v>
          </cell>
          <cell r="AD1615">
            <v>0</v>
          </cell>
          <cell r="AE1615">
            <v>0</v>
          </cell>
          <cell r="AF1615">
            <v>45.7</v>
          </cell>
          <cell r="AG1615">
            <v>2200</v>
          </cell>
          <cell r="AH1615">
            <v>6400</v>
          </cell>
          <cell r="AI1615">
            <v>2420</v>
          </cell>
          <cell r="AJ1615">
            <v>253</v>
          </cell>
          <cell r="AK1615">
            <v>227</v>
          </cell>
          <cell r="AL1615">
            <v>9.02</v>
          </cell>
          <cell r="AM1615">
            <v>248</v>
          </cell>
          <cell r="AN1615">
            <v>61.7</v>
          </cell>
          <cell r="AO1615">
            <v>40.299999999999997</v>
          </cell>
          <cell r="AP1615">
            <v>2.89</v>
          </cell>
          <cell r="AQ1615">
            <v>0</v>
          </cell>
          <cell r="AR1615">
            <v>5.21</v>
          </cell>
          <cell r="AS1615">
            <v>26200</v>
          </cell>
          <cell r="AT1615">
            <v>0</v>
          </cell>
          <cell r="AU1615">
            <v>63.2</v>
          </cell>
          <cell r="AV1615">
            <v>155</v>
          </cell>
          <cell r="AW1615">
            <v>48.5</v>
          </cell>
          <cell r="AX1615">
            <v>125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D1615" t="str">
            <v>W530x150</v>
          </cell>
          <cell r="BE1615" t="str">
            <v>W530x150</v>
          </cell>
          <cell r="BF1615">
            <v>150.4</v>
          </cell>
          <cell r="BG1615">
            <v>192.40909379999999</v>
          </cell>
          <cell r="BH1615">
            <v>54.377399999999994</v>
          </cell>
          <cell r="BI1615">
            <v>0</v>
          </cell>
          <cell r="BJ1615">
            <v>0</v>
          </cell>
          <cell r="BK1615">
            <v>31.254300000000001</v>
          </cell>
          <cell r="BL1615">
            <v>0</v>
          </cell>
          <cell r="BM1615">
            <v>0</v>
          </cell>
          <cell r="BN1615">
            <v>1.2705</v>
          </cell>
          <cell r="BO1615">
            <v>2.0327999999999999</v>
          </cell>
          <cell r="BP1615">
            <v>0</v>
          </cell>
          <cell r="BQ1615">
            <v>0</v>
          </cell>
          <cell r="BR1615">
            <v>0</v>
          </cell>
          <cell r="BS1615">
            <v>3.3033000000000001</v>
          </cell>
          <cell r="BT1615">
            <v>4.2879375</v>
          </cell>
          <cell r="BU1615">
            <v>2.6998124999999997</v>
          </cell>
          <cell r="BV1615">
            <v>47.500000000000007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7.68</v>
          </cell>
          <cell r="CC1615">
            <v>0</v>
          </cell>
          <cell r="CD1615">
            <v>37.5</v>
          </cell>
          <cell r="CE1615">
            <v>0</v>
          </cell>
          <cell r="CF1615">
            <v>0</v>
          </cell>
          <cell r="CG1615">
            <v>3210.5621000000001</v>
          </cell>
          <cell r="CH1615">
            <v>154556.6</v>
          </cell>
          <cell r="CI1615">
            <v>1.2967319898776721</v>
          </cell>
          <cell r="CJ1615">
            <v>100886.72547654161</v>
          </cell>
          <cell r="CK1615">
            <v>4150.8258845129994</v>
          </cell>
          <cell r="CL1615">
            <v>3724.2587975669999</v>
          </cell>
          <cell r="CM1615">
            <v>22.919819999999998</v>
          </cell>
          <cell r="CN1615">
            <v>10338.804924868728</v>
          </cell>
          <cell r="CO1615">
            <v>1012.2765101757</v>
          </cell>
          <cell r="CP1615">
            <v>661.17898476629989</v>
          </cell>
          <cell r="CQ1615">
            <v>7.3434900000000001</v>
          </cell>
          <cell r="CR1615">
            <v>0</v>
          </cell>
          <cell r="CS1615">
            <v>217.19828088131482</v>
          </cell>
          <cell r="CT1615">
            <v>7052275.6911813952</v>
          </cell>
          <cell r="CU1615">
            <v>0</v>
          </cell>
          <cell r="CV1615">
            <v>408.06223920000002</v>
          </cell>
          <cell r="CW1615">
            <v>6461.7530780429552</v>
          </cell>
          <cell r="CX1615">
            <v>795.71168141850001</v>
          </cell>
          <cell r="CY1615">
            <v>2050.803302625</v>
          </cell>
          <cell r="CZ1615">
            <v>0</v>
          </cell>
          <cell r="DA1615">
            <v>0</v>
          </cell>
          <cell r="DB1615">
            <v>0</v>
          </cell>
          <cell r="DC1615">
            <v>0</v>
          </cell>
        </row>
        <row r="1616">
          <cell r="C1616" t="str">
            <v>W21x111</v>
          </cell>
          <cell r="D1616" t="str">
            <v>F</v>
          </cell>
          <cell r="E1616">
            <v>111</v>
          </cell>
          <cell r="F1616">
            <v>32.700000000000003</v>
          </cell>
          <cell r="G1616">
            <v>21.5</v>
          </cell>
          <cell r="H1616">
            <v>0</v>
          </cell>
          <cell r="I1616">
            <v>0</v>
          </cell>
          <cell r="J1616">
            <v>12.3</v>
          </cell>
          <cell r="K1616">
            <v>0</v>
          </cell>
          <cell r="L1616">
            <v>0</v>
          </cell>
          <cell r="M1616">
            <v>0.55000000000000004</v>
          </cell>
          <cell r="N1616">
            <v>0.875</v>
          </cell>
          <cell r="O1616">
            <v>0</v>
          </cell>
          <cell r="P1616">
            <v>0</v>
          </cell>
          <cell r="Q1616">
            <v>0</v>
          </cell>
          <cell r="R1616">
            <v>1.38</v>
          </cell>
          <cell r="S1616">
            <v>1.75</v>
          </cell>
          <cell r="T1616">
            <v>1.125</v>
          </cell>
          <cell r="U1616">
            <v>18.740000000000002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7.05</v>
          </cell>
          <cell r="AB1616">
            <v>0</v>
          </cell>
          <cell r="AC1616">
            <v>34.1</v>
          </cell>
          <cell r="AD1616">
            <v>0</v>
          </cell>
          <cell r="AE1616">
            <v>0</v>
          </cell>
          <cell r="AF1616">
            <v>55.3</v>
          </cell>
          <cell r="AG1616">
            <v>2400</v>
          </cell>
          <cell r="AH1616">
            <v>4510</v>
          </cell>
          <cell r="AI1616">
            <v>2670</v>
          </cell>
          <cell r="AJ1616">
            <v>279</v>
          </cell>
          <cell r="AK1616">
            <v>249</v>
          </cell>
          <cell r="AL1616">
            <v>9.0500000000000007</v>
          </cell>
          <cell r="AM1616">
            <v>274</v>
          </cell>
          <cell r="AN1616">
            <v>68.2</v>
          </cell>
          <cell r="AO1616">
            <v>44.5</v>
          </cell>
          <cell r="AP1616">
            <v>2.9</v>
          </cell>
          <cell r="AQ1616">
            <v>0</v>
          </cell>
          <cell r="AR1616">
            <v>6.83</v>
          </cell>
          <cell r="AS1616">
            <v>29200</v>
          </cell>
          <cell r="AT1616">
            <v>0</v>
          </cell>
          <cell r="AU1616">
            <v>63.7</v>
          </cell>
          <cell r="AV1616">
            <v>172</v>
          </cell>
          <cell r="AW1616">
            <v>53.2</v>
          </cell>
          <cell r="AX1616">
            <v>138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D1616" t="str">
            <v>W530x165</v>
          </cell>
          <cell r="BE1616" t="str">
            <v>W530x165</v>
          </cell>
          <cell r="BF1616">
            <v>165.2</v>
          </cell>
          <cell r="BG1616">
            <v>211.13346870000001</v>
          </cell>
          <cell r="BH1616">
            <v>54.631499999999996</v>
          </cell>
          <cell r="BI1616">
            <v>0</v>
          </cell>
          <cell r="BJ1616">
            <v>0</v>
          </cell>
          <cell r="BK1616">
            <v>31.254300000000001</v>
          </cell>
          <cell r="BL1616">
            <v>0</v>
          </cell>
          <cell r="BM1616">
            <v>0</v>
          </cell>
          <cell r="BN1616">
            <v>1.3975500000000001</v>
          </cell>
          <cell r="BO1616">
            <v>2.2233749999999999</v>
          </cell>
          <cell r="BP1616">
            <v>0</v>
          </cell>
          <cell r="BQ1616">
            <v>0</v>
          </cell>
          <cell r="BR1616">
            <v>0</v>
          </cell>
          <cell r="BS1616">
            <v>3.5065799999999996</v>
          </cell>
          <cell r="BT1616">
            <v>4.4467499999999998</v>
          </cell>
          <cell r="BU1616">
            <v>2.858625</v>
          </cell>
          <cell r="BV1616">
            <v>47.400000000000006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7.05</v>
          </cell>
          <cell r="CC1616">
            <v>0</v>
          </cell>
          <cell r="CD1616">
            <v>34.1</v>
          </cell>
          <cell r="CE1616">
            <v>0</v>
          </cell>
          <cell r="CF1616">
            <v>0</v>
          </cell>
          <cell r="CG1616">
            <v>3884.9908999999998</v>
          </cell>
          <cell r="CH1616">
            <v>168607.2</v>
          </cell>
          <cell r="CI1616">
            <v>0.91379082411692203</v>
          </cell>
          <cell r="CJ1616">
            <v>111308.90786048186</v>
          </cell>
          <cell r="CK1616">
            <v>4577.3929714589995</v>
          </cell>
          <cell r="CL1616">
            <v>4085.2001788289999</v>
          </cell>
          <cell r="CM1616">
            <v>22.99605</v>
          </cell>
          <cell r="CN1616">
            <v>11422.711892798514</v>
          </cell>
          <cell r="CO1616">
            <v>1118.9182819122</v>
          </cell>
          <cell r="CP1616">
            <v>730.08597573449993</v>
          </cell>
          <cell r="CQ1616">
            <v>7.3688999999999991</v>
          </cell>
          <cell r="CR1616">
            <v>0</v>
          </cell>
          <cell r="CS1616">
            <v>284.73402272924761</v>
          </cell>
          <cell r="CT1616">
            <v>7859788.1749044554</v>
          </cell>
          <cell r="CU1616">
            <v>0</v>
          </cell>
          <cell r="CV1616">
            <v>411.29057970000002</v>
          </cell>
          <cell r="CW1616">
            <v>7170.4614801508915</v>
          </cell>
          <cell r="CX1616">
            <v>872.82188559719998</v>
          </cell>
          <cell r="CY1616">
            <v>2264.086846098</v>
          </cell>
          <cell r="CZ1616">
            <v>0</v>
          </cell>
          <cell r="DA1616">
            <v>0</v>
          </cell>
          <cell r="DB1616">
            <v>0</v>
          </cell>
          <cell r="DC1616">
            <v>0</v>
          </cell>
        </row>
        <row r="1617">
          <cell r="C1617" t="str">
            <v>W21x122</v>
          </cell>
          <cell r="D1617" t="str">
            <v>F</v>
          </cell>
          <cell r="E1617">
            <v>122</v>
          </cell>
          <cell r="F1617">
            <v>35.9</v>
          </cell>
          <cell r="G1617">
            <v>21.7</v>
          </cell>
          <cell r="H1617">
            <v>0</v>
          </cell>
          <cell r="I1617">
            <v>0</v>
          </cell>
          <cell r="J1617">
            <v>12.4</v>
          </cell>
          <cell r="K1617">
            <v>0</v>
          </cell>
          <cell r="L1617">
            <v>0</v>
          </cell>
          <cell r="M1617">
            <v>0.6</v>
          </cell>
          <cell r="N1617">
            <v>0.96</v>
          </cell>
          <cell r="O1617">
            <v>0</v>
          </cell>
          <cell r="P1617">
            <v>0</v>
          </cell>
          <cell r="Q1617">
            <v>0</v>
          </cell>
          <cell r="R1617">
            <v>1.46</v>
          </cell>
          <cell r="S1617">
            <v>1.8125</v>
          </cell>
          <cell r="T1617">
            <v>1.125</v>
          </cell>
          <cell r="U1617">
            <v>18.78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6.45</v>
          </cell>
          <cell r="AB1617">
            <v>0</v>
          </cell>
          <cell r="AC1617">
            <v>31.3</v>
          </cell>
          <cell r="AD1617">
            <v>0</v>
          </cell>
          <cell r="AE1617">
            <v>0</v>
          </cell>
          <cell r="AF1617">
            <v>0</v>
          </cell>
          <cell r="AG1617">
            <v>2630</v>
          </cell>
          <cell r="AH1617">
            <v>3160</v>
          </cell>
          <cell r="AI1617">
            <v>2960</v>
          </cell>
          <cell r="AJ1617">
            <v>307</v>
          </cell>
          <cell r="AK1617">
            <v>273</v>
          </cell>
          <cell r="AL1617">
            <v>9.09</v>
          </cell>
          <cell r="AM1617">
            <v>305</v>
          </cell>
          <cell r="AN1617">
            <v>75.599999999999994</v>
          </cell>
          <cell r="AO1617">
            <v>49.2</v>
          </cell>
          <cell r="AP1617">
            <v>2.92</v>
          </cell>
          <cell r="AQ1617">
            <v>0</v>
          </cell>
          <cell r="AR1617">
            <v>8.98</v>
          </cell>
          <cell r="AS1617">
            <v>32700</v>
          </cell>
          <cell r="AT1617">
            <v>0</v>
          </cell>
          <cell r="AU1617">
            <v>64.2</v>
          </cell>
          <cell r="AV1617">
            <v>191</v>
          </cell>
          <cell r="AW1617">
            <v>58.6</v>
          </cell>
          <cell r="AX1617">
            <v>153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D1617" t="str">
            <v>W530x182</v>
          </cell>
          <cell r="BE1617" t="str">
            <v>W530x182</v>
          </cell>
          <cell r="BF1617">
            <v>181.6</v>
          </cell>
          <cell r="BG1617">
            <v>231.79484789999998</v>
          </cell>
          <cell r="BH1617">
            <v>55.139699999999998</v>
          </cell>
          <cell r="BI1617">
            <v>0</v>
          </cell>
          <cell r="BJ1617">
            <v>0</v>
          </cell>
          <cell r="BK1617">
            <v>31.508400000000002</v>
          </cell>
          <cell r="BL1617">
            <v>0</v>
          </cell>
          <cell r="BM1617">
            <v>0</v>
          </cell>
          <cell r="BN1617">
            <v>1.5246</v>
          </cell>
          <cell r="BO1617">
            <v>2.4393599999999998</v>
          </cell>
          <cell r="BP1617">
            <v>0</v>
          </cell>
          <cell r="BQ1617">
            <v>0</v>
          </cell>
          <cell r="BR1617">
            <v>0</v>
          </cell>
          <cell r="BS1617">
            <v>3.7098599999999999</v>
          </cell>
          <cell r="BT1617">
            <v>4.6055624999999996</v>
          </cell>
          <cell r="BU1617">
            <v>2.858625</v>
          </cell>
          <cell r="BV1617">
            <v>47.500000000000007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6.45</v>
          </cell>
          <cell r="CC1617">
            <v>0</v>
          </cell>
          <cell r="CD1617">
            <v>31.3</v>
          </cell>
          <cell r="CE1617">
            <v>0</v>
          </cell>
          <cell r="CF1617">
            <v>0</v>
          </cell>
          <cell r="CG1617">
            <v>0</v>
          </cell>
          <cell r="CH1617">
            <v>184765.39</v>
          </cell>
          <cell r="CI1617">
            <v>0.64026142000210062</v>
          </cell>
          <cell r="CJ1617">
            <v>123398.63942585255</v>
          </cell>
          <cell r="CK1617">
            <v>5036.7729112469997</v>
          </cell>
          <cell r="CL1617">
            <v>4478.9544129329997</v>
          </cell>
          <cell r="CM1617">
            <v>23.09769</v>
          </cell>
          <cell r="CN1617">
            <v>12715.062508407105</v>
          </cell>
          <cell r="CO1617">
            <v>1240.3258374275999</v>
          </cell>
          <cell r="CP1617">
            <v>807.19617991320001</v>
          </cell>
          <cell r="CQ1617">
            <v>7.4197199999999999</v>
          </cell>
          <cell r="CR1617">
            <v>0</v>
          </cell>
          <cell r="CS1617">
            <v>374.36479123113378</v>
          </cell>
          <cell r="CT1617">
            <v>8801886.0725813601</v>
          </cell>
          <cell r="CU1617">
            <v>0</v>
          </cell>
          <cell r="CV1617">
            <v>414.51892020000003</v>
          </cell>
          <cell r="CW1617">
            <v>7962.5473413303507</v>
          </cell>
          <cell r="CX1617">
            <v>961.41658827059996</v>
          </cell>
          <cell r="CY1617">
            <v>2510.1832424129998</v>
          </cell>
          <cell r="CZ1617">
            <v>0</v>
          </cell>
          <cell r="DA1617">
            <v>0</v>
          </cell>
          <cell r="DB1617">
            <v>0</v>
          </cell>
          <cell r="DC1617">
            <v>0</v>
          </cell>
        </row>
        <row r="1618">
          <cell r="C1618" t="str">
            <v>W21x132</v>
          </cell>
          <cell r="D1618" t="str">
            <v>F</v>
          </cell>
          <cell r="E1618">
            <v>132</v>
          </cell>
          <cell r="F1618">
            <v>38.799999999999997</v>
          </cell>
          <cell r="G1618">
            <v>21.8</v>
          </cell>
          <cell r="H1618">
            <v>0</v>
          </cell>
          <cell r="I1618">
            <v>0</v>
          </cell>
          <cell r="J1618">
            <v>12.4</v>
          </cell>
          <cell r="K1618">
            <v>0</v>
          </cell>
          <cell r="L1618">
            <v>0</v>
          </cell>
          <cell r="M1618">
            <v>0.65</v>
          </cell>
          <cell r="N1618">
            <v>1.03</v>
          </cell>
          <cell r="O1618">
            <v>0</v>
          </cell>
          <cell r="P1618">
            <v>0</v>
          </cell>
          <cell r="Q1618">
            <v>0</v>
          </cell>
          <cell r="R1618">
            <v>1.54</v>
          </cell>
          <cell r="S1618">
            <v>1.9375</v>
          </cell>
          <cell r="T1618">
            <v>1.125</v>
          </cell>
          <cell r="U1618">
            <v>18.72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6.01</v>
          </cell>
          <cell r="AB1618">
            <v>0</v>
          </cell>
          <cell r="AC1618">
            <v>28.9</v>
          </cell>
          <cell r="AD1618">
            <v>0</v>
          </cell>
          <cell r="AE1618">
            <v>0</v>
          </cell>
          <cell r="AF1618">
            <v>0</v>
          </cell>
          <cell r="AG1618">
            <v>2840</v>
          </cell>
          <cell r="AH1618">
            <v>2350</v>
          </cell>
          <cell r="AI1618">
            <v>3220</v>
          </cell>
          <cell r="AJ1618">
            <v>333</v>
          </cell>
          <cell r="AK1618">
            <v>295</v>
          </cell>
          <cell r="AL1618">
            <v>9.1199999999999992</v>
          </cell>
          <cell r="AM1618">
            <v>333</v>
          </cell>
          <cell r="AN1618">
            <v>82.3</v>
          </cell>
          <cell r="AO1618">
            <v>53.5</v>
          </cell>
          <cell r="AP1618">
            <v>2.93</v>
          </cell>
          <cell r="AQ1618">
            <v>0</v>
          </cell>
          <cell r="AR1618">
            <v>11.3</v>
          </cell>
          <cell r="AS1618">
            <v>36000</v>
          </cell>
          <cell r="AT1618">
            <v>0</v>
          </cell>
          <cell r="AU1618">
            <v>64.7</v>
          </cell>
          <cell r="AV1618">
            <v>208</v>
          </cell>
          <cell r="AW1618">
            <v>63.4</v>
          </cell>
          <cell r="AX1618">
            <v>166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D1618" t="str">
            <v>W530x196</v>
          </cell>
          <cell r="BE1618" t="str">
            <v>W530x196</v>
          </cell>
          <cell r="BF1618">
            <v>196.5</v>
          </cell>
          <cell r="BG1618">
            <v>250.51922279999997</v>
          </cell>
          <cell r="BH1618">
            <v>55.393799999999999</v>
          </cell>
          <cell r="BI1618">
            <v>0</v>
          </cell>
          <cell r="BJ1618">
            <v>0</v>
          </cell>
          <cell r="BK1618">
            <v>31.508400000000002</v>
          </cell>
          <cell r="BL1618">
            <v>0</v>
          </cell>
          <cell r="BM1618">
            <v>0</v>
          </cell>
          <cell r="BN1618">
            <v>1.6516500000000001</v>
          </cell>
          <cell r="BO1618">
            <v>2.6172300000000002</v>
          </cell>
          <cell r="BP1618">
            <v>0</v>
          </cell>
          <cell r="BQ1618">
            <v>0</v>
          </cell>
          <cell r="BR1618">
            <v>0</v>
          </cell>
          <cell r="BS1618">
            <v>3.9131399999999998</v>
          </cell>
          <cell r="BT1618">
            <v>4.9231875</v>
          </cell>
          <cell r="BU1618">
            <v>2.858625</v>
          </cell>
          <cell r="BV1618">
            <v>47.300000000000004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6.01</v>
          </cell>
          <cell r="CC1618">
            <v>0</v>
          </cell>
          <cell r="CD1618">
            <v>28.9</v>
          </cell>
          <cell r="CE1618">
            <v>0</v>
          </cell>
          <cell r="CF1618">
            <v>0</v>
          </cell>
          <cell r="CG1618">
            <v>0</v>
          </cell>
          <cell r="CH1618">
            <v>199518.52</v>
          </cell>
          <cell r="CI1618">
            <v>0.47614377753320769</v>
          </cell>
          <cell r="CJ1618">
            <v>134237.70910515042</v>
          </cell>
          <cell r="CK1618">
            <v>5463.3399981929997</v>
          </cell>
          <cell r="CL1618">
            <v>4839.8957941949993</v>
          </cell>
          <cell r="CM1618">
            <v>23.173919999999999</v>
          </cell>
          <cell r="CN1618">
            <v>13882.346935408412</v>
          </cell>
          <cell r="CO1618">
            <v>1350.2488944482998</v>
          </cell>
          <cell r="CP1618">
            <v>877.74381352349997</v>
          </cell>
          <cell r="CQ1618">
            <v>7.4451299999999998</v>
          </cell>
          <cell r="CR1618">
            <v>0</v>
          </cell>
          <cell r="CS1618">
            <v>471.08264375409931</v>
          </cell>
          <cell r="CT1618">
            <v>9690149.8046767265</v>
          </cell>
          <cell r="CU1618">
            <v>0</v>
          </cell>
          <cell r="CV1618">
            <v>417.74726069999997</v>
          </cell>
          <cell r="CW1618">
            <v>8671.255743438287</v>
          </cell>
          <cell r="CX1618">
            <v>1040.1674350914</v>
          </cell>
          <cell r="CY1618">
            <v>2723.4667858859998</v>
          </cell>
          <cell r="CZ1618">
            <v>0</v>
          </cell>
          <cell r="DA1618">
            <v>0</v>
          </cell>
          <cell r="DB1618">
            <v>0</v>
          </cell>
          <cell r="DC1618">
            <v>0</v>
          </cell>
        </row>
        <row r="1619">
          <cell r="C1619" t="str">
            <v>W21x147</v>
          </cell>
          <cell r="D1619" t="str">
            <v>F</v>
          </cell>
          <cell r="E1619">
            <v>147</v>
          </cell>
          <cell r="F1619">
            <v>43.2</v>
          </cell>
          <cell r="G1619">
            <v>22.1</v>
          </cell>
          <cell r="H1619">
            <v>0</v>
          </cell>
          <cell r="I1619">
            <v>0</v>
          </cell>
          <cell r="J1619">
            <v>12.5</v>
          </cell>
          <cell r="K1619">
            <v>0</v>
          </cell>
          <cell r="L1619">
            <v>0</v>
          </cell>
          <cell r="M1619">
            <v>0.72</v>
          </cell>
          <cell r="N1619">
            <v>1.1499999999999999</v>
          </cell>
          <cell r="O1619">
            <v>0</v>
          </cell>
          <cell r="P1619">
            <v>0</v>
          </cell>
          <cell r="Q1619">
            <v>0</v>
          </cell>
          <cell r="R1619">
            <v>1.65</v>
          </cell>
          <cell r="S1619">
            <v>2</v>
          </cell>
          <cell r="T1619">
            <v>1.1875</v>
          </cell>
          <cell r="U1619">
            <v>18.8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5.44</v>
          </cell>
          <cell r="AB1619">
            <v>0</v>
          </cell>
          <cell r="AC1619">
            <v>26.1</v>
          </cell>
          <cell r="AD1619">
            <v>0</v>
          </cell>
          <cell r="AE1619">
            <v>0</v>
          </cell>
          <cell r="AF1619">
            <v>0</v>
          </cell>
          <cell r="AG1619">
            <v>3140</v>
          </cell>
          <cell r="AH1619">
            <v>1590</v>
          </cell>
          <cell r="AI1619">
            <v>3630</v>
          </cell>
          <cell r="AJ1619">
            <v>373</v>
          </cell>
          <cell r="AK1619">
            <v>329</v>
          </cell>
          <cell r="AL1619">
            <v>9.17</v>
          </cell>
          <cell r="AM1619">
            <v>376</v>
          </cell>
          <cell r="AN1619">
            <v>92.6</v>
          </cell>
          <cell r="AO1619">
            <v>60.1</v>
          </cell>
          <cell r="AP1619">
            <v>2.95</v>
          </cell>
          <cell r="AQ1619">
            <v>0</v>
          </cell>
          <cell r="AR1619">
            <v>15.4</v>
          </cell>
          <cell r="AS1619">
            <v>41100</v>
          </cell>
          <cell r="AT1619">
            <v>0</v>
          </cell>
          <cell r="AU1619">
            <v>65.400000000000006</v>
          </cell>
          <cell r="AV1619">
            <v>235</v>
          </cell>
          <cell r="AW1619">
            <v>70.900000000000006</v>
          </cell>
          <cell r="AX1619">
            <v>186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D1619" t="str">
            <v>W530x219</v>
          </cell>
          <cell r="BE1619" t="str">
            <v>W530x219</v>
          </cell>
          <cell r="BF1619">
            <v>218.79999999999998</v>
          </cell>
          <cell r="BG1619">
            <v>278.92861920000001</v>
          </cell>
          <cell r="BH1619">
            <v>56.156100000000002</v>
          </cell>
          <cell r="BI1619">
            <v>0</v>
          </cell>
          <cell r="BJ1619">
            <v>0</v>
          </cell>
          <cell r="BK1619">
            <v>31.762499999999999</v>
          </cell>
          <cell r="BL1619">
            <v>0</v>
          </cell>
          <cell r="BM1619">
            <v>0</v>
          </cell>
          <cell r="BN1619">
            <v>1.8295199999999998</v>
          </cell>
          <cell r="BO1619">
            <v>2.9221499999999998</v>
          </cell>
          <cell r="BP1619">
            <v>0</v>
          </cell>
          <cell r="BQ1619">
            <v>0</v>
          </cell>
          <cell r="BR1619">
            <v>0</v>
          </cell>
          <cell r="BS1619">
            <v>4.1926499999999995</v>
          </cell>
          <cell r="BT1619">
            <v>5.0819999999999999</v>
          </cell>
          <cell r="BU1619">
            <v>3.0174374999999998</v>
          </cell>
          <cell r="BV1619">
            <v>47.500000000000007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5.44</v>
          </cell>
          <cell r="CC1619">
            <v>0</v>
          </cell>
          <cell r="CD1619">
            <v>26.1</v>
          </cell>
          <cell r="CE1619">
            <v>0</v>
          </cell>
          <cell r="CF1619">
            <v>0</v>
          </cell>
          <cell r="CG1619">
            <v>0</v>
          </cell>
          <cell r="CH1619">
            <v>220594.42</v>
          </cell>
          <cell r="CI1619">
            <v>0.32215685373523417</v>
          </cell>
          <cell r="CJ1619">
            <v>151330.08821481242</v>
          </cell>
          <cell r="CK1619">
            <v>6119.5970550329994</v>
          </cell>
          <cell r="CL1619">
            <v>5397.7142925089993</v>
          </cell>
          <cell r="CM1619">
            <v>23.30097</v>
          </cell>
          <cell r="CN1619">
            <v>15674.962305446135</v>
          </cell>
          <cell r="CO1619">
            <v>1519.2350865845999</v>
          </cell>
          <cell r="CP1619">
            <v>986.0262279021</v>
          </cell>
          <cell r="CQ1619">
            <v>7.4959500000000006</v>
          </cell>
          <cell r="CR1619">
            <v>0</v>
          </cell>
          <cell r="CS1619">
            <v>642.00643485071942</v>
          </cell>
          <cell r="CT1619">
            <v>11062921.027005929</v>
          </cell>
          <cell r="CU1619">
            <v>0</v>
          </cell>
          <cell r="CV1619">
            <v>422.26693740000002</v>
          </cell>
          <cell r="CW1619">
            <v>9796.8514409038344</v>
          </cell>
          <cell r="CX1619">
            <v>1163.2156332489001</v>
          </cell>
          <cell r="CY1619">
            <v>3051.5953143059996</v>
          </cell>
          <cell r="CZ1619">
            <v>0</v>
          </cell>
          <cell r="DA1619">
            <v>0</v>
          </cell>
          <cell r="DB1619">
            <v>0</v>
          </cell>
          <cell r="DC1619">
            <v>0</v>
          </cell>
        </row>
        <row r="1620">
          <cell r="C1620" t="str">
            <v>W21x166</v>
          </cell>
          <cell r="D1620" t="str">
            <v>F</v>
          </cell>
          <cell r="E1620">
            <v>166</v>
          </cell>
          <cell r="F1620">
            <v>48.8</v>
          </cell>
          <cell r="G1620">
            <v>22.5</v>
          </cell>
          <cell r="H1620">
            <v>0</v>
          </cell>
          <cell r="I1620">
            <v>0</v>
          </cell>
          <cell r="J1620">
            <v>12.4</v>
          </cell>
          <cell r="K1620">
            <v>0</v>
          </cell>
          <cell r="L1620">
            <v>0</v>
          </cell>
          <cell r="M1620">
            <v>0.75</v>
          </cell>
          <cell r="N1620">
            <v>1.36</v>
          </cell>
          <cell r="O1620">
            <v>0</v>
          </cell>
          <cell r="P1620">
            <v>0</v>
          </cell>
          <cell r="Q1620">
            <v>0</v>
          </cell>
          <cell r="R1620">
            <v>1.86</v>
          </cell>
          <cell r="S1620">
            <v>2.25</v>
          </cell>
          <cell r="T1620">
            <v>1.1875</v>
          </cell>
          <cell r="U1620">
            <v>18.78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4.57</v>
          </cell>
          <cell r="AB1620">
            <v>0</v>
          </cell>
          <cell r="AC1620">
            <v>25</v>
          </cell>
          <cell r="AD1620">
            <v>0</v>
          </cell>
          <cell r="AE1620">
            <v>0</v>
          </cell>
          <cell r="AF1620">
            <v>0</v>
          </cell>
          <cell r="AG1620">
            <v>3580</v>
          </cell>
          <cell r="AH1620">
            <v>922</v>
          </cell>
          <cell r="AI1620">
            <v>4280</v>
          </cell>
          <cell r="AJ1620">
            <v>432</v>
          </cell>
          <cell r="AK1620">
            <v>380</v>
          </cell>
          <cell r="AL1620">
            <v>9.36</v>
          </cell>
          <cell r="AM1620">
            <v>435</v>
          </cell>
          <cell r="AN1620">
            <v>108</v>
          </cell>
          <cell r="AO1620">
            <v>70</v>
          </cell>
          <cell r="AP1620">
            <v>2.99</v>
          </cell>
          <cell r="AQ1620">
            <v>0</v>
          </cell>
          <cell r="AR1620">
            <v>23.6</v>
          </cell>
          <cell r="AS1620">
            <v>48500</v>
          </cell>
          <cell r="AT1620">
            <v>0</v>
          </cell>
          <cell r="AU1620">
            <v>65.599999999999994</v>
          </cell>
          <cell r="AV1620">
            <v>277</v>
          </cell>
          <cell r="AW1620">
            <v>83.8</v>
          </cell>
          <cell r="AX1620">
            <v>215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D1620" t="str">
            <v>W530x248</v>
          </cell>
          <cell r="BE1620" t="str">
            <v>W530x248</v>
          </cell>
          <cell r="BF1620">
            <v>247.1</v>
          </cell>
          <cell r="BG1620">
            <v>315.08603279999994</v>
          </cell>
          <cell r="BH1620">
            <v>57.172499999999999</v>
          </cell>
          <cell r="BI1620">
            <v>0</v>
          </cell>
          <cell r="BJ1620">
            <v>0</v>
          </cell>
          <cell r="BK1620">
            <v>31.508400000000002</v>
          </cell>
          <cell r="BL1620">
            <v>0</v>
          </cell>
          <cell r="BM1620">
            <v>0</v>
          </cell>
          <cell r="BN1620">
            <v>1.9057499999999998</v>
          </cell>
          <cell r="BO1620">
            <v>3.4557600000000002</v>
          </cell>
          <cell r="BP1620">
            <v>0</v>
          </cell>
          <cell r="BQ1620">
            <v>0</v>
          </cell>
          <cell r="BR1620">
            <v>0</v>
          </cell>
          <cell r="BS1620">
            <v>4.7262599999999999</v>
          </cell>
          <cell r="BT1620">
            <v>5.7172499999999999</v>
          </cell>
          <cell r="BU1620">
            <v>3.0174374999999998</v>
          </cell>
          <cell r="BV1620">
            <v>47.500000000000007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4.57</v>
          </cell>
          <cell r="CC1620">
            <v>0</v>
          </cell>
          <cell r="CD1620">
            <v>25</v>
          </cell>
          <cell r="CE1620">
            <v>0</v>
          </cell>
          <cell r="CF1620">
            <v>0</v>
          </cell>
          <cell r="CG1620">
            <v>0</v>
          </cell>
          <cell r="CH1620">
            <v>251505.74</v>
          </cell>
          <cell r="CI1620">
            <v>0.18681045229175214</v>
          </cell>
          <cell r="CJ1620">
            <v>178427.76241305706</v>
          </cell>
          <cell r="CK1620">
            <v>7087.5762138719992</v>
          </cell>
          <cell r="CL1620">
            <v>6234.4420399799992</v>
          </cell>
          <cell r="CM1620">
            <v>23.783759999999997</v>
          </cell>
          <cell r="CN1620">
            <v>18134.597348056035</v>
          </cell>
          <cell r="CO1620">
            <v>1771.8940534679998</v>
          </cell>
          <cell r="CP1620">
            <v>1148.4498494699999</v>
          </cell>
          <cell r="CQ1620">
            <v>7.5975900000000003</v>
          </cell>
          <cell r="CR1620">
            <v>0</v>
          </cell>
          <cell r="CS1620">
            <v>983.85401704395963</v>
          </cell>
          <cell r="CT1620">
            <v>13054785.153522812</v>
          </cell>
          <cell r="CU1620">
            <v>0</v>
          </cell>
          <cell r="CV1620">
            <v>423.55827359999995</v>
          </cell>
          <cell r="CW1620">
            <v>11547.778081405797</v>
          </cell>
          <cell r="CX1620">
            <v>1374.8585340797999</v>
          </cell>
          <cell r="CY1620">
            <v>3527.381680515</v>
          </cell>
          <cell r="CZ1620">
            <v>0</v>
          </cell>
          <cell r="DA1620">
            <v>0</v>
          </cell>
          <cell r="DB1620">
            <v>0</v>
          </cell>
          <cell r="DC1620">
            <v>0</v>
          </cell>
        </row>
        <row r="1621">
          <cell r="C1621" t="str">
            <v>W21x182</v>
          </cell>
          <cell r="D1621" t="str">
            <v>F</v>
          </cell>
          <cell r="E1621">
            <v>182</v>
          </cell>
          <cell r="F1621">
            <v>53.6</v>
          </cell>
          <cell r="G1621">
            <v>22.7</v>
          </cell>
          <cell r="H1621">
            <v>0</v>
          </cell>
          <cell r="I1621">
            <v>0</v>
          </cell>
          <cell r="J1621">
            <v>12.5</v>
          </cell>
          <cell r="K1621">
            <v>0</v>
          </cell>
          <cell r="L1621">
            <v>0</v>
          </cell>
          <cell r="M1621">
            <v>0.83</v>
          </cell>
          <cell r="N1621">
            <v>1.48</v>
          </cell>
          <cell r="O1621">
            <v>0</v>
          </cell>
          <cell r="P1621">
            <v>0</v>
          </cell>
          <cell r="Q1621">
            <v>0</v>
          </cell>
          <cell r="R1621">
            <v>1.98</v>
          </cell>
          <cell r="S1621">
            <v>2.375</v>
          </cell>
          <cell r="T1621">
            <v>1.25</v>
          </cell>
          <cell r="U1621">
            <v>18.739999999999998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4.22</v>
          </cell>
          <cell r="AB1621">
            <v>0</v>
          </cell>
          <cell r="AC1621">
            <v>22.6</v>
          </cell>
          <cell r="AD1621">
            <v>0</v>
          </cell>
          <cell r="AE1621">
            <v>0</v>
          </cell>
          <cell r="AF1621">
            <v>0</v>
          </cell>
          <cell r="AG1621">
            <v>3890</v>
          </cell>
          <cell r="AH1621">
            <v>664</v>
          </cell>
          <cell r="AI1621">
            <v>4730</v>
          </cell>
          <cell r="AJ1621">
            <v>476</v>
          </cell>
          <cell r="AK1621">
            <v>417</v>
          </cell>
          <cell r="AL1621">
            <v>9.4</v>
          </cell>
          <cell r="AM1621">
            <v>483</v>
          </cell>
          <cell r="AN1621">
            <v>119</v>
          </cell>
          <cell r="AO1621">
            <v>77.2</v>
          </cell>
          <cell r="AP1621">
            <v>3</v>
          </cell>
          <cell r="AQ1621">
            <v>0</v>
          </cell>
          <cell r="AR1621">
            <v>30.7</v>
          </cell>
          <cell r="AS1621">
            <v>54500</v>
          </cell>
          <cell r="AT1621">
            <v>0</v>
          </cell>
          <cell r="AU1621">
            <v>66.400000000000006</v>
          </cell>
          <cell r="AV1621">
            <v>307</v>
          </cell>
          <cell r="AW1621">
            <v>91.7</v>
          </cell>
          <cell r="AX1621">
            <v>237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D1621" t="str">
            <v>W530x272</v>
          </cell>
          <cell r="BE1621" t="str">
            <v>W530x272</v>
          </cell>
          <cell r="BF1621">
            <v>270.90000000000003</v>
          </cell>
          <cell r="BG1621">
            <v>346.07810159999997</v>
          </cell>
          <cell r="BH1621">
            <v>57.680699999999995</v>
          </cell>
          <cell r="BI1621">
            <v>0</v>
          </cell>
          <cell r="BJ1621">
            <v>0</v>
          </cell>
          <cell r="BK1621">
            <v>31.762499999999999</v>
          </cell>
          <cell r="BL1621">
            <v>0</v>
          </cell>
          <cell r="BM1621">
            <v>0</v>
          </cell>
          <cell r="BN1621">
            <v>2.1090299999999997</v>
          </cell>
          <cell r="BO1621">
            <v>3.7606799999999998</v>
          </cell>
          <cell r="BP1621">
            <v>0</v>
          </cell>
          <cell r="BQ1621">
            <v>0</v>
          </cell>
          <cell r="BR1621">
            <v>0</v>
          </cell>
          <cell r="BS1621">
            <v>5.03118</v>
          </cell>
          <cell r="BT1621">
            <v>6.0348749999999995</v>
          </cell>
          <cell r="BU1621">
            <v>3.17625</v>
          </cell>
          <cell r="BV1621">
            <v>47.400000000000006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4.22</v>
          </cell>
          <cell r="CC1621">
            <v>0</v>
          </cell>
          <cell r="CD1621">
            <v>22.6</v>
          </cell>
          <cell r="CE1621">
            <v>0</v>
          </cell>
          <cell r="CF1621">
            <v>0</v>
          </cell>
          <cell r="CG1621">
            <v>0</v>
          </cell>
          <cell r="CH1621">
            <v>273284.17</v>
          </cell>
          <cell r="CI1621">
            <v>0.13453594394980847</v>
          </cell>
          <cell r="CJ1621">
            <v>197187.69070414951</v>
          </cell>
          <cell r="CK1621">
            <v>7809.4589763959993</v>
          </cell>
          <cell r="CL1621">
            <v>6841.4798175569995</v>
          </cell>
          <cell r="CM1621">
            <v>23.885400000000001</v>
          </cell>
          <cell r="CN1621">
            <v>20135.656365772564</v>
          </cell>
          <cell r="CO1621">
            <v>1952.3647440989998</v>
          </cell>
          <cell r="CP1621">
            <v>1266.5761197012</v>
          </cell>
          <cell r="CQ1621">
            <v>7.6229999999999993</v>
          </cell>
          <cell r="CR1621">
            <v>0</v>
          </cell>
          <cell r="CS1621">
            <v>1279.8439967478625</v>
          </cell>
          <cell r="CT1621">
            <v>14669810.120968932</v>
          </cell>
          <cell r="CU1621">
            <v>0</v>
          </cell>
          <cell r="CV1621">
            <v>428.72361840000002</v>
          </cell>
          <cell r="CW1621">
            <v>12798.439967478627</v>
          </cell>
          <cell r="CX1621">
            <v>1504.4693028057</v>
          </cell>
          <cell r="CY1621">
            <v>3888.3230617769996</v>
          </cell>
          <cell r="CZ1621">
            <v>0</v>
          </cell>
          <cell r="DA1621">
            <v>0</v>
          </cell>
          <cell r="DB1621">
            <v>0</v>
          </cell>
          <cell r="DC1621">
            <v>0</v>
          </cell>
        </row>
        <row r="1622">
          <cell r="C1622" t="str">
            <v>W21x201</v>
          </cell>
          <cell r="D1622" t="str">
            <v>F</v>
          </cell>
          <cell r="E1622">
            <v>201</v>
          </cell>
          <cell r="F1622">
            <v>59.2</v>
          </cell>
          <cell r="G1622">
            <v>23</v>
          </cell>
          <cell r="H1622">
            <v>0</v>
          </cell>
          <cell r="I1622">
            <v>0</v>
          </cell>
          <cell r="J1622">
            <v>12.6</v>
          </cell>
          <cell r="K1622">
            <v>0</v>
          </cell>
          <cell r="L1622">
            <v>0</v>
          </cell>
          <cell r="M1622">
            <v>0.91</v>
          </cell>
          <cell r="N1622">
            <v>1.63</v>
          </cell>
          <cell r="O1622">
            <v>0</v>
          </cell>
          <cell r="P1622">
            <v>0</v>
          </cell>
          <cell r="Q1622">
            <v>0</v>
          </cell>
          <cell r="R1622">
            <v>2.13</v>
          </cell>
          <cell r="S1622">
            <v>2.5</v>
          </cell>
          <cell r="T1622">
            <v>1.3125</v>
          </cell>
          <cell r="U1622">
            <v>18.740000000000002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3.86</v>
          </cell>
          <cell r="AB1622">
            <v>0</v>
          </cell>
          <cell r="AC1622">
            <v>20.6</v>
          </cell>
          <cell r="AD1622">
            <v>0</v>
          </cell>
          <cell r="AE1622">
            <v>0</v>
          </cell>
          <cell r="AF1622">
            <v>0</v>
          </cell>
          <cell r="AG1622">
            <v>4270</v>
          </cell>
          <cell r="AH1622">
            <v>464</v>
          </cell>
          <cell r="AI1622">
            <v>5310</v>
          </cell>
          <cell r="AJ1622">
            <v>530</v>
          </cell>
          <cell r="AK1622">
            <v>461</v>
          </cell>
          <cell r="AL1622">
            <v>9.4700000000000006</v>
          </cell>
          <cell r="AM1622">
            <v>542</v>
          </cell>
          <cell r="AN1622">
            <v>133</v>
          </cell>
          <cell r="AO1622">
            <v>86.1</v>
          </cell>
          <cell r="AP1622">
            <v>3.02</v>
          </cell>
          <cell r="AQ1622">
            <v>0</v>
          </cell>
          <cell r="AR1622">
            <v>40.9</v>
          </cell>
          <cell r="AS1622">
            <v>62100</v>
          </cell>
          <cell r="AT1622">
            <v>0</v>
          </cell>
          <cell r="AU1622">
            <v>67.3</v>
          </cell>
          <cell r="AV1622">
            <v>345</v>
          </cell>
          <cell r="AW1622">
            <v>102</v>
          </cell>
          <cell r="AX1622">
            <v>264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D1622" t="str">
            <v>W530x300</v>
          </cell>
          <cell r="BE1622" t="str">
            <v>W530x300</v>
          </cell>
          <cell r="BF1622">
            <v>299.20000000000005</v>
          </cell>
          <cell r="BG1622">
            <v>382.23551520000001</v>
          </cell>
          <cell r="BH1622">
            <v>58.442999999999998</v>
          </cell>
          <cell r="BI1622">
            <v>0</v>
          </cell>
          <cell r="BJ1622">
            <v>0</v>
          </cell>
          <cell r="BK1622">
            <v>32.016599999999997</v>
          </cell>
          <cell r="BL1622">
            <v>0</v>
          </cell>
          <cell r="BM1622">
            <v>0</v>
          </cell>
          <cell r="BN1622">
            <v>2.3123100000000001</v>
          </cell>
          <cell r="BO1622">
            <v>4.1418299999999997</v>
          </cell>
          <cell r="BP1622">
            <v>0</v>
          </cell>
          <cell r="BQ1622">
            <v>0</v>
          </cell>
          <cell r="BR1622">
            <v>0</v>
          </cell>
          <cell r="BS1622">
            <v>5.4123299999999999</v>
          </cell>
          <cell r="BT1622">
            <v>6.3525</v>
          </cell>
          <cell r="BU1622">
            <v>3.3350624999999998</v>
          </cell>
          <cell r="BV1622">
            <v>47.400000000000006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3.86</v>
          </cell>
          <cell r="CC1622">
            <v>0</v>
          </cell>
          <cell r="CD1622">
            <v>20.6</v>
          </cell>
          <cell r="CE1622">
            <v>0</v>
          </cell>
          <cell r="CF1622">
            <v>0</v>
          </cell>
          <cell r="CG1622">
            <v>0</v>
          </cell>
          <cell r="CH1622">
            <v>299980.31</v>
          </cell>
          <cell r="CI1622">
            <v>9.4013069266131219E-2</v>
          </cell>
          <cell r="CJ1622">
            <v>221367.15383489089</v>
          </cell>
          <cell r="CK1622">
            <v>8695.4060031299996</v>
          </cell>
          <cell r="CL1622">
            <v>7563.3625800809996</v>
          </cell>
          <cell r="CM1622">
            <v>24.063269999999999</v>
          </cell>
          <cell r="CN1622">
            <v>22595.291408382462</v>
          </cell>
          <cell r="CO1622">
            <v>2182.054713993</v>
          </cell>
          <cell r="CP1622">
            <v>1412.5933148480999</v>
          </cell>
          <cell r="CQ1622">
            <v>7.6738200000000001</v>
          </cell>
          <cell r="CR1622">
            <v>0</v>
          </cell>
          <cell r="CS1622">
            <v>1705.0690380126248</v>
          </cell>
          <cell r="CT1622">
            <v>16715508.413067352</v>
          </cell>
          <cell r="CU1622">
            <v>0</v>
          </cell>
          <cell r="CV1622">
            <v>434.53463129999994</v>
          </cell>
          <cell r="CW1622">
            <v>14382.611689837544</v>
          </cell>
          <cell r="CX1622">
            <v>1673.4554949419999</v>
          </cell>
          <cell r="CY1622">
            <v>4331.2965751439997</v>
          </cell>
          <cell r="CZ1622">
            <v>0</v>
          </cell>
          <cell r="DA1622">
            <v>0</v>
          </cell>
          <cell r="DB1622">
            <v>0</v>
          </cell>
          <cell r="DC1622">
            <v>0</v>
          </cell>
        </row>
        <row r="1623">
          <cell r="C1623" t="str">
            <v>W21x44</v>
          </cell>
          <cell r="D1623" t="str">
            <v>F</v>
          </cell>
          <cell r="E1623">
            <v>44</v>
          </cell>
          <cell r="F1623">
            <v>13</v>
          </cell>
          <cell r="G1623">
            <v>20.7</v>
          </cell>
          <cell r="H1623">
            <v>0</v>
          </cell>
          <cell r="I1623">
            <v>0</v>
          </cell>
          <cell r="J1623">
            <v>6.5</v>
          </cell>
          <cell r="K1623">
            <v>0</v>
          </cell>
          <cell r="L1623">
            <v>0</v>
          </cell>
          <cell r="M1623">
            <v>0.35</v>
          </cell>
          <cell r="N1623">
            <v>0.45</v>
          </cell>
          <cell r="O1623">
            <v>0</v>
          </cell>
          <cell r="P1623">
            <v>0</v>
          </cell>
          <cell r="Q1623">
            <v>0</v>
          </cell>
          <cell r="R1623">
            <v>0.95</v>
          </cell>
          <cell r="S1623">
            <v>1.125</v>
          </cell>
          <cell r="T1623">
            <v>0.8125</v>
          </cell>
          <cell r="U1623">
            <v>18.8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7.22</v>
          </cell>
          <cell r="AB1623">
            <v>0</v>
          </cell>
          <cell r="AC1623">
            <v>53.6</v>
          </cell>
          <cell r="AD1623">
            <v>0</v>
          </cell>
          <cell r="AE1623">
            <v>0</v>
          </cell>
          <cell r="AF1623">
            <v>22.4</v>
          </cell>
          <cell r="AG1623">
            <v>1550</v>
          </cell>
          <cell r="AH1623">
            <v>36600</v>
          </cell>
          <cell r="AI1623">
            <v>843</v>
          </cell>
          <cell r="AJ1623">
            <v>95.4</v>
          </cell>
          <cell r="AK1623">
            <v>81.599999999999994</v>
          </cell>
          <cell r="AL1623">
            <v>8.06</v>
          </cell>
          <cell r="AM1623">
            <v>20.7</v>
          </cell>
          <cell r="AN1623">
            <v>10.199999999999999</v>
          </cell>
          <cell r="AO1623">
            <v>6.37</v>
          </cell>
          <cell r="AP1623">
            <v>1.26</v>
          </cell>
          <cell r="AQ1623">
            <v>0</v>
          </cell>
          <cell r="AR1623">
            <v>0.77</v>
          </cell>
          <cell r="AS1623">
            <v>2110</v>
          </cell>
          <cell r="AT1623">
            <v>0</v>
          </cell>
          <cell r="AU1623">
            <v>32.799999999999997</v>
          </cell>
          <cell r="AV1623">
            <v>24</v>
          </cell>
          <cell r="AW1623">
            <v>14</v>
          </cell>
          <cell r="AX1623">
            <v>46.6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D1623" t="str">
            <v>W530x66</v>
          </cell>
          <cell r="BE1623" t="str">
            <v>W530x66</v>
          </cell>
          <cell r="BF1623">
            <v>65.5</v>
          </cell>
          <cell r="BG1623">
            <v>83.936852999999999</v>
          </cell>
          <cell r="BH1623">
            <v>52.598699999999994</v>
          </cell>
          <cell r="BI1623">
            <v>0</v>
          </cell>
          <cell r="BJ1623">
            <v>0</v>
          </cell>
          <cell r="BK1623">
            <v>16.516500000000001</v>
          </cell>
          <cell r="BL1623">
            <v>0</v>
          </cell>
          <cell r="BM1623">
            <v>0</v>
          </cell>
          <cell r="BN1623">
            <v>0.88934999999999986</v>
          </cell>
          <cell r="BO1623">
            <v>1.1434500000000001</v>
          </cell>
          <cell r="BP1623">
            <v>0</v>
          </cell>
          <cell r="BQ1623">
            <v>0</v>
          </cell>
          <cell r="BR1623">
            <v>0</v>
          </cell>
          <cell r="BS1623">
            <v>2.4139499999999998</v>
          </cell>
          <cell r="BT1623">
            <v>2.858625</v>
          </cell>
          <cell r="BU1623">
            <v>2.0645625000000001</v>
          </cell>
          <cell r="BV1623">
            <v>47.500000000000007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7.22</v>
          </cell>
          <cell r="CC1623">
            <v>0</v>
          </cell>
          <cell r="CD1623">
            <v>53.6</v>
          </cell>
          <cell r="CE1623">
            <v>0</v>
          </cell>
          <cell r="CF1623">
            <v>0</v>
          </cell>
          <cell r="CG1623">
            <v>1573.6671999999999</v>
          </cell>
          <cell r="CH1623">
            <v>108892.15</v>
          </cell>
          <cell r="CI1623">
            <v>7.4156860671129374</v>
          </cell>
          <cell r="CJ1623">
            <v>35143.598998646521</v>
          </cell>
          <cell r="CK1623">
            <v>1565.1730805633999</v>
          </cell>
          <cell r="CL1623">
            <v>1338.7643959535999</v>
          </cell>
          <cell r="CM1623">
            <v>20.480460000000001</v>
          </cell>
          <cell r="CN1623">
            <v>862.95670139025265</v>
          </cell>
          <cell r="CO1623">
            <v>167.34554949419999</v>
          </cell>
          <cell r="CP1623">
            <v>104.50893630176999</v>
          </cell>
          <cell r="CQ1623">
            <v>3.20166</v>
          </cell>
          <cell r="CR1623">
            <v>0</v>
          </cell>
          <cell r="CS1623">
            <v>32.100321742535968</v>
          </cell>
          <cell r="CT1623">
            <v>567950.44688521919</v>
          </cell>
          <cell r="CU1623">
            <v>0</v>
          </cell>
          <cell r="CV1623">
            <v>211.77913679999997</v>
          </cell>
          <cell r="CW1623">
            <v>1000.529508858264</v>
          </cell>
          <cell r="CX1623">
            <v>229.689969894</v>
          </cell>
          <cell r="CY1623">
            <v>764.53947121859994</v>
          </cell>
          <cell r="CZ1623">
            <v>0</v>
          </cell>
          <cell r="DA1623">
            <v>0</v>
          </cell>
          <cell r="DB1623">
            <v>0</v>
          </cell>
          <cell r="DC1623">
            <v>0</v>
          </cell>
        </row>
        <row r="1624">
          <cell r="C1624" t="str">
            <v>W21x48</v>
          </cell>
          <cell r="D1624" t="str">
            <v>F</v>
          </cell>
          <cell r="E1624">
            <v>48</v>
          </cell>
          <cell r="F1624">
            <v>14.1</v>
          </cell>
          <cell r="G1624">
            <v>20.6</v>
          </cell>
          <cell r="H1624">
            <v>0</v>
          </cell>
          <cell r="I1624">
            <v>0</v>
          </cell>
          <cell r="J1624">
            <v>8.14</v>
          </cell>
          <cell r="K1624">
            <v>0</v>
          </cell>
          <cell r="L1624">
            <v>0</v>
          </cell>
          <cell r="M1624">
            <v>0.35</v>
          </cell>
          <cell r="N1624">
            <v>0.43</v>
          </cell>
          <cell r="O1624">
            <v>0</v>
          </cell>
          <cell r="P1624">
            <v>0</v>
          </cell>
          <cell r="Q1624">
            <v>0</v>
          </cell>
          <cell r="R1624">
            <v>0.93</v>
          </cell>
          <cell r="S1624">
            <v>1.125</v>
          </cell>
          <cell r="T1624">
            <v>0.8125</v>
          </cell>
          <cell r="U1624">
            <v>18.740000000000002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9.4700000000000006</v>
          </cell>
          <cell r="AB1624">
            <v>0</v>
          </cell>
          <cell r="AC1624">
            <v>53.6</v>
          </cell>
          <cell r="AD1624">
            <v>0</v>
          </cell>
          <cell r="AE1624">
            <v>0</v>
          </cell>
          <cell r="AF1624">
            <v>22.4</v>
          </cell>
          <cell r="AG1624">
            <v>1450</v>
          </cell>
          <cell r="AH1624">
            <v>43600</v>
          </cell>
          <cell r="AI1624">
            <v>959</v>
          </cell>
          <cell r="AJ1624">
            <v>107</v>
          </cell>
          <cell r="AK1624">
            <v>93</v>
          </cell>
          <cell r="AL1624">
            <v>8.24</v>
          </cell>
          <cell r="AM1624">
            <v>38.700000000000003</v>
          </cell>
          <cell r="AN1624">
            <v>14.9</v>
          </cell>
          <cell r="AO1624">
            <v>9.52</v>
          </cell>
          <cell r="AP1624">
            <v>1.66</v>
          </cell>
          <cell r="AQ1624">
            <v>0</v>
          </cell>
          <cell r="AR1624">
            <v>0.80300000000000005</v>
          </cell>
          <cell r="AS1624">
            <v>3940</v>
          </cell>
          <cell r="AT1624">
            <v>0</v>
          </cell>
          <cell r="AU1624">
            <v>41.1</v>
          </cell>
          <cell r="AV1624">
            <v>36</v>
          </cell>
          <cell r="AW1624">
            <v>16.899999999999999</v>
          </cell>
          <cell r="AX1624">
            <v>52.4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D1624" t="str">
            <v>W530x72</v>
          </cell>
          <cell r="BE1624" t="str">
            <v>W530x72</v>
          </cell>
          <cell r="BF1624">
            <v>71.5</v>
          </cell>
          <cell r="BG1624">
            <v>91.039202099999997</v>
          </cell>
          <cell r="BH1624">
            <v>52.3446</v>
          </cell>
          <cell r="BI1624">
            <v>0</v>
          </cell>
          <cell r="BJ1624">
            <v>0</v>
          </cell>
          <cell r="BK1624">
            <v>20.68374</v>
          </cell>
          <cell r="BL1624">
            <v>0</v>
          </cell>
          <cell r="BM1624">
            <v>0</v>
          </cell>
          <cell r="BN1624">
            <v>0.88934999999999986</v>
          </cell>
          <cell r="BO1624">
            <v>1.09263</v>
          </cell>
          <cell r="BP1624">
            <v>0</v>
          </cell>
          <cell r="BQ1624">
            <v>0</v>
          </cell>
          <cell r="BR1624">
            <v>0</v>
          </cell>
          <cell r="BS1624">
            <v>2.36313</v>
          </cell>
          <cell r="BT1624">
            <v>2.858625</v>
          </cell>
          <cell r="BU1624">
            <v>2.0645625000000001</v>
          </cell>
          <cell r="BV1624">
            <v>47.400000000000006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9.4700000000000006</v>
          </cell>
          <cell r="CC1624">
            <v>0</v>
          </cell>
          <cell r="CD1624">
            <v>53.6</v>
          </cell>
          <cell r="CE1624">
            <v>0</v>
          </cell>
          <cell r="CF1624">
            <v>0</v>
          </cell>
          <cell r="CG1624">
            <v>1573.6671999999999</v>
          </cell>
          <cell r="CH1624">
            <v>101866.85</v>
          </cell>
          <cell r="CI1624">
            <v>8.8339866810416403</v>
          </cell>
          <cell r="CJ1624">
            <v>39979.491624794799</v>
          </cell>
          <cell r="CK1624">
            <v>1755.4876270469999</v>
          </cell>
          <cell r="CL1624">
            <v>1525.7976571529998</v>
          </cell>
          <cell r="CM1624">
            <v>20.937840000000001</v>
          </cell>
          <cell r="CN1624">
            <v>1613.3538330339509</v>
          </cell>
          <cell r="CO1624">
            <v>244.45575367289999</v>
          </cell>
          <cell r="CP1624">
            <v>156.18917952791998</v>
          </cell>
          <cell r="CQ1624">
            <v>4.2180599999999995</v>
          </cell>
          <cell r="CR1624">
            <v>0</v>
          </cell>
          <cell r="CS1624">
            <v>33.476049817216087</v>
          </cell>
          <cell r="CT1624">
            <v>1060533.0619562862</v>
          </cell>
          <cell r="CU1624">
            <v>0</v>
          </cell>
          <cell r="CV1624">
            <v>265.36958909999998</v>
          </cell>
          <cell r="CW1624">
            <v>1500.794263287396</v>
          </cell>
          <cell r="CX1624">
            <v>277.26860651489994</v>
          </cell>
          <cell r="CY1624">
            <v>859.69674446039994</v>
          </cell>
          <cell r="CZ1624">
            <v>0</v>
          </cell>
          <cell r="DA1624">
            <v>0</v>
          </cell>
          <cell r="DB1624">
            <v>0</v>
          </cell>
          <cell r="DC1624">
            <v>0</v>
          </cell>
        </row>
        <row r="1625">
          <cell r="C1625" t="str">
            <v>W21x50</v>
          </cell>
          <cell r="D1625" t="str">
            <v>F</v>
          </cell>
          <cell r="E1625">
            <v>50</v>
          </cell>
          <cell r="F1625">
            <v>14.7</v>
          </cell>
          <cell r="G1625">
            <v>20.8</v>
          </cell>
          <cell r="H1625">
            <v>0</v>
          </cell>
          <cell r="I1625">
            <v>0</v>
          </cell>
          <cell r="J1625">
            <v>6.53</v>
          </cell>
          <cell r="K1625">
            <v>0</v>
          </cell>
          <cell r="L1625">
            <v>0</v>
          </cell>
          <cell r="M1625">
            <v>0.38</v>
          </cell>
          <cell r="N1625">
            <v>0.53500000000000003</v>
          </cell>
          <cell r="O1625">
            <v>0</v>
          </cell>
          <cell r="P1625">
            <v>0</v>
          </cell>
          <cell r="Q1625">
            <v>0</v>
          </cell>
          <cell r="R1625">
            <v>1.04</v>
          </cell>
          <cell r="S1625">
            <v>1.25</v>
          </cell>
          <cell r="T1625">
            <v>0.8125</v>
          </cell>
          <cell r="U1625">
            <v>18.72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6.1</v>
          </cell>
          <cell r="AB1625">
            <v>0</v>
          </cell>
          <cell r="AC1625">
            <v>49.4</v>
          </cell>
          <cell r="AD1625">
            <v>0</v>
          </cell>
          <cell r="AE1625">
            <v>0</v>
          </cell>
          <cell r="AF1625">
            <v>26.4</v>
          </cell>
          <cell r="AG1625">
            <v>1730</v>
          </cell>
          <cell r="AH1625">
            <v>22600</v>
          </cell>
          <cell r="AI1625">
            <v>984</v>
          </cell>
          <cell r="AJ1625">
            <v>110</v>
          </cell>
          <cell r="AK1625">
            <v>94.5</v>
          </cell>
          <cell r="AL1625">
            <v>8.18</v>
          </cell>
          <cell r="AM1625">
            <v>24.9</v>
          </cell>
          <cell r="AN1625">
            <v>12.2</v>
          </cell>
          <cell r="AO1625">
            <v>7.64</v>
          </cell>
          <cell r="AP1625">
            <v>1.3</v>
          </cell>
          <cell r="AQ1625">
            <v>0</v>
          </cell>
          <cell r="AR1625">
            <v>1.1399999999999999</v>
          </cell>
          <cell r="AS1625">
            <v>2560</v>
          </cell>
          <cell r="AT1625">
            <v>0</v>
          </cell>
          <cell r="AU1625">
            <v>33.1</v>
          </cell>
          <cell r="AV1625">
            <v>28.9</v>
          </cell>
          <cell r="AW1625">
            <v>16.7</v>
          </cell>
          <cell r="AX1625">
            <v>54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D1625" t="str">
            <v>W530x74</v>
          </cell>
          <cell r="BE1625" t="str">
            <v>W530x74</v>
          </cell>
          <cell r="BF1625">
            <v>74.5</v>
          </cell>
          <cell r="BG1625">
            <v>94.913210699999993</v>
          </cell>
          <cell r="BH1625">
            <v>52.852800000000002</v>
          </cell>
          <cell r="BI1625">
            <v>0</v>
          </cell>
          <cell r="BJ1625">
            <v>0</v>
          </cell>
          <cell r="BK1625">
            <v>16.59273</v>
          </cell>
          <cell r="BL1625">
            <v>0</v>
          </cell>
          <cell r="BM1625">
            <v>0</v>
          </cell>
          <cell r="BN1625">
            <v>0.96557999999999999</v>
          </cell>
          <cell r="BO1625">
            <v>1.3594349999999999</v>
          </cell>
          <cell r="BP1625">
            <v>0</v>
          </cell>
          <cell r="BQ1625">
            <v>0</v>
          </cell>
          <cell r="BR1625">
            <v>0</v>
          </cell>
          <cell r="BS1625">
            <v>2.6426400000000001</v>
          </cell>
          <cell r="BT1625">
            <v>3.17625</v>
          </cell>
          <cell r="BU1625">
            <v>2.0645625000000001</v>
          </cell>
          <cell r="BV1625">
            <v>47.300000000000004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6.1</v>
          </cell>
          <cell r="CC1625">
            <v>0</v>
          </cell>
          <cell r="CD1625">
            <v>49.4</v>
          </cell>
          <cell r="CE1625">
            <v>0</v>
          </cell>
          <cell r="CF1625">
            <v>0</v>
          </cell>
          <cell r="CG1625">
            <v>1854.6791999999998</v>
          </cell>
          <cell r="CH1625">
            <v>121537.69</v>
          </cell>
          <cell r="CI1625">
            <v>4.579084839255529</v>
          </cell>
          <cell r="CJ1625">
            <v>41021.709863188822</v>
          </cell>
          <cell r="CK1625">
            <v>1804.7069063099998</v>
          </cell>
          <cell r="CL1625">
            <v>1550.4072967845</v>
          </cell>
          <cell r="CM1625">
            <v>20.78538</v>
          </cell>
          <cell r="CN1625">
            <v>1038.0493654404488</v>
          </cell>
          <cell r="CO1625">
            <v>200.15840233619997</v>
          </cell>
          <cell r="CP1625">
            <v>125.34509785643999</v>
          </cell>
          <cell r="CQ1625">
            <v>3.3033000000000001</v>
          </cell>
          <cell r="CR1625">
            <v>0</v>
          </cell>
          <cell r="CS1625">
            <v>47.525151670767535</v>
          </cell>
          <cell r="CT1625">
            <v>689077.31944367825</v>
          </cell>
          <cell r="CU1625">
            <v>0</v>
          </cell>
          <cell r="CV1625">
            <v>213.71614109999999</v>
          </cell>
          <cell r="CW1625">
            <v>1204.8042835834929</v>
          </cell>
          <cell r="CX1625">
            <v>273.98732123069999</v>
          </cell>
          <cell r="CY1625">
            <v>885.94702673399991</v>
          </cell>
          <cell r="CZ1625">
            <v>0</v>
          </cell>
          <cell r="DA1625">
            <v>0</v>
          </cell>
          <cell r="DB1625">
            <v>0</v>
          </cell>
          <cell r="DC1625">
            <v>0</v>
          </cell>
        </row>
        <row r="1626">
          <cell r="C1626" t="str">
            <v>W21x55</v>
          </cell>
          <cell r="D1626" t="str">
            <v>F</v>
          </cell>
          <cell r="E1626">
            <v>55</v>
          </cell>
          <cell r="F1626">
            <v>16.2</v>
          </cell>
          <cell r="G1626">
            <v>20.8</v>
          </cell>
          <cell r="H1626">
            <v>0</v>
          </cell>
          <cell r="I1626">
            <v>0</v>
          </cell>
          <cell r="J1626">
            <v>8.2200000000000006</v>
          </cell>
          <cell r="K1626">
            <v>0</v>
          </cell>
          <cell r="L1626">
            <v>0</v>
          </cell>
          <cell r="M1626">
            <v>0.375</v>
          </cell>
          <cell r="N1626">
            <v>0.52200000000000002</v>
          </cell>
          <cell r="O1626">
            <v>0</v>
          </cell>
          <cell r="P1626">
            <v>0</v>
          </cell>
          <cell r="Q1626">
            <v>0</v>
          </cell>
          <cell r="R1626">
            <v>1.02</v>
          </cell>
          <cell r="S1626">
            <v>1.1875</v>
          </cell>
          <cell r="T1626">
            <v>0.8125</v>
          </cell>
          <cell r="U1626">
            <v>18.760000000000002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7.87</v>
          </cell>
          <cell r="AB1626">
            <v>0</v>
          </cell>
          <cell r="AC1626">
            <v>50</v>
          </cell>
          <cell r="AD1626">
            <v>0</v>
          </cell>
          <cell r="AE1626">
            <v>0</v>
          </cell>
          <cell r="AF1626">
            <v>25.7</v>
          </cell>
          <cell r="AG1626">
            <v>1630</v>
          </cell>
          <cell r="AH1626">
            <v>25800</v>
          </cell>
          <cell r="AI1626">
            <v>1140</v>
          </cell>
          <cell r="AJ1626">
            <v>126</v>
          </cell>
          <cell r="AK1626">
            <v>110</v>
          </cell>
          <cell r="AL1626">
            <v>8.4</v>
          </cell>
          <cell r="AM1626">
            <v>48.4</v>
          </cell>
          <cell r="AN1626">
            <v>18.399999999999999</v>
          </cell>
          <cell r="AO1626">
            <v>11.8</v>
          </cell>
          <cell r="AP1626">
            <v>1.73</v>
          </cell>
          <cell r="AQ1626">
            <v>0</v>
          </cell>
          <cell r="AR1626">
            <v>1.24</v>
          </cell>
          <cell r="AS1626">
            <v>4980</v>
          </cell>
          <cell r="AT1626">
            <v>0</v>
          </cell>
          <cell r="AU1626">
            <v>41.7</v>
          </cell>
          <cell r="AV1626">
            <v>44.7</v>
          </cell>
          <cell r="AW1626">
            <v>20.8</v>
          </cell>
          <cell r="AX1626">
            <v>61.8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D1626" t="str">
            <v>W530x82</v>
          </cell>
          <cell r="BE1626" t="str">
            <v>W530x82</v>
          </cell>
          <cell r="BF1626">
            <v>81.899999999999991</v>
          </cell>
          <cell r="BG1626">
            <v>104.59823219999998</v>
          </cell>
          <cell r="BH1626">
            <v>52.852800000000002</v>
          </cell>
          <cell r="BI1626">
            <v>0</v>
          </cell>
          <cell r="BJ1626">
            <v>0</v>
          </cell>
          <cell r="BK1626">
            <v>20.88702</v>
          </cell>
          <cell r="BL1626">
            <v>0</v>
          </cell>
          <cell r="BM1626">
            <v>0</v>
          </cell>
          <cell r="BN1626">
            <v>0.95287499999999992</v>
          </cell>
          <cell r="BO1626">
            <v>1.3264020000000001</v>
          </cell>
          <cell r="BP1626">
            <v>0</v>
          </cell>
          <cell r="BQ1626">
            <v>0</v>
          </cell>
          <cell r="BR1626">
            <v>0</v>
          </cell>
          <cell r="BS1626">
            <v>2.5918199999999998</v>
          </cell>
          <cell r="BT1626">
            <v>3.0174374999999998</v>
          </cell>
          <cell r="BU1626">
            <v>2.0645625000000001</v>
          </cell>
          <cell r="BV1626">
            <v>47.400000000000006</v>
          </cell>
          <cell r="BW1626">
            <v>0</v>
          </cell>
          <cell r="BX1626">
            <v>0</v>
          </cell>
          <cell r="BY1626">
            <v>0</v>
          </cell>
          <cell r="BZ1626">
            <v>0</v>
          </cell>
          <cell r="CA1626">
            <v>0</v>
          </cell>
          <cell r="CB1626">
            <v>7.87</v>
          </cell>
          <cell r="CC1626">
            <v>0</v>
          </cell>
          <cell r="CD1626">
            <v>50</v>
          </cell>
          <cell r="CE1626">
            <v>0</v>
          </cell>
          <cell r="CF1626">
            <v>0</v>
          </cell>
          <cell r="CG1626">
            <v>1805.5020999999999</v>
          </cell>
          <cell r="CH1626">
            <v>114512.39</v>
          </cell>
          <cell r="CI1626">
            <v>5.2274508341943653</v>
          </cell>
          <cell r="CJ1626">
            <v>47525.15167076754</v>
          </cell>
          <cell r="CK1626">
            <v>2067.2097290459997</v>
          </cell>
          <cell r="CL1626">
            <v>1804.7069063099998</v>
          </cell>
          <cell r="CM1626">
            <v>21.3444</v>
          </cell>
          <cell r="CN1626">
            <v>2017.7345095308324</v>
          </cell>
          <cell r="CO1626">
            <v>301.87824614639993</v>
          </cell>
          <cell r="CP1626">
            <v>193.59583176780001</v>
          </cell>
          <cell r="CQ1626">
            <v>4.3959299999999999</v>
          </cell>
          <cell r="CR1626">
            <v>0</v>
          </cell>
          <cell r="CS1626">
            <v>51.694024624343641</v>
          </cell>
          <cell r="CT1626">
            <v>1340470.7229802804</v>
          </cell>
          <cell r="CU1626">
            <v>0</v>
          </cell>
          <cell r="CV1626">
            <v>269.24359770000001</v>
          </cell>
          <cell r="CW1626">
            <v>1863.4862102485167</v>
          </cell>
          <cell r="CX1626">
            <v>341.25366955679999</v>
          </cell>
          <cell r="CY1626">
            <v>1013.9171528177999</v>
          </cell>
          <cell r="CZ1626">
            <v>0</v>
          </cell>
          <cell r="DA1626">
            <v>0</v>
          </cell>
          <cell r="DB1626">
            <v>0</v>
          </cell>
          <cell r="DC1626">
            <v>0</v>
          </cell>
        </row>
        <row r="1627">
          <cell r="C1627" t="str">
            <v>W21x57</v>
          </cell>
          <cell r="D1627" t="str">
            <v>F</v>
          </cell>
          <cell r="E1627">
            <v>57</v>
          </cell>
          <cell r="F1627">
            <v>16.7</v>
          </cell>
          <cell r="G1627">
            <v>21.1</v>
          </cell>
          <cell r="H1627">
            <v>0</v>
          </cell>
          <cell r="I1627">
            <v>0</v>
          </cell>
          <cell r="J1627">
            <v>6.56</v>
          </cell>
          <cell r="K1627">
            <v>0</v>
          </cell>
          <cell r="L1627">
            <v>0</v>
          </cell>
          <cell r="M1627">
            <v>0.40500000000000003</v>
          </cell>
          <cell r="N1627">
            <v>0.65</v>
          </cell>
          <cell r="O1627">
            <v>0</v>
          </cell>
          <cell r="P1627">
            <v>0</v>
          </cell>
          <cell r="Q1627">
            <v>0</v>
          </cell>
          <cell r="R1627">
            <v>1.1499999999999999</v>
          </cell>
          <cell r="S1627">
            <v>1.3125</v>
          </cell>
          <cell r="T1627">
            <v>0.8125</v>
          </cell>
          <cell r="U1627">
            <v>18.8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5.04</v>
          </cell>
          <cell r="AB1627">
            <v>0</v>
          </cell>
          <cell r="AC1627">
            <v>46.3</v>
          </cell>
          <cell r="AD1627">
            <v>0</v>
          </cell>
          <cell r="AE1627">
            <v>0</v>
          </cell>
          <cell r="AF1627">
            <v>30</v>
          </cell>
          <cell r="AG1627">
            <v>1960</v>
          </cell>
          <cell r="AH1627">
            <v>13100</v>
          </cell>
          <cell r="AI1627">
            <v>1170</v>
          </cell>
          <cell r="AJ1627">
            <v>129</v>
          </cell>
          <cell r="AK1627">
            <v>111</v>
          </cell>
          <cell r="AL1627">
            <v>8.36</v>
          </cell>
          <cell r="AM1627">
            <v>30.6</v>
          </cell>
          <cell r="AN1627">
            <v>14.8</v>
          </cell>
          <cell r="AO1627">
            <v>9.35</v>
          </cell>
          <cell r="AP1627">
            <v>1.35</v>
          </cell>
          <cell r="AQ1627">
            <v>0</v>
          </cell>
          <cell r="AR1627">
            <v>1.77</v>
          </cell>
          <cell r="AS1627">
            <v>3190</v>
          </cell>
          <cell r="AT1627">
            <v>0</v>
          </cell>
          <cell r="AU1627">
            <v>33.4</v>
          </cell>
          <cell r="AV1627">
            <v>35.6</v>
          </cell>
          <cell r="AW1627">
            <v>20.399999999999999</v>
          </cell>
          <cell r="AX1627">
            <v>63.2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D1627" t="str">
            <v>W530x85</v>
          </cell>
          <cell r="BE1627" t="str">
            <v>W530x85</v>
          </cell>
          <cell r="BF1627">
            <v>84.899999999999991</v>
          </cell>
          <cell r="BG1627">
            <v>107.82657269999999</v>
          </cell>
          <cell r="BH1627">
            <v>53.615100000000005</v>
          </cell>
          <cell r="BI1627">
            <v>0</v>
          </cell>
          <cell r="BJ1627">
            <v>0</v>
          </cell>
          <cell r="BK1627">
            <v>16.668959999999998</v>
          </cell>
          <cell r="BL1627">
            <v>0</v>
          </cell>
          <cell r="BM1627">
            <v>0</v>
          </cell>
          <cell r="BN1627">
            <v>1.0291049999999999</v>
          </cell>
          <cell r="BO1627">
            <v>1.6516500000000001</v>
          </cell>
          <cell r="BP1627">
            <v>0</v>
          </cell>
          <cell r="BQ1627">
            <v>0</v>
          </cell>
          <cell r="BR1627">
            <v>0</v>
          </cell>
          <cell r="BS1627">
            <v>2.9221499999999998</v>
          </cell>
          <cell r="BT1627">
            <v>3.3350624999999998</v>
          </cell>
          <cell r="BU1627">
            <v>2.0645625000000001</v>
          </cell>
          <cell r="BV1627">
            <v>47.500000000000007</v>
          </cell>
          <cell r="BW1627">
            <v>0</v>
          </cell>
          <cell r="BX1627">
            <v>0</v>
          </cell>
          <cell r="BY1627">
            <v>0</v>
          </cell>
          <cell r="BZ1627">
            <v>0</v>
          </cell>
          <cell r="CA1627">
            <v>0</v>
          </cell>
          <cell r="CB1627">
            <v>5.04</v>
          </cell>
          <cell r="CC1627">
            <v>0</v>
          </cell>
          <cell r="CD1627">
            <v>46.3</v>
          </cell>
          <cell r="CE1627">
            <v>0</v>
          </cell>
          <cell r="CF1627">
            <v>0</v>
          </cell>
          <cell r="CG1627">
            <v>2107.59</v>
          </cell>
          <cell r="CH1627">
            <v>137695.88</v>
          </cell>
          <cell r="CI1627">
            <v>2.6542482917808599</v>
          </cell>
          <cell r="CJ1627">
            <v>48775.813556840367</v>
          </cell>
          <cell r="CK1627">
            <v>2116.429008309</v>
          </cell>
          <cell r="CL1627">
            <v>1821.1133327309999</v>
          </cell>
          <cell r="CM1627">
            <v>21.242759999999997</v>
          </cell>
          <cell r="CN1627">
            <v>1275.6751237942867</v>
          </cell>
          <cell r="CO1627">
            <v>242.81511103080001</v>
          </cell>
          <cell r="CP1627">
            <v>153.40008703634999</v>
          </cell>
          <cell r="CQ1627">
            <v>3.4303500000000002</v>
          </cell>
          <cell r="CR1627">
            <v>0</v>
          </cell>
          <cell r="CS1627">
            <v>73.789051278296967</v>
          </cell>
          <cell r="CT1627">
            <v>858654.94102552102</v>
          </cell>
          <cell r="CU1627">
            <v>0</v>
          </cell>
          <cell r="CV1627">
            <v>215.65314539999997</v>
          </cell>
          <cell r="CW1627">
            <v>1484.1187714730916</v>
          </cell>
          <cell r="CX1627">
            <v>334.69109898839997</v>
          </cell>
          <cell r="CY1627">
            <v>1036.8861498071999</v>
          </cell>
          <cell r="CZ1627">
            <v>0</v>
          </cell>
          <cell r="DA1627">
            <v>0</v>
          </cell>
          <cell r="DB1627">
            <v>0</v>
          </cell>
          <cell r="DC1627">
            <v>0</v>
          </cell>
        </row>
        <row r="1628">
          <cell r="C1628" t="str">
            <v>W21x62</v>
          </cell>
          <cell r="D1628" t="str">
            <v>F</v>
          </cell>
          <cell r="E1628">
            <v>62</v>
          </cell>
          <cell r="F1628">
            <v>18.3</v>
          </cell>
          <cell r="G1628">
            <v>21</v>
          </cell>
          <cell r="H1628">
            <v>0</v>
          </cell>
          <cell r="I1628">
            <v>0</v>
          </cell>
          <cell r="J1628">
            <v>8.24</v>
          </cell>
          <cell r="K1628">
            <v>0</v>
          </cell>
          <cell r="L1628">
            <v>0</v>
          </cell>
          <cell r="M1628">
            <v>0.4</v>
          </cell>
          <cell r="N1628">
            <v>0.61499999999999999</v>
          </cell>
          <cell r="O1628">
            <v>0</v>
          </cell>
          <cell r="P1628">
            <v>0</v>
          </cell>
          <cell r="Q1628">
            <v>0</v>
          </cell>
          <cell r="R1628">
            <v>1.1200000000000001</v>
          </cell>
          <cell r="S1628">
            <v>1.3125</v>
          </cell>
          <cell r="T1628">
            <v>0.8125</v>
          </cell>
          <cell r="U1628">
            <v>18.759999999999998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6.7</v>
          </cell>
          <cell r="AB1628">
            <v>0</v>
          </cell>
          <cell r="AC1628">
            <v>46.9</v>
          </cell>
          <cell r="AD1628">
            <v>0</v>
          </cell>
          <cell r="AE1628">
            <v>0</v>
          </cell>
          <cell r="AF1628">
            <v>29.3</v>
          </cell>
          <cell r="AG1628">
            <v>1820</v>
          </cell>
          <cell r="AH1628">
            <v>15900</v>
          </cell>
          <cell r="AI1628">
            <v>1330</v>
          </cell>
          <cell r="AJ1628">
            <v>144</v>
          </cell>
          <cell r="AK1628">
            <v>127</v>
          </cell>
          <cell r="AL1628">
            <v>8.5399999999999991</v>
          </cell>
          <cell r="AM1628">
            <v>57.5</v>
          </cell>
          <cell r="AN1628">
            <v>21.7</v>
          </cell>
          <cell r="AO1628">
            <v>14</v>
          </cell>
          <cell r="AP1628">
            <v>1.77</v>
          </cell>
          <cell r="AQ1628">
            <v>0</v>
          </cell>
          <cell r="AR1628">
            <v>1.83</v>
          </cell>
          <cell r="AS1628">
            <v>5970</v>
          </cell>
          <cell r="AT1628">
            <v>0</v>
          </cell>
          <cell r="AU1628">
            <v>42</v>
          </cell>
          <cell r="AV1628">
            <v>53.2</v>
          </cell>
          <cell r="AW1628">
            <v>24.6</v>
          </cell>
          <cell r="AX1628">
            <v>71.099999999999994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D1628" t="str">
            <v>W530x92</v>
          </cell>
          <cell r="BE1628" t="str">
            <v>W530x92</v>
          </cell>
          <cell r="BF1628">
            <v>92.3</v>
          </cell>
          <cell r="BG1628">
            <v>118.1572623</v>
          </cell>
          <cell r="BH1628">
            <v>53.360999999999997</v>
          </cell>
          <cell r="BI1628">
            <v>0</v>
          </cell>
          <cell r="BJ1628">
            <v>0</v>
          </cell>
          <cell r="BK1628">
            <v>20.937840000000001</v>
          </cell>
          <cell r="BL1628">
            <v>0</v>
          </cell>
          <cell r="BM1628">
            <v>0</v>
          </cell>
          <cell r="BN1628">
            <v>1.0164</v>
          </cell>
          <cell r="BO1628">
            <v>1.5627149999999999</v>
          </cell>
          <cell r="BP1628">
            <v>0</v>
          </cell>
          <cell r="BQ1628">
            <v>0</v>
          </cell>
          <cell r="BR1628">
            <v>0</v>
          </cell>
          <cell r="BS1628">
            <v>2.84592</v>
          </cell>
          <cell r="BT1628">
            <v>3.3350624999999998</v>
          </cell>
          <cell r="BU1628">
            <v>2.0645625000000001</v>
          </cell>
          <cell r="BV1628">
            <v>47.400000000000006</v>
          </cell>
          <cell r="BW1628">
            <v>0</v>
          </cell>
          <cell r="BX1628">
            <v>0</v>
          </cell>
          <cell r="BY1628">
            <v>0</v>
          </cell>
          <cell r="BZ1628">
            <v>0</v>
          </cell>
          <cell r="CA1628">
            <v>0</v>
          </cell>
          <cell r="CB1628">
            <v>6.7</v>
          </cell>
          <cell r="CC1628">
            <v>0</v>
          </cell>
          <cell r="CD1628">
            <v>46.9</v>
          </cell>
          <cell r="CE1628">
            <v>0</v>
          </cell>
          <cell r="CF1628">
            <v>0</v>
          </cell>
          <cell r="CG1628">
            <v>2058.4129000000003</v>
          </cell>
          <cell r="CH1628">
            <v>127860.46</v>
          </cell>
          <cell r="CI1628">
            <v>3.2215685373523417</v>
          </cell>
          <cell r="CJ1628">
            <v>55446.010282562129</v>
          </cell>
          <cell r="CK1628">
            <v>2362.5254046239997</v>
          </cell>
          <cell r="CL1628">
            <v>2083.6161554669998</v>
          </cell>
          <cell r="CM1628">
            <v>21.700139999999998</v>
          </cell>
          <cell r="CN1628">
            <v>2397.1019483062573</v>
          </cell>
          <cell r="CO1628">
            <v>356.01945333569995</v>
          </cell>
          <cell r="CP1628">
            <v>229.689969894</v>
          </cell>
          <cell r="CQ1628">
            <v>4.4975699999999996</v>
          </cell>
          <cell r="CR1628">
            <v>0</v>
          </cell>
          <cell r="CS1628">
            <v>76.290375050442634</v>
          </cell>
          <cell r="CT1628">
            <v>1606949.8426088903</v>
          </cell>
          <cell r="CU1628">
            <v>0</v>
          </cell>
          <cell r="CV1628">
            <v>271.18060199999996</v>
          </cell>
          <cell r="CW1628">
            <v>2217.8404113024853</v>
          </cell>
          <cell r="CX1628">
            <v>403.59808995660001</v>
          </cell>
          <cell r="CY1628">
            <v>1166.4969185330999</v>
          </cell>
          <cell r="CZ1628">
            <v>0</v>
          </cell>
          <cell r="DA1628">
            <v>0</v>
          </cell>
          <cell r="DB1628">
            <v>0</v>
          </cell>
          <cell r="DC1628">
            <v>0</v>
          </cell>
        </row>
        <row r="1629">
          <cell r="C1629" t="str">
            <v>W21x68</v>
          </cell>
          <cell r="D1629" t="str">
            <v>F</v>
          </cell>
          <cell r="E1629">
            <v>68</v>
          </cell>
          <cell r="F1629">
            <v>20</v>
          </cell>
          <cell r="G1629">
            <v>21.1</v>
          </cell>
          <cell r="H1629">
            <v>0</v>
          </cell>
          <cell r="I1629">
            <v>0</v>
          </cell>
          <cell r="J1629">
            <v>8.27</v>
          </cell>
          <cell r="K1629">
            <v>0</v>
          </cell>
          <cell r="L1629">
            <v>0</v>
          </cell>
          <cell r="M1629">
            <v>0.43</v>
          </cell>
          <cell r="N1629">
            <v>0.68500000000000005</v>
          </cell>
          <cell r="O1629">
            <v>0</v>
          </cell>
          <cell r="P1629">
            <v>0</v>
          </cell>
          <cell r="Q1629">
            <v>0</v>
          </cell>
          <cell r="R1629">
            <v>1.19</v>
          </cell>
          <cell r="S1629">
            <v>1.375</v>
          </cell>
          <cell r="T1629">
            <v>0.875</v>
          </cell>
          <cell r="U1629">
            <v>18.720000000000002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6.04</v>
          </cell>
          <cell r="AB1629">
            <v>0</v>
          </cell>
          <cell r="AC1629">
            <v>43.6</v>
          </cell>
          <cell r="AD1629">
            <v>0</v>
          </cell>
          <cell r="AE1629">
            <v>0</v>
          </cell>
          <cell r="AF1629">
            <v>33.799999999999997</v>
          </cell>
          <cell r="AG1629">
            <v>2000</v>
          </cell>
          <cell r="AH1629">
            <v>10900</v>
          </cell>
          <cell r="AI1629">
            <v>1480</v>
          </cell>
          <cell r="AJ1629">
            <v>160</v>
          </cell>
          <cell r="AK1629">
            <v>140</v>
          </cell>
          <cell r="AL1629">
            <v>8.6</v>
          </cell>
          <cell r="AM1629">
            <v>64.7</v>
          </cell>
          <cell r="AN1629">
            <v>24.4</v>
          </cell>
          <cell r="AO1629">
            <v>15.7</v>
          </cell>
          <cell r="AP1629">
            <v>1.8</v>
          </cell>
          <cell r="AQ1629">
            <v>0</v>
          </cell>
          <cell r="AR1629">
            <v>2.4500000000000002</v>
          </cell>
          <cell r="AS1629">
            <v>6760</v>
          </cell>
          <cell r="AT1629">
            <v>0</v>
          </cell>
          <cell r="AU1629">
            <v>42.3</v>
          </cell>
          <cell r="AV1629">
            <v>59.9</v>
          </cell>
          <cell r="AW1629">
            <v>27.4</v>
          </cell>
          <cell r="AX1629">
            <v>78.900000000000006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D1629" t="str">
            <v>W530x101</v>
          </cell>
          <cell r="BE1629" t="str">
            <v>W530x101</v>
          </cell>
          <cell r="BF1629">
            <v>101.19999999999999</v>
          </cell>
          <cell r="BG1629">
            <v>129.13362000000001</v>
          </cell>
          <cell r="BH1629">
            <v>53.615100000000005</v>
          </cell>
          <cell r="BI1629">
            <v>0</v>
          </cell>
          <cell r="BJ1629">
            <v>0</v>
          </cell>
          <cell r="BK1629">
            <v>21.014069999999997</v>
          </cell>
          <cell r="BL1629">
            <v>0</v>
          </cell>
          <cell r="BM1629">
            <v>0</v>
          </cell>
          <cell r="BN1629">
            <v>1.09263</v>
          </cell>
          <cell r="BO1629">
            <v>1.740585</v>
          </cell>
          <cell r="BP1629">
            <v>0</v>
          </cell>
          <cell r="BQ1629">
            <v>0</v>
          </cell>
          <cell r="BR1629">
            <v>0</v>
          </cell>
          <cell r="BS1629">
            <v>3.02379</v>
          </cell>
          <cell r="BT1629">
            <v>3.4938750000000001</v>
          </cell>
          <cell r="BU1629">
            <v>2.2233749999999999</v>
          </cell>
          <cell r="BV1629">
            <v>47.300000000000004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6.04</v>
          </cell>
          <cell r="CC1629">
            <v>0</v>
          </cell>
          <cell r="CD1629">
            <v>43.6</v>
          </cell>
          <cell r="CE1629">
            <v>0</v>
          </cell>
          <cell r="CF1629">
            <v>0</v>
          </cell>
          <cell r="CG1629">
            <v>2374.5513999999998</v>
          </cell>
          <cell r="CH1629">
            <v>140506</v>
          </cell>
          <cell r="CI1629">
            <v>2.2084966702604101</v>
          </cell>
          <cell r="CJ1629">
            <v>61699.319712926277</v>
          </cell>
          <cell r="CK1629">
            <v>2625.0282273599996</v>
          </cell>
          <cell r="CL1629">
            <v>2296.8996989399998</v>
          </cell>
          <cell r="CM1629">
            <v>21.852599999999999</v>
          </cell>
          <cell r="CN1629">
            <v>2697.2608009637365</v>
          </cell>
          <cell r="CO1629">
            <v>400.31680467239994</v>
          </cell>
          <cell r="CP1629">
            <v>257.5808948097</v>
          </cell>
          <cell r="CQ1629">
            <v>4.5738000000000003</v>
          </cell>
          <cell r="CR1629">
            <v>0</v>
          </cell>
          <cell r="CS1629">
            <v>102.13738736261445</v>
          </cell>
          <cell r="CT1629">
            <v>1819594.7966559629</v>
          </cell>
          <cell r="CU1629">
            <v>0</v>
          </cell>
          <cell r="CV1629">
            <v>273.11760629999998</v>
          </cell>
          <cell r="CW1629">
            <v>2497.1548991920836</v>
          </cell>
          <cell r="CX1629">
            <v>449.53608393539997</v>
          </cell>
          <cell r="CY1629">
            <v>1294.4670446169</v>
          </cell>
          <cell r="CZ1629">
            <v>0</v>
          </cell>
          <cell r="DA1629">
            <v>0</v>
          </cell>
          <cell r="DB1629">
            <v>0</v>
          </cell>
          <cell r="DC1629">
            <v>0</v>
          </cell>
        </row>
        <row r="1630">
          <cell r="C1630" t="str">
            <v>W21x73</v>
          </cell>
          <cell r="D1630" t="str">
            <v>F</v>
          </cell>
          <cell r="E1630">
            <v>73</v>
          </cell>
          <cell r="F1630">
            <v>21.5</v>
          </cell>
          <cell r="G1630">
            <v>21.2</v>
          </cell>
          <cell r="H1630">
            <v>0</v>
          </cell>
          <cell r="I1630">
            <v>0</v>
          </cell>
          <cell r="J1630">
            <v>8.3000000000000007</v>
          </cell>
          <cell r="K1630">
            <v>0</v>
          </cell>
          <cell r="L1630">
            <v>0</v>
          </cell>
          <cell r="M1630">
            <v>0.45500000000000002</v>
          </cell>
          <cell r="N1630">
            <v>0.74</v>
          </cell>
          <cell r="O1630">
            <v>0</v>
          </cell>
          <cell r="P1630">
            <v>0</v>
          </cell>
          <cell r="Q1630">
            <v>0</v>
          </cell>
          <cell r="R1630">
            <v>1.24</v>
          </cell>
          <cell r="S1630">
            <v>1.4375</v>
          </cell>
          <cell r="T1630">
            <v>0.875</v>
          </cell>
          <cell r="U1630">
            <v>18.72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5.6</v>
          </cell>
          <cell r="AB1630">
            <v>0</v>
          </cell>
          <cell r="AC1630">
            <v>41.2</v>
          </cell>
          <cell r="AD1630">
            <v>0</v>
          </cell>
          <cell r="AE1630">
            <v>0</v>
          </cell>
          <cell r="AF1630">
            <v>37.9</v>
          </cell>
          <cell r="AG1630">
            <v>2140</v>
          </cell>
          <cell r="AH1630">
            <v>8380</v>
          </cell>
          <cell r="AI1630">
            <v>1600</v>
          </cell>
          <cell r="AJ1630">
            <v>172</v>
          </cell>
          <cell r="AK1630">
            <v>151</v>
          </cell>
          <cell r="AL1630">
            <v>8.64</v>
          </cell>
          <cell r="AM1630">
            <v>70.599999999999994</v>
          </cell>
          <cell r="AN1630">
            <v>26.6</v>
          </cell>
          <cell r="AO1630">
            <v>17</v>
          </cell>
          <cell r="AP1630">
            <v>1.81</v>
          </cell>
          <cell r="AQ1630">
            <v>0</v>
          </cell>
          <cell r="AR1630">
            <v>3.02</v>
          </cell>
          <cell r="AS1630">
            <v>7420</v>
          </cell>
          <cell r="AT1630">
            <v>0</v>
          </cell>
          <cell r="AU1630">
            <v>42.5</v>
          </cell>
          <cell r="AV1630">
            <v>65.2</v>
          </cell>
          <cell r="AW1630">
            <v>29.7</v>
          </cell>
          <cell r="AX1630">
            <v>85.1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D1630" t="str">
            <v>W530x109</v>
          </cell>
          <cell r="BE1630" t="str">
            <v>W530x109</v>
          </cell>
          <cell r="BF1630">
            <v>108.69999999999999</v>
          </cell>
          <cell r="BG1630">
            <v>138.81864149999998</v>
          </cell>
          <cell r="BH1630">
            <v>53.869199999999999</v>
          </cell>
          <cell r="BI1630">
            <v>0</v>
          </cell>
          <cell r="BJ1630">
            <v>0</v>
          </cell>
          <cell r="BK1630">
            <v>21.090300000000003</v>
          </cell>
          <cell r="BL1630">
            <v>0</v>
          </cell>
          <cell r="BM1630">
            <v>0</v>
          </cell>
          <cell r="BN1630">
            <v>1.156155</v>
          </cell>
          <cell r="BO1630">
            <v>1.8803399999999999</v>
          </cell>
          <cell r="BP1630">
            <v>0</v>
          </cell>
          <cell r="BQ1630">
            <v>0</v>
          </cell>
          <cell r="BR1630">
            <v>0</v>
          </cell>
          <cell r="BS1630">
            <v>3.1508400000000001</v>
          </cell>
          <cell r="BT1630">
            <v>3.6526874999999999</v>
          </cell>
          <cell r="BU1630">
            <v>2.2233749999999999</v>
          </cell>
          <cell r="BV1630">
            <v>47.300000000000004</v>
          </cell>
          <cell r="BW1630">
            <v>0</v>
          </cell>
          <cell r="BX1630">
            <v>0</v>
          </cell>
          <cell r="BY1630">
            <v>0</v>
          </cell>
          <cell r="BZ1630">
            <v>0</v>
          </cell>
          <cell r="CA1630">
            <v>0</v>
          </cell>
          <cell r="CB1630">
            <v>5.6</v>
          </cell>
          <cell r="CC1630">
            <v>0</v>
          </cell>
          <cell r="CD1630">
            <v>41.2</v>
          </cell>
          <cell r="CE1630">
            <v>0</v>
          </cell>
          <cell r="CF1630">
            <v>0</v>
          </cell>
          <cell r="CG1630">
            <v>2662.5886999999998</v>
          </cell>
          <cell r="CH1630">
            <v>150341.42000000001</v>
          </cell>
          <cell r="CI1630">
            <v>1.6979084492460768</v>
          </cell>
          <cell r="CJ1630">
            <v>66701.967257217591</v>
          </cell>
          <cell r="CK1630">
            <v>2821.905344412</v>
          </cell>
          <cell r="CL1630">
            <v>2477.370389571</v>
          </cell>
          <cell r="CM1630">
            <v>21.954240000000002</v>
          </cell>
          <cell r="CN1630">
            <v>2943.2243052247263</v>
          </cell>
          <cell r="CO1630">
            <v>436.41094279859999</v>
          </cell>
          <cell r="CP1630">
            <v>278.90924915699998</v>
          </cell>
          <cell r="CQ1630">
            <v>4.5992100000000002</v>
          </cell>
          <cell r="CR1630">
            <v>0</v>
          </cell>
          <cell r="CS1630">
            <v>125.89996319799822</v>
          </cell>
          <cell r="CT1630">
            <v>1997247.5430750363</v>
          </cell>
          <cell r="CU1630">
            <v>0</v>
          </cell>
          <cell r="CV1630">
            <v>274.40894249999997</v>
          </cell>
          <cell r="CW1630">
            <v>2718.105165731617</v>
          </cell>
          <cell r="CX1630">
            <v>487.27086470369994</v>
          </cell>
          <cell r="CY1630">
            <v>1396.1868884270998</v>
          </cell>
          <cell r="CZ1630">
            <v>0</v>
          </cell>
          <cell r="DA1630">
            <v>0</v>
          </cell>
          <cell r="DB1630">
            <v>0</v>
          </cell>
          <cell r="DC1630">
            <v>0</v>
          </cell>
        </row>
        <row r="1631">
          <cell r="C1631" t="str">
            <v>W21x83</v>
          </cell>
          <cell r="D1631" t="str">
            <v>F</v>
          </cell>
          <cell r="E1631">
            <v>83</v>
          </cell>
          <cell r="F1631">
            <v>24.3</v>
          </cell>
          <cell r="G1631">
            <v>21.4</v>
          </cell>
          <cell r="H1631">
            <v>0</v>
          </cell>
          <cell r="I1631">
            <v>0</v>
          </cell>
          <cell r="J1631">
            <v>8.36</v>
          </cell>
          <cell r="K1631">
            <v>0</v>
          </cell>
          <cell r="L1631">
            <v>0</v>
          </cell>
          <cell r="M1631">
            <v>0.51500000000000001</v>
          </cell>
          <cell r="N1631">
            <v>0.83499999999999996</v>
          </cell>
          <cell r="O1631">
            <v>0</v>
          </cell>
          <cell r="P1631">
            <v>0</v>
          </cell>
          <cell r="Q1631">
            <v>0</v>
          </cell>
          <cell r="R1631">
            <v>1.34</v>
          </cell>
          <cell r="S1631">
            <v>1.5</v>
          </cell>
          <cell r="T1631">
            <v>0.875</v>
          </cell>
          <cell r="U1631">
            <v>18.72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5</v>
          </cell>
          <cell r="AB1631">
            <v>0</v>
          </cell>
          <cell r="AC1631">
            <v>36.4</v>
          </cell>
          <cell r="AD1631">
            <v>0</v>
          </cell>
          <cell r="AE1631">
            <v>0</v>
          </cell>
          <cell r="AF1631">
            <v>48.5</v>
          </cell>
          <cell r="AG1631">
            <v>2400</v>
          </cell>
          <cell r="AH1631">
            <v>5250</v>
          </cell>
          <cell r="AI1631">
            <v>1830</v>
          </cell>
          <cell r="AJ1631">
            <v>196</v>
          </cell>
          <cell r="AK1631">
            <v>171</v>
          </cell>
          <cell r="AL1631">
            <v>8.67</v>
          </cell>
          <cell r="AM1631">
            <v>81.400000000000006</v>
          </cell>
          <cell r="AN1631">
            <v>30.5</v>
          </cell>
          <cell r="AO1631">
            <v>19.5</v>
          </cell>
          <cell r="AP1631">
            <v>1.83</v>
          </cell>
          <cell r="AQ1631">
            <v>0</v>
          </cell>
          <cell r="AR1631">
            <v>4.34</v>
          </cell>
          <cell r="AS1631">
            <v>8630</v>
          </cell>
          <cell r="AT1631">
            <v>0</v>
          </cell>
          <cell r="AU1631">
            <v>43</v>
          </cell>
          <cell r="AV1631">
            <v>75</v>
          </cell>
          <cell r="AW1631">
            <v>33.700000000000003</v>
          </cell>
          <cell r="AX1631">
            <v>97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D1631" t="str">
            <v>W530x123</v>
          </cell>
          <cell r="BE1631" t="str">
            <v>W530x123</v>
          </cell>
          <cell r="BF1631">
            <v>123.6</v>
          </cell>
          <cell r="BG1631">
            <v>156.8973483</v>
          </cell>
          <cell r="BH1631">
            <v>54.377399999999994</v>
          </cell>
          <cell r="BI1631">
            <v>0</v>
          </cell>
          <cell r="BJ1631">
            <v>0</v>
          </cell>
          <cell r="BK1631">
            <v>21.242759999999997</v>
          </cell>
          <cell r="BL1631">
            <v>0</v>
          </cell>
          <cell r="BM1631">
            <v>0</v>
          </cell>
          <cell r="BN1631">
            <v>1.3086150000000001</v>
          </cell>
          <cell r="BO1631">
            <v>2.1217349999999997</v>
          </cell>
          <cell r="BP1631">
            <v>0</v>
          </cell>
          <cell r="BQ1631">
            <v>0</v>
          </cell>
          <cell r="BR1631">
            <v>0</v>
          </cell>
          <cell r="BS1631">
            <v>3.4049400000000003</v>
          </cell>
          <cell r="BT1631">
            <v>3.8114999999999997</v>
          </cell>
          <cell r="BU1631">
            <v>2.2233749999999999</v>
          </cell>
          <cell r="BV1631">
            <v>47.300000000000004</v>
          </cell>
          <cell r="BW1631">
            <v>0</v>
          </cell>
          <cell r="BX1631">
            <v>0</v>
          </cell>
          <cell r="BY1631">
            <v>0</v>
          </cell>
          <cell r="BZ1631">
            <v>0</v>
          </cell>
          <cell r="CA1631">
            <v>0</v>
          </cell>
          <cell r="CB1631">
            <v>5</v>
          </cell>
          <cell r="CC1631">
            <v>0</v>
          </cell>
          <cell r="CD1631">
            <v>36.4</v>
          </cell>
          <cell r="CE1631">
            <v>0</v>
          </cell>
          <cell r="CF1631">
            <v>0</v>
          </cell>
          <cell r="CG1631">
            <v>3407.2705000000001</v>
          </cell>
          <cell r="CH1631">
            <v>168607.2</v>
          </cell>
          <cell r="CI1631">
            <v>1.0637254604465278</v>
          </cell>
          <cell r="CJ1631">
            <v>76290.375050442628</v>
          </cell>
          <cell r="CK1631">
            <v>3215.6595785159998</v>
          </cell>
          <cell r="CL1631">
            <v>2805.4989179909999</v>
          </cell>
          <cell r="CM1631">
            <v>22.030469999999998</v>
          </cell>
          <cell r="CN1631">
            <v>3393.4625842109454</v>
          </cell>
          <cell r="CO1631">
            <v>500.39600584049998</v>
          </cell>
          <cell r="CP1631">
            <v>319.92531520949996</v>
          </cell>
          <cell r="CQ1631">
            <v>4.6500300000000001</v>
          </cell>
          <cell r="CR1631">
            <v>0</v>
          </cell>
          <cell r="CS1631">
            <v>180.92908618520272</v>
          </cell>
          <cell r="CT1631">
            <v>2322944.2448433372</v>
          </cell>
          <cell r="CU1631">
            <v>0</v>
          </cell>
          <cell r="CV1631">
            <v>277.63728299999997</v>
          </cell>
          <cell r="CW1631">
            <v>3126.6547151820751</v>
          </cell>
          <cell r="CX1631">
            <v>552.89657038769997</v>
          </cell>
          <cell r="CY1631">
            <v>1591.423362837</v>
          </cell>
          <cell r="CZ1631">
            <v>0</v>
          </cell>
          <cell r="DA1631">
            <v>0</v>
          </cell>
          <cell r="DB1631">
            <v>0</v>
          </cell>
          <cell r="DC1631">
            <v>0</v>
          </cell>
        </row>
        <row r="1632">
          <cell r="C1632" t="str">
            <v>W21x93</v>
          </cell>
          <cell r="D1632" t="str">
            <v>F</v>
          </cell>
          <cell r="E1632">
            <v>93</v>
          </cell>
          <cell r="F1632">
            <v>27.3</v>
          </cell>
          <cell r="G1632">
            <v>21.6</v>
          </cell>
          <cell r="H1632">
            <v>0</v>
          </cell>
          <cell r="I1632">
            <v>0</v>
          </cell>
          <cell r="J1632">
            <v>8.42</v>
          </cell>
          <cell r="K1632">
            <v>0</v>
          </cell>
          <cell r="L1632">
            <v>0</v>
          </cell>
          <cell r="M1632">
            <v>0.57999999999999996</v>
          </cell>
          <cell r="N1632">
            <v>0.93</v>
          </cell>
          <cell r="O1632">
            <v>0</v>
          </cell>
          <cell r="P1632">
            <v>0</v>
          </cell>
          <cell r="Q1632">
            <v>0</v>
          </cell>
          <cell r="R1632">
            <v>1.43</v>
          </cell>
          <cell r="S1632">
            <v>1.625</v>
          </cell>
          <cell r="T1632">
            <v>0.9375</v>
          </cell>
          <cell r="U1632">
            <v>18.740000000000002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4.53</v>
          </cell>
          <cell r="AB1632">
            <v>0</v>
          </cell>
          <cell r="AC1632">
            <v>32.299999999999997</v>
          </cell>
          <cell r="AD1632">
            <v>0</v>
          </cell>
          <cell r="AE1632">
            <v>0</v>
          </cell>
          <cell r="AF1632">
            <v>61.5</v>
          </cell>
          <cell r="AG1632">
            <v>2680</v>
          </cell>
          <cell r="AH1632">
            <v>3460</v>
          </cell>
          <cell r="AI1632">
            <v>2070</v>
          </cell>
          <cell r="AJ1632">
            <v>221</v>
          </cell>
          <cell r="AK1632">
            <v>192</v>
          </cell>
          <cell r="AL1632">
            <v>8.6999999999999993</v>
          </cell>
          <cell r="AM1632">
            <v>92.9</v>
          </cell>
          <cell r="AN1632">
            <v>34.700000000000003</v>
          </cell>
          <cell r="AO1632">
            <v>22.1</v>
          </cell>
          <cell r="AP1632">
            <v>1.84</v>
          </cell>
          <cell r="AQ1632">
            <v>0</v>
          </cell>
          <cell r="AR1632">
            <v>6.03</v>
          </cell>
          <cell r="AS1632">
            <v>9940</v>
          </cell>
          <cell r="AT1632">
            <v>0</v>
          </cell>
          <cell r="AU1632">
            <v>43.6</v>
          </cell>
          <cell r="AV1632">
            <v>85.3</v>
          </cell>
          <cell r="AW1632">
            <v>37.700000000000003</v>
          </cell>
          <cell r="AX1632">
            <v>109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D1632" t="str">
            <v>W530x138</v>
          </cell>
          <cell r="BE1632" t="str">
            <v>W530x138</v>
          </cell>
          <cell r="BF1632">
            <v>138.5</v>
          </cell>
          <cell r="BG1632">
            <v>176.26739129999999</v>
          </cell>
          <cell r="BH1632">
            <v>54.885600000000004</v>
          </cell>
          <cell r="BI1632">
            <v>0</v>
          </cell>
          <cell r="BJ1632">
            <v>0</v>
          </cell>
          <cell r="BK1632">
            <v>21.395219999999998</v>
          </cell>
          <cell r="BL1632">
            <v>0</v>
          </cell>
          <cell r="BM1632">
            <v>0</v>
          </cell>
          <cell r="BN1632">
            <v>1.4737799999999999</v>
          </cell>
          <cell r="BO1632">
            <v>2.36313</v>
          </cell>
          <cell r="BP1632">
            <v>0</v>
          </cell>
          <cell r="BQ1632">
            <v>0</v>
          </cell>
          <cell r="BR1632">
            <v>0</v>
          </cell>
          <cell r="BS1632">
            <v>3.6336299999999997</v>
          </cell>
          <cell r="BT1632">
            <v>4.1291250000000002</v>
          </cell>
          <cell r="BU1632">
            <v>2.3821875000000001</v>
          </cell>
          <cell r="BV1632">
            <v>47.400000000000006</v>
          </cell>
          <cell r="BW1632">
            <v>0</v>
          </cell>
          <cell r="BX1632">
            <v>0</v>
          </cell>
          <cell r="BY1632">
            <v>0</v>
          </cell>
          <cell r="BZ1632">
            <v>0</v>
          </cell>
          <cell r="CA1632">
            <v>0</v>
          </cell>
          <cell r="CB1632">
            <v>4.53</v>
          </cell>
          <cell r="CC1632">
            <v>0</v>
          </cell>
          <cell r="CD1632">
            <v>32.299999999999997</v>
          </cell>
          <cell r="CE1632">
            <v>0</v>
          </cell>
          <cell r="CF1632">
            <v>0</v>
          </cell>
          <cell r="CG1632">
            <v>4320.5595000000003</v>
          </cell>
          <cell r="CH1632">
            <v>188278.04</v>
          </cell>
          <cell r="CI1632">
            <v>0.70104573202761644</v>
          </cell>
          <cell r="CJ1632">
            <v>86295.670139025271</v>
          </cell>
          <cell r="CK1632">
            <v>3625.8202390409997</v>
          </cell>
          <cell r="CL1632">
            <v>3150.0338728319998</v>
          </cell>
          <cell r="CM1632">
            <v>22.106699999999996</v>
          </cell>
          <cell r="CN1632">
            <v>3872.882973872197</v>
          </cell>
          <cell r="CO1632">
            <v>569.30299680869996</v>
          </cell>
          <cell r="CP1632">
            <v>362.58202390410003</v>
          </cell>
          <cell r="CQ1632">
            <v>4.67544</v>
          </cell>
          <cell r="CR1632">
            <v>0</v>
          </cell>
          <cell r="CS1632">
            <v>251.38303910063883</v>
          </cell>
          <cell r="CT1632">
            <v>2675558.0294024069</v>
          </cell>
          <cell r="CU1632">
            <v>0</v>
          </cell>
          <cell r="CV1632">
            <v>281.51129159999999</v>
          </cell>
          <cell r="CW1632">
            <v>3556.0486294004131</v>
          </cell>
          <cell r="CX1632">
            <v>618.52227607170005</v>
          </cell>
          <cell r="CY1632">
            <v>1788.3004798889999</v>
          </cell>
          <cell r="CZ1632">
            <v>0</v>
          </cell>
          <cell r="DA1632">
            <v>0</v>
          </cell>
          <cell r="DB1632">
            <v>0</v>
          </cell>
          <cell r="DC1632">
            <v>0</v>
          </cell>
        </row>
        <row r="1633">
          <cell r="C1633" t="str">
            <v>W24x103</v>
          </cell>
          <cell r="D1633" t="str">
            <v>F</v>
          </cell>
          <cell r="E1633">
            <v>103</v>
          </cell>
          <cell r="F1633">
            <v>30.3</v>
          </cell>
          <cell r="G1633">
            <v>24.5</v>
          </cell>
          <cell r="H1633">
            <v>0</v>
          </cell>
          <cell r="I1633">
            <v>0</v>
          </cell>
          <cell r="J1633">
            <v>9</v>
          </cell>
          <cell r="K1633">
            <v>0</v>
          </cell>
          <cell r="L1633">
            <v>0</v>
          </cell>
          <cell r="M1633">
            <v>0.55000000000000004</v>
          </cell>
          <cell r="N1633">
            <v>0.98</v>
          </cell>
          <cell r="O1633">
            <v>0</v>
          </cell>
          <cell r="P1633">
            <v>0</v>
          </cell>
          <cell r="Q1633">
            <v>0</v>
          </cell>
          <cell r="R1633">
            <v>1.48</v>
          </cell>
          <cell r="S1633">
            <v>1.875</v>
          </cell>
          <cell r="T1633">
            <v>1.125</v>
          </cell>
          <cell r="U1633">
            <v>21.54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4.59</v>
          </cell>
          <cell r="AB1633">
            <v>0</v>
          </cell>
          <cell r="AC1633">
            <v>39.200000000000003</v>
          </cell>
          <cell r="AD1633">
            <v>0</v>
          </cell>
          <cell r="AE1633">
            <v>0</v>
          </cell>
          <cell r="AF1633">
            <v>41.9</v>
          </cell>
          <cell r="AG1633">
            <v>2390</v>
          </cell>
          <cell r="AH1633">
            <v>5310</v>
          </cell>
          <cell r="AI1633">
            <v>3000</v>
          </cell>
          <cell r="AJ1633">
            <v>280</v>
          </cell>
          <cell r="AK1633">
            <v>245</v>
          </cell>
          <cell r="AL1633">
            <v>9.9600000000000009</v>
          </cell>
          <cell r="AM1633">
            <v>119</v>
          </cell>
          <cell r="AN1633">
            <v>41.5</v>
          </cell>
          <cell r="AO1633">
            <v>26.5</v>
          </cell>
          <cell r="AP1633">
            <v>1.99</v>
          </cell>
          <cell r="AQ1633">
            <v>0</v>
          </cell>
          <cell r="AR1633">
            <v>7.07</v>
          </cell>
          <cell r="AS1633">
            <v>16500</v>
          </cell>
          <cell r="AT1633">
            <v>0</v>
          </cell>
          <cell r="AU1633">
            <v>53</v>
          </cell>
          <cell r="AV1633">
            <v>117</v>
          </cell>
          <cell r="AW1633">
            <v>48.8</v>
          </cell>
          <cell r="AX1633">
            <v>139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D1633" t="str">
            <v>W610x153</v>
          </cell>
          <cell r="BE1633" t="str">
            <v>W610x153</v>
          </cell>
          <cell r="BF1633">
            <v>153.29999999999998</v>
          </cell>
          <cell r="BG1633">
            <v>195.6374343</v>
          </cell>
          <cell r="BH1633">
            <v>62.2545</v>
          </cell>
          <cell r="BI1633">
            <v>0</v>
          </cell>
          <cell r="BJ1633">
            <v>0</v>
          </cell>
          <cell r="BK1633">
            <v>22.869</v>
          </cell>
          <cell r="BL1633">
            <v>0</v>
          </cell>
          <cell r="BM1633">
            <v>0</v>
          </cell>
          <cell r="BN1633">
            <v>1.3975500000000001</v>
          </cell>
          <cell r="BO1633">
            <v>2.4901800000000001</v>
          </cell>
          <cell r="BP1633">
            <v>0</v>
          </cell>
          <cell r="BQ1633">
            <v>0</v>
          </cell>
          <cell r="BR1633">
            <v>0</v>
          </cell>
          <cell r="BS1633">
            <v>3.7606799999999998</v>
          </cell>
          <cell r="BT1633">
            <v>4.7643750000000002</v>
          </cell>
          <cell r="BU1633">
            <v>2.858625</v>
          </cell>
          <cell r="BV1633">
            <v>54.500000000000007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4.59</v>
          </cell>
          <cell r="CC1633">
            <v>0</v>
          </cell>
          <cell r="CD1633">
            <v>39.200000000000003</v>
          </cell>
          <cell r="CE1633">
            <v>0</v>
          </cell>
          <cell r="CF1633">
            <v>0</v>
          </cell>
          <cell r="CG1633">
            <v>2943.6007</v>
          </cell>
          <cell r="CH1633">
            <v>167904.67</v>
          </cell>
          <cell r="CI1633">
            <v>1.075882322851631</v>
          </cell>
          <cell r="CJ1633">
            <v>125066.18860728299</v>
          </cell>
          <cell r="CK1633">
            <v>4593.7993978799996</v>
          </cell>
          <cell r="CL1633">
            <v>4019.574473145</v>
          </cell>
          <cell r="CM1633">
            <v>25.30836</v>
          </cell>
          <cell r="CN1633">
            <v>4960.9588147555587</v>
          </cell>
          <cell r="CO1633">
            <v>680.86669647149995</v>
          </cell>
          <cell r="CP1633">
            <v>434.77030015649996</v>
          </cell>
          <cell r="CQ1633">
            <v>5.0565899999999999</v>
          </cell>
          <cell r="CR1633">
            <v>0</v>
          </cell>
          <cell r="CS1633">
            <v>294.73931781783028</v>
          </cell>
          <cell r="CT1633">
            <v>4441318.6604768327</v>
          </cell>
          <cell r="CU1633">
            <v>0</v>
          </cell>
          <cell r="CV1633">
            <v>342.204093</v>
          </cell>
          <cell r="CW1633">
            <v>4877.5813556840367</v>
          </cell>
          <cell r="CX1633">
            <v>800.63360934479988</v>
          </cell>
          <cell r="CY1633">
            <v>2280.4932725189997</v>
          </cell>
          <cell r="CZ1633">
            <v>0</v>
          </cell>
          <cell r="DA1633">
            <v>0</v>
          </cell>
          <cell r="DB1633">
            <v>0</v>
          </cell>
          <cell r="DC1633">
            <v>0</v>
          </cell>
        </row>
        <row r="1634">
          <cell r="C1634" t="str">
            <v>W24x104</v>
          </cell>
          <cell r="D1634" t="str">
            <v>F</v>
          </cell>
          <cell r="E1634">
            <v>104</v>
          </cell>
          <cell r="F1634">
            <v>30.6</v>
          </cell>
          <cell r="G1634">
            <v>24.1</v>
          </cell>
          <cell r="H1634">
            <v>0</v>
          </cell>
          <cell r="I1634">
            <v>0</v>
          </cell>
          <cell r="J1634">
            <v>12.8</v>
          </cell>
          <cell r="K1634">
            <v>0</v>
          </cell>
          <cell r="L1634">
            <v>0</v>
          </cell>
          <cell r="M1634">
            <v>0.5</v>
          </cell>
          <cell r="N1634">
            <v>0.75</v>
          </cell>
          <cell r="O1634">
            <v>0</v>
          </cell>
          <cell r="P1634">
            <v>0</v>
          </cell>
          <cell r="Q1634">
            <v>0</v>
          </cell>
          <cell r="R1634">
            <v>1.25</v>
          </cell>
          <cell r="S1634">
            <v>1.625</v>
          </cell>
          <cell r="T1634">
            <v>1.0625</v>
          </cell>
          <cell r="U1634">
            <v>21.6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8.5</v>
          </cell>
          <cell r="AB1634">
            <v>0</v>
          </cell>
          <cell r="AC1634">
            <v>43.1</v>
          </cell>
          <cell r="AD1634">
            <v>0</v>
          </cell>
          <cell r="AE1634">
            <v>0</v>
          </cell>
          <cell r="AF1634">
            <v>34.6</v>
          </cell>
          <cell r="AG1634">
            <v>1860</v>
          </cell>
          <cell r="AH1634">
            <v>12900</v>
          </cell>
          <cell r="AI1634">
            <v>3100</v>
          </cell>
          <cell r="AJ1634">
            <v>289</v>
          </cell>
          <cell r="AK1634">
            <v>258</v>
          </cell>
          <cell r="AL1634">
            <v>10.1</v>
          </cell>
          <cell r="AM1634">
            <v>259</v>
          </cell>
          <cell r="AN1634">
            <v>62.4</v>
          </cell>
          <cell r="AO1634">
            <v>40.700000000000003</v>
          </cell>
          <cell r="AP1634">
            <v>2.91</v>
          </cell>
          <cell r="AQ1634">
            <v>0</v>
          </cell>
          <cell r="AR1634">
            <v>4.72</v>
          </cell>
          <cell r="AS1634">
            <v>35200</v>
          </cell>
          <cell r="AT1634">
            <v>0</v>
          </cell>
          <cell r="AU1634">
            <v>74.3</v>
          </cell>
          <cell r="AV1634">
            <v>178</v>
          </cell>
          <cell r="AW1634">
            <v>53.5</v>
          </cell>
          <cell r="AX1634">
            <v>143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D1634" t="str">
            <v>W610x155</v>
          </cell>
          <cell r="BE1634" t="str">
            <v>W610x155</v>
          </cell>
          <cell r="BF1634">
            <v>154.79999999999998</v>
          </cell>
          <cell r="BG1634">
            <v>197.57443860000001</v>
          </cell>
          <cell r="BH1634">
            <v>61.238100000000003</v>
          </cell>
          <cell r="BI1634">
            <v>0</v>
          </cell>
          <cell r="BJ1634">
            <v>0</v>
          </cell>
          <cell r="BK1634">
            <v>32.524799999999999</v>
          </cell>
          <cell r="BL1634">
            <v>0</v>
          </cell>
          <cell r="BM1634">
            <v>0</v>
          </cell>
          <cell r="BN1634">
            <v>1.2705</v>
          </cell>
          <cell r="BO1634">
            <v>1.9057499999999998</v>
          </cell>
          <cell r="BP1634">
            <v>0</v>
          </cell>
          <cell r="BQ1634">
            <v>0</v>
          </cell>
          <cell r="BR1634">
            <v>0</v>
          </cell>
          <cell r="BS1634">
            <v>3.17625</v>
          </cell>
          <cell r="BT1634">
            <v>4.1291250000000002</v>
          </cell>
          <cell r="BU1634">
            <v>2.6998124999999997</v>
          </cell>
          <cell r="BV1634">
            <v>54.6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8.5</v>
          </cell>
          <cell r="CC1634">
            <v>0</v>
          </cell>
          <cell r="CD1634">
            <v>43.1</v>
          </cell>
          <cell r="CE1634">
            <v>0</v>
          </cell>
          <cell r="CF1634">
            <v>0</v>
          </cell>
          <cell r="CG1634">
            <v>2430.7538</v>
          </cell>
          <cell r="CH1634">
            <v>130670.58</v>
          </cell>
          <cell r="CI1634">
            <v>2.6137254170971826</v>
          </cell>
          <cell r="CJ1634">
            <v>129235.06156085909</v>
          </cell>
          <cell r="CK1634">
            <v>4741.4572356689996</v>
          </cell>
          <cell r="CL1634">
            <v>4232.858016618</v>
          </cell>
          <cell r="CM1634">
            <v>25.664099999999998</v>
          </cell>
          <cell r="CN1634">
            <v>10797.380949762099</v>
          </cell>
          <cell r="CO1634">
            <v>1023.7610086703999</v>
          </cell>
          <cell r="CP1634">
            <v>667.74155533470002</v>
          </cell>
          <cell r="CQ1634">
            <v>7.3943099999999999</v>
          </cell>
          <cell r="CR1634">
            <v>0</v>
          </cell>
          <cell r="CS1634">
            <v>196.77080340879189</v>
          </cell>
          <cell r="CT1634">
            <v>9474813.1423505768</v>
          </cell>
          <cell r="CU1634">
            <v>0</v>
          </cell>
          <cell r="CV1634">
            <v>479.73139829999997</v>
          </cell>
          <cell r="CW1634">
            <v>7420.5938573654576</v>
          </cell>
          <cell r="CX1634">
            <v>877.74381352349997</v>
          </cell>
          <cell r="CY1634">
            <v>2346.1189782029996</v>
          </cell>
          <cell r="CZ1634">
            <v>0</v>
          </cell>
          <cell r="DA1634">
            <v>0</v>
          </cell>
          <cell r="DB1634">
            <v>0</v>
          </cell>
          <cell r="DC1634">
            <v>0</v>
          </cell>
        </row>
        <row r="1635">
          <cell r="C1635" t="str">
            <v>W24x117</v>
          </cell>
          <cell r="D1635" t="str">
            <v>F</v>
          </cell>
          <cell r="E1635">
            <v>117</v>
          </cell>
          <cell r="F1635">
            <v>34.4</v>
          </cell>
          <cell r="G1635">
            <v>24.3</v>
          </cell>
          <cell r="H1635">
            <v>0</v>
          </cell>
          <cell r="I1635">
            <v>0</v>
          </cell>
          <cell r="J1635">
            <v>12.8</v>
          </cell>
          <cell r="K1635">
            <v>0</v>
          </cell>
          <cell r="L1635">
            <v>0</v>
          </cell>
          <cell r="M1635">
            <v>0.55000000000000004</v>
          </cell>
          <cell r="N1635">
            <v>0.85</v>
          </cell>
          <cell r="O1635">
            <v>0</v>
          </cell>
          <cell r="P1635">
            <v>0</v>
          </cell>
          <cell r="Q1635">
            <v>0</v>
          </cell>
          <cell r="R1635">
            <v>1.35</v>
          </cell>
          <cell r="S1635">
            <v>1.75</v>
          </cell>
          <cell r="T1635">
            <v>1.125</v>
          </cell>
          <cell r="U1635">
            <v>21.6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7.53</v>
          </cell>
          <cell r="AB1635">
            <v>0</v>
          </cell>
          <cell r="AC1635">
            <v>39.200000000000003</v>
          </cell>
          <cell r="AD1635">
            <v>0</v>
          </cell>
          <cell r="AE1635">
            <v>0</v>
          </cell>
          <cell r="AF1635">
            <v>41.9</v>
          </cell>
          <cell r="AG1635">
            <v>2090</v>
          </cell>
          <cell r="AH1635">
            <v>8190</v>
          </cell>
          <cell r="AI1635">
            <v>3540</v>
          </cell>
          <cell r="AJ1635">
            <v>327</v>
          </cell>
          <cell r="AK1635">
            <v>291</v>
          </cell>
          <cell r="AL1635">
            <v>10.1</v>
          </cell>
          <cell r="AM1635">
            <v>297</v>
          </cell>
          <cell r="AN1635">
            <v>71.400000000000006</v>
          </cell>
          <cell r="AO1635">
            <v>46.5</v>
          </cell>
          <cell r="AP1635">
            <v>2.94</v>
          </cell>
          <cell r="AQ1635">
            <v>0</v>
          </cell>
          <cell r="AR1635">
            <v>6.72</v>
          </cell>
          <cell r="AS1635">
            <v>40700</v>
          </cell>
          <cell r="AT1635">
            <v>0</v>
          </cell>
          <cell r="AU1635">
            <v>74.900000000000006</v>
          </cell>
          <cell r="AV1635">
            <v>204</v>
          </cell>
          <cell r="AW1635">
            <v>60.9</v>
          </cell>
          <cell r="AX1635">
            <v>162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D1635" t="str">
            <v>W610x174</v>
          </cell>
          <cell r="BE1635" t="str">
            <v>W610x174</v>
          </cell>
          <cell r="BF1635">
            <v>174.2</v>
          </cell>
          <cell r="BG1635">
            <v>222.10982639999997</v>
          </cell>
          <cell r="BH1635">
            <v>61.746299999999998</v>
          </cell>
          <cell r="BI1635">
            <v>0</v>
          </cell>
          <cell r="BJ1635">
            <v>0</v>
          </cell>
          <cell r="BK1635">
            <v>32.524799999999999</v>
          </cell>
          <cell r="BL1635">
            <v>0</v>
          </cell>
          <cell r="BM1635">
            <v>0</v>
          </cell>
          <cell r="BN1635">
            <v>1.3975500000000001</v>
          </cell>
          <cell r="BO1635">
            <v>2.15985</v>
          </cell>
          <cell r="BP1635">
            <v>0</v>
          </cell>
          <cell r="BQ1635">
            <v>0</v>
          </cell>
          <cell r="BR1635">
            <v>0</v>
          </cell>
          <cell r="BS1635">
            <v>3.4303500000000002</v>
          </cell>
          <cell r="BT1635">
            <v>4.4467499999999998</v>
          </cell>
          <cell r="BU1635">
            <v>2.858625</v>
          </cell>
          <cell r="BV1635">
            <v>54.6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7.53</v>
          </cell>
          <cell r="CC1635">
            <v>0</v>
          </cell>
          <cell r="CD1635">
            <v>39.200000000000003</v>
          </cell>
          <cell r="CE1635">
            <v>0</v>
          </cell>
          <cell r="CF1635">
            <v>0</v>
          </cell>
          <cell r="CG1635">
            <v>2943.6007</v>
          </cell>
          <cell r="CH1635">
            <v>146828.76999999999</v>
          </cell>
          <cell r="CI1635">
            <v>1.6594117182965835</v>
          </cell>
          <cell r="CJ1635">
            <v>147578.10255659395</v>
          </cell>
          <cell r="CK1635">
            <v>5364.901439667</v>
          </cell>
          <cell r="CL1635">
            <v>4774.2700885109998</v>
          </cell>
          <cell r="CM1635">
            <v>25.664099999999998</v>
          </cell>
          <cell r="CN1635">
            <v>12381.552672121017</v>
          </cell>
          <cell r="CO1635">
            <v>1171.4188464594001</v>
          </cell>
          <cell r="CP1635">
            <v>762.89882857649991</v>
          </cell>
          <cell r="CQ1635">
            <v>7.4705399999999997</v>
          </cell>
          <cell r="CR1635">
            <v>0</v>
          </cell>
          <cell r="CS1635">
            <v>280.14826248031392</v>
          </cell>
          <cell r="CT1635">
            <v>10955252.695842855</v>
          </cell>
          <cell r="CU1635">
            <v>0</v>
          </cell>
          <cell r="CV1635">
            <v>483.60540689999999</v>
          </cell>
          <cell r="CW1635">
            <v>8504.500825295243</v>
          </cell>
          <cell r="CX1635">
            <v>999.15136903889993</v>
          </cell>
          <cell r="CY1635">
            <v>2657.8410802019998</v>
          </cell>
          <cell r="CZ1635">
            <v>0</v>
          </cell>
          <cell r="DA1635">
            <v>0</v>
          </cell>
          <cell r="DB1635">
            <v>0</v>
          </cell>
          <cell r="DC1635">
            <v>0</v>
          </cell>
        </row>
        <row r="1636">
          <cell r="C1636" t="str">
            <v>W24x131</v>
          </cell>
          <cell r="D1636" t="str">
            <v>F</v>
          </cell>
          <cell r="E1636">
            <v>131</v>
          </cell>
          <cell r="F1636">
            <v>38.5</v>
          </cell>
          <cell r="G1636">
            <v>24.5</v>
          </cell>
          <cell r="H1636">
            <v>0</v>
          </cell>
          <cell r="I1636">
            <v>0</v>
          </cell>
          <cell r="J1636">
            <v>12.9</v>
          </cell>
          <cell r="K1636">
            <v>0</v>
          </cell>
          <cell r="L1636">
            <v>0</v>
          </cell>
          <cell r="M1636">
            <v>0.60499999999999998</v>
          </cell>
          <cell r="N1636">
            <v>0.96</v>
          </cell>
          <cell r="O1636">
            <v>0</v>
          </cell>
          <cell r="P1636">
            <v>0</v>
          </cell>
          <cell r="Q1636">
            <v>0</v>
          </cell>
          <cell r="R1636">
            <v>1.46</v>
          </cell>
          <cell r="S1636">
            <v>1.875</v>
          </cell>
          <cell r="T1636">
            <v>1.125</v>
          </cell>
          <cell r="U1636">
            <v>21.58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6.7</v>
          </cell>
          <cell r="AB1636">
            <v>0</v>
          </cell>
          <cell r="AC1636">
            <v>35.6</v>
          </cell>
          <cell r="AD1636">
            <v>0</v>
          </cell>
          <cell r="AE1636">
            <v>0</v>
          </cell>
          <cell r="AF1636">
            <v>50.7</v>
          </cell>
          <cell r="AG1636">
            <v>2330</v>
          </cell>
          <cell r="AH1636">
            <v>5290</v>
          </cell>
          <cell r="AI1636">
            <v>4020</v>
          </cell>
          <cell r="AJ1636">
            <v>370</v>
          </cell>
          <cell r="AK1636">
            <v>329</v>
          </cell>
          <cell r="AL1636">
            <v>10.199999999999999</v>
          </cell>
          <cell r="AM1636">
            <v>340</v>
          </cell>
          <cell r="AN1636">
            <v>81.5</v>
          </cell>
          <cell r="AO1636">
            <v>53</v>
          </cell>
          <cell r="AP1636">
            <v>2.97</v>
          </cell>
          <cell r="AQ1636">
            <v>0</v>
          </cell>
          <cell r="AR1636">
            <v>9.5</v>
          </cell>
          <cell r="AS1636">
            <v>47000</v>
          </cell>
          <cell r="AT1636">
            <v>0</v>
          </cell>
          <cell r="AU1636">
            <v>75.599999999999994</v>
          </cell>
          <cell r="AV1636">
            <v>233</v>
          </cell>
          <cell r="AW1636">
            <v>69.099999999999994</v>
          </cell>
          <cell r="AX1636">
            <v>184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D1636" t="str">
            <v>W610x195</v>
          </cell>
          <cell r="BE1636" t="str">
            <v>W610x195</v>
          </cell>
          <cell r="BF1636">
            <v>195</v>
          </cell>
          <cell r="BG1636">
            <v>248.58221849999998</v>
          </cell>
          <cell r="BH1636">
            <v>62.2545</v>
          </cell>
          <cell r="BI1636">
            <v>0</v>
          </cell>
          <cell r="BJ1636">
            <v>0</v>
          </cell>
          <cell r="BK1636">
            <v>32.7789</v>
          </cell>
          <cell r="BL1636">
            <v>0</v>
          </cell>
          <cell r="BM1636">
            <v>0</v>
          </cell>
          <cell r="BN1636">
            <v>1.5373049999999999</v>
          </cell>
          <cell r="BO1636">
            <v>2.4393599999999998</v>
          </cell>
          <cell r="BP1636">
            <v>0</v>
          </cell>
          <cell r="BQ1636">
            <v>0</v>
          </cell>
          <cell r="BR1636">
            <v>0</v>
          </cell>
          <cell r="BS1636">
            <v>3.7098599999999999</v>
          </cell>
          <cell r="BT1636">
            <v>4.7643750000000002</v>
          </cell>
          <cell r="BU1636">
            <v>2.858625</v>
          </cell>
          <cell r="BV1636">
            <v>54.6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6.7</v>
          </cell>
          <cell r="CC1636">
            <v>0</v>
          </cell>
          <cell r="CD1636">
            <v>35.6</v>
          </cell>
          <cell r="CE1636">
            <v>0</v>
          </cell>
          <cell r="CF1636">
            <v>0</v>
          </cell>
          <cell r="CG1636">
            <v>3561.8271000000004</v>
          </cell>
          <cell r="CH1636">
            <v>163689.49</v>
          </cell>
          <cell r="CI1636">
            <v>1.0718300353832633</v>
          </cell>
          <cell r="CJ1636">
            <v>167588.69273375921</v>
          </cell>
          <cell r="CK1636">
            <v>6070.37777577</v>
          </cell>
          <cell r="CL1636">
            <v>5397.7142925089993</v>
          </cell>
          <cell r="CM1636">
            <v>25.918199999999999</v>
          </cell>
          <cell r="CN1636">
            <v>14174.168042158739</v>
          </cell>
          <cell r="CO1636">
            <v>1337.1237533115</v>
          </cell>
          <cell r="CP1636">
            <v>869.54060031299991</v>
          </cell>
          <cell r="CQ1636">
            <v>7.5467700000000004</v>
          </cell>
          <cell r="CR1636">
            <v>0</v>
          </cell>
          <cell r="CS1636">
            <v>396.04293058972951</v>
          </cell>
          <cell r="CT1636">
            <v>12651028.91166128</v>
          </cell>
          <cell r="CU1636">
            <v>0</v>
          </cell>
          <cell r="CV1636">
            <v>488.12508359999993</v>
          </cell>
          <cell r="CW1636">
            <v>9713.4739818323123</v>
          </cell>
          <cell r="CX1636">
            <v>1133.6840656910999</v>
          </cell>
          <cell r="CY1636">
            <v>3018.7824614639999</v>
          </cell>
          <cell r="CZ1636">
            <v>0</v>
          </cell>
          <cell r="DA1636">
            <v>0</v>
          </cell>
          <cell r="DB1636">
            <v>0</v>
          </cell>
          <cell r="DC1636">
            <v>0</v>
          </cell>
        </row>
        <row r="1637">
          <cell r="C1637" t="str">
            <v>W24x146</v>
          </cell>
          <cell r="D1637" t="str">
            <v>F</v>
          </cell>
          <cell r="E1637">
            <v>146</v>
          </cell>
          <cell r="F1637">
            <v>43</v>
          </cell>
          <cell r="G1637">
            <v>24.7</v>
          </cell>
          <cell r="H1637">
            <v>0</v>
          </cell>
          <cell r="I1637">
            <v>0</v>
          </cell>
          <cell r="J1637">
            <v>12.9</v>
          </cell>
          <cell r="K1637">
            <v>0</v>
          </cell>
          <cell r="L1637">
            <v>0</v>
          </cell>
          <cell r="M1637">
            <v>0.65</v>
          </cell>
          <cell r="N1637">
            <v>1.0900000000000001</v>
          </cell>
          <cell r="O1637">
            <v>0</v>
          </cell>
          <cell r="P1637">
            <v>0</v>
          </cell>
          <cell r="Q1637">
            <v>0</v>
          </cell>
          <cell r="R1637">
            <v>1.59</v>
          </cell>
          <cell r="S1637">
            <v>2</v>
          </cell>
          <cell r="T1637">
            <v>1.125</v>
          </cell>
          <cell r="U1637">
            <v>21.52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5.92</v>
          </cell>
          <cell r="AB1637">
            <v>0</v>
          </cell>
          <cell r="AC1637">
            <v>33.200000000000003</v>
          </cell>
          <cell r="AD1637">
            <v>0</v>
          </cell>
          <cell r="AE1637">
            <v>0</v>
          </cell>
          <cell r="AF1637">
            <v>58.5</v>
          </cell>
          <cell r="AG1637">
            <v>2590</v>
          </cell>
          <cell r="AH1637">
            <v>3420</v>
          </cell>
          <cell r="AI1637">
            <v>4580</v>
          </cell>
          <cell r="AJ1637">
            <v>418</v>
          </cell>
          <cell r="AK1637">
            <v>371</v>
          </cell>
          <cell r="AL1637">
            <v>10.3</v>
          </cell>
          <cell r="AM1637">
            <v>391</v>
          </cell>
          <cell r="AN1637">
            <v>93.2</v>
          </cell>
          <cell r="AO1637">
            <v>60.5</v>
          </cell>
          <cell r="AP1637">
            <v>3.01</v>
          </cell>
          <cell r="AQ1637">
            <v>0</v>
          </cell>
          <cell r="AR1637">
            <v>13.4</v>
          </cell>
          <cell r="AS1637">
            <v>54700</v>
          </cell>
          <cell r="AT1637">
            <v>0</v>
          </cell>
          <cell r="AU1637">
            <v>76.3</v>
          </cell>
          <cell r="AV1637">
            <v>268</v>
          </cell>
          <cell r="AW1637">
            <v>78.900000000000006</v>
          </cell>
          <cell r="AX1637">
            <v>208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D1637" t="str">
            <v>W610x217</v>
          </cell>
          <cell r="BE1637" t="str">
            <v>W610x217</v>
          </cell>
          <cell r="BF1637">
            <v>217.29999999999998</v>
          </cell>
          <cell r="BG1637">
            <v>277.63728299999997</v>
          </cell>
          <cell r="BH1637">
            <v>62.762699999999995</v>
          </cell>
          <cell r="BI1637">
            <v>0</v>
          </cell>
          <cell r="BJ1637">
            <v>0</v>
          </cell>
          <cell r="BK1637">
            <v>32.7789</v>
          </cell>
          <cell r="BL1637">
            <v>0</v>
          </cell>
          <cell r="BM1637">
            <v>0</v>
          </cell>
          <cell r="BN1637">
            <v>1.6516500000000001</v>
          </cell>
          <cell r="BO1637">
            <v>2.7696900000000002</v>
          </cell>
          <cell r="BP1637">
            <v>0</v>
          </cell>
          <cell r="BQ1637">
            <v>0</v>
          </cell>
          <cell r="BR1637">
            <v>0</v>
          </cell>
          <cell r="BS1637">
            <v>4.0401899999999999</v>
          </cell>
          <cell r="BT1637">
            <v>5.0819999999999999</v>
          </cell>
          <cell r="BU1637">
            <v>2.858625</v>
          </cell>
          <cell r="BV1637">
            <v>54.400000000000006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5.92</v>
          </cell>
          <cell r="CC1637">
            <v>0</v>
          </cell>
          <cell r="CD1637">
            <v>33.200000000000003</v>
          </cell>
          <cell r="CE1637">
            <v>0</v>
          </cell>
          <cell r="CF1637">
            <v>0</v>
          </cell>
          <cell r="CG1637">
            <v>4109.8005000000003</v>
          </cell>
          <cell r="CH1637">
            <v>181955.27</v>
          </cell>
          <cell r="CI1637">
            <v>0.692941157090881</v>
          </cell>
          <cell r="CJ1637">
            <v>190934.38127378537</v>
          </cell>
          <cell r="CK1637">
            <v>6857.8862439779996</v>
          </cell>
          <cell r="CL1637">
            <v>6086.7842021910001</v>
          </cell>
          <cell r="CM1637">
            <v>26.1723</v>
          </cell>
          <cell r="CN1637">
            <v>16300.293248482551</v>
          </cell>
          <cell r="CO1637">
            <v>1529.0789424371999</v>
          </cell>
          <cell r="CP1637">
            <v>992.58879847049991</v>
          </cell>
          <cell r="CQ1637">
            <v>7.6484099999999993</v>
          </cell>
          <cell r="CR1637">
            <v>0</v>
          </cell>
          <cell r="CS1637">
            <v>558.62897577919739</v>
          </cell>
          <cell r="CT1637">
            <v>14723644.28655047</v>
          </cell>
          <cell r="CU1637">
            <v>0</v>
          </cell>
          <cell r="CV1637">
            <v>492.64476029999997</v>
          </cell>
          <cell r="CW1637">
            <v>11172.579515583948</v>
          </cell>
          <cell r="CX1637">
            <v>1294.4670446169</v>
          </cell>
          <cell r="CY1637">
            <v>3412.5366955679997</v>
          </cell>
          <cell r="CZ1637">
            <v>0</v>
          </cell>
          <cell r="DA1637">
            <v>0</v>
          </cell>
          <cell r="DB1637">
            <v>0</v>
          </cell>
          <cell r="DC1637">
            <v>0</v>
          </cell>
        </row>
        <row r="1638">
          <cell r="C1638" t="str">
            <v>W24x162</v>
          </cell>
          <cell r="D1638" t="str">
            <v>F</v>
          </cell>
          <cell r="E1638">
            <v>162</v>
          </cell>
          <cell r="F1638">
            <v>47.7</v>
          </cell>
          <cell r="G1638">
            <v>25</v>
          </cell>
          <cell r="H1638">
            <v>0</v>
          </cell>
          <cell r="I1638">
            <v>0</v>
          </cell>
          <cell r="J1638">
            <v>13</v>
          </cell>
          <cell r="K1638">
            <v>0</v>
          </cell>
          <cell r="L1638">
            <v>0</v>
          </cell>
          <cell r="M1638">
            <v>0.70499999999999996</v>
          </cell>
          <cell r="N1638">
            <v>1.22</v>
          </cell>
          <cell r="O1638">
            <v>0</v>
          </cell>
          <cell r="P1638">
            <v>0</v>
          </cell>
          <cell r="Q1638">
            <v>0</v>
          </cell>
          <cell r="R1638">
            <v>1.72</v>
          </cell>
          <cell r="S1638">
            <v>2.125</v>
          </cell>
          <cell r="T1638">
            <v>1.1875</v>
          </cell>
          <cell r="U1638">
            <v>21.56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5.31</v>
          </cell>
          <cell r="AB1638">
            <v>0</v>
          </cell>
          <cell r="AC1638">
            <v>30.6</v>
          </cell>
          <cell r="AD1638">
            <v>0</v>
          </cell>
          <cell r="AE1638">
            <v>0</v>
          </cell>
          <cell r="AF1638">
            <v>0</v>
          </cell>
          <cell r="AG1638">
            <v>2870</v>
          </cell>
          <cell r="AH1638">
            <v>2260</v>
          </cell>
          <cell r="AI1638">
            <v>5170</v>
          </cell>
          <cell r="AJ1638">
            <v>468</v>
          </cell>
          <cell r="AK1638">
            <v>414</v>
          </cell>
          <cell r="AL1638">
            <v>10.4</v>
          </cell>
          <cell r="AM1638">
            <v>443</v>
          </cell>
          <cell r="AN1638">
            <v>105</v>
          </cell>
          <cell r="AO1638">
            <v>68.400000000000006</v>
          </cell>
          <cell r="AP1638">
            <v>3.05</v>
          </cell>
          <cell r="AQ1638">
            <v>0</v>
          </cell>
          <cell r="AR1638">
            <v>18.5</v>
          </cell>
          <cell r="AS1638">
            <v>62600</v>
          </cell>
          <cell r="AT1638">
            <v>0</v>
          </cell>
          <cell r="AU1638">
            <v>77</v>
          </cell>
          <cell r="AV1638">
            <v>304</v>
          </cell>
          <cell r="AW1638">
            <v>88.8</v>
          </cell>
          <cell r="AX1638">
            <v>233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D1638" t="str">
            <v>W610x241</v>
          </cell>
          <cell r="BE1638" t="str">
            <v>W610x241</v>
          </cell>
          <cell r="BF1638">
            <v>241.1</v>
          </cell>
          <cell r="BG1638">
            <v>307.98368370000003</v>
          </cell>
          <cell r="BH1638">
            <v>63.524999999999999</v>
          </cell>
          <cell r="BI1638">
            <v>0</v>
          </cell>
          <cell r="BJ1638">
            <v>0</v>
          </cell>
          <cell r="BK1638">
            <v>33.033000000000001</v>
          </cell>
          <cell r="BL1638">
            <v>0</v>
          </cell>
          <cell r="BM1638">
            <v>0</v>
          </cell>
          <cell r="BN1638">
            <v>1.7914049999999999</v>
          </cell>
          <cell r="BO1638">
            <v>3.1000199999999998</v>
          </cell>
          <cell r="BP1638">
            <v>0</v>
          </cell>
          <cell r="BQ1638">
            <v>0</v>
          </cell>
          <cell r="BR1638">
            <v>0</v>
          </cell>
          <cell r="BS1638">
            <v>4.37052</v>
          </cell>
          <cell r="BT1638">
            <v>5.3996249999999995</v>
          </cell>
          <cell r="BU1638">
            <v>3.0174374999999998</v>
          </cell>
          <cell r="BV1638">
            <v>54.500000000000007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5.31</v>
          </cell>
          <cell r="CC1638">
            <v>0</v>
          </cell>
          <cell r="CD1638">
            <v>30.6</v>
          </cell>
          <cell r="CE1638">
            <v>0</v>
          </cell>
          <cell r="CF1638">
            <v>0</v>
          </cell>
          <cell r="CG1638">
            <v>0</v>
          </cell>
          <cell r="CH1638">
            <v>201626.11</v>
          </cell>
          <cell r="CI1638">
            <v>0.45790848392555294</v>
          </cell>
          <cell r="CJ1638">
            <v>215530.73169988437</v>
          </cell>
          <cell r="CK1638">
            <v>7678.2075650279994</v>
          </cell>
          <cell r="CL1638">
            <v>6792.2605382939992</v>
          </cell>
          <cell r="CM1638">
            <v>26.426400000000001</v>
          </cell>
          <cell r="CN1638">
            <v>18468.107184342123</v>
          </cell>
          <cell r="CO1638">
            <v>1722.6747742049999</v>
          </cell>
          <cell r="CP1638">
            <v>1122.1995671964</v>
          </cell>
          <cell r="CQ1638">
            <v>7.750049999999999</v>
          </cell>
          <cell r="CR1638">
            <v>0</v>
          </cell>
          <cell r="CS1638">
            <v>771.24149641157851</v>
          </cell>
          <cell r="CT1638">
            <v>16850093.827021196</v>
          </cell>
          <cell r="CU1638">
            <v>0</v>
          </cell>
          <cell r="CV1638">
            <v>497.16443699999996</v>
          </cell>
          <cell r="CW1638">
            <v>12673.373778871344</v>
          </cell>
          <cell r="CX1638">
            <v>1456.8906661847998</v>
          </cell>
          <cell r="CY1638">
            <v>3822.6973560929996</v>
          </cell>
          <cell r="CZ1638">
            <v>0</v>
          </cell>
          <cell r="DA1638">
            <v>0</v>
          </cell>
          <cell r="DB1638">
            <v>0</v>
          </cell>
          <cell r="DC1638">
            <v>0</v>
          </cell>
        </row>
        <row r="1639">
          <cell r="C1639" t="str">
            <v>W24x176</v>
          </cell>
          <cell r="D1639" t="str">
            <v>F</v>
          </cell>
          <cell r="E1639">
            <v>176</v>
          </cell>
          <cell r="F1639">
            <v>51.7</v>
          </cell>
          <cell r="G1639">
            <v>25.2</v>
          </cell>
          <cell r="H1639">
            <v>0</v>
          </cell>
          <cell r="I1639">
            <v>0</v>
          </cell>
          <cell r="J1639">
            <v>12.9</v>
          </cell>
          <cell r="K1639">
            <v>0</v>
          </cell>
          <cell r="L1639">
            <v>0</v>
          </cell>
          <cell r="M1639">
            <v>0.75</v>
          </cell>
          <cell r="N1639">
            <v>1.34</v>
          </cell>
          <cell r="O1639">
            <v>0</v>
          </cell>
          <cell r="P1639">
            <v>0</v>
          </cell>
          <cell r="Q1639">
            <v>0</v>
          </cell>
          <cell r="R1639">
            <v>1.84</v>
          </cell>
          <cell r="S1639">
            <v>2.25</v>
          </cell>
          <cell r="T1639">
            <v>1.1875</v>
          </cell>
          <cell r="U1639">
            <v>21.52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4.8099999999999996</v>
          </cell>
          <cell r="AB1639">
            <v>0</v>
          </cell>
          <cell r="AC1639">
            <v>28.7</v>
          </cell>
          <cell r="AD1639">
            <v>0</v>
          </cell>
          <cell r="AE1639">
            <v>0</v>
          </cell>
          <cell r="AF1639">
            <v>0</v>
          </cell>
          <cell r="AG1639">
            <v>3130</v>
          </cell>
          <cell r="AH1639">
            <v>1610</v>
          </cell>
          <cell r="AI1639">
            <v>5680</v>
          </cell>
          <cell r="AJ1639">
            <v>511</v>
          </cell>
          <cell r="AK1639">
            <v>450</v>
          </cell>
          <cell r="AL1639">
            <v>10.5</v>
          </cell>
          <cell r="AM1639">
            <v>479</v>
          </cell>
          <cell r="AN1639">
            <v>115</v>
          </cell>
          <cell r="AO1639">
            <v>74.3</v>
          </cell>
          <cell r="AP1639">
            <v>3.04</v>
          </cell>
          <cell r="AQ1639">
            <v>0</v>
          </cell>
          <cell r="AR1639">
            <v>23.9</v>
          </cell>
          <cell r="AS1639">
            <v>68400</v>
          </cell>
          <cell r="AT1639">
            <v>0</v>
          </cell>
          <cell r="AU1639">
            <v>77</v>
          </cell>
          <cell r="AV1639">
            <v>333</v>
          </cell>
          <cell r="AW1639">
            <v>97.2</v>
          </cell>
          <cell r="AX1639">
            <v>254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D1639" t="str">
            <v>W610x262</v>
          </cell>
          <cell r="BE1639" t="str">
            <v>W610x262</v>
          </cell>
          <cell r="BF1639">
            <v>262</v>
          </cell>
          <cell r="BG1639">
            <v>333.81040769999998</v>
          </cell>
          <cell r="BH1639">
            <v>64.033199999999994</v>
          </cell>
          <cell r="BI1639">
            <v>0</v>
          </cell>
          <cell r="BJ1639">
            <v>0</v>
          </cell>
          <cell r="BK1639">
            <v>32.7789</v>
          </cell>
          <cell r="BL1639">
            <v>0</v>
          </cell>
          <cell r="BM1639">
            <v>0</v>
          </cell>
          <cell r="BN1639">
            <v>1.9057499999999998</v>
          </cell>
          <cell r="BO1639">
            <v>3.4049400000000003</v>
          </cell>
          <cell r="BP1639">
            <v>0</v>
          </cell>
          <cell r="BQ1639">
            <v>0</v>
          </cell>
          <cell r="BR1639">
            <v>0</v>
          </cell>
          <cell r="BS1639">
            <v>4.67544</v>
          </cell>
          <cell r="BT1639">
            <v>5.7172499999999999</v>
          </cell>
          <cell r="BU1639">
            <v>3.0174374999999998</v>
          </cell>
          <cell r="BV1639">
            <v>54.400000000000006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4.8099999999999996</v>
          </cell>
          <cell r="CC1639">
            <v>0</v>
          </cell>
          <cell r="CD1639">
            <v>28.7</v>
          </cell>
          <cell r="CE1639">
            <v>0</v>
          </cell>
          <cell r="CF1639">
            <v>0</v>
          </cell>
          <cell r="CG1639">
            <v>0</v>
          </cell>
          <cell r="CH1639">
            <v>219891.89</v>
          </cell>
          <cell r="CI1639">
            <v>0.32620914120360189</v>
          </cell>
          <cell r="CJ1639">
            <v>236791.98376312247</v>
          </cell>
          <cell r="CK1639">
            <v>8383.6839011310003</v>
          </cell>
          <cell r="CL1639">
            <v>7382.8918894499993</v>
          </cell>
          <cell r="CM1639">
            <v>26.680499999999999</v>
          </cell>
          <cell r="CN1639">
            <v>19968.90144762952</v>
          </cell>
          <cell r="CO1639">
            <v>1886.7390384149999</v>
          </cell>
          <cell r="CP1639">
            <v>1218.9974830802998</v>
          </cell>
          <cell r="CQ1639">
            <v>7.72464</v>
          </cell>
          <cell r="CR1639">
            <v>0</v>
          </cell>
          <cell r="CS1639">
            <v>996.3606359046878</v>
          </cell>
          <cell r="CT1639">
            <v>18411284.62888578</v>
          </cell>
          <cell r="CU1639">
            <v>0</v>
          </cell>
          <cell r="CV1639">
            <v>497.16443699999996</v>
          </cell>
          <cell r="CW1639">
            <v>13882.346935408412</v>
          </cell>
          <cell r="CX1639">
            <v>1594.7046481211999</v>
          </cell>
          <cell r="CY1639">
            <v>4167.2323109339995</v>
          </cell>
          <cell r="CZ1639">
            <v>0</v>
          </cell>
          <cell r="DA1639">
            <v>0</v>
          </cell>
          <cell r="DB1639">
            <v>0</v>
          </cell>
          <cell r="DC1639">
            <v>0</v>
          </cell>
        </row>
        <row r="1640">
          <cell r="C1640" t="str">
            <v>W24x192</v>
          </cell>
          <cell r="D1640" t="str">
            <v>F</v>
          </cell>
          <cell r="E1640">
            <v>192</v>
          </cell>
          <cell r="F1640">
            <v>56.3</v>
          </cell>
          <cell r="G1640">
            <v>25.5</v>
          </cell>
          <cell r="H1640">
            <v>0</v>
          </cell>
          <cell r="I1640">
            <v>0</v>
          </cell>
          <cell r="J1640">
            <v>13</v>
          </cell>
          <cell r="K1640">
            <v>0</v>
          </cell>
          <cell r="L1640">
            <v>0</v>
          </cell>
          <cell r="M1640">
            <v>0.81</v>
          </cell>
          <cell r="N1640">
            <v>1.46</v>
          </cell>
          <cell r="O1640">
            <v>0</v>
          </cell>
          <cell r="P1640">
            <v>0</v>
          </cell>
          <cell r="Q1640">
            <v>0</v>
          </cell>
          <cell r="R1640">
            <v>1.96</v>
          </cell>
          <cell r="S1640">
            <v>2.375</v>
          </cell>
          <cell r="T1640">
            <v>1.25</v>
          </cell>
          <cell r="U1640">
            <v>21.58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4.43</v>
          </cell>
          <cell r="AB1640">
            <v>0</v>
          </cell>
          <cell r="AC1640">
            <v>26.6</v>
          </cell>
          <cell r="AD1640">
            <v>0</v>
          </cell>
          <cell r="AE1640">
            <v>0</v>
          </cell>
          <cell r="AF1640">
            <v>0</v>
          </cell>
          <cell r="AG1640">
            <v>3400</v>
          </cell>
          <cell r="AH1640">
            <v>1170</v>
          </cell>
          <cell r="AI1640">
            <v>6260</v>
          </cell>
          <cell r="AJ1640">
            <v>559</v>
          </cell>
          <cell r="AK1640">
            <v>491</v>
          </cell>
          <cell r="AL1640">
            <v>10.5</v>
          </cell>
          <cell r="AM1640">
            <v>530</v>
          </cell>
          <cell r="AN1640">
            <v>126</v>
          </cell>
          <cell r="AO1640">
            <v>81.8</v>
          </cell>
          <cell r="AP1640">
            <v>3.07</v>
          </cell>
          <cell r="AQ1640">
            <v>0</v>
          </cell>
          <cell r="AR1640">
            <v>30.8</v>
          </cell>
          <cell r="AS1640">
            <v>76400</v>
          </cell>
          <cell r="AT1640">
            <v>0</v>
          </cell>
          <cell r="AU1640">
            <v>77.7</v>
          </cell>
          <cell r="AV1640">
            <v>367</v>
          </cell>
          <cell r="AW1640">
            <v>106</v>
          </cell>
          <cell r="AX1640">
            <v>278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D1640" t="str">
            <v>W610x285</v>
          </cell>
          <cell r="BE1640" t="str">
            <v>W610x285</v>
          </cell>
          <cell r="BF1640">
            <v>285.8</v>
          </cell>
          <cell r="BG1640">
            <v>363.51114029999997</v>
          </cell>
          <cell r="BH1640">
            <v>64.795500000000004</v>
          </cell>
          <cell r="BI1640">
            <v>0</v>
          </cell>
          <cell r="BJ1640">
            <v>0</v>
          </cell>
          <cell r="BK1640">
            <v>33.033000000000001</v>
          </cell>
          <cell r="BL1640">
            <v>0</v>
          </cell>
          <cell r="BM1640">
            <v>0</v>
          </cell>
          <cell r="BN1640">
            <v>2.0582099999999999</v>
          </cell>
          <cell r="BO1640">
            <v>3.7098599999999999</v>
          </cell>
          <cell r="BP1640">
            <v>0</v>
          </cell>
          <cell r="BQ1640">
            <v>0</v>
          </cell>
          <cell r="BR1640">
            <v>0</v>
          </cell>
          <cell r="BS1640">
            <v>4.9803600000000001</v>
          </cell>
          <cell r="BT1640">
            <v>6.0348749999999995</v>
          </cell>
          <cell r="BU1640">
            <v>3.17625</v>
          </cell>
          <cell r="BV1640">
            <v>54.6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4.43</v>
          </cell>
          <cell r="CC1640">
            <v>0</v>
          </cell>
          <cell r="CD1640">
            <v>26.6</v>
          </cell>
          <cell r="CE1640">
            <v>0</v>
          </cell>
          <cell r="CF1640">
            <v>0</v>
          </cell>
          <cell r="CG1640">
            <v>0</v>
          </cell>
          <cell r="CH1640">
            <v>238860.2</v>
          </cell>
          <cell r="CI1640">
            <v>0.23705881689951191</v>
          </cell>
          <cell r="CJ1640">
            <v>260971.44689386385</v>
          </cell>
          <cell r="CK1640">
            <v>9171.1923693389999</v>
          </cell>
          <cell r="CL1640">
            <v>8055.5553727109991</v>
          </cell>
          <cell r="CM1640">
            <v>26.680499999999999</v>
          </cell>
          <cell r="CN1640">
            <v>22095.02665395333</v>
          </cell>
          <cell r="CO1640">
            <v>2067.2097290459997</v>
          </cell>
          <cell r="CP1640">
            <v>1342.0456812378</v>
          </cell>
          <cell r="CQ1640">
            <v>7.8008699999999997</v>
          </cell>
          <cell r="CR1640">
            <v>0</v>
          </cell>
          <cell r="CS1640">
            <v>1284.0128697014388</v>
          </cell>
          <cell r="CT1640">
            <v>20564651.252147272</v>
          </cell>
          <cell r="CU1640">
            <v>0</v>
          </cell>
          <cell r="CV1640">
            <v>501.68411370000001</v>
          </cell>
          <cell r="CW1640">
            <v>15299.763739624286</v>
          </cell>
          <cell r="CX1640">
            <v>1739.0812006259998</v>
          </cell>
          <cell r="CY1640">
            <v>4560.9865450379993</v>
          </cell>
          <cell r="CZ1640">
            <v>0</v>
          </cell>
          <cell r="DA1640">
            <v>0</v>
          </cell>
          <cell r="DB1640">
            <v>0</v>
          </cell>
          <cell r="DC1640">
            <v>0</v>
          </cell>
        </row>
        <row r="1641">
          <cell r="C1641" t="str">
            <v>W24x207</v>
          </cell>
          <cell r="D1641" t="str">
            <v>F</v>
          </cell>
          <cell r="E1641">
            <v>207</v>
          </cell>
          <cell r="F1641">
            <v>60.7</v>
          </cell>
          <cell r="G1641">
            <v>25.7</v>
          </cell>
          <cell r="H1641">
            <v>0</v>
          </cell>
          <cell r="I1641">
            <v>0</v>
          </cell>
          <cell r="J1641">
            <v>13</v>
          </cell>
          <cell r="K1641">
            <v>0</v>
          </cell>
          <cell r="L1641">
            <v>0</v>
          </cell>
          <cell r="M1641">
            <v>0.87</v>
          </cell>
          <cell r="N1641">
            <v>1.57</v>
          </cell>
          <cell r="O1641">
            <v>0</v>
          </cell>
          <cell r="P1641">
            <v>0</v>
          </cell>
          <cell r="Q1641">
            <v>0</v>
          </cell>
          <cell r="R1641">
            <v>2.0699999999999998</v>
          </cell>
          <cell r="S1641">
            <v>2.5</v>
          </cell>
          <cell r="T1641">
            <v>1.25</v>
          </cell>
          <cell r="U1641">
            <v>21.56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4.1399999999999997</v>
          </cell>
          <cell r="AB1641">
            <v>0</v>
          </cell>
          <cell r="AC1641">
            <v>24.8</v>
          </cell>
          <cell r="AD1641">
            <v>0</v>
          </cell>
          <cell r="AE1641">
            <v>0</v>
          </cell>
          <cell r="AF1641">
            <v>0</v>
          </cell>
          <cell r="AG1641">
            <v>3640</v>
          </cell>
          <cell r="AH1641">
            <v>893</v>
          </cell>
          <cell r="AI1641">
            <v>6820</v>
          </cell>
          <cell r="AJ1641">
            <v>606</v>
          </cell>
          <cell r="AK1641">
            <v>531</v>
          </cell>
          <cell r="AL1641">
            <v>10.6</v>
          </cell>
          <cell r="AM1641">
            <v>578</v>
          </cell>
          <cell r="AN1641">
            <v>137</v>
          </cell>
          <cell r="AO1641">
            <v>88.8</v>
          </cell>
          <cell r="AP1641">
            <v>3.08</v>
          </cell>
          <cell r="AQ1641">
            <v>0</v>
          </cell>
          <cell r="AR1641">
            <v>38.299999999999997</v>
          </cell>
          <cell r="AS1641">
            <v>84200</v>
          </cell>
          <cell r="AT1641">
            <v>0</v>
          </cell>
          <cell r="AU1641">
            <v>78.5</v>
          </cell>
          <cell r="AV1641">
            <v>401</v>
          </cell>
          <cell r="AW1641">
            <v>115</v>
          </cell>
          <cell r="AX1641">
            <v>302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D1641" t="str">
            <v>W610x307</v>
          </cell>
          <cell r="BE1641" t="str">
            <v>W610x307</v>
          </cell>
          <cell r="BF1641">
            <v>308.10000000000002</v>
          </cell>
          <cell r="BG1641">
            <v>391.92053670000001</v>
          </cell>
          <cell r="BH1641">
            <v>65.303699999999992</v>
          </cell>
          <cell r="BI1641">
            <v>0</v>
          </cell>
          <cell r="BJ1641">
            <v>0</v>
          </cell>
          <cell r="BK1641">
            <v>33.033000000000001</v>
          </cell>
          <cell r="BL1641">
            <v>0</v>
          </cell>
          <cell r="BM1641">
            <v>0</v>
          </cell>
          <cell r="BN1641">
            <v>2.2106699999999999</v>
          </cell>
          <cell r="BO1641">
            <v>3.9893700000000001</v>
          </cell>
          <cell r="BP1641">
            <v>0</v>
          </cell>
          <cell r="BQ1641">
            <v>0</v>
          </cell>
          <cell r="BR1641">
            <v>0</v>
          </cell>
          <cell r="BS1641">
            <v>5.2598699999999994</v>
          </cell>
          <cell r="BT1641">
            <v>6.3525</v>
          </cell>
          <cell r="BU1641">
            <v>3.17625</v>
          </cell>
          <cell r="BV1641">
            <v>54.500000000000007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4.1399999999999997</v>
          </cell>
          <cell r="CC1641">
            <v>0</v>
          </cell>
          <cell r="CD1641">
            <v>24.8</v>
          </cell>
          <cell r="CE1641">
            <v>0</v>
          </cell>
          <cell r="CF1641">
            <v>0</v>
          </cell>
          <cell r="CG1641">
            <v>0</v>
          </cell>
          <cell r="CH1641">
            <v>255720.92</v>
          </cell>
          <cell r="CI1641">
            <v>0.18093463546261893</v>
          </cell>
          <cell r="CJ1641">
            <v>284317.13543388998</v>
          </cell>
          <cell r="CK1641">
            <v>9942.2944111259985</v>
          </cell>
          <cell r="CL1641">
            <v>8711.8124295509988</v>
          </cell>
          <cell r="CM1641">
            <v>26.9346</v>
          </cell>
          <cell r="CN1641">
            <v>24096.085671669858</v>
          </cell>
          <cell r="CO1641">
            <v>2247.6804196769999</v>
          </cell>
          <cell r="CP1641">
            <v>1456.8906661847998</v>
          </cell>
          <cell r="CQ1641">
            <v>7.8262799999999997</v>
          </cell>
          <cell r="CR1641">
            <v>0</v>
          </cell>
          <cell r="CS1641">
            <v>1596.6783412196462</v>
          </cell>
          <cell r="CT1641">
            <v>22664183.709827229</v>
          </cell>
          <cell r="CU1641">
            <v>0</v>
          </cell>
          <cell r="CV1641">
            <v>506.84945849999997</v>
          </cell>
          <cell r="CW1641">
            <v>16717.180543840161</v>
          </cell>
          <cell r="CX1641">
            <v>1886.7390384149999</v>
          </cell>
          <cell r="CY1641">
            <v>4954.7407791420001</v>
          </cell>
          <cell r="CZ1641">
            <v>0</v>
          </cell>
          <cell r="DA1641">
            <v>0</v>
          </cell>
          <cell r="DB1641">
            <v>0</v>
          </cell>
          <cell r="DC1641">
            <v>0</v>
          </cell>
        </row>
        <row r="1642">
          <cell r="C1642" t="str">
            <v>W24x229</v>
          </cell>
          <cell r="D1642" t="str">
            <v>F</v>
          </cell>
          <cell r="E1642">
            <v>229</v>
          </cell>
          <cell r="F1642">
            <v>67.2</v>
          </cell>
          <cell r="G1642">
            <v>26</v>
          </cell>
          <cell r="H1642">
            <v>0</v>
          </cell>
          <cell r="I1642">
            <v>0</v>
          </cell>
          <cell r="J1642">
            <v>13.1</v>
          </cell>
          <cell r="K1642">
            <v>0</v>
          </cell>
          <cell r="L1642">
            <v>0</v>
          </cell>
          <cell r="M1642">
            <v>0.96</v>
          </cell>
          <cell r="N1642">
            <v>1.73</v>
          </cell>
          <cell r="O1642">
            <v>0</v>
          </cell>
          <cell r="P1642">
            <v>0</v>
          </cell>
          <cell r="Q1642">
            <v>0</v>
          </cell>
          <cell r="R1642">
            <v>2.23</v>
          </cell>
          <cell r="S1642">
            <v>2.625</v>
          </cell>
          <cell r="T1642">
            <v>1.3125</v>
          </cell>
          <cell r="U1642">
            <v>21.54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3.79</v>
          </cell>
          <cell r="AB1642">
            <v>0</v>
          </cell>
          <cell r="AC1642">
            <v>22.5</v>
          </cell>
          <cell r="AD1642">
            <v>0</v>
          </cell>
          <cell r="AE1642">
            <v>0</v>
          </cell>
          <cell r="AF1642">
            <v>0</v>
          </cell>
          <cell r="AG1642">
            <v>4000</v>
          </cell>
          <cell r="AH1642">
            <v>618</v>
          </cell>
          <cell r="AI1642">
            <v>7650</v>
          </cell>
          <cell r="AJ1642">
            <v>675</v>
          </cell>
          <cell r="AK1642">
            <v>588</v>
          </cell>
          <cell r="AL1642">
            <v>10.7</v>
          </cell>
          <cell r="AM1642">
            <v>651</v>
          </cell>
          <cell r="AN1642">
            <v>154</v>
          </cell>
          <cell r="AO1642">
            <v>99.4</v>
          </cell>
          <cell r="AP1642">
            <v>3.11</v>
          </cell>
          <cell r="AQ1642">
            <v>0</v>
          </cell>
          <cell r="AR1642">
            <v>51.3</v>
          </cell>
          <cell r="AS1642">
            <v>96000</v>
          </cell>
          <cell r="AT1642">
            <v>0</v>
          </cell>
          <cell r="AU1642">
            <v>79.599999999999994</v>
          </cell>
          <cell r="AV1642">
            <v>451</v>
          </cell>
          <cell r="AW1642">
            <v>128</v>
          </cell>
          <cell r="AX1642">
            <v>337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D1642" t="str">
            <v>W610x341</v>
          </cell>
          <cell r="BE1642" t="str">
            <v>W610x341</v>
          </cell>
          <cell r="BF1642">
            <v>340.8</v>
          </cell>
          <cell r="BG1642">
            <v>433.88896319999998</v>
          </cell>
          <cell r="BH1642">
            <v>66.066000000000003</v>
          </cell>
          <cell r="BI1642">
            <v>0</v>
          </cell>
          <cell r="BJ1642">
            <v>0</v>
          </cell>
          <cell r="BK1642">
            <v>33.287099999999995</v>
          </cell>
          <cell r="BL1642">
            <v>0</v>
          </cell>
          <cell r="BM1642">
            <v>0</v>
          </cell>
          <cell r="BN1642">
            <v>2.4393599999999998</v>
          </cell>
          <cell r="BO1642">
            <v>4.3959299999999999</v>
          </cell>
          <cell r="BP1642">
            <v>0</v>
          </cell>
          <cell r="BQ1642">
            <v>0</v>
          </cell>
          <cell r="BR1642">
            <v>0</v>
          </cell>
          <cell r="BS1642">
            <v>5.6664300000000001</v>
          </cell>
          <cell r="BT1642">
            <v>6.6701249999999996</v>
          </cell>
          <cell r="BU1642">
            <v>3.3350624999999998</v>
          </cell>
          <cell r="BV1642">
            <v>54.500000000000007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3.79</v>
          </cell>
          <cell r="CC1642">
            <v>0</v>
          </cell>
          <cell r="CD1642">
            <v>22.5</v>
          </cell>
          <cell r="CE1642">
            <v>0</v>
          </cell>
          <cell r="CF1642">
            <v>0</v>
          </cell>
          <cell r="CG1642">
            <v>0</v>
          </cell>
          <cell r="CH1642">
            <v>281012</v>
          </cell>
          <cell r="CI1642">
            <v>0.1252156827725627</v>
          </cell>
          <cell r="CJ1642">
            <v>318918.78094857163</v>
          </cell>
          <cell r="CK1642">
            <v>11074.337834174999</v>
          </cell>
          <cell r="CL1642">
            <v>9646.9787355480003</v>
          </cell>
          <cell r="CM1642">
            <v>27.188699999999997</v>
          </cell>
          <cell r="CN1642">
            <v>27139.36292778041</v>
          </cell>
          <cell r="CO1642">
            <v>2526.5896688339999</v>
          </cell>
          <cell r="CP1642">
            <v>1630.7987862473999</v>
          </cell>
          <cell r="CQ1642">
            <v>7.9025099999999995</v>
          </cell>
          <cell r="CR1642">
            <v>0</v>
          </cell>
          <cell r="CS1642">
            <v>2138.6318251845391</v>
          </cell>
          <cell r="CT1642">
            <v>25840399.479137935</v>
          </cell>
          <cell r="CU1642">
            <v>0</v>
          </cell>
          <cell r="CV1642">
            <v>513.95180759999994</v>
          </cell>
          <cell r="CW1642">
            <v>18801.617020628211</v>
          </cell>
          <cell r="CX1642">
            <v>2100.0225818879999</v>
          </cell>
          <cell r="CY1642">
            <v>5528.9657038770001</v>
          </cell>
          <cell r="CZ1642">
            <v>0</v>
          </cell>
          <cell r="DA1642">
            <v>0</v>
          </cell>
          <cell r="DB1642">
            <v>0</v>
          </cell>
          <cell r="DC1642">
            <v>0</v>
          </cell>
        </row>
        <row r="1643">
          <cell r="C1643" t="str">
            <v>W24x250</v>
          </cell>
          <cell r="D1643" t="str">
            <v>T</v>
          </cell>
          <cell r="E1643">
            <v>250</v>
          </cell>
          <cell r="F1643">
            <v>73.5</v>
          </cell>
          <cell r="G1643">
            <v>26.3</v>
          </cell>
          <cell r="H1643">
            <v>0</v>
          </cell>
          <cell r="I1643">
            <v>0</v>
          </cell>
          <cell r="J1643">
            <v>13.2</v>
          </cell>
          <cell r="K1643">
            <v>0</v>
          </cell>
          <cell r="L1643">
            <v>0</v>
          </cell>
          <cell r="M1643">
            <v>1.04</v>
          </cell>
          <cell r="N1643">
            <v>1.89</v>
          </cell>
          <cell r="O1643">
            <v>0</v>
          </cell>
          <cell r="P1643">
            <v>0</v>
          </cell>
          <cell r="Q1643">
            <v>0</v>
          </cell>
          <cell r="R1643">
            <v>2.39</v>
          </cell>
          <cell r="S1643">
            <v>2.8125</v>
          </cell>
          <cell r="T1643">
            <v>1.375</v>
          </cell>
          <cell r="U1643">
            <v>21.52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3.49</v>
          </cell>
          <cell r="AB1643">
            <v>0</v>
          </cell>
          <cell r="AC1643">
            <v>20.7</v>
          </cell>
          <cell r="AD1643">
            <v>0</v>
          </cell>
          <cell r="AE1643">
            <v>0</v>
          </cell>
          <cell r="AF1643">
            <v>0</v>
          </cell>
          <cell r="AG1643">
            <v>4350</v>
          </cell>
          <cell r="AH1643">
            <v>446</v>
          </cell>
          <cell r="AI1643">
            <v>8490</v>
          </cell>
          <cell r="AJ1643">
            <v>744</v>
          </cell>
          <cell r="AK1643">
            <v>644</v>
          </cell>
          <cell r="AL1643">
            <v>10.7</v>
          </cell>
          <cell r="AM1643">
            <v>724</v>
          </cell>
          <cell r="AN1643">
            <v>171</v>
          </cell>
          <cell r="AO1643">
            <v>110</v>
          </cell>
          <cell r="AP1643">
            <v>3.14</v>
          </cell>
          <cell r="AQ1643">
            <v>0</v>
          </cell>
          <cell r="AR1643">
            <v>66.599999999999994</v>
          </cell>
          <cell r="AS1643">
            <v>108000</v>
          </cell>
          <cell r="AT1643">
            <v>0</v>
          </cell>
          <cell r="AU1643">
            <v>80.599999999999994</v>
          </cell>
          <cell r="AV1643">
            <v>502</v>
          </cell>
          <cell r="AW1643">
            <v>140</v>
          </cell>
          <cell r="AX1643">
            <v>371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D1643" t="str">
            <v>W610x372</v>
          </cell>
          <cell r="BE1643" t="str">
            <v>W610x372</v>
          </cell>
          <cell r="BF1643">
            <v>372.1</v>
          </cell>
          <cell r="BG1643">
            <v>474.56605349999995</v>
          </cell>
          <cell r="BH1643">
            <v>66.828299999999999</v>
          </cell>
          <cell r="BI1643">
            <v>0</v>
          </cell>
          <cell r="BJ1643">
            <v>0</v>
          </cell>
          <cell r="BK1643">
            <v>33.541199999999996</v>
          </cell>
          <cell r="BL1643">
            <v>0</v>
          </cell>
          <cell r="BM1643">
            <v>0</v>
          </cell>
          <cell r="BN1643">
            <v>2.6426400000000001</v>
          </cell>
          <cell r="BO1643">
            <v>4.8024899999999997</v>
          </cell>
          <cell r="BP1643">
            <v>0</v>
          </cell>
          <cell r="BQ1643">
            <v>0</v>
          </cell>
          <cell r="BR1643">
            <v>0</v>
          </cell>
          <cell r="BS1643">
            <v>6.0729899999999999</v>
          </cell>
          <cell r="BT1643">
            <v>7.1465624999999999</v>
          </cell>
          <cell r="BU1643">
            <v>3.4938750000000001</v>
          </cell>
          <cell r="BV1643">
            <v>54.400000000000006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3.49</v>
          </cell>
          <cell r="CC1643">
            <v>0</v>
          </cell>
          <cell r="CD1643">
            <v>20.7</v>
          </cell>
          <cell r="CE1643">
            <v>0</v>
          </cell>
          <cell r="CF1643">
            <v>0</v>
          </cell>
          <cell r="CG1643">
            <v>0</v>
          </cell>
          <cell r="CH1643">
            <v>305600.55</v>
          </cell>
          <cell r="CI1643">
            <v>9.0366010544600264E-2</v>
          </cell>
          <cell r="CJ1643">
            <v>353937.31375861086</v>
          </cell>
          <cell r="CK1643">
            <v>12206.381257223999</v>
          </cell>
          <cell r="CL1643">
            <v>10565.738615123999</v>
          </cell>
          <cell r="CM1643">
            <v>27.188699999999997</v>
          </cell>
          <cell r="CN1643">
            <v>30182.640183890962</v>
          </cell>
          <cell r="CO1643">
            <v>2805.4989179909999</v>
          </cell>
          <cell r="CP1643">
            <v>1804.7069063099998</v>
          </cell>
          <cell r="CQ1643">
            <v>7.9787400000000002</v>
          </cell>
          <cell r="CR1643">
            <v>0</v>
          </cell>
          <cell r="CS1643">
            <v>2776.4693870816823</v>
          </cell>
          <cell r="CT1643">
            <v>29070449.414030176</v>
          </cell>
          <cell r="CU1643">
            <v>0</v>
          </cell>
          <cell r="CV1643">
            <v>520.40848859999994</v>
          </cell>
          <cell r="CW1643">
            <v>20927.742226952021</v>
          </cell>
          <cell r="CX1643">
            <v>2296.8996989399998</v>
          </cell>
          <cell r="CY1643">
            <v>6086.7842021910001</v>
          </cell>
          <cell r="CZ1643">
            <v>0</v>
          </cell>
          <cell r="DA1643">
            <v>0</v>
          </cell>
          <cell r="DB1643">
            <v>0</v>
          </cell>
          <cell r="DC1643">
            <v>0</v>
          </cell>
        </row>
        <row r="1644">
          <cell r="C1644" t="str">
            <v>W24x279</v>
          </cell>
          <cell r="D1644" t="str">
            <v>T</v>
          </cell>
          <cell r="E1644">
            <v>279</v>
          </cell>
          <cell r="F1644">
            <v>82</v>
          </cell>
          <cell r="G1644">
            <v>26.7</v>
          </cell>
          <cell r="H1644">
            <v>0</v>
          </cell>
          <cell r="I1644">
            <v>0</v>
          </cell>
          <cell r="J1644">
            <v>13.3</v>
          </cell>
          <cell r="K1644">
            <v>0</v>
          </cell>
          <cell r="L1644">
            <v>0</v>
          </cell>
          <cell r="M1644">
            <v>1.1599999999999999</v>
          </cell>
          <cell r="N1644">
            <v>2.09</v>
          </cell>
          <cell r="O1644">
            <v>0</v>
          </cell>
          <cell r="P1644">
            <v>0</v>
          </cell>
          <cell r="Q1644">
            <v>0</v>
          </cell>
          <cell r="R1644">
            <v>2.59</v>
          </cell>
          <cell r="S1644">
            <v>3</v>
          </cell>
          <cell r="T1644">
            <v>1.4375</v>
          </cell>
          <cell r="U1644">
            <v>21.52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3.18</v>
          </cell>
          <cell r="AB1644">
            <v>0</v>
          </cell>
          <cell r="AC1644">
            <v>18.600000000000001</v>
          </cell>
          <cell r="AD1644">
            <v>0</v>
          </cell>
          <cell r="AE1644">
            <v>0</v>
          </cell>
          <cell r="AF1644">
            <v>0</v>
          </cell>
          <cell r="AG1644">
            <v>4800</v>
          </cell>
          <cell r="AH1644">
            <v>305</v>
          </cell>
          <cell r="AI1644">
            <v>9600</v>
          </cell>
          <cell r="AJ1644">
            <v>835</v>
          </cell>
          <cell r="AK1644">
            <v>718</v>
          </cell>
          <cell r="AL1644">
            <v>10.8</v>
          </cell>
          <cell r="AM1644">
            <v>823</v>
          </cell>
          <cell r="AN1644">
            <v>193</v>
          </cell>
          <cell r="AO1644">
            <v>124</v>
          </cell>
          <cell r="AP1644">
            <v>3.17</v>
          </cell>
          <cell r="AQ1644">
            <v>0</v>
          </cell>
          <cell r="AR1644">
            <v>90.5</v>
          </cell>
          <cell r="AS1644">
            <v>125000</v>
          </cell>
          <cell r="AT1644">
            <v>0</v>
          </cell>
          <cell r="AU1644">
            <v>82</v>
          </cell>
          <cell r="AV1644">
            <v>570</v>
          </cell>
          <cell r="AW1644">
            <v>156</v>
          </cell>
          <cell r="AX1644">
            <v>416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D1644" t="str">
            <v>W610x415</v>
          </cell>
          <cell r="BE1644" t="str">
            <v>W610x415</v>
          </cell>
          <cell r="BF1644">
            <v>415.3</v>
          </cell>
          <cell r="BG1644">
            <v>529.44784199999992</v>
          </cell>
          <cell r="BH1644">
            <v>67.844700000000003</v>
          </cell>
          <cell r="BI1644">
            <v>0</v>
          </cell>
          <cell r="BJ1644">
            <v>0</v>
          </cell>
          <cell r="BK1644">
            <v>33.795299999999997</v>
          </cell>
          <cell r="BL1644">
            <v>0</v>
          </cell>
          <cell r="BM1644">
            <v>0</v>
          </cell>
          <cell r="BN1644">
            <v>2.9475599999999997</v>
          </cell>
          <cell r="BO1644">
            <v>5.3106899999999992</v>
          </cell>
          <cell r="BP1644">
            <v>0</v>
          </cell>
          <cell r="BQ1644">
            <v>0</v>
          </cell>
          <cell r="BR1644">
            <v>0</v>
          </cell>
          <cell r="BS1644">
            <v>6.5811899999999994</v>
          </cell>
          <cell r="BT1644">
            <v>7.6229999999999993</v>
          </cell>
          <cell r="BU1644">
            <v>3.6526874999999999</v>
          </cell>
          <cell r="BV1644">
            <v>54.400000000000006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3.18</v>
          </cell>
          <cell r="CC1644">
            <v>0</v>
          </cell>
          <cell r="CD1644">
            <v>18.600000000000001</v>
          </cell>
          <cell r="CE1644">
            <v>0</v>
          </cell>
          <cell r="CF1644">
            <v>0</v>
          </cell>
          <cell r="CG1644">
            <v>0</v>
          </cell>
          <cell r="CH1644">
            <v>337214.4</v>
          </cell>
          <cell r="CI1644">
            <v>6.1797383892607811E-2</v>
          </cell>
          <cell r="CJ1644">
            <v>400211.80354330561</v>
          </cell>
          <cell r="CK1644">
            <v>13699.366061535</v>
          </cell>
          <cell r="CL1644">
            <v>11779.814170277999</v>
          </cell>
          <cell r="CM1644">
            <v>27.442800000000002</v>
          </cell>
          <cell r="CN1644">
            <v>34309.824407931301</v>
          </cell>
          <cell r="CO1644">
            <v>3166.4402992529999</v>
          </cell>
          <cell r="CP1644">
            <v>2034.3968762039999</v>
          </cell>
          <cell r="CQ1644">
            <v>8.0549699999999991</v>
          </cell>
          <cell r="CR1644">
            <v>0</v>
          </cell>
          <cell r="CS1644">
            <v>3772.8300229863703</v>
          </cell>
          <cell r="CT1644">
            <v>33646353.488460854</v>
          </cell>
          <cell r="CU1644">
            <v>0</v>
          </cell>
          <cell r="CV1644">
            <v>529.44784199999992</v>
          </cell>
          <cell r="CW1644">
            <v>23762.57583538377</v>
          </cell>
          <cell r="CX1644">
            <v>2559.4025216759997</v>
          </cell>
          <cell r="CY1644">
            <v>6825.0733911359994</v>
          </cell>
          <cell r="CZ1644">
            <v>0</v>
          </cell>
          <cell r="DA1644">
            <v>0</v>
          </cell>
          <cell r="DB1644">
            <v>0</v>
          </cell>
          <cell r="DC1644">
            <v>0</v>
          </cell>
        </row>
        <row r="1645">
          <cell r="C1645" t="str">
            <v>W24x306</v>
          </cell>
          <cell r="D1645" t="str">
            <v>T</v>
          </cell>
          <cell r="E1645">
            <v>306</v>
          </cell>
          <cell r="F1645">
            <v>89.8</v>
          </cell>
          <cell r="G1645">
            <v>27.1</v>
          </cell>
          <cell r="H1645">
            <v>0</v>
          </cell>
          <cell r="I1645">
            <v>0</v>
          </cell>
          <cell r="J1645">
            <v>13.4</v>
          </cell>
          <cell r="K1645">
            <v>0</v>
          </cell>
          <cell r="L1645">
            <v>0</v>
          </cell>
          <cell r="M1645">
            <v>1.26</v>
          </cell>
          <cell r="N1645">
            <v>2.2799999999999998</v>
          </cell>
          <cell r="O1645">
            <v>0</v>
          </cell>
          <cell r="P1645">
            <v>0</v>
          </cell>
          <cell r="Q1645">
            <v>0</v>
          </cell>
          <cell r="R1645">
            <v>2.78</v>
          </cell>
          <cell r="S1645">
            <v>3.1875</v>
          </cell>
          <cell r="T1645">
            <v>1.4375</v>
          </cell>
          <cell r="U1645">
            <v>21.540000000000003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2.94</v>
          </cell>
          <cell r="AB1645">
            <v>0</v>
          </cell>
          <cell r="AC1645">
            <v>17.100000000000001</v>
          </cell>
          <cell r="AD1645">
            <v>0</v>
          </cell>
          <cell r="AE1645">
            <v>0</v>
          </cell>
          <cell r="AF1645">
            <v>0</v>
          </cell>
          <cell r="AG1645">
            <v>5200</v>
          </cell>
          <cell r="AH1645">
            <v>224</v>
          </cell>
          <cell r="AI1645">
            <v>10700</v>
          </cell>
          <cell r="AJ1645">
            <v>922</v>
          </cell>
          <cell r="AK1645">
            <v>789</v>
          </cell>
          <cell r="AL1645">
            <v>10.9</v>
          </cell>
          <cell r="AM1645">
            <v>919</v>
          </cell>
          <cell r="AN1645">
            <v>214</v>
          </cell>
          <cell r="AO1645">
            <v>137</v>
          </cell>
          <cell r="AP1645">
            <v>3.2</v>
          </cell>
          <cell r="AQ1645">
            <v>0</v>
          </cell>
          <cell r="AR1645">
            <v>117</v>
          </cell>
          <cell r="AS1645">
            <v>142000</v>
          </cell>
          <cell r="AT1645">
            <v>0</v>
          </cell>
          <cell r="AU1645">
            <v>83.3</v>
          </cell>
          <cell r="AV1645">
            <v>636</v>
          </cell>
          <cell r="AW1645">
            <v>172</v>
          </cell>
          <cell r="AX1645">
            <v>460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D1645" t="str">
            <v>W610x455</v>
          </cell>
          <cell r="BE1645" t="str">
            <v>W610x455</v>
          </cell>
          <cell r="BF1645">
            <v>455.40000000000003</v>
          </cell>
          <cell r="BG1645">
            <v>579.8099537999999</v>
          </cell>
          <cell r="BH1645">
            <v>68.861100000000008</v>
          </cell>
          <cell r="BI1645">
            <v>0</v>
          </cell>
          <cell r="BJ1645">
            <v>0</v>
          </cell>
          <cell r="BK1645">
            <v>34.049399999999999</v>
          </cell>
          <cell r="BL1645">
            <v>0</v>
          </cell>
          <cell r="BM1645">
            <v>0</v>
          </cell>
          <cell r="BN1645">
            <v>3.20166</v>
          </cell>
          <cell r="BO1645">
            <v>5.7934799999999997</v>
          </cell>
          <cell r="BP1645">
            <v>0</v>
          </cell>
          <cell r="BQ1645">
            <v>0</v>
          </cell>
          <cell r="BR1645">
            <v>0</v>
          </cell>
          <cell r="BS1645">
            <v>7.063979999999999</v>
          </cell>
          <cell r="BT1645">
            <v>8.0994375000000005</v>
          </cell>
          <cell r="BU1645">
            <v>3.6526874999999999</v>
          </cell>
          <cell r="BV1645">
            <v>54.500000000000007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2.94</v>
          </cell>
          <cell r="CC1645">
            <v>0</v>
          </cell>
          <cell r="CD1645">
            <v>17.100000000000001</v>
          </cell>
          <cell r="CE1645">
            <v>0</v>
          </cell>
          <cell r="CF1645">
            <v>0</v>
          </cell>
          <cell r="CG1645">
            <v>0</v>
          </cell>
          <cell r="CH1645">
            <v>365315.6</v>
          </cell>
          <cell r="CI1645">
            <v>4.5385619645718522E-2</v>
          </cell>
          <cell r="CJ1645">
            <v>446069.4060326427</v>
          </cell>
          <cell r="CK1645">
            <v>15126.725160161999</v>
          </cell>
          <cell r="CL1645">
            <v>12944.670446168999</v>
          </cell>
          <cell r="CM1645">
            <v>27.696899999999999</v>
          </cell>
          <cell r="CN1645">
            <v>38311.942443364358</v>
          </cell>
          <cell r="CO1645">
            <v>3510.9752540939999</v>
          </cell>
          <cell r="CP1645">
            <v>2247.6804196769999</v>
          </cell>
          <cell r="CQ1645">
            <v>8.1311999999999998</v>
          </cell>
          <cell r="CR1645">
            <v>0</v>
          </cell>
          <cell r="CS1645">
            <v>4877.5813556840367</v>
          </cell>
          <cell r="CT1645">
            <v>38222257.562891528</v>
          </cell>
          <cell r="CU1645">
            <v>0</v>
          </cell>
          <cell r="CV1645">
            <v>537.84152729999994</v>
          </cell>
          <cell r="CW1645">
            <v>26514.031984743997</v>
          </cell>
          <cell r="CX1645">
            <v>2821.905344412</v>
          </cell>
          <cell r="CY1645">
            <v>7546.9561536599995</v>
          </cell>
          <cell r="CZ1645">
            <v>0</v>
          </cell>
          <cell r="DA1645">
            <v>0</v>
          </cell>
          <cell r="DB1645">
            <v>0</v>
          </cell>
          <cell r="DC1645">
            <v>0</v>
          </cell>
        </row>
        <row r="1646">
          <cell r="C1646" t="str">
            <v>W24x335</v>
          </cell>
          <cell r="D1646" t="str">
            <v>T</v>
          </cell>
          <cell r="E1646">
            <v>335</v>
          </cell>
          <cell r="F1646">
            <v>98.4</v>
          </cell>
          <cell r="G1646">
            <v>27.5</v>
          </cell>
          <cell r="H1646">
            <v>0</v>
          </cell>
          <cell r="I1646">
            <v>0</v>
          </cell>
          <cell r="J1646">
            <v>13.5</v>
          </cell>
          <cell r="K1646">
            <v>0</v>
          </cell>
          <cell r="L1646">
            <v>0</v>
          </cell>
          <cell r="M1646">
            <v>1.38</v>
          </cell>
          <cell r="N1646">
            <v>2.48</v>
          </cell>
          <cell r="O1646">
            <v>0</v>
          </cell>
          <cell r="P1646">
            <v>0</v>
          </cell>
          <cell r="Q1646">
            <v>0</v>
          </cell>
          <cell r="R1646">
            <v>2.98</v>
          </cell>
          <cell r="S1646">
            <v>3.375</v>
          </cell>
          <cell r="T1646">
            <v>1.5</v>
          </cell>
          <cell r="U1646">
            <v>21.54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2.73</v>
          </cell>
          <cell r="AB1646">
            <v>0</v>
          </cell>
          <cell r="AC1646">
            <v>15.6</v>
          </cell>
          <cell r="AD1646">
            <v>0</v>
          </cell>
          <cell r="AE1646">
            <v>0</v>
          </cell>
          <cell r="AF1646">
            <v>0</v>
          </cell>
          <cell r="AG1646">
            <v>5670</v>
          </cell>
          <cell r="AH1646">
            <v>162</v>
          </cell>
          <cell r="AI1646">
            <v>11900</v>
          </cell>
          <cell r="AJ1646">
            <v>1020</v>
          </cell>
          <cell r="AK1646">
            <v>864</v>
          </cell>
          <cell r="AL1646">
            <v>11</v>
          </cell>
          <cell r="AM1646">
            <v>1030</v>
          </cell>
          <cell r="AN1646">
            <v>238</v>
          </cell>
          <cell r="AO1646">
            <v>152</v>
          </cell>
          <cell r="AP1646">
            <v>3.23</v>
          </cell>
          <cell r="AQ1646">
            <v>0</v>
          </cell>
          <cell r="AR1646">
            <v>152</v>
          </cell>
          <cell r="AS1646">
            <v>161000</v>
          </cell>
          <cell r="AT1646">
            <v>0</v>
          </cell>
          <cell r="AU1646">
            <v>84.6</v>
          </cell>
          <cell r="AV1646">
            <v>709</v>
          </cell>
          <cell r="AW1646">
            <v>188</v>
          </cell>
          <cell r="AX1646">
            <v>508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D1646" t="str">
            <v>W610x498</v>
          </cell>
          <cell r="BE1646" t="str">
            <v>W610x498</v>
          </cell>
          <cell r="BF1646">
            <v>498.6</v>
          </cell>
          <cell r="BG1646">
            <v>635.33741039999995</v>
          </cell>
          <cell r="BH1646">
            <v>69.877499999999998</v>
          </cell>
          <cell r="BI1646">
            <v>0</v>
          </cell>
          <cell r="BJ1646">
            <v>0</v>
          </cell>
          <cell r="BK1646">
            <v>34.3035</v>
          </cell>
          <cell r="BL1646">
            <v>0</v>
          </cell>
          <cell r="BM1646">
            <v>0</v>
          </cell>
          <cell r="BN1646">
            <v>3.5065799999999996</v>
          </cell>
          <cell r="BO1646">
            <v>6.3016800000000002</v>
          </cell>
          <cell r="BP1646">
            <v>0</v>
          </cell>
          <cell r="BQ1646">
            <v>0</v>
          </cell>
          <cell r="BR1646">
            <v>0</v>
          </cell>
          <cell r="BS1646">
            <v>7.5721799999999995</v>
          </cell>
          <cell r="BT1646">
            <v>8.5758749999999999</v>
          </cell>
          <cell r="BU1646">
            <v>3.8114999999999997</v>
          </cell>
          <cell r="BV1646">
            <v>54.500000000000007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2.73</v>
          </cell>
          <cell r="CC1646">
            <v>0</v>
          </cell>
          <cell r="CD1646">
            <v>15.6</v>
          </cell>
          <cell r="CE1646">
            <v>0</v>
          </cell>
          <cell r="CF1646">
            <v>0</v>
          </cell>
          <cell r="CG1646">
            <v>0</v>
          </cell>
          <cell r="CH1646">
            <v>398334.51</v>
          </cell>
          <cell r="CI1646">
            <v>3.2823528493778571E-2</v>
          </cell>
          <cell r="CJ1646">
            <v>496095.88147555589</v>
          </cell>
          <cell r="CK1646">
            <v>16734.554949419999</v>
          </cell>
          <cell r="CL1646">
            <v>14175.152427743998</v>
          </cell>
          <cell r="CM1646">
            <v>27.951000000000001</v>
          </cell>
          <cell r="CN1646">
            <v>42939.391421833825</v>
          </cell>
          <cell r="CO1646">
            <v>3904.7294881979997</v>
          </cell>
          <cell r="CP1646">
            <v>2493.7768159919997</v>
          </cell>
          <cell r="CQ1646">
            <v>8.2074300000000004</v>
          </cell>
          <cell r="CR1646">
            <v>0</v>
          </cell>
          <cell r="CS1646">
            <v>6336.6868894356721</v>
          </cell>
          <cell r="CT1646">
            <v>43336503.29313758</v>
          </cell>
          <cell r="CU1646">
            <v>0</v>
          </cell>
          <cell r="CV1646">
            <v>546.23521259999995</v>
          </cell>
          <cell r="CW1646">
            <v>29557.309240854549</v>
          </cell>
          <cell r="CX1646">
            <v>3084.4081671479998</v>
          </cell>
          <cell r="CY1646">
            <v>8334.4646218679991</v>
          </cell>
          <cell r="CZ1646">
            <v>0</v>
          </cell>
          <cell r="DA1646">
            <v>0</v>
          </cell>
          <cell r="DB1646">
            <v>0</v>
          </cell>
          <cell r="DC1646">
            <v>0</v>
          </cell>
        </row>
        <row r="1647">
          <cell r="C1647" t="str">
            <v>W24x370</v>
          </cell>
          <cell r="D1647" t="str">
            <v>T</v>
          </cell>
          <cell r="E1647">
            <v>370</v>
          </cell>
          <cell r="F1647">
            <v>109</v>
          </cell>
          <cell r="G1647">
            <v>28</v>
          </cell>
          <cell r="H1647">
            <v>0</v>
          </cell>
          <cell r="I1647">
            <v>0</v>
          </cell>
          <cell r="J1647">
            <v>13.7</v>
          </cell>
          <cell r="K1647">
            <v>0</v>
          </cell>
          <cell r="L1647">
            <v>0</v>
          </cell>
          <cell r="M1647">
            <v>1.52</v>
          </cell>
          <cell r="N1647">
            <v>2.72</v>
          </cell>
          <cell r="O1647">
            <v>0</v>
          </cell>
          <cell r="P1647">
            <v>0</v>
          </cell>
          <cell r="Q1647">
            <v>0</v>
          </cell>
          <cell r="R1647">
            <v>3.22</v>
          </cell>
          <cell r="S1647">
            <v>3.625</v>
          </cell>
          <cell r="T1647">
            <v>1.5625</v>
          </cell>
          <cell r="U1647">
            <v>21.56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2.5099999999999998</v>
          </cell>
          <cell r="AB1647">
            <v>0</v>
          </cell>
          <cell r="AC1647">
            <v>14.2</v>
          </cell>
          <cell r="AD1647">
            <v>0</v>
          </cell>
          <cell r="AE1647">
            <v>0</v>
          </cell>
          <cell r="AF1647">
            <v>0</v>
          </cell>
          <cell r="AG1647">
            <v>6190</v>
          </cell>
          <cell r="AH1647">
            <v>115</v>
          </cell>
          <cell r="AI1647">
            <v>13400</v>
          </cell>
          <cell r="AJ1647">
            <v>1130</v>
          </cell>
          <cell r="AK1647">
            <v>957</v>
          </cell>
          <cell r="AL1647">
            <v>11.1</v>
          </cell>
          <cell r="AM1647">
            <v>1160</v>
          </cell>
          <cell r="AN1647">
            <v>267</v>
          </cell>
          <cell r="AO1647">
            <v>170</v>
          </cell>
          <cell r="AP1647">
            <v>3.27</v>
          </cell>
          <cell r="AQ1647">
            <v>0</v>
          </cell>
          <cell r="AR1647">
            <v>201</v>
          </cell>
          <cell r="AS1647">
            <v>185000</v>
          </cell>
          <cell r="AT1647">
            <v>0</v>
          </cell>
          <cell r="AU1647">
            <v>86.3</v>
          </cell>
          <cell r="AV1647">
            <v>802</v>
          </cell>
          <cell r="AW1647">
            <v>209</v>
          </cell>
          <cell r="AX1647">
            <v>566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D1647" t="str">
            <v>W610x551</v>
          </cell>
          <cell r="BE1647" t="str">
            <v>W610x551</v>
          </cell>
          <cell r="BF1647">
            <v>550.70000000000005</v>
          </cell>
          <cell r="BG1647">
            <v>703.77822900000001</v>
          </cell>
          <cell r="BH1647">
            <v>71.147999999999996</v>
          </cell>
          <cell r="BI1647">
            <v>0</v>
          </cell>
          <cell r="BJ1647">
            <v>0</v>
          </cell>
          <cell r="BK1647">
            <v>34.811699999999995</v>
          </cell>
          <cell r="BL1647">
            <v>0</v>
          </cell>
          <cell r="BM1647">
            <v>0</v>
          </cell>
          <cell r="BN1647">
            <v>3.86232</v>
          </cell>
          <cell r="BO1647">
            <v>6.9115200000000003</v>
          </cell>
          <cell r="BP1647">
            <v>0</v>
          </cell>
          <cell r="BQ1647">
            <v>0</v>
          </cell>
          <cell r="BR1647">
            <v>0</v>
          </cell>
          <cell r="BS1647">
            <v>8.1820199999999996</v>
          </cell>
          <cell r="BT1647">
            <v>9.2111249999999991</v>
          </cell>
          <cell r="BU1647">
            <v>3.9703124999999999</v>
          </cell>
          <cell r="BV1647">
            <v>54.500000000000007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2.5099999999999998</v>
          </cell>
          <cell r="CC1647">
            <v>0</v>
          </cell>
          <cell r="CD1647">
            <v>14.2</v>
          </cell>
          <cell r="CE1647">
            <v>0</v>
          </cell>
          <cell r="CF1647">
            <v>0</v>
          </cell>
          <cell r="CG1647">
            <v>0</v>
          </cell>
          <cell r="CH1647">
            <v>434866.07</v>
          </cell>
          <cell r="CI1647">
            <v>2.3300652943114418E-2</v>
          </cell>
          <cell r="CJ1647">
            <v>558628.97577919741</v>
          </cell>
          <cell r="CK1647">
            <v>18539.261855729997</v>
          </cell>
          <cell r="CL1647">
            <v>15700.950084896998</v>
          </cell>
          <cell r="CM1647">
            <v>28.205099999999998</v>
          </cell>
          <cell r="CN1647">
            <v>48358.92626148276</v>
          </cell>
          <cell r="CO1647">
            <v>4380.515854407</v>
          </cell>
          <cell r="CP1647">
            <v>2789.0924915699998</v>
          </cell>
          <cell r="CQ1647">
            <v>8.3090700000000002</v>
          </cell>
          <cell r="CR1647">
            <v>0</v>
          </cell>
          <cell r="CS1647">
            <v>8379.4346366879599</v>
          </cell>
          <cell r="CT1647">
            <v>49796603.162922062</v>
          </cell>
          <cell r="CU1647">
            <v>0</v>
          </cell>
          <cell r="CV1647">
            <v>557.21157029999995</v>
          </cell>
          <cell r="CW1647">
            <v>33434.361087680321</v>
          </cell>
          <cell r="CX1647">
            <v>3428.9431219889998</v>
          </cell>
          <cell r="CY1647">
            <v>9286.0373542859998</v>
          </cell>
          <cell r="CZ1647">
            <v>0</v>
          </cell>
          <cell r="DA1647">
            <v>0</v>
          </cell>
          <cell r="DB1647">
            <v>0</v>
          </cell>
          <cell r="DC1647">
            <v>0</v>
          </cell>
        </row>
        <row r="1648">
          <cell r="C1648" t="str">
            <v>W24x55</v>
          </cell>
          <cell r="D1648" t="str">
            <v>F</v>
          </cell>
          <cell r="E1648">
            <v>55</v>
          </cell>
          <cell r="F1648">
            <v>16.3</v>
          </cell>
          <cell r="G1648">
            <v>23.6</v>
          </cell>
          <cell r="H1648">
            <v>0</v>
          </cell>
          <cell r="I1648">
            <v>0</v>
          </cell>
          <cell r="J1648">
            <v>7.01</v>
          </cell>
          <cell r="K1648">
            <v>0</v>
          </cell>
          <cell r="L1648">
            <v>0</v>
          </cell>
          <cell r="M1648">
            <v>0.39500000000000002</v>
          </cell>
          <cell r="N1648">
            <v>0.505</v>
          </cell>
          <cell r="O1648">
            <v>0</v>
          </cell>
          <cell r="P1648">
            <v>0</v>
          </cell>
          <cell r="Q1648">
            <v>0</v>
          </cell>
          <cell r="R1648">
            <v>1.1100000000000001</v>
          </cell>
          <cell r="S1648">
            <v>1.4375</v>
          </cell>
          <cell r="T1648">
            <v>1</v>
          </cell>
          <cell r="U1648">
            <v>21.380000000000003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6.94</v>
          </cell>
          <cell r="AB1648">
            <v>0</v>
          </cell>
          <cell r="AC1648">
            <v>54.1</v>
          </cell>
          <cell r="AD1648">
            <v>0</v>
          </cell>
          <cell r="AE1648">
            <v>0</v>
          </cell>
          <cell r="AF1648">
            <v>22</v>
          </cell>
          <cell r="AG1648">
            <v>1570</v>
          </cell>
          <cell r="AH1648">
            <v>36500</v>
          </cell>
          <cell r="AI1648">
            <v>1360</v>
          </cell>
          <cell r="AJ1648">
            <v>135</v>
          </cell>
          <cell r="AK1648">
            <v>115</v>
          </cell>
          <cell r="AL1648">
            <v>9.1300000000000008</v>
          </cell>
          <cell r="AM1648">
            <v>29.1</v>
          </cell>
          <cell r="AN1648">
            <v>13.4</v>
          </cell>
          <cell r="AO1648">
            <v>8.3000000000000007</v>
          </cell>
          <cell r="AP1648">
            <v>1.34</v>
          </cell>
          <cell r="AQ1648">
            <v>0</v>
          </cell>
          <cell r="AR1648">
            <v>1.24</v>
          </cell>
          <cell r="AS1648">
            <v>3870</v>
          </cell>
          <cell r="AT1648">
            <v>0</v>
          </cell>
          <cell r="AU1648">
            <v>40.4</v>
          </cell>
          <cell r="AV1648">
            <v>35.700000000000003</v>
          </cell>
          <cell r="AW1648">
            <v>19.2</v>
          </cell>
          <cell r="AX1648">
            <v>65.900000000000006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D1648" t="str">
            <v>W610x82</v>
          </cell>
          <cell r="BE1648" t="str">
            <v>W610x82</v>
          </cell>
          <cell r="BF1648">
            <v>81.899999999999991</v>
          </cell>
          <cell r="BG1648">
            <v>105.24390029999999</v>
          </cell>
          <cell r="BH1648">
            <v>59.967600000000004</v>
          </cell>
          <cell r="BI1648">
            <v>0</v>
          </cell>
          <cell r="BJ1648">
            <v>0</v>
          </cell>
          <cell r="BK1648">
            <v>17.81241</v>
          </cell>
          <cell r="BL1648">
            <v>0</v>
          </cell>
          <cell r="BM1648">
            <v>0</v>
          </cell>
          <cell r="BN1648">
            <v>1.003695</v>
          </cell>
          <cell r="BO1648">
            <v>1.2832049999999999</v>
          </cell>
          <cell r="BP1648">
            <v>0</v>
          </cell>
          <cell r="BQ1648">
            <v>0</v>
          </cell>
          <cell r="BR1648">
            <v>0</v>
          </cell>
          <cell r="BS1648">
            <v>2.8205100000000001</v>
          </cell>
          <cell r="BT1648">
            <v>3.6526874999999999</v>
          </cell>
          <cell r="BU1648">
            <v>2.5409999999999999</v>
          </cell>
          <cell r="BV1648">
            <v>54.1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6.94</v>
          </cell>
          <cell r="CC1648">
            <v>0</v>
          </cell>
          <cell r="CD1648">
            <v>54.1</v>
          </cell>
          <cell r="CE1648">
            <v>0</v>
          </cell>
          <cell r="CF1648">
            <v>0</v>
          </cell>
          <cell r="CG1648">
            <v>1545.566</v>
          </cell>
          <cell r="CH1648">
            <v>110297.21</v>
          </cell>
          <cell r="CI1648">
            <v>7.3954246297710986</v>
          </cell>
          <cell r="CJ1648">
            <v>56696.672168634956</v>
          </cell>
          <cell r="CK1648">
            <v>2214.8675668349997</v>
          </cell>
          <cell r="CL1648">
            <v>1886.7390384149999</v>
          </cell>
          <cell r="CM1648">
            <v>23.19933</v>
          </cell>
          <cell r="CN1648">
            <v>1213.1420294906452</v>
          </cell>
          <cell r="CO1648">
            <v>219.8461140414</v>
          </cell>
          <cell r="CP1648">
            <v>136.17333929430001</v>
          </cell>
          <cell r="CQ1648">
            <v>3.4049400000000003</v>
          </cell>
          <cell r="CR1648">
            <v>0</v>
          </cell>
          <cell r="CS1648">
            <v>51.694024624343641</v>
          </cell>
          <cell r="CT1648">
            <v>1041691.104002748</v>
          </cell>
          <cell r="CU1648">
            <v>0</v>
          </cell>
          <cell r="CV1648">
            <v>260.84991239999999</v>
          </cell>
          <cell r="CW1648">
            <v>1488.2876444266678</v>
          </cell>
          <cell r="CX1648">
            <v>315.00338728319997</v>
          </cell>
          <cell r="CY1648">
            <v>1081.1835011439</v>
          </cell>
          <cell r="CZ1648">
            <v>0</v>
          </cell>
          <cell r="DA1648">
            <v>0</v>
          </cell>
          <cell r="DB1648">
            <v>0</v>
          </cell>
          <cell r="DC1648">
            <v>0</v>
          </cell>
        </row>
        <row r="1649">
          <cell r="C1649" t="str">
            <v>W24x62</v>
          </cell>
          <cell r="D1649" t="str">
            <v>F</v>
          </cell>
          <cell r="E1649">
            <v>62</v>
          </cell>
          <cell r="F1649">
            <v>18.3</v>
          </cell>
          <cell r="G1649">
            <v>23.7</v>
          </cell>
          <cell r="H1649">
            <v>0</v>
          </cell>
          <cell r="I1649">
            <v>0</v>
          </cell>
          <cell r="J1649">
            <v>7.04</v>
          </cell>
          <cell r="K1649">
            <v>0</v>
          </cell>
          <cell r="L1649">
            <v>0</v>
          </cell>
          <cell r="M1649">
            <v>0.43</v>
          </cell>
          <cell r="N1649">
            <v>0.59</v>
          </cell>
          <cell r="O1649">
            <v>0</v>
          </cell>
          <cell r="P1649">
            <v>0</v>
          </cell>
          <cell r="Q1649">
            <v>0</v>
          </cell>
          <cell r="R1649">
            <v>1.19</v>
          </cell>
          <cell r="S1649">
            <v>1.5</v>
          </cell>
          <cell r="T1649">
            <v>1.0625</v>
          </cell>
          <cell r="U1649">
            <v>21.32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5.97</v>
          </cell>
          <cell r="AB1649">
            <v>0</v>
          </cell>
          <cell r="AC1649">
            <v>49.7</v>
          </cell>
          <cell r="AD1649">
            <v>0</v>
          </cell>
          <cell r="AE1649">
            <v>0</v>
          </cell>
          <cell r="AF1649">
            <v>26.1</v>
          </cell>
          <cell r="AG1649">
            <v>1730</v>
          </cell>
          <cell r="AH1649">
            <v>23800</v>
          </cell>
          <cell r="AI1649">
            <v>1560</v>
          </cell>
          <cell r="AJ1649">
            <v>154</v>
          </cell>
          <cell r="AK1649">
            <v>132</v>
          </cell>
          <cell r="AL1649">
            <v>9.24</v>
          </cell>
          <cell r="AM1649">
            <v>34.5</v>
          </cell>
          <cell r="AN1649">
            <v>15.8</v>
          </cell>
          <cell r="AO1649">
            <v>9.8000000000000007</v>
          </cell>
          <cell r="AP1649">
            <v>1.37</v>
          </cell>
          <cell r="AQ1649">
            <v>0</v>
          </cell>
          <cell r="AR1649">
            <v>1.77</v>
          </cell>
          <cell r="AS1649">
            <v>4620</v>
          </cell>
          <cell r="AT1649">
            <v>0</v>
          </cell>
          <cell r="AU1649">
            <v>40.700000000000003</v>
          </cell>
          <cell r="AV1649">
            <v>42.3</v>
          </cell>
          <cell r="AW1649">
            <v>22.6</v>
          </cell>
          <cell r="AX1649">
            <v>75.400000000000006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D1649" t="str">
            <v>W610x92</v>
          </cell>
          <cell r="BE1649" t="str">
            <v>W610x92</v>
          </cell>
          <cell r="BF1649">
            <v>92.3</v>
          </cell>
          <cell r="BG1649">
            <v>118.1572623</v>
          </cell>
          <cell r="BH1649">
            <v>60.221699999999998</v>
          </cell>
          <cell r="BI1649">
            <v>0</v>
          </cell>
          <cell r="BJ1649">
            <v>0</v>
          </cell>
          <cell r="BK1649">
            <v>17.888639999999999</v>
          </cell>
          <cell r="BL1649">
            <v>0</v>
          </cell>
          <cell r="BM1649">
            <v>0</v>
          </cell>
          <cell r="BN1649">
            <v>1.09263</v>
          </cell>
          <cell r="BO1649">
            <v>1.4991899999999998</v>
          </cell>
          <cell r="BP1649">
            <v>0</v>
          </cell>
          <cell r="BQ1649">
            <v>0</v>
          </cell>
          <cell r="BR1649">
            <v>0</v>
          </cell>
          <cell r="BS1649">
            <v>3.02379</v>
          </cell>
          <cell r="BT1649">
            <v>3.8114999999999997</v>
          </cell>
          <cell r="BU1649">
            <v>2.6998124999999997</v>
          </cell>
          <cell r="BV1649">
            <v>53.900000000000006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5.97</v>
          </cell>
          <cell r="CC1649">
            <v>0</v>
          </cell>
          <cell r="CD1649">
            <v>49.7</v>
          </cell>
          <cell r="CE1649">
            <v>0</v>
          </cell>
          <cell r="CF1649">
            <v>0</v>
          </cell>
          <cell r="CG1649">
            <v>1833.6033</v>
          </cell>
          <cell r="CH1649">
            <v>121537.69</v>
          </cell>
          <cell r="CI1649">
            <v>4.8222220873575932</v>
          </cell>
          <cell r="CJ1649">
            <v>65034.418075787158</v>
          </cell>
          <cell r="CK1649">
            <v>2526.5896688339999</v>
          </cell>
          <cell r="CL1649">
            <v>2165.6482875719998</v>
          </cell>
          <cell r="CM1649">
            <v>23.478839999999998</v>
          </cell>
          <cell r="CN1649">
            <v>1438.2611689837545</v>
          </cell>
          <cell r="CO1649">
            <v>259.22153745179997</v>
          </cell>
          <cell r="CP1649">
            <v>160.78297892579999</v>
          </cell>
          <cell r="CQ1649">
            <v>3.4811700000000001</v>
          </cell>
          <cell r="CR1649">
            <v>0</v>
          </cell>
          <cell r="CS1649">
            <v>73.789051278296967</v>
          </cell>
          <cell r="CT1649">
            <v>1243569.2249335132</v>
          </cell>
          <cell r="CU1649">
            <v>0</v>
          </cell>
          <cell r="CV1649">
            <v>262.78691670000001</v>
          </cell>
          <cell r="CW1649">
            <v>1763.43325936269</v>
          </cell>
          <cell r="CX1649">
            <v>370.78523711460002</v>
          </cell>
          <cell r="CY1649">
            <v>1237.0445521434001</v>
          </cell>
          <cell r="CZ1649">
            <v>0</v>
          </cell>
          <cell r="DA1649">
            <v>0</v>
          </cell>
          <cell r="DB1649">
            <v>0</v>
          </cell>
          <cell r="DC1649">
            <v>0</v>
          </cell>
        </row>
        <row r="1650">
          <cell r="C1650" t="str">
            <v>W24x68</v>
          </cell>
          <cell r="D1650" t="str">
            <v>F</v>
          </cell>
          <cell r="E1650">
            <v>68</v>
          </cell>
          <cell r="F1650">
            <v>20.100000000000001</v>
          </cell>
          <cell r="G1650">
            <v>23.7</v>
          </cell>
          <cell r="H1650">
            <v>0</v>
          </cell>
          <cell r="I1650">
            <v>0</v>
          </cell>
          <cell r="J1650">
            <v>8.9700000000000006</v>
          </cell>
          <cell r="K1650">
            <v>0</v>
          </cell>
          <cell r="L1650">
            <v>0</v>
          </cell>
          <cell r="M1650">
            <v>0.41499999999999998</v>
          </cell>
          <cell r="N1650">
            <v>0.58499999999999996</v>
          </cell>
          <cell r="O1650">
            <v>0</v>
          </cell>
          <cell r="P1650">
            <v>0</v>
          </cell>
          <cell r="Q1650">
            <v>0</v>
          </cell>
          <cell r="R1650">
            <v>1.0900000000000001</v>
          </cell>
          <cell r="S1650">
            <v>1.5</v>
          </cell>
          <cell r="T1650">
            <v>1.0625</v>
          </cell>
          <cell r="U1650">
            <v>21.52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7.66</v>
          </cell>
          <cell r="AB1650">
            <v>0</v>
          </cell>
          <cell r="AC1650">
            <v>52</v>
          </cell>
          <cell r="AD1650">
            <v>0</v>
          </cell>
          <cell r="AE1650">
            <v>0</v>
          </cell>
          <cell r="AF1650">
            <v>23.9</v>
          </cell>
          <cell r="AG1650">
            <v>1590</v>
          </cell>
          <cell r="AH1650">
            <v>29000</v>
          </cell>
          <cell r="AI1650">
            <v>1830</v>
          </cell>
          <cell r="AJ1650">
            <v>177</v>
          </cell>
          <cell r="AK1650">
            <v>154</v>
          </cell>
          <cell r="AL1650">
            <v>9.5500000000000007</v>
          </cell>
          <cell r="AM1650">
            <v>70.400000000000006</v>
          </cell>
          <cell r="AN1650">
            <v>24.5</v>
          </cell>
          <cell r="AO1650">
            <v>15.7</v>
          </cell>
          <cell r="AP1650">
            <v>1.87</v>
          </cell>
          <cell r="AQ1650">
            <v>0</v>
          </cell>
          <cell r="AR1650">
            <v>1.87</v>
          </cell>
          <cell r="AS1650">
            <v>9430</v>
          </cell>
          <cell r="AT1650">
            <v>0</v>
          </cell>
          <cell r="AU1650">
            <v>51.9</v>
          </cell>
          <cell r="AV1650">
            <v>68</v>
          </cell>
          <cell r="AW1650">
            <v>28.9</v>
          </cell>
          <cell r="AX1650">
            <v>87.1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D1650" t="str">
            <v>W610x101</v>
          </cell>
          <cell r="BE1650" t="str">
            <v>W610x101</v>
          </cell>
          <cell r="BF1650">
            <v>101.19999999999999</v>
          </cell>
          <cell r="BG1650">
            <v>129.7792881</v>
          </cell>
          <cell r="BH1650">
            <v>60.221699999999998</v>
          </cell>
          <cell r="BI1650">
            <v>0</v>
          </cell>
          <cell r="BJ1650">
            <v>0</v>
          </cell>
          <cell r="BK1650">
            <v>22.792770000000001</v>
          </cell>
          <cell r="BL1650">
            <v>0</v>
          </cell>
          <cell r="BM1650">
            <v>0</v>
          </cell>
          <cell r="BN1650">
            <v>1.0545149999999999</v>
          </cell>
          <cell r="BO1650">
            <v>1.4864849999999998</v>
          </cell>
          <cell r="BP1650">
            <v>0</v>
          </cell>
          <cell r="BQ1650">
            <v>0</v>
          </cell>
          <cell r="BR1650">
            <v>0</v>
          </cell>
          <cell r="BS1650">
            <v>2.7696900000000002</v>
          </cell>
          <cell r="BT1650">
            <v>3.8114999999999997</v>
          </cell>
          <cell r="BU1650">
            <v>2.6998124999999997</v>
          </cell>
          <cell r="BV1650">
            <v>54.400000000000006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7.66</v>
          </cell>
          <cell r="CC1650">
            <v>0</v>
          </cell>
          <cell r="CD1650">
            <v>52</v>
          </cell>
          <cell r="CE1650">
            <v>0</v>
          </cell>
          <cell r="CF1650">
            <v>0</v>
          </cell>
          <cell r="CG1650">
            <v>1679.0466999999999</v>
          </cell>
          <cell r="CH1650">
            <v>111702.27</v>
          </cell>
          <cell r="CI1650">
            <v>5.8758168291332016</v>
          </cell>
          <cell r="CJ1650">
            <v>76290.375050442628</v>
          </cell>
          <cell r="CK1650">
            <v>2903.9374765170001</v>
          </cell>
          <cell r="CL1650">
            <v>2526.5896688339999</v>
          </cell>
          <cell r="CM1650">
            <v>24.266550000000002</v>
          </cell>
          <cell r="CN1650">
            <v>2934.8865593175747</v>
          </cell>
          <cell r="CO1650">
            <v>401.95744731449997</v>
          </cell>
          <cell r="CP1650">
            <v>257.5808948097</v>
          </cell>
          <cell r="CQ1650">
            <v>4.7516699999999998</v>
          </cell>
          <cell r="CR1650">
            <v>0</v>
          </cell>
          <cell r="CS1650">
            <v>77.957924231873065</v>
          </cell>
          <cell r="CT1650">
            <v>2538280.9071694869</v>
          </cell>
          <cell r="CU1650">
            <v>0</v>
          </cell>
          <cell r="CV1650">
            <v>335.10174389999997</v>
          </cell>
          <cell r="CW1650">
            <v>2834.833608431748</v>
          </cell>
          <cell r="CX1650">
            <v>474.14572356689996</v>
          </cell>
          <cell r="CY1650">
            <v>1428.9997412690998</v>
          </cell>
          <cell r="CZ1650">
            <v>0</v>
          </cell>
          <cell r="DA1650">
            <v>0</v>
          </cell>
          <cell r="DB1650">
            <v>0</v>
          </cell>
          <cell r="DC1650">
            <v>0</v>
          </cell>
        </row>
        <row r="1651">
          <cell r="C1651" t="str">
            <v>W24x76</v>
          </cell>
          <cell r="D1651" t="str">
            <v>F</v>
          </cell>
          <cell r="E1651">
            <v>76</v>
          </cell>
          <cell r="F1651">
            <v>22.4</v>
          </cell>
          <cell r="G1651">
            <v>23.9</v>
          </cell>
          <cell r="H1651">
            <v>0</v>
          </cell>
          <cell r="I1651">
            <v>0</v>
          </cell>
          <cell r="J1651">
            <v>8.99</v>
          </cell>
          <cell r="K1651">
            <v>0</v>
          </cell>
          <cell r="L1651">
            <v>0</v>
          </cell>
          <cell r="M1651">
            <v>0.44</v>
          </cell>
          <cell r="N1651">
            <v>0.68</v>
          </cell>
          <cell r="O1651">
            <v>0</v>
          </cell>
          <cell r="P1651">
            <v>0</v>
          </cell>
          <cell r="Q1651">
            <v>0</v>
          </cell>
          <cell r="R1651">
            <v>1.18</v>
          </cell>
          <cell r="S1651">
            <v>1.5625</v>
          </cell>
          <cell r="T1651">
            <v>1.0625</v>
          </cell>
          <cell r="U1651">
            <v>21.54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6.61</v>
          </cell>
          <cell r="AB1651">
            <v>0</v>
          </cell>
          <cell r="AC1651">
            <v>49</v>
          </cell>
          <cell r="AD1651">
            <v>0</v>
          </cell>
          <cell r="AE1651">
            <v>0</v>
          </cell>
          <cell r="AF1651">
            <v>26.8</v>
          </cell>
          <cell r="AG1651">
            <v>1760</v>
          </cell>
          <cell r="AH1651">
            <v>18600</v>
          </cell>
          <cell r="AI1651">
            <v>2100</v>
          </cell>
          <cell r="AJ1651">
            <v>200</v>
          </cell>
          <cell r="AK1651">
            <v>176</v>
          </cell>
          <cell r="AL1651">
            <v>9.69</v>
          </cell>
          <cell r="AM1651">
            <v>82.5</v>
          </cell>
          <cell r="AN1651">
            <v>28.6</v>
          </cell>
          <cell r="AO1651">
            <v>18.399999999999999</v>
          </cell>
          <cell r="AP1651">
            <v>1.92</v>
          </cell>
          <cell r="AQ1651">
            <v>0</v>
          </cell>
          <cell r="AR1651">
            <v>2.68</v>
          </cell>
          <cell r="AS1651">
            <v>11100</v>
          </cell>
          <cell r="AT1651">
            <v>0</v>
          </cell>
          <cell r="AU1651">
            <v>52.2</v>
          </cell>
          <cell r="AV1651">
            <v>79.8</v>
          </cell>
          <cell r="AW1651">
            <v>33.799999999999997</v>
          </cell>
          <cell r="AX1651">
            <v>99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D1651" t="str">
            <v>W610x113</v>
          </cell>
          <cell r="BE1651" t="str">
            <v>W610x113</v>
          </cell>
          <cell r="BF1651">
            <v>113.19999999999999</v>
          </cell>
          <cell r="BG1651">
            <v>144.62965439999999</v>
          </cell>
          <cell r="BH1651">
            <v>60.729899999999994</v>
          </cell>
          <cell r="BI1651">
            <v>0</v>
          </cell>
          <cell r="BJ1651">
            <v>0</v>
          </cell>
          <cell r="BK1651">
            <v>22.843589999999999</v>
          </cell>
          <cell r="BL1651">
            <v>0</v>
          </cell>
          <cell r="BM1651">
            <v>0</v>
          </cell>
          <cell r="BN1651">
            <v>1.1180399999999999</v>
          </cell>
          <cell r="BO1651">
            <v>1.7278800000000001</v>
          </cell>
          <cell r="BP1651">
            <v>0</v>
          </cell>
          <cell r="BQ1651">
            <v>0</v>
          </cell>
          <cell r="BR1651">
            <v>0</v>
          </cell>
          <cell r="BS1651">
            <v>2.9983799999999996</v>
          </cell>
          <cell r="BT1651">
            <v>3.9703124999999999</v>
          </cell>
          <cell r="BU1651">
            <v>2.6998124999999997</v>
          </cell>
          <cell r="BV1651">
            <v>54.500000000000007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6.61</v>
          </cell>
          <cell r="CC1651">
            <v>0</v>
          </cell>
          <cell r="CD1651">
            <v>49</v>
          </cell>
          <cell r="CE1651">
            <v>0</v>
          </cell>
          <cell r="CF1651">
            <v>0</v>
          </cell>
          <cell r="CG1651">
            <v>1882.7804000000001</v>
          </cell>
          <cell r="CH1651">
            <v>123645.28</v>
          </cell>
          <cell r="CI1651">
            <v>3.7686273455819843</v>
          </cell>
          <cell r="CJ1651">
            <v>87546.332025098091</v>
          </cell>
          <cell r="CK1651">
            <v>3281.2852841999998</v>
          </cell>
          <cell r="CL1651">
            <v>2887.5310500959999</v>
          </cell>
          <cell r="CM1651">
            <v>24.62229</v>
          </cell>
          <cell r="CN1651">
            <v>3439.3201867002822</v>
          </cell>
          <cell r="CO1651">
            <v>469.22379564059997</v>
          </cell>
          <cell r="CP1651">
            <v>301.87824614639993</v>
          </cell>
          <cell r="CQ1651">
            <v>4.8787199999999995</v>
          </cell>
          <cell r="CR1651">
            <v>0</v>
          </cell>
          <cell r="CS1651">
            <v>111.72579515583948</v>
          </cell>
          <cell r="CT1651">
            <v>2987796.189775324</v>
          </cell>
          <cell r="CU1651">
            <v>0</v>
          </cell>
          <cell r="CV1651">
            <v>337.03874819999999</v>
          </cell>
          <cell r="CW1651">
            <v>3326.7606169537275</v>
          </cell>
          <cell r="CX1651">
            <v>554.53721302979989</v>
          </cell>
          <cell r="CY1651">
            <v>1624.236215679</v>
          </cell>
          <cell r="CZ1651">
            <v>0</v>
          </cell>
          <cell r="DA1651">
            <v>0</v>
          </cell>
          <cell r="DB1651">
            <v>0</v>
          </cell>
          <cell r="DC1651">
            <v>0</v>
          </cell>
        </row>
        <row r="1652">
          <cell r="C1652" t="str">
            <v>W24x84</v>
          </cell>
          <cell r="D1652" t="str">
            <v>F</v>
          </cell>
          <cell r="E1652">
            <v>84</v>
          </cell>
          <cell r="F1652">
            <v>24.7</v>
          </cell>
          <cell r="G1652">
            <v>24.1</v>
          </cell>
          <cell r="H1652">
            <v>0</v>
          </cell>
          <cell r="I1652">
            <v>0</v>
          </cell>
          <cell r="J1652">
            <v>9.02</v>
          </cell>
          <cell r="K1652">
            <v>0</v>
          </cell>
          <cell r="L1652">
            <v>0</v>
          </cell>
          <cell r="M1652">
            <v>0.47</v>
          </cell>
          <cell r="N1652">
            <v>0.77</v>
          </cell>
          <cell r="O1652">
            <v>0</v>
          </cell>
          <cell r="P1652">
            <v>0</v>
          </cell>
          <cell r="Q1652">
            <v>0</v>
          </cell>
          <cell r="R1652">
            <v>1.27</v>
          </cell>
          <cell r="S1652">
            <v>1.6875</v>
          </cell>
          <cell r="T1652">
            <v>1.0625</v>
          </cell>
          <cell r="U1652">
            <v>21.560000000000002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5.86</v>
          </cell>
          <cell r="AB1652">
            <v>0</v>
          </cell>
          <cell r="AC1652">
            <v>45.9</v>
          </cell>
          <cell r="AD1652">
            <v>0</v>
          </cell>
          <cell r="AE1652">
            <v>0</v>
          </cell>
          <cell r="AF1652">
            <v>30.6</v>
          </cell>
          <cell r="AG1652">
            <v>1950</v>
          </cell>
          <cell r="AH1652">
            <v>12200</v>
          </cell>
          <cell r="AI1652">
            <v>2370</v>
          </cell>
          <cell r="AJ1652">
            <v>224</v>
          </cell>
          <cell r="AK1652">
            <v>196</v>
          </cell>
          <cell r="AL1652">
            <v>9.7899999999999991</v>
          </cell>
          <cell r="AM1652">
            <v>94.4</v>
          </cell>
          <cell r="AN1652">
            <v>32.6</v>
          </cell>
          <cell r="AO1652">
            <v>20.9</v>
          </cell>
          <cell r="AP1652">
            <v>1.95</v>
          </cell>
          <cell r="AQ1652">
            <v>0</v>
          </cell>
          <cell r="AR1652">
            <v>3.7</v>
          </cell>
          <cell r="AS1652">
            <v>12800</v>
          </cell>
          <cell r="AT1652">
            <v>0</v>
          </cell>
          <cell r="AU1652">
            <v>52.6</v>
          </cell>
          <cell r="AV1652">
            <v>91.3</v>
          </cell>
          <cell r="AW1652">
            <v>38.4</v>
          </cell>
          <cell r="AX1652">
            <v>111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D1652" t="str">
            <v>W610x125</v>
          </cell>
          <cell r="BE1652" t="str">
            <v>W610x125</v>
          </cell>
          <cell r="BF1652">
            <v>125.1</v>
          </cell>
          <cell r="BG1652">
            <v>159.48002069999998</v>
          </cell>
          <cell r="BH1652">
            <v>61.238100000000003</v>
          </cell>
          <cell r="BI1652">
            <v>0</v>
          </cell>
          <cell r="BJ1652">
            <v>0</v>
          </cell>
          <cell r="BK1652">
            <v>22.919819999999998</v>
          </cell>
          <cell r="BL1652">
            <v>0</v>
          </cell>
          <cell r="BM1652">
            <v>0</v>
          </cell>
          <cell r="BN1652">
            <v>1.1942699999999999</v>
          </cell>
          <cell r="BO1652">
            <v>1.9565699999999999</v>
          </cell>
          <cell r="BP1652">
            <v>0</v>
          </cell>
          <cell r="BQ1652">
            <v>0</v>
          </cell>
          <cell r="BR1652">
            <v>0</v>
          </cell>
          <cell r="BS1652">
            <v>3.2270699999999999</v>
          </cell>
          <cell r="BT1652">
            <v>4.2879375</v>
          </cell>
          <cell r="BU1652">
            <v>2.6998124999999997</v>
          </cell>
          <cell r="BV1652">
            <v>54.500000000000007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5.86</v>
          </cell>
          <cell r="CC1652">
            <v>0</v>
          </cell>
          <cell r="CD1652">
            <v>45.9</v>
          </cell>
          <cell r="CE1652">
            <v>0</v>
          </cell>
          <cell r="CF1652">
            <v>0</v>
          </cell>
          <cell r="CG1652">
            <v>2149.7418000000002</v>
          </cell>
          <cell r="CH1652">
            <v>136993.35</v>
          </cell>
          <cell r="CI1652">
            <v>2.4718953557043122</v>
          </cell>
          <cell r="CJ1652">
            <v>98802.288999753568</v>
          </cell>
          <cell r="CK1652">
            <v>3675.039518304</v>
          </cell>
          <cell r="CL1652">
            <v>3215.6595785159998</v>
          </cell>
          <cell r="CM1652">
            <v>24.876389999999997</v>
          </cell>
          <cell r="CN1652">
            <v>3935.4160681758385</v>
          </cell>
          <cell r="CO1652">
            <v>534.84950132459994</v>
          </cell>
          <cell r="CP1652">
            <v>342.89431219889997</v>
          </cell>
          <cell r="CQ1652">
            <v>4.9549499999999993</v>
          </cell>
          <cell r="CR1652">
            <v>0</v>
          </cell>
          <cell r="CS1652">
            <v>154.24829928231571</v>
          </cell>
          <cell r="CT1652">
            <v>3445386.5972183915</v>
          </cell>
          <cell r="CU1652">
            <v>0</v>
          </cell>
          <cell r="CV1652">
            <v>339.62142059999996</v>
          </cell>
          <cell r="CW1652">
            <v>3806.1810066149792</v>
          </cell>
          <cell r="CX1652">
            <v>630.00677456639994</v>
          </cell>
          <cell r="CY1652">
            <v>1821.1133327309999</v>
          </cell>
          <cell r="CZ1652">
            <v>0</v>
          </cell>
          <cell r="DA1652">
            <v>0</v>
          </cell>
          <cell r="DB1652">
            <v>0</v>
          </cell>
          <cell r="DC1652">
            <v>0</v>
          </cell>
        </row>
        <row r="1653">
          <cell r="C1653" t="str">
            <v>W24x94</v>
          </cell>
          <cell r="D1653" t="str">
            <v>F</v>
          </cell>
          <cell r="E1653">
            <v>94</v>
          </cell>
          <cell r="F1653">
            <v>27.7</v>
          </cell>
          <cell r="G1653">
            <v>24.3</v>
          </cell>
          <cell r="H1653">
            <v>0</v>
          </cell>
          <cell r="I1653">
            <v>0</v>
          </cell>
          <cell r="J1653">
            <v>9.07</v>
          </cell>
          <cell r="K1653">
            <v>0</v>
          </cell>
          <cell r="L1653">
            <v>0</v>
          </cell>
          <cell r="M1653">
            <v>0.51500000000000001</v>
          </cell>
          <cell r="N1653">
            <v>0.875</v>
          </cell>
          <cell r="O1653">
            <v>0</v>
          </cell>
          <cell r="P1653">
            <v>0</v>
          </cell>
          <cell r="Q1653">
            <v>0</v>
          </cell>
          <cell r="R1653">
            <v>1.38</v>
          </cell>
          <cell r="S1653">
            <v>1.75</v>
          </cell>
          <cell r="T1653">
            <v>1.0625</v>
          </cell>
          <cell r="U1653">
            <v>21.54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5.18</v>
          </cell>
          <cell r="AB1653">
            <v>0</v>
          </cell>
          <cell r="AC1653">
            <v>41.9</v>
          </cell>
          <cell r="AD1653">
            <v>0</v>
          </cell>
          <cell r="AE1653">
            <v>0</v>
          </cell>
          <cell r="AF1653">
            <v>36.700000000000003</v>
          </cell>
          <cell r="AG1653">
            <v>2180</v>
          </cell>
          <cell r="AH1653">
            <v>7800</v>
          </cell>
          <cell r="AI1653">
            <v>2700</v>
          </cell>
          <cell r="AJ1653">
            <v>254</v>
          </cell>
          <cell r="AK1653">
            <v>222</v>
          </cell>
          <cell r="AL1653">
            <v>9.8699999999999992</v>
          </cell>
          <cell r="AM1653">
            <v>109</v>
          </cell>
          <cell r="AN1653">
            <v>37.5</v>
          </cell>
          <cell r="AO1653">
            <v>24</v>
          </cell>
          <cell r="AP1653">
            <v>1.98</v>
          </cell>
          <cell r="AQ1653">
            <v>0</v>
          </cell>
          <cell r="AR1653">
            <v>5.26</v>
          </cell>
          <cell r="AS1653">
            <v>15000</v>
          </cell>
          <cell r="AT1653">
            <v>0</v>
          </cell>
          <cell r="AU1653">
            <v>53.1</v>
          </cell>
          <cell r="AV1653">
            <v>105</v>
          </cell>
          <cell r="AW1653">
            <v>43.8</v>
          </cell>
          <cell r="AX1653">
            <v>126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D1653" t="str">
            <v>W610x140</v>
          </cell>
          <cell r="BE1653" t="str">
            <v>W610x140</v>
          </cell>
          <cell r="BF1653">
            <v>139.9</v>
          </cell>
          <cell r="BG1653">
            <v>178.85006369999999</v>
          </cell>
          <cell r="BH1653">
            <v>61.746299999999998</v>
          </cell>
          <cell r="BI1653">
            <v>0</v>
          </cell>
          <cell r="BJ1653">
            <v>0</v>
          </cell>
          <cell r="BK1653">
            <v>23.046869999999998</v>
          </cell>
          <cell r="BL1653">
            <v>0</v>
          </cell>
          <cell r="BM1653">
            <v>0</v>
          </cell>
          <cell r="BN1653">
            <v>1.3086150000000001</v>
          </cell>
          <cell r="BO1653">
            <v>2.2233749999999999</v>
          </cell>
          <cell r="BP1653">
            <v>0</v>
          </cell>
          <cell r="BQ1653">
            <v>0</v>
          </cell>
          <cell r="BR1653">
            <v>0</v>
          </cell>
          <cell r="BS1653">
            <v>3.5065799999999996</v>
          </cell>
          <cell r="BT1653">
            <v>4.4467499999999998</v>
          </cell>
          <cell r="BU1653">
            <v>2.6998124999999997</v>
          </cell>
          <cell r="BV1653">
            <v>54.500000000000007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5.18</v>
          </cell>
          <cell r="CC1653">
            <v>0</v>
          </cell>
          <cell r="CD1653">
            <v>41.9</v>
          </cell>
          <cell r="CE1653">
            <v>0</v>
          </cell>
          <cell r="CF1653">
            <v>0</v>
          </cell>
          <cell r="CG1653">
            <v>2578.2851000000001</v>
          </cell>
          <cell r="CH1653">
            <v>153151.54</v>
          </cell>
          <cell r="CI1653">
            <v>1.5803921126634128</v>
          </cell>
          <cell r="CJ1653">
            <v>112559.5697465547</v>
          </cell>
          <cell r="CK1653">
            <v>4167.2323109339995</v>
          </cell>
          <cell r="CL1653">
            <v>3642.2266654619998</v>
          </cell>
          <cell r="CM1653">
            <v>25.079669999999997</v>
          </cell>
          <cell r="CN1653">
            <v>4544.0715193979486</v>
          </cell>
          <cell r="CO1653">
            <v>615.24099078749998</v>
          </cell>
          <cell r="CP1653">
            <v>393.75423410399998</v>
          </cell>
          <cell r="CQ1653">
            <v>5.03118</v>
          </cell>
          <cell r="CR1653">
            <v>0</v>
          </cell>
          <cell r="CS1653">
            <v>219.28271735810284</v>
          </cell>
          <cell r="CT1653">
            <v>4037562.4186153025</v>
          </cell>
          <cell r="CU1653">
            <v>0</v>
          </cell>
          <cell r="CV1653">
            <v>342.84976109999997</v>
          </cell>
          <cell r="CW1653">
            <v>4377.3166012549045</v>
          </cell>
          <cell r="CX1653">
            <v>718.60147723979992</v>
          </cell>
          <cell r="CY1653">
            <v>2067.2097290459997</v>
          </cell>
          <cell r="CZ1653">
            <v>0</v>
          </cell>
          <cell r="DA1653">
            <v>0</v>
          </cell>
          <cell r="DB1653">
            <v>0</v>
          </cell>
          <cell r="DC1653">
            <v>0</v>
          </cell>
        </row>
        <row r="1654">
          <cell r="C1654" t="str">
            <v>W27x102</v>
          </cell>
          <cell r="D1654" t="str">
            <v>F</v>
          </cell>
          <cell r="E1654">
            <v>102</v>
          </cell>
          <cell r="F1654">
            <v>30</v>
          </cell>
          <cell r="G1654">
            <v>27.1</v>
          </cell>
          <cell r="H1654">
            <v>0</v>
          </cell>
          <cell r="I1654">
            <v>0</v>
          </cell>
          <cell r="J1654">
            <v>10</v>
          </cell>
          <cell r="K1654">
            <v>0</v>
          </cell>
          <cell r="L1654">
            <v>0</v>
          </cell>
          <cell r="M1654">
            <v>0.51500000000000001</v>
          </cell>
          <cell r="N1654">
            <v>0.83</v>
          </cell>
          <cell r="O1654">
            <v>0</v>
          </cell>
          <cell r="P1654">
            <v>0</v>
          </cell>
          <cell r="Q1654">
            <v>0</v>
          </cell>
          <cell r="R1654">
            <v>1.43</v>
          </cell>
          <cell r="S1654">
            <v>1.75</v>
          </cell>
          <cell r="T1654">
            <v>1.0625</v>
          </cell>
          <cell r="U1654">
            <v>24.240000000000002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6.03</v>
          </cell>
          <cell r="AB1654">
            <v>0</v>
          </cell>
          <cell r="AC1654">
            <v>47.1</v>
          </cell>
          <cell r="AD1654">
            <v>0</v>
          </cell>
          <cell r="AE1654">
            <v>0</v>
          </cell>
          <cell r="AF1654">
            <v>29.1</v>
          </cell>
          <cell r="AG1654">
            <v>1890</v>
          </cell>
          <cell r="AH1654">
            <v>14100</v>
          </cell>
          <cell r="AI1654">
            <v>3620</v>
          </cell>
          <cell r="AJ1654">
            <v>305</v>
          </cell>
          <cell r="AK1654">
            <v>267</v>
          </cell>
          <cell r="AL1654">
            <v>11</v>
          </cell>
          <cell r="AM1654">
            <v>139</v>
          </cell>
          <cell r="AN1654">
            <v>43.4</v>
          </cell>
          <cell r="AO1654">
            <v>27.8</v>
          </cell>
          <cell r="AP1654">
            <v>2.15</v>
          </cell>
          <cell r="AQ1654">
            <v>0</v>
          </cell>
          <cell r="AR1654">
            <v>5.28</v>
          </cell>
          <cell r="AS1654">
            <v>24000</v>
          </cell>
          <cell r="AT1654">
            <v>0</v>
          </cell>
          <cell r="AU1654">
            <v>65.7</v>
          </cell>
          <cell r="AV1654">
            <v>137</v>
          </cell>
          <cell r="AW1654">
            <v>51.8</v>
          </cell>
          <cell r="AX1654">
            <v>151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D1654" t="str">
            <v>W690x152</v>
          </cell>
          <cell r="BE1654" t="str">
            <v>W690x152</v>
          </cell>
          <cell r="BF1654">
            <v>151.79999999999998</v>
          </cell>
          <cell r="BG1654">
            <v>193.70042999999998</v>
          </cell>
          <cell r="BH1654">
            <v>68.861100000000008</v>
          </cell>
          <cell r="BI1654">
            <v>0</v>
          </cell>
          <cell r="BJ1654">
            <v>0</v>
          </cell>
          <cell r="BK1654">
            <v>25.41</v>
          </cell>
          <cell r="BL1654">
            <v>0</v>
          </cell>
          <cell r="BM1654">
            <v>0</v>
          </cell>
          <cell r="BN1654">
            <v>1.3086150000000001</v>
          </cell>
          <cell r="BO1654">
            <v>2.1090299999999997</v>
          </cell>
          <cell r="BP1654">
            <v>0</v>
          </cell>
          <cell r="BQ1654">
            <v>0</v>
          </cell>
          <cell r="BR1654">
            <v>0</v>
          </cell>
          <cell r="BS1654">
            <v>3.6336299999999997</v>
          </cell>
          <cell r="BT1654">
            <v>4.4467499999999998</v>
          </cell>
          <cell r="BU1654">
            <v>2.6998124999999997</v>
          </cell>
          <cell r="BV1654">
            <v>61.300000000000004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6.03</v>
          </cell>
          <cell r="CC1654">
            <v>0</v>
          </cell>
          <cell r="CD1654">
            <v>47.1</v>
          </cell>
          <cell r="CE1654">
            <v>0</v>
          </cell>
          <cell r="CF1654">
            <v>0</v>
          </cell>
          <cell r="CG1654">
            <v>2044.3623</v>
          </cell>
          <cell r="CH1654">
            <v>132778.17000000001</v>
          </cell>
          <cell r="CI1654">
            <v>2.8568626651992464</v>
          </cell>
          <cell r="CJ1654">
            <v>150913.2009194548</v>
          </cell>
          <cell r="CK1654">
            <v>5003.9600584049995</v>
          </cell>
          <cell r="CL1654">
            <v>4380.515854407</v>
          </cell>
          <cell r="CM1654">
            <v>27.951000000000001</v>
          </cell>
          <cell r="CN1654">
            <v>5794.733405470779</v>
          </cell>
          <cell r="CO1654">
            <v>712.0389066713999</v>
          </cell>
          <cell r="CP1654">
            <v>456.09865450379999</v>
          </cell>
          <cell r="CQ1654">
            <v>5.4631499999999997</v>
          </cell>
          <cell r="CR1654">
            <v>0</v>
          </cell>
          <cell r="CS1654">
            <v>220.11649194881809</v>
          </cell>
          <cell r="CT1654">
            <v>6460099.8697844837</v>
          </cell>
          <cell r="CU1654">
            <v>0</v>
          </cell>
          <cell r="CV1654">
            <v>424.20394169999997</v>
          </cell>
          <cell r="CW1654">
            <v>5711.3559463992569</v>
          </cell>
          <cell r="CX1654">
            <v>849.85288860779985</v>
          </cell>
          <cell r="CY1654">
            <v>2477.370389571</v>
          </cell>
          <cell r="CZ1654">
            <v>0</v>
          </cell>
          <cell r="DA1654">
            <v>0</v>
          </cell>
          <cell r="DB1654">
            <v>0</v>
          </cell>
          <cell r="DC1654">
            <v>0</v>
          </cell>
        </row>
        <row r="1655">
          <cell r="C1655" t="str">
            <v>W27x114</v>
          </cell>
          <cell r="D1655" t="str">
            <v>F</v>
          </cell>
          <cell r="E1655">
            <v>114</v>
          </cell>
          <cell r="F1655">
            <v>33.5</v>
          </cell>
          <cell r="G1655">
            <v>27.3</v>
          </cell>
          <cell r="H1655">
            <v>0</v>
          </cell>
          <cell r="I1655">
            <v>0</v>
          </cell>
          <cell r="J1655">
            <v>10.1</v>
          </cell>
          <cell r="K1655">
            <v>0</v>
          </cell>
          <cell r="L1655">
            <v>0</v>
          </cell>
          <cell r="M1655">
            <v>0.56999999999999995</v>
          </cell>
          <cell r="N1655">
            <v>0.93</v>
          </cell>
          <cell r="O1655">
            <v>0</v>
          </cell>
          <cell r="P1655">
            <v>0</v>
          </cell>
          <cell r="Q1655">
            <v>0</v>
          </cell>
          <cell r="R1655">
            <v>1.53</v>
          </cell>
          <cell r="S1655">
            <v>1.8125</v>
          </cell>
          <cell r="T1655">
            <v>1.125</v>
          </cell>
          <cell r="U1655">
            <v>24.240000000000002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5.41</v>
          </cell>
          <cell r="AB1655">
            <v>0</v>
          </cell>
          <cell r="AC1655">
            <v>42.5</v>
          </cell>
          <cell r="AD1655">
            <v>0</v>
          </cell>
          <cell r="AE1655">
            <v>0</v>
          </cell>
          <cell r="AF1655">
            <v>35.6</v>
          </cell>
          <cell r="AG1655">
            <v>2100</v>
          </cell>
          <cell r="AH1655">
            <v>9220</v>
          </cell>
          <cell r="AI1655">
            <v>4080</v>
          </cell>
          <cell r="AJ1655">
            <v>343</v>
          </cell>
          <cell r="AK1655">
            <v>299</v>
          </cell>
          <cell r="AL1655">
            <v>11</v>
          </cell>
          <cell r="AM1655">
            <v>159</v>
          </cell>
          <cell r="AN1655">
            <v>49.3</v>
          </cell>
          <cell r="AO1655">
            <v>31.5</v>
          </cell>
          <cell r="AP1655">
            <v>2.1800000000000002</v>
          </cell>
          <cell r="AQ1655">
            <v>0</v>
          </cell>
          <cell r="AR1655">
            <v>7.33</v>
          </cell>
          <cell r="AS1655">
            <v>27600</v>
          </cell>
          <cell r="AT1655">
            <v>0</v>
          </cell>
          <cell r="AU1655">
            <v>66.400000000000006</v>
          </cell>
          <cell r="AV1655">
            <v>155</v>
          </cell>
          <cell r="AW1655">
            <v>58.2</v>
          </cell>
          <cell r="AX1655">
            <v>170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D1655" t="str">
            <v>W690x170</v>
          </cell>
          <cell r="BE1655" t="str">
            <v>W690x170</v>
          </cell>
          <cell r="BF1655">
            <v>169.7</v>
          </cell>
          <cell r="BG1655">
            <v>216.29881349999999</v>
          </cell>
          <cell r="BH1655">
            <v>69.369299999999996</v>
          </cell>
          <cell r="BI1655">
            <v>0</v>
          </cell>
          <cell r="BJ1655">
            <v>0</v>
          </cell>
          <cell r="BK1655">
            <v>25.664099999999998</v>
          </cell>
          <cell r="BL1655">
            <v>0</v>
          </cell>
          <cell r="BM1655">
            <v>0</v>
          </cell>
          <cell r="BN1655">
            <v>1.4483699999999999</v>
          </cell>
          <cell r="BO1655">
            <v>2.36313</v>
          </cell>
          <cell r="BP1655">
            <v>0</v>
          </cell>
          <cell r="BQ1655">
            <v>0</v>
          </cell>
          <cell r="BR1655">
            <v>0</v>
          </cell>
          <cell r="BS1655">
            <v>3.8877299999999999</v>
          </cell>
          <cell r="BT1655">
            <v>4.6055624999999996</v>
          </cell>
          <cell r="BU1655">
            <v>2.858625</v>
          </cell>
          <cell r="BV1655">
            <v>61.300000000000004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5.41</v>
          </cell>
          <cell r="CC1655">
            <v>0</v>
          </cell>
          <cell r="CD1655">
            <v>42.5</v>
          </cell>
          <cell r="CE1655">
            <v>0</v>
          </cell>
          <cell r="CF1655">
            <v>0</v>
          </cell>
          <cell r="CG1655">
            <v>2501.0068000000001</v>
          </cell>
          <cell r="CH1655">
            <v>147531.29999999999</v>
          </cell>
          <cell r="CI1655">
            <v>1.8681045229175213</v>
          </cell>
          <cell r="CJ1655">
            <v>170090.01650590487</v>
          </cell>
          <cell r="CK1655">
            <v>5627.4042624029998</v>
          </cell>
          <cell r="CL1655">
            <v>4905.5214998789997</v>
          </cell>
          <cell r="CM1655">
            <v>27.951000000000001</v>
          </cell>
          <cell r="CN1655">
            <v>6628.5079961859992</v>
          </cell>
          <cell r="CO1655">
            <v>808.83682255529993</v>
          </cell>
          <cell r="CP1655">
            <v>516.80243226149992</v>
          </cell>
          <cell r="CQ1655">
            <v>5.5393800000000004</v>
          </cell>
          <cell r="CR1655">
            <v>0</v>
          </cell>
          <cell r="CS1655">
            <v>305.57838749712812</v>
          </cell>
          <cell r="CT1655">
            <v>7429114.8502521561</v>
          </cell>
          <cell r="CU1655">
            <v>0</v>
          </cell>
          <cell r="CV1655">
            <v>428.72361840000002</v>
          </cell>
          <cell r="CW1655">
            <v>6461.7530780429552</v>
          </cell>
          <cell r="CX1655">
            <v>954.85401770219994</v>
          </cell>
          <cell r="CY1655">
            <v>2789.0924915699998</v>
          </cell>
          <cell r="CZ1655">
            <v>0</v>
          </cell>
          <cell r="DA1655">
            <v>0</v>
          </cell>
          <cell r="DB1655">
            <v>0</v>
          </cell>
          <cell r="DC1655">
            <v>0</v>
          </cell>
        </row>
        <row r="1656">
          <cell r="C1656" t="str">
            <v>W27x129</v>
          </cell>
          <cell r="D1656" t="str">
            <v>F</v>
          </cell>
          <cell r="E1656">
            <v>129</v>
          </cell>
          <cell r="F1656">
            <v>37.799999999999997</v>
          </cell>
          <cell r="G1656">
            <v>27.6</v>
          </cell>
          <cell r="H1656">
            <v>0</v>
          </cell>
          <cell r="I1656">
            <v>0</v>
          </cell>
          <cell r="J1656">
            <v>10</v>
          </cell>
          <cell r="K1656">
            <v>0</v>
          </cell>
          <cell r="L1656">
            <v>0</v>
          </cell>
          <cell r="M1656">
            <v>0.61</v>
          </cell>
          <cell r="N1656">
            <v>1.1000000000000001</v>
          </cell>
          <cell r="O1656">
            <v>0</v>
          </cell>
          <cell r="P1656">
            <v>0</v>
          </cell>
          <cell r="Q1656">
            <v>0</v>
          </cell>
          <cell r="R1656">
            <v>1.7</v>
          </cell>
          <cell r="S1656">
            <v>2</v>
          </cell>
          <cell r="T1656">
            <v>1.125</v>
          </cell>
          <cell r="U1656">
            <v>24.200000000000003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4.55</v>
          </cell>
          <cell r="AB1656">
            <v>0</v>
          </cell>
          <cell r="AC1656">
            <v>39.700000000000003</v>
          </cell>
          <cell r="AD1656">
            <v>0</v>
          </cell>
          <cell r="AE1656">
            <v>0</v>
          </cell>
          <cell r="AF1656">
            <v>40.799999999999997</v>
          </cell>
          <cell r="AG1656">
            <v>2380</v>
          </cell>
          <cell r="AH1656">
            <v>5420</v>
          </cell>
          <cell r="AI1656">
            <v>4760</v>
          </cell>
          <cell r="AJ1656">
            <v>395</v>
          </cell>
          <cell r="AK1656">
            <v>345</v>
          </cell>
          <cell r="AL1656">
            <v>11.2</v>
          </cell>
          <cell r="AM1656">
            <v>184</v>
          </cell>
          <cell r="AN1656">
            <v>57.6</v>
          </cell>
          <cell r="AO1656">
            <v>36.799999999999997</v>
          </cell>
          <cell r="AP1656">
            <v>2.21</v>
          </cell>
          <cell r="AQ1656">
            <v>0</v>
          </cell>
          <cell r="AR1656">
            <v>11.1</v>
          </cell>
          <cell r="AS1656">
            <v>32400</v>
          </cell>
          <cell r="AT1656">
            <v>0</v>
          </cell>
          <cell r="AU1656">
            <v>66.400000000000006</v>
          </cell>
          <cell r="AV1656">
            <v>183</v>
          </cell>
          <cell r="AW1656">
            <v>68.599999999999994</v>
          </cell>
          <cell r="AX1656">
            <v>195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D1656" t="str">
            <v>W690x192</v>
          </cell>
          <cell r="BE1656" t="str">
            <v>W690x192</v>
          </cell>
          <cell r="BF1656">
            <v>192</v>
          </cell>
          <cell r="BG1656">
            <v>244.06254179999996</v>
          </cell>
          <cell r="BH1656">
            <v>70.131600000000006</v>
          </cell>
          <cell r="BI1656">
            <v>0</v>
          </cell>
          <cell r="BJ1656">
            <v>0</v>
          </cell>
          <cell r="BK1656">
            <v>25.41</v>
          </cell>
          <cell r="BL1656">
            <v>0</v>
          </cell>
          <cell r="BM1656">
            <v>0</v>
          </cell>
          <cell r="BN1656">
            <v>1.5500099999999999</v>
          </cell>
          <cell r="BO1656">
            <v>2.7951000000000001</v>
          </cell>
          <cell r="BP1656">
            <v>0</v>
          </cell>
          <cell r="BQ1656">
            <v>0</v>
          </cell>
          <cell r="BR1656">
            <v>0</v>
          </cell>
          <cell r="BS1656">
            <v>4.3197000000000001</v>
          </cell>
          <cell r="BT1656">
            <v>5.0819999999999999</v>
          </cell>
          <cell r="BU1656">
            <v>2.858625</v>
          </cell>
          <cell r="BV1656">
            <v>61.2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4.55</v>
          </cell>
          <cell r="CC1656">
            <v>0</v>
          </cell>
          <cell r="CD1656">
            <v>39.700000000000003</v>
          </cell>
          <cell r="CE1656">
            <v>0</v>
          </cell>
          <cell r="CF1656">
            <v>0</v>
          </cell>
          <cell r="CG1656">
            <v>2866.3224</v>
          </cell>
          <cell r="CH1656">
            <v>167202.14000000001</v>
          </cell>
          <cell r="CI1656">
            <v>1.0981699039276536</v>
          </cell>
          <cell r="CJ1656">
            <v>198438.35259022235</v>
          </cell>
          <cell r="CK1656">
            <v>6480.5384362949999</v>
          </cell>
          <cell r="CL1656">
            <v>5660.2171152450001</v>
          </cell>
          <cell r="CM1656">
            <v>28.459199999999996</v>
          </cell>
          <cell r="CN1656">
            <v>7670.7262345800236</v>
          </cell>
          <cell r="CO1656">
            <v>945.01016184959997</v>
          </cell>
          <cell r="CP1656">
            <v>603.75649229279986</v>
          </cell>
          <cell r="CQ1656">
            <v>5.6156099999999993</v>
          </cell>
          <cell r="CR1656">
            <v>0</v>
          </cell>
          <cell r="CS1656">
            <v>462.74489784694708</v>
          </cell>
          <cell r="CT1656">
            <v>8721134.8242090531</v>
          </cell>
          <cell r="CU1656">
            <v>0</v>
          </cell>
          <cell r="CV1656">
            <v>428.72361840000002</v>
          </cell>
          <cell r="CW1656">
            <v>7629.0375050442626</v>
          </cell>
          <cell r="CX1656">
            <v>1125.4808524805999</v>
          </cell>
          <cell r="CY1656">
            <v>3199.2531520949997</v>
          </cell>
          <cell r="CZ1656">
            <v>0</v>
          </cell>
          <cell r="DA1656">
            <v>0</v>
          </cell>
          <cell r="DB1656">
            <v>0</v>
          </cell>
          <cell r="DC1656">
            <v>0</v>
          </cell>
        </row>
        <row r="1657">
          <cell r="C1657" t="str">
            <v>W27x146</v>
          </cell>
          <cell r="D1657" t="str">
            <v>F</v>
          </cell>
          <cell r="E1657">
            <v>146</v>
          </cell>
          <cell r="F1657">
            <v>43.1</v>
          </cell>
          <cell r="G1657">
            <v>27.4</v>
          </cell>
          <cell r="H1657">
            <v>0</v>
          </cell>
          <cell r="I1657">
            <v>0</v>
          </cell>
          <cell r="J1657">
            <v>14</v>
          </cell>
          <cell r="K1657">
            <v>0</v>
          </cell>
          <cell r="L1657">
            <v>0</v>
          </cell>
          <cell r="M1657">
            <v>0.60499999999999998</v>
          </cell>
          <cell r="N1657">
            <v>0.97499999999999998</v>
          </cell>
          <cell r="O1657">
            <v>0</v>
          </cell>
          <cell r="P1657">
            <v>0</v>
          </cell>
          <cell r="Q1657">
            <v>0</v>
          </cell>
          <cell r="R1657">
            <v>1.76</v>
          </cell>
          <cell r="S1657">
            <v>1.875</v>
          </cell>
          <cell r="T1657">
            <v>1.125</v>
          </cell>
          <cell r="U1657">
            <v>23.88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7.16</v>
          </cell>
          <cell r="AB1657">
            <v>0</v>
          </cell>
          <cell r="AC1657">
            <v>39.4</v>
          </cell>
          <cell r="AD1657">
            <v>0</v>
          </cell>
          <cell r="AE1657">
            <v>0</v>
          </cell>
          <cell r="AF1657">
            <v>41.4</v>
          </cell>
          <cell r="AG1657">
            <v>2130</v>
          </cell>
          <cell r="AH1657">
            <v>7460</v>
          </cell>
          <cell r="AI1657">
            <v>5660</v>
          </cell>
          <cell r="AJ1657">
            <v>464</v>
          </cell>
          <cell r="AK1657">
            <v>414</v>
          </cell>
          <cell r="AL1657">
            <v>11.5</v>
          </cell>
          <cell r="AM1657">
            <v>443</v>
          </cell>
          <cell r="AN1657">
            <v>97.7</v>
          </cell>
          <cell r="AO1657">
            <v>63.5</v>
          </cell>
          <cell r="AP1657">
            <v>3.2</v>
          </cell>
          <cell r="AQ1657">
            <v>0</v>
          </cell>
          <cell r="AR1657">
            <v>11.3</v>
          </cell>
          <cell r="AS1657">
            <v>77200</v>
          </cell>
          <cell r="AT1657">
            <v>0</v>
          </cell>
          <cell r="AU1657">
            <v>92.2</v>
          </cell>
          <cell r="AV1657">
            <v>314</v>
          </cell>
          <cell r="AW1657">
            <v>86</v>
          </cell>
          <cell r="AX1657">
            <v>229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D1657" t="str">
            <v>W690x217</v>
          </cell>
          <cell r="BE1657" t="str">
            <v>W690x217</v>
          </cell>
          <cell r="BF1657">
            <v>217.29999999999998</v>
          </cell>
          <cell r="BG1657">
            <v>278.28295109999999</v>
          </cell>
          <cell r="BH1657">
            <v>69.62339999999999</v>
          </cell>
          <cell r="BI1657">
            <v>0</v>
          </cell>
          <cell r="BJ1657">
            <v>0</v>
          </cell>
          <cell r="BK1657">
            <v>35.573999999999998</v>
          </cell>
          <cell r="BL1657">
            <v>0</v>
          </cell>
          <cell r="BM1657">
            <v>0</v>
          </cell>
          <cell r="BN1657">
            <v>1.5373049999999999</v>
          </cell>
          <cell r="BO1657">
            <v>2.4774749999999996</v>
          </cell>
          <cell r="BP1657">
            <v>0</v>
          </cell>
          <cell r="BQ1657">
            <v>0</v>
          </cell>
          <cell r="BR1657">
            <v>0</v>
          </cell>
          <cell r="BS1657">
            <v>4.4721599999999997</v>
          </cell>
          <cell r="BT1657">
            <v>4.7643750000000002</v>
          </cell>
          <cell r="BU1657">
            <v>2.858625</v>
          </cell>
          <cell r="BV1657">
            <v>60.400000000000006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7.16</v>
          </cell>
          <cell r="CC1657">
            <v>0</v>
          </cell>
          <cell r="CD1657">
            <v>39.4</v>
          </cell>
          <cell r="CE1657">
            <v>0</v>
          </cell>
          <cell r="CF1657">
            <v>0</v>
          </cell>
          <cell r="CG1657">
            <v>2908.4742000000001</v>
          </cell>
          <cell r="CH1657">
            <v>149638.89000000001</v>
          </cell>
          <cell r="CI1657">
            <v>1.5115032257011616</v>
          </cell>
          <cell r="CJ1657">
            <v>235958.20917240725</v>
          </cell>
          <cell r="CK1657">
            <v>7612.5818593439999</v>
          </cell>
          <cell r="CL1657">
            <v>6792.2605382939992</v>
          </cell>
          <cell r="CM1657">
            <v>29.221499999999999</v>
          </cell>
          <cell r="CN1657">
            <v>18468.107184342123</v>
          </cell>
          <cell r="CO1657">
            <v>1602.9078613316999</v>
          </cell>
          <cell r="CP1657">
            <v>1041.8080777334999</v>
          </cell>
          <cell r="CQ1657">
            <v>8.1311999999999998</v>
          </cell>
          <cell r="CR1657">
            <v>0</v>
          </cell>
          <cell r="CS1657">
            <v>471.08264375409931</v>
          </cell>
          <cell r="CT1657">
            <v>20779987.914473422</v>
          </cell>
          <cell r="CU1657">
            <v>0</v>
          </cell>
          <cell r="CV1657">
            <v>595.3059882</v>
          </cell>
          <cell r="CW1657">
            <v>13090.261074228954</v>
          </cell>
          <cell r="CX1657">
            <v>1410.952672206</v>
          </cell>
          <cell r="CY1657">
            <v>3757.0716504089996</v>
          </cell>
          <cell r="CZ1657">
            <v>0</v>
          </cell>
          <cell r="DA1657">
            <v>0</v>
          </cell>
          <cell r="DB1657">
            <v>0</v>
          </cell>
          <cell r="DC1657">
            <v>0</v>
          </cell>
        </row>
        <row r="1658">
          <cell r="C1658" t="str">
            <v>W27x161</v>
          </cell>
          <cell r="D1658" t="str">
            <v>F</v>
          </cell>
          <cell r="E1658">
            <v>161</v>
          </cell>
          <cell r="F1658">
            <v>47.6</v>
          </cell>
          <cell r="G1658">
            <v>27.6</v>
          </cell>
          <cell r="H1658">
            <v>0</v>
          </cell>
          <cell r="I1658">
            <v>0</v>
          </cell>
          <cell r="J1658">
            <v>14</v>
          </cell>
          <cell r="K1658">
            <v>0</v>
          </cell>
          <cell r="L1658">
            <v>0</v>
          </cell>
          <cell r="M1658">
            <v>0.66</v>
          </cell>
          <cell r="N1658">
            <v>1.08</v>
          </cell>
          <cell r="O1658">
            <v>0</v>
          </cell>
          <cell r="P1658">
            <v>0</v>
          </cell>
          <cell r="Q1658">
            <v>0</v>
          </cell>
          <cell r="R1658">
            <v>1.87</v>
          </cell>
          <cell r="S1658">
            <v>2</v>
          </cell>
          <cell r="T1658">
            <v>1.1875</v>
          </cell>
          <cell r="U1658">
            <v>23.86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6.49</v>
          </cell>
          <cell r="AB1658">
            <v>0</v>
          </cell>
          <cell r="AC1658">
            <v>36.1</v>
          </cell>
          <cell r="AD1658">
            <v>0</v>
          </cell>
          <cell r="AE1658">
            <v>0</v>
          </cell>
          <cell r="AF1658">
            <v>49.3</v>
          </cell>
          <cell r="AG1658">
            <v>2340</v>
          </cell>
          <cell r="AH1658">
            <v>5150</v>
          </cell>
          <cell r="AI1658">
            <v>6310</v>
          </cell>
          <cell r="AJ1658">
            <v>515</v>
          </cell>
          <cell r="AK1658">
            <v>458</v>
          </cell>
          <cell r="AL1658">
            <v>11.5</v>
          </cell>
          <cell r="AM1658">
            <v>497</v>
          </cell>
          <cell r="AN1658">
            <v>109</v>
          </cell>
          <cell r="AO1658">
            <v>70.900000000000006</v>
          </cell>
          <cell r="AP1658">
            <v>3.23</v>
          </cell>
          <cell r="AQ1658">
            <v>0</v>
          </cell>
          <cell r="AR1658">
            <v>15.1</v>
          </cell>
          <cell r="AS1658">
            <v>87300</v>
          </cell>
          <cell r="AT1658">
            <v>0</v>
          </cell>
          <cell r="AU1658">
            <v>92.9</v>
          </cell>
          <cell r="AV1658">
            <v>352</v>
          </cell>
          <cell r="AW1658">
            <v>95.6</v>
          </cell>
          <cell r="AX1658">
            <v>254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D1658" t="str">
            <v>W690x240</v>
          </cell>
          <cell r="BE1658" t="str">
            <v>W690x240</v>
          </cell>
          <cell r="BF1658">
            <v>239.7</v>
          </cell>
          <cell r="BG1658">
            <v>307.33801560000001</v>
          </cell>
          <cell r="BH1658">
            <v>70.131600000000006</v>
          </cell>
          <cell r="BI1658">
            <v>0</v>
          </cell>
          <cell r="BJ1658">
            <v>0</v>
          </cell>
          <cell r="BK1658">
            <v>35.573999999999998</v>
          </cell>
          <cell r="BL1658">
            <v>0</v>
          </cell>
          <cell r="BM1658">
            <v>0</v>
          </cell>
          <cell r="BN1658">
            <v>1.67706</v>
          </cell>
          <cell r="BO1658">
            <v>2.7442800000000003</v>
          </cell>
          <cell r="BP1658">
            <v>0</v>
          </cell>
          <cell r="BQ1658">
            <v>0</v>
          </cell>
          <cell r="BR1658">
            <v>0</v>
          </cell>
          <cell r="BS1658">
            <v>4.7516699999999998</v>
          </cell>
          <cell r="BT1658">
            <v>5.0819999999999999</v>
          </cell>
          <cell r="BU1658">
            <v>3.0174374999999998</v>
          </cell>
          <cell r="BV1658">
            <v>60.400000000000006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6.49</v>
          </cell>
          <cell r="CC1658">
            <v>0</v>
          </cell>
          <cell r="CD1658">
            <v>36.1</v>
          </cell>
          <cell r="CE1658">
            <v>0</v>
          </cell>
          <cell r="CF1658">
            <v>0</v>
          </cell>
          <cell r="CG1658">
            <v>3463.4728999999998</v>
          </cell>
          <cell r="CH1658">
            <v>164392.01999999999</v>
          </cell>
          <cell r="CI1658">
            <v>1.0434640231046892</v>
          </cell>
          <cell r="CJ1658">
            <v>263055.88337065192</v>
          </cell>
          <cell r="CK1658">
            <v>8449.3096068149989</v>
          </cell>
          <cell r="CL1658">
            <v>7514.1433008179993</v>
          </cell>
          <cell r="CM1658">
            <v>29.221499999999999</v>
          </cell>
          <cell r="CN1658">
            <v>20719.298579273218</v>
          </cell>
          <cell r="CO1658">
            <v>1788.3004798889999</v>
          </cell>
          <cell r="CP1658">
            <v>1163.2156332489001</v>
          </cell>
          <cell r="CQ1658">
            <v>8.2074300000000004</v>
          </cell>
          <cell r="CR1658">
            <v>0</v>
          </cell>
          <cell r="CS1658">
            <v>629.49981598999102</v>
          </cell>
          <cell r="CT1658">
            <v>23498613.276341058</v>
          </cell>
          <cell r="CU1658">
            <v>0</v>
          </cell>
          <cell r="CV1658">
            <v>599.82566489999999</v>
          </cell>
          <cell r="CW1658">
            <v>14674.432796587871</v>
          </cell>
          <cell r="CX1658">
            <v>1568.4543658475998</v>
          </cell>
          <cell r="CY1658">
            <v>4167.2323109339995</v>
          </cell>
          <cell r="CZ1658">
            <v>0</v>
          </cell>
          <cell r="DA1658">
            <v>0</v>
          </cell>
          <cell r="DB1658">
            <v>0</v>
          </cell>
          <cell r="DC1658">
            <v>0</v>
          </cell>
        </row>
        <row r="1659">
          <cell r="C1659" t="str">
            <v>W27x178</v>
          </cell>
          <cell r="D1659" t="str">
            <v>F</v>
          </cell>
          <cell r="E1659">
            <v>178</v>
          </cell>
          <cell r="F1659">
            <v>52.5</v>
          </cell>
          <cell r="G1659">
            <v>27.8</v>
          </cell>
          <cell r="H1659">
            <v>0</v>
          </cell>
          <cell r="I1659">
            <v>0</v>
          </cell>
          <cell r="J1659">
            <v>14.1</v>
          </cell>
          <cell r="K1659">
            <v>0</v>
          </cell>
          <cell r="L1659">
            <v>0</v>
          </cell>
          <cell r="M1659">
            <v>0.72499999999999998</v>
          </cell>
          <cell r="N1659">
            <v>1.19</v>
          </cell>
          <cell r="O1659">
            <v>0</v>
          </cell>
          <cell r="P1659">
            <v>0</v>
          </cell>
          <cell r="Q1659">
            <v>0</v>
          </cell>
          <cell r="R1659">
            <v>1.98</v>
          </cell>
          <cell r="S1659">
            <v>2.0625</v>
          </cell>
          <cell r="T1659">
            <v>1.1875</v>
          </cell>
          <cell r="U1659">
            <v>23.84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5.92</v>
          </cell>
          <cell r="AB1659">
            <v>0</v>
          </cell>
          <cell r="AC1659">
            <v>32.9</v>
          </cell>
          <cell r="AD1659">
            <v>0</v>
          </cell>
          <cell r="AE1659">
            <v>0</v>
          </cell>
          <cell r="AF1659">
            <v>59.5</v>
          </cell>
          <cell r="AG1659">
            <v>2580</v>
          </cell>
          <cell r="AH1659">
            <v>3570</v>
          </cell>
          <cell r="AI1659">
            <v>7020</v>
          </cell>
          <cell r="AJ1659">
            <v>570</v>
          </cell>
          <cell r="AK1659">
            <v>505</v>
          </cell>
          <cell r="AL1659">
            <v>11.6</v>
          </cell>
          <cell r="AM1659">
            <v>555</v>
          </cell>
          <cell r="AN1659">
            <v>122</v>
          </cell>
          <cell r="AO1659">
            <v>78.8</v>
          </cell>
          <cell r="AP1659">
            <v>3.25</v>
          </cell>
          <cell r="AQ1659">
            <v>0</v>
          </cell>
          <cell r="AR1659">
            <v>20.100000000000001</v>
          </cell>
          <cell r="AS1659">
            <v>98300</v>
          </cell>
          <cell r="AT1659">
            <v>0</v>
          </cell>
          <cell r="AU1659">
            <v>93.7</v>
          </cell>
          <cell r="AV1659">
            <v>393</v>
          </cell>
          <cell r="AW1659">
            <v>106</v>
          </cell>
          <cell r="AX1659">
            <v>282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D1659" t="str">
            <v>W690x265</v>
          </cell>
          <cell r="BE1659" t="str">
            <v>W690x265</v>
          </cell>
          <cell r="BF1659">
            <v>264.90000000000003</v>
          </cell>
          <cell r="BG1659">
            <v>338.9757525</v>
          </cell>
          <cell r="BH1659">
            <v>70.639799999999994</v>
          </cell>
          <cell r="BI1659">
            <v>0</v>
          </cell>
          <cell r="BJ1659">
            <v>0</v>
          </cell>
          <cell r="BK1659">
            <v>35.828099999999999</v>
          </cell>
          <cell r="BL1659">
            <v>0</v>
          </cell>
          <cell r="BM1659">
            <v>0</v>
          </cell>
          <cell r="BN1659">
            <v>1.8422249999999998</v>
          </cell>
          <cell r="BO1659">
            <v>3.02379</v>
          </cell>
          <cell r="BP1659">
            <v>0</v>
          </cell>
          <cell r="BQ1659">
            <v>0</v>
          </cell>
          <cell r="BR1659">
            <v>0</v>
          </cell>
          <cell r="BS1659">
            <v>5.03118</v>
          </cell>
          <cell r="BT1659">
            <v>5.2408124999999997</v>
          </cell>
          <cell r="BU1659">
            <v>3.0174374999999998</v>
          </cell>
          <cell r="BV1659">
            <v>60.300000000000004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5.92</v>
          </cell>
          <cell r="CC1659">
            <v>0</v>
          </cell>
          <cell r="CD1659">
            <v>32.9</v>
          </cell>
          <cell r="CE1659">
            <v>0</v>
          </cell>
          <cell r="CF1659">
            <v>0</v>
          </cell>
          <cell r="CG1659">
            <v>4180.0535</v>
          </cell>
          <cell r="CH1659">
            <v>181252.74</v>
          </cell>
          <cell r="CI1659">
            <v>0.72333331310363891</v>
          </cell>
          <cell r="CJ1659">
            <v>292654.88134104223</v>
          </cell>
          <cell r="CK1659">
            <v>9351.6630599700002</v>
          </cell>
          <cell r="CL1659">
            <v>8285.2453426049997</v>
          </cell>
          <cell r="CM1659">
            <v>29.475599999999996</v>
          </cell>
          <cell r="CN1659">
            <v>23137.244892347353</v>
          </cell>
          <cell r="CO1659">
            <v>2001.5840233619999</v>
          </cell>
          <cell r="CP1659">
            <v>1292.8264019747999</v>
          </cell>
          <cell r="CQ1659">
            <v>8.2582500000000003</v>
          </cell>
          <cell r="CR1659">
            <v>0</v>
          </cell>
          <cell r="CS1659">
            <v>837.94346366879608</v>
          </cell>
          <cell r="CT1659">
            <v>26459492.383325614</v>
          </cell>
          <cell r="CU1659">
            <v>0</v>
          </cell>
          <cell r="CV1659">
            <v>604.99100969999995</v>
          </cell>
          <cell r="CW1659">
            <v>16383.670707554073</v>
          </cell>
          <cell r="CX1659">
            <v>1739.0812006259998</v>
          </cell>
          <cell r="CY1659">
            <v>4626.6122507219998</v>
          </cell>
          <cell r="CZ1659">
            <v>0</v>
          </cell>
          <cell r="DA1659">
            <v>0</v>
          </cell>
          <cell r="DB1659">
            <v>0</v>
          </cell>
          <cell r="DC1659">
            <v>0</v>
          </cell>
        </row>
        <row r="1660">
          <cell r="C1660" t="str">
            <v>W27x194</v>
          </cell>
          <cell r="D1660" t="str">
            <v>F</v>
          </cell>
          <cell r="E1660">
            <v>194</v>
          </cell>
          <cell r="F1660">
            <v>57.2</v>
          </cell>
          <cell r="G1660">
            <v>28.1</v>
          </cell>
          <cell r="H1660">
            <v>0</v>
          </cell>
          <cell r="I1660">
            <v>0</v>
          </cell>
          <cell r="J1660">
            <v>14</v>
          </cell>
          <cell r="K1660">
            <v>0</v>
          </cell>
          <cell r="L1660">
            <v>0</v>
          </cell>
          <cell r="M1660">
            <v>0.75</v>
          </cell>
          <cell r="N1660">
            <v>1.34</v>
          </cell>
          <cell r="O1660">
            <v>0</v>
          </cell>
          <cell r="P1660">
            <v>0</v>
          </cell>
          <cell r="Q1660">
            <v>0</v>
          </cell>
          <cell r="R1660">
            <v>2.13</v>
          </cell>
          <cell r="S1660">
            <v>2.25</v>
          </cell>
          <cell r="T1660">
            <v>1.1875</v>
          </cell>
          <cell r="U1660">
            <v>23.840000000000003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5.24</v>
          </cell>
          <cell r="AB1660">
            <v>0</v>
          </cell>
          <cell r="AC1660">
            <v>31.8</v>
          </cell>
          <cell r="AD1660">
            <v>0</v>
          </cell>
          <cell r="AE1660">
            <v>0</v>
          </cell>
          <cell r="AF1660">
            <v>63.6</v>
          </cell>
          <cell r="AG1660">
            <v>2820</v>
          </cell>
          <cell r="AH1660">
            <v>2430</v>
          </cell>
          <cell r="AI1660">
            <v>7860</v>
          </cell>
          <cell r="AJ1660">
            <v>631</v>
          </cell>
          <cell r="AK1660">
            <v>559</v>
          </cell>
          <cell r="AL1660">
            <v>11.7</v>
          </cell>
          <cell r="AM1660">
            <v>619</v>
          </cell>
          <cell r="AN1660">
            <v>136</v>
          </cell>
          <cell r="AO1660">
            <v>88.1</v>
          </cell>
          <cell r="AP1660">
            <v>3.29</v>
          </cell>
          <cell r="AQ1660">
            <v>0</v>
          </cell>
          <cell r="AR1660">
            <v>27.1</v>
          </cell>
          <cell r="AS1660">
            <v>111000</v>
          </cell>
          <cell r="AT1660">
            <v>0</v>
          </cell>
          <cell r="AU1660">
            <v>93.9</v>
          </cell>
          <cell r="AV1660">
            <v>442</v>
          </cell>
          <cell r="AW1660">
            <v>119</v>
          </cell>
          <cell r="AX1660">
            <v>312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D1660" t="str">
            <v>W690x289</v>
          </cell>
          <cell r="BE1660" t="str">
            <v>W690x289</v>
          </cell>
          <cell r="BF1660">
            <v>288.8</v>
          </cell>
          <cell r="BG1660">
            <v>369.3221532</v>
          </cell>
          <cell r="BH1660">
            <v>71.402100000000004</v>
          </cell>
          <cell r="BI1660">
            <v>0</v>
          </cell>
          <cell r="BJ1660">
            <v>0</v>
          </cell>
          <cell r="BK1660">
            <v>35.573999999999998</v>
          </cell>
          <cell r="BL1660">
            <v>0</v>
          </cell>
          <cell r="BM1660">
            <v>0</v>
          </cell>
          <cell r="BN1660">
            <v>1.9057499999999998</v>
          </cell>
          <cell r="BO1660">
            <v>3.4049400000000003</v>
          </cell>
          <cell r="BP1660">
            <v>0</v>
          </cell>
          <cell r="BQ1660">
            <v>0</v>
          </cell>
          <cell r="BR1660">
            <v>0</v>
          </cell>
          <cell r="BS1660">
            <v>5.4123299999999999</v>
          </cell>
          <cell r="BT1660">
            <v>5.7172499999999999</v>
          </cell>
          <cell r="BU1660">
            <v>3.0174374999999998</v>
          </cell>
          <cell r="BV1660">
            <v>60.300000000000004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5.24</v>
          </cell>
          <cell r="CC1660">
            <v>0</v>
          </cell>
          <cell r="CD1660">
            <v>31.8</v>
          </cell>
          <cell r="CE1660">
            <v>0</v>
          </cell>
          <cell r="CF1660">
            <v>0</v>
          </cell>
          <cell r="CG1660">
            <v>4468.0907999999999</v>
          </cell>
          <cell r="CH1660">
            <v>198113.46</v>
          </cell>
          <cell r="CI1660">
            <v>0.49235292740667863</v>
          </cell>
          <cell r="CJ1660">
            <v>327673.41415108147</v>
          </cell>
          <cell r="CK1660">
            <v>10352.455071651</v>
          </cell>
          <cell r="CL1660">
            <v>9171.1923693389999</v>
          </cell>
          <cell r="CM1660">
            <v>29.729699999999998</v>
          </cell>
          <cell r="CN1660">
            <v>25805.323582636058</v>
          </cell>
          <cell r="CO1660">
            <v>2231.2739932559998</v>
          </cell>
          <cell r="CP1660">
            <v>1445.4061676900999</v>
          </cell>
          <cell r="CQ1660">
            <v>8.35989</v>
          </cell>
          <cell r="CR1660">
            <v>0</v>
          </cell>
          <cell r="CS1660">
            <v>1129.7645704191232</v>
          </cell>
          <cell r="CT1660">
            <v>29877961.897753239</v>
          </cell>
          <cell r="CU1660">
            <v>0</v>
          </cell>
          <cell r="CV1660">
            <v>606.2823459</v>
          </cell>
          <cell r="CW1660">
            <v>18426.41845480636</v>
          </cell>
          <cell r="CX1660">
            <v>1952.3647440989998</v>
          </cell>
          <cell r="CY1660">
            <v>5118.8050433519993</v>
          </cell>
          <cell r="CZ1660">
            <v>0</v>
          </cell>
          <cell r="DA1660">
            <v>0</v>
          </cell>
          <cell r="DB1660">
            <v>0</v>
          </cell>
          <cell r="DC1660">
            <v>0</v>
          </cell>
        </row>
        <row r="1661">
          <cell r="C1661" t="str">
            <v>W27x217</v>
          </cell>
          <cell r="D1661" t="str">
            <v>F</v>
          </cell>
          <cell r="E1661">
            <v>217</v>
          </cell>
          <cell r="F1661">
            <v>64</v>
          </cell>
          <cell r="G1661">
            <v>28.4</v>
          </cell>
          <cell r="H1661">
            <v>0</v>
          </cell>
          <cell r="I1661">
            <v>0</v>
          </cell>
          <cell r="J1661">
            <v>14.1</v>
          </cell>
          <cell r="K1661">
            <v>0</v>
          </cell>
          <cell r="L1661">
            <v>0</v>
          </cell>
          <cell r="M1661">
            <v>0.83</v>
          </cell>
          <cell r="N1661">
            <v>1.5</v>
          </cell>
          <cell r="O1661">
            <v>0</v>
          </cell>
          <cell r="P1661">
            <v>0</v>
          </cell>
          <cell r="Q1661">
            <v>0</v>
          </cell>
          <cell r="R1661">
            <v>2.29</v>
          </cell>
          <cell r="S1661">
            <v>2.375</v>
          </cell>
          <cell r="T1661">
            <v>1.25</v>
          </cell>
          <cell r="U1661">
            <v>23.82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4.71</v>
          </cell>
          <cell r="AB1661">
            <v>0</v>
          </cell>
          <cell r="AC1661">
            <v>28.7</v>
          </cell>
          <cell r="AD1661">
            <v>0</v>
          </cell>
          <cell r="AE1661">
            <v>0</v>
          </cell>
          <cell r="AF1661">
            <v>0</v>
          </cell>
          <cell r="AG1661">
            <v>3130</v>
          </cell>
          <cell r="AH1661">
            <v>1610</v>
          </cell>
          <cell r="AI1661">
            <v>8910</v>
          </cell>
          <cell r="AJ1661">
            <v>711</v>
          </cell>
          <cell r="AK1661">
            <v>627</v>
          </cell>
          <cell r="AL1661">
            <v>11.8</v>
          </cell>
          <cell r="AM1661">
            <v>704</v>
          </cell>
          <cell r="AN1661">
            <v>154</v>
          </cell>
          <cell r="AO1661">
            <v>99.8</v>
          </cell>
          <cell r="AP1661">
            <v>3.32</v>
          </cell>
          <cell r="AQ1661">
            <v>0</v>
          </cell>
          <cell r="AR1661">
            <v>37.6</v>
          </cell>
          <cell r="AS1661">
            <v>128000</v>
          </cell>
          <cell r="AT1661">
            <v>0</v>
          </cell>
          <cell r="AU1661">
            <v>95</v>
          </cell>
          <cell r="AV1661">
            <v>503</v>
          </cell>
          <cell r="AW1661">
            <v>134</v>
          </cell>
          <cell r="AX1661">
            <v>352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D1661" t="str">
            <v>W690x323</v>
          </cell>
          <cell r="BE1661" t="str">
            <v>W690x323</v>
          </cell>
          <cell r="BF1661">
            <v>323</v>
          </cell>
          <cell r="BG1661">
            <v>413.22758399999998</v>
          </cell>
          <cell r="BH1661">
            <v>72.164400000000001</v>
          </cell>
          <cell r="BI1661">
            <v>0</v>
          </cell>
          <cell r="BJ1661">
            <v>0</v>
          </cell>
          <cell r="BK1661">
            <v>35.828099999999999</v>
          </cell>
          <cell r="BL1661">
            <v>0</v>
          </cell>
          <cell r="BM1661">
            <v>0</v>
          </cell>
          <cell r="BN1661">
            <v>2.1090299999999997</v>
          </cell>
          <cell r="BO1661">
            <v>3.8114999999999997</v>
          </cell>
          <cell r="BP1661">
            <v>0</v>
          </cell>
          <cell r="BQ1661">
            <v>0</v>
          </cell>
          <cell r="BR1661">
            <v>0</v>
          </cell>
          <cell r="BS1661">
            <v>5.8188899999999997</v>
          </cell>
          <cell r="BT1661">
            <v>6.0348749999999995</v>
          </cell>
          <cell r="BU1661">
            <v>3.17625</v>
          </cell>
          <cell r="BV1661">
            <v>60.300000000000004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4.71</v>
          </cell>
          <cell r="CC1661">
            <v>0</v>
          </cell>
          <cell r="CD1661">
            <v>28.7</v>
          </cell>
          <cell r="CE1661">
            <v>0</v>
          </cell>
          <cell r="CF1661">
            <v>0</v>
          </cell>
          <cell r="CG1661">
            <v>0</v>
          </cell>
          <cell r="CH1661">
            <v>219891.89</v>
          </cell>
          <cell r="CI1661">
            <v>0.32620914120360189</v>
          </cell>
          <cell r="CJ1661">
            <v>371446.58016363048</v>
          </cell>
          <cell r="CK1661">
            <v>11664.969185331</v>
          </cell>
          <cell r="CL1661">
            <v>10286.829365967</v>
          </cell>
          <cell r="CM1661">
            <v>29.983800000000002</v>
          </cell>
          <cell r="CN1661">
            <v>29348.865593175742</v>
          </cell>
          <cell r="CO1661">
            <v>2526.5896688339999</v>
          </cell>
          <cell r="CP1661">
            <v>1637.3613568157998</v>
          </cell>
          <cell r="CQ1661">
            <v>8.436119999999999</v>
          </cell>
          <cell r="CR1661">
            <v>0</v>
          </cell>
          <cell r="CS1661">
            <v>1567.4962305446136</v>
          </cell>
          <cell r="CT1661">
            <v>34453865.972183913</v>
          </cell>
          <cell r="CU1661">
            <v>0</v>
          </cell>
          <cell r="CV1661">
            <v>613.38469499999997</v>
          </cell>
          <cell r="CW1661">
            <v>20969.430956487784</v>
          </cell>
          <cell r="CX1661">
            <v>2198.4611404140001</v>
          </cell>
          <cell r="CY1661">
            <v>5775.0621001919999</v>
          </cell>
          <cell r="CZ1661">
            <v>0</v>
          </cell>
          <cell r="DA1661">
            <v>0</v>
          </cell>
          <cell r="DB1661">
            <v>0</v>
          </cell>
          <cell r="DC1661">
            <v>0</v>
          </cell>
        </row>
        <row r="1662">
          <cell r="C1662" t="str">
            <v>W27x235</v>
          </cell>
          <cell r="D1662" t="str">
            <v>F</v>
          </cell>
          <cell r="E1662">
            <v>235</v>
          </cell>
          <cell r="F1662">
            <v>69.400000000000006</v>
          </cell>
          <cell r="G1662">
            <v>28.7</v>
          </cell>
          <cell r="H1662">
            <v>0</v>
          </cell>
          <cell r="I1662">
            <v>0</v>
          </cell>
          <cell r="J1662">
            <v>14.2</v>
          </cell>
          <cell r="K1662">
            <v>0</v>
          </cell>
          <cell r="L1662">
            <v>0</v>
          </cell>
          <cell r="M1662">
            <v>0.91</v>
          </cell>
          <cell r="N1662">
            <v>1.61</v>
          </cell>
          <cell r="O1662">
            <v>0</v>
          </cell>
          <cell r="P1662">
            <v>0</v>
          </cell>
          <cell r="Q1662">
            <v>0</v>
          </cell>
          <cell r="R1662">
            <v>2.4</v>
          </cell>
          <cell r="S1662">
            <v>2.5</v>
          </cell>
          <cell r="T1662">
            <v>1.3125</v>
          </cell>
          <cell r="U1662">
            <v>23.9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4.41</v>
          </cell>
          <cell r="AB1662">
            <v>0</v>
          </cell>
          <cell r="AC1662">
            <v>26.2</v>
          </cell>
          <cell r="AD1662">
            <v>0</v>
          </cell>
          <cell r="AE1662">
            <v>0</v>
          </cell>
          <cell r="AF1662">
            <v>0</v>
          </cell>
          <cell r="AG1662">
            <v>3380</v>
          </cell>
          <cell r="AH1662">
            <v>1210</v>
          </cell>
          <cell r="AI1662">
            <v>9700</v>
          </cell>
          <cell r="AJ1662">
            <v>772</v>
          </cell>
          <cell r="AK1662">
            <v>677</v>
          </cell>
          <cell r="AL1662">
            <v>11.8</v>
          </cell>
          <cell r="AM1662">
            <v>769</v>
          </cell>
          <cell r="AN1662">
            <v>168</v>
          </cell>
          <cell r="AO1662">
            <v>108</v>
          </cell>
          <cell r="AP1662">
            <v>3.33</v>
          </cell>
          <cell r="AQ1662">
            <v>0</v>
          </cell>
          <cell r="AR1662">
            <v>47</v>
          </cell>
          <cell r="AS1662">
            <v>141000</v>
          </cell>
          <cell r="AT1662">
            <v>0</v>
          </cell>
          <cell r="AU1662">
            <v>96</v>
          </cell>
          <cell r="AV1662">
            <v>548</v>
          </cell>
          <cell r="AW1662">
            <v>145</v>
          </cell>
          <cell r="AX1662">
            <v>383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D1662" t="str">
            <v>W690x350</v>
          </cell>
          <cell r="BE1662" t="str">
            <v>W690x350</v>
          </cell>
          <cell r="BF1662">
            <v>349.8</v>
          </cell>
          <cell r="BG1662">
            <v>448.09366140000003</v>
          </cell>
          <cell r="BH1662">
            <v>72.926699999999997</v>
          </cell>
          <cell r="BI1662">
            <v>0</v>
          </cell>
          <cell r="BJ1662">
            <v>0</v>
          </cell>
          <cell r="BK1662">
            <v>36.0822</v>
          </cell>
          <cell r="BL1662">
            <v>0</v>
          </cell>
          <cell r="BM1662">
            <v>0</v>
          </cell>
          <cell r="BN1662">
            <v>2.3123100000000001</v>
          </cell>
          <cell r="BO1662">
            <v>4.0910099999999998</v>
          </cell>
          <cell r="BP1662">
            <v>0</v>
          </cell>
          <cell r="BQ1662">
            <v>0</v>
          </cell>
          <cell r="BR1662">
            <v>0</v>
          </cell>
          <cell r="BS1662">
            <v>6.0983999999999998</v>
          </cell>
          <cell r="BT1662">
            <v>6.3525</v>
          </cell>
          <cell r="BU1662">
            <v>3.3350624999999998</v>
          </cell>
          <cell r="BV1662">
            <v>60.500000000000007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4.41</v>
          </cell>
          <cell r="CC1662">
            <v>0</v>
          </cell>
          <cell r="CD1662">
            <v>26.2</v>
          </cell>
          <cell r="CE1662">
            <v>0</v>
          </cell>
          <cell r="CF1662">
            <v>0</v>
          </cell>
          <cell r="CG1662">
            <v>0</v>
          </cell>
          <cell r="CH1662">
            <v>237455.14</v>
          </cell>
          <cell r="CI1662">
            <v>0.24516339183624739</v>
          </cell>
          <cell r="CJ1662">
            <v>404380.6764968817</v>
          </cell>
          <cell r="CK1662">
            <v>12665.761197012</v>
          </cell>
          <cell r="CL1662">
            <v>11107.150687017</v>
          </cell>
          <cell r="CM1662">
            <v>29.983800000000002</v>
          </cell>
          <cell r="CN1662">
            <v>32058.633013000206</v>
          </cell>
          <cell r="CO1662">
            <v>2756.279638728</v>
          </cell>
          <cell r="CP1662">
            <v>1771.8940534679998</v>
          </cell>
          <cell r="CQ1662">
            <v>8.4615299999999998</v>
          </cell>
          <cell r="CR1662">
            <v>0</v>
          </cell>
          <cell r="CS1662">
            <v>1959.3702881807669</v>
          </cell>
          <cell r="CT1662">
            <v>37953086.734983839</v>
          </cell>
          <cell r="CU1662">
            <v>0</v>
          </cell>
          <cell r="CV1662">
            <v>619.84137599999997</v>
          </cell>
          <cell r="CW1662">
            <v>22845.423785597028</v>
          </cell>
          <cell r="CX1662">
            <v>2378.9318310449999</v>
          </cell>
          <cell r="CY1662">
            <v>6283.6613192429995</v>
          </cell>
          <cell r="CZ1662">
            <v>0</v>
          </cell>
          <cell r="DA1662">
            <v>0</v>
          </cell>
          <cell r="DB1662">
            <v>0</v>
          </cell>
          <cell r="DC1662">
            <v>0</v>
          </cell>
        </row>
        <row r="1663">
          <cell r="C1663" t="str">
            <v>W27x258</v>
          </cell>
          <cell r="D1663" t="str">
            <v>F</v>
          </cell>
          <cell r="E1663">
            <v>258</v>
          </cell>
          <cell r="F1663">
            <v>76</v>
          </cell>
          <cell r="G1663">
            <v>29</v>
          </cell>
          <cell r="H1663">
            <v>0</v>
          </cell>
          <cell r="I1663">
            <v>0</v>
          </cell>
          <cell r="J1663">
            <v>14.3</v>
          </cell>
          <cell r="K1663">
            <v>0</v>
          </cell>
          <cell r="L1663">
            <v>0</v>
          </cell>
          <cell r="M1663">
            <v>0.98</v>
          </cell>
          <cell r="N1663">
            <v>1.77</v>
          </cell>
          <cell r="O1663">
            <v>0</v>
          </cell>
          <cell r="P1663">
            <v>0</v>
          </cell>
          <cell r="Q1663">
            <v>0</v>
          </cell>
          <cell r="R1663">
            <v>2.56</v>
          </cell>
          <cell r="S1663">
            <v>2.6875</v>
          </cell>
          <cell r="T1663">
            <v>1.3125</v>
          </cell>
          <cell r="U1663">
            <v>23.88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4.03</v>
          </cell>
          <cell r="AB1663">
            <v>0</v>
          </cell>
          <cell r="AC1663">
            <v>24.4</v>
          </cell>
          <cell r="AD1663">
            <v>0</v>
          </cell>
          <cell r="AE1663">
            <v>0</v>
          </cell>
          <cell r="AF1663">
            <v>0</v>
          </cell>
          <cell r="AG1663">
            <v>3680</v>
          </cell>
          <cell r="AH1663">
            <v>863</v>
          </cell>
          <cell r="AI1663">
            <v>10800</v>
          </cell>
          <cell r="AJ1663">
            <v>852</v>
          </cell>
          <cell r="AK1663">
            <v>745</v>
          </cell>
          <cell r="AL1663">
            <v>11.9</v>
          </cell>
          <cell r="AM1663">
            <v>859</v>
          </cell>
          <cell r="AN1663">
            <v>187</v>
          </cell>
          <cell r="AO1663">
            <v>120</v>
          </cell>
          <cell r="AP1663">
            <v>3.36</v>
          </cell>
          <cell r="AQ1663">
            <v>0</v>
          </cell>
          <cell r="AR1663">
            <v>61.6</v>
          </cell>
          <cell r="AS1663">
            <v>159000</v>
          </cell>
          <cell r="AT1663">
            <v>0</v>
          </cell>
          <cell r="AU1663">
            <v>97.1</v>
          </cell>
          <cell r="AV1663">
            <v>613</v>
          </cell>
          <cell r="AW1663">
            <v>160</v>
          </cell>
          <cell r="AX1663">
            <v>423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D1663" t="str">
            <v>W690x384</v>
          </cell>
          <cell r="BE1663" t="str">
            <v>W690x384</v>
          </cell>
          <cell r="BF1663">
            <v>384</v>
          </cell>
          <cell r="BG1663">
            <v>490.70775599999996</v>
          </cell>
          <cell r="BH1663">
            <v>73.688999999999993</v>
          </cell>
          <cell r="BI1663">
            <v>0</v>
          </cell>
          <cell r="BJ1663">
            <v>0</v>
          </cell>
          <cell r="BK1663">
            <v>36.336300000000001</v>
          </cell>
          <cell r="BL1663">
            <v>0</v>
          </cell>
          <cell r="BM1663">
            <v>0</v>
          </cell>
          <cell r="BN1663">
            <v>2.4901800000000001</v>
          </cell>
          <cell r="BO1663">
            <v>4.4975699999999996</v>
          </cell>
          <cell r="BP1663">
            <v>0</v>
          </cell>
          <cell r="BQ1663">
            <v>0</v>
          </cell>
          <cell r="BR1663">
            <v>0</v>
          </cell>
          <cell r="BS1663">
            <v>6.5049599999999996</v>
          </cell>
          <cell r="BT1663">
            <v>6.8289374999999994</v>
          </cell>
          <cell r="BU1663">
            <v>3.3350624999999998</v>
          </cell>
          <cell r="BV1663">
            <v>60.400000000000006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4.03</v>
          </cell>
          <cell r="CC1663">
            <v>0</v>
          </cell>
          <cell r="CD1663">
            <v>24.4</v>
          </cell>
          <cell r="CE1663">
            <v>0</v>
          </cell>
          <cell r="CF1663">
            <v>0</v>
          </cell>
          <cell r="CG1663">
            <v>0</v>
          </cell>
          <cell r="CH1663">
            <v>258531.04</v>
          </cell>
          <cell r="CI1663">
            <v>0.17485620426006734</v>
          </cell>
          <cell r="CJ1663">
            <v>450238.27898621879</v>
          </cell>
          <cell r="CK1663">
            <v>13978.275310691999</v>
          </cell>
          <cell r="CL1663">
            <v>12222.787683645</v>
          </cell>
          <cell r="CM1663">
            <v>30.2379</v>
          </cell>
          <cell r="CN1663">
            <v>35810.618671218697</v>
          </cell>
          <cell r="CO1663">
            <v>3068.0017407269997</v>
          </cell>
          <cell r="CP1663">
            <v>1968.7711705199999</v>
          </cell>
          <cell r="CQ1663">
            <v>8.5377599999999987</v>
          </cell>
          <cell r="CR1663">
            <v>0</v>
          </cell>
          <cell r="CS1663">
            <v>2568.0257394028777</v>
          </cell>
          <cell r="CT1663">
            <v>42798161.637322202</v>
          </cell>
          <cell r="CU1663">
            <v>0</v>
          </cell>
          <cell r="CV1663">
            <v>626.94372509999994</v>
          </cell>
          <cell r="CW1663">
            <v>25555.191205421492</v>
          </cell>
          <cell r="CX1663">
            <v>2625.0282273599996</v>
          </cell>
          <cell r="CY1663">
            <v>6939.9183760829992</v>
          </cell>
          <cell r="CZ1663">
            <v>0</v>
          </cell>
          <cell r="DA1663">
            <v>0</v>
          </cell>
          <cell r="DB1663">
            <v>0</v>
          </cell>
          <cell r="DC1663">
            <v>0</v>
          </cell>
        </row>
        <row r="1664">
          <cell r="C1664" t="str">
            <v>W27x281</v>
          </cell>
          <cell r="D1664" t="str">
            <v>T</v>
          </cell>
          <cell r="E1664">
            <v>281</v>
          </cell>
          <cell r="F1664">
            <v>82.9</v>
          </cell>
          <cell r="G1664">
            <v>29.3</v>
          </cell>
          <cell r="H1664">
            <v>0</v>
          </cell>
          <cell r="I1664">
            <v>0</v>
          </cell>
          <cell r="J1664">
            <v>14.4</v>
          </cell>
          <cell r="K1664">
            <v>0</v>
          </cell>
          <cell r="L1664">
            <v>0</v>
          </cell>
          <cell r="M1664">
            <v>1.06</v>
          </cell>
          <cell r="N1664">
            <v>1.93</v>
          </cell>
          <cell r="O1664">
            <v>0</v>
          </cell>
          <cell r="P1664">
            <v>0</v>
          </cell>
          <cell r="Q1664">
            <v>0</v>
          </cell>
          <cell r="R1664">
            <v>2.72</v>
          </cell>
          <cell r="S1664">
            <v>2.8125</v>
          </cell>
          <cell r="T1664">
            <v>1.375</v>
          </cell>
          <cell r="U1664">
            <v>23.86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3.72</v>
          </cell>
          <cell r="AB1664">
            <v>0</v>
          </cell>
          <cell r="AC1664">
            <v>22.5</v>
          </cell>
          <cell r="AD1664">
            <v>0</v>
          </cell>
          <cell r="AE1664">
            <v>0</v>
          </cell>
          <cell r="AF1664">
            <v>0</v>
          </cell>
          <cell r="AG1664">
            <v>3990</v>
          </cell>
          <cell r="AH1664">
            <v>626</v>
          </cell>
          <cell r="AI1664">
            <v>11900</v>
          </cell>
          <cell r="AJ1664">
            <v>936</v>
          </cell>
          <cell r="AK1664">
            <v>814</v>
          </cell>
          <cell r="AL1664">
            <v>12</v>
          </cell>
          <cell r="AM1664">
            <v>953</v>
          </cell>
          <cell r="AN1664">
            <v>206</v>
          </cell>
          <cell r="AO1664">
            <v>133</v>
          </cell>
          <cell r="AP1664">
            <v>3.39</v>
          </cell>
          <cell r="AQ1664">
            <v>0</v>
          </cell>
          <cell r="AR1664">
            <v>79.5</v>
          </cell>
          <cell r="AS1664">
            <v>178000</v>
          </cell>
          <cell r="AT1664">
            <v>0</v>
          </cell>
          <cell r="AU1664">
            <v>98.2</v>
          </cell>
          <cell r="AV1664">
            <v>680</v>
          </cell>
          <cell r="AW1664">
            <v>175</v>
          </cell>
          <cell r="AX1664">
            <v>465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D1664" t="str">
            <v>W690x419</v>
          </cell>
          <cell r="BE1664" t="str">
            <v>W690x419</v>
          </cell>
          <cell r="BF1664">
            <v>418.20000000000005</v>
          </cell>
          <cell r="BG1664">
            <v>535.25885489999996</v>
          </cell>
          <cell r="BH1664">
            <v>74.451300000000003</v>
          </cell>
          <cell r="BI1664">
            <v>0</v>
          </cell>
          <cell r="BJ1664">
            <v>0</v>
          </cell>
          <cell r="BK1664">
            <v>36.590400000000002</v>
          </cell>
          <cell r="BL1664">
            <v>0</v>
          </cell>
          <cell r="BM1664">
            <v>0</v>
          </cell>
          <cell r="BN1664">
            <v>2.69346</v>
          </cell>
          <cell r="BO1664">
            <v>4.9041299999999994</v>
          </cell>
          <cell r="BP1664">
            <v>0</v>
          </cell>
          <cell r="BQ1664">
            <v>0</v>
          </cell>
          <cell r="BR1664">
            <v>0</v>
          </cell>
          <cell r="BS1664">
            <v>6.9115200000000003</v>
          </cell>
          <cell r="BT1664">
            <v>7.1465624999999999</v>
          </cell>
          <cell r="BU1664">
            <v>3.4938750000000001</v>
          </cell>
          <cell r="BV1664">
            <v>60.400000000000006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3.72</v>
          </cell>
          <cell r="CC1664">
            <v>0</v>
          </cell>
          <cell r="CD1664">
            <v>22.5</v>
          </cell>
          <cell r="CE1664">
            <v>0</v>
          </cell>
          <cell r="CF1664">
            <v>0</v>
          </cell>
          <cell r="CG1664">
            <v>0</v>
          </cell>
          <cell r="CH1664">
            <v>280309.46999999997</v>
          </cell>
          <cell r="CI1664">
            <v>0.1268365977599098</v>
          </cell>
          <cell r="CJ1664">
            <v>496095.88147555589</v>
          </cell>
          <cell r="CK1664">
            <v>15356.415130055999</v>
          </cell>
          <cell r="CL1664">
            <v>13354.831106693999</v>
          </cell>
          <cell r="CM1664">
            <v>30.491999999999997</v>
          </cell>
          <cell r="CN1664">
            <v>39729.359247580229</v>
          </cell>
          <cell r="CO1664">
            <v>3379.7238427259999</v>
          </cell>
          <cell r="CP1664">
            <v>2182.054713993</v>
          </cell>
          <cell r="CQ1664">
            <v>8.6139899999999994</v>
          </cell>
          <cell r="CR1664">
            <v>0</v>
          </cell>
          <cell r="CS1664">
            <v>3314.2539980929996</v>
          </cell>
          <cell r="CT1664">
            <v>47912407.367568254</v>
          </cell>
          <cell r="CU1664">
            <v>0</v>
          </cell>
          <cell r="CV1664">
            <v>634.04607420000002</v>
          </cell>
          <cell r="CW1664">
            <v>28348.336084317478</v>
          </cell>
          <cell r="CX1664">
            <v>2871.1246236749998</v>
          </cell>
          <cell r="CY1664">
            <v>7628.988285765</v>
          </cell>
          <cell r="CZ1664">
            <v>0</v>
          </cell>
          <cell r="DA1664">
            <v>0</v>
          </cell>
          <cell r="DB1664">
            <v>0</v>
          </cell>
          <cell r="DC1664">
            <v>0</v>
          </cell>
        </row>
        <row r="1665">
          <cell r="C1665" t="str">
            <v>W27x307</v>
          </cell>
          <cell r="D1665" t="str">
            <v>T</v>
          </cell>
          <cell r="E1665">
            <v>307</v>
          </cell>
          <cell r="F1665">
            <v>90.4</v>
          </cell>
          <cell r="G1665">
            <v>29.6</v>
          </cell>
          <cell r="H1665">
            <v>0</v>
          </cell>
          <cell r="I1665">
            <v>0</v>
          </cell>
          <cell r="J1665">
            <v>14.4</v>
          </cell>
          <cell r="K1665">
            <v>0</v>
          </cell>
          <cell r="L1665">
            <v>0</v>
          </cell>
          <cell r="M1665">
            <v>1.1599999999999999</v>
          </cell>
          <cell r="N1665">
            <v>2.09</v>
          </cell>
          <cell r="O1665">
            <v>0</v>
          </cell>
          <cell r="P1665">
            <v>0</v>
          </cell>
          <cell r="Q1665">
            <v>0</v>
          </cell>
          <cell r="R1665">
            <v>2.88</v>
          </cell>
          <cell r="S1665">
            <v>3</v>
          </cell>
          <cell r="T1665">
            <v>1.4375</v>
          </cell>
          <cell r="U1665">
            <v>23.840000000000003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3.46</v>
          </cell>
          <cell r="AB1665">
            <v>0</v>
          </cell>
          <cell r="AC1665">
            <v>20.6</v>
          </cell>
          <cell r="AD1665">
            <v>0</v>
          </cell>
          <cell r="AE1665">
            <v>0</v>
          </cell>
          <cell r="AF1665">
            <v>0</v>
          </cell>
          <cell r="AG1665">
            <v>4310</v>
          </cell>
          <cell r="AH1665">
            <v>466</v>
          </cell>
          <cell r="AI1665">
            <v>13100</v>
          </cell>
          <cell r="AJ1665">
            <v>1030</v>
          </cell>
          <cell r="AK1665">
            <v>887</v>
          </cell>
          <cell r="AL1665">
            <v>12</v>
          </cell>
          <cell r="AM1665">
            <v>1050</v>
          </cell>
          <cell r="AN1665">
            <v>227</v>
          </cell>
          <cell r="AO1665">
            <v>146</v>
          </cell>
          <cell r="AP1665">
            <v>3.41</v>
          </cell>
          <cell r="AQ1665">
            <v>0</v>
          </cell>
          <cell r="AR1665">
            <v>101</v>
          </cell>
          <cell r="AS1665">
            <v>199000</v>
          </cell>
          <cell r="AT1665">
            <v>0</v>
          </cell>
          <cell r="AU1665">
            <v>99.4</v>
          </cell>
          <cell r="AV1665">
            <v>750</v>
          </cell>
          <cell r="AW1665">
            <v>191</v>
          </cell>
          <cell r="AX1665">
            <v>509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D1665" t="str">
            <v>W690x457</v>
          </cell>
          <cell r="BE1665" t="str">
            <v>W690x457</v>
          </cell>
          <cell r="BF1665">
            <v>456.90000000000003</v>
          </cell>
          <cell r="BG1665">
            <v>583.68396240000004</v>
          </cell>
          <cell r="BH1665">
            <v>75.2136</v>
          </cell>
          <cell r="BI1665">
            <v>0</v>
          </cell>
          <cell r="BJ1665">
            <v>0</v>
          </cell>
          <cell r="BK1665">
            <v>36.590400000000002</v>
          </cell>
          <cell r="BL1665">
            <v>0</v>
          </cell>
          <cell r="BM1665">
            <v>0</v>
          </cell>
          <cell r="BN1665">
            <v>2.9475599999999997</v>
          </cell>
          <cell r="BO1665">
            <v>5.3106899999999992</v>
          </cell>
          <cell r="BP1665">
            <v>0</v>
          </cell>
          <cell r="BQ1665">
            <v>0</v>
          </cell>
          <cell r="BR1665">
            <v>0</v>
          </cell>
          <cell r="BS1665">
            <v>7.3180799999999993</v>
          </cell>
          <cell r="BT1665">
            <v>7.6229999999999993</v>
          </cell>
          <cell r="BU1665">
            <v>3.6526874999999999</v>
          </cell>
          <cell r="BV1665">
            <v>60.300000000000004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3.46</v>
          </cell>
          <cell r="CC1665">
            <v>0</v>
          </cell>
          <cell r="CD1665">
            <v>20.6</v>
          </cell>
          <cell r="CE1665">
            <v>0</v>
          </cell>
          <cell r="CF1665">
            <v>0</v>
          </cell>
          <cell r="CG1665">
            <v>0</v>
          </cell>
          <cell r="CH1665">
            <v>302790.43</v>
          </cell>
          <cell r="CI1665">
            <v>9.4418298012967999E-2</v>
          </cell>
          <cell r="CJ1665">
            <v>546122.35691846907</v>
          </cell>
          <cell r="CK1665">
            <v>16898.619213629998</v>
          </cell>
          <cell r="CL1665">
            <v>14552.500235427</v>
          </cell>
          <cell r="CM1665">
            <v>30.491999999999997</v>
          </cell>
          <cell r="CN1665">
            <v>43773.166012549045</v>
          </cell>
          <cell r="CO1665">
            <v>3724.2587975669999</v>
          </cell>
          <cell r="CP1665">
            <v>2395.338257466</v>
          </cell>
          <cell r="CQ1665">
            <v>8.6648099999999992</v>
          </cell>
          <cell r="CR1665">
            <v>0</v>
          </cell>
          <cell r="CS1665">
            <v>4210.5616831118605</v>
          </cell>
          <cell r="CT1665">
            <v>53564994.753629677</v>
          </cell>
          <cell r="CU1665">
            <v>0</v>
          </cell>
          <cell r="CV1665">
            <v>641.79409139999996</v>
          </cell>
          <cell r="CW1665">
            <v>31266.547151820749</v>
          </cell>
          <cell r="CX1665">
            <v>3133.6274464109997</v>
          </cell>
          <cell r="CY1665">
            <v>8350.8710482890001</v>
          </cell>
          <cell r="CZ1665">
            <v>0</v>
          </cell>
          <cell r="DA1665">
            <v>0</v>
          </cell>
          <cell r="DB1665">
            <v>0</v>
          </cell>
          <cell r="DC1665">
            <v>0</v>
          </cell>
        </row>
        <row r="1666">
          <cell r="C1666" t="str">
            <v>W27x336</v>
          </cell>
          <cell r="D1666" t="str">
            <v>T</v>
          </cell>
          <cell r="E1666">
            <v>336</v>
          </cell>
          <cell r="F1666">
            <v>98.9</v>
          </cell>
          <cell r="G1666">
            <v>30</v>
          </cell>
          <cell r="H1666">
            <v>0</v>
          </cell>
          <cell r="I1666">
            <v>0</v>
          </cell>
          <cell r="J1666">
            <v>14.6</v>
          </cell>
          <cell r="K1666">
            <v>0</v>
          </cell>
          <cell r="L1666">
            <v>0</v>
          </cell>
          <cell r="M1666">
            <v>1.26</v>
          </cell>
          <cell r="N1666">
            <v>2.2799999999999998</v>
          </cell>
          <cell r="O1666">
            <v>0</v>
          </cell>
          <cell r="P1666">
            <v>0</v>
          </cell>
          <cell r="Q1666">
            <v>0</v>
          </cell>
          <cell r="R1666">
            <v>3.07</v>
          </cell>
          <cell r="S1666">
            <v>3.1875</v>
          </cell>
          <cell r="T1666">
            <v>1.4375</v>
          </cell>
          <cell r="U1666">
            <v>23.86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3.19</v>
          </cell>
          <cell r="AB1666">
            <v>0</v>
          </cell>
          <cell r="AC1666">
            <v>18.899999999999999</v>
          </cell>
          <cell r="AD1666">
            <v>0</v>
          </cell>
          <cell r="AE1666">
            <v>0</v>
          </cell>
          <cell r="AF1666">
            <v>0</v>
          </cell>
          <cell r="AG1666">
            <v>4690</v>
          </cell>
          <cell r="AH1666">
            <v>337</v>
          </cell>
          <cell r="AI1666">
            <v>14600</v>
          </cell>
          <cell r="AJ1666">
            <v>1130</v>
          </cell>
          <cell r="AK1666">
            <v>972</v>
          </cell>
          <cell r="AL1666">
            <v>12.1</v>
          </cell>
          <cell r="AM1666">
            <v>1180</v>
          </cell>
          <cell r="AN1666">
            <v>252</v>
          </cell>
          <cell r="AO1666">
            <v>162</v>
          </cell>
          <cell r="AP1666">
            <v>3.45</v>
          </cell>
          <cell r="AQ1666">
            <v>0</v>
          </cell>
          <cell r="AR1666">
            <v>131</v>
          </cell>
          <cell r="AS1666">
            <v>227000</v>
          </cell>
          <cell r="AT1666">
            <v>0</v>
          </cell>
          <cell r="AU1666">
            <v>101</v>
          </cell>
          <cell r="AV1666">
            <v>836</v>
          </cell>
          <cell r="AW1666">
            <v>210</v>
          </cell>
          <cell r="AX1666">
            <v>562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D1666" t="str">
            <v>W690x500</v>
          </cell>
          <cell r="BE1666" t="str">
            <v>W690x500</v>
          </cell>
          <cell r="BF1666">
            <v>500.1</v>
          </cell>
          <cell r="BG1666">
            <v>638.56575090000001</v>
          </cell>
          <cell r="BH1666">
            <v>76.23</v>
          </cell>
          <cell r="BI1666">
            <v>0</v>
          </cell>
          <cell r="BJ1666">
            <v>0</v>
          </cell>
          <cell r="BK1666">
            <v>37.098599999999998</v>
          </cell>
          <cell r="BL1666">
            <v>0</v>
          </cell>
          <cell r="BM1666">
            <v>0</v>
          </cell>
          <cell r="BN1666">
            <v>3.20166</v>
          </cell>
          <cell r="BO1666">
            <v>5.7934799999999997</v>
          </cell>
          <cell r="BP1666">
            <v>0</v>
          </cell>
          <cell r="BQ1666">
            <v>0</v>
          </cell>
          <cell r="BR1666">
            <v>0</v>
          </cell>
          <cell r="BS1666">
            <v>7.8008699999999997</v>
          </cell>
          <cell r="BT1666">
            <v>8.0994375000000005</v>
          </cell>
          <cell r="BU1666">
            <v>3.6526874999999999</v>
          </cell>
          <cell r="BV1666">
            <v>60.400000000000006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3.19</v>
          </cell>
          <cell r="CC1666">
            <v>0</v>
          </cell>
          <cell r="CD1666">
            <v>18.899999999999999</v>
          </cell>
          <cell r="CE1666">
            <v>0</v>
          </cell>
          <cell r="CF1666">
            <v>0</v>
          </cell>
          <cell r="CG1666">
            <v>0</v>
          </cell>
          <cell r="CH1666">
            <v>329486.57</v>
          </cell>
          <cell r="CI1666">
            <v>6.8281043841996167E-2</v>
          </cell>
          <cell r="CJ1666">
            <v>608655.45122211054</v>
          </cell>
          <cell r="CK1666">
            <v>18539.261855729997</v>
          </cell>
          <cell r="CL1666">
            <v>15947.046481211999</v>
          </cell>
          <cell r="CM1666">
            <v>30.746099999999998</v>
          </cell>
          <cell r="CN1666">
            <v>49192.700852197981</v>
          </cell>
          <cell r="CO1666">
            <v>4134.4194580919993</v>
          </cell>
          <cell r="CP1666">
            <v>2657.8410802019998</v>
          </cell>
          <cell r="CQ1666">
            <v>8.7664500000000007</v>
          </cell>
          <cell r="CR1666">
            <v>0</v>
          </cell>
          <cell r="CS1666">
            <v>5461.2235691846909</v>
          </cell>
          <cell r="CT1666">
            <v>61101777.935044907</v>
          </cell>
          <cell r="CU1666">
            <v>0</v>
          </cell>
          <cell r="CV1666">
            <v>652.12478099999998</v>
          </cell>
          <cell r="CW1666">
            <v>34851.777891896192</v>
          </cell>
          <cell r="CX1666">
            <v>3445.3495484099999</v>
          </cell>
          <cell r="CY1666">
            <v>9220.4116486019993</v>
          </cell>
          <cell r="CZ1666">
            <v>0</v>
          </cell>
          <cell r="DA1666">
            <v>0</v>
          </cell>
          <cell r="DB1666">
            <v>0</v>
          </cell>
          <cell r="DC1666">
            <v>0</v>
          </cell>
        </row>
        <row r="1667">
          <cell r="C1667" t="str">
            <v>W27x368</v>
          </cell>
          <cell r="D1667" t="str">
            <v>T</v>
          </cell>
          <cell r="E1667">
            <v>368</v>
          </cell>
          <cell r="F1667">
            <v>108</v>
          </cell>
          <cell r="G1667">
            <v>30.4</v>
          </cell>
          <cell r="H1667">
            <v>0</v>
          </cell>
          <cell r="I1667">
            <v>0</v>
          </cell>
          <cell r="J1667">
            <v>14.7</v>
          </cell>
          <cell r="K1667">
            <v>0</v>
          </cell>
          <cell r="L1667">
            <v>0</v>
          </cell>
          <cell r="M1667">
            <v>1.38</v>
          </cell>
          <cell r="N1667">
            <v>2.48</v>
          </cell>
          <cell r="O1667">
            <v>0</v>
          </cell>
          <cell r="P1667">
            <v>0</v>
          </cell>
          <cell r="Q1667">
            <v>0</v>
          </cell>
          <cell r="R1667">
            <v>3.27</v>
          </cell>
          <cell r="S1667">
            <v>3.375</v>
          </cell>
          <cell r="T1667">
            <v>1.5</v>
          </cell>
          <cell r="U1667">
            <v>23.86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2.96</v>
          </cell>
          <cell r="AB1667">
            <v>0</v>
          </cell>
          <cell r="AC1667">
            <v>17.3</v>
          </cell>
          <cell r="AD1667">
            <v>0</v>
          </cell>
          <cell r="AE1667">
            <v>0</v>
          </cell>
          <cell r="AF1667">
            <v>0</v>
          </cell>
          <cell r="AG1667">
            <v>5120</v>
          </cell>
          <cell r="AH1667">
            <v>241</v>
          </cell>
          <cell r="AI1667">
            <v>16200</v>
          </cell>
          <cell r="AJ1667">
            <v>1240</v>
          </cell>
          <cell r="AK1667">
            <v>1060</v>
          </cell>
          <cell r="AL1667">
            <v>12.2</v>
          </cell>
          <cell r="AM1667">
            <v>1310</v>
          </cell>
          <cell r="AN1667">
            <v>279</v>
          </cell>
          <cell r="AO1667">
            <v>179</v>
          </cell>
          <cell r="AP1667">
            <v>3.48</v>
          </cell>
          <cell r="AQ1667">
            <v>0</v>
          </cell>
          <cell r="AR1667">
            <v>170</v>
          </cell>
          <cell r="AS1667">
            <v>255000</v>
          </cell>
          <cell r="AT1667">
            <v>0</v>
          </cell>
          <cell r="AU1667">
            <v>102</v>
          </cell>
          <cell r="AV1667">
            <v>930</v>
          </cell>
          <cell r="AW1667">
            <v>230</v>
          </cell>
          <cell r="AX1667">
            <v>619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D1667" t="str">
            <v>W690x548</v>
          </cell>
          <cell r="BE1667" t="str">
            <v>W690x548</v>
          </cell>
          <cell r="BF1667">
            <v>547.70000000000005</v>
          </cell>
          <cell r="BG1667">
            <v>697.32154800000001</v>
          </cell>
          <cell r="BH1667">
            <v>77.246399999999994</v>
          </cell>
          <cell r="BI1667">
            <v>0</v>
          </cell>
          <cell r="BJ1667">
            <v>0</v>
          </cell>
          <cell r="BK1667">
            <v>37.352699999999999</v>
          </cell>
          <cell r="BL1667">
            <v>0</v>
          </cell>
          <cell r="BM1667">
            <v>0</v>
          </cell>
          <cell r="BN1667">
            <v>3.5065799999999996</v>
          </cell>
          <cell r="BO1667">
            <v>6.3016800000000002</v>
          </cell>
          <cell r="BP1667">
            <v>0</v>
          </cell>
          <cell r="BQ1667">
            <v>0</v>
          </cell>
          <cell r="BR1667">
            <v>0</v>
          </cell>
          <cell r="BS1667">
            <v>8.3090700000000002</v>
          </cell>
          <cell r="BT1667">
            <v>8.5758749999999999</v>
          </cell>
          <cell r="BU1667">
            <v>3.8114999999999997</v>
          </cell>
          <cell r="BV1667">
            <v>60.400000000000006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2.96</v>
          </cell>
          <cell r="CC1667">
            <v>0</v>
          </cell>
          <cell r="CD1667">
            <v>17.3</v>
          </cell>
          <cell r="CE1667">
            <v>0</v>
          </cell>
          <cell r="CF1667">
            <v>0</v>
          </cell>
          <cell r="CG1667">
            <v>0</v>
          </cell>
          <cell r="CH1667">
            <v>359695.35999999999</v>
          </cell>
          <cell r="CI1667">
            <v>4.8830063993831087E-2</v>
          </cell>
          <cell r="CJ1667">
            <v>675357.41847932816</v>
          </cell>
          <cell r="CK1667">
            <v>20343.96876204</v>
          </cell>
          <cell r="CL1667">
            <v>17390.812006259999</v>
          </cell>
          <cell r="CM1667">
            <v>31.000199999999996</v>
          </cell>
          <cell r="CN1667">
            <v>54612.235691846909</v>
          </cell>
          <cell r="CO1667">
            <v>4577.3929714589995</v>
          </cell>
          <cell r="CP1667">
            <v>2936.7503293589998</v>
          </cell>
          <cell r="CQ1667">
            <v>8.8426799999999997</v>
          </cell>
          <cell r="CR1667">
            <v>0</v>
          </cell>
          <cell r="CS1667">
            <v>7087.0840210793694</v>
          </cell>
          <cell r="CT1667">
            <v>68638561.116460145</v>
          </cell>
          <cell r="CU1667">
            <v>0</v>
          </cell>
          <cell r="CV1667">
            <v>658.58146199999999</v>
          </cell>
          <cell r="CW1667">
            <v>38770.518468257731</v>
          </cell>
          <cell r="CX1667">
            <v>3773.4780768299997</v>
          </cell>
          <cell r="CY1667">
            <v>10155.577954598999</v>
          </cell>
          <cell r="CZ1667">
            <v>0</v>
          </cell>
          <cell r="DA1667">
            <v>0</v>
          </cell>
          <cell r="DB1667">
            <v>0</v>
          </cell>
          <cell r="DC1667">
            <v>0</v>
          </cell>
        </row>
        <row r="1668">
          <cell r="C1668" t="str">
            <v>W27x539</v>
          </cell>
          <cell r="D1668" t="str">
            <v>T</v>
          </cell>
          <cell r="E1668">
            <v>539</v>
          </cell>
          <cell r="F1668">
            <v>159</v>
          </cell>
          <cell r="G1668">
            <v>32.5</v>
          </cell>
          <cell r="H1668">
            <v>0</v>
          </cell>
          <cell r="I1668">
            <v>0</v>
          </cell>
          <cell r="J1668">
            <v>15.3</v>
          </cell>
          <cell r="K1668">
            <v>0</v>
          </cell>
          <cell r="L1668">
            <v>0</v>
          </cell>
          <cell r="M1668">
            <v>1.97</v>
          </cell>
          <cell r="N1668">
            <v>3.54</v>
          </cell>
          <cell r="O1668">
            <v>0</v>
          </cell>
          <cell r="P1668">
            <v>0</v>
          </cell>
          <cell r="Q1668">
            <v>0</v>
          </cell>
          <cell r="R1668">
            <v>4.33</v>
          </cell>
          <cell r="S1668">
            <v>4.4375</v>
          </cell>
          <cell r="T1668">
            <v>1.8125</v>
          </cell>
          <cell r="U1668">
            <v>23.84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2.15</v>
          </cell>
          <cell r="AB1668">
            <v>0</v>
          </cell>
          <cell r="AC1668">
            <v>12.1</v>
          </cell>
          <cell r="AD1668">
            <v>0</v>
          </cell>
          <cell r="AE1668">
            <v>0</v>
          </cell>
          <cell r="AF1668">
            <v>0</v>
          </cell>
          <cell r="AG1668">
            <v>7160</v>
          </cell>
          <cell r="AH1668">
            <v>67.099999999999994</v>
          </cell>
          <cell r="AI1668">
            <v>25600</v>
          </cell>
          <cell r="AJ1668">
            <v>1890</v>
          </cell>
          <cell r="AK1668">
            <v>1570</v>
          </cell>
          <cell r="AL1668">
            <v>12.7</v>
          </cell>
          <cell r="AM1668">
            <v>2110</v>
          </cell>
          <cell r="AN1668">
            <v>437</v>
          </cell>
          <cell r="AO1668">
            <v>277</v>
          </cell>
          <cell r="AP1668">
            <v>3.65</v>
          </cell>
          <cell r="AQ1668">
            <v>0</v>
          </cell>
          <cell r="AR1668">
            <v>496</v>
          </cell>
          <cell r="AS1668">
            <v>443000</v>
          </cell>
          <cell r="AT1668">
            <v>0</v>
          </cell>
          <cell r="AU1668">
            <v>111</v>
          </cell>
          <cell r="AV1668">
            <v>1490</v>
          </cell>
          <cell r="AW1668">
            <v>341</v>
          </cell>
          <cell r="AX1668">
            <v>942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D1668" t="str">
            <v>W690x802</v>
          </cell>
          <cell r="BE1668" t="str">
            <v>W690x802</v>
          </cell>
          <cell r="BF1668">
            <v>802.2</v>
          </cell>
          <cell r="BG1668">
            <v>1026.6122789999999</v>
          </cell>
          <cell r="BH1668">
            <v>82.582499999999996</v>
          </cell>
          <cell r="BI1668">
            <v>0</v>
          </cell>
          <cell r="BJ1668">
            <v>0</v>
          </cell>
          <cell r="BK1668">
            <v>38.877299999999998</v>
          </cell>
          <cell r="BL1668">
            <v>0</v>
          </cell>
          <cell r="BM1668">
            <v>0</v>
          </cell>
          <cell r="BN1668">
            <v>5.0057700000000001</v>
          </cell>
          <cell r="BO1668">
            <v>8.9951399999999992</v>
          </cell>
          <cell r="BP1668">
            <v>0</v>
          </cell>
          <cell r="BQ1668">
            <v>0</v>
          </cell>
          <cell r="BR1668">
            <v>0</v>
          </cell>
          <cell r="BS1668">
            <v>11.00253</v>
          </cell>
          <cell r="BT1668">
            <v>11.2756875</v>
          </cell>
          <cell r="BU1668">
            <v>4.6055624999999996</v>
          </cell>
          <cell r="BV1668">
            <v>60.300000000000004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2.15</v>
          </cell>
          <cell r="CC1668">
            <v>0</v>
          </cell>
          <cell r="CD1668">
            <v>12.1</v>
          </cell>
          <cell r="CE1668">
            <v>0</v>
          </cell>
          <cell r="CF1668">
            <v>0</v>
          </cell>
          <cell r="CG1668">
            <v>0</v>
          </cell>
          <cell r="CH1668">
            <v>503011.48</v>
          </cell>
          <cell r="CI1668">
            <v>1.3595424456373717E-2</v>
          </cell>
          <cell r="CJ1668">
            <v>1067231.4761154815</v>
          </cell>
          <cell r="CK1668">
            <v>31008.145935689998</v>
          </cell>
          <cell r="CL1668">
            <v>25758.08948097</v>
          </cell>
          <cell r="CM1668">
            <v>32.270699999999998</v>
          </cell>
          <cell r="CN1668">
            <v>87963.219320455712</v>
          </cell>
          <cell r="CO1668">
            <v>7169.6083459769998</v>
          </cell>
          <cell r="CP1668">
            <v>4544.5801186170002</v>
          </cell>
          <cell r="CQ1668">
            <v>9.2746499999999994</v>
          </cell>
          <cell r="CR1668">
            <v>0</v>
          </cell>
          <cell r="CS1668">
            <v>20677.609849737455</v>
          </cell>
          <cell r="CT1668">
            <v>119242676.76310526</v>
          </cell>
          <cell r="CU1668">
            <v>0</v>
          </cell>
          <cell r="CV1668">
            <v>716.69159100000002</v>
          </cell>
          <cell r="CW1668">
            <v>62116.207008283891</v>
          </cell>
          <cell r="CX1668">
            <v>5594.5914095609996</v>
          </cell>
          <cell r="CY1668">
            <v>15454.853688581999</v>
          </cell>
          <cell r="CZ1668">
            <v>0</v>
          </cell>
          <cell r="DA1668">
            <v>0</v>
          </cell>
          <cell r="DB1668">
            <v>0</v>
          </cell>
          <cell r="DC1668">
            <v>0</v>
          </cell>
        </row>
        <row r="1669">
          <cell r="C1669" t="str">
            <v>W27x84</v>
          </cell>
          <cell r="D1669" t="str">
            <v>F</v>
          </cell>
          <cell r="E1669">
            <v>84</v>
          </cell>
          <cell r="F1669">
            <v>24.8</v>
          </cell>
          <cell r="G1669">
            <v>26.7</v>
          </cell>
          <cell r="H1669">
            <v>0</v>
          </cell>
          <cell r="I1669">
            <v>0</v>
          </cell>
          <cell r="J1669">
            <v>9.9600000000000009</v>
          </cell>
          <cell r="K1669">
            <v>0</v>
          </cell>
          <cell r="L1669">
            <v>0</v>
          </cell>
          <cell r="M1669">
            <v>0.46</v>
          </cell>
          <cell r="N1669">
            <v>0.64</v>
          </cell>
          <cell r="O1669">
            <v>0</v>
          </cell>
          <cell r="P1669">
            <v>0</v>
          </cell>
          <cell r="Q1669">
            <v>0</v>
          </cell>
          <cell r="R1669">
            <v>1.24</v>
          </cell>
          <cell r="S1669">
            <v>1.5625</v>
          </cell>
          <cell r="T1669">
            <v>1.0625</v>
          </cell>
          <cell r="U1669">
            <v>24.22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7.78</v>
          </cell>
          <cell r="AB1669">
            <v>0</v>
          </cell>
          <cell r="AC1669">
            <v>52.7</v>
          </cell>
          <cell r="AD1669">
            <v>0</v>
          </cell>
          <cell r="AE1669">
            <v>0</v>
          </cell>
          <cell r="AF1669">
            <v>23.2</v>
          </cell>
          <cell r="AG1669">
            <v>1570</v>
          </cell>
          <cell r="AH1669">
            <v>31100</v>
          </cell>
          <cell r="AI1669">
            <v>2850</v>
          </cell>
          <cell r="AJ1669">
            <v>244</v>
          </cell>
          <cell r="AK1669">
            <v>213</v>
          </cell>
          <cell r="AL1669">
            <v>10.7</v>
          </cell>
          <cell r="AM1669">
            <v>106</v>
          </cell>
          <cell r="AN1669">
            <v>33.200000000000003</v>
          </cell>
          <cell r="AO1669">
            <v>21.2</v>
          </cell>
          <cell r="AP1669">
            <v>2.0699999999999998</v>
          </cell>
          <cell r="AQ1669">
            <v>0</v>
          </cell>
          <cell r="AR1669">
            <v>2.81</v>
          </cell>
          <cell r="AS1669">
            <v>18000</v>
          </cell>
          <cell r="AT1669">
            <v>0</v>
          </cell>
          <cell r="AU1669">
            <v>64.900000000000006</v>
          </cell>
          <cell r="AV1669">
            <v>103</v>
          </cell>
          <cell r="AW1669">
            <v>39.6</v>
          </cell>
          <cell r="AX1669">
            <v>120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D1669" t="str">
            <v>W690x125</v>
          </cell>
          <cell r="BE1669" t="str">
            <v>W690x125</v>
          </cell>
          <cell r="BF1669">
            <v>125.1</v>
          </cell>
          <cell r="BG1669">
            <v>160.12568880000001</v>
          </cell>
          <cell r="BH1669">
            <v>67.844700000000003</v>
          </cell>
          <cell r="BI1669">
            <v>0</v>
          </cell>
          <cell r="BJ1669">
            <v>0</v>
          </cell>
          <cell r="BK1669">
            <v>25.30836</v>
          </cell>
          <cell r="BL1669">
            <v>0</v>
          </cell>
          <cell r="BM1669">
            <v>0</v>
          </cell>
          <cell r="BN1669">
            <v>1.16886</v>
          </cell>
          <cell r="BO1669">
            <v>1.6262399999999999</v>
          </cell>
          <cell r="BP1669">
            <v>0</v>
          </cell>
          <cell r="BQ1669">
            <v>0</v>
          </cell>
          <cell r="BR1669">
            <v>0</v>
          </cell>
          <cell r="BS1669">
            <v>3.1508400000000001</v>
          </cell>
          <cell r="BT1669">
            <v>3.9703124999999999</v>
          </cell>
          <cell r="BU1669">
            <v>2.6998124999999997</v>
          </cell>
          <cell r="BV1669">
            <v>61.300000000000004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7.78</v>
          </cell>
          <cell r="CC1669">
            <v>0</v>
          </cell>
          <cell r="CD1669">
            <v>52.7</v>
          </cell>
          <cell r="CE1669">
            <v>0</v>
          </cell>
          <cell r="CF1669">
            <v>0</v>
          </cell>
          <cell r="CG1669">
            <v>1629.8696</v>
          </cell>
          <cell r="CH1669">
            <v>110297.21</v>
          </cell>
          <cell r="CI1669">
            <v>6.3013070133118125</v>
          </cell>
          <cell r="CJ1669">
            <v>118812.87917691884</v>
          </cell>
          <cell r="CK1669">
            <v>4003.1680467239999</v>
          </cell>
          <cell r="CL1669">
            <v>3494.5688276729998</v>
          </cell>
          <cell r="CM1669">
            <v>27.188699999999997</v>
          </cell>
          <cell r="CN1669">
            <v>4419.0053307906655</v>
          </cell>
          <cell r="CO1669">
            <v>544.69335717720003</v>
          </cell>
          <cell r="CP1669">
            <v>347.81624012519995</v>
          </cell>
          <cell r="CQ1669">
            <v>5.2598699999999994</v>
          </cell>
          <cell r="CR1669">
            <v>0</v>
          </cell>
          <cell r="CS1669">
            <v>117.14532999548841</v>
          </cell>
          <cell r="CT1669">
            <v>4845074.9023383632</v>
          </cell>
          <cell r="CU1669">
            <v>0</v>
          </cell>
          <cell r="CV1669">
            <v>419.03859690000002</v>
          </cell>
          <cell r="CW1669">
            <v>4293.9391421833825</v>
          </cell>
          <cell r="CX1669">
            <v>649.6944862716</v>
          </cell>
          <cell r="CY1669">
            <v>1968.7711705199999</v>
          </cell>
          <cell r="CZ1669">
            <v>0</v>
          </cell>
          <cell r="DA1669">
            <v>0</v>
          </cell>
          <cell r="DB1669">
            <v>0</v>
          </cell>
          <cell r="DC1669">
            <v>0</v>
          </cell>
        </row>
        <row r="1670">
          <cell r="C1670" t="str">
            <v>W27x94</v>
          </cell>
          <cell r="D1670" t="str">
            <v>F</v>
          </cell>
          <cell r="E1670">
            <v>94</v>
          </cell>
          <cell r="F1670">
            <v>27.7</v>
          </cell>
          <cell r="G1670">
            <v>26.9</v>
          </cell>
          <cell r="H1670">
            <v>0</v>
          </cell>
          <cell r="I1670">
            <v>0</v>
          </cell>
          <cell r="J1670">
            <v>9.99</v>
          </cell>
          <cell r="K1670">
            <v>0</v>
          </cell>
          <cell r="L1670">
            <v>0</v>
          </cell>
          <cell r="M1670">
            <v>0.49</v>
          </cell>
          <cell r="N1670">
            <v>0.745</v>
          </cell>
          <cell r="O1670">
            <v>0</v>
          </cell>
          <cell r="P1670">
            <v>0</v>
          </cell>
          <cell r="Q1670">
            <v>0</v>
          </cell>
          <cell r="R1670">
            <v>1.34</v>
          </cell>
          <cell r="S1670">
            <v>1.625</v>
          </cell>
          <cell r="T1670">
            <v>1.0625</v>
          </cell>
          <cell r="U1670">
            <v>24.22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6.7</v>
          </cell>
          <cell r="AB1670">
            <v>0</v>
          </cell>
          <cell r="AC1670">
            <v>49.5</v>
          </cell>
          <cell r="AD1670">
            <v>0</v>
          </cell>
          <cell r="AE1670">
            <v>0</v>
          </cell>
          <cell r="AF1670">
            <v>26.3</v>
          </cell>
          <cell r="AG1670">
            <v>1740</v>
          </cell>
          <cell r="AH1670">
            <v>19900</v>
          </cell>
          <cell r="AI1670">
            <v>3270</v>
          </cell>
          <cell r="AJ1670">
            <v>278</v>
          </cell>
          <cell r="AK1670">
            <v>243</v>
          </cell>
          <cell r="AL1670">
            <v>10.9</v>
          </cell>
          <cell r="AM1670">
            <v>124</v>
          </cell>
          <cell r="AN1670">
            <v>38.799999999999997</v>
          </cell>
          <cell r="AO1670">
            <v>24.8</v>
          </cell>
          <cell r="AP1670">
            <v>2.12</v>
          </cell>
          <cell r="AQ1670">
            <v>0</v>
          </cell>
          <cell r="AR1670">
            <v>4.03</v>
          </cell>
          <cell r="AS1670">
            <v>21200</v>
          </cell>
          <cell r="AT1670">
            <v>0</v>
          </cell>
          <cell r="AU1670">
            <v>65.400000000000006</v>
          </cell>
          <cell r="AV1670">
            <v>122</v>
          </cell>
          <cell r="AW1670">
            <v>46.3</v>
          </cell>
          <cell r="AX1670">
            <v>137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D1670" t="str">
            <v>W690x140</v>
          </cell>
          <cell r="BE1670" t="str">
            <v>W690x140</v>
          </cell>
          <cell r="BF1670">
            <v>139.9</v>
          </cell>
          <cell r="BG1670">
            <v>178.85006369999999</v>
          </cell>
          <cell r="BH1670">
            <v>68.352899999999991</v>
          </cell>
          <cell r="BI1670">
            <v>0</v>
          </cell>
          <cell r="BJ1670">
            <v>0</v>
          </cell>
          <cell r="BK1670">
            <v>25.384589999999999</v>
          </cell>
          <cell r="BL1670">
            <v>0</v>
          </cell>
          <cell r="BM1670">
            <v>0</v>
          </cell>
          <cell r="BN1670">
            <v>1.24509</v>
          </cell>
          <cell r="BO1670">
            <v>1.8930449999999999</v>
          </cell>
          <cell r="BP1670">
            <v>0</v>
          </cell>
          <cell r="BQ1670">
            <v>0</v>
          </cell>
          <cell r="BR1670">
            <v>0</v>
          </cell>
          <cell r="BS1670">
            <v>3.4049400000000003</v>
          </cell>
          <cell r="BT1670">
            <v>4.1291250000000002</v>
          </cell>
          <cell r="BU1670">
            <v>2.6998124999999997</v>
          </cell>
          <cell r="BV1670">
            <v>61.300000000000004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6.7</v>
          </cell>
          <cell r="CC1670">
            <v>0</v>
          </cell>
          <cell r="CD1670">
            <v>49.5</v>
          </cell>
          <cell r="CE1670">
            <v>0</v>
          </cell>
          <cell r="CF1670">
            <v>0</v>
          </cell>
          <cell r="CG1670">
            <v>1847.6539</v>
          </cell>
          <cell r="CH1670">
            <v>122240.22</v>
          </cell>
          <cell r="CI1670">
            <v>4.0320260310258869</v>
          </cell>
          <cell r="CJ1670">
            <v>136322.14558193847</v>
          </cell>
          <cell r="CK1670">
            <v>4560.9865450379993</v>
          </cell>
          <cell r="CL1670">
            <v>3986.7616203029997</v>
          </cell>
          <cell r="CM1670">
            <v>27.696899999999999</v>
          </cell>
          <cell r="CN1670">
            <v>5169.4024624343638</v>
          </cell>
          <cell r="CO1670">
            <v>636.56934513479996</v>
          </cell>
          <cell r="CP1670">
            <v>406.87937524080002</v>
          </cell>
          <cell r="CQ1670">
            <v>5.3869199999999999</v>
          </cell>
          <cell r="CR1670">
            <v>0</v>
          </cell>
          <cell r="CS1670">
            <v>168.00558002911683</v>
          </cell>
          <cell r="CT1670">
            <v>5706421.5516429609</v>
          </cell>
          <cell r="CU1670">
            <v>0</v>
          </cell>
          <cell r="CV1670">
            <v>422.26693740000002</v>
          </cell>
          <cell r="CW1670">
            <v>5086.0250033628417</v>
          </cell>
          <cell r="CX1670">
            <v>759.61754329229996</v>
          </cell>
          <cell r="CY1670">
            <v>2247.6804196769999</v>
          </cell>
          <cell r="CZ1670">
            <v>0</v>
          </cell>
          <cell r="DA1670">
            <v>0</v>
          </cell>
          <cell r="DB1670">
            <v>0</v>
          </cell>
          <cell r="DC1670">
            <v>0</v>
          </cell>
        </row>
        <row r="1671">
          <cell r="C1671" t="str">
            <v>W30x108</v>
          </cell>
          <cell r="D1671" t="str">
            <v>F</v>
          </cell>
          <cell r="E1671">
            <v>108</v>
          </cell>
          <cell r="F1671">
            <v>31.7</v>
          </cell>
          <cell r="G1671">
            <v>29.8</v>
          </cell>
          <cell r="H1671">
            <v>0</v>
          </cell>
          <cell r="I1671">
            <v>0</v>
          </cell>
          <cell r="J1671">
            <v>10.5</v>
          </cell>
          <cell r="K1671">
            <v>0</v>
          </cell>
          <cell r="L1671">
            <v>0</v>
          </cell>
          <cell r="M1671">
            <v>0.54500000000000004</v>
          </cell>
          <cell r="N1671">
            <v>0.76</v>
          </cell>
          <cell r="O1671">
            <v>0</v>
          </cell>
          <cell r="P1671">
            <v>0</v>
          </cell>
          <cell r="Q1671">
            <v>0</v>
          </cell>
          <cell r="R1671">
            <v>1.41</v>
          </cell>
          <cell r="S1671">
            <v>1.6875</v>
          </cell>
          <cell r="T1671">
            <v>1.125</v>
          </cell>
          <cell r="U1671">
            <v>26.98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6.89</v>
          </cell>
          <cell r="AB1671">
            <v>0</v>
          </cell>
          <cell r="AC1671">
            <v>49.6</v>
          </cell>
          <cell r="AD1671">
            <v>0</v>
          </cell>
          <cell r="AE1671">
            <v>0</v>
          </cell>
          <cell r="AF1671">
            <v>26.2</v>
          </cell>
          <cell r="AG1671">
            <v>1680</v>
          </cell>
          <cell r="AH1671">
            <v>24200</v>
          </cell>
          <cell r="AI1671">
            <v>4470</v>
          </cell>
          <cell r="AJ1671">
            <v>346</v>
          </cell>
          <cell r="AK1671">
            <v>299</v>
          </cell>
          <cell r="AL1671">
            <v>11.9</v>
          </cell>
          <cell r="AM1671">
            <v>146</v>
          </cell>
          <cell r="AN1671">
            <v>43.9</v>
          </cell>
          <cell r="AO1671">
            <v>27.9</v>
          </cell>
          <cell r="AP1671">
            <v>2.15</v>
          </cell>
          <cell r="AQ1671">
            <v>0</v>
          </cell>
          <cell r="AR1671">
            <v>4.99</v>
          </cell>
          <cell r="AS1671">
            <v>30800</v>
          </cell>
          <cell r="AT1671">
            <v>0</v>
          </cell>
          <cell r="AU1671">
            <v>76.099999999999994</v>
          </cell>
          <cell r="AV1671">
            <v>152</v>
          </cell>
          <cell r="AW1671">
            <v>54.8</v>
          </cell>
          <cell r="AX1671">
            <v>170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D1671" t="str">
            <v>W760x161</v>
          </cell>
          <cell r="BE1671" t="str">
            <v>W760x161</v>
          </cell>
          <cell r="BF1671">
            <v>160.79999999999998</v>
          </cell>
          <cell r="BG1671">
            <v>204.67678769999998</v>
          </cell>
          <cell r="BH1671">
            <v>75.721800000000002</v>
          </cell>
          <cell r="BI1671">
            <v>0</v>
          </cell>
          <cell r="BJ1671">
            <v>0</v>
          </cell>
          <cell r="BK1671">
            <v>26.680499999999999</v>
          </cell>
          <cell r="BL1671">
            <v>0</v>
          </cell>
          <cell r="BM1671">
            <v>0</v>
          </cell>
          <cell r="BN1671">
            <v>1.3848450000000001</v>
          </cell>
          <cell r="BO1671">
            <v>1.93116</v>
          </cell>
          <cell r="BP1671">
            <v>0</v>
          </cell>
          <cell r="BQ1671">
            <v>0</v>
          </cell>
          <cell r="BR1671">
            <v>0</v>
          </cell>
          <cell r="BS1671">
            <v>3.5828099999999998</v>
          </cell>
          <cell r="BT1671">
            <v>4.2879375</v>
          </cell>
          <cell r="BU1671">
            <v>2.858625</v>
          </cell>
          <cell r="BV1671">
            <v>68.3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6.89</v>
          </cell>
          <cell r="CC1671">
            <v>0</v>
          </cell>
          <cell r="CD1671">
            <v>49.6</v>
          </cell>
          <cell r="CE1671">
            <v>0</v>
          </cell>
          <cell r="CF1671">
            <v>0</v>
          </cell>
          <cell r="CG1671">
            <v>1840.6286</v>
          </cell>
          <cell r="CH1671">
            <v>118025.04</v>
          </cell>
          <cell r="CI1671">
            <v>4.9032678367249476</v>
          </cell>
          <cell r="CJ1671">
            <v>186348.62102485166</v>
          </cell>
          <cell r="CK1671">
            <v>5676.6235416659993</v>
          </cell>
          <cell r="CL1671">
            <v>4905.5214998789997</v>
          </cell>
          <cell r="CM1671">
            <v>30.2379</v>
          </cell>
          <cell r="CN1671">
            <v>6086.5545122211061</v>
          </cell>
          <cell r="CO1671">
            <v>720.24211988189995</v>
          </cell>
          <cell r="CP1671">
            <v>457.73929714589997</v>
          </cell>
          <cell r="CQ1671">
            <v>5.4631499999999997</v>
          </cell>
          <cell r="CR1671">
            <v>0</v>
          </cell>
          <cell r="CS1671">
            <v>208.0267603834474</v>
          </cell>
          <cell r="CT1671">
            <v>8290461.4995567547</v>
          </cell>
          <cell r="CU1671">
            <v>0</v>
          </cell>
          <cell r="CV1671">
            <v>491.35342409999993</v>
          </cell>
          <cell r="CW1671">
            <v>6336.6868894356721</v>
          </cell>
          <cell r="CX1671">
            <v>899.07216787079994</v>
          </cell>
          <cell r="CY1671">
            <v>2789.0924915699998</v>
          </cell>
          <cell r="CZ1671">
            <v>0</v>
          </cell>
          <cell r="DA1671">
            <v>0</v>
          </cell>
          <cell r="DB1671">
            <v>0</v>
          </cell>
          <cell r="DC1671">
            <v>0</v>
          </cell>
        </row>
        <row r="1672">
          <cell r="C1672" t="str">
            <v>W30x116</v>
          </cell>
          <cell r="D1672" t="str">
            <v>F</v>
          </cell>
          <cell r="E1672">
            <v>116</v>
          </cell>
          <cell r="F1672">
            <v>34.200000000000003</v>
          </cell>
          <cell r="G1672">
            <v>30</v>
          </cell>
          <cell r="H1672">
            <v>0</v>
          </cell>
          <cell r="I1672">
            <v>0</v>
          </cell>
          <cell r="J1672">
            <v>10.5</v>
          </cell>
          <cell r="K1672">
            <v>0</v>
          </cell>
          <cell r="L1672">
            <v>0</v>
          </cell>
          <cell r="M1672">
            <v>0.56499999999999995</v>
          </cell>
          <cell r="N1672">
            <v>0.85</v>
          </cell>
          <cell r="O1672">
            <v>0</v>
          </cell>
          <cell r="P1672">
            <v>0</v>
          </cell>
          <cell r="Q1672">
            <v>0</v>
          </cell>
          <cell r="R1672">
            <v>1.5</v>
          </cell>
          <cell r="S1672">
            <v>1.75</v>
          </cell>
          <cell r="T1672">
            <v>1.125</v>
          </cell>
          <cell r="U1672">
            <v>27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6.17</v>
          </cell>
          <cell r="AB1672">
            <v>0</v>
          </cell>
          <cell r="AC1672">
            <v>47.8</v>
          </cell>
          <cell r="AD1672">
            <v>0</v>
          </cell>
          <cell r="AE1672">
            <v>0</v>
          </cell>
          <cell r="AF1672">
            <v>28.2</v>
          </cell>
          <cell r="AG1672">
            <v>1800</v>
          </cell>
          <cell r="AH1672">
            <v>17700</v>
          </cell>
          <cell r="AI1672">
            <v>4930</v>
          </cell>
          <cell r="AJ1672">
            <v>378</v>
          </cell>
          <cell r="AK1672">
            <v>329</v>
          </cell>
          <cell r="AL1672">
            <v>12</v>
          </cell>
          <cell r="AM1672">
            <v>164</v>
          </cell>
          <cell r="AN1672">
            <v>49.2</v>
          </cell>
          <cell r="AO1672">
            <v>31.3</v>
          </cell>
          <cell r="AP1672">
            <v>2.19</v>
          </cell>
          <cell r="AQ1672">
            <v>0</v>
          </cell>
          <cell r="AR1672">
            <v>6.43</v>
          </cell>
          <cell r="AS1672">
            <v>34900</v>
          </cell>
          <cell r="AT1672">
            <v>0</v>
          </cell>
          <cell r="AU1672">
            <v>76.5</v>
          </cell>
          <cell r="AV1672">
            <v>171</v>
          </cell>
          <cell r="AW1672">
            <v>61.5</v>
          </cell>
          <cell r="AX1672">
            <v>187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D1672" t="str">
            <v>W760x173</v>
          </cell>
          <cell r="BE1672" t="str">
            <v>W760x173</v>
          </cell>
          <cell r="BF1672">
            <v>172.7</v>
          </cell>
          <cell r="BG1672">
            <v>220.81849020000001</v>
          </cell>
          <cell r="BH1672">
            <v>76.23</v>
          </cell>
          <cell r="BI1672">
            <v>0</v>
          </cell>
          <cell r="BJ1672">
            <v>0</v>
          </cell>
          <cell r="BK1672">
            <v>26.680499999999999</v>
          </cell>
          <cell r="BL1672">
            <v>0</v>
          </cell>
          <cell r="BM1672">
            <v>0</v>
          </cell>
          <cell r="BN1672">
            <v>1.4356649999999997</v>
          </cell>
          <cell r="BO1672">
            <v>2.15985</v>
          </cell>
          <cell r="BP1672">
            <v>0</v>
          </cell>
          <cell r="BQ1672">
            <v>0</v>
          </cell>
          <cell r="BR1672">
            <v>0</v>
          </cell>
          <cell r="BS1672">
            <v>3.8114999999999997</v>
          </cell>
          <cell r="BT1672">
            <v>4.4467499999999998</v>
          </cell>
          <cell r="BU1672">
            <v>2.858625</v>
          </cell>
          <cell r="BV1672">
            <v>68.399999999999991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6.17</v>
          </cell>
          <cell r="CC1672">
            <v>0</v>
          </cell>
          <cell r="CD1672">
            <v>47.8</v>
          </cell>
          <cell r="CE1672">
            <v>0</v>
          </cell>
          <cell r="CF1672">
            <v>0</v>
          </cell>
          <cell r="CG1672">
            <v>1981.1345999999999</v>
          </cell>
          <cell r="CH1672">
            <v>126455.4</v>
          </cell>
          <cell r="CI1672">
            <v>3.5862744095054366</v>
          </cell>
          <cell r="CJ1672">
            <v>205525.43661130173</v>
          </cell>
          <cell r="CK1672">
            <v>6201.6291871379999</v>
          </cell>
          <cell r="CL1672">
            <v>5397.7142925089993</v>
          </cell>
          <cell r="CM1672">
            <v>30.491999999999997</v>
          </cell>
          <cell r="CN1672">
            <v>6836.9516438648034</v>
          </cell>
          <cell r="CO1672">
            <v>807.19617991320001</v>
          </cell>
          <cell r="CP1672">
            <v>513.52114697729996</v>
          </cell>
          <cell r="CQ1672">
            <v>5.5647899999999995</v>
          </cell>
          <cell r="CR1672">
            <v>0</v>
          </cell>
          <cell r="CS1672">
            <v>268.05853091494322</v>
          </cell>
          <cell r="CT1672">
            <v>9394061.8939782698</v>
          </cell>
          <cell r="CU1672">
            <v>0</v>
          </cell>
          <cell r="CV1672">
            <v>493.93609649999996</v>
          </cell>
          <cell r="CW1672">
            <v>7128.7727506151305</v>
          </cell>
          <cell r="CX1672">
            <v>1008.9952248914999</v>
          </cell>
          <cell r="CY1672">
            <v>3068.0017407269997</v>
          </cell>
          <cell r="CZ1672">
            <v>0</v>
          </cell>
          <cell r="DA1672">
            <v>0</v>
          </cell>
          <cell r="DB1672">
            <v>0</v>
          </cell>
          <cell r="DC1672">
            <v>0</v>
          </cell>
        </row>
        <row r="1673">
          <cell r="C1673" t="str">
            <v>W30x124</v>
          </cell>
          <cell r="D1673" t="str">
            <v>F</v>
          </cell>
          <cell r="E1673">
            <v>124</v>
          </cell>
          <cell r="F1673">
            <v>36.5</v>
          </cell>
          <cell r="G1673">
            <v>30.2</v>
          </cell>
          <cell r="H1673">
            <v>0</v>
          </cell>
          <cell r="I1673">
            <v>0</v>
          </cell>
          <cell r="J1673">
            <v>10.5</v>
          </cell>
          <cell r="K1673">
            <v>0</v>
          </cell>
          <cell r="L1673">
            <v>0</v>
          </cell>
          <cell r="M1673">
            <v>0.58499999999999996</v>
          </cell>
          <cell r="N1673">
            <v>0.93</v>
          </cell>
          <cell r="O1673">
            <v>0</v>
          </cell>
          <cell r="P1673">
            <v>0</v>
          </cell>
          <cell r="Q1673">
            <v>0</v>
          </cell>
          <cell r="R1673">
            <v>1.58</v>
          </cell>
          <cell r="S1673">
            <v>1.8125</v>
          </cell>
          <cell r="T1673">
            <v>1.125</v>
          </cell>
          <cell r="U1673">
            <v>27.04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5.65</v>
          </cell>
          <cell r="AB1673">
            <v>0</v>
          </cell>
          <cell r="AC1673">
            <v>46.2</v>
          </cell>
          <cell r="AD1673">
            <v>0</v>
          </cell>
          <cell r="AE1673">
            <v>0</v>
          </cell>
          <cell r="AF1673">
            <v>30.2</v>
          </cell>
          <cell r="AG1673">
            <v>1930</v>
          </cell>
          <cell r="AH1673">
            <v>13500</v>
          </cell>
          <cell r="AI1673">
            <v>5360</v>
          </cell>
          <cell r="AJ1673">
            <v>408</v>
          </cell>
          <cell r="AK1673">
            <v>355</v>
          </cell>
          <cell r="AL1673">
            <v>12.1</v>
          </cell>
          <cell r="AM1673">
            <v>181</v>
          </cell>
          <cell r="AN1673">
            <v>54</v>
          </cell>
          <cell r="AO1673">
            <v>34.4</v>
          </cell>
          <cell r="AP1673">
            <v>2.23</v>
          </cell>
          <cell r="AQ1673">
            <v>0</v>
          </cell>
          <cell r="AR1673">
            <v>7.99</v>
          </cell>
          <cell r="AS1673">
            <v>38700</v>
          </cell>
          <cell r="AT1673">
            <v>0</v>
          </cell>
          <cell r="AU1673">
            <v>76.900000000000006</v>
          </cell>
          <cell r="AV1673">
            <v>188</v>
          </cell>
          <cell r="AW1673">
            <v>67.5</v>
          </cell>
          <cell r="AX1673">
            <v>202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D1673" t="str">
            <v>W760x185</v>
          </cell>
          <cell r="BE1673" t="str">
            <v>W760x185</v>
          </cell>
          <cell r="BF1673">
            <v>184.6</v>
          </cell>
          <cell r="BG1673">
            <v>235.66885649999998</v>
          </cell>
          <cell r="BH1673">
            <v>76.738199999999992</v>
          </cell>
          <cell r="BI1673">
            <v>0</v>
          </cell>
          <cell r="BJ1673">
            <v>0</v>
          </cell>
          <cell r="BK1673">
            <v>26.680499999999999</v>
          </cell>
          <cell r="BL1673">
            <v>0</v>
          </cell>
          <cell r="BM1673">
            <v>0</v>
          </cell>
          <cell r="BN1673">
            <v>1.4864849999999998</v>
          </cell>
          <cell r="BO1673">
            <v>2.36313</v>
          </cell>
          <cell r="BP1673">
            <v>0</v>
          </cell>
          <cell r="BQ1673">
            <v>0</v>
          </cell>
          <cell r="BR1673">
            <v>0</v>
          </cell>
          <cell r="BS1673">
            <v>4.01478</v>
          </cell>
          <cell r="BT1673">
            <v>4.6055624999999996</v>
          </cell>
          <cell r="BU1673">
            <v>2.858625</v>
          </cell>
          <cell r="BV1673">
            <v>68.5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5.65</v>
          </cell>
          <cell r="CC1673">
            <v>0</v>
          </cell>
          <cell r="CD1673">
            <v>46.2</v>
          </cell>
          <cell r="CE1673">
            <v>0</v>
          </cell>
          <cell r="CF1673">
            <v>0</v>
          </cell>
          <cell r="CG1673">
            <v>2121.6406000000002</v>
          </cell>
          <cell r="CH1673">
            <v>135588.29</v>
          </cell>
          <cell r="CI1673">
            <v>2.7352940411482143</v>
          </cell>
          <cell r="CJ1673">
            <v>223451.59031167894</v>
          </cell>
          <cell r="CK1673">
            <v>6693.8219797679994</v>
          </cell>
          <cell r="CL1673">
            <v>5824.2813794549993</v>
          </cell>
          <cell r="CM1673">
            <v>30.746099999999998</v>
          </cell>
          <cell r="CN1673">
            <v>7545.6600459727406</v>
          </cell>
          <cell r="CO1673">
            <v>885.94702673399991</v>
          </cell>
          <cell r="CP1673">
            <v>564.38106888239997</v>
          </cell>
          <cell r="CQ1673">
            <v>5.6664300000000001</v>
          </cell>
          <cell r="CR1673">
            <v>0</v>
          </cell>
          <cell r="CS1673">
            <v>333.09294899073041</v>
          </cell>
          <cell r="CT1673">
            <v>10416911.040027481</v>
          </cell>
          <cell r="CU1673">
            <v>0</v>
          </cell>
          <cell r="CV1673">
            <v>496.5187689</v>
          </cell>
          <cell r="CW1673">
            <v>7837.4811527230677</v>
          </cell>
          <cell r="CX1673">
            <v>1107.4337834174999</v>
          </cell>
          <cell r="CY1673">
            <v>3314.098137042</v>
          </cell>
          <cell r="CZ1673">
            <v>0</v>
          </cell>
          <cell r="DA1673">
            <v>0</v>
          </cell>
          <cell r="DB1673">
            <v>0</v>
          </cell>
          <cell r="DC1673">
            <v>0</v>
          </cell>
        </row>
        <row r="1674">
          <cell r="C1674" t="str">
            <v>W30x132</v>
          </cell>
          <cell r="D1674" t="str">
            <v>F</v>
          </cell>
          <cell r="E1674">
            <v>132</v>
          </cell>
          <cell r="F1674">
            <v>38.9</v>
          </cell>
          <cell r="G1674">
            <v>30.3</v>
          </cell>
          <cell r="H1674">
            <v>0</v>
          </cell>
          <cell r="I1674">
            <v>0</v>
          </cell>
          <cell r="J1674">
            <v>10.5</v>
          </cell>
          <cell r="K1674">
            <v>0</v>
          </cell>
          <cell r="L1674">
            <v>0</v>
          </cell>
          <cell r="M1674">
            <v>0.61499999999999999</v>
          </cell>
          <cell r="N1674">
            <v>1</v>
          </cell>
          <cell r="O1674">
            <v>0</v>
          </cell>
          <cell r="P1674">
            <v>0</v>
          </cell>
          <cell r="Q1674">
            <v>0</v>
          </cell>
          <cell r="R1674">
            <v>1.65</v>
          </cell>
          <cell r="S1674">
            <v>1.875</v>
          </cell>
          <cell r="T1674">
            <v>1.125</v>
          </cell>
          <cell r="U1674">
            <v>27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5.27</v>
          </cell>
          <cell r="AB1674">
            <v>0</v>
          </cell>
          <cell r="AC1674">
            <v>43.9</v>
          </cell>
          <cell r="AD1674">
            <v>0</v>
          </cell>
          <cell r="AE1674">
            <v>0</v>
          </cell>
          <cell r="AF1674">
            <v>33.4</v>
          </cell>
          <cell r="AG1674">
            <v>2050</v>
          </cell>
          <cell r="AH1674">
            <v>10500</v>
          </cell>
          <cell r="AI1674">
            <v>5770</v>
          </cell>
          <cell r="AJ1674">
            <v>437</v>
          </cell>
          <cell r="AK1674">
            <v>380</v>
          </cell>
          <cell r="AL1674">
            <v>12.2</v>
          </cell>
          <cell r="AM1674">
            <v>196</v>
          </cell>
          <cell r="AN1674">
            <v>58.4</v>
          </cell>
          <cell r="AO1674">
            <v>37.200000000000003</v>
          </cell>
          <cell r="AP1674">
            <v>2.25</v>
          </cell>
          <cell r="AQ1674">
            <v>0</v>
          </cell>
          <cell r="AR1674">
            <v>9.7200000000000006</v>
          </cell>
          <cell r="AS1674">
            <v>42100</v>
          </cell>
          <cell r="AT1674">
            <v>0</v>
          </cell>
          <cell r="AU1674">
            <v>77.3</v>
          </cell>
          <cell r="AV1674">
            <v>204</v>
          </cell>
          <cell r="AW1674">
            <v>72.8</v>
          </cell>
          <cell r="AX1674">
            <v>216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D1674" t="str">
            <v>W760x196</v>
          </cell>
          <cell r="BE1674" t="str">
            <v>W760x196</v>
          </cell>
          <cell r="BF1674">
            <v>196.5</v>
          </cell>
          <cell r="BG1674">
            <v>251.16489089999999</v>
          </cell>
          <cell r="BH1674">
            <v>76.9923</v>
          </cell>
          <cell r="BI1674">
            <v>0</v>
          </cell>
          <cell r="BJ1674">
            <v>0</v>
          </cell>
          <cell r="BK1674">
            <v>26.680499999999999</v>
          </cell>
          <cell r="BL1674">
            <v>0</v>
          </cell>
          <cell r="BM1674">
            <v>0</v>
          </cell>
          <cell r="BN1674">
            <v>1.5627149999999999</v>
          </cell>
          <cell r="BO1674">
            <v>2.5409999999999999</v>
          </cell>
          <cell r="BP1674">
            <v>0</v>
          </cell>
          <cell r="BQ1674">
            <v>0</v>
          </cell>
          <cell r="BR1674">
            <v>0</v>
          </cell>
          <cell r="BS1674">
            <v>4.1926499999999995</v>
          </cell>
          <cell r="BT1674">
            <v>4.7643750000000002</v>
          </cell>
          <cell r="BU1674">
            <v>2.858625</v>
          </cell>
          <cell r="BV1674">
            <v>68.399999999999991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5.27</v>
          </cell>
          <cell r="CC1674">
            <v>0</v>
          </cell>
          <cell r="CD1674">
            <v>43.9</v>
          </cell>
          <cell r="CE1674">
            <v>0</v>
          </cell>
          <cell r="CF1674">
            <v>0</v>
          </cell>
          <cell r="CG1674">
            <v>2346.4501999999998</v>
          </cell>
          <cell r="CH1674">
            <v>144018.65</v>
          </cell>
          <cell r="CI1674">
            <v>2.1274509208930557</v>
          </cell>
          <cell r="CJ1674">
            <v>240543.96942134097</v>
          </cell>
          <cell r="CK1674">
            <v>7169.6083459769998</v>
          </cell>
          <cell r="CL1674">
            <v>6234.4420399799992</v>
          </cell>
          <cell r="CM1674">
            <v>31.000199999999996</v>
          </cell>
          <cell r="CN1674">
            <v>8170.9909890091558</v>
          </cell>
          <cell r="CO1674">
            <v>958.13530298639989</v>
          </cell>
          <cell r="CP1674">
            <v>610.3190628612</v>
          </cell>
          <cell r="CQ1674">
            <v>5.7172499999999999</v>
          </cell>
          <cell r="CR1674">
            <v>0</v>
          </cell>
          <cell r="CS1674">
            <v>405.21445108759696</v>
          </cell>
          <cell r="CT1674">
            <v>11332091.854913615</v>
          </cell>
          <cell r="CU1674">
            <v>0</v>
          </cell>
          <cell r="CV1674">
            <v>499.10144129999998</v>
          </cell>
          <cell r="CW1674">
            <v>8504.500825295243</v>
          </cell>
          <cell r="CX1674">
            <v>1194.3878434487999</v>
          </cell>
          <cell r="CY1674">
            <v>3543.7881069359996</v>
          </cell>
          <cell r="CZ1674">
            <v>0</v>
          </cell>
          <cell r="DA1674">
            <v>0</v>
          </cell>
          <cell r="DB1674">
            <v>0</v>
          </cell>
          <cell r="DC1674">
            <v>0</v>
          </cell>
        </row>
        <row r="1675">
          <cell r="C1675" t="str">
            <v>W30x148</v>
          </cell>
          <cell r="D1675" t="str">
            <v>F</v>
          </cell>
          <cell r="E1675">
            <v>148</v>
          </cell>
          <cell r="F1675">
            <v>43.5</v>
          </cell>
          <cell r="G1675">
            <v>30.7</v>
          </cell>
          <cell r="H1675">
            <v>0</v>
          </cell>
          <cell r="I1675">
            <v>0</v>
          </cell>
          <cell r="J1675">
            <v>10.5</v>
          </cell>
          <cell r="K1675">
            <v>0</v>
          </cell>
          <cell r="L1675">
            <v>0</v>
          </cell>
          <cell r="M1675">
            <v>0.65</v>
          </cell>
          <cell r="N1675">
            <v>1.18</v>
          </cell>
          <cell r="O1675">
            <v>0</v>
          </cell>
          <cell r="P1675">
            <v>0</v>
          </cell>
          <cell r="Q1675">
            <v>0</v>
          </cell>
          <cell r="R1675">
            <v>1.83</v>
          </cell>
          <cell r="S1675">
            <v>2.0625</v>
          </cell>
          <cell r="T1675">
            <v>1.125</v>
          </cell>
          <cell r="U1675">
            <v>27.04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4.4400000000000004</v>
          </cell>
          <cell r="AB1675">
            <v>0</v>
          </cell>
          <cell r="AC1675">
            <v>41.6</v>
          </cell>
          <cell r="AD1675">
            <v>0</v>
          </cell>
          <cell r="AE1675">
            <v>0</v>
          </cell>
          <cell r="AF1675">
            <v>37.299999999999997</v>
          </cell>
          <cell r="AG1675">
            <v>2310</v>
          </cell>
          <cell r="AH1675">
            <v>6270</v>
          </cell>
          <cell r="AI1675">
            <v>6680</v>
          </cell>
          <cell r="AJ1675">
            <v>500</v>
          </cell>
          <cell r="AK1675">
            <v>436</v>
          </cell>
          <cell r="AL1675">
            <v>12.4</v>
          </cell>
          <cell r="AM1675">
            <v>227</v>
          </cell>
          <cell r="AN1675">
            <v>68</v>
          </cell>
          <cell r="AO1675">
            <v>43.3</v>
          </cell>
          <cell r="AP1675">
            <v>2.2799999999999998</v>
          </cell>
          <cell r="AQ1675">
            <v>0</v>
          </cell>
          <cell r="AR1675">
            <v>14.5</v>
          </cell>
          <cell r="AS1675">
            <v>49400</v>
          </cell>
          <cell r="AT1675">
            <v>0</v>
          </cell>
          <cell r="AU1675">
            <v>77.3</v>
          </cell>
          <cell r="AV1675">
            <v>239</v>
          </cell>
          <cell r="AW1675">
            <v>85.5</v>
          </cell>
          <cell r="AX1675">
            <v>247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D1675" t="str">
            <v>W760x220</v>
          </cell>
          <cell r="BE1675" t="str">
            <v>W760x220</v>
          </cell>
          <cell r="BF1675">
            <v>220.29999999999998</v>
          </cell>
          <cell r="BG1675">
            <v>280.86562349999997</v>
          </cell>
          <cell r="BH1675">
            <v>78.00869999999999</v>
          </cell>
          <cell r="BI1675">
            <v>0</v>
          </cell>
          <cell r="BJ1675">
            <v>0</v>
          </cell>
          <cell r="BK1675">
            <v>26.680499999999999</v>
          </cell>
          <cell r="BL1675">
            <v>0</v>
          </cell>
          <cell r="BM1675">
            <v>0</v>
          </cell>
          <cell r="BN1675">
            <v>1.6516500000000001</v>
          </cell>
          <cell r="BO1675">
            <v>2.9983799999999996</v>
          </cell>
          <cell r="BP1675">
            <v>0</v>
          </cell>
          <cell r="BQ1675">
            <v>0</v>
          </cell>
          <cell r="BR1675">
            <v>0</v>
          </cell>
          <cell r="BS1675">
            <v>4.6500300000000001</v>
          </cell>
          <cell r="BT1675">
            <v>5.2408124999999997</v>
          </cell>
          <cell r="BU1675">
            <v>2.858625</v>
          </cell>
          <cell r="BV1675">
            <v>68.5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4.4400000000000004</v>
          </cell>
          <cell r="CC1675">
            <v>0</v>
          </cell>
          <cell r="CD1675">
            <v>41.6</v>
          </cell>
          <cell r="CE1675">
            <v>0</v>
          </cell>
          <cell r="CF1675">
            <v>0</v>
          </cell>
          <cell r="CG1675">
            <v>2620.4368999999997</v>
          </cell>
          <cell r="CH1675">
            <v>162284.43</v>
          </cell>
          <cell r="CI1675">
            <v>1.2703921213332818</v>
          </cell>
          <cell r="CJ1675">
            <v>278480.71329888346</v>
          </cell>
          <cell r="CK1675">
            <v>8203.2132105000001</v>
          </cell>
          <cell r="CL1675">
            <v>7153.2019195559997</v>
          </cell>
          <cell r="CM1675">
            <v>31.508400000000002</v>
          </cell>
          <cell r="CN1675">
            <v>9463.3416046177463</v>
          </cell>
          <cell r="CO1675">
            <v>1115.6369966279999</v>
          </cell>
          <cell r="CP1675">
            <v>710.39826402929987</v>
          </cell>
          <cell r="CQ1675">
            <v>5.7934799999999997</v>
          </cell>
          <cell r="CR1675">
            <v>0</v>
          </cell>
          <cell r="CS1675">
            <v>604.48657826853446</v>
          </cell>
          <cell r="CT1675">
            <v>13297038.898639729</v>
          </cell>
          <cell r="CU1675">
            <v>0</v>
          </cell>
          <cell r="CV1675">
            <v>499.10144129999998</v>
          </cell>
          <cell r="CW1675">
            <v>9963.6063590468784</v>
          </cell>
          <cell r="CX1675">
            <v>1402.7494589954999</v>
          </cell>
          <cell r="CY1675">
            <v>4052.3873259869997</v>
          </cell>
          <cell r="CZ1675">
            <v>0</v>
          </cell>
          <cell r="DA1675">
            <v>0</v>
          </cell>
          <cell r="DB1675">
            <v>0</v>
          </cell>
          <cell r="DC1675">
            <v>0</v>
          </cell>
        </row>
        <row r="1676">
          <cell r="C1676" t="str">
            <v>W30x173</v>
          </cell>
          <cell r="D1676" t="str">
            <v>F</v>
          </cell>
          <cell r="E1676">
            <v>173</v>
          </cell>
          <cell r="F1676">
            <v>51</v>
          </cell>
          <cell r="G1676">
            <v>30.4</v>
          </cell>
          <cell r="H1676">
            <v>0</v>
          </cell>
          <cell r="I1676">
            <v>0</v>
          </cell>
          <cell r="J1676">
            <v>15</v>
          </cell>
          <cell r="K1676">
            <v>0</v>
          </cell>
          <cell r="L1676">
            <v>0</v>
          </cell>
          <cell r="M1676">
            <v>0.65500000000000003</v>
          </cell>
          <cell r="N1676">
            <v>1.07</v>
          </cell>
          <cell r="O1676">
            <v>0</v>
          </cell>
          <cell r="P1676">
            <v>0</v>
          </cell>
          <cell r="Q1676">
            <v>0</v>
          </cell>
          <cell r="R1676">
            <v>1.85</v>
          </cell>
          <cell r="S1676">
            <v>2</v>
          </cell>
          <cell r="T1676">
            <v>1.125</v>
          </cell>
          <cell r="U1676">
            <v>26.7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7.04</v>
          </cell>
          <cell r="AB1676">
            <v>0</v>
          </cell>
          <cell r="AC1676">
            <v>40.799999999999997</v>
          </cell>
          <cell r="AD1676">
            <v>0</v>
          </cell>
          <cell r="AE1676">
            <v>0</v>
          </cell>
          <cell r="AF1676">
            <v>38.6</v>
          </cell>
          <cell r="AG1676">
            <v>2090</v>
          </cell>
          <cell r="AH1676">
            <v>8270</v>
          </cell>
          <cell r="AI1676">
            <v>8230</v>
          </cell>
          <cell r="AJ1676">
            <v>607</v>
          </cell>
          <cell r="AK1676">
            <v>541</v>
          </cell>
          <cell r="AL1676">
            <v>12.7</v>
          </cell>
          <cell r="AM1676">
            <v>598</v>
          </cell>
          <cell r="AN1676">
            <v>123</v>
          </cell>
          <cell r="AO1676">
            <v>79.8</v>
          </cell>
          <cell r="AP1676">
            <v>3.42</v>
          </cell>
          <cell r="AQ1676">
            <v>0</v>
          </cell>
          <cell r="AR1676">
            <v>15.6</v>
          </cell>
          <cell r="AS1676">
            <v>129000</v>
          </cell>
          <cell r="AT1676">
            <v>0</v>
          </cell>
          <cell r="AU1676">
            <v>110</v>
          </cell>
          <cell r="AV1676">
            <v>439</v>
          </cell>
          <cell r="AW1676">
            <v>112</v>
          </cell>
          <cell r="AX1676">
            <v>300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D1676" t="str">
            <v>W760x257</v>
          </cell>
          <cell r="BE1676" t="str">
            <v>W760x257</v>
          </cell>
          <cell r="BF1676">
            <v>257.5</v>
          </cell>
          <cell r="BG1676">
            <v>329.29073099999999</v>
          </cell>
          <cell r="BH1676">
            <v>77.246399999999994</v>
          </cell>
          <cell r="BI1676">
            <v>0</v>
          </cell>
          <cell r="BJ1676">
            <v>0</v>
          </cell>
          <cell r="BK1676">
            <v>38.115000000000002</v>
          </cell>
          <cell r="BL1676">
            <v>0</v>
          </cell>
          <cell r="BM1676">
            <v>0</v>
          </cell>
          <cell r="BN1676">
            <v>1.664355</v>
          </cell>
          <cell r="BO1676">
            <v>2.7188699999999999</v>
          </cell>
          <cell r="BP1676">
            <v>0</v>
          </cell>
          <cell r="BQ1676">
            <v>0</v>
          </cell>
          <cell r="BR1676">
            <v>0</v>
          </cell>
          <cell r="BS1676">
            <v>4.70085</v>
          </cell>
          <cell r="BT1676">
            <v>5.0819999999999999</v>
          </cell>
          <cell r="BU1676">
            <v>2.858625</v>
          </cell>
          <cell r="BV1676">
            <v>67.599999999999994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7.04</v>
          </cell>
          <cell r="CC1676">
            <v>0</v>
          </cell>
          <cell r="CD1676">
            <v>40.799999999999997</v>
          </cell>
          <cell r="CE1676">
            <v>0</v>
          </cell>
          <cell r="CF1676">
            <v>0</v>
          </cell>
          <cell r="CG1676">
            <v>2711.7658000000001</v>
          </cell>
          <cell r="CH1676">
            <v>146828.76999999999</v>
          </cell>
          <cell r="CI1676">
            <v>1.6756208681700544</v>
          </cell>
          <cell r="CJ1676">
            <v>343098.24407931301</v>
          </cell>
          <cell r="CK1676">
            <v>9958.7008375469995</v>
          </cell>
          <cell r="CL1676">
            <v>8875.8766937609998</v>
          </cell>
          <cell r="CM1676">
            <v>32.270699999999998</v>
          </cell>
          <cell r="CN1676">
            <v>24929.860262385078</v>
          </cell>
          <cell r="CO1676">
            <v>2017.9904497829998</v>
          </cell>
          <cell r="CP1676">
            <v>1309.2328283958</v>
          </cell>
          <cell r="CQ1676">
            <v>8.6902200000000001</v>
          </cell>
          <cell r="CR1676">
            <v>0</v>
          </cell>
          <cell r="CS1676">
            <v>650.34418075787153</v>
          </cell>
          <cell r="CT1676">
            <v>34723036.800091602</v>
          </cell>
          <cell r="CU1676">
            <v>0</v>
          </cell>
          <cell r="CV1676">
            <v>710.23491000000001</v>
          </cell>
          <cell r="CW1676">
            <v>18301.352266199079</v>
          </cell>
          <cell r="CX1676">
            <v>1837.519759152</v>
          </cell>
          <cell r="CY1676">
            <v>4921.9279262999999</v>
          </cell>
          <cell r="CZ1676">
            <v>0</v>
          </cell>
          <cell r="DA1676">
            <v>0</v>
          </cell>
          <cell r="DB1676">
            <v>0</v>
          </cell>
          <cell r="DC1676">
            <v>0</v>
          </cell>
        </row>
        <row r="1677">
          <cell r="C1677" t="str">
            <v>W30x191</v>
          </cell>
          <cell r="D1677" t="str">
            <v>F</v>
          </cell>
          <cell r="E1677">
            <v>191</v>
          </cell>
          <cell r="F1677">
            <v>56.3</v>
          </cell>
          <cell r="G1677">
            <v>30.7</v>
          </cell>
          <cell r="H1677">
            <v>0</v>
          </cell>
          <cell r="I1677">
            <v>0</v>
          </cell>
          <cell r="J1677">
            <v>15</v>
          </cell>
          <cell r="K1677">
            <v>0</v>
          </cell>
          <cell r="L1677">
            <v>0</v>
          </cell>
          <cell r="M1677">
            <v>0.71</v>
          </cell>
          <cell r="N1677">
            <v>1.19</v>
          </cell>
          <cell r="O1677">
            <v>0</v>
          </cell>
          <cell r="P1677">
            <v>0</v>
          </cell>
          <cell r="Q1677">
            <v>0</v>
          </cell>
          <cell r="R1677">
            <v>1.97</v>
          </cell>
          <cell r="S1677">
            <v>2.0625</v>
          </cell>
          <cell r="T1677">
            <v>1.1875</v>
          </cell>
          <cell r="U1677">
            <v>26.759999999999998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6.35</v>
          </cell>
          <cell r="AB1677">
            <v>0</v>
          </cell>
          <cell r="AC1677">
            <v>37.700000000000003</v>
          </cell>
          <cell r="AD1677">
            <v>0</v>
          </cell>
          <cell r="AE1677">
            <v>0</v>
          </cell>
          <cell r="AF1677">
            <v>45.4</v>
          </cell>
          <cell r="AG1677">
            <v>2290</v>
          </cell>
          <cell r="AH1677">
            <v>5660</v>
          </cell>
          <cell r="AI1677">
            <v>9200</v>
          </cell>
          <cell r="AJ1677">
            <v>675</v>
          </cell>
          <cell r="AK1677">
            <v>600</v>
          </cell>
          <cell r="AL1677">
            <v>12.8</v>
          </cell>
          <cell r="AM1677">
            <v>673</v>
          </cell>
          <cell r="AN1677">
            <v>138</v>
          </cell>
          <cell r="AO1677">
            <v>89.5</v>
          </cell>
          <cell r="AP1677">
            <v>3.46</v>
          </cell>
          <cell r="AQ1677">
            <v>0</v>
          </cell>
          <cell r="AR1677">
            <v>21</v>
          </cell>
          <cell r="AS1677">
            <v>146000</v>
          </cell>
          <cell r="AT1677">
            <v>0</v>
          </cell>
          <cell r="AU1677">
            <v>111</v>
          </cell>
          <cell r="AV1677">
            <v>494</v>
          </cell>
          <cell r="AW1677">
            <v>125</v>
          </cell>
          <cell r="AX1677">
            <v>334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D1677" t="str">
            <v>W760x284</v>
          </cell>
          <cell r="BE1677" t="str">
            <v>W760x284</v>
          </cell>
          <cell r="BF1677">
            <v>284.3</v>
          </cell>
          <cell r="BG1677">
            <v>363.51114029999997</v>
          </cell>
          <cell r="BH1677">
            <v>78.00869999999999</v>
          </cell>
          <cell r="BI1677">
            <v>0</v>
          </cell>
          <cell r="BJ1677">
            <v>0</v>
          </cell>
          <cell r="BK1677">
            <v>38.115000000000002</v>
          </cell>
          <cell r="BL1677">
            <v>0</v>
          </cell>
          <cell r="BM1677">
            <v>0</v>
          </cell>
          <cell r="BN1677">
            <v>1.8041099999999999</v>
          </cell>
          <cell r="BO1677">
            <v>3.02379</v>
          </cell>
          <cell r="BP1677">
            <v>0</v>
          </cell>
          <cell r="BQ1677">
            <v>0</v>
          </cell>
          <cell r="BR1677">
            <v>0</v>
          </cell>
          <cell r="BS1677">
            <v>5.0057700000000001</v>
          </cell>
          <cell r="BT1677">
            <v>5.2408124999999997</v>
          </cell>
          <cell r="BU1677">
            <v>3.0174374999999998</v>
          </cell>
          <cell r="BV1677">
            <v>67.7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6.35</v>
          </cell>
          <cell r="CC1677">
            <v>0</v>
          </cell>
          <cell r="CD1677">
            <v>37.700000000000003</v>
          </cell>
          <cell r="CE1677">
            <v>0</v>
          </cell>
          <cell r="CF1677">
            <v>0</v>
          </cell>
          <cell r="CG1677">
            <v>3189.4861999999998</v>
          </cell>
          <cell r="CH1677">
            <v>160879.37</v>
          </cell>
          <cell r="CI1677">
            <v>1.1467973535480662</v>
          </cell>
          <cell r="CJ1677">
            <v>383536.31172900117</v>
          </cell>
          <cell r="CK1677">
            <v>11074.337834174999</v>
          </cell>
          <cell r="CL1677">
            <v>9843.8558525999997</v>
          </cell>
          <cell r="CM1677">
            <v>32.524799999999999</v>
          </cell>
          <cell r="CN1677">
            <v>28056.514977567153</v>
          </cell>
          <cell r="CO1677">
            <v>2264.086846098</v>
          </cell>
          <cell r="CP1677">
            <v>1468.3751646794999</v>
          </cell>
          <cell r="CQ1677">
            <v>8.7918599999999998</v>
          </cell>
          <cell r="CR1677">
            <v>0</v>
          </cell>
          <cell r="CS1677">
            <v>875.46332025098093</v>
          </cell>
          <cell r="CT1677">
            <v>39298940.874522276</v>
          </cell>
          <cell r="CU1677">
            <v>0</v>
          </cell>
          <cell r="CV1677">
            <v>716.69159100000002</v>
          </cell>
          <cell r="CW1677">
            <v>20594.232390665933</v>
          </cell>
          <cell r="CX1677">
            <v>2050.803302625</v>
          </cell>
          <cell r="CY1677">
            <v>5479.7464246139998</v>
          </cell>
          <cell r="CZ1677">
            <v>0</v>
          </cell>
          <cell r="DA1677">
            <v>0</v>
          </cell>
          <cell r="DB1677">
            <v>0</v>
          </cell>
          <cell r="DC1677">
            <v>0</v>
          </cell>
        </row>
        <row r="1678">
          <cell r="C1678" t="str">
            <v>W30x211</v>
          </cell>
          <cell r="D1678" t="str">
            <v>F</v>
          </cell>
          <cell r="E1678">
            <v>211</v>
          </cell>
          <cell r="F1678">
            <v>62.2</v>
          </cell>
          <cell r="G1678">
            <v>30.9</v>
          </cell>
          <cell r="H1678">
            <v>0</v>
          </cell>
          <cell r="I1678">
            <v>0</v>
          </cell>
          <cell r="J1678">
            <v>15.1</v>
          </cell>
          <cell r="K1678">
            <v>0</v>
          </cell>
          <cell r="L1678">
            <v>0</v>
          </cell>
          <cell r="M1678">
            <v>0.77500000000000002</v>
          </cell>
          <cell r="N1678">
            <v>1.32</v>
          </cell>
          <cell r="O1678">
            <v>0</v>
          </cell>
          <cell r="P1678">
            <v>0</v>
          </cell>
          <cell r="Q1678">
            <v>0</v>
          </cell>
          <cell r="R1678">
            <v>2.1</v>
          </cell>
          <cell r="S1678">
            <v>2.25</v>
          </cell>
          <cell r="T1678">
            <v>1.1875</v>
          </cell>
          <cell r="U1678">
            <v>26.7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5.74</v>
          </cell>
          <cell r="AB1678">
            <v>0</v>
          </cell>
          <cell r="AC1678">
            <v>34.5</v>
          </cell>
          <cell r="AD1678">
            <v>0</v>
          </cell>
          <cell r="AE1678">
            <v>0</v>
          </cell>
          <cell r="AF1678">
            <v>54.1</v>
          </cell>
          <cell r="AG1678">
            <v>2530</v>
          </cell>
          <cell r="AH1678">
            <v>3840</v>
          </cell>
          <cell r="AI1678">
            <v>10300</v>
          </cell>
          <cell r="AJ1678">
            <v>751</v>
          </cell>
          <cell r="AK1678">
            <v>665</v>
          </cell>
          <cell r="AL1678">
            <v>12.9</v>
          </cell>
          <cell r="AM1678">
            <v>757</v>
          </cell>
          <cell r="AN1678">
            <v>155</v>
          </cell>
          <cell r="AO1678">
            <v>100</v>
          </cell>
          <cell r="AP1678">
            <v>3.49</v>
          </cell>
          <cell r="AQ1678">
            <v>0</v>
          </cell>
          <cell r="AR1678">
            <v>28.4</v>
          </cell>
          <cell r="AS1678">
            <v>166000</v>
          </cell>
          <cell r="AT1678">
            <v>0</v>
          </cell>
          <cell r="AU1678">
            <v>112</v>
          </cell>
          <cell r="AV1678">
            <v>556</v>
          </cell>
          <cell r="AW1678">
            <v>140</v>
          </cell>
          <cell r="AX1678">
            <v>372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D1678" t="str">
            <v>W760x314</v>
          </cell>
          <cell r="BE1678" t="str">
            <v>W760x314</v>
          </cell>
          <cell r="BF1678">
            <v>314.10000000000002</v>
          </cell>
          <cell r="BG1678">
            <v>401.60555820000002</v>
          </cell>
          <cell r="BH1678">
            <v>78.516899999999993</v>
          </cell>
          <cell r="BI1678">
            <v>0</v>
          </cell>
          <cell r="BJ1678">
            <v>0</v>
          </cell>
          <cell r="BK1678">
            <v>38.369099999999996</v>
          </cell>
          <cell r="BL1678">
            <v>0</v>
          </cell>
          <cell r="BM1678">
            <v>0</v>
          </cell>
          <cell r="BN1678">
            <v>1.9692750000000001</v>
          </cell>
          <cell r="BO1678">
            <v>3.35412</v>
          </cell>
          <cell r="BP1678">
            <v>0</v>
          </cell>
          <cell r="BQ1678">
            <v>0</v>
          </cell>
          <cell r="BR1678">
            <v>0</v>
          </cell>
          <cell r="BS1678">
            <v>5.3361000000000001</v>
          </cell>
          <cell r="BT1678">
            <v>5.7172499999999999</v>
          </cell>
          <cell r="BU1678">
            <v>3.0174374999999998</v>
          </cell>
          <cell r="BV1678">
            <v>67.599999999999994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5.74</v>
          </cell>
          <cell r="CC1678">
            <v>0</v>
          </cell>
          <cell r="CD1678">
            <v>34.5</v>
          </cell>
          <cell r="CE1678">
            <v>0</v>
          </cell>
          <cell r="CF1678">
            <v>0</v>
          </cell>
          <cell r="CG1678">
            <v>3800.6873000000001</v>
          </cell>
          <cell r="CH1678">
            <v>177740.09</v>
          </cell>
          <cell r="CI1678">
            <v>0.77803919392660326</v>
          </cell>
          <cell r="CJ1678">
            <v>429393.91421833826</v>
          </cell>
          <cell r="CK1678">
            <v>12321.226242170998</v>
          </cell>
          <cell r="CL1678">
            <v>10910.273569965</v>
          </cell>
          <cell r="CM1678">
            <v>32.7789</v>
          </cell>
          <cell r="CN1678">
            <v>31558.368258571078</v>
          </cell>
          <cell r="CO1678">
            <v>2542.996095255</v>
          </cell>
          <cell r="CP1678">
            <v>1640.6426420999999</v>
          </cell>
          <cell r="CQ1678">
            <v>8.8680900000000005</v>
          </cell>
          <cell r="CR1678">
            <v>0</v>
          </cell>
          <cell r="CS1678">
            <v>1183.9599188156124</v>
          </cell>
          <cell r="CT1678">
            <v>44682357.43267601</v>
          </cell>
          <cell r="CU1678">
            <v>0</v>
          </cell>
          <cell r="CV1678">
            <v>723.14827199999991</v>
          </cell>
          <cell r="CW1678">
            <v>23178.933621883116</v>
          </cell>
          <cell r="CX1678">
            <v>2296.8996989399998</v>
          </cell>
          <cell r="CY1678">
            <v>6103.1906286119993</v>
          </cell>
          <cell r="CZ1678">
            <v>0</v>
          </cell>
          <cell r="DA1678">
            <v>0</v>
          </cell>
          <cell r="DB1678">
            <v>0</v>
          </cell>
          <cell r="DC1678">
            <v>0</v>
          </cell>
        </row>
        <row r="1679">
          <cell r="C1679" t="str">
            <v>W30x235</v>
          </cell>
          <cell r="D1679" t="str">
            <v>F</v>
          </cell>
          <cell r="E1679">
            <v>235</v>
          </cell>
          <cell r="F1679">
            <v>69.2</v>
          </cell>
          <cell r="G1679">
            <v>31.3</v>
          </cell>
          <cell r="H1679">
            <v>0</v>
          </cell>
          <cell r="I1679">
            <v>0</v>
          </cell>
          <cell r="J1679">
            <v>15.1</v>
          </cell>
          <cell r="K1679">
            <v>0</v>
          </cell>
          <cell r="L1679">
            <v>0</v>
          </cell>
          <cell r="M1679">
            <v>0.83</v>
          </cell>
          <cell r="N1679">
            <v>1.5</v>
          </cell>
          <cell r="O1679">
            <v>0</v>
          </cell>
          <cell r="P1679">
            <v>0</v>
          </cell>
          <cell r="Q1679">
            <v>0</v>
          </cell>
          <cell r="R1679">
            <v>2.29</v>
          </cell>
          <cell r="S1679">
            <v>2.375</v>
          </cell>
          <cell r="T1679">
            <v>1.25</v>
          </cell>
          <cell r="U1679">
            <v>26.72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5.0199999999999996</v>
          </cell>
          <cell r="AB1679">
            <v>0</v>
          </cell>
          <cell r="AC1679">
            <v>32.200000000000003</v>
          </cell>
          <cell r="AD1679">
            <v>0</v>
          </cell>
          <cell r="AE1679">
            <v>0</v>
          </cell>
          <cell r="AF1679">
            <v>62.1</v>
          </cell>
          <cell r="AG1679">
            <v>2830</v>
          </cell>
          <cell r="AH1679">
            <v>2440</v>
          </cell>
          <cell r="AI1679">
            <v>11700</v>
          </cell>
          <cell r="AJ1679">
            <v>847</v>
          </cell>
          <cell r="AK1679">
            <v>748</v>
          </cell>
          <cell r="AL1679">
            <v>13</v>
          </cell>
          <cell r="AM1679">
            <v>855</v>
          </cell>
          <cell r="AN1679">
            <v>175</v>
          </cell>
          <cell r="AO1679">
            <v>114</v>
          </cell>
          <cell r="AP1679">
            <v>3.51</v>
          </cell>
          <cell r="AQ1679">
            <v>0</v>
          </cell>
          <cell r="AR1679">
            <v>40.299999999999997</v>
          </cell>
          <cell r="AS1679">
            <v>190000</v>
          </cell>
          <cell r="AT1679">
            <v>0</v>
          </cell>
          <cell r="AU1679">
            <v>112</v>
          </cell>
          <cell r="AV1679">
            <v>633</v>
          </cell>
          <cell r="AW1679">
            <v>159</v>
          </cell>
          <cell r="AX1679">
            <v>420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D1679" t="str">
            <v>W760x350</v>
          </cell>
          <cell r="BE1679" t="str">
            <v>W760x350</v>
          </cell>
          <cell r="BF1679">
            <v>349.8</v>
          </cell>
          <cell r="BG1679">
            <v>446.80232519999998</v>
          </cell>
          <cell r="BH1679">
            <v>79.533299999999997</v>
          </cell>
          <cell r="BI1679">
            <v>0</v>
          </cell>
          <cell r="BJ1679">
            <v>0</v>
          </cell>
          <cell r="BK1679">
            <v>38.369099999999996</v>
          </cell>
          <cell r="BL1679">
            <v>0</v>
          </cell>
          <cell r="BM1679">
            <v>0</v>
          </cell>
          <cell r="BN1679">
            <v>2.1090299999999997</v>
          </cell>
          <cell r="BO1679">
            <v>3.8114999999999997</v>
          </cell>
          <cell r="BP1679">
            <v>0</v>
          </cell>
          <cell r="BQ1679">
            <v>0</v>
          </cell>
          <cell r="BR1679">
            <v>0</v>
          </cell>
          <cell r="BS1679">
            <v>5.8188899999999997</v>
          </cell>
          <cell r="BT1679">
            <v>6.0348749999999995</v>
          </cell>
          <cell r="BU1679">
            <v>3.17625</v>
          </cell>
          <cell r="BV1679">
            <v>67.599999999999994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5.0199999999999996</v>
          </cell>
          <cell r="CC1679">
            <v>0</v>
          </cell>
          <cell r="CD1679">
            <v>32.200000000000003</v>
          </cell>
          <cell r="CE1679">
            <v>0</v>
          </cell>
          <cell r="CF1679">
            <v>0</v>
          </cell>
          <cell r="CG1679">
            <v>4362.7112999999999</v>
          </cell>
          <cell r="CH1679">
            <v>198815.99</v>
          </cell>
          <cell r="CI1679">
            <v>0.49437907114086249</v>
          </cell>
          <cell r="CJ1679">
            <v>487758.1355684037</v>
          </cell>
          <cell r="CK1679">
            <v>13896.243178586999</v>
          </cell>
          <cell r="CL1679">
            <v>12272.006962907999</v>
          </cell>
          <cell r="CM1679">
            <v>33.033000000000001</v>
          </cell>
          <cell r="CN1679">
            <v>35643.863753075653</v>
          </cell>
          <cell r="CO1679">
            <v>2871.1246236749998</v>
          </cell>
          <cell r="CP1679">
            <v>1870.332611994</v>
          </cell>
          <cell r="CQ1679">
            <v>8.9189099999999986</v>
          </cell>
          <cell r="CR1679">
            <v>0</v>
          </cell>
          <cell r="CS1679">
            <v>1680.0558002911682</v>
          </cell>
          <cell r="CT1679">
            <v>51142457.302460499</v>
          </cell>
          <cell r="CU1679">
            <v>0</v>
          </cell>
          <cell r="CV1679">
            <v>723.14827199999991</v>
          </cell>
          <cell r="CW1679">
            <v>26388.965796136712</v>
          </cell>
          <cell r="CX1679">
            <v>2608.621800939</v>
          </cell>
          <cell r="CY1679">
            <v>6890.6990968199998</v>
          </cell>
          <cell r="CZ1679">
            <v>0</v>
          </cell>
          <cell r="DA1679">
            <v>0</v>
          </cell>
          <cell r="DB1679">
            <v>0</v>
          </cell>
          <cell r="DC1679">
            <v>0</v>
          </cell>
        </row>
        <row r="1680">
          <cell r="C1680" t="str">
            <v>W30x261</v>
          </cell>
          <cell r="D1680" t="str">
            <v>F</v>
          </cell>
          <cell r="E1680">
            <v>261</v>
          </cell>
          <cell r="F1680">
            <v>76.900000000000006</v>
          </cell>
          <cell r="G1680">
            <v>31.6</v>
          </cell>
          <cell r="H1680">
            <v>0</v>
          </cell>
          <cell r="I1680">
            <v>0</v>
          </cell>
          <cell r="J1680">
            <v>15.2</v>
          </cell>
          <cell r="K1680">
            <v>0</v>
          </cell>
          <cell r="L1680">
            <v>0</v>
          </cell>
          <cell r="M1680">
            <v>0.93</v>
          </cell>
          <cell r="N1680">
            <v>1.65</v>
          </cell>
          <cell r="O1680">
            <v>0</v>
          </cell>
          <cell r="P1680">
            <v>0</v>
          </cell>
          <cell r="Q1680">
            <v>0</v>
          </cell>
          <cell r="R1680">
            <v>2.44</v>
          </cell>
          <cell r="S1680">
            <v>2.5625</v>
          </cell>
          <cell r="T1680">
            <v>1.3125</v>
          </cell>
          <cell r="U1680">
            <v>26.720000000000002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4.59</v>
          </cell>
          <cell r="AB1680">
            <v>0</v>
          </cell>
          <cell r="AC1680">
            <v>28.7</v>
          </cell>
          <cell r="AD1680">
            <v>0</v>
          </cell>
          <cell r="AE1680">
            <v>0</v>
          </cell>
          <cell r="AF1680">
            <v>0</v>
          </cell>
          <cell r="AG1680">
            <v>3110</v>
          </cell>
          <cell r="AH1680">
            <v>1680</v>
          </cell>
          <cell r="AI1680">
            <v>13100</v>
          </cell>
          <cell r="AJ1680">
            <v>943</v>
          </cell>
          <cell r="AK1680">
            <v>829</v>
          </cell>
          <cell r="AL1680">
            <v>13.1</v>
          </cell>
          <cell r="AM1680">
            <v>959</v>
          </cell>
          <cell r="AN1680">
            <v>196</v>
          </cell>
          <cell r="AO1680">
            <v>127</v>
          </cell>
          <cell r="AP1680">
            <v>3.53</v>
          </cell>
          <cell r="AQ1680">
            <v>0</v>
          </cell>
          <cell r="AR1680">
            <v>54.1</v>
          </cell>
          <cell r="AS1680">
            <v>215000</v>
          </cell>
          <cell r="AT1680">
            <v>0</v>
          </cell>
          <cell r="AU1680">
            <v>114</v>
          </cell>
          <cell r="AV1680">
            <v>710</v>
          </cell>
          <cell r="AW1680">
            <v>176</v>
          </cell>
          <cell r="AX1680">
            <v>468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D1680" t="str">
            <v>W760x389</v>
          </cell>
          <cell r="BE1680" t="str">
            <v>W760x389</v>
          </cell>
          <cell r="BF1680">
            <v>388.5</v>
          </cell>
          <cell r="BG1680">
            <v>496.5187689</v>
          </cell>
          <cell r="BH1680">
            <v>80.295600000000007</v>
          </cell>
          <cell r="BI1680">
            <v>0</v>
          </cell>
          <cell r="BJ1680">
            <v>0</v>
          </cell>
          <cell r="BK1680">
            <v>38.623199999999997</v>
          </cell>
          <cell r="BL1680">
            <v>0</v>
          </cell>
          <cell r="BM1680">
            <v>0</v>
          </cell>
          <cell r="BN1680">
            <v>2.36313</v>
          </cell>
          <cell r="BO1680">
            <v>4.1926499999999995</v>
          </cell>
          <cell r="BP1680">
            <v>0</v>
          </cell>
          <cell r="BQ1680">
            <v>0</v>
          </cell>
          <cell r="BR1680">
            <v>0</v>
          </cell>
          <cell r="BS1680">
            <v>6.2000399999999996</v>
          </cell>
          <cell r="BT1680">
            <v>6.5113124999999998</v>
          </cell>
          <cell r="BU1680">
            <v>3.3350624999999998</v>
          </cell>
          <cell r="BV1680">
            <v>67.599999999999994</v>
          </cell>
          <cell r="BW1680">
            <v>0</v>
          </cell>
          <cell r="BX1680">
            <v>0</v>
          </cell>
          <cell r="BY1680">
            <v>0</v>
          </cell>
          <cell r="BZ1680">
            <v>0</v>
          </cell>
          <cell r="CA1680">
            <v>0</v>
          </cell>
          <cell r="CB1680">
            <v>4.59</v>
          </cell>
          <cell r="CC1680">
            <v>0</v>
          </cell>
          <cell r="CD1680">
            <v>28.7</v>
          </cell>
          <cell r="CE1680">
            <v>0</v>
          </cell>
          <cell r="CF1680">
            <v>0</v>
          </cell>
          <cell r="CG1680">
            <v>0</v>
          </cell>
          <cell r="CH1680">
            <v>218486.83</v>
          </cell>
          <cell r="CI1680">
            <v>0.34039214734288892</v>
          </cell>
          <cell r="CJ1680">
            <v>546122.35691846907</v>
          </cell>
          <cell r="CK1680">
            <v>15471.260115002999</v>
          </cell>
          <cell r="CL1680">
            <v>13600.927503008999</v>
          </cell>
          <cell r="CM1680">
            <v>33.287099999999995</v>
          </cell>
          <cell r="CN1680">
            <v>39979.491624794799</v>
          </cell>
          <cell r="CO1680">
            <v>3215.6595785159998</v>
          </cell>
          <cell r="CP1680">
            <v>2083.6161554669998</v>
          </cell>
          <cell r="CQ1680">
            <v>8.9697299999999984</v>
          </cell>
          <cell r="CR1680">
            <v>0</v>
          </cell>
          <cell r="CS1680">
            <v>2255.3602678846701</v>
          </cell>
          <cell r="CT1680">
            <v>57871728.00015267</v>
          </cell>
          <cell r="CU1680">
            <v>0</v>
          </cell>
          <cell r="CV1680">
            <v>736.06163399999991</v>
          </cell>
          <cell r="CW1680">
            <v>29598.997970390308</v>
          </cell>
          <cell r="CX1680">
            <v>2887.5310500959999</v>
          </cell>
          <cell r="CY1680">
            <v>7678.2075650279994</v>
          </cell>
          <cell r="CZ1680">
            <v>0</v>
          </cell>
          <cell r="DA1680">
            <v>0</v>
          </cell>
          <cell r="DB1680">
            <v>0</v>
          </cell>
          <cell r="DC1680">
            <v>0</v>
          </cell>
        </row>
        <row r="1681">
          <cell r="C1681" t="str">
            <v>W30x292</v>
          </cell>
          <cell r="D1681" t="str">
            <v>T</v>
          </cell>
          <cell r="E1681">
            <v>292</v>
          </cell>
          <cell r="F1681">
            <v>85.9</v>
          </cell>
          <cell r="G1681">
            <v>32</v>
          </cell>
          <cell r="H1681">
            <v>0</v>
          </cell>
          <cell r="I1681">
            <v>0</v>
          </cell>
          <cell r="J1681">
            <v>15.3</v>
          </cell>
          <cell r="K1681">
            <v>0</v>
          </cell>
          <cell r="L1681">
            <v>0</v>
          </cell>
          <cell r="M1681">
            <v>1.02</v>
          </cell>
          <cell r="N1681">
            <v>1.85</v>
          </cell>
          <cell r="O1681">
            <v>0</v>
          </cell>
          <cell r="P1681">
            <v>0</v>
          </cell>
          <cell r="Q1681">
            <v>0</v>
          </cell>
          <cell r="R1681">
            <v>2.64</v>
          </cell>
          <cell r="S1681">
            <v>2.75</v>
          </cell>
          <cell r="T1681">
            <v>1.3125</v>
          </cell>
          <cell r="U1681">
            <v>26.72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4.12</v>
          </cell>
          <cell r="AB1681">
            <v>0</v>
          </cell>
          <cell r="AC1681">
            <v>26.2</v>
          </cell>
          <cell r="AD1681">
            <v>0</v>
          </cell>
          <cell r="AE1681">
            <v>0</v>
          </cell>
          <cell r="AF1681">
            <v>0</v>
          </cell>
          <cell r="AG1681">
            <v>3460</v>
          </cell>
          <cell r="AH1681">
            <v>1110</v>
          </cell>
          <cell r="AI1681">
            <v>14900</v>
          </cell>
          <cell r="AJ1681">
            <v>1060</v>
          </cell>
          <cell r="AK1681">
            <v>930</v>
          </cell>
          <cell r="AL1681">
            <v>13.2</v>
          </cell>
          <cell r="AM1681">
            <v>1100</v>
          </cell>
          <cell r="AN1681">
            <v>223</v>
          </cell>
          <cell r="AO1681">
            <v>144</v>
          </cell>
          <cell r="AP1681">
            <v>3.58</v>
          </cell>
          <cell r="AQ1681">
            <v>0</v>
          </cell>
          <cell r="AR1681">
            <v>75.2</v>
          </cell>
          <cell r="AS1681">
            <v>250000</v>
          </cell>
          <cell r="AT1681">
            <v>0</v>
          </cell>
          <cell r="AU1681">
            <v>115</v>
          </cell>
          <cell r="AV1681">
            <v>812</v>
          </cell>
          <cell r="AW1681">
            <v>199</v>
          </cell>
          <cell r="AX1681">
            <v>528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D1681" t="str">
            <v>W760x434</v>
          </cell>
          <cell r="BE1681" t="str">
            <v>W760x434</v>
          </cell>
          <cell r="BF1681">
            <v>434.6</v>
          </cell>
          <cell r="BG1681">
            <v>554.62889789999997</v>
          </cell>
          <cell r="BH1681">
            <v>81.311999999999998</v>
          </cell>
          <cell r="BI1681">
            <v>0</v>
          </cell>
          <cell r="BJ1681">
            <v>0</v>
          </cell>
          <cell r="BK1681">
            <v>38.877299999999998</v>
          </cell>
          <cell r="BL1681">
            <v>0</v>
          </cell>
          <cell r="BM1681">
            <v>0</v>
          </cell>
          <cell r="BN1681">
            <v>2.5918199999999998</v>
          </cell>
          <cell r="BO1681">
            <v>4.70085</v>
          </cell>
          <cell r="BP1681">
            <v>0</v>
          </cell>
          <cell r="BQ1681">
            <v>0</v>
          </cell>
          <cell r="BR1681">
            <v>0</v>
          </cell>
          <cell r="BS1681">
            <v>6.70824</v>
          </cell>
          <cell r="BT1681">
            <v>6.9877500000000001</v>
          </cell>
          <cell r="BU1681">
            <v>3.3350624999999998</v>
          </cell>
          <cell r="BV1681">
            <v>67.599999999999994</v>
          </cell>
          <cell r="BW1681">
            <v>0</v>
          </cell>
          <cell r="BX1681">
            <v>0</v>
          </cell>
          <cell r="BY1681">
            <v>0</v>
          </cell>
          <cell r="BZ1681">
            <v>0</v>
          </cell>
          <cell r="CA1681">
            <v>0</v>
          </cell>
          <cell r="CB1681">
            <v>4.12</v>
          </cell>
          <cell r="CC1681">
            <v>0</v>
          </cell>
          <cell r="CD1681">
            <v>26.2</v>
          </cell>
          <cell r="CE1681">
            <v>0</v>
          </cell>
          <cell r="CF1681">
            <v>0</v>
          </cell>
          <cell r="CG1681">
            <v>0</v>
          </cell>
          <cell r="CH1681">
            <v>243075.38</v>
          </cell>
          <cell r="CI1681">
            <v>0.22490195449440875</v>
          </cell>
          <cell r="CJ1681">
            <v>621162.07008283888</v>
          </cell>
          <cell r="CK1681">
            <v>17390.812006259999</v>
          </cell>
          <cell r="CL1681">
            <v>15257.97657153</v>
          </cell>
          <cell r="CM1681">
            <v>33.541199999999996</v>
          </cell>
          <cell r="CN1681">
            <v>45857.6024893371</v>
          </cell>
          <cell r="CO1681">
            <v>3658.6330918829999</v>
          </cell>
          <cell r="CP1681">
            <v>2362.5254046239997</v>
          </cell>
          <cell r="CQ1681">
            <v>9.0967800000000008</v>
          </cell>
          <cell r="CR1681">
            <v>0</v>
          </cell>
          <cell r="CS1681">
            <v>3134.9924610892272</v>
          </cell>
          <cell r="CT1681">
            <v>67292706.976921707</v>
          </cell>
          <cell r="CU1681">
            <v>0</v>
          </cell>
          <cell r="CV1681">
            <v>742.51831499999992</v>
          </cell>
          <cell r="CW1681">
            <v>33851.248383037928</v>
          </cell>
          <cell r="CX1681">
            <v>3264.8788577789996</v>
          </cell>
          <cell r="CY1681">
            <v>8662.5931502879994</v>
          </cell>
          <cell r="CZ1681">
            <v>0</v>
          </cell>
          <cell r="DA1681">
            <v>0</v>
          </cell>
          <cell r="DB1681">
            <v>0</v>
          </cell>
          <cell r="DC1681">
            <v>0</v>
          </cell>
        </row>
        <row r="1682">
          <cell r="C1682" t="str">
            <v>W30x326</v>
          </cell>
          <cell r="D1682" t="str">
            <v>T</v>
          </cell>
          <cell r="E1682">
            <v>326</v>
          </cell>
          <cell r="F1682">
            <v>95.8</v>
          </cell>
          <cell r="G1682">
            <v>32.4</v>
          </cell>
          <cell r="H1682">
            <v>0</v>
          </cell>
          <cell r="I1682">
            <v>0</v>
          </cell>
          <cell r="J1682">
            <v>15.4</v>
          </cell>
          <cell r="K1682">
            <v>0</v>
          </cell>
          <cell r="L1682">
            <v>0</v>
          </cell>
          <cell r="M1682">
            <v>1.1399999999999999</v>
          </cell>
          <cell r="N1682">
            <v>2.0499999999999998</v>
          </cell>
          <cell r="O1682">
            <v>0</v>
          </cell>
          <cell r="P1682">
            <v>0</v>
          </cell>
          <cell r="Q1682">
            <v>0</v>
          </cell>
          <cell r="R1682">
            <v>2.84</v>
          </cell>
          <cell r="S1682">
            <v>2.9375</v>
          </cell>
          <cell r="T1682">
            <v>1.375</v>
          </cell>
          <cell r="U1682">
            <v>26.72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3.75</v>
          </cell>
          <cell r="AB1682">
            <v>0</v>
          </cell>
          <cell r="AC1682">
            <v>23.4</v>
          </cell>
          <cell r="AD1682">
            <v>0</v>
          </cell>
          <cell r="AE1682">
            <v>0</v>
          </cell>
          <cell r="AF1682">
            <v>0</v>
          </cell>
          <cell r="AG1682">
            <v>3820</v>
          </cell>
          <cell r="AH1682">
            <v>749</v>
          </cell>
          <cell r="AI1682">
            <v>16800</v>
          </cell>
          <cell r="AJ1682">
            <v>1190</v>
          </cell>
          <cell r="AK1682">
            <v>1040</v>
          </cell>
          <cell r="AL1682">
            <v>13.2</v>
          </cell>
          <cell r="AM1682">
            <v>1240</v>
          </cell>
          <cell r="AN1682">
            <v>252</v>
          </cell>
          <cell r="AO1682">
            <v>162</v>
          </cell>
          <cell r="AP1682">
            <v>3.6</v>
          </cell>
          <cell r="AQ1682">
            <v>0</v>
          </cell>
          <cell r="AR1682">
            <v>103</v>
          </cell>
          <cell r="AS1682">
            <v>286000</v>
          </cell>
          <cell r="AT1682">
            <v>0</v>
          </cell>
          <cell r="AU1682">
            <v>117</v>
          </cell>
          <cell r="AV1682">
            <v>919</v>
          </cell>
          <cell r="AW1682">
            <v>221</v>
          </cell>
          <cell r="AX1682">
            <v>592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D1682" t="str">
            <v>W760x484</v>
          </cell>
          <cell r="BE1682" t="str">
            <v>W760x484</v>
          </cell>
          <cell r="BF1682">
            <v>485.20000000000005</v>
          </cell>
          <cell r="BG1682">
            <v>618.55003979999992</v>
          </cell>
          <cell r="BH1682">
            <v>82.328399999999988</v>
          </cell>
          <cell r="BI1682">
            <v>0</v>
          </cell>
          <cell r="BJ1682">
            <v>0</v>
          </cell>
          <cell r="BK1682">
            <v>39.131399999999999</v>
          </cell>
          <cell r="BL1682">
            <v>0</v>
          </cell>
          <cell r="BM1682">
            <v>0</v>
          </cell>
          <cell r="BN1682">
            <v>2.8967399999999999</v>
          </cell>
          <cell r="BO1682">
            <v>5.2090499999999995</v>
          </cell>
          <cell r="BP1682">
            <v>0</v>
          </cell>
          <cell r="BQ1682">
            <v>0</v>
          </cell>
          <cell r="BR1682">
            <v>0</v>
          </cell>
          <cell r="BS1682">
            <v>7.2164399999999995</v>
          </cell>
          <cell r="BT1682">
            <v>7.4641874999999995</v>
          </cell>
          <cell r="BU1682">
            <v>3.4938750000000001</v>
          </cell>
          <cell r="BV1682">
            <v>67.599999999999994</v>
          </cell>
          <cell r="BW1682">
            <v>0</v>
          </cell>
          <cell r="BX1682">
            <v>0</v>
          </cell>
          <cell r="BY1682">
            <v>0</v>
          </cell>
          <cell r="BZ1682">
            <v>0</v>
          </cell>
          <cell r="CA1682">
            <v>0</v>
          </cell>
          <cell r="CB1682">
            <v>3.75</v>
          </cell>
          <cell r="CC1682">
            <v>0</v>
          </cell>
          <cell r="CD1682">
            <v>23.4</v>
          </cell>
          <cell r="CE1682">
            <v>0</v>
          </cell>
          <cell r="CF1682">
            <v>0</v>
          </cell>
          <cell r="CG1682">
            <v>0</v>
          </cell>
          <cell r="CH1682">
            <v>268366.46000000002</v>
          </cell>
          <cell r="CI1682">
            <v>0.15175816569037132</v>
          </cell>
          <cell r="CJ1682">
            <v>700370.65620078472</v>
          </cell>
          <cell r="CK1682">
            <v>19523.64744099</v>
          </cell>
          <cell r="CL1682">
            <v>17062.683477840001</v>
          </cell>
          <cell r="CM1682">
            <v>33.541199999999996</v>
          </cell>
          <cell r="CN1682">
            <v>51694.024624343641</v>
          </cell>
          <cell r="CO1682">
            <v>4134.4194580919993</v>
          </cell>
          <cell r="CP1682">
            <v>2657.8410802019998</v>
          </cell>
          <cell r="CQ1682">
            <v>9.1476000000000006</v>
          </cell>
          <cell r="CR1682">
            <v>0</v>
          </cell>
          <cell r="CS1682">
            <v>4293.9391421833825</v>
          </cell>
          <cell r="CT1682">
            <v>76982856.781598434</v>
          </cell>
          <cell r="CU1682">
            <v>0</v>
          </cell>
          <cell r="CV1682">
            <v>755.43167699999992</v>
          </cell>
          <cell r="CW1682">
            <v>38311.942443364358</v>
          </cell>
          <cell r="CX1682">
            <v>3625.8202390409997</v>
          </cell>
          <cell r="CY1682">
            <v>9712.6044412319989</v>
          </cell>
          <cell r="CZ1682">
            <v>0</v>
          </cell>
          <cell r="DA1682">
            <v>0</v>
          </cell>
          <cell r="DB1682">
            <v>0</v>
          </cell>
          <cell r="DC1682">
            <v>0</v>
          </cell>
        </row>
        <row r="1683">
          <cell r="C1683" t="str">
            <v>W30x357</v>
          </cell>
          <cell r="D1683" t="str">
            <v>T</v>
          </cell>
          <cell r="E1683">
            <v>357</v>
          </cell>
          <cell r="F1683">
            <v>105</v>
          </cell>
          <cell r="G1683">
            <v>32.799999999999997</v>
          </cell>
          <cell r="H1683">
            <v>0</v>
          </cell>
          <cell r="I1683">
            <v>0</v>
          </cell>
          <cell r="J1683">
            <v>15.5</v>
          </cell>
          <cell r="K1683">
            <v>0</v>
          </cell>
          <cell r="L1683">
            <v>0</v>
          </cell>
          <cell r="M1683">
            <v>1.24</v>
          </cell>
          <cell r="N1683">
            <v>2.2400000000000002</v>
          </cell>
          <cell r="O1683">
            <v>0</v>
          </cell>
          <cell r="P1683">
            <v>0</v>
          </cell>
          <cell r="Q1683">
            <v>0</v>
          </cell>
          <cell r="R1683">
            <v>3.03</v>
          </cell>
          <cell r="S1683">
            <v>3.125</v>
          </cell>
          <cell r="T1683">
            <v>1.4375</v>
          </cell>
          <cell r="U1683">
            <v>26.74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3.45</v>
          </cell>
          <cell r="AB1683">
            <v>0</v>
          </cell>
          <cell r="AC1683">
            <v>21.6</v>
          </cell>
          <cell r="AD1683">
            <v>0</v>
          </cell>
          <cell r="AE1683">
            <v>0</v>
          </cell>
          <cell r="AF1683">
            <v>0</v>
          </cell>
          <cell r="AG1683">
            <v>4170</v>
          </cell>
          <cell r="AH1683">
            <v>539</v>
          </cell>
          <cell r="AI1683">
            <v>18700</v>
          </cell>
          <cell r="AJ1683">
            <v>1320</v>
          </cell>
          <cell r="AK1683">
            <v>1140</v>
          </cell>
          <cell r="AL1683">
            <v>13.3</v>
          </cell>
          <cell r="AM1683">
            <v>1390</v>
          </cell>
          <cell r="AN1683">
            <v>279</v>
          </cell>
          <cell r="AO1683">
            <v>179</v>
          </cell>
          <cell r="AP1683">
            <v>3.64</v>
          </cell>
          <cell r="AQ1683">
            <v>0</v>
          </cell>
          <cell r="AR1683">
            <v>134</v>
          </cell>
          <cell r="AS1683">
            <v>325000</v>
          </cell>
          <cell r="AT1683">
            <v>0</v>
          </cell>
          <cell r="AU1683">
            <v>118</v>
          </cell>
          <cell r="AV1683">
            <v>1020</v>
          </cell>
          <cell r="AW1683">
            <v>244</v>
          </cell>
          <cell r="AX1683">
            <v>654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D1683" t="str">
            <v>W760x531</v>
          </cell>
          <cell r="BE1683" t="str">
            <v>W760x531</v>
          </cell>
          <cell r="BF1683">
            <v>531.30000000000007</v>
          </cell>
          <cell r="BG1683">
            <v>677.951505</v>
          </cell>
          <cell r="BH1683">
            <v>83.344799999999992</v>
          </cell>
          <cell r="BI1683">
            <v>0</v>
          </cell>
          <cell r="BJ1683">
            <v>0</v>
          </cell>
          <cell r="BK1683">
            <v>39.3855</v>
          </cell>
          <cell r="BL1683">
            <v>0</v>
          </cell>
          <cell r="BM1683">
            <v>0</v>
          </cell>
          <cell r="BN1683">
            <v>3.1508400000000001</v>
          </cell>
          <cell r="BO1683">
            <v>5.69184</v>
          </cell>
          <cell r="BP1683">
            <v>0</v>
          </cell>
          <cell r="BQ1683">
            <v>0</v>
          </cell>
          <cell r="BR1683">
            <v>0</v>
          </cell>
          <cell r="BS1683">
            <v>7.6992299999999991</v>
          </cell>
          <cell r="BT1683">
            <v>7.9406249999999998</v>
          </cell>
          <cell r="BU1683">
            <v>3.6526874999999999</v>
          </cell>
          <cell r="BV1683">
            <v>67.7</v>
          </cell>
          <cell r="BW1683">
            <v>0</v>
          </cell>
          <cell r="BX1683">
            <v>0</v>
          </cell>
          <cell r="BY1683">
            <v>0</v>
          </cell>
          <cell r="BZ1683">
            <v>0</v>
          </cell>
          <cell r="CA1683">
            <v>0</v>
          </cell>
          <cell r="CB1683">
            <v>3.45</v>
          </cell>
          <cell r="CC1683">
            <v>0</v>
          </cell>
          <cell r="CD1683">
            <v>21.6</v>
          </cell>
          <cell r="CE1683">
            <v>0</v>
          </cell>
          <cell r="CF1683">
            <v>0</v>
          </cell>
          <cell r="CG1683">
            <v>0</v>
          </cell>
          <cell r="CH1683">
            <v>292955.01</v>
          </cell>
          <cell r="CI1683">
            <v>0.10920914727251019</v>
          </cell>
          <cell r="CJ1683">
            <v>779579.24231873068</v>
          </cell>
          <cell r="CK1683">
            <v>21656.482875719998</v>
          </cell>
          <cell r="CL1683">
            <v>18703.32611994</v>
          </cell>
          <cell r="CM1683">
            <v>33.795299999999997</v>
          </cell>
          <cell r="CN1683">
            <v>57947.33405470779</v>
          </cell>
          <cell r="CO1683">
            <v>4577.3929714589995</v>
          </cell>
          <cell r="CP1683">
            <v>2936.7503293589998</v>
          </cell>
          <cell r="CQ1683">
            <v>9.2492400000000004</v>
          </cell>
          <cell r="CR1683">
            <v>0</v>
          </cell>
          <cell r="CS1683">
            <v>5586.2897577919739</v>
          </cell>
          <cell r="CT1683">
            <v>87480519.06999822</v>
          </cell>
          <cell r="CU1683">
            <v>0</v>
          </cell>
          <cell r="CV1683">
            <v>761.88835799999993</v>
          </cell>
          <cell r="CW1683">
            <v>42522.504126476219</v>
          </cell>
          <cell r="CX1683">
            <v>4003.1680467239999</v>
          </cell>
          <cell r="CY1683">
            <v>10729.802879334</v>
          </cell>
          <cell r="CZ1683">
            <v>0</v>
          </cell>
          <cell r="DA1683">
            <v>0</v>
          </cell>
          <cell r="DB1683">
            <v>0</v>
          </cell>
          <cell r="DC1683">
            <v>0</v>
          </cell>
        </row>
        <row r="1684">
          <cell r="C1684" t="str">
            <v>W30x391</v>
          </cell>
          <cell r="D1684" t="str">
            <v>T</v>
          </cell>
          <cell r="E1684">
            <v>391</v>
          </cell>
          <cell r="F1684">
            <v>115</v>
          </cell>
          <cell r="G1684">
            <v>33.200000000000003</v>
          </cell>
          <cell r="H1684">
            <v>0</v>
          </cell>
          <cell r="I1684">
            <v>0</v>
          </cell>
          <cell r="J1684">
            <v>15.6</v>
          </cell>
          <cell r="K1684">
            <v>0</v>
          </cell>
          <cell r="L1684">
            <v>0</v>
          </cell>
          <cell r="M1684">
            <v>1.36</v>
          </cell>
          <cell r="N1684">
            <v>2.44</v>
          </cell>
          <cell r="O1684">
            <v>0</v>
          </cell>
          <cell r="P1684">
            <v>0</v>
          </cell>
          <cell r="Q1684">
            <v>0</v>
          </cell>
          <cell r="R1684">
            <v>3.23</v>
          </cell>
          <cell r="S1684">
            <v>3.375</v>
          </cell>
          <cell r="T1684">
            <v>1.5</v>
          </cell>
          <cell r="U1684">
            <v>26.740000000000002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3.19</v>
          </cell>
          <cell r="AB1684">
            <v>0</v>
          </cell>
          <cell r="AC1684">
            <v>19.7</v>
          </cell>
          <cell r="AD1684">
            <v>0</v>
          </cell>
          <cell r="AE1684">
            <v>0</v>
          </cell>
          <cell r="AF1684">
            <v>0</v>
          </cell>
          <cell r="AG1684">
            <v>4520</v>
          </cell>
          <cell r="AH1684">
            <v>394</v>
          </cell>
          <cell r="AI1684">
            <v>20700</v>
          </cell>
          <cell r="AJ1684">
            <v>1450</v>
          </cell>
          <cell r="AK1684">
            <v>1250</v>
          </cell>
          <cell r="AL1684">
            <v>13.4</v>
          </cell>
          <cell r="AM1684">
            <v>1550</v>
          </cell>
          <cell r="AN1684">
            <v>310</v>
          </cell>
          <cell r="AO1684">
            <v>198</v>
          </cell>
          <cell r="AP1684">
            <v>3.67</v>
          </cell>
          <cell r="AQ1684">
            <v>0</v>
          </cell>
          <cell r="AR1684">
            <v>173</v>
          </cell>
          <cell r="AS1684">
            <v>366000</v>
          </cell>
          <cell r="AT1684">
            <v>0</v>
          </cell>
          <cell r="AU1684">
            <v>120</v>
          </cell>
          <cell r="AV1684">
            <v>1140</v>
          </cell>
          <cell r="AW1684">
            <v>267</v>
          </cell>
          <cell r="AX1684">
            <v>721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D1684" t="str">
            <v>W760x582</v>
          </cell>
          <cell r="BE1684" t="str">
            <v>W760x582</v>
          </cell>
          <cell r="BF1684">
            <v>581.9</v>
          </cell>
          <cell r="BG1684">
            <v>742.51831499999992</v>
          </cell>
          <cell r="BH1684">
            <v>84.361200000000011</v>
          </cell>
          <cell r="BI1684">
            <v>0</v>
          </cell>
          <cell r="BJ1684">
            <v>0</v>
          </cell>
          <cell r="BK1684">
            <v>39.639599999999994</v>
          </cell>
          <cell r="BL1684">
            <v>0</v>
          </cell>
          <cell r="BM1684">
            <v>0</v>
          </cell>
          <cell r="BN1684">
            <v>3.4557600000000002</v>
          </cell>
          <cell r="BO1684">
            <v>6.2000399999999996</v>
          </cell>
          <cell r="BP1684">
            <v>0</v>
          </cell>
          <cell r="BQ1684">
            <v>0</v>
          </cell>
          <cell r="BR1684">
            <v>0</v>
          </cell>
          <cell r="BS1684">
            <v>8.2074300000000004</v>
          </cell>
          <cell r="BT1684">
            <v>8.5758749999999999</v>
          </cell>
          <cell r="BU1684">
            <v>3.8114999999999997</v>
          </cell>
          <cell r="BV1684">
            <v>67.7</v>
          </cell>
          <cell r="BW1684">
            <v>0</v>
          </cell>
          <cell r="BX1684">
            <v>0</v>
          </cell>
          <cell r="BY1684">
            <v>0</v>
          </cell>
          <cell r="BZ1684">
            <v>0</v>
          </cell>
          <cell r="CA1684">
            <v>0</v>
          </cell>
          <cell r="CB1684">
            <v>3.19</v>
          </cell>
          <cell r="CC1684">
            <v>0</v>
          </cell>
          <cell r="CD1684">
            <v>19.7</v>
          </cell>
          <cell r="CE1684">
            <v>0</v>
          </cell>
          <cell r="CF1684">
            <v>0</v>
          </cell>
          <cell r="CG1684">
            <v>0</v>
          </cell>
          <cell r="CH1684">
            <v>317543.56</v>
          </cell>
          <cell r="CI1684">
            <v>7.9830063126844181E-2</v>
          </cell>
          <cell r="CJ1684">
            <v>862956.70139025268</v>
          </cell>
          <cell r="CK1684">
            <v>23789.318310449999</v>
          </cell>
          <cell r="CL1684">
            <v>20508.033026249999</v>
          </cell>
          <cell r="CM1684">
            <v>34.049399999999999</v>
          </cell>
          <cell r="CN1684">
            <v>64617.530780429544</v>
          </cell>
          <cell r="CO1684">
            <v>5085.99219051</v>
          </cell>
          <cell r="CP1684">
            <v>3248.472431358</v>
          </cell>
          <cell r="CQ1684">
            <v>9.3254699999999993</v>
          </cell>
          <cell r="CR1684">
            <v>0</v>
          </cell>
          <cell r="CS1684">
            <v>7212.1502096866525</v>
          </cell>
          <cell r="CT1684">
            <v>98516523.014213383</v>
          </cell>
          <cell r="CU1684">
            <v>0</v>
          </cell>
          <cell r="CV1684">
            <v>774.80171999999993</v>
          </cell>
          <cell r="CW1684">
            <v>47525.15167076754</v>
          </cell>
          <cell r="CX1684">
            <v>4380.515854407</v>
          </cell>
          <cell r="CY1684">
            <v>11829.033449540999</v>
          </cell>
          <cell r="CZ1684">
            <v>0</v>
          </cell>
          <cell r="DA1684">
            <v>0</v>
          </cell>
          <cell r="DB1684">
            <v>0</v>
          </cell>
          <cell r="DC1684">
            <v>0</v>
          </cell>
        </row>
        <row r="1685">
          <cell r="C1685" t="str">
            <v>W30x90</v>
          </cell>
          <cell r="D1685" t="str">
            <v>F</v>
          </cell>
          <cell r="E1685">
            <v>90</v>
          </cell>
          <cell r="F1685">
            <v>26.4</v>
          </cell>
          <cell r="G1685">
            <v>29.5</v>
          </cell>
          <cell r="H1685">
            <v>0</v>
          </cell>
          <cell r="I1685">
            <v>0</v>
          </cell>
          <cell r="J1685">
            <v>10.4</v>
          </cell>
          <cell r="K1685">
            <v>0</v>
          </cell>
          <cell r="L1685">
            <v>0</v>
          </cell>
          <cell r="M1685">
            <v>0.47</v>
          </cell>
          <cell r="N1685">
            <v>0.61</v>
          </cell>
          <cell r="O1685">
            <v>0</v>
          </cell>
          <cell r="P1685">
            <v>0</v>
          </cell>
          <cell r="Q1685">
            <v>0</v>
          </cell>
          <cell r="R1685">
            <v>1.26</v>
          </cell>
          <cell r="S1685">
            <v>1.5</v>
          </cell>
          <cell r="T1685">
            <v>1.0625</v>
          </cell>
          <cell r="U1685">
            <v>26.98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8.52</v>
          </cell>
          <cell r="AB1685">
            <v>0</v>
          </cell>
          <cell r="AC1685">
            <v>57.5</v>
          </cell>
          <cell r="AD1685">
            <v>0</v>
          </cell>
          <cell r="AE1685">
            <v>0</v>
          </cell>
          <cell r="AF1685">
            <v>19.5</v>
          </cell>
          <cell r="AG1685">
            <v>1410</v>
          </cell>
          <cell r="AH1685">
            <v>49600</v>
          </cell>
          <cell r="AI1685">
            <v>3610</v>
          </cell>
          <cell r="AJ1685">
            <v>283</v>
          </cell>
          <cell r="AK1685">
            <v>245</v>
          </cell>
          <cell r="AL1685">
            <v>11.7</v>
          </cell>
          <cell r="AM1685">
            <v>115</v>
          </cell>
          <cell r="AN1685">
            <v>34.700000000000003</v>
          </cell>
          <cell r="AO1685">
            <v>22.1</v>
          </cell>
          <cell r="AP1685">
            <v>2.09</v>
          </cell>
          <cell r="AQ1685">
            <v>0</v>
          </cell>
          <cell r="AR1685">
            <v>2.84</v>
          </cell>
          <cell r="AS1685">
            <v>24000</v>
          </cell>
          <cell r="AT1685">
            <v>0</v>
          </cell>
          <cell r="AU1685">
            <v>75.2</v>
          </cell>
          <cell r="AV1685">
            <v>119</v>
          </cell>
          <cell r="AW1685">
            <v>43.8</v>
          </cell>
          <cell r="AX1685">
            <v>139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D1685" t="str">
            <v>W760x134</v>
          </cell>
          <cell r="BE1685" t="str">
            <v>W760x134</v>
          </cell>
          <cell r="BF1685">
            <v>134</v>
          </cell>
          <cell r="BG1685">
            <v>170.45637839999998</v>
          </cell>
          <cell r="BH1685">
            <v>74.959499999999991</v>
          </cell>
          <cell r="BI1685">
            <v>0</v>
          </cell>
          <cell r="BJ1685">
            <v>0</v>
          </cell>
          <cell r="BK1685">
            <v>26.426400000000001</v>
          </cell>
          <cell r="BL1685">
            <v>0</v>
          </cell>
          <cell r="BM1685">
            <v>0</v>
          </cell>
          <cell r="BN1685">
            <v>1.1942699999999999</v>
          </cell>
          <cell r="BO1685">
            <v>1.5500099999999999</v>
          </cell>
          <cell r="BP1685">
            <v>0</v>
          </cell>
          <cell r="BQ1685">
            <v>0</v>
          </cell>
          <cell r="BR1685">
            <v>0</v>
          </cell>
          <cell r="BS1685">
            <v>3.20166</v>
          </cell>
          <cell r="BT1685">
            <v>3.8114999999999997</v>
          </cell>
          <cell r="BU1685">
            <v>2.6998124999999997</v>
          </cell>
          <cell r="BV1685">
            <v>68.3</v>
          </cell>
          <cell r="BW1685">
            <v>0</v>
          </cell>
          <cell r="BX1685">
            <v>0</v>
          </cell>
          <cell r="BY1685">
            <v>0</v>
          </cell>
          <cell r="BZ1685">
            <v>0</v>
          </cell>
          <cell r="CA1685">
            <v>0</v>
          </cell>
          <cell r="CB1685">
            <v>8.52</v>
          </cell>
          <cell r="CC1685">
            <v>0</v>
          </cell>
          <cell r="CD1685">
            <v>57.5</v>
          </cell>
          <cell r="CE1685">
            <v>0</v>
          </cell>
          <cell r="CF1685">
            <v>0</v>
          </cell>
          <cell r="CG1685">
            <v>1369.9335000000001</v>
          </cell>
          <cell r="CH1685">
            <v>99056.73</v>
          </cell>
          <cell r="CI1685">
            <v>10.049672921551958</v>
          </cell>
          <cell r="CJ1685">
            <v>150496.31362409721</v>
          </cell>
          <cell r="CK1685">
            <v>4643.0186771429999</v>
          </cell>
          <cell r="CL1685">
            <v>4019.574473145</v>
          </cell>
          <cell r="CM1685">
            <v>29.729699999999998</v>
          </cell>
          <cell r="CN1685">
            <v>4794.2038966125147</v>
          </cell>
          <cell r="CO1685">
            <v>569.30299680869996</v>
          </cell>
          <cell r="CP1685">
            <v>362.58202390410003</v>
          </cell>
          <cell r="CQ1685">
            <v>5.3106899999999992</v>
          </cell>
          <cell r="CR1685">
            <v>0</v>
          </cell>
          <cell r="CS1685">
            <v>118.39599188156123</v>
          </cell>
          <cell r="CT1685">
            <v>6460099.8697844837</v>
          </cell>
          <cell r="CU1685">
            <v>0</v>
          </cell>
          <cell r="CV1685">
            <v>485.5424112</v>
          </cell>
          <cell r="CW1685">
            <v>4960.9588147555587</v>
          </cell>
          <cell r="CX1685">
            <v>718.60147723979992</v>
          </cell>
          <cell r="CY1685">
            <v>2280.4932725189997</v>
          </cell>
          <cell r="CZ1685">
            <v>0</v>
          </cell>
          <cell r="DA1685">
            <v>0</v>
          </cell>
          <cell r="DB1685">
            <v>0</v>
          </cell>
          <cell r="DC1685">
            <v>0</v>
          </cell>
        </row>
        <row r="1686">
          <cell r="C1686" t="str">
            <v>W30x99</v>
          </cell>
          <cell r="D1686" t="str">
            <v>F</v>
          </cell>
          <cell r="E1686">
            <v>99</v>
          </cell>
          <cell r="F1686">
            <v>29.1</v>
          </cell>
          <cell r="G1686">
            <v>29.7</v>
          </cell>
          <cell r="H1686">
            <v>0</v>
          </cell>
          <cell r="I1686">
            <v>0</v>
          </cell>
          <cell r="J1686">
            <v>10.5</v>
          </cell>
          <cell r="K1686">
            <v>0</v>
          </cell>
          <cell r="L1686">
            <v>0</v>
          </cell>
          <cell r="M1686">
            <v>0.52</v>
          </cell>
          <cell r="N1686">
            <v>0.67</v>
          </cell>
          <cell r="O1686">
            <v>0</v>
          </cell>
          <cell r="P1686">
            <v>0</v>
          </cell>
          <cell r="Q1686">
            <v>0</v>
          </cell>
          <cell r="R1686">
            <v>1.32</v>
          </cell>
          <cell r="S1686">
            <v>1.5625</v>
          </cell>
          <cell r="T1686">
            <v>1.0625</v>
          </cell>
          <cell r="U1686">
            <v>27.06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7.8</v>
          </cell>
          <cell r="AB1686">
            <v>0</v>
          </cell>
          <cell r="AC1686">
            <v>51.9</v>
          </cell>
          <cell r="AD1686">
            <v>0</v>
          </cell>
          <cell r="AE1686">
            <v>0</v>
          </cell>
          <cell r="AF1686">
            <v>23.9</v>
          </cell>
          <cell r="AG1686">
            <v>1560</v>
          </cell>
          <cell r="AH1686">
            <v>34100</v>
          </cell>
          <cell r="AI1686">
            <v>3990</v>
          </cell>
          <cell r="AJ1686">
            <v>312</v>
          </cell>
          <cell r="AK1686">
            <v>269</v>
          </cell>
          <cell r="AL1686">
            <v>11.7</v>
          </cell>
          <cell r="AM1686">
            <v>128</v>
          </cell>
          <cell r="AN1686">
            <v>38.6</v>
          </cell>
          <cell r="AO1686">
            <v>24.5</v>
          </cell>
          <cell r="AP1686">
            <v>2.1</v>
          </cell>
          <cell r="AQ1686">
            <v>0</v>
          </cell>
          <cell r="AR1686">
            <v>3.77</v>
          </cell>
          <cell r="AS1686">
            <v>26900</v>
          </cell>
          <cell r="AT1686">
            <v>0</v>
          </cell>
          <cell r="AU1686">
            <v>75.7</v>
          </cell>
          <cell r="AV1686">
            <v>133</v>
          </cell>
          <cell r="AW1686">
            <v>48.2</v>
          </cell>
          <cell r="AX1686">
            <v>154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D1686" t="str">
            <v>W760x147</v>
          </cell>
          <cell r="BE1686" t="str">
            <v>W760x147</v>
          </cell>
          <cell r="BF1686">
            <v>147.4</v>
          </cell>
          <cell r="BG1686">
            <v>187.8894171</v>
          </cell>
          <cell r="BH1686">
            <v>75.467699999999994</v>
          </cell>
          <cell r="BI1686">
            <v>0</v>
          </cell>
          <cell r="BJ1686">
            <v>0</v>
          </cell>
          <cell r="BK1686">
            <v>26.680499999999999</v>
          </cell>
          <cell r="BL1686">
            <v>0</v>
          </cell>
          <cell r="BM1686">
            <v>0</v>
          </cell>
          <cell r="BN1686">
            <v>1.3213200000000001</v>
          </cell>
          <cell r="BO1686">
            <v>1.7024700000000001</v>
          </cell>
          <cell r="BP1686">
            <v>0</v>
          </cell>
          <cell r="BQ1686">
            <v>0</v>
          </cell>
          <cell r="BR1686">
            <v>0</v>
          </cell>
          <cell r="BS1686">
            <v>3.35412</v>
          </cell>
          <cell r="BT1686">
            <v>3.9703124999999999</v>
          </cell>
          <cell r="BU1686">
            <v>2.6998124999999997</v>
          </cell>
          <cell r="BV1686">
            <v>68.5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7.8</v>
          </cell>
          <cell r="CC1686">
            <v>0</v>
          </cell>
          <cell r="CD1686">
            <v>51.9</v>
          </cell>
          <cell r="CE1686">
            <v>0</v>
          </cell>
          <cell r="CF1686">
            <v>0</v>
          </cell>
          <cell r="CG1686">
            <v>1679.0466999999999</v>
          </cell>
          <cell r="CH1686">
            <v>109594.68</v>
          </cell>
          <cell r="CI1686">
            <v>6.9091501335669712</v>
          </cell>
          <cell r="CJ1686">
            <v>166338.03084768637</v>
          </cell>
          <cell r="CK1686">
            <v>5118.8050433519993</v>
          </cell>
          <cell r="CL1686">
            <v>4413.3287072489993</v>
          </cell>
          <cell r="CM1686">
            <v>29.729699999999998</v>
          </cell>
          <cell r="CN1686">
            <v>5336.1573805774078</v>
          </cell>
          <cell r="CO1686">
            <v>633.28805985060001</v>
          </cell>
          <cell r="CP1686">
            <v>401.95744731449997</v>
          </cell>
          <cell r="CQ1686">
            <v>5.3361000000000001</v>
          </cell>
          <cell r="CR1686">
            <v>0</v>
          </cell>
          <cell r="CS1686">
            <v>157.16651034981896</v>
          </cell>
          <cell r="CT1686">
            <v>7240695.2707167752</v>
          </cell>
          <cell r="CU1686">
            <v>0</v>
          </cell>
          <cell r="CV1686">
            <v>488.77075170000001</v>
          </cell>
          <cell r="CW1686">
            <v>5544.6010282562129</v>
          </cell>
          <cell r="CX1686">
            <v>790.78975349220002</v>
          </cell>
          <cell r="CY1686">
            <v>2526.5896688339999</v>
          </cell>
          <cell r="CZ1686">
            <v>0</v>
          </cell>
          <cell r="DA1686">
            <v>0</v>
          </cell>
          <cell r="DB1686">
            <v>0</v>
          </cell>
          <cell r="DC1686">
            <v>0</v>
          </cell>
        </row>
        <row r="1687">
          <cell r="C1687" t="str">
            <v>W33x118</v>
          </cell>
          <cell r="D1687" t="str">
            <v>F</v>
          </cell>
          <cell r="E1687">
            <v>118</v>
          </cell>
          <cell r="F1687">
            <v>34.700000000000003</v>
          </cell>
          <cell r="G1687">
            <v>32.9</v>
          </cell>
          <cell r="H1687">
            <v>0</v>
          </cell>
          <cell r="I1687">
            <v>0</v>
          </cell>
          <cell r="J1687">
            <v>11.5</v>
          </cell>
          <cell r="K1687">
            <v>0</v>
          </cell>
          <cell r="L1687">
            <v>0</v>
          </cell>
          <cell r="M1687">
            <v>0.55000000000000004</v>
          </cell>
          <cell r="N1687">
            <v>0.74</v>
          </cell>
          <cell r="O1687">
            <v>0</v>
          </cell>
          <cell r="P1687">
            <v>0</v>
          </cell>
          <cell r="Q1687">
            <v>0</v>
          </cell>
          <cell r="R1687">
            <v>1.44</v>
          </cell>
          <cell r="S1687">
            <v>1.625</v>
          </cell>
          <cell r="T1687">
            <v>1.125</v>
          </cell>
          <cell r="U1687">
            <v>30.02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7.76</v>
          </cell>
          <cell r="AB1687">
            <v>0</v>
          </cell>
          <cell r="AC1687">
            <v>54.5</v>
          </cell>
          <cell r="AD1687">
            <v>0</v>
          </cell>
          <cell r="AE1687">
            <v>0</v>
          </cell>
          <cell r="AF1687">
            <v>21.7</v>
          </cell>
          <cell r="AG1687">
            <v>1510</v>
          </cell>
          <cell r="AH1687">
            <v>37700</v>
          </cell>
          <cell r="AI1687">
            <v>5900</v>
          </cell>
          <cell r="AJ1687">
            <v>415</v>
          </cell>
          <cell r="AK1687">
            <v>359</v>
          </cell>
          <cell r="AL1687">
            <v>13</v>
          </cell>
          <cell r="AM1687">
            <v>187</v>
          </cell>
          <cell r="AN1687">
            <v>51.3</v>
          </cell>
          <cell r="AO1687">
            <v>32.6</v>
          </cell>
          <cell r="AP1687">
            <v>2.3199999999999998</v>
          </cell>
          <cell r="AQ1687">
            <v>0</v>
          </cell>
          <cell r="AR1687">
            <v>5.3</v>
          </cell>
          <cell r="AS1687">
            <v>48200</v>
          </cell>
          <cell r="AT1687">
            <v>0</v>
          </cell>
          <cell r="AU1687">
            <v>92.2</v>
          </cell>
          <cell r="AV1687">
            <v>196</v>
          </cell>
          <cell r="AW1687">
            <v>64.900000000000006</v>
          </cell>
          <cell r="AX1687">
            <v>204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D1687" t="str">
            <v>W840x176</v>
          </cell>
          <cell r="BE1687" t="str">
            <v>W840x176</v>
          </cell>
          <cell r="BF1687">
            <v>175.7</v>
          </cell>
          <cell r="BG1687">
            <v>224.04683070000002</v>
          </cell>
          <cell r="BH1687">
            <v>83.5989</v>
          </cell>
          <cell r="BI1687">
            <v>0</v>
          </cell>
          <cell r="BJ1687">
            <v>0</v>
          </cell>
          <cell r="BK1687">
            <v>29.221499999999999</v>
          </cell>
          <cell r="BL1687">
            <v>0</v>
          </cell>
          <cell r="BM1687">
            <v>0</v>
          </cell>
          <cell r="BN1687">
            <v>1.3975500000000001</v>
          </cell>
          <cell r="BO1687">
            <v>1.8803399999999999</v>
          </cell>
          <cell r="BP1687">
            <v>0</v>
          </cell>
          <cell r="BQ1687">
            <v>0</v>
          </cell>
          <cell r="BR1687">
            <v>0</v>
          </cell>
          <cell r="BS1687">
            <v>3.6590399999999996</v>
          </cell>
          <cell r="BT1687">
            <v>4.1291250000000002</v>
          </cell>
          <cell r="BU1687">
            <v>2.858625</v>
          </cell>
          <cell r="BV1687">
            <v>76</v>
          </cell>
          <cell r="BW1687">
            <v>0</v>
          </cell>
          <cell r="BX1687">
            <v>0</v>
          </cell>
          <cell r="BY1687">
            <v>0</v>
          </cell>
          <cell r="BZ1687">
            <v>0</v>
          </cell>
          <cell r="CA1687">
            <v>0</v>
          </cell>
          <cell r="CB1687">
            <v>7.76</v>
          </cell>
          <cell r="CC1687">
            <v>0</v>
          </cell>
          <cell r="CD1687">
            <v>54.5</v>
          </cell>
          <cell r="CE1687">
            <v>0</v>
          </cell>
          <cell r="CF1687">
            <v>0</v>
          </cell>
          <cell r="CG1687">
            <v>1524.4901</v>
          </cell>
          <cell r="CH1687">
            <v>106082.03</v>
          </cell>
          <cell r="CI1687">
            <v>7.6385618778731619</v>
          </cell>
          <cell r="CJ1687">
            <v>245963.5042609899</v>
          </cell>
          <cell r="CK1687">
            <v>6808.6669647149993</v>
          </cell>
          <cell r="CL1687">
            <v>5889.9070851389997</v>
          </cell>
          <cell r="CM1687">
            <v>33.033000000000001</v>
          </cell>
          <cell r="CN1687">
            <v>7795.7924231873067</v>
          </cell>
          <cell r="CO1687">
            <v>841.64967539729992</v>
          </cell>
          <cell r="CP1687">
            <v>534.84950132459994</v>
          </cell>
          <cell r="CQ1687">
            <v>5.8951199999999995</v>
          </cell>
          <cell r="CR1687">
            <v>0</v>
          </cell>
          <cell r="CS1687">
            <v>220.95026653953329</v>
          </cell>
          <cell r="CT1687">
            <v>12974033.905150505</v>
          </cell>
          <cell r="CU1687">
            <v>0</v>
          </cell>
          <cell r="CV1687">
            <v>595.3059882</v>
          </cell>
          <cell r="CW1687">
            <v>8170.9909890091558</v>
          </cell>
          <cell r="CX1687">
            <v>1064.7770747229001</v>
          </cell>
          <cell r="CY1687">
            <v>3346.9109898839997</v>
          </cell>
          <cell r="CZ1687">
            <v>0</v>
          </cell>
          <cell r="DA1687">
            <v>0</v>
          </cell>
          <cell r="DB1687">
            <v>0</v>
          </cell>
          <cell r="DC1687">
            <v>0</v>
          </cell>
        </row>
        <row r="1688">
          <cell r="C1688" t="str">
            <v>W33x130</v>
          </cell>
          <cell r="D1688" t="str">
            <v>F</v>
          </cell>
          <cell r="E1688">
            <v>130</v>
          </cell>
          <cell r="F1688">
            <v>38.299999999999997</v>
          </cell>
          <cell r="G1688">
            <v>33.1</v>
          </cell>
          <cell r="H1688">
            <v>0</v>
          </cell>
          <cell r="I1688">
            <v>0</v>
          </cell>
          <cell r="J1688">
            <v>11.5</v>
          </cell>
          <cell r="K1688">
            <v>0</v>
          </cell>
          <cell r="L1688">
            <v>0</v>
          </cell>
          <cell r="M1688">
            <v>0.57999999999999996</v>
          </cell>
          <cell r="N1688">
            <v>0.85499999999999998</v>
          </cell>
          <cell r="O1688">
            <v>0</v>
          </cell>
          <cell r="P1688">
            <v>0</v>
          </cell>
          <cell r="Q1688">
            <v>0</v>
          </cell>
          <cell r="R1688">
            <v>1.56</v>
          </cell>
          <cell r="S1688">
            <v>1.75</v>
          </cell>
          <cell r="T1688">
            <v>1.125</v>
          </cell>
          <cell r="U1688">
            <v>29.98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6.73</v>
          </cell>
          <cell r="AB1688">
            <v>0</v>
          </cell>
          <cell r="AC1688">
            <v>51.7</v>
          </cell>
          <cell r="AD1688">
            <v>0</v>
          </cell>
          <cell r="AE1688">
            <v>0</v>
          </cell>
          <cell r="AF1688">
            <v>24.1</v>
          </cell>
          <cell r="AG1688">
            <v>1660</v>
          </cell>
          <cell r="AH1688">
            <v>25100</v>
          </cell>
          <cell r="AI1688">
            <v>6710</v>
          </cell>
          <cell r="AJ1688">
            <v>467</v>
          </cell>
          <cell r="AK1688">
            <v>406</v>
          </cell>
          <cell r="AL1688">
            <v>13.2</v>
          </cell>
          <cell r="AM1688">
            <v>218</v>
          </cell>
          <cell r="AN1688">
            <v>59.5</v>
          </cell>
          <cell r="AO1688">
            <v>37.9</v>
          </cell>
          <cell r="AP1688">
            <v>2.39</v>
          </cell>
          <cell r="AQ1688">
            <v>0</v>
          </cell>
          <cell r="AR1688">
            <v>7.37</v>
          </cell>
          <cell r="AS1688">
            <v>56600</v>
          </cell>
          <cell r="AT1688">
            <v>0</v>
          </cell>
          <cell r="AU1688">
            <v>92.8</v>
          </cell>
          <cell r="AV1688">
            <v>228</v>
          </cell>
          <cell r="AW1688">
            <v>75.3</v>
          </cell>
          <cell r="AX1688">
            <v>230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D1688" t="str">
            <v>W840x193</v>
          </cell>
          <cell r="BE1688" t="str">
            <v>W840x193</v>
          </cell>
          <cell r="BF1688">
            <v>193.5</v>
          </cell>
          <cell r="BG1688">
            <v>247.29088229999996</v>
          </cell>
          <cell r="BH1688">
            <v>84.107100000000003</v>
          </cell>
          <cell r="BI1688">
            <v>0</v>
          </cell>
          <cell r="BJ1688">
            <v>0</v>
          </cell>
          <cell r="BK1688">
            <v>29.221499999999999</v>
          </cell>
          <cell r="BL1688">
            <v>0</v>
          </cell>
          <cell r="BM1688">
            <v>0</v>
          </cell>
          <cell r="BN1688">
            <v>1.4737799999999999</v>
          </cell>
          <cell r="BO1688">
            <v>2.172555</v>
          </cell>
          <cell r="BP1688">
            <v>0</v>
          </cell>
          <cell r="BQ1688">
            <v>0</v>
          </cell>
          <cell r="BR1688">
            <v>0</v>
          </cell>
          <cell r="BS1688">
            <v>3.9639600000000002</v>
          </cell>
          <cell r="BT1688">
            <v>4.4467499999999998</v>
          </cell>
          <cell r="BU1688">
            <v>2.858625</v>
          </cell>
          <cell r="BV1688">
            <v>75.899999999999991</v>
          </cell>
          <cell r="BW1688">
            <v>0</v>
          </cell>
          <cell r="BX1688">
            <v>0</v>
          </cell>
          <cell r="BY1688">
            <v>0</v>
          </cell>
          <cell r="BZ1688">
            <v>0</v>
          </cell>
          <cell r="CA1688">
            <v>0</v>
          </cell>
          <cell r="CB1688">
            <v>6.73</v>
          </cell>
          <cell r="CC1688">
            <v>0</v>
          </cell>
          <cell r="CD1688">
            <v>51.7</v>
          </cell>
          <cell r="CE1688">
            <v>0</v>
          </cell>
          <cell r="CF1688">
            <v>0</v>
          </cell>
          <cell r="CG1688">
            <v>1693.0973000000001</v>
          </cell>
          <cell r="CH1688">
            <v>116619.98</v>
          </cell>
          <cell r="CI1688">
            <v>5.0856207728014953</v>
          </cell>
          <cell r="CJ1688">
            <v>279731.3751849563</v>
          </cell>
          <cell r="CK1688">
            <v>7661.8011386069993</v>
          </cell>
          <cell r="CL1688">
            <v>6661.0091269259992</v>
          </cell>
          <cell r="CM1688">
            <v>33.541199999999996</v>
          </cell>
          <cell r="CN1688">
            <v>9088.1430387958972</v>
          </cell>
          <cell r="CO1688">
            <v>976.18237204949992</v>
          </cell>
          <cell r="CP1688">
            <v>621.80356135589989</v>
          </cell>
          <cell r="CQ1688">
            <v>6.0729899999999999</v>
          </cell>
          <cell r="CR1688">
            <v>0</v>
          </cell>
          <cell r="CS1688">
            <v>307.24593667855856</v>
          </cell>
          <cell r="CT1688">
            <v>15235068.859575074</v>
          </cell>
          <cell r="CU1688">
            <v>0</v>
          </cell>
          <cell r="CV1688">
            <v>599.17999679999991</v>
          </cell>
          <cell r="CW1688">
            <v>9505.0303341535073</v>
          </cell>
          <cell r="CX1688">
            <v>1235.4039095012999</v>
          </cell>
          <cell r="CY1688">
            <v>3773.4780768299997</v>
          </cell>
          <cell r="CZ1688">
            <v>0</v>
          </cell>
          <cell r="DA1688">
            <v>0</v>
          </cell>
          <cell r="DB1688">
            <v>0</v>
          </cell>
          <cell r="DC1688">
            <v>0</v>
          </cell>
        </row>
        <row r="1689">
          <cell r="C1689" t="str">
            <v>W33x141</v>
          </cell>
          <cell r="D1689" t="str">
            <v>F</v>
          </cell>
          <cell r="E1689">
            <v>141</v>
          </cell>
          <cell r="F1689">
            <v>41.6</v>
          </cell>
          <cell r="G1689">
            <v>33.299999999999997</v>
          </cell>
          <cell r="H1689">
            <v>0</v>
          </cell>
          <cell r="I1689">
            <v>0</v>
          </cell>
          <cell r="J1689">
            <v>11.5</v>
          </cell>
          <cell r="K1689">
            <v>0</v>
          </cell>
          <cell r="L1689">
            <v>0</v>
          </cell>
          <cell r="M1689">
            <v>0.60499999999999998</v>
          </cell>
          <cell r="N1689">
            <v>0.96</v>
          </cell>
          <cell r="O1689">
            <v>0</v>
          </cell>
          <cell r="P1689">
            <v>0</v>
          </cell>
          <cell r="Q1689">
            <v>0</v>
          </cell>
          <cell r="R1689">
            <v>1.66</v>
          </cell>
          <cell r="S1689">
            <v>1.8125</v>
          </cell>
          <cell r="T1689">
            <v>1.125</v>
          </cell>
          <cell r="U1689">
            <v>29.979999999999997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6.01</v>
          </cell>
          <cell r="AB1689">
            <v>0</v>
          </cell>
          <cell r="AC1689">
            <v>49.6</v>
          </cell>
          <cell r="AD1689">
            <v>0</v>
          </cell>
          <cell r="AE1689">
            <v>0</v>
          </cell>
          <cell r="AF1689">
            <v>26.2</v>
          </cell>
          <cell r="AG1689">
            <v>1800</v>
          </cell>
          <cell r="AH1689">
            <v>17800</v>
          </cell>
          <cell r="AI1689">
            <v>7450</v>
          </cell>
          <cell r="AJ1689">
            <v>514</v>
          </cell>
          <cell r="AK1689">
            <v>448</v>
          </cell>
          <cell r="AL1689">
            <v>13.4</v>
          </cell>
          <cell r="AM1689">
            <v>246</v>
          </cell>
          <cell r="AN1689">
            <v>66.900000000000006</v>
          </cell>
          <cell r="AO1689">
            <v>42.7</v>
          </cell>
          <cell r="AP1689">
            <v>2.4300000000000002</v>
          </cell>
          <cell r="AQ1689">
            <v>0</v>
          </cell>
          <cell r="AR1689">
            <v>9.6999999999999993</v>
          </cell>
          <cell r="AS1689">
            <v>64300</v>
          </cell>
          <cell r="AT1689">
            <v>0</v>
          </cell>
          <cell r="AU1689">
            <v>93.3</v>
          </cell>
          <cell r="AV1689">
            <v>258</v>
          </cell>
          <cell r="AW1689">
            <v>84.8</v>
          </cell>
          <cell r="AX1689">
            <v>254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D1689" t="str">
            <v>W840x210</v>
          </cell>
          <cell r="BE1689" t="str">
            <v>W840x210</v>
          </cell>
          <cell r="BF1689">
            <v>209.9</v>
          </cell>
          <cell r="BG1689">
            <v>268.59792959999999</v>
          </cell>
          <cell r="BH1689">
            <v>84.615299999999991</v>
          </cell>
          <cell r="BI1689">
            <v>0</v>
          </cell>
          <cell r="BJ1689">
            <v>0</v>
          </cell>
          <cell r="BK1689">
            <v>29.221499999999999</v>
          </cell>
          <cell r="BL1689">
            <v>0</v>
          </cell>
          <cell r="BM1689">
            <v>0</v>
          </cell>
          <cell r="BN1689">
            <v>1.5373049999999999</v>
          </cell>
          <cell r="BO1689">
            <v>2.4393599999999998</v>
          </cell>
          <cell r="BP1689">
            <v>0</v>
          </cell>
          <cell r="BQ1689">
            <v>0</v>
          </cell>
          <cell r="BR1689">
            <v>0</v>
          </cell>
          <cell r="BS1689">
            <v>4.2180599999999995</v>
          </cell>
          <cell r="BT1689">
            <v>4.6055624999999996</v>
          </cell>
          <cell r="BU1689">
            <v>2.858625</v>
          </cell>
          <cell r="BV1689">
            <v>75.899999999999991</v>
          </cell>
          <cell r="BW1689">
            <v>0</v>
          </cell>
          <cell r="BX1689">
            <v>0</v>
          </cell>
          <cell r="BY1689">
            <v>0</v>
          </cell>
          <cell r="BZ1689">
            <v>0</v>
          </cell>
          <cell r="CA1689">
            <v>0</v>
          </cell>
          <cell r="CB1689">
            <v>6.01</v>
          </cell>
          <cell r="CC1689">
            <v>0</v>
          </cell>
          <cell r="CD1689">
            <v>49.6</v>
          </cell>
          <cell r="CE1689">
            <v>0</v>
          </cell>
          <cell r="CF1689">
            <v>0</v>
          </cell>
          <cell r="CG1689">
            <v>1840.6286</v>
          </cell>
          <cell r="CH1689">
            <v>126455.4</v>
          </cell>
          <cell r="CI1689">
            <v>3.6065358468472755</v>
          </cell>
          <cell r="CJ1689">
            <v>310581.03504141944</v>
          </cell>
          <cell r="CK1689">
            <v>8432.9031803939997</v>
          </cell>
          <cell r="CL1689">
            <v>7350.079036608</v>
          </cell>
          <cell r="CM1689">
            <v>34.049399999999999</v>
          </cell>
          <cell r="CN1689">
            <v>10255.427465797206</v>
          </cell>
          <cell r="CO1689">
            <v>1097.5899275649001</v>
          </cell>
          <cell r="CP1689">
            <v>700.55440817670001</v>
          </cell>
          <cell r="CQ1689">
            <v>6.1746300000000005</v>
          </cell>
          <cell r="CR1689">
            <v>0</v>
          </cell>
          <cell r="CS1689">
            <v>404.38067649688168</v>
          </cell>
          <cell r="CT1689">
            <v>17307684.234464262</v>
          </cell>
          <cell r="CU1689">
            <v>0</v>
          </cell>
          <cell r="CV1689">
            <v>602.40833729999997</v>
          </cell>
          <cell r="CW1689">
            <v>10755.692220226338</v>
          </cell>
          <cell r="CX1689">
            <v>1391.2649605007998</v>
          </cell>
          <cell r="CY1689">
            <v>4167.2323109339995</v>
          </cell>
          <cell r="CZ1689">
            <v>0</v>
          </cell>
          <cell r="DA1689">
            <v>0</v>
          </cell>
          <cell r="DB1689">
            <v>0</v>
          </cell>
          <cell r="DC1689">
            <v>0</v>
          </cell>
        </row>
        <row r="1690">
          <cell r="C1690" t="str">
            <v>W33x152</v>
          </cell>
          <cell r="D1690" t="str">
            <v>F</v>
          </cell>
          <cell r="E1690">
            <v>152</v>
          </cell>
          <cell r="F1690">
            <v>44.8</v>
          </cell>
          <cell r="G1690">
            <v>33.5</v>
          </cell>
          <cell r="H1690">
            <v>0</v>
          </cell>
          <cell r="I1690">
            <v>0</v>
          </cell>
          <cell r="J1690">
            <v>11.6</v>
          </cell>
          <cell r="K1690">
            <v>0</v>
          </cell>
          <cell r="L1690">
            <v>0</v>
          </cell>
          <cell r="M1690">
            <v>0.63500000000000001</v>
          </cell>
          <cell r="N1690">
            <v>1.06</v>
          </cell>
          <cell r="O1690">
            <v>0</v>
          </cell>
          <cell r="P1690">
            <v>0</v>
          </cell>
          <cell r="Q1690">
            <v>0</v>
          </cell>
          <cell r="R1690">
            <v>1.76</v>
          </cell>
          <cell r="S1690">
            <v>1.9375</v>
          </cell>
          <cell r="T1690">
            <v>1.125</v>
          </cell>
          <cell r="U1690">
            <v>29.98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5.48</v>
          </cell>
          <cell r="AB1690">
            <v>0</v>
          </cell>
          <cell r="AC1690">
            <v>47.2</v>
          </cell>
          <cell r="AD1690">
            <v>0</v>
          </cell>
          <cell r="AE1690">
            <v>0</v>
          </cell>
          <cell r="AF1690">
            <v>28.9</v>
          </cell>
          <cell r="AG1690">
            <v>1940</v>
          </cell>
          <cell r="AH1690">
            <v>12900</v>
          </cell>
          <cell r="AI1690">
            <v>8160</v>
          </cell>
          <cell r="AJ1690">
            <v>559</v>
          </cell>
          <cell r="AK1690">
            <v>487</v>
          </cell>
          <cell r="AL1690">
            <v>13.5</v>
          </cell>
          <cell r="AM1690">
            <v>273</v>
          </cell>
          <cell r="AN1690">
            <v>73.900000000000006</v>
          </cell>
          <cell r="AO1690">
            <v>47.2</v>
          </cell>
          <cell r="AP1690">
            <v>2.4700000000000002</v>
          </cell>
          <cell r="AQ1690">
            <v>0</v>
          </cell>
          <cell r="AR1690">
            <v>12.4</v>
          </cell>
          <cell r="AS1690">
            <v>71800</v>
          </cell>
          <cell r="AT1690">
            <v>0</v>
          </cell>
          <cell r="AU1690">
            <v>93.8</v>
          </cell>
          <cell r="AV1690">
            <v>286</v>
          </cell>
          <cell r="AW1690">
            <v>93.5</v>
          </cell>
          <cell r="AX1690">
            <v>276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D1690" t="str">
            <v>W840x226</v>
          </cell>
          <cell r="BE1690" t="str">
            <v>W840x226</v>
          </cell>
          <cell r="BF1690">
            <v>226.29999999999998</v>
          </cell>
          <cell r="BG1690">
            <v>289.25930879999999</v>
          </cell>
          <cell r="BH1690">
            <v>85.123499999999993</v>
          </cell>
          <cell r="BI1690">
            <v>0</v>
          </cell>
          <cell r="BJ1690">
            <v>0</v>
          </cell>
          <cell r="BK1690">
            <v>29.475599999999996</v>
          </cell>
          <cell r="BL1690">
            <v>0</v>
          </cell>
          <cell r="BM1690">
            <v>0</v>
          </cell>
          <cell r="BN1690">
            <v>1.6135349999999999</v>
          </cell>
          <cell r="BO1690">
            <v>2.69346</v>
          </cell>
          <cell r="BP1690">
            <v>0</v>
          </cell>
          <cell r="BQ1690">
            <v>0</v>
          </cell>
          <cell r="BR1690">
            <v>0</v>
          </cell>
          <cell r="BS1690">
            <v>4.4721599999999997</v>
          </cell>
          <cell r="BT1690">
            <v>4.9231875</v>
          </cell>
          <cell r="BU1690">
            <v>2.858625</v>
          </cell>
          <cell r="BV1690">
            <v>75.899999999999991</v>
          </cell>
          <cell r="BW1690">
            <v>0</v>
          </cell>
          <cell r="BX1690">
            <v>0</v>
          </cell>
          <cell r="BY1690">
            <v>0</v>
          </cell>
          <cell r="BZ1690">
            <v>0</v>
          </cell>
          <cell r="CA1690">
            <v>0</v>
          </cell>
          <cell r="CB1690">
            <v>5.48</v>
          </cell>
          <cell r="CC1690">
            <v>0</v>
          </cell>
          <cell r="CD1690">
            <v>47.2</v>
          </cell>
          <cell r="CE1690">
            <v>0</v>
          </cell>
          <cell r="CF1690">
            <v>0</v>
          </cell>
          <cell r="CG1690">
            <v>2030.3117</v>
          </cell>
          <cell r="CH1690">
            <v>136290.82</v>
          </cell>
          <cell r="CI1690">
            <v>2.6137254170971826</v>
          </cell>
          <cell r="CJ1690">
            <v>340180.03301180975</v>
          </cell>
          <cell r="CK1690">
            <v>9171.1923693389999</v>
          </cell>
          <cell r="CL1690">
            <v>7989.9296670269996</v>
          </cell>
          <cell r="CM1690">
            <v>34.3035</v>
          </cell>
          <cell r="CN1690">
            <v>11381.023163262753</v>
          </cell>
          <cell r="CO1690">
            <v>1212.4349125118999</v>
          </cell>
          <cell r="CP1690">
            <v>774.38332707120003</v>
          </cell>
          <cell r="CQ1690">
            <v>6.2762700000000002</v>
          </cell>
          <cell r="CR1690">
            <v>0</v>
          </cell>
          <cell r="CS1690">
            <v>516.94024624343638</v>
          </cell>
          <cell r="CT1690">
            <v>19326465.443771914</v>
          </cell>
          <cell r="CU1690">
            <v>0</v>
          </cell>
          <cell r="CV1690">
            <v>605.63667779999992</v>
          </cell>
          <cell r="CW1690">
            <v>11922.976647227646</v>
          </cell>
          <cell r="CX1690">
            <v>1534.0008703634999</v>
          </cell>
          <cell r="CY1690">
            <v>4528.173692196</v>
          </cell>
          <cell r="CZ1690">
            <v>0</v>
          </cell>
          <cell r="DA1690">
            <v>0</v>
          </cell>
          <cell r="DB1690">
            <v>0</v>
          </cell>
          <cell r="DC1690">
            <v>0</v>
          </cell>
        </row>
        <row r="1691">
          <cell r="C1691" t="str">
            <v>W33x169</v>
          </cell>
          <cell r="D1691" t="str">
            <v>F</v>
          </cell>
          <cell r="E1691">
            <v>169</v>
          </cell>
          <cell r="F1691">
            <v>49.5</v>
          </cell>
          <cell r="G1691">
            <v>33.799999999999997</v>
          </cell>
          <cell r="H1691">
            <v>0</v>
          </cell>
          <cell r="I1691">
            <v>0</v>
          </cell>
          <cell r="J1691">
            <v>11.5</v>
          </cell>
          <cell r="K1691">
            <v>0</v>
          </cell>
          <cell r="L1691">
            <v>0</v>
          </cell>
          <cell r="M1691">
            <v>0.67</v>
          </cell>
          <cell r="N1691">
            <v>1.22</v>
          </cell>
          <cell r="O1691">
            <v>0</v>
          </cell>
          <cell r="P1691">
            <v>0</v>
          </cell>
          <cell r="Q1691">
            <v>0</v>
          </cell>
          <cell r="R1691">
            <v>1.92</v>
          </cell>
          <cell r="S1691">
            <v>2.125</v>
          </cell>
          <cell r="T1691">
            <v>1.1875</v>
          </cell>
          <cell r="U1691">
            <v>29.959999999999997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4.71</v>
          </cell>
          <cell r="AB1691">
            <v>0</v>
          </cell>
          <cell r="AC1691">
            <v>44.7</v>
          </cell>
          <cell r="AD1691">
            <v>0</v>
          </cell>
          <cell r="AE1691">
            <v>0</v>
          </cell>
          <cell r="AF1691">
            <v>32.200000000000003</v>
          </cell>
          <cell r="AG1691">
            <v>2160</v>
          </cell>
          <cell r="AH1691">
            <v>8150</v>
          </cell>
          <cell r="AI1691">
            <v>9290</v>
          </cell>
          <cell r="AJ1691">
            <v>629</v>
          </cell>
          <cell r="AK1691">
            <v>549</v>
          </cell>
          <cell r="AL1691">
            <v>13.7</v>
          </cell>
          <cell r="AM1691">
            <v>310</v>
          </cell>
          <cell r="AN1691">
            <v>84.4</v>
          </cell>
          <cell r="AO1691">
            <v>53.9</v>
          </cell>
          <cell r="AP1691">
            <v>2.5</v>
          </cell>
          <cell r="AQ1691">
            <v>0</v>
          </cell>
          <cell r="AR1691">
            <v>17.7</v>
          </cell>
          <cell r="AS1691">
            <v>82400</v>
          </cell>
          <cell r="AT1691">
            <v>0</v>
          </cell>
          <cell r="AU1691">
            <v>93.7</v>
          </cell>
          <cell r="AV1691">
            <v>329</v>
          </cell>
          <cell r="AW1691">
            <v>108</v>
          </cell>
          <cell r="AX1691">
            <v>311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D1691" t="str">
            <v>W840x251</v>
          </cell>
          <cell r="BE1691" t="str">
            <v>W840x251</v>
          </cell>
          <cell r="BF1691">
            <v>251.6</v>
          </cell>
          <cell r="BG1691">
            <v>319.60570949999999</v>
          </cell>
          <cell r="BH1691">
            <v>85.885799999999989</v>
          </cell>
          <cell r="BI1691">
            <v>0</v>
          </cell>
          <cell r="BJ1691">
            <v>0</v>
          </cell>
          <cell r="BK1691">
            <v>29.221499999999999</v>
          </cell>
          <cell r="BL1691">
            <v>0</v>
          </cell>
          <cell r="BM1691">
            <v>0</v>
          </cell>
          <cell r="BN1691">
            <v>1.7024700000000001</v>
          </cell>
          <cell r="BO1691">
            <v>3.1000199999999998</v>
          </cell>
          <cell r="BP1691">
            <v>0</v>
          </cell>
          <cell r="BQ1691">
            <v>0</v>
          </cell>
          <cell r="BR1691">
            <v>0</v>
          </cell>
          <cell r="BS1691">
            <v>4.8787199999999995</v>
          </cell>
          <cell r="BT1691">
            <v>5.3996249999999995</v>
          </cell>
          <cell r="BU1691">
            <v>3.0174374999999998</v>
          </cell>
          <cell r="BV1691">
            <v>75.899999999999991</v>
          </cell>
          <cell r="BW1691">
            <v>0</v>
          </cell>
          <cell r="BX1691">
            <v>0</v>
          </cell>
          <cell r="BY1691">
            <v>0</v>
          </cell>
          <cell r="BZ1691">
            <v>0</v>
          </cell>
          <cell r="CA1691">
            <v>0</v>
          </cell>
          <cell r="CB1691">
            <v>4.71</v>
          </cell>
          <cell r="CC1691">
            <v>0</v>
          </cell>
          <cell r="CD1691">
            <v>44.7</v>
          </cell>
          <cell r="CE1691">
            <v>0</v>
          </cell>
          <cell r="CF1691">
            <v>0</v>
          </cell>
          <cell r="CG1691">
            <v>2262.1466</v>
          </cell>
          <cell r="CH1691">
            <v>151746.48000000001</v>
          </cell>
          <cell r="CI1691">
            <v>1.6513071433598481</v>
          </cell>
          <cell r="CJ1691">
            <v>387288.29738721967</v>
          </cell>
          <cell r="CK1691">
            <v>10319.642218809</v>
          </cell>
          <cell r="CL1691">
            <v>9007.1281051289989</v>
          </cell>
          <cell r="CM1691">
            <v>34.811699999999995</v>
          </cell>
          <cell r="CN1691">
            <v>12923.50615608591</v>
          </cell>
          <cell r="CO1691">
            <v>1384.7023899323999</v>
          </cell>
          <cell r="CP1691">
            <v>884.30638409189987</v>
          </cell>
          <cell r="CQ1691">
            <v>6.3525</v>
          </cell>
          <cell r="CR1691">
            <v>0</v>
          </cell>
          <cell r="CS1691">
            <v>737.89051278296961</v>
          </cell>
          <cell r="CT1691">
            <v>22179676.219593395</v>
          </cell>
          <cell r="CU1691">
            <v>0</v>
          </cell>
          <cell r="CV1691">
            <v>604.99100969999995</v>
          </cell>
          <cell r="CW1691">
            <v>13715.592017265368</v>
          </cell>
          <cell r="CX1691">
            <v>1771.8940534679998</v>
          </cell>
          <cell r="CY1691">
            <v>5102.3986169310001</v>
          </cell>
          <cell r="CZ1691">
            <v>0</v>
          </cell>
          <cell r="DA1691">
            <v>0</v>
          </cell>
          <cell r="DB1691">
            <v>0</v>
          </cell>
          <cell r="DC1691">
            <v>0</v>
          </cell>
        </row>
        <row r="1692">
          <cell r="C1692" t="str">
            <v>W33x201</v>
          </cell>
          <cell r="D1692" t="str">
            <v>F</v>
          </cell>
          <cell r="E1692">
            <v>201</v>
          </cell>
          <cell r="F1692">
            <v>59.2</v>
          </cell>
          <cell r="G1692">
            <v>33.700000000000003</v>
          </cell>
          <cell r="H1692">
            <v>0</v>
          </cell>
          <cell r="I1692">
            <v>0</v>
          </cell>
          <cell r="J1692">
            <v>15.7</v>
          </cell>
          <cell r="K1692">
            <v>0</v>
          </cell>
          <cell r="L1692">
            <v>0</v>
          </cell>
          <cell r="M1692">
            <v>0.71499999999999997</v>
          </cell>
          <cell r="N1692">
            <v>1.1499999999999999</v>
          </cell>
          <cell r="O1692">
            <v>0</v>
          </cell>
          <cell r="P1692">
            <v>0</v>
          </cell>
          <cell r="Q1692">
            <v>0</v>
          </cell>
          <cell r="R1692">
            <v>1.94</v>
          </cell>
          <cell r="S1692">
            <v>2</v>
          </cell>
          <cell r="T1692">
            <v>1.1875</v>
          </cell>
          <cell r="U1692">
            <v>29.820000000000004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6.85</v>
          </cell>
          <cell r="AB1692">
            <v>0</v>
          </cell>
          <cell r="AC1692">
            <v>41.7</v>
          </cell>
          <cell r="AD1692">
            <v>0</v>
          </cell>
          <cell r="AE1692">
            <v>0</v>
          </cell>
          <cell r="AF1692">
            <v>37</v>
          </cell>
          <cell r="AG1692">
            <v>2050</v>
          </cell>
          <cell r="AH1692">
            <v>9180</v>
          </cell>
          <cell r="AI1692">
            <v>11600</v>
          </cell>
          <cell r="AJ1692">
            <v>773</v>
          </cell>
          <cell r="AK1692">
            <v>686</v>
          </cell>
          <cell r="AL1692">
            <v>14</v>
          </cell>
          <cell r="AM1692">
            <v>749</v>
          </cell>
          <cell r="AN1692">
            <v>147</v>
          </cell>
          <cell r="AO1692">
            <v>95.2</v>
          </cell>
          <cell r="AP1692">
            <v>3.56</v>
          </cell>
          <cell r="AQ1692">
            <v>0</v>
          </cell>
          <cell r="AR1692">
            <v>20.8</v>
          </cell>
          <cell r="AS1692">
            <v>198000</v>
          </cell>
          <cell r="AT1692">
            <v>0</v>
          </cell>
          <cell r="AU1692">
            <v>128</v>
          </cell>
          <cell r="AV1692">
            <v>580</v>
          </cell>
          <cell r="AW1692">
            <v>141</v>
          </cell>
          <cell r="AX1692">
            <v>383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D1692" t="str">
            <v>W840x299</v>
          </cell>
          <cell r="BE1692" t="str">
            <v>W840x299</v>
          </cell>
          <cell r="BF1692">
            <v>299.20000000000005</v>
          </cell>
          <cell r="BG1692">
            <v>382.23551520000001</v>
          </cell>
          <cell r="BH1692">
            <v>85.631700000000009</v>
          </cell>
          <cell r="BI1692">
            <v>0</v>
          </cell>
          <cell r="BJ1692">
            <v>0</v>
          </cell>
          <cell r="BK1692">
            <v>39.893699999999995</v>
          </cell>
          <cell r="BL1692">
            <v>0</v>
          </cell>
          <cell r="BM1692">
            <v>0</v>
          </cell>
          <cell r="BN1692">
            <v>1.8168149999999998</v>
          </cell>
          <cell r="BO1692">
            <v>2.9221499999999998</v>
          </cell>
          <cell r="BP1692">
            <v>0</v>
          </cell>
          <cell r="BQ1692">
            <v>0</v>
          </cell>
          <cell r="BR1692">
            <v>0</v>
          </cell>
          <cell r="BS1692">
            <v>4.9295399999999994</v>
          </cell>
          <cell r="BT1692">
            <v>5.0819999999999999</v>
          </cell>
          <cell r="BU1692">
            <v>3.0174374999999998</v>
          </cell>
          <cell r="BV1692">
            <v>75.5</v>
          </cell>
          <cell r="BW1692">
            <v>0</v>
          </cell>
          <cell r="BX1692">
            <v>0</v>
          </cell>
          <cell r="BY1692">
            <v>0</v>
          </cell>
          <cell r="BZ1692">
            <v>0</v>
          </cell>
          <cell r="CA1692">
            <v>0</v>
          </cell>
          <cell r="CB1692">
            <v>6.85</v>
          </cell>
          <cell r="CC1692">
            <v>0</v>
          </cell>
          <cell r="CD1692">
            <v>41.7</v>
          </cell>
          <cell r="CE1692">
            <v>0</v>
          </cell>
          <cell r="CF1692">
            <v>0</v>
          </cell>
          <cell r="CG1692">
            <v>2599.3609999999999</v>
          </cell>
          <cell r="CH1692">
            <v>144018.65</v>
          </cell>
          <cell r="CI1692">
            <v>1.8599999479807858</v>
          </cell>
          <cell r="CJ1692">
            <v>483589.2626148276</v>
          </cell>
          <cell r="CK1692">
            <v>12682.167623432999</v>
          </cell>
          <cell r="CL1692">
            <v>11254.808524806</v>
          </cell>
          <cell r="CM1692">
            <v>35.573999999999998</v>
          </cell>
          <cell r="CN1692">
            <v>31224.85842228499</v>
          </cell>
          <cell r="CO1692">
            <v>2411.7446838870001</v>
          </cell>
          <cell r="CP1692">
            <v>1561.8917952791999</v>
          </cell>
          <cell r="CQ1692">
            <v>9.0459599999999991</v>
          </cell>
          <cell r="CR1692">
            <v>0</v>
          </cell>
          <cell r="CS1692">
            <v>867.12557434382882</v>
          </cell>
          <cell r="CT1692">
            <v>53295823.925721996</v>
          </cell>
          <cell r="CU1692">
            <v>0</v>
          </cell>
          <cell r="CV1692">
            <v>826.45516799999996</v>
          </cell>
          <cell r="CW1692">
            <v>24179.46313074138</v>
          </cell>
          <cell r="CX1692">
            <v>2313.3061253609999</v>
          </cell>
          <cell r="CY1692">
            <v>6283.6613192429995</v>
          </cell>
          <cell r="CZ1692">
            <v>0</v>
          </cell>
          <cell r="DA1692">
            <v>0</v>
          </cell>
          <cell r="DB1692">
            <v>0</v>
          </cell>
          <cell r="DC1692">
            <v>0</v>
          </cell>
        </row>
        <row r="1693">
          <cell r="C1693" t="str">
            <v>W33x221</v>
          </cell>
          <cell r="D1693" t="str">
            <v>F</v>
          </cell>
          <cell r="E1693">
            <v>221</v>
          </cell>
          <cell r="F1693">
            <v>65.2</v>
          </cell>
          <cell r="G1693">
            <v>33.9</v>
          </cell>
          <cell r="H1693">
            <v>0</v>
          </cell>
          <cell r="I1693">
            <v>0</v>
          </cell>
          <cell r="J1693">
            <v>15.8</v>
          </cell>
          <cell r="K1693">
            <v>0</v>
          </cell>
          <cell r="L1693">
            <v>0</v>
          </cell>
          <cell r="M1693">
            <v>0.77500000000000002</v>
          </cell>
          <cell r="N1693">
            <v>1.27</v>
          </cell>
          <cell r="O1693">
            <v>0</v>
          </cell>
          <cell r="P1693">
            <v>0</v>
          </cell>
          <cell r="Q1693">
            <v>0</v>
          </cell>
          <cell r="R1693">
            <v>2.06</v>
          </cell>
          <cell r="S1693">
            <v>2.125</v>
          </cell>
          <cell r="T1693">
            <v>1.1875</v>
          </cell>
          <cell r="U1693">
            <v>29.779999999999998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6.2</v>
          </cell>
          <cell r="AB1693">
            <v>0</v>
          </cell>
          <cell r="AC1693">
            <v>38.5</v>
          </cell>
          <cell r="AD1693">
            <v>0</v>
          </cell>
          <cell r="AE1693">
            <v>0</v>
          </cell>
          <cell r="AF1693">
            <v>43.5</v>
          </cell>
          <cell r="AG1693">
            <v>2250</v>
          </cell>
          <cell r="AH1693">
            <v>6340</v>
          </cell>
          <cell r="AI1693">
            <v>12900</v>
          </cell>
          <cell r="AJ1693">
            <v>857</v>
          </cell>
          <cell r="AK1693">
            <v>759</v>
          </cell>
          <cell r="AL1693">
            <v>14.1</v>
          </cell>
          <cell r="AM1693">
            <v>840</v>
          </cell>
          <cell r="AN1693">
            <v>164</v>
          </cell>
          <cell r="AO1693">
            <v>106</v>
          </cell>
          <cell r="AP1693">
            <v>3.59</v>
          </cell>
          <cell r="AQ1693">
            <v>0</v>
          </cell>
          <cell r="AR1693">
            <v>27.8</v>
          </cell>
          <cell r="AS1693">
            <v>224000</v>
          </cell>
          <cell r="AT1693">
            <v>0</v>
          </cell>
          <cell r="AU1693">
            <v>129</v>
          </cell>
          <cell r="AV1693">
            <v>650</v>
          </cell>
          <cell r="AW1693">
            <v>156</v>
          </cell>
          <cell r="AX1693">
            <v>424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D1693" t="str">
            <v>W840x329</v>
          </cell>
          <cell r="BE1693" t="str">
            <v>W840x329</v>
          </cell>
          <cell r="BF1693">
            <v>328.90000000000003</v>
          </cell>
          <cell r="BG1693">
            <v>420.97560119999997</v>
          </cell>
          <cell r="BH1693">
            <v>86.139899999999997</v>
          </cell>
          <cell r="BI1693">
            <v>0</v>
          </cell>
          <cell r="BJ1693">
            <v>0</v>
          </cell>
          <cell r="BK1693">
            <v>40.147800000000004</v>
          </cell>
          <cell r="BL1693">
            <v>0</v>
          </cell>
          <cell r="BM1693">
            <v>0</v>
          </cell>
          <cell r="BN1693">
            <v>1.9692750000000001</v>
          </cell>
          <cell r="BO1693">
            <v>3.2270699999999999</v>
          </cell>
          <cell r="BP1693">
            <v>0</v>
          </cell>
          <cell r="BQ1693">
            <v>0</v>
          </cell>
          <cell r="BR1693">
            <v>0</v>
          </cell>
          <cell r="BS1693">
            <v>5.2344600000000003</v>
          </cell>
          <cell r="BT1693">
            <v>5.3996249999999995</v>
          </cell>
          <cell r="BU1693">
            <v>3.0174374999999998</v>
          </cell>
          <cell r="BV1693">
            <v>75.399999999999991</v>
          </cell>
          <cell r="BW1693">
            <v>0</v>
          </cell>
          <cell r="BX1693">
            <v>0</v>
          </cell>
          <cell r="BY1693">
            <v>0</v>
          </cell>
          <cell r="BZ1693">
            <v>0</v>
          </cell>
          <cell r="CA1693">
            <v>0</v>
          </cell>
          <cell r="CB1693">
            <v>6.2</v>
          </cell>
          <cell r="CC1693">
            <v>0</v>
          </cell>
          <cell r="CD1693">
            <v>38.5</v>
          </cell>
          <cell r="CE1693">
            <v>0</v>
          </cell>
          <cell r="CF1693">
            <v>0</v>
          </cell>
          <cell r="CG1693">
            <v>3056.0055000000002</v>
          </cell>
          <cell r="CH1693">
            <v>158069.25</v>
          </cell>
          <cell r="CI1693">
            <v>1.284575127472569</v>
          </cell>
          <cell r="CJ1693">
            <v>537784.61101131688</v>
          </cell>
          <cell r="CK1693">
            <v>14060.307442796999</v>
          </cell>
          <cell r="CL1693">
            <v>12452.477653538999</v>
          </cell>
          <cell r="CM1693">
            <v>35.828099999999999</v>
          </cell>
          <cell r="CN1693">
            <v>35018.532810039236</v>
          </cell>
          <cell r="CO1693">
            <v>2690.653933044</v>
          </cell>
          <cell r="CP1693">
            <v>1739.0812006259998</v>
          </cell>
          <cell r="CQ1693">
            <v>9.1221899999999998</v>
          </cell>
          <cell r="CR1693">
            <v>0</v>
          </cell>
          <cell r="CS1693">
            <v>1158.9466810941558</v>
          </cell>
          <cell r="CT1693">
            <v>60294265.451321848</v>
          </cell>
          <cell r="CU1693">
            <v>0</v>
          </cell>
          <cell r="CV1693">
            <v>832.91184899999996</v>
          </cell>
          <cell r="CW1693">
            <v>27097.674198244647</v>
          </cell>
          <cell r="CX1693">
            <v>2559.4025216759997</v>
          </cell>
          <cell r="CY1693">
            <v>6956.3248025039993</v>
          </cell>
          <cell r="CZ1693">
            <v>0</v>
          </cell>
          <cell r="DA1693">
            <v>0</v>
          </cell>
          <cell r="DB1693">
            <v>0</v>
          </cell>
          <cell r="DC1693">
            <v>0</v>
          </cell>
        </row>
        <row r="1694">
          <cell r="C1694" t="str">
            <v>W33x241</v>
          </cell>
          <cell r="D1694" t="str">
            <v>F</v>
          </cell>
          <cell r="E1694">
            <v>241</v>
          </cell>
          <cell r="F1694">
            <v>71</v>
          </cell>
          <cell r="G1694">
            <v>34.200000000000003</v>
          </cell>
          <cell r="H1694">
            <v>0</v>
          </cell>
          <cell r="I1694">
            <v>0</v>
          </cell>
          <cell r="J1694">
            <v>15.9</v>
          </cell>
          <cell r="K1694">
            <v>0</v>
          </cell>
          <cell r="L1694">
            <v>0</v>
          </cell>
          <cell r="M1694">
            <v>0.83</v>
          </cell>
          <cell r="N1694">
            <v>1.4</v>
          </cell>
          <cell r="O1694">
            <v>0</v>
          </cell>
          <cell r="P1694">
            <v>0</v>
          </cell>
          <cell r="Q1694">
            <v>0</v>
          </cell>
          <cell r="R1694">
            <v>2.19</v>
          </cell>
          <cell r="S1694">
            <v>2.25</v>
          </cell>
          <cell r="T1694">
            <v>1.25</v>
          </cell>
          <cell r="U1694">
            <v>29.820000000000004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5.66</v>
          </cell>
          <cell r="AB1694">
            <v>0</v>
          </cell>
          <cell r="AC1694">
            <v>35.9</v>
          </cell>
          <cell r="AD1694">
            <v>0</v>
          </cell>
          <cell r="AE1694">
            <v>0</v>
          </cell>
          <cell r="AF1694">
            <v>49.9</v>
          </cell>
          <cell r="AG1694">
            <v>2440</v>
          </cell>
          <cell r="AH1694">
            <v>4510</v>
          </cell>
          <cell r="AI1694">
            <v>14200</v>
          </cell>
          <cell r="AJ1694">
            <v>940</v>
          </cell>
          <cell r="AK1694">
            <v>831</v>
          </cell>
          <cell r="AL1694">
            <v>14.1</v>
          </cell>
          <cell r="AM1694">
            <v>933</v>
          </cell>
          <cell r="AN1694">
            <v>182</v>
          </cell>
          <cell r="AO1694">
            <v>118</v>
          </cell>
          <cell r="AP1694">
            <v>3.62</v>
          </cell>
          <cell r="AQ1694">
            <v>0</v>
          </cell>
          <cell r="AR1694">
            <v>36.200000000000003</v>
          </cell>
          <cell r="AS1694">
            <v>251000</v>
          </cell>
          <cell r="AT1694">
            <v>0</v>
          </cell>
          <cell r="AU1694">
            <v>130</v>
          </cell>
          <cell r="AV1694">
            <v>721</v>
          </cell>
          <cell r="AW1694">
            <v>172</v>
          </cell>
          <cell r="AX1694">
            <v>466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D1694" t="str">
            <v>W840x359</v>
          </cell>
          <cell r="BE1694" t="str">
            <v>W840x359</v>
          </cell>
          <cell r="BF1694">
            <v>358.70000000000005</v>
          </cell>
          <cell r="BG1694">
            <v>458.424351</v>
          </cell>
          <cell r="BH1694">
            <v>86.902200000000008</v>
          </cell>
          <cell r="BI1694">
            <v>0</v>
          </cell>
          <cell r="BJ1694">
            <v>0</v>
          </cell>
          <cell r="BK1694">
            <v>40.401899999999998</v>
          </cell>
          <cell r="BL1694">
            <v>0</v>
          </cell>
          <cell r="BM1694">
            <v>0</v>
          </cell>
          <cell r="BN1694">
            <v>2.1090299999999997</v>
          </cell>
          <cell r="BO1694">
            <v>3.5573999999999995</v>
          </cell>
          <cell r="BP1694">
            <v>0</v>
          </cell>
          <cell r="BQ1694">
            <v>0</v>
          </cell>
          <cell r="BR1694">
            <v>0</v>
          </cell>
          <cell r="BS1694">
            <v>5.5647899999999995</v>
          </cell>
          <cell r="BT1694">
            <v>5.7172499999999999</v>
          </cell>
          <cell r="BU1694">
            <v>3.17625</v>
          </cell>
          <cell r="BV1694">
            <v>75.5</v>
          </cell>
          <cell r="BW1694">
            <v>0</v>
          </cell>
          <cell r="BX1694">
            <v>0</v>
          </cell>
          <cell r="BY1694">
            <v>0</v>
          </cell>
          <cell r="BZ1694">
            <v>0</v>
          </cell>
          <cell r="CA1694">
            <v>0</v>
          </cell>
          <cell r="CB1694">
            <v>5.66</v>
          </cell>
          <cell r="CC1694">
            <v>0</v>
          </cell>
          <cell r="CD1694">
            <v>35.9</v>
          </cell>
          <cell r="CE1694">
            <v>0</v>
          </cell>
          <cell r="CF1694">
            <v>0</v>
          </cell>
          <cell r="CG1694">
            <v>3505.6246999999998</v>
          </cell>
          <cell r="CH1694">
            <v>171417.32</v>
          </cell>
          <cell r="CI1694">
            <v>0.91379082411692203</v>
          </cell>
          <cell r="CJ1694">
            <v>591979.95940780616</v>
          </cell>
          <cell r="CK1694">
            <v>15422.040835739999</v>
          </cell>
          <cell r="CL1694">
            <v>13633.740355851</v>
          </cell>
          <cell r="CM1694">
            <v>35.828099999999999</v>
          </cell>
          <cell r="CN1694">
            <v>38895.584656865009</v>
          </cell>
          <cell r="CO1694">
            <v>2985.9696086219997</v>
          </cell>
          <cell r="CP1694">
            <v>1935.958317678</v>
          </cell>
          <cell r="CQ1694">
            <v>9.1984200000000005</v>
          </cell>
          <cell r="CR1694">
            <v>0</v>
          </cell>
          <cell r="CS1694">
            <v>1509.1320091945483</v>
          </cell>
          <cell r="CT1694">
            <v>67561877.804829389</v>
          </cell>
          <cell r="CU1694">
            <v>0</v>
          </cell>
          <cell r="CV1694">
            <v>839.36852999999996</v>
          </cell>
          <cell r="CW1694">
            <v>30057.573995283681</v>
          </cell>
          <cell r="CX1694">
            <v>2821.905344412</v>
          </cell>
          <cell r="CY1694">
            <v>7645.3947121859992</v>
          </cell>
          <cell r="CZ1694">
            <v>0</v>
          </cell>
          <cell r="DA1694">
            <v>0</v>
          </cell>
          <cell r="DB1694">
            <v>0</v>
          </cell>
          <cell r="DC1694">
            <v>0</v>
          </cell>
        </row>
        <row r="1695">
          <cell r="C1695" t="str">
            <v>W33x263</v>
          </cell>
          <cell r="D1695" t="str">
            <v>F</v>
          </cell>
          <cell r="E1695">
            <v>263</v>
          </cell>
          <cell r="F1695">
            <v>77.5</v>
          </cell>
          <cell r="G1695">
            <v>34.5</v>
          </cell>
          <cell r="H1695">
            <v>0</v>
          </cell>
          <cell r="I1695">
            <v>0</v>
          </cell>
          <cell r="J1695">
            <v>15.8</v>
          </cell>
          <cell r="K1695">
            <v>0</v>
          </cell>
          <cell r="L1695">
            <v>0</v>
          </cell>
          <cell r="M1695">
            <v>0.87</v>
          </cell>
          <cell r="N1695">
            <v>1.57</v>
          </cell>
          <cell r="O1695">
            <v>0</v>
          </cell>
          <cell r="P1695">
            <v>0</v>
          </cell>
          <cell r="Q1695">
            <v>0</v>
          </cell>
          <cell r="R1695">
            <v>2.36</v>
          </cell>
          <cell r="S1695">
            <v>2.4375</v>
          </cell>
          <cell r="T1695">
            <v>1.25</v>
          </cell>
          <cell r="U1695">
            <v>29.78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5.03</v>
          </cell>
          <cell r="AB1695">
            <v>0</v>
          </cell>
          <cell r="AC1695">
            <v>34.299999999999997</v>
          </cell>
          <cell r="AD1695">
            <v>0</v>
          </cell>
          <cell r="AE1695">
            <v>0</v>
          </cell>
          <cell r="AF1695">
            <v>54.8</v>
          </cell>
          <cell r="AG1695">
            <v>2680</v>
          </cell>
          <cell r="AH1695">
            <v>3080</v>
          </cell>
          <cell r="AI1695">
            <v>15900</v>
          </cell>
          <cell r="AJ1695">
            <v>1040</v>
          </cell>
          <cell r="AK1695">
            <v>919</v>
          </cell>
          <cell r="AL1695">
            <v>14.3</v>
          </cell>
          <cell r="AM1695">
            <v>1040</v>
          </cell>
          <cell r="AN1695">
            <v>202</v>
          </cell>
          <cell r="AO1695">
            <v>131</v>
          </cell>
          <cell r="AP1695">
            <v>3.66</v>
          </cell>
          <cell r="AQ1695">
            <v>0</v>
          </cell>
          <cell r="AR1695">
            <v>48.7</v>
          </cell>
          <cell r="AS1695">
            <v>282000</v>
          </cell>
          <cell r="AT1695">
            <v>0</v>
          </cell>
          <cell r="AU1695">
            <v>130</v>
          </cell>
          <cell r="AV1695">
            <v>808</v>
          </cell>
          <cell r="AW1695">
            <v>193</v>
          </cell>
          <cell r="AX1695">
            <v>516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D1695" t="str">
            <v>W840x392</v>
          </cell>
          <cell r="BE1695" t="str">
            <v>W840x392</v>
          </cell>
          <cell r="BF1695">
            <v>391.40000000000003</v>
          </cell>
          <cell r="BG1695">
            <v>500.39277749999997</v>
          </cell>
          <cell r="BH1695">
            <v>87.664500000000004</v>
          </cell>
          <cell r="BI1695">
            <v>0</v>
          </cell>
          <cell r="BJ1695">
            <v>0</v>
          </cell>
          <cell r="BK1695">
            <v>40.147800000000004</v>
          </cell>
          <cell r="BL1695">
            <v>0</v>
          </cell>
          <cell r="BM1695">
            <v>0</v>
          </cell>
          <cell r="BN1695">
            <v>2.2106699999999999</v>
          </cell>
          <cell r="BO1695">
            <v>3.9893700000000001</v>
          </cell>
          <cell r="BP1695">
            <v>0</v>
          </cell>
          <cell r="BQ1695">
            <v>0</v>
          </cell>
          <cell r="BR1695">
            <v>0</v>
          </cell>
          <cell r="BS1695">
            <v>5.9967599999999992</v>
          </cell>
          <cell r="BT1695">
            <v>6.1936875000000002</v>
          </cell>
          <cell r="BU1695">
            <v>3.17625</v>
          </cell>
          <cell r="BV1695">
            <v>75.399999999999991</v>
          </cell>
          <cell r="BW1695">
            <v>0</v>
          </cell>
          <cell r="BX1695">
            <v>0</v>
          </cell>
          <cell r="BY1695">
            <v>0</v>
          </cell>
          <cell r="BZ1695">
            <v>0</v>
          </cell>
          <cell r="CA1695">
            <v>0</v>
          </cell>
          <cell r="CB1695">
            <v>5.03</v>
          </cell>
          <cell r="CC1695">
            <v>0</v>
          </cell>
          <cell r="CD1695">
            <v>34.299999999999997</v>
          </cell>
          <cell r="CE1695">
            <v>0</v>
          </cell>
          <cell r="CF1695">
            <v>0</v>
          </cell>
          <cell r="CG1695">
            <v>3849.8643999999999</v>
          </cell>
          <cell r="CH1695">
            <v>188278.04</v>
          </cell>
          <cell r="CI1695">
            <v>0.62405227012862963</v>
          </cell>
          <cell r="CJ1695">
            <v>662850.79961859982</v>
          </cell>
          <cell r="CK1695">
            <v>17062.683477840001</v>
          </cell>
          <cell r="CL1695">
            <v>15077.505880899</v>
          </cell>
          <cell r="CM1695">
            <v>36.336300000000001</v>
          </cell>
          <cell r="CN1695">
            <v>43356.278717191439</v>
          </cell>
          <cell r="CO1695">
            <v>3314.098137042</v>
          </cell>
          <cell r="CP1695">
            <v>2149.2418611509997</v>
          </cell>
          <cell r="CQ1695">
            <v>9.3000600000000002</v>
          </cell>
          <cell r="CR1695">
            <v>0</v>
          </cell>
          <cell r="CS1695">
            <v>2030.2411283915608</v>
          </cell>
          <cell r="CT1695">
            <v>75906173.469967678</v>
          </cell>
          <cell r="CU1695">
            <v>0</v>
          </cell>
          <cell r="CV1695">
            <v>839.36852999999996</v>
          </cell>
          <cell r="CW1695">
            <v>33684.493464894884</v>
          </cell>
          <cell r="CX1695">
            <v>3166.4402992529999</v>
          </cell>
          <cell r="CY1695">
            <v>8465.7160332359999</v>
          </cell>
          <cell r="CZ1695">
            <v>0</v>
          </cell>
          <cell r="DA1695">
            <v>0</v>
          </cell>
          <cell r="DB1695">
            <v>0</v>
          </cell>
          <cell r="DC1695">
            <v>0</v>
          </cell>
        </row>
        <row r="1696">
          <cell r="C1696" t="str">
            <v>W33x291</v>
          </cell>
          <cell r="D1696" t="str">
            <v>F</v>
          </cell>
          <cell r="E1696">
            <v>291</v>
          </cell>
          <cell r="F1696">
            <v>85.7</v>
          </cell>
          <cell r="G1696">
            <v>34.799999999999997</v>
          </cell>
          <cell r="H1696">
            <v>0</v>
          </cell>
          <cell r="I1696">
            <v>0</v>
          </cell>
          <cell r="J1696">
            <v>15.9</v>
          </cell>
          <cell r="K1696">
            <v>0</v>
          </cell>
          <cell r="L1696">
            <v>0</v>
          </cell>
          <cell r="M1696">
            <v>0.96</v>
          </cell>
          <cell r="N1696">
            <v>1.73</v>
          </cell>
          <cell r="O1696">
            <v>0</v>
          </cell>
          <cell r="P1696">
            <v>0</v>
          </cell>
          <cell r="Q1696">
            <v>0</v>
          </cell>
          <cell r="R1696">
            <v>2.52</v>
          </cell>
          <cell r="S1696">
            <v>2.625</v>
          </cell>
          <cell r="T1696">
            <v>1.3125</v>
          </cell>
          <cell r="U1696">
            <v>29.759999999999998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4.5999999999999996</v>
          </cell>
          <cell r="AB1696">
            <v>0</v>
          </cell>
          <cell r="AC1696">
            <v>31</v>
          </cell>
          <cell r="AD1696">
            <v>0</v>
          </cell>
          <cell r="AE1696">
            <v>0</v>
          </cell>
          <cell r="AF1696">
            <v>0</v>
          </cell>
          <cell r="AG1696">
            <v>2930</v>
          </cell>
          <cell r="AH1696">
            <v>2150</v>
          </cell>
          <cell r="AI1696">
            <v>17700</v>
          </cell>
          <cell r="AJ1696">
            <v>1160</v>
          </cell>
          <cell r="AK1696">
            <v>1020</v>
          </cell>
          <cell r="AL1696">
            <v>14.4</v>
          </cell>
          <cell r="AM1696">
            <v>1160</v>
          </cell>
          <cell r="AN1696">
            <v>226</v>
          </cell>
          <cell r="AO1696">
            <v>146</v>
          </cell>
          <cell r="AP1696">
            <v>3.68</v>
          </cell>
          <cell r="AQ1696">
            <v>0</v>
          </cell>
          <cell r="AR1696">
            <v>65.099999999999994</v>
          </cell>
          <cell r="AS1696">
            <v>318000</v>
          </cell>
          <cell r="AT1696">
            <v>0</v>
          </cell>
          <cell r="AU1696">
            <v>132</v>
          </cell>
          <cell r="AV1696">
            <v>906</v>
          </cell>
          <cell r="AW1696">
            <v>214</v>
          </cell>
          <cell r="AX1696">
            <v>574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D1696" t="str">
            <v>W840x433</v>
          </cell>
          <cell r="BE1696" t="str">
            <v>W840x433</v>
          </cell>
          <cell r="BF1696">
            <v>433.1</v>
          </cell>
          <cell r="BG1696">
            <v>553.33756170000004</v>
          </cell>
          <cell r="BH1696">
            <v>88.426799999999986</v>
          </cell>
          <cell r="BI1696">
            <v>0</v>
          </cell>
          <cell r="BJ1696">
            <v>0</v>
          </cell>
          <cell r="BK1696">
            <v>40.401899999999998</v>
          </cell>
          <cell r="BL1696">
            <v>0</v>
          </cell>
          <cell r="BM1696">
            <v>0</v>
          </cell>
          <cell r="BN1696">
            <v>2.4393599999999998</v>
          </cell>
          <cell r="BO1696">
            <v>4.3959299999999999</v>
          </cell>
          <cell r="BP1696">
            <v>0</v>
          </cell>
          <cell r="BQ1696">
            <v>0</v>
          </cell>
          <cell r="BR1696">
            <v>0</v>
          </cell>
          <cell r="BS1696">
            <v>6.4033199999999999</v>
          </cell>
          <cell r="BT1696">
            <v>6.6701249999999996</v>
          </cell>
          <cell r="BU1696">
            <v>3.3350624999999998</v>
          </cell>
          <cell r="BV1696">
            <v>75.399999999999991</v>
          </cell>
          <cell r="BW1696">
            <v>0</v>
          </cell>
          <cell r="BX1696">
            <v>0</v>
          </cell>
          <cell r="BY1696">
            <v>0</v>
          </cell>
          <cell r="BZ1696">
            <v>0</v>
          </cell>
          <cell r="CA1696">
            <v>0</v>
          </cell>
          <cell r="CB1696">
            <v>4.5999999999999996</v>
          </cell>
          <cell r="CC1696">
            <v>0</v>
          </cell>
          <cell r="CD1696">
            <v>31</v>
          </cell>
          <cell r="CE1696">
            <v>0</v>
          </cell>
          <cell r="CF1696">
            <v>0</v>
          </cell>
          <cell r="CG1696">
            <v>0</v>
          </cell>
          <cell r="CH1696">
            <v>205841.29</v>
          </cell>
          <cell r="CI1696">
            <v>0.43562090284953048</v>
          </cell>
          <cell r="CJ1696">
            <v>737890.51278296963</v>
          </cell>
          <cell r="CK1696">
            <v>19031.454648359999</v>
          </cell>
          <cell r="CL1696">
            <v>16734.554949419999</v>
          </cell>
          <cell r="CM1696">
            <v>36.590400000000002</v>
          </cell>
          <cell r="CN1696">
            <v>48358.92626148276</v>
          </cell>
          <cell r="CO1696">
            <v>3707.8523711459998</v>
          </cell>
          <cell r="CP1696">
            <v>2395.338257466</v>
          </cell>
          <cell r="CQ1696">
            <v>9.3508800000000001</v>
          </cell>
          <cell r="CR1696">
            <v>0</v>
          </cell>
          <cell r="CS1696">
            <v>2713.9362927780408</v>
          </cell>
          <cell r="CT1696">
            <v>85596323.274644405</v>
          </cell>
          <cell r="CU1696">
            <v>0</v>
          </cell>
          <cell r="CV1696">
            <v>852.28189199999997</v>
          </cell>
          <cell r="CW1696">
            <v>37769.988959399467</v>
          </cell>
          <cell r="CX1696">
            <v>3510.9752540939999</v>
          </cell>
          <cell r="CY1696">
            <v>9417.2887656539988</v>
          </cell>
          <cell r="CZ1696">
            <v>0</v>
          </cell>
          <cell r="DA1696">
            <v>0</v>
          </cell>
          <cell r="DB1696">
            <v>0</v>
          </cell>
          <cell r="DC1696">
            <v>0</v>
          </cell>
        </row>
        <row r="1697">
          <cell r="C1697" t="str">
            <v>W33x318</v>
          </cell>
          <cell r="D1697" t="str">
            <v>T</v>
          </cell>
          <cell r="E1697">
            <v>318</v>
          </cell>
          <cell r="F1697">
            <v>93.6</v>
          </cell>
          <cell r="G1697">
            <v>35.200000000000003</v>
          </cell>
          <cell r="H1697">
            <v>0</v>
          </cell>
          <cell r="I1697">
            <v>0</v>
          </cell>
          <cell r="J1697">
            <v>16</v>
          </cell>
          <cell r="K1697">
            <v>0</v>
          </cell>
          <cell r="L1697">
            <v>0</v>
          </cell>
          <cell r="M1697">
            <v>1.04</v>
          </cell>
          <cell r="N1697">
            <v>1.89</v>
          </cell>
          <cell r="O1697">
            <v>0</v>
          </cell>
          <cell r="P1697">
            <v>0</v>
          </cell>
          <cell r="Q1697">
            <v>0</v>
          </cell>
          <cell r="R1697">
            <v>2.68</v>
          </cell>
          <cell r="S1697">
            <v>2.75</v>
          </cell>
          <cell r="T1697">
            <v>1.3125</v>
          </cell>
          <cell r="U1697">
            <v>29.840000000000003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4.2300000000000004</v>
          </cell>
          <cell r="AB1697">
            <v>0</v>
          </cell>
          <cell r="AC1697">
            <v>28.7</v>
          </cell>
          <cell r="AD1697">
            <v>0</v>
          </cell>
          <cell r="AE1697">
            <v>0</v>
          </cell>
          <cell r="AF1697">
            <v>0</v>
          </cell>
          <cell r="AG1697">
            <v>3210</v>
          </cell>
          <cell r="AH1697">
            <v>1530</v>
          </cell>
          <cell r="AI1697">
            <v>19500</v>
          </cell>
          <cell r="AJ1697">
            <v>1270</v>
          </cell>
          <cell r="AK1697">
            <v>1110</v>
          </cell>
          <cell r="AL1697">
            <v>14.5</v>
          </cell>
          <cell r="AM1697">
            <v>1290</v>
          </cell>
          <cell r="AN1697">
            <v>250</v>
          </cell>
          <cell r="AO1697">
            <v>161</v>
          </cell>
          <cell r="AP1697">
            <v>3.71</v>
          </cell>
          <cell r="AQ1697">
            <v>0</v>
          </cell>
          <cell r="AR1697">
            <v>84.4</v>
          </cell>
          <cell r="AS1697">
            <v>357000</v>
          </cell>
          <cell r="AT1697">
            <v>0</v>
          </cell>
          <cell r="AU1697">
            <v>133</v>
          </cell>
          <cell r="AV1697">
            <v>1000</v>
          </cell>
          <cell r="AW1697">
            <v>235</v>
          </cell>
          <cell r="AX1697">
            <v>631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D1697" t="str">
            <v>W840x473</v>
          </cell>
          <cell r="BE1697" t="str">
            <v>W840x473</v>
          </cell>
          <cell r="BF1697">
            <v>473.3</v>
          </cell>
          <cell r="BG1697">
            <v>604.34534159999998</v>
          </cell>
          <cell r="BH1697">
            <v>89.443200000000004</v>
          </cell>
          <cell r="BI1697">
            <v>0</v>
          </cell>
          <cell r="BJ1697">
            <v>0</v>
          </cell>
          <cell r="BK1697">
            <v>40.655999999999999</v>
          </cell>
          <cell r="BL1697">
            <v>0</v>
          </cell>
          <cell r="BM1697">
            <v>0</v>
          </cell>
          <cell r="BN1697">
            <v>2.6426400000000001</v>
          </cell>
          <cell r="BO1697">
            <v>4.8024899999999997</v>
          </cell>
          <cell r="BP1697">
            <v>0</v>
          </cell>
          <cell r="BQ1697">
            <v>0</v>
          </cell>
          <cell r="BR1697">
            <v>0</v>
          </cell>
          <cell r="BS1697">
            <v>6.8098800000000006</v>
          </cell>
          <cell r="BT1697">
            <v>6.9877500000000001</v>
          </cell>
          <cell r="BU1697">
            <v>3.3350624999999998</v>
          </cell>
          <cell r="BV1697">
            <v>75.599999999999994</v>
          </cell>
          <cell r="BW1697">
            <v>0</v>
          </cell>
          <cell r="BX1697">
            <v>0</v>
          </cell>
          <cell r="BY1697">
            <v>0</v>
          </cell>
          <cell r="BZ1697">
            <v>0</v>
          </cell>
          <cell r="CA1697">
            <v>0</v>
          </cell>
          <cell r="CB1697">
            <v>4.2300000000000004</v>
          </cell>
          <cell r="CC1697">
            <v>0</v>
          </cell>
          <cell r="CD1697">
            <v>28.7</v>
          </cell>
          <cell r="CE1697">
            <v>0</v>
          </cell>
          <cell r="CF1697">
            <v>0</v>
          </cell>
          <cell r="CG1697">
            <v>0</v>
          </cell>
          <cell r="CH1697">
            <v>225512.13</v>
          </cell>
          <cell r="CI1697">
            <v>0.30999999133013095</v>
          </cell>
          <cell r="CJ1697">
            <v>812930.22594733944</v>
          </cell>
          <cell r="CK1697">
            <v>20836.161554669998</v>
          </cell>
          <cell r="CL1697">
            <v>18211.133327309999</v>
          </cell>
          <cell r="CM1697">
            <v>36.844499999999996</v>
          </cell>
          <cell r="CN1697">
            <v>53778.461101131688</v>
          </cell>
          <cell r="CO1697">
            <v>4101.60660525</v>
          </cell>
          <cell r="CP1697">
            <v>2641.4346537809997</v>
          </cell>
          <cell r="CQ1697">
            <v>9.427109999999999</v>
          </cell>
          <cell r="CR1697">
            <v>0</v>
          </cell>
          <cell r="CS1697">
            <v>3518.5287728182284</v>
          </cell>
          <cell r="CT1697">
            <v>96093985.56304419</v>
          </cell>
          <cell r="CU1697">
            <v>0</v>
          </cell>
          <cell r="CV1697">
            <v>858.73857299999997</v>
          </cell>
          <cell r="CW1697">
            <v>41688.729535760998</v>
          </cell>
          <cell r="CX1697">
            <v>3855.5102089349998</v>
          </cell>
          <cell r="CY1697">
            <v>10352.455071651</v>
          </cell>
          <cell r="CZ1697">
            <v>0</v>
          </cell>
          <cell r="DA1697">
            <v>0</v>
          </cell>
          <cell r="DB1697">
            <v>0</v>
          </cell>
          <cell r="DC1697">
            <v>0</v>
          </cell>
        </row>
        <row r="1698">
          <cell r="C1698" t="str">
            <v>W33x354</v>
          </cell>
          <cell r="D1698" t="str">
            <v>T</v>
          </cell>
          <cell r="E1698">
            <v>354</v>
          </cell>
          <cell r="F1698">
            <v>104</v>
          </cell>
          <cell r="G1698">
            <v>35.6</v>
          </cell>
          <cell r="H1698">
            <v>0</v>
          </cell>
          <cell r="I1698">
            <v>0</v>
          </cell>
          <cell r="J1698">
            <v>16.100000000000001</v>
          </cell>
          <cell r="K1698">
            <v>0</v>
          </cell>
          <cell r="L1698">
            <v>0</v>
          </cell>
          <cell r="M1698">
            <v>1.1599999999999999</v>
          </cell>
          <cell r="N1698">
            <v>2.09</v>
          </cell>
          <cell r="O1698">
            <v>0</v>
          </cell>
          <cell r="P1698">
            <v>0</v>
          </cell>
          <cell r="Q1698">
            <v>0</v>
          </cell>
          <cell r="R1698">
            <v>2.88</v>
          </cell>
          <cell r="S1698">
            <v>2.9375</v>
          </cell>
          <cell r="T1698">
            <v>1.375</v>
          </cell>
          <cell r="U1698">
            <v>29.840000000000003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3.85</v>
          </cell>
          <cell r="AB1698">
            <v>0</v>
          </cell>
          <cell r="AC1698">
            <v>25.7</v>
          </cell>
          <cell r="AD1698">
            <v>0</v>
          </cell>
          <cell r="AE1698">
            <v>0</v>
          </cell>
          <cell r="AF1698">
            <v>0</v>
          </cell>
          <cell r="AG1698">
            <v>3530</v>
          </cell>
          <cell r="AH1698">
            <v>1040</v>
          </cell>
          <cell r="AI1698">
            <v>22000</v>
          </cell>
          <cell r="AJ1698">
            <v>1420</v>
          </cell>
          <cell r="AK1698">
            <v>1240</v>
          </cell>
          <cell r="AL1698">
            <v>14.5</v>
          </cell>
          <cell r="AM1698">
            <v>1460</v>
          </cell>
          <cell r="AN1698">
            <v>282</v>
          </cell>
          <cell r="AO1698">
            <v>181</v>
          </cell>
          <cell r="AP1698">
            <v>3.74</v>
          </cell>
          <cell r="AQ1698">
            <v>0</v>
          </cell>
          <cell r="AR1698">
            <v>115</v>
          </cell>
          <cell r="AS1698">
            <v>409000</v>
          </cell>
          <cell r="AT1698">
            <v>0</v>
          </cell>
          <cell r="AU1698">
            <v>135</v>
          </cell>
          <cell r="AV1698">
            <v>1130</v>
          </cell>
          <cell r="AW1698">
            <v>261</v>
          </cell>
          <cell r="AX1698">
            <v>706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D1698" t="str">
            <v>W840x527</v>
          </cell>
          <cell r="BE1698" t="str">
            <v>W840x527</v>
          </cell>
          <cell r="BF1698">
            <v>526.9</v>
          </cell>
          <cell r="BG1698">
            <v>671.49482399999999</v>
          </cell>
          <cell r="BH1698">
            <v>90.459599999999995</v>
          </cell>
          <cell r="BI1698">
            <v>0</v>
          </cell>
          <cell r="BJ1698">
            <v>0</v>
          </cell>
          <cell r="BK1698">
            <v>40.9101</v>
          </cell>
          <cell r="BL1698">
            <v>0</v>
          </cell>
          <cell r="BM1698">
            <v>0</v>
          </cell>
          <cell r="BN1698">
            <v>2.9475599999999997</v>
          </cell>
          <cell r="BO1698">
            <v>5.3106899999999992</v>
          </cell>
          <cell r="BP1698">
            <v>0</v>
          </cell>
          <cell r="BQ1698">
            <v>0</v>
          </cell>
          <cell r="BR1698">
            <v>0</v>
          </cell>
          <cell r="BS1698">
            <v>7.3180799999999993</v>
          </cell>
          <cell r="BT1698">
            <v>7.4641874999999995</v>
          </cell>
          <cell r="BU1698">
            <v>3.4938750000000001</v>
          </cell>
          <cell r="BV1698">
            <v>75.599999999999994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3.85</v>
          </cell>
          <cell r="CC1698">
            <v>0</v>
          </cell>
          <cell r="CD1698">
            <v>25.7</v>
          </cell>
          <cell r="CE1698">
            <v>0</v>
          </cell>
          <cell r="CF1698">
            <v>0</v>
          </cell>
          <cell r="CG1698">
            <v>0</v>
          </cell>
          <cell r="CH1698">
            <v>247993.09</v>
          </cell>
          <cell r="CI1698">
            <v>0.2107189483551217</v>
          </cell>
          <cell r="CJ1698">
            <v>917152.04978674196</v>
          </cell>
          <cell r="CK1698">
            <v>23297.125517819997</v>
          </cell>
          <cell r="CL1698">
            <v>20343.96876204</v>
          </cell>
          <cell r="CM1698">
            <v>36.844499999999996</v>
          </cell>
          <cell r="CN1698">
            <v>60865.545122211057</v>
          </cell>
          <cell r="CO1698">
            <v>4626.6122507219998</v>
          </cell>
          <cell r="CP1698">
            <v>2969.563182201</v>
          </cell>
          <cell r="CQ1698">
            <v>9.5033399999999997</v>
          </cell>
          <cell r="CR1698">
            <v>0</v>
          </cell>
          <cell r="CS1698">
            <v>4794.2038966125147</v>
          </cell>
          <cell r="CT1698">
            <v>110090868.61424391</v>
          </cell>
          <cell r="CU1698">
            <v>0</v>
          </cell>
          <cell r="CV1698">
            <v>871.65193499999998</v>
          </cell>
          <cell r="CW1698">
            <v>47108.264375409926</v>
          </cell>
          <cell r="CX1698">
            <v>4282.0772958809994</v>
          </cell>
          <cell r="CY1698">
            <v>11582.937053226</v>
          </cell>
          <cell r="CZ1698">
            <v>0</v>
          </cell>
          <cell r="DA1698">
            <v>0</v>
          </cell>
          <cell r="DB1698">
            <v>0</v>
          </cell>
          <cell r="DC1698">
            <v>0</v>
          </cell>
        </row>
        <row r="1699">
          <cell r="C1699" t="str">
            <v>W33x387</v>
          </cell>
          <cell r="D1699" t="str">
            <v>T</v>
          </cell>
          <cell r="E1699">
            <v>387</v>
          </cell>
          <cell r="F1699">
            <v>114</v>
          </cell>
          <cell r="G1699">
            <v>36</v>
          </cell>
          <cell r="H1699">
            <v>0</v>
          </cell>
          <cell r="I1699">
            <v>0</v>
          </cell>
          <cell r="J1699">
            <v>16.2</v>
          </cell>
          <cell r="K1699">
            <v>0</v>
          </cell>
          <cell r="L1699">
            <v>0</v>
          </cell>
          <cell r="M1699">
            <v>1.26</v>
          </cell>
          <cell r="N1699">
            <v>2.2799999999999998</v>
          </cell>
          <cell r="O1699">
            <v>0</v>
          </cell>
          <cell r="P1699">
            <v>0</v>
          </cell>
          <cell r="Q1699">
            <v>0</v>
          </cell>
          <cell r="R1699">
            <v>3.07</v>
          </cell>
          <cell r="S1699">
            <v>3.1875</v>
          </cell>
          <cell r="T1699">
            <v>1.4375</v>
          </cell>
          <cell r="U1699">
            <v>29.86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3.55</v>
          </cell>
          <cell r="AB1699">
            <v>0</v>
          </cell>
          <cell r="AC1699">
            <v>23.7</v>
          </cell>
          <cell r="AD1699">
            <v>0</v>
          </cell>
          <cell r="AE1699">
            <v>0</v>
          </cell>
          <cell r="AF1699">
            <v>0</v>
          </cell>
          <cell r="AG1699">
            <v>3850</v>
          </cell>
          <cell r="AH1699">
            <v>752</v>
          </cell>
          <cell r="AI1699">
            <v>24300</v>
          </cell>
          <cell r="AJ1699">
            <v>1560</v>
          </cell>
          <cell r="AK1699">
            <v>1350</v>
          </cell>
          <cell r="AL1699">
            <v>14.6</v>
          </cell>
          <cell r="AM1699">
            <v>1620</v>
          </cell>
          <cell r="AN1699">
            <v>312</v>
          </cell>
          <cell r="AO1699">
            <v>200</v>
          </cell>
          <cell r="AP1699">
            <v>3.77</v>
          </cell>
          <cell r="AQ1699">
            <v>0</v>
          </cell>
          <cell r="AR1699">
            <v>148</v>
          </cell>
          <cell r="AS1699">
            <v>459000</v>
          </cell>
          <cell r="AT1699">
            <v>0</v>
          </cell>
          <cell r="AU1699">
            <v>136</v>
          </cell>
          <cell r="AV1699">
            <v>1260</v>
          </cell>
          <cell r="AW1699">
            <v>287</v>
          </cell>
          <cell r="AX1699">
            <v>777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D1699" t="str">
            <v>W840x576</v>
          </cell>
          <cell r="BE1699" t="str">
            <v>W840x576</v>
          </cell>
          <cell r="BF1699">
            <v>576</v>
          </cell>
          <cell r="BG1699">
            <v>736.06163399999991</v>
          </cell>
          <cell r="BH1699">
            <v>91.475999999999999</v>
          </cell>
          <cell r="BI1699">
            <v>0</v>
          </cell>
          <cell r="BJ1699">
            <v>0</v>
          </cell>
          <cell r="BK1699">
            <v>41.164199999999994</v>
          </cell>
          <cell r="BL1699">
            <v>0</v>
          </cell>
          <cell r="BM1699">
            <v>0</v>
          </cell>
          <cell r="BN1699">
            <v>3.20166</v>
          </cell>
          <cell r="BO1699">
            <v>5.7934799999999997</v>
          </cell>
          <cell r="BP1699">
            <v>0</v>
          </cell>
          <cell r="BQ1699">
            <v>0</v>
          </cell>
          <cell r="BR1699">
            <v>0</v>
          </cell>
          <cell r="BS1699">
            <v>7.8008699999999997</v>
          </cell>
          <cell r="BT1699">
            <v>8.0994375000000005</v>
          </cell>
          <cell r="BU1699">
            <v>3.6526874999999999</v>
          </cell>
          <cell r="BV1699">
            <v>75.599999999999994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3.55</v>
          </cell>
          <cell r="CC1699">
            <v>0</v>
          </cell>
          <cell r="CD1699">
            <v>23.7</v>
          </cell>
          <cell r="CE1699">
            <v>0</v>
          </cell>
          <cell r="CF1699">
            <v>0</v>
          </cell>
          <cell r="CG1699">
            <v>0</v>
          </cell>
          <cell r="CH1699">
            <v>270474.05</v>
          </cell>
          <cell r="CI1699">
            <v>0.15236600881062648</v>
          </cell>
          <cell r="CJ1699">
            <v>1013036.1277189923</v>
          </cell>
          <cell r="CK1699">
            <v>25594.025216759997</v>
          </cell>
          <cell r="CL1699">
            <v>22148.675668349999</v>
          </cell>
          <cell r="CM1699">
            <v>37.098599999999998</v>
          </cell>
          <cell r="CN1699">
            <v>67535.741847932819</v>
          </cell>
          <cell r="CO1699">
            <v>5118.8050433519993</v>
          </cell>
          <cell r="CP1699">
            <v>3281.2852841999998</v>
          </cell>
          <cell r="CQ1699">
            <v>9.5795700000000004</v>
          </cell>
          <cell r="CR1699">
            <v>0</v>
          </cell>
          <cell r="CS1699">
            <v>6169.9319712926281</v>
          </cell>
          <cell r="CT1699">
            <v>123549410.00962825</v>
          </cell>
          <cell r="CU1699">
            <v>0</v>
          </cell>
          <cell r="CV1699">
            <v>878.10861599999998</v>
          </cell>
          <cell r="CW1699">
            <v>52527.799215058862</v>
          </cell>
          <cell r="CX1699">
            <v>4708.6443828269994</v>
          </cell>
          <cell r="CY1699">
            <v>12747.793329116999</v>
          </cell>
          <cell r="CZ1699">
            <v>0</v>
          </cell>
          <cell r="DA1699">
            <v>0</v>
          </cell>
          <cell r="DB1699">
            <v>0</v>
          </cell>
          <cell r="DC1699">
            <v>0</v>
          </cell>
        </row>
        <row r="1700">
          <cell r="C1700" t="str">
            <v>W36x135</v>
          </cell>
          <cell r="D1700" t="str">
            <v>F</v>
          </cell>
          <cell r="E1700">
            <v>135</v>
          </cell>
          <cell r="F1700">
            <v>39.700000000000003</v>
          </cell>
          <cell r="G1700">
            <v>35.6</v>
          </cell>
          <cell r="H1700">
            <v>0</v>
          </cell>
          <cell r="I1700">
            <v>0</v>
          </cell>
          <cell r="J1700">
            <v>12</v>
          </cell>
          <cell r="K1700">
            <v>0</v>
          </cell>
          <cell r="L1700">
            <v>0</v>
          </cell>
          <cell r="M1700">
            <v>0.6</v>
          </cell>
          <cell r="N1700">
            <v>0.79</v>
          </cell>
          <cell r="O1700">
            <v>0</v>
          </cell>
          <cell r="P1700">
            <v>0</v>
          </cell>
          <cell r="Q1700">
            <v>0</v>
          </cell>
          <cell r="R1700">
            <v>1.54</v>
          </cell>
          <cell r="S1700">
            <v>1.6875</v>
          </cell>
          <cell r="T1700">
            <v>1.125</v>
          </cell>
          <cell r="U1700">
            <v>32.520000000000003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7.56</v>
          </cell>
          <cell r="AB1700">
            <v>0</v>
          </cell>
          <cell r="AC1700">
            <v>54.1</v>
          </cell>
          <cell r="AD1700">
            <v>0</v>
          </cell>
          <cell r="AE1700">
            <v>0</v>
          </cell>
          <cell r="AF1700">
            <v>22</v>
          </cell>
          <cell r="AG1700">
            <v>1520</v>
          </cell>
          <cell r="AH1700">
            <v>37900</v>
          </cell>
          <cell r="AI1700">
            <v>7800</v>
          </cell>
          <cell r="AJ1700">
            <v>509</v>
          </cell>
          <cell r="AK1700">
            <v>439</v>
          </cell>
          <cell r="AL1700">
            <v>14</v>
          </cell>
          <cell r="AM1700">
            <v>225</v>
          </cell>
          <cell r="AN1700">
            <v>59.7</v>
          </cell>
          <cell r="AO1700">
            <v>37.700000000000003</v>
          </cell>
          <cell r="AP1700">
            <v>2.38</v>
          </cell>
          <cell r="AQ1700">
            <v>0</v>
          </cell>
          <cell r="AR1700">
            <v>7</v>
          </cell>
          <cell r="AS1700">
            <v>68000</v>
          </cell>
          <cell r="AT1700">
            <v>0</v>
          </cell>
          <cell r="AU1700">
            <v>104</v>
          </cell>
          <cell r="AV1700">
            <v>245</v>
          </cell>
          <cell r="AW1700">
            <v>77.900000000000006</v>
          </cell>
          <cell r="AX1700">
            <v>251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D1700" t="str">
            <v>W920x201</v>
          </cell>
          <cell r="BE1700" t="str">
            <v>W920x201</v>
          </cell>
          <cell r="BF1700">
            <v>201</v>
          </cell>
          <cell r="BG1700">
            <v>256.3302357</v>
          </cell>
          <cell r="BH1700">
            <v>90.459599999999995</v>
          </cell>
          <cell r="BI1700">
            <v>0</v>
          </cell>
          <cell r="BJ1700">
            <v>0</v>
          </cell>
          <cell r="BK1700">
            <v>30.491999999999997</v>
          </cell>
          <cell r="BL1700">
            <v>0</v>
          </cell>
          <cell r="BM1700">
            <v>0</v>
          </cell>
          <cell r="BN1700">
            <v>1.5246</v>
          </cell>
          <cell r="BO1700">
            <v>2.00739</v>
          </cell>
          <cell r="BP1700">
            <v>0</v>
          </cell>
          <cell r="BQ1700">
            <v>0</v>
          </cell>
          <cell r="BR1700">
            <v>0</v>
          </cell>
          <cell r="BS1700">
            <v>3.9131399999999998</v>
          </cell>
          <cell r="BT1700">
            <v>4.2879375</v>
          </cell>
          <cell r="BU1700">
            <v>2.858625</v>
          </cell>
          <cell r="BV1700">
            <v>82.399999999999991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7.56</v>
          </cell>
          <cell r="CC1700">
            <v>0</v>
          </cell>
          <cell r="CD1700">
            <v>54.1</v>
          </cell>
          <cell r="CE1700">
            <v>0</v>
          </cell>
          <cell r="CF1700">
            <v>0</v>
          </cell>
          <cell r="CG1700">
            <v>1545.566</v>
          </cell>
          <cell r="CH1700">
            <v>106784.56</v>
          </cell>
          <cell r="CI1700">
            <v>7.6790847525568395</v>
          </cell>
          <cell r="CJ1700">
            <v>325172.0903789358</v>
          </cell>
          <cell r="CK1700">
            <v>8350.8710482890001</v>
          </cell>
          <cell r="CL1700">
            <v>7202.421198819</v>
          </cell>
          <cell r="CM1700">
            <v>35.573999999999998</v>
          </cell>
          <cell r="CN1700">
            <v>9379.9641455462242</v>
          </cell>
          <cell r="CO1700">
            <v>979.46365733369998</v>
          </cell>
          <cell r="CP1700">
            <v>618.52227607170005</v>
          </cell>
          <cell r="CQ1700">
            <v>6.04758</v>
          </cell>
          <cell r="CR1700">
            <v>0</v>
          </cell>
          <cell r="CS1700">
            <v>291.82110675032698</v>
          </cell>
          <cell r="CT1700">
            <v>18303616.297722705</v>
          </cell>
          <cell r="CU1700">
            <v>0</v>
          </cell>
          <cell r="CV1700">
            <v>671.49482399999999</v>
          </cell>
          <cell r="CW1700">
            <v>10213.738736261445</v>
          </cell>
          <cell r="CX1700">
            <v>1278.0606181958999</v>
          </cell>
          <cell r="CY1700">
            <v>4118.0130316710001</v>
          </cell>
          <cell r="CZ1700">
            <v>0</v>
          </cell>
          <cell r="DA1700">
            <v>0</v>
          </cell>
          <cell r="DB1700">
            <v>0</v>
          </cell>
          <cell r="DC1700">
            <v>0</v>
          </cell>
        </row>
        <row r="1701">
          <cell r="C1701" t="str">
            <v>W36x150</v>
          </cell>
          <cell r="D1701" t="str">
            <v>F</v>
          </cell>
          <cell r="E1701">
            <v>150</v>
          </cell>
          <cell r="F1701">
            <v>44.2</v>
          </cell>
          <cell r="G1701">
            <v>35.9</v>
          </cell>
          <cell r="H1701">
            <v>0</v>
          </cell>
          <cell r="I1701">
            <v>0</v>
          </cell>
          <cell r="J1701">
            <v>12</v>
          </cell>
          <cell r="K1701">
            <v>0</v>
          </cell>
          <cell r="L1701">
            <v>0</v>
          </cell>
          <cell r="M1701">
            <v>0.625</v>
          </cell>
          <cell r="N1701">
            <v>0.94</v>
          </cell>
          <cell r="O1701">
            <v>0</v>
          </cell>
          <cell r="P1701">
            <v>0</v>
          </cell>
          <cell r="Q1701">
            <v>0</v>
          </cell>
          <cell r="R1701">
            <v>1.69</v>
          </cell>
          <cell r="S1701">
            <v>1.875</v>
          </cell>
          <cell r="T1701">
            <v>1.125</v>
          </cell>
          <cell r="U1701">
            <v>32.519999999999996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6.37</v>
          </cell>
          <cell r="AB1701">
            <v>0</v>
          </cell>
          <cell r="AC1701">
            <v>51.9</v>
          </cell>
          <cell r="AD1701">
            <v>0</v>
          </cell>
          <cell r="AE1701">
            <v>0</v>
          </cell>
          <cell r="AF1701">
            <v>23.9</v>
          </cell>
          <cell r="AG1701">
            <v>1680</v>
          </cell>
          <cell r="AH1701">
            <v>24200</v>
          </cell>
          <cell r="AI1701">
            <v>9040</v>
          </cell>
          <cell r="AJ1701">
            <v>581</v>
          </cell>
          <cell r="AK1701">
            <v>504</v>
          </cell>
          <cell r="AL1701">
            <v>14.3</v>
          </cell>
          <cell r="AM1701">
            <v>270</v>
          </cell>
          <cell r="AN1701">
            <v>70.900000000000006</v>
          </cell>
          <cell r="AO1701">
            <v>45.1</v>
          </cell>
          <cell r="AP1701">
            <v>2.4700000000000002</v>
          </cell>
          <cell r="AQ1701">
            <v>0</v>
          </cell>
          <cell r="AR1701">
            <v>10.1</v>
          </cell>
          <cell r="AS1701">
            <v>82300</v>
          </cell>
          <cell r="AT1701">
            <v>0</v>
          </cell>
          <cell r="AU1701">
            <v>105</v>
          </cell>
          <cell r="AV1701">
            <v>294</v>
          </cell>
          <cell r="AW1701">
            <v>93.1</v>
          </cell>
          <cell r="AX1701">
            <v>287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D1701" t="str">
            <v>W920x223</v>
          </cell>
          <cell r="BE1701" t="str">
            <v>W920x223</v>
          </cell>
          <cell r="BF1701">
            <v>223.29999999999998</v>
          </cell>
          <cell r="BG1701">
            <v>285.38530020000002</v>
          </cell>
          <cell r="BH1701">
            <v>91.221899999999991</v>
          </cell>
          <cell r="BI1701">
            <v>0</v>
          </cell>
          <cell r="BJ1701">
            <v>0</v>
          </cell>
          <cell r="BK1701">
            <v>30.491999999999997</v>
          </cell>
          <cell r="BL1701">
            <v>0</v>
          </cell>
          <cell r="BM1701">
            <v>0</v>
          </cell>
          <cell r="BN1701">
            <v>1.588125</v>
          </cell>
          <cell r="BO1701">
            <v>2.3885399999999999</v>
          </cell>
          <cell r="BP1701">
            <v>0</v>
          </cell>
          <cell r="BQ1701">
            <v>0</v>
          </cell>
          <cell r="BR1701">
            <v>0</v>
          </cell>
          <cell r="BS1701">
            <v>4.2942900000000002</v>
          </cell>
          <cell r="BT1701">
            <v>4.7643750000000002</v>
          </cell>
          <cell r="BU1701">
            <v>2.858625</v>
          </cell>
          <cell r="BV1701">
            <v>82.399999999999991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6.37</v>
          </cell>
          <cell r="CC1701">
            <v>0</v>
          </cell>
          <cell r="CD1701">
            <v>51.9</v>
          </cell>
          <cell r="CE1701">
            <v>0</v>
          </cell>
          <cell r="CF1701">
            <v>0</v>
          </cell>
          <cell r="CG1701">
            <v>1679.0466999999999</v>
          </cell>
          <cell r="CH1701">
            <v>118025.04</v>
          </cell>
          <cell r="CI1701">
            <v>4.9032678367249476</v>
          </cell>
          <cell r="CJ1701">
            <v>376866.11500327941</v>
          </cell>
          <cell r="CK1701">
            <v>9532.1337506009986</v>
          </cell>
          <cell r="CL1701">
            <v>8268.8389161839987</v>
          </cell>
          <cell r="CM1701">
            <v>36.336300000000001</v>
          </cell>
          <cell r="CN1701">
            <v>11255.95697465547</v>
          </cell>
          <cell r="CO1701">
            <v>1163.2156332489001</v>
          </cell>
          <cell r="CP1701">
            <v>739.92983158710001</v>
          </cell>
          <cell r="CQ1701">
            <v>6.2762700000000002</v>
          </cell>
          <cell r="CR1701">
            <v>0</v>
          </cell>
          <cell r="CS1701">
            <v>421.05616831118607</v>
          </cell>
          <cell r="CT1701">
            <v>22152759.136802625</v>
          </cell>
          <cell r="CU1701">
            <v>0</v>
          </cell>
          <cell r="CV1701">
            <v>677.951505</v>
          </cell>
          <cell r="CW1701">
            <v>12256.486483513734</v>
          </cell>
          <cell r="CX1701">
            <v>1527.4382997950997</v>
          </cell>
          <cell r="CY1701">
            <v>4708.6443828269994</v>
          </cell>
          <cell r="CZ1701">
            <v>0</v>
          </cell>
          <cell r="DA1701">
            <v>0</v>
          </cell>
          <cell r="DB1701">
            <v>0</v>
          </cell>
          <cell r="DC1701">
            <v>0</v>
          </cell>
        </row>
        <row r="1702">
          <cell r="C1702" t="str">
            <v>W36x160</v>
          </cell>
          <cell r="D1702" t="str">
            <v>F</v>
          </cell>
          <cell r="E1702">
            <v>160</v>
          </cell>
          <cell r="F1702">
            <v>47</v>
          </cell>
          <cell r="G1702">
            <v>36</v>
          </cell>
          <cell r="H1702">
            <v>0</v>
          </cell>
          <cell r="I1702">
            <v>0</v>
          </cell>
          <cell r="J1702">
            <v>12</v>
          </cell>
          <cell r="K1702">
            <v>0</v>
          </cell>
          <cell r="L1702">
            <v>0</v>
          </cell>
          <cell r="M1702">
            <v>0.65</v>
          </cell>
          <cell r="N1702">
            <v>1.02</v>
          </cell>
          <cell r="O1702">
            <v>0</v>
          </cell>
          <cell r="P1702">
            <v>0</v>
          </cell>
          <cell r="Q1702">
            <v>0</v>
          </cell>
          <cell r="R1702">
            <v>1.77</v>
          </cell>
          <cell r="S1702">
            <v>1.9375</v>
          </cell>
          <cell r="T1702">
            <v>1.125</v>
          </cell>
          <cell r="U1702">
            <v>32.46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5.88</v>
          </cell>
          <cell r="AB1702">
            <v>0</v>
          </cell>
          <cell r="AC1702">
            <v>49.9</v>
          </cell>
          <cell r="AD1702">
            <v>0</v>
          </cell>
          <cell r="AE1702">
            <v>0</v>
          </cell>
          <cell r="AF1702">
            <v>25.8</v>
          </cell>
          <cell r="AG1702">
            <v>1780</v>
          </cell>
          <cell r="AH1702">
            <v>18600</v>
          </cell>
          <cell r="AI1702">
            <v>9760</v>
          </cell>
          <cell r="AJ1702">
            <v>624</v>
          </cell>
          <cell r="AK1702">
            <v>542</v>
          </cell>
          <cell r="AL1702">
            <v>14.4</v>
          </cell>
          <cell r="AM1702">
            <v>295</v>
          </cell>
          <cell r="AN1702">
            <v>77.3</v>
          </cell>
          <cell r="AO1702">
            <v>49.1</v>
          </cell>
          <cell r="AP1702">
            <v>2.5</v>
          </cell>
          <cell r="AQ1702">
            <v>0</v>
          </cell>
          <cell r="AR1702">
            <v>12.4</v>
          </cell>
          <cell r="AS1702">
            <v>90300</v>
          </cell>
          <cell r="AT1702">
            <v>0</v>
          </cell>
          <cell r="AU1702">
            <v>105</v>
          </cell>
          <cell r="AV1702">
            <v>321</v>
          </cell>
          <cell r="AW1702">
            <v>101</v>
          </cell>
          <cell r="AX1702">
            <v>308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D1702" t="str">
            <v>W920x238</v>
          </cell>
          <cell r="BE1702" t="str">
            <v>W920x238</v>
          </cell>
          <cell r="BF1702">
            <v>238.2</v>
          </cell>
          <cell r="BG1702">
            <v>303.46400699999998</v>
          </cell>
          <cell r="BH1702">
            <v>91.475999999999999</v>
          </cell>
          <cell r="BI1702">
            <v>0</v>
          </cell>
          <cell r="BJ1702">
            <v>0</v>
          </cell>
          <cell r="BK1702">
            <v>30.491999999999997</v>
          </cell>
          <cell r="BL1702">
            <v>0</v>
          </cell>
          <cell r="BM1702">
            <v>0</v>
          </cell>
          <cell r="BN1702">
            <v>1.6516500000000001</v>
          </cell>
          <cell r="BO1702">
            <v>2.5918199999999998</v>
          </cell>
          <cell r="BP1702">
            <v>0</v>
          </cell>
          <cell r="BQ1702">
            <v>0</v>
          </cell>
          <cell r="BR1702">
            <v>0</v>
          </cell>
          <cell r="BS1702">
            <v>4.4975699999999996</v>
          </cell>
          <cell r="BT1702">
            <v>4.9231875</v>
          </cell>
          <cell r="BU1702">
            <v>2.858625</v>
          </cell>
          <cell r="BV1702">
            <v>82.2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5.88</v>
          </cell>
          <cell r="CC1702">
            <v>0</v>
          </cell>
          <cell r="CD1702">
            <v>49.9</v>
          </cell>
          <cell r="CE1702">
            <v>0</v>
          </cell>
          <cell r="CF1702">
            <v>0</v>
          </cell>
          <cell r="CG1702">
            <v>1812.5273999999999</v>
          </cell>
          <cell r="CH1702">
            <v>125050.34</v>
          </cell>
          <cell r="CI1702">
            <v>3.7686273455819843</v>
          </cell>
          <cell r="CJ1702">
            <v>406882.00026902737</v>
          </cell>
          <cell r="CK1702">
            <v>10237.610086703999</v>
          </cell>
          <cell r="CL1702">
            <v>8892.283120181999</v>
          </cell>
          <cell r="CM1702">
            <v>36.590400000000002</v>
          </cell>
          <cell r="CN1702">
            <v>12298.175213049495</v>
          </cell>
          <cell r="CO1702">
            <v>1268.2167623432999</v>
          </cell>
          <cell r="CP1702">
            <v>805.55553727109998</v>
          </cell>
          <cell r="CQ1702">
            <v>6.3525</v>
          </cell>
          <cell r="CR1702">
            <v>0</v>
          </cell>
          <cell r="CS1702">
            <v>516.94024624343638</v>
          </cell>
          <cell r="CT1702">
            <v>24306125.760064121</v>
          </cell>
          <cell r="CU1702">
            <v>0</v>
          </cell>
          <cell r="CV1702">
            <v>677.951505</v>
          </cell>
          <cell r="CW1702">
            <v>13382.08218097928</v>
          </cell>
          <cell r="CX1702">
            <v>1657.049068521</v>
          </cell>
          <cell r="CY1702">
            <v>5053.1793376679998</v>
          </cell>
          <cell r="CZ1702">
            <v>0</v>
          </cell>
          <cell r="DA1702">
            <v>0</v>
          </cell>
          <cell r="DB1702">
            <v>0</v>
          </cell>
          <cell r="DC1702">
            <v>0</v>
          </cell>
        </row>
        <row r="1703">
          <cell r="C1703" t="str">
            <v>W36x170</v>
          </cell>
          <cell r="D1703" t="str">
            <v>F</v>
          </cell>
          <cell r="E1703">
            <v>170</v>
          </cell>
          <cell r="F1703">
            <v>50.1</v>
          </cell>
          <cell r="G1703">
            <v>36.200000000000003</v>
          </cell>
          <cell r="H1703">
            <v>0</v>
          </cell>
          <cell r="I1703">
            <v>0</v>
          </cell>
          <cell r="J1703">
            <v>12</v>
          </cell>
          <cell r="K1703">
            <v>0</v>
          </cell>
          <cell r="L1703">
            <v>0</v>
          </cell>
          <cell r="M1703">
            <v>0.68</v>
          </cell>
          <cell r="N1703">
            <v>1.1000000000000001</v>
          </cell>
          <cell r="O1703">
            <v>0</v>
          </cell>
          <cell r="P1703">
            <v>0</v>
          </cell>
          <cell r="Q1703">
            <v>0</v>
          </cell>
          <cell r="R1703">
            <v>1.85</v>
          </cell>
          <cell r="S1703">
            <v>2</v>
          </cell>
          <cell r="T1703">
            <v>1.1875</v>
          </cell>
          <cell r="U1703">
            <v>32.5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5.47</v>
          </cell>
          <cell r="AB1703">
            <v>0</v>
          </cell>
          <cell r="AC1703">
            <v>47.7</v>
          </cell>
          <cell r="AD1703">
            <v>0</v>
          </cell>
          <cell r="AE1703">
            <v>0</v>
          </cell>
          <cell r="AF1703">
            <v>28.2</v>
          </cell>
          <cell r="AG1703">
            <v>1900</v>
          </cell>
          <cell r="AH1703">
            <v>14500</v>
          </cell>
          <cell r="AI1703">
            <v>10500</v>
          </cell>
          <cell r="AJ1703">
            <v>668</v>
          </cell>
          <cell r="AK1703">
            <v>581</v>
          </cell>
          <cell r="AL1703">
            <v>14.5</v>
          </cell>
          <cell r="AM1703">
            <v>320</v>
          </cell>
          <cell r="AN1703">
            <v>83.8</v>
          </cell>
          <cell r="AO1703">
            <v>53.2</v>
          </cell>
          <cell r="AP1703">
            <v>2.5299999999999998</v>
          </cell>
          <cell r="AQ1703">
            <v>0</v>
          </cell>
          <cell r="AR1703">
            <v>15.1</v>
          </cell>
          <cell r="AS1703">
            <v>98400</v>
          </cell>
          <cell r="AT1703">
            <v>0</v>
          </cell>
          <cell r="AU1703">
            <v>105</v>
          </cell>
          <cell r="AV1703">
            <v>349</v>
          </cell>
          <cell r="AW1703">
            <v>109</v>
          </cell>
          <cell r="AX1703">
            <v>330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D1703" t="str">
            <v>W920x253</v>
          </cell>
          <cell r="BE1703" t="str">
            <v>W920x253</v>
          </cell>
          <cell r="BF1703">
            <v>253</v>
          </cell>
          <cell r="BG1703">
            <v>323.47971810000001</v>
          </cell>
          <cell r="BH1703">
            <v>91.984200000000001</v>
          </cell>
          <cell r="BI1703">
            <v>0</v>
          </cell>
          <cell r="BJ1703">
            <v>0</v>
          </cell>
          <cell r="BK1703">
            <v>30.491999999999997</v>
          </cell>
          <cell r="BL1703">
            <v>0</v>
          </cell>
          <cell r="BM1703">
            <v>0</v>
          </cell>
          <cell r="BN1703">
            <v>1.7278800000000001</v>
          </cell>
          <cell r="BO1703">
            <v>2.7951000000000001</v>
          </cell>
          <cell r="BP1703">
            <v>0</v>
          </cell>
          <cell r="BQ1703">
            <v>0</v>
          </cell>
          <cell r="BR1703">
            <v>0</v>
          </cell>
          <cell r="BS1703">
            <v>4.70085</v>
          </cell>
          <cell r="BT1703">
            <v>5.0819999999999999</v>
          </cell>
          <cell r="BU1703">
            <v>3.0174374999999998</v>
          </cell>
          <cell r="BV1703">
            <v>82.3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5.47</v>
          </cell>
          <cell r="CC1703">
            <v>0</v>
          </cell>
          <cell r="CD1703">
            <v>47.7</v>
          </cell>
          <cell r="CE1703">
            <v>0</v>
          </cell>
          <cell r="CF1703">
            <v>0</v>
          </cell>
          <cell r="CG1703">
            <v>1981.1345999999999</v>
          </cell>
          <cell r="CH1703">
            <v>133480.70000000001</v>
          </cell>
          <cell r="CI1703">
            <v>2.9379084145666008</v>
          </cell>
          <cell r="CJ1703">
            <v>437731.66012549051</v>
          </cell>
          <cell r="CK1703">
            <v>10959.492849228</v>
          </cell>
          <cell r="CL1703">
            <v>9532.1337506009986</v>
          </cell>
          <cell r="CM1703">
            <v>36.844499999999996</v>
          </cell>
          <cell r="CN1703">
            <v>13340.39345144352</v>
          </cell>
          <cell r="CO1703">
            <v>1374.8585340797999</v>
          </cell>
          <cell r="CP1703">
            <v>872.82188559719998</v>
          </cell>
          <cell r="CQ1703">
            <v>6.4287299999999989</v>
          </cell>
          <cell r="CR1703">
            <v>0</v>
          </cell>
          <cell r="CS1703">
            <v>629.49981598999102</v>
          </cell>
          <cell r="CT1703">
            <v>26486409.466116384</v>
          </cell>
          <cell r="CU1703">
            <v>0</v>
          </cell>
          <cell r="CV1703">
            <v>677.951505</v>
          </cell>
          <cell r="CW1703">
            <v>14549.366607980588</v>
          </cell>
          <cell r="CX1703">
            <v>1788.3004798889999</v>
          </cell>
          <cell r="CY1703">
            <v>5414.1207189299994</v>
          </cell>
          <cell r="CZ1703">
            <v>0</v>
          </cell>
          <cell r="DA1703">
            <v>0</v>
          </cell>
          <cell r="DB1703">
            <v>0</v>
          </cell>
          <cell r="DC1703">
            <v>0</v>
          </cell>
        </row>
        <row r="1704">
          <cell r="C1704" t="str">
            <v>W36x182</v>
          </cell>
          <cell r="D1704" t="str">
            <v>F</v>
          </cell>
          <cell r="E1704">
            <v>182</v>
          </cell>
          <cell r="F1704">
            <v>53.6</v>
          </cell>
          <cell r="G1704">
            <v>36.299999999999997</v>
          </cell>
          <cell r="H1704">
            <v>0</v>
          </cell>
          <cell r="I1704">
            <v>0</v>
          </cell>
          <cell r="J1704">
            <v>12.1</v>
          </cell>
          <cell r="K1704">
            <v>0</v>
          </cell>
          <cell r="L1704">
            <v>0</v>
          </cell>
          <cell r="M1704">
            <v>0.72499999999999998</v>
          </cell>
          <cell r="N1704">
            <v>1.18</v>
          </cell>
          <cell r="O1704">
            <v>0</v>
          </cell>
          <cell r="P1704">
            <v>0</v>
          </cell>
          <cell r="Q1704">
            <v>0</v>
          </cell>
          <cell r="R1704">
            <v>1.93</v>
          </cell>
          <cell r="S1704">
            <v>2.125</v>
          </cell>
          <cell r="T1704">
            <v>1.1875</v>
          </cell>
          <cell r="U1704">
            <v>32.44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5.12</v>
          </cell>
          <cell r="AB1704">
            <v>0</v>
          </cell>
          <cell r="AC1704">
            <v>44.8</v>
          </cell>
          <cell r="AD1704">
            <v>0</v>
          </cell>
          <cell r="AE1704">
            <v>0</v>
          </cell>
          <cell r="AF1704">
            <v>32.1</v>
          </cell>
          <cell r="AG1704">
            <v>2020</v>
          </cell>
          <cell r="AH1704">
            <v>11200</v>
          </cell>
          <cell r="AI1704">
            <v>11300</v>
          </cell>
          <cell r="AJ1704">
            <v>718</v>
          </cell>
          <cell r="AK1704">
            <v>623</v>
          </cell>
          <cell r="AL1704">
            <v>14.5</v>
          </cell>
          <cell r="AM1704">
            <v>347</v>
          </cell>
          <cell r="AN1704">
            <v>90.7</v>
          </cell>
          <cell r="AO1704">
            <v>57.6</v>
          </cell>
          <cell r="AP1704">
            <v>2.5499999999999998</v>
          </cell>
          <cell r="AQ1704">
            <v>0</v>
          </cell>
          <cell r="AR1704">
            <v>18.5</v>
          </cell>
          <cell r="AS1704">
            <v>107000</v>
          </cell>
          <cell r="AT1704">
            <v>0</v>
          </cell>
          <cell r="AU1704">
            <v>106</v>
          </cell>
          <cell r="AV1704">
            <v>378</v>
          </cell>
          <cell r="AW1704">
            <v>118</v>
          </cell>
          <cell r="AX1704">
            <v>355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D1704" t="str">
            <v>W920x271</v>
          </cell>
          <cell r="BE1704" t="str">
            <v>W920x271</v>
          </cell>
          <cell r="BF1704">
            <v>270.90000000000003</v>
          </cell>
          <cell r="BG1704">
            <v>346.07810159999997</v>
          </cell>
          <cell r="BH1704">
            <v>92.238299999999995</v>
          </cell>
          <cell r="BI1704">
            <v>0</v>
          </cell>
          <cell r="BJ1704">
            <v>0</v>
          </cell>
          <cell r="BK1704">
            <v>30.746099999999998</v>
          </cell>
          <cell r="BL1704">
            <v>0</v>
          </cell>
          <cell r="BM1704">
            <v>0</v>
          </cell>
          <cell r="BN1704">
            <v>1.8422249999999998</v>
          </cell>
          <cell r="BO1704">
            <v>2.9983799999999996</v>
          </cell>
          <cell r="BP1704">
            <v>0</v>
          </cell>
          <cell r="BQ1704">
            <v>0</v>
          </cell>
          <cell r="BR1704">
            <v>0</v>
          </cell>
          <cell r="BS1704">
            <v>4.9041299999999994</v>
          </cell>
          <cell r="BT1704">
            <v>5.3996249999999995</v>
          </cell>
          <cell r="BU1704">
            <v>3.0174374999999998</v>
          </cell>
          <cell r="BV1704">
            <v>82.2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5.12</v>
          </cell>
          <cell r="CC1704">
            <v>0</v>
          </cell>
          <cell r="CD1704">
            <v>44.8</v>
          </cell>
          <cell r="CE1704">
            <v>0</v>
          </cell>
          <cell r="CF1704">
            <v>0</v>
          </cell>
          <cell r="CG1704">
            <v>2255.1213000000002</v>
          </cell>
          <cell r="CH1704">
            <v>141911.06</v>
          </cell>
          <cell r="CI1704">
            <v>2.2692809822859261</v>
          </cell>
          <cell r="CJ1704">
            <v>471082.64375409926</v>
          </cell>
          <cell r="CK1704">
            <v>11779.814170277999</v>
          </cell>
          <cell r="CL1704">
            <v>10221.203660282999</v>
          </cell>
          <cell r="CM1704">
            <v>36.844499999999996</v>
          </cell>
          <cell r="CN1704">
            <v>14465.989148909066</v>
          </cell>
          <cell r="CO1704">
            <v>1488.0628763846998</v>
          </cell>
          <cell r="CP1704">
            <v>945.01016184959997</v>
          </cell>
          <cell r="CQ1704">
            <v>6.4795499999999997</v>
          </cell>
          <cell r="CR1704">
            <v>0</v>
          </cell>
          <cell r="CS1704">
            <v>771.24149641157851</v>
          </cell>
          <cell r="CT1704">
            <v>28801278.58612249</v>
          </cell>
          <cell r="CU1704">
            <v>0</v>
          </cell>
          <cell r="CV1704">
            <v>684.408186</v>
          </cell>
          <cell r="CW1704">
            <v>15758.339764517657</v>
          </cell>
          <cell r="CX1704">
            <v>1935.958317678</v>
          </cell>
          <cell r="CY1704">
            <v>5824.2813794549993</v>
          </cell>
          <cell r="CZ1704">
            <v>0</v>
          </cell>
          <cell r="DA1704">
            <v>0</v>
          </cell>
          <cell r="DB1704">
            <v>0</v>
          </cell>
          <cell r="DC1704">
            <v>0</v>
          </cell>
        </row>
        <row r="1705">
          <cell r="C1705" t="str">
            <v>W36x194</v>
          </cell>
          <cell r="D1705" t="str">
            <v>F</v>
          </cell>
          <cell r="E1705">
            <v>194</v>
          </cell>
          <cell r="F1705">
            <v>57</v>
          </cell>
          <cell r="G1705">
            <v>36.5</v>
          </cell>
          <cell r="H1705">
            <v>0</v>
          </cell>
          <cell r="I1705">
            <v>0</v>
          </cell>
          <cell r="J1705">
            <v>12.1</v>
          </cell>
          <cell r="K1705">
            <v>0</v>
          </cell>
          <cell r="L1705">
            <v>0</v>
          </cell>
          <cell r="M1705">
            <v>0.76500000000000001</v>
          </cell>
          <cell r="N1705">
            <v>1.26</v>
          </cell>
          <cell r="O1705">
            <v>0</v>
          </cell>
          <cell r="P1705">
            <v>0</v>
          </cell>
          <cell r="Q1705">
            <v>0</v>
          </cell>
          <cell r="R1705">
            <v>2.0099999999999998</v>
          </cell>
          <cell r="S1705">
            <v>2.1875</v>
          </cell>
          <cell r="T1705">
            <v>1.1875</v>
          </cell>
          <cell r="U1705">
            <v>32.480000000000004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4.8099999999999996</v>
          </cell>
          <cell r="AB1705">
            <v>0</v>
          </cell>
          <cell r="AC1705">
            <v>42.4</v>
          </cell>
          <cell r="AD1705">
            <v>0</v>
          </cell>
          <cell r="AE1705">
            <v>0</v>
          </cell>
          <cell r="AF1705">
            <v>35.700000000000003</v>
          </cell>
          <cell r="AG1705">
            <v>2140</v>
          </cell>
          <cell r="AH1705">
            <v>8850</v>
          </cell>
          <cell r="AI1705">
            <v>12100</v>
          </cell>
          <cell r="AJ1705">
            <v>767</v>
          </cell>
          <cell r="AK1705">
            <v>664</v>
          </cell>
          <cell r="AL1705">
            <v>14.6</v>
          </cell>
          <cell r="AM1705">
            <v>375</v>
          </cell>
          <cell r="AN1705">
            <v>97.7</v>
          </cell>
          <cell r="AO1705">
            <v>61.9</v>
          </cell>
          <cell r="AP1705">
            <v>2.56</v>
          </cell>
          <cell r="AQ1705">
            <v>0</v>
          </cell>
          <cell r="AR1705">
            <v>22.2</v>
          </cell>
          <cell r="AS1705">
            <v>116000</v>
          </cell>
          <cell r="AT1705">
            <v>0</v>
          </cell>
          <cell r="AU1705">
            <v>107</v>
          </cell>
          <cell r="AV1705">
            <v>407</v>
          </cell>
          <cell r="AW1705">
            <v>126</v>
          </cell>
          <cell r="AX1705">
            <v>379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D1705" t="str">
            <v>W920x289</v>
          </cell>
          <cell r="BE1705" t="str">
            <v>W920x289</v>
          </cell>
          <cell r="BF1705">
            <v>288.8</v>
          </cell>
          <cell r="BG1705">
            <v>368.03081699999996</v>
          </cell>
          <cell r="BH1705">
            <v>92.746499999999997</v>
          </cell>
          <cell r="BI1705">
            <v>0</v>
          </cell>
          <cell r="BJ1705">
            <v>0</v>
          </cell>
          <cell r="BK1705">
            <v>30.746099999999998</v>
          </cell>
          <cell r="BL1705">
            <v>0</v>
          </cell>
          <cell r="BM1705">
            <v>0</v>
          </cell>
          <cell r="BN1705">
            <v>1.943865</v>
          </cell>
          <cell r="BO1705">
            <v>3.20166</v>
          </cell>
          <cell r="BP1705">
            <v>0</v>
          </cell>
          <cell r="BQ1705">
            <v>0</v>
          </cell>
          <cell r="BR1705">
            <v>0</v>
          </cell>
          <cell r="BS1705">
            <v>5.1074099999999989</v>
          </cell>
          <cell r="BT1705">
            <v>5.5584375000000001</v>
          </cell>
          <cell r="BU1705">
            <v>3.0174374999999998</v>
          </cell>
          <cell r="BV1705">
            <v>82.3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4.8099999999999996</v>
          </cell>
          <cell r="CC1705">
            <v>0</v>
          </cell>
          <cell r="CD1705">
            <v>42.4</v>
          </cell>
          <cell r="CE1705">
            <v>0</v>
          </cell>
          <cell r="CF1705">
            <v>0</v>
          </cell>
          <cell r="CG1705">
            <v>2508.0321000000004</v>
          </cell>
          <cell r="CH1705">
            <v>150341.42000000001</v>
          </cell>
          <cell r="CI1705">
            <v>1.7931372047527183</v>
          </cell>
          <cell r="CJ1705">
            <v>504433.62738270807</v>
          </cell>
          <cell r="CK1705">
            <v>12583.729064907</v>
          </cell>
          <cell r="CL1705">
            <v>10893.867143543999</v>
          </cell>
          <cell r="CM1705">
            <v>37.098599999999998</v>
          </cell>
          <cell r="CN1705">
            <v>15633.273575910374</v>
          </cell>
          <cell r="CO1705">
            <v>1602.9078613316999</v>
          </cell>
          <cell r="CP1705">
            <v>1015.5577954598999</v>
          </cell>
          <cell r="CQ1705">
            <v>6.5049599999999996</v>
          </cell>
          <cell r="CR1705">
            <v>0</v>
          </cell>
          <cell r="CS1705">
            <v>925.48979569389417</v>
          </cell>
          <cell r="CT1705">
            <v>31223816.037291672</v>
          </cell>
          <cell r="CU1705">
            <v>0</v>
          </cell>
          <cell r="CV1705">
            <v>690.864867</v>
          </cell>
          <cell r="CW1705">
            <v>16967.312921054727</v>
          </cell>
          <cell r="CX1705">
            <v>2067.2097290459997</v>
          </cell>
          <cell r="CY1705">
            <v>6218.035613559</v>
          </cell>
          <cell r="CZ1705">
            <v>0</v>
          </cell>
          <cell r="DA1705">
            <v>0</v>
          </cell>
          <cell r="DB1705">
            <v>0</v>
          </cell>
          <cell r="DC1705">
            <v>0</v>
          </cell>
        </row>
        <row r="1706">
          <cell r="C1706" t="str">
            <v>W36x210</v>
          </cell>
          <cell r="D1706" t="str">
            <v>F</v>
          </cell>
          <cell r="E1706">
            <v>210</v>
          </cell>
          <cell r="F1706">
            <v>61.8</v>
          </cell>
          <cell r="G1706">
            <v>36.700000000000003</v>
          </cell>
          <cell r="H1706">
            <v>0</v>
          </cell>
          <cell r="I1706">
            <v>0</v>
          </cell>
          <cell r="J1706">
            <v>12.2</v>
          </cell>
          <cell r="K1706">
            <v>0</v>
          </cell>
          <cell r="L1706">
            <v>0</v>
          </cell>
          <cell r="M1706">
            <v>0.83</v>
          </cell>
          <cell r="N1706">
            <v>1.36</v>
          </cell>
          <cell r="O1706">
            <v>0</v>
          </cell>
          <cell r="P1706">
            <v>0</v>
          </cell>
          <cell r="Q1706">
            <v>0</v>
          </cell>
          <cell r="R1706">
            <v>2.11</v>
          </cell>
          <cell r="S1706">
            <v>2.3125</v>
          </cell>
          <cell r="T1706">
            <v>1.25</v>
          </cell>
          <cell r="U1706">
            <v>32.480000000000004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4.4800000000000004</v>
          </cell>
          <cell r="AB1706">
            <v>0</v>
          </cell>
          <cell r="AC1706">
            <v>39.1</v>
          </cell>
          <cell r="AD1706">
            <v>0</v>
          </cell>
          <cell r="AE1706">
            <v>0</v>
          </cell>
          <cell r="AF1706">
            <v>42.1</v>
          </cell>
          <cell r="AG1706">
            <v>2320</v>
          </cell>
          <cell r="AH1706">
            <v>6560</v>
          </cell>
          <cell r="AI1706">
            <v>13200</v>
          </cell>
          <cell r="AJ1706">
            <v>833</v>
          </cell>
          <cell r="AK1706">
            <v>719</v>
          </cell>
          <cell r="AL1706">
            <v>14.6</v>
          </cell>
          <cell r="AM1706">
            <v>411</v>
          </cell>
          <cell r="AN1706">
            <v>107</v>
          </cell>
          <cell r="AO1706">
            <v>67.5</v>
          </cell>
          <cell r="AP1706">
            <v>2.58</v>
          </cell>
          <cell r="AQ1706">
            <v>0</v>
          </cell>
          <cell r="AR1706">
            <v>28</v>
          </cell>
          <cell r="AS1706">
            <v>128000</v>
          </cell>
          <cell r="AT1706">
            <v>0</v>
          </cell>
          <cell r="AU1706">
            <v>108</v>
          </cell>
          <cell r="AV1706">
            <v>446</v>
          </cell>
          <cell r="AW1706">
            <v>136</v>
          </cell>
          <cell r="AX1706">
            <v>412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D1706" t="str">
            <v>W920x313</v>
          </cell>
          <cell r="BE1706" t="str">
            <v>W920x313</v>
          </cell>
          <cell r="BF1706">
            <v>312.60000000000002</v>
          </cell>
          <cell r="BG1706">
            <v>399.02288579999998</v>
          </cell>
          <cell r="BH1706">
            <v>93.2547</v>
          </cell>
          <cell r="BI1706">
            <v>0</v>
          </cell>
          <cell r="BJ1706">
            <v>0</v>
          </cell>
          <cell r="BK1706">
            <v>31.000199999999996</v>
          </cell>
          <cell r="BL1706">
            <v>0</v>
          </cell>
          <cell r="BM1706">
            <v>0</v>
          </cell>
          <cell r="BN1706">
            <v>2.1090299999999997</v>
          </cell>
          <cell r="BO1706">
            <v>3.4557600000000002</v>
          </cell>
          <cell r="BP1706">
            <v>0</v>
          </cell>
          <cell r="BQ1706">
            <v>0</v>
          </cell>
          <cell r="BR1706">
            <v>0</v>
          </cell>
          <cell r="BS1706">
            <v>5.3615099999999991</v>
          </cell>
          <cell r="BT1706">
            <v>5.8760624999999997</v>
          </cell>
          <cell r="BU1706">
            <v>3.17625</v>
          </cell>
          <cell r="BV1706">
            <v>82.3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4.4800000000000004</v>
          </cell>
          <cell r="CC1706">
            <v>0</v>
          </cell>
          <cell r="CD1706">
            <v>39.1</v>
          </cell>
          <cell r="CE1706">
            <v>0</v>
          </cell>
          <cell r="CF1706">
            <v>0</v>
          </cell>
          <cell r="CG1706">
            <v>2957.6513</v>
          </cell>
          <cell r="CH1706">
            <v>162986.96</v>
          </cell>
          <cell r="CI1706">
            <v>1.3291502896246139</v>
          </cell>
          <cell r="CJ1706">
            <v>550291.22987204522</v>
          </cell>
          <cell r="CK1706">
            <v>13666.553208693</v>
          </cell>
          <cell r="CL1706">
            <v>11796.220596698999</v>
          </cell>
          <cell r="CM1706">
            <v>37.098599999999998</v>
          </cell>
          <cell r="CN1706">
            <v>17134.067839197771</v>
          </cell>
          <cell r="CO1706">
            <v>1755.4876270469999</v>
          </cell>
          <cell r="CP1706">
            <v>1107.4337834174999</v>
          </cell>
          <cell r="CQ1706">
            <v>6.5557800000000004</v>
          </cell>
          <cell r="CR1706">
            <v>0</v>
          </cell>
          <cell r="CS1706">
            <v>1167.2844270013079</v>
          </cell>
          <cell r="CT1706">
            <v>34453865.972183913</v>
          </cell>
          <cell r="CU1706">
            <v>0</v>
          </cell>
          <cell r="CV1706">
            <v>697.32154800000001</v>
          </cell>
          <cell r="CW1706">
            <v>18593.173372949404</v>
          </cell>
          <cell r="CX1706">
            <v>2231.2739932559998</v>
          </cell>
          <cell r="CY1706">
            <v>6759.4476854519999</v>
          </cell>
          <cell r="CZ1706">
            <v>0</v>
          </cell>
          <cell r="DA1706">
            <v>0</v>
          </cell>
          <cell r="DB1706">
            <v>0</v>
          </cell>
          <cell r="DC1706">
            <v>0</v>
          </cell>
        </row>
        <row r="1707">
          <cell r="C1707" t="str">
            <v>W36x230</v>
          </cell>
          <cell r="D1707" t="str">
            <v>F</v>
          </cell>
          <cell r="E1707">
            <v>230</v>
          </cell>
          <cell r="F1707">
            <v>67.599999999999994</v>
          </cell>
          <cell r="G1707">
            <v>35.9</v>
          </cell>
          <cell r="H1707">
            <v>0</v>
          </cell>
          <cell r="I1707">
            <v>0</v>
          </cell>
          <cell r="J1707">
            <v>16.5</v>
          </cell>
          <cell r="K1707">
            <v>0</v>
          </cell>
          <cell r="L1707">
            <v>0</v>
          </cell>
          <cell r="M1707">
            <v>0.76</v>
          </cell>
          <cell r="N1707">
            <v>1.26</v>
          </cell>
          <cell r="O1707">
            <v>0</v>
          </cell>
          <cell r="P1707">
            <v>0</v>
          </cell>
          <cell r="Q1707">
            <v>0</v>
          </cell>
          <cell r="R1707">
            <v>2.21</v>
          </cell>
          <cell r="S1707">
            <v>2.5</v>
          </cell>
          <cell r="T1707">
            <v>1.5625</v>
          </cell>
          <cell r="U1707">
            <v>31.479999999999997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6.54</v>
          </cell>
          <cell r="AB1707">
            <v>0</v>
          </cell>
          <cell r="AC1707">
            <v>41.4</v>
          </cell>
          <cell r="AD1707">
            <v>0</v>
          </cell>
          <cell r="AE1707">
            <v>0</v>
          </cell>
          <cell r="AF1707">
            <v>37.5</v>
          </cell>
          <cell r="AG1707">
            <v>2100</v>
          </cell>
          <cell r="AH1707">
            <v>8190</v>
          </cell>
          <cell r="AI1707">
            <v>15000</v>
          </cell>
          <cell r="AJ1707">
            <v>943</v>
          </cell>
          <cell r="AK1707">
            <v>837</v>
          </cell>
          <cell r="AL1707">
            <v>14.9</v>
          </cell>
          <cell r="AM1707">
            <v>940</v>
          </cell>
          <cell r="AN1707">
            <v>176</v>
          </cell>
          <cell r="AO1707">
            <v>114</v>
          </cell>
          <cell r="AP1707">
            <v>3.73</v>
          </cell>
          <cell r="AQ1707">
            <v>0</v>
          </cell>
          <cell r="AR1707">
            <v>28.6</v>
          </cell>
          <cell r="AS1707">
            <v>282000</v>
          </cell>
          <cell r="AT1707">
            <v>0</v>
          </cell>
          <cell r="AU1707">
            <v>143</v>
          </cell>
          <cell r="AV1707">
            <v>740</v>
          </cell>
          <cell r="AW1707">
            <v>171</v>
          </cell>
          <cell r="AX1707">
            <v>465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D1707" t="str">
            <v>W920x342</v>
          </cell>
          <cell r="BE1707" t="str">
            <v>W920x342</v>
          </cell>
          <cell r="BF1707">
            <v>342.3</v>
          </cell>
          <cell r="BG1707">
            <v>436.47163559999996</v>
          </cell>
          <cell r="BH1707">
            <v>91.221899999999991</v>
          </cell>
          <cell r="BI1707">
            <v>0</v>
          </cell>
          <cell r="BJ1707">
            <v>0</v>
          </cell>
          <cell r="BK1707">
            <v>41.926499999999997</v>
          </cell>
          <cell r="BL1707">
            <v>0</v>
          </cell>
          <cell r="BM1707">
            <v>0</v>
          </cell>
          <cell r="BN1707">
            <v>1.93116</v>
          </cell>
          <cell r="BO1707">
            <v>3.20166</v>
          </cell>
          <cell r="BP1707">
            <v>0</v>
          </cell>
          <cell r="BQ1707">
            <v>0</v>
          </cell>
          <cell r="BR1707">
            <v>0</v>
          </cell>
          <cell r="BS1707">
            <v>5.6156099999999993</v>
          </cell>
          <cell r="BT1707">
            <v>6.3525</v>
          </cell>
          <cell r="BU1707">
            <v>3.9703124999999999</v>
          </cell>
          <cell r="BV1707">
            <v>79.7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6.54</v>
          </cell>
          <cell r="CC1707">
            <v>0</v>
          </cell>
          <cell r="CD1707">
            <v>41.4</v>
          </cell>
          <cell r="CE1707">
            <v>0</v>
          </cell>
          <cell r="CF1707">
            <v>0</v>
          </cell>
          <cell r="CG1707">
            <v>2634.4875000000002</v>
          </cell>
          <cell r="CH1707">
            <v>147531.29999999999</v>
          </cell>
          <cell r="CI1707">
            <v>1.6594117182965835</v>
          </cell>
          <cell r="CJ1707">
            <v>625330.94303641503</v>
          </cell>
          <cell r="CK1707">
            <v>15471.260115002999</v>
          </cell>
          <cell r="CL1707">
            <v>13732.178914376998</v>
          </cell>
          <cell r="CM1707">
            <v>37.860900000000001</v>
          </cell>
          <cell r="CN1707">
            <v>39187.405763615337</v>
          </cell>
          <cell r="CO1707">
            <v>2887.5310500959999</v>
          </cell>
          <cell r="CP1707">
            <v>1870.332611994</v>
          </cell>
          <cell r="CQ1707">
            <v>9.4779299999999989</v>
          </cell>
          <cell r="CR1707">
            <v>0</v>
          </cell>
          <cell r="CS1707">
            <v>1192.2976647227647</v>
          </cell>
          <cell r="CT1707">
            <v>75906173.469967678</v>
          </cell>
          <cell r="CU1707">
            <v>0</v>
          </cell>
          <cell r="CV1707">
            <v>923.30538300000001</v>
          </cell>
          <cell r="CW1707">
            <v>30849.659856463139</v>
          </cell>
          <cell r="CX1707">
            <v>2805.4989179909999</v>
          </cell>
          <cell r="CY1707">
            <v>7628.988285765</v>
          </cell>
          <cell r="CZ1707">
            <v>0</v>
          </cell>
          <cell r="DA1707">
            <v>0</v>
          </cell>
          <cell r="DB1707">
            <v>0</v>
          </cell>
          <cell r="DC1707">
            <v>0</v>
          </cell>
        </row>
        <row r="1708">
          <cell r="C1708" t="str">
            <v>W36x232</v>
          </cell>
          <cell r="D1708" t="str">
            <v>F</v>
          </cell>
          <cell r="E1708">
            <v>232</v>
          </cell>
          <cell r="F1708">
            <v>68.099999999999994</v>
          </cell>
          <cell r="G1708">
            <v>37.1</v>
          </cell>
          <cell r="H1708">
            <v>0</v>
          </cell>
          <cell r="I1708">
            <v>0</v>
          </cell>
          <cell r="J1708">
            <v>12.1</v>
          </cell>
          <cell r="K1708">
            <v>0</v>
          </cell>
          <cell r="L1708">
            <v>0</v>
          </cell>
          <cell r="M1708">
            <v>0.87</v>
          </cell>
          <cell r="N1708">
            <v>1.57</v>
          </cell>
          <cell r="O1708">
            <v>0</v>
          </cell>
          <cell r="P1708">
            <v>0</v>
          </cell>
          <cell r="Q1708">
            <v>0</v>
          </cell>
          <cell r="R1708">
            <v>2.3199999999999998</v>
          </cell>
          <cell r="S1708">
            <v>2.4375</v>
          </cell>
          <cell r="T1708">
            <v>1.25</v>
          </cell>
          <cell r="U1708">
            <v>32.46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3.86</v>
          </cell>
          <cell r="AB1708">
            <v>0</v>
          </cell>
          <cell r="AC1708">
            <v>37.299999999999997</v>
          </cell>
          <cell r="AD1708">
            <v>0</v>
          </cell>
          <cell r="AE1708">
            <v>0</v>
          </cell>
          <cell r="AF1708">
            <v>46.2</v>
          </cell>
          <cell r="AG1708">
            <v>2570</v>
          </cell>
          <cell r="AH1708">
            <v>4200</v>
          </cell>
          <cell r="AI1708">
            <v>15000</v>
          </cell>
          <cell r="AJ1708">
            <v>936</v>
          </cell>
          <cell r="AK1708">
            <v>809</v>
          </cell>
          <cell r="AL1708">
            <v>14.8</v>
          </cell>
          <cell r="AM1708">
            <v>468</v>
          </cell>
          <cell r="AN1708">
            <v>122</v>
          </cell>
          <cell r="AO1708">
            <v>77.2</v>
          </cell>
          <cell r="AP1708">
            <v>2.62</v>
          </cell>
          <cell r="AQ1708">
            <v>0</v>
          </cell>
          <cell r="AR1708">
            <v>39.6</v>
          </cell>
          <cell r="AS1708">
            <v>148000</v>
          </cell>
          <cell r="AT1708">
            <v>0</v>
          </cell>
          <cell r="AU1708">
            <v>108</v>
          </cell>
          <cell r="AV1708">
            <v>512</v>
          </cell>
          <cell r="AW1708">
            <v>157</v>
          </cell>
          <cell r="AX1708">
            <v>464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D1708" t="str">
            <v>W920x345</v>
          </cell>
          <cell r="BE1708" t="str">
            <v>W920x345</v>
          </cell>
          <cell r="BF1708">
            <v>345.3</v>
          </cell>
          <cell r="BG1708">
            <v>439.69997609999996</v>
          </cell>
          <cell r="BH1708">
            <v>94.271100000000004</v>
          </cell>
          <cell r="BI1708">
            <v>0</v>
          </cell>
          <cell r="BJ1708">
            <v>0</v>
          </cell>
          <cell r="BK1708">
            <v>30.746099999999998</v>
          </cell>
          <cell r="BL1708">
            <v>0</v>
          </cell>
          <cell r="BM1708">
            <v>0</v>
          </cell>
          <cell r="BN1708">
            <v>2.2106699999999999</v>
          </cell>
          <cell r="BO1708">
            <v>3.9893700000000001</v>
          </cell>
          <cell r="BP1708">
            <v>0</v>
          </cell>
          <cell r="BQ1708">
            <v>0</v>
          </cell>
          <cell r="BR1708">
            <v>0</v>
          </cell>
          <cell r="BS1708">
            <v>5.8951199999999995</v>
          </cell>
          <cell r="BT1708">
            <v>6.1936875000000002</v>
          </cell>
          <cell r="BU1708">
            <v>3.17625</v>
          </cell>
          <cell r="BV1708">
            <v>82.2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3.86</v>
          </cell>
          <cell r="CC1708">
            <v>0</v>
          </cell>
          <cell r="CD1708">
            <v>37.299999999999997</v>
          </cell>
          <cell r="CE1708">
            <v>0</v>
          </cell>
          <cell r="CF1708">
            <v>0</v>
          </cell>
          <cell r="CG1708">
            <v>3245.6886000000004</v>
          </cell>
          <cell r="CH1708">
            <v>180550.21</v>
          </cell>
          <cell r="CI1708">
            <v>0.85098036835722224</v>
          </cell>
          <cell r="CJ1708">
            <v>625330.94303641503</v>
          </cell>
          <cell r="CK1708">
            <v>15356.415130055999</v>
          </cell>
          <cell r="CL1708">
            <v>13272.798974588999</v>
          </cell>
          <cell r="CM1708">
            <v>37.6068</v>
          </cell>
          <cell r="CN1708">
            <v>19510.325422736147</v>
          </cell>
          <cell r="CO1708">
            <v>2001.5840233619999</v>
          </cell>
          <cell r="CP1708">
            <v>1266.5761197012</v>
          </cell>
          <cell r="CQ1708">
            <v>6.6574200000000001</v>
          </cell>
          <cell r="CR1708">
            <v>0</v>
          </cell>
          <cell r="CS1708">
            <v>1650.8736896161356</v>
          </cell>
          <cell r="CT1708">
            <v>39837282.530337654</v>
          </cell>
          <cell r="CU1708">
            <v>0</v>
          </cell>
          <cell r="CV1708">
            <v>697.32154800000001</v>
          </cell>
          <cell r="CW1708">
            <v>21344.629522309631</v>
          </cell>
          <cell r="CX1708">
            <v>2575.8089480969998</v>
          </cell>
          <cell r="CY1708">
            <v>7612.5818593439999</v>
          </cell>
          <cell r="CZ1708">
            <v>0</v>
          </cell>
          <cell r="DA1708">
            <v>0</v>
          </cell>
          <cell r="DB1708">
            <v>0</v>
          </cell>
          <cell r="DC1708">
            <v>0</v>
          </cell>
        </row>
        <row r="1709">
          <cell r="C1709" t="str">
            <v>W36x245</v>
          </cell>
          <cell r="D1709" t="str">
            <v>F</v>
          </cell>
          <cell r="E1709">
            <v>245</v>
          </cell>
          <cell r="F1709">
            <v>72.099999999999994</v>
          </cell>
          <cell r="G1709">
            <v>36.1</v>
          </cell>
          <cell r="H1709">
            <v>0</v>
          </cell>
          <cell r="I1709">
            <v>0</v>
          </cell>
          <cell r="J1709">
            <v>16.5</v>
          </cell>
          <cell r="K1709">
            <v>0</v>
          </cell>
          <cell r="L1709">
            <v>0</v>
          </cell>
          <cell r="M1709">
            <v>0.8</v>
          </cell>
          <cell r="N1709">
            <v>1.35</v>
          </cell>
          <cell r="O1709">
            <v>0</v>
          </cell>
          <cell r="P1709">
            <v>0</v>
          </cell>
          <cell r="Q1709">
            <v>0</v>
          </cell>
          <cell r="R1709">
            <v>2.2999999999999998</v>
          </cell>
          <cell r="S1709">
            <v>2.625</v>
          </cell>
          <cell r="T1709">
            <v>1.625</v>
          </cell>
          <cell r="U1709">
            <v>31.5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6.11</v>
          </cell>
          <cell r="AB1709">
            <v>0</v>
          </cell>
          <cell r="AC1709">
            <v>39.4</v>
          </cell>
          <cell r="AD1709">
            <v>0</v>
          </cell>
          <cell r="AE1709">
            <v>0</v>
          </cell>
          <cell r="AF1709">
            <v>41.6</v>
          </cell>
          <cell r="AG1709">
            <v>2230</v>
          </cell>
          <cell r="AH1709">
            <v>6430</v>
          </cell>
          <cell r="AI1709">
            <v>16100</v>
          </cell>
          <cell r="AJ1709">
            <v>1010</v>
          </cell>
          <cell r="AK1709">
            <v>895</v>
          </cell>
          <cell r="AL1709">
            <v>15</v>
          </cell>
          <cell r="AM1709">
            <v>1010</v>
          </cell>
          <cell r="AN1709">
            <v>190</v>
          </cell>
          <cell r="AO1709">
            <v>123</v>
          </cell>
          <cell r="AP1709">
            <v>3.75</v>
          </cell>
          <cell r="AQ1709">
            <v>0</v>
          </cell>
          <cell r="AR1709">
            <v>34.6</v>
          </cell>
          <cell r="AS1709">
            <v>305000</v>
          </cell>
          <cell r="AT1709">
            <v>0</v>
          </cell>
          <cell r="AU1709">
            <v>143</v>
          </cell>
          <cell r="AV1709">
            <v>799</v>
          </cell>
          <cell r="AW1709">
            <v>184</v>
          </cell>
          <cell r="AX1709">
            <v>498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D1709" t="str">
            <v>W920x365</v>
          </cell>
          <cell r="BE1709" t="str">
            <v>W920x365</v>
          </cell>
          <cell r="BF1709">
            <v>364.70000000000005</v>
          </cell>
          <cell r="BG1709">
            <v>465.52670009999991</v>
          </cell>
          <cell r="BH1709">
            <v>91.730100000000007</v>
          </cell>
          <cell r="BI1709">
            <v>0</v>
          </cell>
          <cell r="BJ1709">
            <v>0</v>
          </cell>
          <cell r="BK1709">
            <v>41.926499999999997</v>
          </cell>
          <cell r="BL1709">
            <v>0</v>
          </cell>
          <cell r="BM1709">
            <v>0</v>
          </cell>
          <cell r="BN1709">
            <v>2.0327999999999999</v>
          </cell>
          <cell r="BO1709">
            <v>3.4303500000000002</v>
          </cell>
          <cell r="BP1709">
            <v>0</v>
          </cell>
          <cell r="BQ1709">
            <v>0</v>
          </cell>
          <cell r="BR1709">
            <v>0</v>
          </cell>
          <cell r="BS1709">
            <v>5.8442999999999996</v>
          </cell>
          <cell r="BT1709">
            <v>6.6701249999999996</v>
          </cell>
          <cell r="BU1709">
            <v>4.1291250000000002</v>
          </cell>
          <cell r="BV1709">
            <v>79.8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6.11</v>
          </cell>
          <cell r="CC1709">
            <v>0</v>
          </cell>
          <cell r="CD1709">
            <v>39.4</v>
          </cell>
          <cell r="CE1709">
            <v>0</v>
          </cell>
          <cell r="CF1709">
            <v>0</v>
          </cell>
          <cell r="CG1709">
            <v>2922.5248000000001</v>
          </cell>
          <cell r="CH1709">
            <v>156664.19</v>
          </cell>
          <cell r="CI1709">
            <v>1.3028104210802236</v>
          </cell>
          <cell r="CJ1709">
            <v>671188.54552575212</v>
          </cell>
          <cell r="CK1709">
            <v>16570.490685209999</v>
          </cell>
          <cell r="CL1709">
            <v>14683.751646794999</v>
          </cell>
          <cell r="CM1709">
            <v>38.115000000000002</v>
          </cell>
          <cell r="CN1709">
            <v>42105.616831118612</v>
          </cell>
          <cell r="CO1709">
            <v>3117.2210199899996</v>
          </cell>
          <cell r="CP1709">
            <v>2017.9904497829998</v>
          </cell>
          <cell r="CQ1709">
            <v>9.5287500000000005</v>
          </cell>
          <cell r="CR1709">
            <v>0</v>
          </cell>
          <cell r="CS1709">
            <v>1442.4300419373305</v>
          </cell>
          <cell r="CT1709">
            <v>82097102.511844486</v>
          </cell>
          <cell r="CU1709">
            <v>0</v>
          </cell>
          <cell r="CV1709">
            <v>923.30538300000001</v>
          </cell>
          <cell r="CW1709">
            <v>33309.294899073037</v>
          </cell>
          <cell r="CX1709">
            <v>3018.7824614639999</v>
          </cell>
          <cell r="CY1709">
            <v>8170.4003576579998</v>
          </cell>
          <cell r="CZ1709">
            <v>0</v>
          </cell>
          <cell r="DA1709">
            <v>0</v>
          </cell>
          <cell r="DB1709">
            <v>0</v>
          </cell>
          <cell r="DC1709">
            <v>0</v>
          </cell>
        </row>
        <row r="1710">
          <cell r="C1710" t="str">
            <v>W36x256</v>
          </cell>
          <cell r="D1710" t="str">
            <v>F</v>
          </cell>
          <cell r="E1710">
            <v>256</v>
          </cell>
          <cell r="F1710">
            <v>75.400000000000006</v>
          </cell>
          <cell r="G1710">
            <v>37.4</v>
          </cell>
          <cell r="H1710">
            <v>0</v>
          </cell>
          <cell r="I1710">
            <v>0</v>
          </cell>
          <cell r="J1710">
            <v>12.2</v>
          </cell>
          <cell r="K1710">
            <v>0</v>
          </cell>
          <cell r="L1710">
            <v>0</v>
          </cell>
          <cell r="M1710">
            <v>0.96</v>
          </cell>
          <cell r="N1710">
            <v>1.73</v>
          </cell>
          <cell r="O1710">
            <v>0</v>
          </cell>
          <cell r="P1710">
            <v>0</v>
          </cell>
          <cell r="Q1710">
            <v>0</v>
          </cell>
          <cell r="R1710">
            <v>2.48</v>
          </cell>
          <cell r="S1710">
            <v>2.625</v>
          </cell>
          <cell r="T1710">
            <v>1.3125</v>
          </cell>
          <cell r="U1710">
            <v>32.44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3.53</v>
          </cell>
          <cell r="AB1710">
            <v>0</v>
          </cell>
          <cell r="AC1710">
            <v>33.799999999999997</v>
          </cell>
          <cell r="AD1710">
            <v>0</v>
          </cell>
          <cell r="AE1710">
            <v>0</v>
          </cell>
          <cell r="AF1710">
            <v>56.3</v>
          </cell>
          <cell r="AG1710">
            <v>2830</v>
          </cell>
          <cell r="AH1710">
            <v>2910</v>
          </cell>
          <cell r="AI1710">
            <v>16800</v>
          </cell>
          <cell r="AJ1710">
            <v>1040</v>
          </cell>
          <cell r="AK1710">
            <v>895</v>
          </cell>
          <cell r="AL1710">
            <v>14.9</v>
          </cell>
          <cell r="AM1710">
            <v>528</v>
          </cell>
          <cell r="AN1710">
            <v>137</v>
          </cell>
          <cell r="AO1710">
            <v>86.5</v>
          </cell>
          <cell r="AP1710">
            <v>2.65</v>
          </cell>
          <cell r="AQ1710">
            <v>0</v>
          </cell>
          <cell r="AR1710">
            <v>52.9</v>
          </cell>
          <cell r="AS1710">
            <v>168000</v>
          </cell>
          <cell r="AT1710">
            <v>0</v>
          </cell>
          <cell r="AU1710">
            <v>109</v>
          </cell>
          <cell r="AV1710">
            <v>576</v>
          </cell>
          <cell r="AW1710">
            <v>174</v>
          </cell>
          <cell r="AX1710">
            <v>516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D1710" t="str">
            <v>W920x381</v>
          </cell>
          <cell r="BE1710" t="str">
            <v>W920x381</v>
          </cell>
          <cell r="BF1710">
            <v>381</v>
          </cell>
          <cell r="BG1710">
            <v>486.83374739999999</v>
          </cell>
          <cell r="BH1710">
            <v>95.0334</v>
          </cell>
          <cell r="BI1710">
            <v>0</v>
          </cell>
          <cell r="BJ1710">
            <v>0</v>
          </cell>
          <cell r="BK1710">
            <v>31.000199999999996</v>
          </cell>
          <cell r="BL1710">
            <v>0</v>
          </cell>
          <cell r="BM1710">
            <v>0</v>
          </cell>
          <cell r="BN1710">
            <v>2.4393599999999998</v>
          </cell>
          <cell r="BO1710">
            <v>4.3959299999999999</v>
          </cell>
          <cell r="BP1710">
            <v>0</v>
          </cell>
          <cell r="BQ1710">
            <v>0</v>
          </cell>
          <cell r="BR1710">
            <v>0</v>
          </cell>
          <cell r="BS1710">
            <v>6.3016800000000002</v>
          </cell>
          <cell r="BT1710">
            <v>6.6701249999999996</v>
          </cell>
          <cell r="BU1710">
            <v>3.3350624999999998</v>
          </cell>
          <cell r="BV1710">
            <v>82.2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3.53</v>
          </cell>
          <cell r="CC1710">
            <v>0</v>
          </cell>
          <cell r="CD1710">
            <v>33.799999999999997</v>
          </cell>
          <cell r="CE1710">
            <v>0</v>
          </cell>
          <cell r="CF1710">
            <v>0</v>
          </cell>
          <cell r="CG1710">
            <v>3955.2438999999999</v>
          </cell>
          <cell r="CH1710">
            <v>198815.99</v>
          </cell>
          <cell r="CI1710">
            <v>0.589607826647504</v>
          </cell>
          <cell r="CJ1710">
            <v>700370.65620078472</v>
          </cell>
          <cell r="CK1710">
            <v>17062.683477840001</v>
          </cell>
          <cell r="CL1710">
            <v>14683.751646794999</v>
          </cell>
          <cell r="CM1710">
            <v>37.860900000000001</v>
          </cell>
          <cell r="CN1710">
            <v>22011.649194881807</v>
          </cell>
          <cell r="CO1710">
            <v>2247.6804196769999</v>
          </cell>
          <cell r="CP1710">
            <v>1419.1558854164998</v>
          </cell>
          <cell r="CQ1710">
            <v>6.7336499999999999</v>
          </cell>
          <cell r="CR1710">
            <v>0</v>
          </cell>
          <cell r="CS1710">
            <v>2205.3337924417569</v>
          </cell>
          <cell r="CT1710">
            <v>45220699.088491388</v>
          </cell>
          <cell r="CU1710">
            <v>0</v>
          </cell>
          <cell r="CV1710">
            <v>703.77822900000001</v>
          </cell>
          <cell r="CW1710">
            <v>24012.708212598336</v>
          </cell>
          <cell r="CX1710">
            <v>2854.7181972539997</v>
          </cell>
          <cell r="CY1710">
            <v>8465.7160332359999</v>
          </cell>
          <cell r="CZ1710">
            <v>0</v>
          </cell>
          <cell r="DA1710">
            <v>0</v>
          </cell>
          <cell r="DB1710">
            <v>0</v>
          </cell>
          <cell r="DC1710">
            <v>0</v>
          </cell>
        </row>
        <row r="1711">
          <cell r="C1711" t="str">
            <v>W36x260</v>
          </cell>
          <cell r="D1711" t="str">
            <v>F</v>
          </cell>
          <cell r="E1711">
            <v>260</v>
          </cell>
          <cell r="F1711">
            <v>76.5</v>
          </cell>
          <cell r="G1711">
            <v>36.299999999999997</v>
          </cell>
          <cell r="H1711">
            <v>0</v>
          </cell>
          <cell r="I1711">
            <v>0</v>
          </cell>
          <cell r="J1711">
            <v>16.600000000000001</v>
          </cell>
          <cell r="K1711">
            <v>0</v>
          </cell>
          <cell r="L1711">
            <v>0</v>
          </cell>
          <cell r="M1711">
            <v>0.84</v>
          </cell>
          <cell r="N1711">
            <v>1.44</v>
          </cell>
          <cell r="O1711">
            <v>0</v>
          </cell>
          <cell r="P1711">
            <v>0</v>
          </cell>
          <cell r="Q1711">
            <v>0</v>
          </cell>
          <cell r="R1711">
            <v>2.39</v>
          </cell>
          <cell r="S1711">
            <v>2.6875</v>
          </cell>
          <cell r="T1711">
            <v>1.625</v>
          </cell>
          <cell r="U1711">
            <v>31.519999999999996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5.75</v>
          </cell>
          <cell r="AB1711">
            <v>0</v>
          </cell>
          <cell r="AC1711">
            <v>37.5</v>
          </cell>
          <cell r="AD1711">
            <v>0</v>
          </cell>
          <cell r="AE1711">
            <v>0</v>
          </cell>
          <cell r="AF1711">
            <v>45.8</v>
          </cell>
          <cell r="AG1711">
            <v>2370</v>
          </cell>
          <cell r="AH1711">
            <v>5100</v>
          </cell>
          <cell r="AI1711">
            <v>17300</v>
          </cell>
          <cell r="AJ1711">
            <v>1080</v>
          </cell>
          <cell r="AK1711">
            <v>953</v>
          </cell>
          <cell r="AL1711">
            <v>15</v>
          </cell>
          <cell r="AM1711">
            <v>1090</v>
          </cell>
          <cell r="AN1711">
            <v>204</v>
          </cell>
          <cell r="AO1711">
            <v>132</v>
          </cell>
          <cell r="AP1711">
            <v>3.78</v>
          </cell>
          <cell r="AQ1711">
            <v>0</v>
          </cell>
          <cell r="AR1711">
            <v>41.5</v>
          </cell>
          <cell r="AS1711">
            <v>330000</v>
          </cell>
          <cell r="AT1711">
            <v>0</v>
          </cell>
          <cell r="AU1711">
            <v>144</v>
          </cell>
          <cell r="AV1711">
            <v>858</v>
          </cell>
          <cell r="AW1711">
            <v>197</v>
          </cell>
          <cell r="AX1711">
            <v>532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D1711" t="str">
            <v>W920x387</v>
          </cell>
          <cell r="BE1711" t="str">
            <v>W920x387</v>
          </cell>
          <cell r="BF1711">
            <v>387</v>
          </cell>
          <cell r="BG1711">
            <v>493.93609649999996</v>
          </cell>
          <cell r="BH1711">
            <v>92.238299999999995</v>
          </cell>
          <cell r="BI1711">
            <v>0</v>
          </cell>
          <cell r="BJ1711">
            <v>0</v>
          </cell>
          <cell r="BK1711">
            <v>42.180600000000005</v>
          </cell>
          <cell r="BL1711">
            <v>0</v>
          </cell>
          <cell r="BM1711">
            <v>0</v>
          </cell>
          <cell r="BN1711">
            <v>2.1344399999999997</v>
          </cell>
          <cell r="BO1711">
            <v>3.6590399999999996</v>
          </cell>
          <cell r="BP1711">
            <v>0</v>
          </cell>
          <cell r="BQ1711">
            <v>0</v>
          </cell>
          <cell r="BR1711">
            <v>0</v>
          </cell>
          <cell r="BS1711">
            <v>6.0729899999999999</v>
          </cell>
          <cell r="BT1711">
            <v>6.8289374999999994</v>
          </cell>
          <cell r="BU1711">
            <v>4.1291250000000002</v>
          </cell>
          <cell r="BV1711">
            <v>79.8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5.75</v>
          </cell>
          <cell r="CC1711">
            <v>0</v>
          </cell>
          <cell r="CD1711">
            <v>37.5</v>
          </cell>
          <cell r="CE1711">
            <v>0</v>
          </cell>
          <cell r="CF1711">
            <v>0</v>
          </cell>
          <cell r="CG1711">
            <v>3217.5873999999999</v>
          </cell>
          <cell r="CH1711">
            <v>166499.60999999999</v>
          </cell>
          <cell r="CI1711">
            <v>1.0333333044337698</v>
          </cell>
          <cell r="CJ1711">
            <v>721215.02096866525</v>
          </cell>
          <cell r="CK1711">
            <v>17718.940534679998</v>
          </cell>
          <cell r="CL1711">
            <v>15635.324379213</v>
          </cell>
          <cell r="CM1711">
            <v>38.115000000000002</v>
          </cell>
          <cell r="CN1711">
            <v>45440.715193979486</v>
          </cell>
          <cell r="CO1711">
            <v>3346.9109898839997</v>
          </cell>
          <cell r="CP1711">
            <v>2165.6482875719998</v>
          </cell>
          <cell r="CQ1711">
            <v>9.6049799999999994</v>
          </cell>
          <cell r="CR1711">
            <v>0</v>
          </cell>
          <cell r="CS1711">
            <v>1730.0822757340813</v>
          </cell>
          <cell r="CT1711">
            <v>88826373.209536657</v>
          </cell>
          <cell r="CU1711">
            <v>0</v>
          </cell>
          <cell r="CV1711">
            <v>929.76206400000001</v>
          </cell>
          <cell r="CW1711">
            <v>35768.929941682938</v>
          </cell>
          <cell r="CX1711">
            <v>3232.0660049369999</v>
          </cell>
          <cell r="CY1711">
            <v>8728.2188559719998</v>
          </cell>
          <cell r="CZ1711">
            <v>0</v>
          </cell>
          <cell r="DA1711">
            <v>0</v>
          </cell>
          <cell r="DB1711">
            <v>0</v>
          </cell>
          <cell r="DC1711">
            <v>0</v>
          </cell>
        </row>
        <row r="1712">
          <cell r="C1712" t="str">
            <v>W36x280</v>
          </cell>
          <cell r="D1712" t="str">
            <v>F</v>
          </cell>
          <cell r="E1712">
            <v>280</v>
          </cell>
          <cell r="F1712">
            <v>82.4</v>
          </cell>
          <cell r="G1712">
            <v>36.5</v>
          </cell>
          <cell r="H1712">
            <v>0</v>
          </cell>
          <cell r="I1712">
            <v>0</v>
          </cell>
          <cell r="J1712">
            <v>16.600000000000001</v>
          </cell>
          <cell r="K1712">
            <v>0</v>
          </cell>
          <cell r="L1712">
            <v>0</v>
          </cell>
          <cell r="M1712">
            <v>0.88500000000000001</v>
          </cell>
          <cell r="N1712">
            <v>1.57</v>
          </cell>
          <cell r="O1712">
            <v>0</v>
          </cell>
          <cell r="P1712">
            <v>0</v>
          </cell>
          <cell r="Q1712">
            <v>0</v>
          </cell>
          <cell r="R1712">
            <v>2.52</v>
          </cell>
          <cell r="S1712">
            <v>2.8125</v>
          </cell>
          <cell r="T1712">
            <v>1.625</v>
          </cell>
          <cell r="U1712">
            <v>31.46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5.29</v>
          </cell>
          <cell r="AB1712">
            <v>0</v>
          </cell>
          <cell r="AC1712">
            <v>35.6</v>
          </cell>
          <cell r="AD1712">
            <v>0</v>
          </cell>
          <cell r="AE1712">
            <v>0</v>
          </cell>
          <cell r="AF1712">
            <v>50.9</v>
          </cell>
          <cell r="AG1712">
            <v>2560</v>
          </cell>
          <cell r="AH1712">
            <v>3730</v>
          </cell>
          <cell r="AI1712">
            <v>18900</v>
          </cell>
          <cell r="AJ1712">
            <v>1170</v>
          </cell>
          <cell r="AK1712">
            <v>1030</v>
          </cell>
          <cell r="AL1712">
            <v>15.1</v>
          </cell>
          <cell r="AM1712">
            <v>1200</v>
          </cell>
          <cell r="AN1712">
            <v>223</v>
          </cell>
          <cell r="AO1712">
            <v>144</v>
          </cell>
          <cell r="AP1712">
            <v>3.81</v>
          </cell>
          <cell r="AQ1712">
            <v>0</v>
          </cell>
          <cell r="AR1712">
            <v>52.6</v>
          </cell>
          <cell r="AS1712">
            <v>366000</v>
          </cell>
          <cell r="AT1712">
            <v>0</v>
          </cell>
          <cell r="AU1712">
            <v>145</v>
          </cell>
          <cell r="AV1712">
            <v>944</v>
          </cell>
          <cell r="AW1712">
            <v>216</v>
          </cell>
          <cell r="AX1712">
            <v>579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D1712" t="str">
            <v>W920x417</v>
          </cell>
          <cell r="BE1712" t="str">
            <v>W920x417</v>
          </cell>
          <cell r="BF1712">
            <v>416.70000000000005</v>
          </cell>
          <cell r="BG1712">
            <v>532.03051440000002</v>
          </cell>
          <cell r="BH1712">
            <v>92.746499999999997</v>
          </cell>
          <cell r="BI1712">
            <v>0</v>
          </cell>
          <cell r="BJ1712">
            <v>0</v>
          </cell>
          <cell r="BK1712">
            <v>42.180600000000005</v>
          </cell>
          <cell r="BL1712">
            <v>0</v>
          </cell>
          <cell r="BM1712">
            <v>0</v>
          </cell>
          <cell r="BN1712">
            <v>2.2487849999999998</v>
          </cell>
          <cell r="BO1712">
            <v>3.9893700000000001</v>
          </cell>
          <cell r="BP1712">
            <v>0</v>
          </cell>
          <cell r="BQ1712">
            <v>0</v>
          </cell>
          <cell r="BR1712">
            <v>0</v>
          </cell>
          <cell r="BS1712">
            <v>6.4033199999999999</v>
          </cell>
          <cell r="BT1712">
            <v>7.1465624999999999</v>
          </cell>
          <cell r="BU1712">
            <v>4.1291250000000002</v>
          </cell>
          <cell r="BV1712">
            <v>79.7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5.29</v>
          </cell>
          <cell r="CC1712">
            <v>0</v>
          </cell>
          <cell r="CD1712">
            <v>35.6</v>
          </cell>
          <cell r="CE1712">
            <v>0</v>
          </cell>
          <cell r="CF1712">
            <v>0</v>
          </cell>
          <cell r="CG1712">
            <v>3575.8777</v>
          </cell>
          <cell r="CH1712">
            <v>179847.67999999999</v>
          </cell>
          <cell r="CI1712">
            <v>0.75575161285058079</v>
          </cell>
          <cell r="CJ1712">
            <v>787916.98822588287</v>
          </cell>
          <cell r="CK1712">
            <v>19195.518912569998</v>
          </cell>
          <cell r="CL1712">
            <v>16898.619213629998</v>
          </cell>
          <cell r="CM1712">
            <v>38.369099999999996</v>
          </cell>
          <cell r="CN1712">
            <v>50026.475442913201</v>
          </cell>
          <cell r="CO1712">
            <v>3658.6330918829999</v>
          </cell>
          <cell r="CP1712">
            <v>2362.5254046239997</v>
          </cell>
          <cell r="CQ1712">
            <v>9.6812100000000001</v>
          </cell>
          <cell r="CR1712">
            <v>0</v>
          </cell>
          <cell r="CS1712">
            <v>2192.8271735810285</v>
          </cell>
          <cell r="CT1712">
            <v>98516523.014213383</v>
          </cell>
          <cell r="CU1712">
            <v>0</v>
          </cell>
          <cell r="CV1712">
            <v>936.2187449999999</v>
          </cell>
          <cell r="CW1712">
            <v>39354.160681758382</v>
          </cell>
          <cell r="CX1712">
            <v>3543.7881069359996</v>
          </cell>
          <cell r="CY1712">
            <v>9499.3208977590002</v>
          </cell>
          <cell r="CZ1712">
            <v>0</v>
          </cell>
          <cell r="DA1712">
            <v>0</v>
          </cell>
          <cell r="DB1712">
            <v>0</v>
          </cell>
          <cell r="DC1712">
            <v>0</v>
          </cell>
        </row>
        <row r="1713">
          <cell r="C1713" t="str">
            <v>W36x300</v>
          </cell>
          <cell r="D1713" t="str">
            <v>F</v>
          </cell>
          <cell r="E1713">
            <v>300</v>
          </cell>
          <cell r="F1713">
            <v>88.3</v>
          </cell>
          <cell r="G1713">
            <v>36.700000000000003</v>
          </cell>
          <cell r="H1713">
            <v>0</v>
          </cell>
          <cell r="I1713">
            <v>0</v>
          </cell>
          <cell r="J1713">
            <v>16.7</v>
          </cell>
          <cell r="K1713">
            <v>0</v>
          </cell>
          <cell r="L1713">
            <v>0</v>
          </cell>
          <cell r="M1713">
            <v>0.94499999999999995</v>
          </cell>
          <cell r="N1713">
            <v>1.68</v>
          </cell>
          <cell r="O1713">
            <v>0</v>
          </cell>
          <cell r="P1713">
            <v>0</v>
          </cell>
          <cell r="Q1713">
            <v>0</v>
          </cell>
          <cell r="R1713">
            <v>2.63</v>
          </cell>
          <cell r="S1713">
            <v>2.9375</v>
          </cell>
          <cell r="T1713">
            <v>1.6875</v>
          </cell>
          <cell r="U1713">
            <v>31.440000000000005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4.96</v>
          </cell>
          <cell r="AB1713">
            <v>0</v>
          </cell>
          <cell r="AC1713">
            <v>33.299999999999997</v>
          </cell>
          <cell r="AD1713">
            <v>0</v>
          </cell>
          <cell r="AE1713">
            <v>0</v>
          </cell>
          <cell r="AF1713">
            <v>58</v>
          </cell>
          <cell r="AG1713">
            <v>2720</v>
          </cell>
          <cell r="AH1713">
            <v>2930</v>
          </cell>
          <cell r="AI1713">
            <v>20300</v>
          </cell>
          <cell r="AJ1713">
            <v>1260</v>
          </cell>
          <cell r="AK1713">
            <v>1110</v>
          </cell>
          <cell r="AL1713">
            <v>15.2</v>
          </cell>
          <cell r="AM1713">
            <v>1300</v>
          </cell>
          <cell r="AN1713">
            <v>241</v>
          </cell>
          <cell r="AO1713">
            <v>156</v>
          </cell>
          <cell r="AP1713">
            <v>3.83</v>
          </cell>
          <cell r="AQ1713">
            <v>0</v>
          </cell>
          <cell r="AR1713">
            <v>64.2</v>
          </cell>
          <cell r="AS1713">
            <v>399000</v>
          </cell>
          <cell r="AT1713">
            <v>0</v>
          </cell>
          <cell r="AU1713">
            <v>146</v>
          </cell>
          <cell r="AV1713">
            <v>1020</v>
          </cell>
          <cell r="AW1713">
            <v>231</v>
          </cell>
          <cell r="AX1713">
            <v>622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D1713" t="str">
            <v>W920x446</v>
          </cell>
          <cell r="BE1713" t="str">
            <v>W920x446</v>
          </cell>
          <cell r="BF1713">
            <v>446.5</v>
          </cell>
          <cell r="BG1713">
            <v>570.12493229999995</v>
          </cell>
          <cell r="BH1713">
            <v>93.2547</v>
          </cell>
          <cell r="BI1713">
            <v>0</v>
          </cell>
          <cell r="BJ1713">
            <v>0</v>
          </cell>
          <cell r="BK1713">
            <v>42.434699999999999</v>
          </cell>
          <cell r="BL1713">
            <v>0</v>
          </cell>
          <cell r="BM1713">
            <v>0</v>
          </cell>
          <cell r="BN1713">
            <v>2.4012449999999999</v>
          </cell>
          <cell r="BO1713">
            <v>4.2688799999999993</v>
          </cell>
          <cell r="BP1713">
            <v>0</v>
          </cell>
          <cell r="BQ1713">
            <v>0</v>
          </cell>
          <cell r="BR1713">
            <v>0</v>
          </cell>
          <cell r="BS1713">
            <v>6.6828299999999992</v>
          </cell>
          <cell r="BT1713">
            <v>7.4641874999999995</v>
          </cell>
          <cell r="BU1713">
            <v>4.2879375</v>
          </cell>
          <cell r="BV1713">
            <v>79.599999999999994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4.96</v>
          </cell>
          <cell r="CC1713">
            <v>0</v>
          </cell>
          <cell r="CD1713">
            <v>33.299999999999997</v>
          </cell>
          <cell r="CE1713">
            <v>0</v>
          </cell>
          <cell r="CF1713">
            <v>0</v>
          </cell>
          <cell r="CG1713">
            <v>4074.674</v>
          </cell>
          <cell r="CH1713">
            <v>191088.16</v>
          </cell>
          <cell r="CI1713">
            <v>0.59366011411587172</v>
          </cell>
          <cell r="CJ1713">
            <v>846281.20957594831</v>
          </cell>
          <cell r="CK1713">
            <v>20672.097290459998</v>
          </cell>
          <cell r="CL1713">
            <v>18211.133327309999</v>
          </cell>
          <cell r="CM1713">
            <v>38.623199999999997</v>
          </cell>
          <cell r="CN1713">
            <v>54195.348396489295</v>
          </cell>
          <cell r="CO1713">
            <v>3953.948767461</v>
          </cell>
          <cell r="CP1713">
            <v>2559.4025216759997</v>
          </cell>
          <cell r="CQ1713">
            <v>9.73203</v>
          </cell>
          <cell r="CR1713">
            <v>0</v>
          </cell>
          <cell r="CS1713">
            <v>2676.416436195856</v>
          </cell>
          <cell r="CT1713">
            <v>107399160.33516705</v>
          </cell>
          <cell r="CU1713">
            <v>0</v>
          </cell>
          <cell r="CV1713">
            <v>942.6754259999999</v>
          </cell>
          <cell r="CW1713">
            <v>42522.504126476219</v>
          </cell>
          <cell r="CX1713">
            <v>3789.8845032509998</v>
          </cell>
          <cell r="CY1713">
            <v>10204.797233862</v>
          </cell>
          <cell r="CZ1713">
            <v>0</v>
          </cell>
          <cell r="DA1713">
            <v>0</v>
          </cell>
          <cell r="DB1713">
            <v>0</v>
          </cell>
          <cell r="DC1713">
            <v>0</v>
          </cell>
        </row>
        <row r="1714">
          <cell r="C1714" t="str">
            <v>W36x328</v>
          </cell>
          <cell r="D1714" t="str">
            <v>T</v>
          </cell>
          <cell r="E1714">
            <v>328</v>
          </cell>
          <cell r="F1714">
            <v>96.4</v>
          </cell>
          <cell r="G1714">
            <v>37.1</v>
          </cell>
          <cell r="H1714">
            <v>0</v>
          </cell>
          <cell r="I1714">
            <v>0</v>
          </cell>
          <cell r="J1714">
            <v>16.600000000000001</v>
          </cell>
          <cell r="K1714">
            <v>0</v>
          </cell>
          <cell r="L1714">
            <v>0</v>
          </cell>
          <cell r="M1714">
            <v>1.02</v>
          </cell>
          <cell r="N1714">
            <v>1.85</v>
          </cell>
          <cell r="O1714">
            <v>0</v>
          </cell>
          <cell r="P1714">
            <v>0</v>
          </cell>
          <cell r="Q1714">
            <v>0</v>
          </cell>
          <cell r="R1714">
            <v>2.8</v>
          </cell>
          <cell r="S1714">
            <v>3.125</v>
          </cell>
          <cell r="T1714">
            <v>1.75</v>
          </cell>
          <cell r="U1714">
            <v>31.5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4.49</v>
          </cell>
          <cell r="AB1714">
            <v>0</v>
          </cell>
          <cell r="AC1714">
            <v>30.9</v>
          </cell>
          <cell r="AD1714">
            <v>0</v>
          </cell>
          <cell r="AE1714">
            <v>0</v>
          </cell>
          <cell r="AF1714">
            <v>0</v>
          </cell>
          <cell r="AG1714">
            <v>2980</v>
          </cell>
          <cell r="AH1714">
            <v>2050</v>
          </cell>
          <cell r="AI1714">
            <v>22500</v>
          </cell>
          <cell r="AJ1714">
            <v>1380</v>
          </cell>
          <cell r="AK1714">
            <v>1210</v>
          </cell>
          <cell r="AL1714">
            <v>15.3</v>
          </cell>
          <cell r="AM1714">
            <v>1420</v>
          </cell>
          <cell r="AN1714">
            <v>265</v>
          </cell>
          <cell r="AO1714">
            <v>171</v>
          </cell>
          <cell r="AP1714">
            <v>3.84</v>
          </cell>
          <cell r="AQ1714">
            <v>0</v>
          </cell>
          <cell r="AR1714">
            <v>84.1</v>
          </cell>
          <cell r="AS1714">
            <v>441000</v>
          </cell>
          <cell r="AT1714">
            <v>0</v>
          </cell>
          <cell r="AU1714">
            <v>147</v>
          </cell>
          <cell r="AV1714">
            <v>1130</v>
          </cell>
          <cell r="AW1714">
            <v>254</v>
          </cell>
          <cell r="AX1714">
            <v>684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D1714" t="str">
            <v>W920x488</v>
          </cell>
          <cell r="BE1714" t="str">
            <v>W920x488</v>
          </cell>
          <cell r="BF1714">
            <v>488.20000000000005</v>
          </cell>
          <cell r="BG1714">
            <v>622.42404840000006</v>
          </cell>
          <cell r="BH1714">
            <v>94.271100000000004</v>
          </cell>
          <cell r="BI1714">
            <v>0</v>
          </cell>
          <cell r="BJ1714">
            <v>0</v>
          </cell>
          <cell r="BK1714">
            <v>42.180600000000005</v>
          </cell>
          <cell r="BL1714">
            <v>0</v>
          </cell>
          <cell r="BM1714">
            <v>0</v>
          </cell>
          <cell r="BN1714">
            <v>2.5918199999999998</v>
          </cell>
          <cell r="BO1714">
            <v>4.70085</v>
          </cell>
          <cell r="BP1714">
            <v>0</v>
          </cell>
          <cell r="BQ1714">
            <v>0</v>
          </cell>
          <cell r="BR1714">
            <v>0</v>
          </cell>
          <cell r="BS1714">
            <v>7.1147999999999989</v>
          </cell>
          <cell r="BT1714">
            <v>7.9406249999999998</v>
          </cell>
          <cell r="BU1714">
            <v>4.4467499999999998</v>
          </cell>
          <cell r="BV1714">
            <v>79.8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4.49</v>
          </cell>
          <cell r="CC1714">
            <v>0</v>
          </cell>
          <cell r="CD1714">
            <v>30.9</v>
          </cell>
          <cell r="CE1714">
            <v>0</v>
          </cell>
          <cell r="CF1714">
            <v>0</v>
          </cell>
          <cell r="CG1714">
            <v>0</v>
          </cell>
          <cell r="CH1714">
            <v>209353.94</v>
          </cell>
          <cell r="CI1714">
            <v>0.41535946550769182</v>
          </cell>
          <cell r="CJ1714">
            <v>937996.41455462249</v>
          </cell>
          <cell r="CK1714">
            <v>22640.86846098</v>
          </cell>
          <cell r="CL1714">
            <v>19851.775969409999</v>
          </cell>
          <cell r="CM1714">
            <v>38.877299999999998</v>
          </cell>
          <cell r="CN1714">
            <v>59197.995940780616</v>
          </cell>
          <cell r="CO1714">
            <v>4347.7030015649998</v>
          </cell>
          <cell r="CP1714">
            <v>2805.4989179909999</v>
          </cell>
          <cell r="CQ1714">
            <v>9.757439999999999</v>
          </cell>
          <cell r="CR1714">
            <v>0</v>
          </cell>
          <cell r="CS1714">
            <v>3506.0221539574995</v>
          </cell>
          <cell r="CT1714">
            <v>118704335.1072899</v>
          </cell>
          <cell r="CU1714">
            <v>0</v>
          </cell>
          <cell r="CV1714">
            <v>949.13210699999991</v>
          </cell>
          <cell r="CW1714">
            <v>47108.264375409926</v>
          </cell>
          <cell r="CX1714">
            <v>4167.2323109339995</v>
          </cell>
          <cell r="CY1714">
            <v>11221.995671963999</v>
          </cell>
          <cell r="CZ1714">
            <v>0</v>
          </cell>
          <cell r="DA1714">
            <v>0</v>
          </cell>
          <cell r="DB1714">
            <v>0</v>
          </cell>
          <cell r="DC1714">
            <v>0</v>
          </cell>
        </row>
        <row r="1715">
          <cell r="C1715" t="str">
            <v>W36x359</v>
          </cell>
          <cell r="D1715" t="str">
            <v>T</v>
          </cell>
          <cell r="E1715">
            <v>359</v>
          </cell>
          <cell r="F1715">
            <v>105</v>
          </cell>
          <cell r="G1715">
            <v>37.4</v>
          </cell>
          <cell r="H1715">
            <v>0</v>
          </cell>
          <cell r="I1715">
            <v>0</v>
          </cell>
          <cell r="J1715">
            <v>16.7</v>
          </cell>
          <cell r="K1715">
            <v>0</v>
          </cell>
          <cell r="L1715">
            <v>0</v>
          </cell>
          <cell r="M1715">
            <v>1.1200000000000001</v>
          </cell>
          <cell r="N1715">
            <v>2.0099999999999998</v>
          </cell>
          <cell r="O1715">
            <v>0</v>
          </cell>
          <cell r="P1715">
            <v>0</v>
          </cell>
          <cell r="Q1715">
            <v>0</v>
          </cell>
          <cell r="R1715">
            <v>2.96</v>
          </cell>
          <cell r="S1715">
            <v>3.25</v>
          </cell>
          <cell r="T1715">
            <v>1.75</v>
          </cell>
          <cell r="U1715">
            <v>31.479999999999997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4.16</v>
          </cell>
          <cell r="AB1715">
            <v>0</v>
          </cell>
          <cell r="AC1715">
            <v>28.1</v>
          </cell>
          <cell r="AD1715">
            <v>0</v>
          </cell>
          <cell r="AE1715">
            <v>0</v>
          </cell>
          <cell r="AF1715">
            <v>0</v>
          </cell>
          <cell r="AG1715">
            <v>3230</v>
          </cell>
          <cell r="AH1715">
            <v>1490</v>
          </cell>
          <cell r="AI1715">
            <v>24800</v>
          </cell>
          <cell r="AJ1715">
            <v>1510</v>
          </cell>
          <cell r="AK1715">
            <v>1320</v>
          </cell>
          <cell r="AL1715">
            <v>15.3</v>
          </cell>
          <cell r="AM1715">
            <v>1570</v>
          </cell>
          <cell r="AN1715">
            <v>292</v>
          </cell>
          <cell r="AO1715">
            <v>188</v>
          </cell>
          <cell r="AP1715">
            <v>3.86</v>
          </cell>
          <cell r="AQ1715">
            <v>0</v>
          </cell>
          <cell r="AR1715">
            <v>108</v>
          </cell>
          <cell r="AS1715">
            <v>492000</v>
          </cell>
          <cell r="AT1715">
            <v>0</v>
          </cell>
          <cell r="AU1715">
            <v>148</v>
          </cell>
          <cell r="AV1715">
            <v>1240</v>
          </cell>
          <cell r="AW1715">
            <v>278</v>
          </cell>
          <cell r="AX1715">
            <v>751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D1715" t="str">
            <v>W920x534</v>
          </cell>
          <cell r="BE1715" t="str">
            <v>W920x534</v>
          </cell>
          <cell r="BF1715">
            <v>534.30000000000007</v>
          </cell>
          <cell r="BG1715">
            <v>677.951505</v>
          </cell>
          <cell r="BH1715">
            <v>95.0334</v>
          </cell>
          <cell r="BI1715">
            <v>0</v>
          </cell>
          <cell r="BJ1715">
            <v>0</v>
          </cell>
          <cell r="BK1715">
            <v>42.434699999999999</v>
          </cell>
          <cell r="BL1715">
            <v>0</v>
          </cell>
          <cell r="BM1715">
            <v>0</v>
          </cell>
          <cell r="BN1715">
            <v>2.84592</v>
          </cell>
          <cell r="BO1715">
            <v>5.1074099999999989</v>
          </cell>
          <cell r="BP1715">
            <v>0</v>
          </cell>
          <cell r="BQ1715">
            <v>0</v>
          </cell>
          <cell r="BR1715">
            <v>0</v>
          </cell>
          <cell r="BS1715">
            <v>7.5213599999999996</v>
          </cell>
          <cell r="BT1715">
            <v>8.2582500000000003</v>
          </cell>
          <cell r="BU1715">
            <v>4.4467499999999998</v>
          </cell>
          <cell r="BV1715">
            <v>79.7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4.16</v>
          </cell>
          <cell r="CC1715">
            <v>0</v>
          </cell>
          <cell r="CD1715">
            <v>28.1</v>
          </cell>
          <cell r="CE1715">
            <v>0</v>
          </cell>
          <cell r="CF1715">
            <v>0</v>
          </cell>
          <cell r="CG1715">
            <v>0</v>
          </cell>
          <cell r="CH1715">
            <v>226917.19</v>
          </cell>
          <cell r="CI1715">
            <v>0.30189541639339551</v>
          </cell>
          <cell r="CJ1715">
            <v>1033880.4924868727</v>
          </cell>
          <cell r="CK1715">
            <v>24773.703895709998</v>
          </cell>
          <cell r="CL1715">
            <v>21656.482875719998</v>
          </cell>
          <cell r="CM1715">
            <v>38.877299999999998</v>
          </cell>
          <cell r="CN1715">
            <v>65451.305371144765</v>
          </cell>
          <cell r="CO1715">
            <v>4790.6765149319999</v>
          </cell>
          <cell r="CP1715">
            <v>3084.4081671479998</v>
          </cell>
          <cell r="CQ1715">
            <v>9.8082599999999989</v>
          </cell>
          <cell r="CR1715">
            <v>0</v>
          </cell>
          <cell r="CS1715">
            <v>4502.3827898621876</v>
          </cell>
          <cell r="CT1715">
            <v>132432047.33058192</v>
          </cell>
          <cell r="CU1715">
            <v>0</v>
          </cell>
          <cell r="CV1715">
            <v>955.58878799999991</v>
          </cell>
          <cell r="CW1715">
            <v>51694.024624343641</v>
          </cell>
          <cell r="CX1715">
            <v>4560.9865450379993</v>
          </cell>
          <cell r="CY1715">
            <v>12321.226242170998</v>
          </cell>
          <cell r="CZ1715">
            <v>0</v>
          </cell>
          <cell r="DA1715">
            <v>0</v>
          </cell>
          <cell r="DB1715">
            <v>0</v>
          </cell>
          <cell r="DC1715">
            <v>0</v>
          </cell>
        </row>
        <row r="1716">
          <cell r="C1716" t="str">
            <v>W36x393</v>
          </cell>
          <cell r="D1716" t="str">
            <v>T</v>
          </cell>
          <cell r="E1716">
            <v>393</v>
          </cell>
          <cell r="F1716">
            <v>116</v>
          </cell>
          <cell r="G1716">
            <v>37.799999999999997</v>
          </cell>
          <cell r="H1716">
            <v>0</v>
          </cell>
          <cell r="I1716">
            <v>0</v>
          </cell>
          <cell r="J1716">
            <v>16.8</v>
          </cell>
          <cell r="K1716">
            <v>0</v>
          </cell>
          <cell r="L1716">
            <v>0</v>
          </cell>
          <cell r="M1716">
            <v>1.22</v>
          </cell>
          <cell r="N1716">
            <v>2.2000000000000002</v>
          </cell>
          <cell r="O1716">
            <v>0</v>
          </cell>
          <cell r="P1716">
            <v>0</v>
          </cell>
          <cell r="Q1716">
            <v>0</v>
          </cell>
          <cell r="R1716">
            <v>3.15</v>
          </cell>
          <cell r="S1716">
            <v>3.4375</v>
          </cell>
          <cell r="T1716">
            <v>1.8125</v>
          </cell>
          <cell r="U1716">
            <v>31.499999999999996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3.82</v>
          </cell>
          <cell r="AB1716">
            <v>0</v>
          </cell>
          <cell r="AC1716">
            <v>25.8</v>
          </cell>
          <cell r="AD1716">
            <v>0</v>
          </cell>
          <cell r="AE1716">
            <v>0</v>
          </cell>
          <cell r="AF1716">
            <v>0</v>
          </cell>
          <cell r="AG1716">
            <v>3530</v>
          </cell>
          <cell r="AH1716">
            <v>1070</v>
          </cell>
          <cell r="AI1716">
            <v>27500</v>
          </cell>
          <cell r="AJ1716">
            <v>1670</v>
          </cell>
          <cell r="AK1716">
            <v>1450</v>
          </cell>
          <cell r="AL1716">
            <v>15.4</v>
          </cell>
          <cell r="AM1716">
            <v>1750</v>
          </cell>
          <cell r="AN1716">
            <v>325</v>
          </cell>
          <cell r="AO1716">
            <v>208</v>
          </cell>
          <cell r="AP1716">
            <v>3.9</v>
          </cell>
          <cell r="AQ1716">
            <v>0</v>
          </cell>
          <cell r="AR1716">
            <v>141</v>
          </cell>
          <cell r="AS1716">
            <v>554000</v>
          </cell>
          <cell r="AT1716">
            <v>0</v>
          </cell>
          <cell r="AU1716">
            <v>150</v>
          </cell>
          <cell r="AV1716">
            <v>1390</v>
          </cell>
          <cell r="AW1716">
            <v>306</v>
          </cell>
          <cell r="AX1716">
            <v>829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D1716" t="str">
            <v>W920x585</v>
          </cell>
          <cell r="BE1716" t="str">
            <v>W920x585</v>
          </cell>
          <cell r="BF1716">
            <v>584.9</v>
          </cell>
          <cell r="BG1716">
            <v>748.97499599999992</v>
          </cell>
          <cell r="BH1716">
            <v>96.049799999999991</v>
          </cell>
          <cell r="BI1716">
            <v>0</v>
          </cell>
          <cell r="BJ1716">
            <v>0</v>
          </cell>
          <cell r="BK1716">
            <v>42.688800000000001</v>
          </cell>
          <cell r="BL1716">
            <v>0</v>
          </cell>
          <cell r="BM1716">
            <v>0</v>
          </cell>
          <cell r="BN1716">
            <v>3.1000199999999998</v>
          </cell>
          <cell r="BO1716">
            <v>5.5902000000000003</v>
          </cell>
          <cell r="BP1716">
            <v>0</v>
          </cell>
          <cell r="BQ1716">
            <v>0</v>
          </cell>
          <cell r="BR1716">
            <v>0</v>
          </cell>
          <cell r="BS1716">
            <v>8.0041499999999992</v>
          </cell>
          <cell r="BT1716">
            <v>8.7346874999999997</v>
          </cell>
          <cell r="BU1716">
            <v>4.6055624999999996</v>
          </cell>
          <cell r="BV1716">
            <v>79.8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3.82</v>
          </cell>
          <cell r="CC1716">
            <v>0</v>
          </cell>
          <cell r="CD1716">
            <v>25.8</v>
          </cell>
          <cell r="CE1716">
            <v>0</v>
          </cell>
          <cell r="CF1716">
            <v>0</v>
          </cell>
          <cell r="CG1716">
            <v>0</v>
          </cell>
          <cell r="CH1716">
            <v>247993.09</v>
          </cell>
          <cell r="CI1716">
            <v>0.21679737955767331</v>
          </cell>
          <cell r="CJ1716">
            <v>1146440.0622334275</v>
          </cell>
          <cell r="CK1716">
            <v>27398.73212307</v>
          </cell>
          <cell r="CL1716">
            <v>23789.318310449999</v>
          </cell>
          <cell r="CM1716">
            <v>39.131399999999999</v>
          </cell>
          <cell r="CN1716">
            <v>72955.276687581747</v>
          </cell>
          <cell r="CO1716">
            <v>5332.0885868249998</v>
          </cell>
          <cell r="CP1716">
            <v>3412.5366955679997</v>
          </cell>
          <cell r="CQ1716">
            <v>9.9098999999999986</v>
          </cell>
          <cell r="CR1716">
            <v>0</v>
          </cell>
          <cell r="CS1716">
            <v>5878.110864542301</v>
          </cell>
          <cell r="CT1716">
            <v>149120638.66085851</v>
          </cell>
          <cell r="CU1716">
            <v>0</v>
          </cell>
          <cell r="CV1716">
            <v>968.50214999999992</v>
          </cell>
          <cell r="CW1716">
            <v>57947.33405470779</v>
          </cell>
          <cell r="CX1716">
            <v>5020.3664848259996</v>
          </cell>
          <cell r="CY1716">
            <v>13600.927503008999</v>
          </cell>
          <cell r="CZ1716">
            <v>0</v>
          </cell>
          <cell r="DA1716">
            <v>0</v>
          </cell>
          <cell r="DB1716">
            <v>0</v>
          </cell>
          <cell r="DC1716">
            <v>0</v>
          </cell>
        </row>
        <row r="1717">
          <cell r="C1717" t="str">
            <v>W36x439</v>
          </cell>
          <cell r="D1717" t="str">
            <v>T</v>
          </cell>
          <cell r="E1717">
            <v>439</v>
          </cell>
          <cell r="F1717">
            <v>129</v>
          </cell>
          <cell r="G1717">
            <v>38.299999999999997</v>
          </cell>
          <cell r="H1717">
            <v>0</v>
          </cell>
          <cell r="I1717">
            <v>0</v>
          </cell>
          <cell r="J1717">
            <v>17</v>
          </cell>
          <cell r="K1717">
            <v>0</v>
          </cell>
          <cell r="L1717">
            <v>0</v>
          </cell>
          <cell r="M1717">
            <v>1.36</v>
          </cell>
          <cell r="N1717">
            <v>2.44</v>
          </cell>
          <cell r="O1717">
            <v>0</v>
          </cell>
          <cell r="P1717">
            <v>0</v>
          </cell>
          <cell r="Q1717">
            <v>0</v>
          </cell>
          <cell r="R1717">
            <v>3.39</v>
          </cell>
          <cell r="S1717">
            <v>3.6875</v>
          </cell>
          <cell r="T1717">
            <v>1.875</v>
          </cell>
          <cell r="U1717">
            <v>31.519999999999996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3.48</v>
          </cell>
          <cell r="AB1717">
            <v>0</v>
          </cell>
          <cell r="AC1717">
            <v>23.1</v>
          </cell>
          <cell r="AD1717">
            <v>0</v>
          </cell>
          <cell r="AE1717">
            <v>0</v>
          </cell>
          <cell r="AF1717">
            <v>0</v>
          </cell>
          <cell r="AG1717">
            <v>3900</v>
          </cell>
          <cell r="AH1717">
            <v>721</v>
          </cell>
          <cell r="AI1717">
            <v>31000</v>
          </cell>
          <cell r="AJ1717">
            <v>1870</v>
          </cell>
          <cell r="AK1717">
            <v>1620</v>
          </cell>
          <cell r="AL1717">
            <v>15.5</v>
          </cell>
          <cell r="AM1717">
            <v>1990</v>
          </cell>
          <cell r="AN1717">
            <v>367</v>
          </cell>
          <cell r="AO1717">
            <v>235</v>
          </cell>
          <cell r="AP1717">
            <v>3.93</v>
          </cell>
          <cell r="AQ1717">
            <v>0</v>
          </cell>
          <cell r="AR1717">
            <v>193</v>
          </cell>
          <cell r="AS1717">
            <v>638000</v>
          </cell>
          <cell r="AT1717">
            <v>0</v>
          </cell>
          <cell r="AU1717">
            <v>152</v>
          </cell>
          <cell r="AV1717">
            <v>1570</v>
          </cell>
          <cell r="AW1717">
            <v>341</v>
          </cell>
          <cell r="AX1717">
            <v>931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D1717" t="str">
            <v>W920x653</v>
          </cell>
          <cell r="BE1717" t="str">
            <v>W920x653</v>
          </cell>
          <cell r="BF1717">
            <v>653.4</v>
          </cell>
          <cell r="BG1717">
            <v>832.91184899999996</v>
          </cell>
          <cell r="BH1717">
            <v>97.320299999999989</v>
          </cell>
          <cell r="BI1717">
            <v>0</v>
          </cell>
          <cell r="BJ1717">
            <v>0</v>
          </cell>
          <cell r="BK1717">
            <v>43.196999999999996</v>
          </cell>
          <cell r="BL1717">
            <v>0</v>
          </cell>
          <cell r="BM1717">
            <v>0</v>
          </cell>
          <cell r="BN1717">
            <v>3.4557600000000002</v>
          </cell>
          <cell r="BO1717">
            <v>6.2000399999999996</v>
          </cell>
          <cell r="BP1717">
            <v>0</v>
          </cell>
          <cell r="BQ1717">
            <v>0</v>
          </cell>
          <cell r="BR1717">
            <v>0</v>
          </cell>
          <cell r="BS1717">
            <v>8.6139899999999994</v>
          </cell>
          <cell r="BT1717">
            <v>9.3699374999999989</v>
          </cell>
          <cell r="BU1717">
            <v>4.7643750000000002</v>
          </cell>
          <cell r="BV1717">
            <v>79.8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3.48</v>
          </cell>
          <cell r="CC1717">
            <v>0</v>
          </cell>
          <cell r="CD1717">
            <v>23.1</v>
          </cell>
          <cell r="CE1717">
            <v>0</v>
          </cell>
          <cell r="CF1717">
            <v>0</v>
          </cell>
          <cell r="CG1717">
            <v>0</v>
          </cell>
          <cell r="CH1717">
            <v>273986.7</v>
          </cell>
          <cell r="CI1717">
            <v>0.1460849632346565</v>
          </cell>
          <cell r="CJ1717">
            <v>1292350.6156085909</v>
          </cell>
          <cell r="CK1717">
            <v>30680.017407269999</v>
          </cell>
          <cell r="CL1717">
            <v>26578.41080202</v>
          </cell>
          <cell r="CM1717">
            <v>39.3855</v>
          </cell>
          <cell r="CN1717">
            <v>82960.57177616439</v>
          </cell>
          <cell r="CO1717">
            <v>6021.1584965069997</v>
          </cell>
          <cell r="CP1717">
            <v>3855.5102089349998</v>
          </cell>
          <cell r="CQ1717">
            <v>9.9861299999999993</v>
          </cell>
          <cell r="CR1717">
            <v>0</v>
          </cell>
          <cell r="CS1717">
            <v>8045.9248004018727</v>
          </cell>
          <cell r="CT1717">
            <v>171730988.2051042</v>
          </cell>
          <cell r="CU1717">
            <v>0</v>
          </cell>
          <cell r="CV1717">
            <v>981.41551199999992</v>
          </cell>
          <cell r="CW1717">
            <v>65451.305371144765</v>
          </cell>
          <cell r="CX1717">
            <v>5594.5914095609996</v>
          </cell>
          <cell r="CY1717">
            <v>15274.382997950999</v>
          </cell>
          <cell r="CZ1717">
            <v>0</v>
          </cell>
          <cell r="DA1717">
            <v>0</v>
          </cell>
          <cell r="DB1717">
            <v>0</v>
          </cell>
          <cell r="DC1717">
            <v>0</v>
          </cell>
        </row>
        <row r="1718">
          <cell r="C1718" t="str">
            <v>W36x527</v>
          </cell>
          <cell r="D1718" t="str">
            <v>T</v>
          </cell>
          <cell r="E1718">
            <v>527</v>
          </cell>
          <cell r="F1718">
            <v>155</v>
          </cell>
          <cell r="G1718">
            <v>39.200000000000003</v>
          </cell>
          <cell r="H1718">
            <v>0</v>
          </cell>
          <cell r="I1718">
            <v>0</v>
          </cell>
          <cell r="J1718">
            <v>17.2</v>
          </cell>
          <cell r="K1718">
            <v>0</v>
          </cell>
          <cell r="L1718">
            <v>0</v>
          </cell>
          <cell r="M1718">
            <v>1.61</v>
          </cell>
          <cell r="N1718">
            <v>2.91</v>
          </cell>
          <cell r="O1718">
            <v>0</v>
          </cell>
          <cell r="P1718">
            <v>0</v>
          </cell>
          <cell r="Q1718">
            <v>0</v>
          </cell>
          <cell r="R1718">
            <v>3.86</v>
          </cell>
          <cell r="S1718">
            <v>4.1875</v>
          </cell>
          <cell r="T1718">
            <v>2</v>
          </cell>
          <cell r="U1718">
            <v>31.480000000000004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2.96</v>
          </cell>
          <cell r="AB1718">
            <v>0</v>
          </cell>
          <cell r="AC1718">
            <v>19.600000000000001</v>
          </cell>
          <cell r="AD1718">
            <v>0</v>
          </cell>
          <cell r="AE1718">
            <v>0</v>
          </cell>
          <cell r="AF1718">
            <v>0</v>
          </cell>
          <cell r="AG1718">
            <v>4620</v>
          </cell>
          <cell r="AH1718">
            <v>374</v>
          </cell>
          <cell r="AI1718">
            <v>38300</v>
          </cell>
          <cell r="AJ1718">
            <v>2280</v>
          </cell>
          <cell r="AK1718">
            <v>1950</v>
          </cell>
          <cell r="AL1718">
            <v>15.7</v>
          </cell>
          <cell r="AM1718">
            <v>2490</v>
          </cell>
          <cell r="AN1718">
            <v>454</v>
          </cell>
          <cell r="AO1718">
            <v>289</v>
          </cell>
          <cell r="AP1718">
            <v>4.01</v>
          </cell>
          <cell r="AQ1718">
            <v>0</v>
          </cell>
          <cell r="AR1718">
            <v>327</v>
          </cell>
          <cell r="AS1718">
            <v>820000</v>
          </cell>
          <cell r="AT1718">
            <v>0</v>
          </cell>
          <cell r="AU1718">
            <v>156</v>
          </cell>
          <cell r="AV1718">
            <v>1960</v>
          </cell>
          <cell r="AW1718">
            <v>412</v>
          </cell>
          <cell r="AX1718">
            <v>1130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D1718" t="str">
            <v>W920x784</v>
          </cell>
          <cell r="BE1718" t="str">
            <v>W920x784</v>
          </cell>
          <cell r="BF1718">
            <v>784.30000000000007</v>
          </cell>
          <cell r="BG1718">
            <v>1000.7855549999999</v>
          </cell>
          <cell r="BH1718">
            <v>99.607200000000006</v>
          </cell>
          <cell r="BI1718">
            <v>0</v>
          </cell>
          <cell r="BJ1718">
            <v>0</v>
          </cell>
          <cell r="BK1718">
            <v>43.705199999999998</v>
          </cell>
          <cell r="BL1718">
            <v>0</v>
          </cell>
          <cell r="BM1718">
            <v>0</v>
          </cell>
          <cell r="BN1718">
            <v>4.0910099999999998</v>
          </cell>
          <cell r="BO1718">
            <v>7.3943099999999999</v>
          </cell>
          <cell r="BP1718">
            <v>0</v>
          </cell>
          <cell r="BQ1718">
            <v>0</v>
          </cell>
          <cell r="BR1718">
            <v>0</v>
          </cell>
          <cell r="BS1718">
            <v>9.8082599999999989</v>
          </cell>
          <cell r="BT1718">
            <v>10.640437499999999</v>
          </cell>
          <cell r="BU1718">
            <v>5.0819999999999999</v>
          </cell>
          <cell r="BV1718">
            <v>79.7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2.96</v>
          </cell>
          <cell r="CC1718">
            <v>0</v>
          </cell>
          <cell r="CD1718">
            <v>19.600000000000001</v>
          </cell>
          <cell r="CE1718">
            <v>0</v>
          </cell>
          <cell r="CF1718">
            <v>0</v>
          </cell>
          <cell r="CG1718">
            <v>0</v>
          </cell>
          <cell r="CH1718">
            <v>324568.86</v>
          </cell>
          <cell r="CI1718">
            <v>7.5777775658476459E-2</v>
          </cell>
          <cell r="CJ1718">
            <v>1596678.3412196462</v>
          </cell>
          <cell r="CK1718">
            <v>37406.652239880001</v>
          </cell>
          <cell r="CL1718">
            <v>31992.531520949997</v>
          </cell>
          <cell r="CM1718">
            <v>39.893699999999995</v>
          </cell>
          <cell r="CN1718">
            <v>103804.93654404489</v>
          </cell>
          <cell r="CO1718">
            <v>7448.5175951339997</v>
          </cell>
          <cell r="CP1718">
            <v>4741.4572356689996</v>
          </cell>
          <cell r="CQ1718">
            <v>10.189409999999999</v>
          </cell>
          <cell r="CR1718">
            <v>0</v>
          </cell>
          <cell r="CS1718">
            <v>13632.214558193846</v>
          </cell>
          <cell r="CT1718">
            <v>220720078.88430321</v>
          </cell>
          <cell r="CU1718">
            <v>0</v>
          </cell>
          <cell r="CV1718">
            <v>1007.2422359999999</v>
          </cell>
          <cell r="CW1718">
            <v>81709.909890091556</v>
          </cell>
          <cell r="CX1718">
            <v>6759.4476854519999</v>
          </cell>
          <cell r="CY1718">
            <v>18539.261855729997</v>
          </cell>
          <cell r="CZ1718">
            <v>0</v>
          </cell>
          <cell r="DA1718">
            <v>0</v>
          </cell>
          <cell r="DB1718">
            <v>0</v>
          </cell>
          <cell r="DC1718">
            <v>0</v>
          </cell>
        </row>
        <row r="1719">
          <cell r="C1719" t="str">
            <v>W36x650</v>
          </cell>
          <cell r="D1719" t="str">
            <v>T</v>
          </cell>
          <cell r="E1719">
            <v>650</v>
          </cell>
          <cell r="F1719">
            <v>191</v>
          </cell>
          <cell r="G1719">
            <v>40.5</v>
          </cell>
          <cell r="H1719">
            <v>0</v>
          </cell>
          <cell r="I1719">
            <v>0</v>
          </cell>
          <cell r="J1719">
            <v>17.600000000000001</v>
          </cell>
          <cell r="K1719">
            <v>0</v>
          </cell>
          <cell r="L1719">
            <v>0</v>
          </cell>
          <cell r="M1719">
            <v>1.97</v>
          </cell>
          <cell r="N1719">
            <v>3.54</v>
          </cell>
          <cell r="O1719">
            <v>0</v>
          </cell>
          <cell r="P1719">
            <v>0</v>
          </cell>
          <cell r="Q1719">
            <v>0</v>
          </cell>
          <cell r="R1719">
            <v>4.49</v>
          </cell>
          <cell r="S1719">
            <v>4.8125</v>
          </cell>
          <cell r="T1719">
            <v>2.1875</v>
          </cell>
          <cell r="U1719">
            <v>31.52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2.48</v>
          </cell>
          <cell r="AB1719">
            <v>0</v>
          </cell>
          <cell r="AC1719">
            <v>16</v>
          </cell>
          <cell r="AD1719">
            <v>0</v>
          </cell>
          <cell r="AE1719">
            <v>0</v>
          </cell>
          <cell r="AF1719">
            <v>0</v>
          </cell>
          <cell r="AG1719">
            <v>5560</v>
          </cell>
          <cell r="AH1719">
            <v>182</v>
          </cell>
          <cell r="AI1719">
            <v>48900</v>
          </cell>
          <cell r="AJ1719">
            <v>2860</v>
          </cell>
          <cell r="AK1719">
            <v>2420</v>
          </cell>
          <cell r="AL1719">
            <v>16</v>
          </cell>
          <cell r="AM1719">
            <v>3230</v>
          </cell>
          <cell r="AN1719">
            <v>580</v>
          </cell>
          <cell r="AO1719">
            <v>367</v>
          </cell>
          <cell r="AP1719">
            <v>4.1100000000000003</v>
          </cell>
          <cell r="AQ1719">
            <v>0</v>
          </cell>
          <cell r="AR1719">
            <v>591</v>
          </cell>
          <cell r="AS1719">
            <v>1100000</v>
          </cell>
          <cell r="AT1719">
            <v>0</v>
          </cell>
          <cell r="AU1719">
            <v>162</v>
          </cell>
          <cell r="AV1719">
            <v>2520</v>
          </cell>
          <cell r="AW1719">
            <v>510</v>
          </cell>
          <cell r="AX1719">
            <v>1420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D1719" t="str">
            <v>W920x967</v>
          </cell>
          <cell r="BE1719" t="str">
            <v>W920x967</v>
          </cell>
          <cell r="BF1719">
            <v>967.4</v>
          </cell>
          <cell r="BG1719">
            <v>1233.226071</v>
          </cell>
          <cell r="BH1719">
            <v>102.9105</v>
          </cell>
          <cell r="BI1719">
            <v>0</v>
          </cell>
          <cell r="BJ1719">
            <v>0</v>
          </cell>
          <cell r="BK1719">
            <v>44.721600000000002</v>
          </cell>
          <cell r="BL1719">
            <v>0</v>
          </cell>
          <cell r="BM1719">
            <v>0</v>
          </cell>
          <cell r="BN1719">
            <v>5.0057700000000001</v>
          </cell>
          <cell r="BO1719">
            <v>8.9951399999999992</v>
          </cell>
          <cell r="BP1719">
            <v>0</v>
          </cell>
          <cell r="BQ1719">
            <v>0</v>
          </cell>
          <cell r="BR1719">
            <v>0</v>
          </cell>
          <cell r="BS1719">
            <v>11.409090000000001</v>
          </cell>
          <cell r="BT1719">
            <v>12.228562499999999</v>
          </cell>
          <cell r="BU1719">
            <v>5.5584375000000001</v>
          </cell>
          <cell r="BV1719">
            <v>79.8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2.48</v>
          </cell>
          <cell r="CC1719">
            <v>0</v>
          </cell>
          <cell r="CD1719">
            <v>16</v>
          </cell>
          <cell r="CE1719">
            <v>0</v>
          </cell>
          <cell r="CF1719">
            <v>0</v>
          </cell>
          <cell r="CG1719">
            <v>0</v>
          </cell>
          <cell r="CH1719">
            <v>390606.68</v>
          </cell>
          <cell r="CI1719">
            <v>3.6875815962146299E-2</v>
          </cell>
          <cell r="CJ1719">
            <v>2038578.8742987129</v>
          </cell>
          <cell r="CK1719">
            <v>46922.37956406</v>
          </cell>
          <cell r="CL1719">
            <v>39703.551938819997</v>
          </cell>
          <cell r="CM1719">
            <v>40.655999999999999</v>
          </cell>
          <cell r="CN1719">
            <v>134654.59640050802</v>
          </cell>
          <cell r="CO1719">
            <v>9515.7273241799994</v>
          </cell>
          <cell r="CP1719">
            <v>6021.1584965069997</v>
          </cell>
          <cell r="CQ1719">
            <v>10.44351</v>
          </cell>
          <cell r="CR1719">
            <v>0</v>
          </cell>
          <cell r="CS1719">
            <v>24638.039155634749</v>
          </cell>
          <cell r="CT1719">
            <v>296087910.69845551</v>
          </cell>
          <cell r="CU1719">
            <v>0</v>
          </cell>
          <cell r="CV1719">
            <v>1045.9823219999998</v>
          </cell>
          <cell r="CW1719">
            <v>105055.59843011772</v>
          </cell>
          <cell r="CX1719">
            <v>8367.2774747099993</v>
          </cell>
          <cell r="CY1719">
            <v>23297.125517819997</v>
          </cell>
          <cell r="CZ1719">
            <v>0</v>
          </cell>
          <cell r="DA1719">
            <v>0</v>
          </cell>
          <cell r="DB1719">
            <v>0</v>
          </cell>
          <cell r="DC1719">
            <v>0</v>
          </cell>
        </row>
        <row r="1720">
          <cell r="C1720" t="str">
            <v>W36x798</v>
          </cell>
          <cell r="D1720" t="str">
            <v>T</v>
          </cell>
          <cell r="E1720">
            <v>798</v>
          </cell>
          <cell r="F1720">
            <v>235</v>
          </cell>
          <cell r="G1720">
            <v>42</v>
          </cell>
          <cell r="H1720">
            <v>0</v>
          </cell>
          <cell r="I1720">
            <v>0</v>
          </cell>
          <cell r="J1720">
            <v>18</v>
          </cell>
          <cell r="K1720">
            <v>0</v>
          </cell>
          <cell r="L1720">
            <v>0</v>
          </cell>
          <cell r="M1720">
            <v>2.38</v>
          </cell>
          <cell r="N1720">
            <v>4.29</v>
          </cell>
          <cell r="O1720">
            <v>0</v>
          </cell>
          <cell r="P1720">
            <v>0</v>
          </cell>
          <cell r="Q1720">
            <v>0</v>
          </cell>
          <cell r="R1720">
            <v>5.24</v>
          </cell>
          <cell r="S1720">
            <v>5.5625</v>
          </cell>
          <cell r="T1720">
            <v>2.375</v>
          </cell>
          <cell r="U1720">
            <v>31.52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2.1</v>
          </cell>
          <cell r="AB1720">
            <v>0</v>
          </cell>
          <cell r="AC1720">
            <v>13.2</v>
          </cell>
          <cell r="AD1720">
            <v>0</v>
          </cell>
          <cell r="AE1720">
            <v>0</v>
          </cell>
          <cell r="AF1720">
            <v>0</v>
          </cell>
          <cell r="AG1720">
            <v>6670</v>
          </cell>
          <cell r="AH1720">
            <v>91.2</v>
          </cell>
          <cell r="AI1720">
            <v>62600</v>
          </cell>
          <cell r="AJ1720">
            <v>3580</v>
          </cell>
          <cell r="AK1720">
            <v>2980</v>
          </cell>
          <cell r="AL1720">
            <v>16.3</v>
          </cell>
          <cell r="AM1720">
            <v>4200</v>
          </cell>
          <cell r="AN1720">
            <v>743</v>
          </cell>
          <cell r="AO1720">
            <v>467</v>
          </cell>
          <cell r="AP1720">
            <v>4.2300000000000004</v>
          </cell>
          <cell r="AQ1720">
            <v>0</v>
          </cell>
          <cell r="AR1720">
            <v>1050</v>
          </cell>
          <cell r="AS1720">
            <v>1490000</v>
          </cell>
          <cell r="AT1720">
            <v>0</v>
          </cell>
          <cell r="AU1720">
            <v>169</v>
          </cell>
          <cell r="AV1720">
            <v>3270</v>
          </cell>
          <cell r="AW1720">
            <v>631</v>
          </cell>
          <cell r="AX1720">
            <v>1790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D1720" t="str">
            <v>W920x1188</v>
          </cell>
          <cell r="BE1720" t="str">
            <v>W920x1188</v>
          </cell>
          <cell r="BF1720">
            <v>1187.5999999999999</v>
          </cell>
          <cell r="BG1720">
            <v>1517.320035</v>
          </cell>
          <cell r="BH1720">
            <v>106.72199999999999</v>
          </cell>
          <cell r="BI1720">
            <v>0</v>
          </cell>
          <cell r="BJ1720">
            <v>0</v>
          </cell>
          <cell r="BK1720">
            <v>45.738</v>
          </cell>
          <cell r="BL1720">
            <v>0</v>
          </cell>
          <cell r="BM1720">
            <v>0</v>
          </cell>
          <cell r="BN1720">
            <v>6.04758</v>
          </cell>
          <cell r="BO1720">
            <v>10.90089</v>
          </cell>
          <cell r="BP1720">
            <v>0</v>
          </cell>
          <cell r="BQ1720">
            <v>0</v>
          </cell>
          <cell r="BR1720">
            <v>0</v>
          </cell>
          <cell r="BS1720">
            <v>13.31484</v>
          </cell>
          <cell r="BT1720">
            <v>14.1343125</v>
          </cell>
          <cell r="BU1720">
            <v>6.0348749999999995</v>
          </cell>
          <cell r="BV1720">
            <v>79.8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2.1</v>
          </cell>
          <cell r="CC1720">
            <v>0</v>
          </cell>
          <cell r="CD1720">
            <v>13.2</v>
          </cell>
          <cell r="CE1720">
            <v>0</v>
          </cell>
          <cell r="CF1720">
            <v>0</v>
          </cell>
          <cell r="CG1720">
            <v>0</v>
          </cell>
          <cell r="CH1720">
            <v>468587.51</v>
          </cell>
          <cell r="CI1720">
            <v>1.8478430855756827E-2</v>
          </cell>
          <cell r="CJ1720">
            <v>2609714.4689386385</v>
          </cell>
          <cell r="CK1720">
            <v>58735.006587179996</v>
          </cell>
          <cell r="CL1720">
            <v>48891.150734579998</v>
          </cell>
          <cell r="CM1720">
            <v>41.418300000000002</v>
          </cell>
          <cell r="CN1720">
            <v>175092.66405019618</v>
          </cell>
          <cell r="CO1720">
            <v>12189.974830802999</v>
          </cell>
          <cell r="CP1720">
            <v>7661.8011386069993</v>
          </cell>
          <cell r="CQ1720">
            <v>10.748430000000001</v>
          </cell>
          <cell r="CR1720">
            <v>0</v>
          </cell>
          <cell r="CS1720">
            <v>43773.166012549045</v>
          </cell>
          <cell r="CT1720">
            <v>401064533.58245337</v>
          </cell>
          <cell r="CU1720">
            <v>0</v>
          </cell>
          <cell r="CV1720">
            <v>1091.179089</v>
          </cell>
          <cell r="CW1720">
            <v>136322.14558193847</v>
          </cell>
          <cell r="CX1720">
            <v>10352.455071651</v>
          </cell>
          <cell r="CY1720">
            <v>29367.503293589998</v>
          </cell>
          <cell r="CZ1720">
            <v>0</v>
          </cell>
          <cell r="DA1720">
            <v>0</v>
          </cell>
          <cell r="DB1720">
            <v>0</v>
          </cell>
          <cell r="DC1720">
            <v>0</v>
          </cell>
        </row>
        <row r="1721">
          <cell r="C1721" t="str">
            <v>W36x848</v>
          </cell>
          <cell r="D1721" t="str">
            <v>T</v>
          </cell>
          <cell r="E1721">
            <v>848</v>
          </cell>
          <cell r="F1721">
            <v>249</v>
          </cell>
          <cell r="G1721">
            <v>42.45</v>
          </cell>
          <cell r="J1721">
            <v>18.13</v>
          </cell>
          <cell r="M1721">
            <v>2.52</v>
          </cell>
          <cell r="N1721">
            <v>4.53</v>
          </cell>
          <cell r="R1721">
            <v>5.6875</v>
          </cell>
          <cell r="S1721">
            <v>6.04296875</v>
          </cell>
          <cell r="T1721">
            <v>2.25</v>
          </cell>
          <cell r="U1721">
            <v>31.075000000000003</v>
          </cell>
          <cell r="AA1721">
            <v>2</v>
          </cell>
          <cell r="AC1721">
            <v>12.5</v>
          </cell>
          <cell r="AF1721">
            <v>0</v>
          </cell>
          <cell r="AG1721">
            <v>7100</v>
          </cell>
          <cell r="AH1721">
            <v>71</v>
          </cell>
          <cell r="AI1721">
            <v>67400</v>
          </cell>
          <cell r="AJ1721">
            <v>3830</v>
          </cell>
          <cell r="AK1721">
            <v>3170</v>
          </cell>
          <cell r="AL1721">
            <v>16.399999999999999</v>
          </cell>
          <cell r="AM1721">
            <v>4550</v>
          </cell>
          <cell r="AN1721">
            <v>799</v>
          </cell>
          <cell r="AO1721">
            <v>501</v>
          </cell>
          <cell r="AP1721">
            <v>4.2699999999999996</v>
          </cell>
          <cell r="AR1721">
            <v>1270</v>
          </cell>
          <cell r="AS1721">
            <v>1620000</v>
          </cell>
          <cell r="AU1721">
            <v>172</v>
          </cell>
          <cell r="AV1721">
            <v>3530</v>
          </cell>
          <cell r="AW1721">
            <v>674</v>
          </cell>
          <cell r="AX1721">
            <v>1910</v>
          </cell>
          <cell r="BD1721" t="str">
            <v>W920x1262</v>
          </cell>
          <cell r="BE1721" t="str">
            <v>W920x1262</v>
          </cell>
          <cell r="BF1721">
            <v>1262</v>
          </cell>
          <cell r="BG1721">
            <v>1607.713569</v>
          </cell>
          <cell r="BH1721">
            <v>107.86545000000001</v>
          </cell>
          <cell r="BI1721">
            <v>0</v>
          </cell>
          <cell r="BJ1721">
            <v>0</v>
          </cell>
          <cell r="BK1721">
            <v>46.068329999999996</v>
          </cell>
          <cell r="BL1721">
            <v>0</v>
          </cell>
          <cell r="BM1721">
            <v>0</v>
          </cell>
          <cell r="BN1721">
            <v>6.4033199999999999</v>
          </cell>
          <cell r="BO1721">
            <v>11.510730000000001</v>
          </cell>
          <cell r="BP1721">
            <v>0</v>
          </cell>
          <cell r="BQ1721">
            <v>0</v>
          </cell>
          <cell r="BR1721">
            <v>0</v>
          </cell>
          <cell r="BS1721">
            <v>14.4519375</v>
          </cell>
          <cell r="BT1721">
            <v>15.355183593749999</v>
          </cell>
          <cell r="BU1721">
            <v>5.7172499999999999</v>
          </cell>
          <cell r="BV1721">
            <v>78.7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2</v>
          </cell>
          <cell r="CC1721">
            <v>0</v>
          </cell>
          <cell r="CD1721">
            <v>12.5</v>
          </cell>
          <cell r="CE1721">
            <v>0</v>
          </cell>
          <cell r="CF1721">
            <v>0</v>
          </cell>
          <cell r="CG1721">
            <v>0</v>
          </cell>
          <cell r="CH1721">
            <v>498796.3</v>
          </cell>
          <cell r="CI1721">
            <v>1.4385620512705425E-2</v>
          </cell>
          <cell r="CJ1721">
            <v>2809820.3707102914</v>
          </cell>
          <cell r="CK1721">
            <v>62836.613192429999</v>
          </cell>
          <cell r="CL1721">
            <v>52008.371754569998</v>
          </cell>
          <cell r="CM1721">
            <v>41.672399999999996</v>
          </cell>
          <cell r="CN1721">
            <v>189683.71938771254</v>
          </cell>
          <cell r="CO1721">
            <v>13108.734710379</v>
          </cell>
          <cell r="CP1721">
            <v>8219.6196369209993</v>
          </cell>
          <cell r="CQ1721">
            <v>10.850069999999999</v>
          </cell>
          <cell r="CR1721">
            <v>0</v>
          </cell>
          <cell r="CS1721">
            <v>52944.686510416468</v>
          </cell>
          <cell r="CT1721">
            <v>436056741.21045268</v>
          </cell>
          <cell r="CU1721">
            <v>0</v>
          </cell>
          <cell r="CV1721">
            <v>1110.5491319999999</v>
          </cell>
          <cell r="CW1721">
            <v>147161.21526123633</v>
          </cell>
          <cell r="CX1721">
            <v>11057.931407754</v>
          </cell>
          <cell r="CY1721">
            <v>31336.27446411</v>
          </cell>
          <cell r="CZ1721">
            <v>0</v>
          </cell>
          <cell r="DA1721">
            <v>0</v>
          </cell>
          <cell r="DB1721">
            <v>0</v>
          </cell>
          <cell r="DC1721">
            <v>0</v>
          </cell>
        </row>
        <row r="1722">
          <cell r="C1722" t="str">
            <v>W40x149</v>
          </cell>
          <cell r="D1722" t="str">
            <v>F</v>
          </cell>
          <cell r="E1722">
            <v>149</v>
          </cell>
          <cell r="F1722">
            <v>43.8</v>
          </cell>
          <cell r="G1722">
            <v>38.200000000000003</v>
          </cell>
          <cell r="H1722">
            <v>0</v>
          </cell>
          <cell r="I1722">
            <v>0</v>
          </cell>
          <cell r="J1722">
            <v>11.8</v>
          </cell>
          <cell r="K1722">
            <v>0</v>
          </cell>
          <cell r="L1722">
            <v>0</v>
          </cell>
          <cell r="M1722">
            <v>0.63</v>
          </cell>
          <cell r="N1722">
            <v>0.83</v>
          </cell>
          <cell r="O1722">
            <v>0</v>
          </cell>
          <cell r="P1722">
            <v>0</v>
          </cell>
          <cell r="Q1722">
            <v>0</v>
          </cell>
          <cell r="R1722">
            <v>2.0099999999999998</v>
          </cell>
          <cell r="S1722">
            <v>2.125</v>
          </cell>
          <cell r="T1722">
            <v>1.5</v>
          </cell>
          <cell r="U1722">
            <v>34.180000000000007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7.11</v>
          </cell>
          <cell r="AB1722">
            <v>0</v>
          </cell>
          <cell r="AC1722">
            <v>54.3</v>
          </cell>
          <cell r="AD1722">
            <v>0</v>
          </cell>
          <cell r="AE1722">
            <v>0</v>
          </cell>
          <cell r="AF1722">
            <v>21.9</v>
          </cell>
          <cell r="AG1722">
            <v>1580</v>
          </cell>
          <cell r="AH1722">
            <v>33400</v>
          </cell>
          <cell r="AI1722">
            <v>9800</v>
          </cell>
          <cell r="AJ1722">
            <v>598</v>
          </cell>
          <cell r="AK1722">
            <v>513</v>
          </cell>
          <cell r="AL1722">
            <v>15</v>
          </cell>
          <cell r="AM1722">
            <v>229</v>
          </cell>
          <cell r="AN1722">
            <v>62.2</v>
          </cell>
          <cell r="AO1722">
            <v>38.799999999999997</v>
          </cell>
          <cell r="AP1722">
            <v>2.29</v>
          </cell>
          <cell r="AQ1722">
            <v>0</v>
          </cell>
          <cell r="AR1722">
            <v>9.36</v>
          </cell>
          <cell r="AS1722">
            <v>80000</v>
          </cell>
          <cell r="AT1722">
            <v>0</v>
          </cell>
          <cell r="AU1722">
            <v>110</v>
          </cell>
          <cell r="AV1722">
            <v>270</v>
          </cell>
          <cell r="AW1722">
            <v>86.7</v>
          </cell>
          <cell r="AX1722">
            <v>288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D1722" t="str">
            <v>W1000x222</v>
          </cell>
          <cell r="BE1722" t="str">
            <v>W1000x222</v>
          </cell>
          <cell r="BF1722">
            <v>221.79999999999998</v>
          </cell>
          <cell r="BG1722">
            <v>282.80262779999998</v>
          </cell>
          <cell r="BH1722">
            <v>97.066200000000009</v>
          </cell>
          <cell r="BI1722">
            <v>0</v>
          </cell>
          <cell r="BJ1722">
            <v>0</v>
          </cell>
          <cell r="BK1722">
            <v>29.983800000000002</v>
          </cell>
          <cell r="BL1722">
            <v>0</v>
          </cell>
          <cell r="BM1722">
            <v>0</v>
          </cell>
          <cell r="BN1722">
            <v>1.60083</v>
          </cell>
          <cell r="BO1722">
            <v>2.1090299999999997</v>
          </cell>
          <cell r="BP1722">
            <v>0</v>
          </cell>
          <cell r="BQ1722">
            <v>0</v>
          </cell>
          <cell r="BR1722">
            <v>0</v>
          </cell>
          <cell r="BS1722">
            <v>5.1074099999999989</v>
          </cell>
          <cell r="BT1722">
            <v>5.3996249999999995</v>
          </cell>
          <cell r="BU1722">
            <v>3.8114999999999997</v>
          </cell>
          <cell r="BV1722">
            <v>86.6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7.11</v>
          </cell>
          <cell r="CC1722">
            <v>0</v>
          </cell>
          <cell r="CD1722">
            <v>54.3</v>
          </cell>
          <cell r="CE1722">
            <v>0</v>
          </cell>
          <cell r="CF1722">
            <v>0</v>
          </cell>
          <cell r="CG1722">
            <v>1538.5407</v>
          </cell>
          <cell r="CH1722">
            <v>110999.74</v>
          </cell>
          <cell r="CI1722">
            <v>6.7673200721741011</v>
          </cell>
          <cell r="CJ1722">
            <v>408549.54945045779</v>
          </cell>
          <cell r="CK1722">
            <v>9811.0429997579995</v>
          </cell>
          <cell r="CL1722">
            <v>8416.4967539729987</v>
          </cell>
          <cell r="CM1722">
            <v>38.115000000000002</v>
          </cell>
          <cell r="CN1722">
            <v>9546.7190636892683</v>
          </cell>
          <cell r="CO1722">
            <v>1020.4797233862</v>
          </cell>
          <cell r="CP1722">
            <v>636.56934513479996</v>
          </cell>
          <cell r="CQ1722">
            <v>5.8188899999999997</v>
          </cell>
          <cell r="CR1722">
            <v>0</v>
          </cell>
          <cell r="CS1722">
            <v>390.20650845472295</v>
          </cell>
          <cell r="CT1722">
            <v>21533666.232614946</v>
          </cell>
          <cell r="CU1722">
            <v>0</v>
          </cell>
          <cell r="CV1722">
            <v>710.23491000000001</v>
          </cell>
          <cell r="CW1722">
            <v>11255.95697465547</v>
          </cell>
          <cell r="CX1722">
            <v>1422.4371707006999</v>
          </cell>
          <cell r="CY1722">
            <v>4725.0508092479995</v>
          </cell>
          <cell r="CZ1722">
            <v>0</v>
          </cell>
          <cell r="DA1722">
            <v>0</v>
          </cell>
          <cell r="DB1722">
            <v>0</v>
          </cell>
          <cell r="DC1722">
            <v>0</v>
          </cell>
        </row>
        <row r="1723">
          <cell r="C1723" t="str">
            <v>W40x167</v>
          </cell>
          <cell r="D1723" t="str">
            <v>F</v>
          </cell>
          <cell r="E1723">
            <v>167</v>
          </cell>
          <cell r="F1723">
            <v>49.2</v>
          </cell>
          <cell r="G1723">
            <v>38.6</v>
          </cell>
          <cell r="H1723">
            <v>0</v>
          </cell>
          <cell r="I1723">
            <v>0</v>
          </cell>
          <cell r="J1723">
            <v>11.8</v>
          </cell>
          <cell r="K1723">
            <v>0</v>
          </cell>
          <cell r="L1723">
            <v>0</v>
          </cell>
          <cell r="M1723">
            <v>0.65</v>
          </cell>
          <cell r="N1723">
            <v>1.02</v>
          </cell>
          <cell r="O1723">
            <v>0</v>
          </cell>
          <cell r="P1723">
            <v>0</v>
          </cell>
          <cell r="Q1723">
            <v>0</v>
          </cell>
          <cell r="R1723">
            <v>2.21</v>
          </cell>
          <cell r="S1723">
            <v>2.3125</v>
          </cell>
          <cell r="T1723">
            <v>1.5625</v>
          </cell>
          <cell r="U1723">
            <v>34.18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5.76</v>
          </cell>
          <cell r="AB1723">
            <v>0</v>
          </cell>
          <cell r="AC1723">
            <v>52.6</v>
          </cell>
          <cell r="AD1723">
            <v>0</v>
          </cell>
          <cell r="AE1723">
            <v>0</v>
          </cell>
          <cell r="AF1723">
            <v>23.3</v>
          </cell>
          <cell r="AG1723">
            <v>1750</v>
          </cell>
          <cell r="AH1723">
            <v>20700</v>
          </cell>
          <cell r="AI1723">
            <v>11600</v>
          </cell>
          <cell r="AJ1723">
            <v>693</v>
          </cell>
          <cell r="AK1723">
            <v>600</v>
          </cell>
          <cell r="AL1723">
            <v>15.3</v>
          </cell>
          <cell r="AM1723">
            <v>283</v>
          </cell>
          <cell r="AN1723">
            <v>76</v>
          </cell>
          <cell r="AO1723">
            <v>47.9</v>
          </cell>
          <cell r="AP1723">
            <v>2.4</v>
          </cell>
          <cell r="AQ1723">
            <v>0</v>
          </cell>
          <cell r="AR1723">
            <v>14</v>
          </cell>
          <cell r="AS1723">
            <v>99800</v>
          </cell>
          <cell r="AT1723">
            <v>0</v>
          </cell>
          <cell r="AU1723">
            <v>111</v>
          </cell>
          <cell r="AV1723">
            <v>336</v>
          </cell>
          <cell r="AW1723">
            <v>107</v>
          </cell>
          <cell r="AX1723">
            <v>336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D1723" t="str">
            <v>W1000x249</v>
          </cell>
          <cell r="BE1723" t="str">
            <v>W1000x249</v>
          </cell>
          <cell r="BF1723">
            <v>248.6</v>
          </cell>
          <cell r="BG1723">
            <v>317.66870519999998</v>
          </cell>
          <cell r="BH1723">
            <v>98.082599999999999</v>
          </cell>
          <cell r="BI1723">
            <v>0</v>
          </cell>
          <cell r="BJ1723">
            <v>0</v>
          </cell>
          <cell r="BK1723">
            <v>29.983800000000002</v>
          </cell>
          <cell r="BL1723">
            <v>0</v>
          </cell>
          <cell r="BM1723">
            <v>0</v>
          </cell>
          <cell r="BN1723">
            <v>1.6516500000000001</v>
          </cell>
          <cell r="BO1723">
            <v>2.5918199999999998</v>
          </cell>
          <cell r="BP1723">
            <v>0</v>
          </cell>
          <cell r="BQ1723">
            <v>0</v>
          </cell>
          <cell r="BR1723">
            <v>0</v>
          </cell>
          <cell r="BS1723">
            <v>5.6156099999999993</v>
          </cell>
          <cell r="BT1723">
            <v>5.8760624999999997</v>
          </cell>
          <cell r="BU1723">
            <v>3.9703124999999999</v>
          </cell>
          <cell r="BV1723">
            <v>86.6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5.76</v>
          </cell>
          <cell r="CC1723">
            <v>0</v>
          </cell>
          <cell r="CD1723">
            <v>52.6</v>
          </cell>
          <cell r="CE1723">
            <v>0</v>
          </cell>
          <cell r="CF1723">
            <v>0</v>
          </cell>
          <cell r="CG1723">
            <v>1636.8949</v>
          </cell>
          <cell r="CH1723">
            <v>122942.75</v>
          </cell>
          <cell r="CI1723">
            <v>4.1941175297605957</v>
          </cell>
          <cell r="CJ1723">
            <v>483589.2626148276</v>
          </cell>
          <cell r="CK1723">
            <v>11369.653509753</v>
          </cell>
          <cell r="CL1723">
            <v>9843.8558525999997</v>
          </cell>
          <cell r="CM1723">
            <v>38.877299999999998</v>
          </cell>
          <cell r="CN1723">
            <v>11797.910458620363</v>
          </cell>
          <cell r="CO1723">
            <v>1246.8884079959998</v>
          </cell>
          <cell r="CP1723">
            <v>785.86782556589992</v>
          </cell>
          <cell r="CQ1723">
            <v>6.0983999999999998</v>
          </cell>
          <cell r="CR1723">
            <v>0</v>
          </cell>
          <cell r="CS1723">
            <v>583.64221350065395</v>
          </cell>
          <cell r="CT1723">
            <v>26863248.625187144</v>
          </cell>
          <cell r="CU1723">
            <v>0</v>
          </cell>
          <cell r="CV1723">
            <v>716.69159100000002</v>
          </cell>
          <cell r="CW1723">
            <v>14007.413124015695</v>
          </cell>
          <cell r="CX1723">
            <v>1755.4876270469999</v>
          </cell>
          <cell r="CY1723">
            <v>5512.559277456</v>
          </cell>
          <cell r="CZ1723">
            <v>0</v>
          </cell>
          <cell r="DA1723">
            <v>0</v>
          </cell>
          <cell r="DB1723">
            <v>0</v>
          </cell>
          <cell r="DC1723">
            <v>0</v>
          </cell>
        </row>
        <row r="1724">
          <cell r="C1724" t="str">
            <v>W40x183</v>
          </cell>
          <cell r="D1724" t="str">
            <v>F</v>
          </cell>
          <cell r="E1724">
            <v>183</v>
          </cell>
          <cell r="F1724">
            <v>53.8</v>
          </cell>
          <cell r="G1724">
            <v>39</v>
          </cell>
          <cell r="H1724">
            <v>0</v>
          </cell>
          <cell r="I1724">
            <v>0</v>
          </cell>
          <cell r="J1724">
            <v>11.8</v>
          </cell>
          <cell r="K1724">
            <v>0</v>
          </cell>
          <cell r="L1724">
            <v>0</v>
          </cell>
          <cell r="M1724">
            <v>0.65</v>
          </cell>
          <cell r="N1724">
            <v>1.22</v>
          </cell>
          <cell r="O1724">
            <v>0</v>
          </cell>
          <cell r="P1724">
            <v>0</v>
          </cell>
          <cell r="Q1724">
            <v>0</v>
          </cell>
          <cell r="R1724">
            <v>2.4</v>
          </cell>
          <cell r="S1724">
            <v>2.5</v>
          </cell>
          <cell r="T1724">
            <v>1.5625</v>
          </cell>
          <cell r="U1724">
            <v>34.200000000000003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4.84</v>
          </cell>
          <cell r="AB1724">
            <v>0</v>
          </cell>
          <cell r="AC1724">
            <v>52.6</v>
          </cell>
          <cell r="AD1724">
            <v>0</v>
          </cell>
          <cell r="AE1724">
            <v>0</v>
          </cell>
          <cell r="AF1724">
            <v>23.3</v>
          </cell>
          <cell r="AG1724">
            <v>1920</v>
          </cell>
          <cell r="AH1724">
            <v>13300</v>
          </cell>
          <cell r="AI1724">
            <v>13300</v>
          </cell>
          <cell r="AJ1724">
            <v>783</v>
          </cell>
          <cell r="AK1724">
            <v>683</v>
          </cell>
          <cell r="AL1724">
            <v>15.7</v>
          </cell>
          <cell r="AM1724">
            <v>336</v>
          </cell>
          <cell r="AN1724">
            <v>89.6</v>
          </cell>
          <cell r="AO1724">
            <v>56.9</v>
          </cell>
          <cell r="AP1724">
            <v>2.5</v>
          </cell>
          <cell r="AQ1724">
            <v>0</v>
          </cell>
          <cell r="AR1724">
            <v>20</v>
          </cell>
          <cell r="AS1724">
            <v>120000</v>
          </cell>
          <cell r="AT1724">
            <v>0</v>
          </cell>
          <cell r="AU1724">
            <v>111</v>
          </cell>
          <cell r="AV1724">
            <v>402</v>
          </cell>
          <cell r="AW1724">
            <v>129</v>
          </cell>
          <cell r="AX1724">
            <v>381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D1724" t="str">
            <v>W1000x272</v>
          </cell>
          <cell r="BE1724" t="str">
            <v>W1000x272</v>
          </cell>
          <cell r="BF1724">
            <v>272.40000000000003</v>
          </cell>
          <cell r="BG1724">
            <v>347.36943779999996</v>
          </cell>
          <cell r="BH1724">
            <v>99.099000000000004</v>
          </cell>
          <cell r="BI1724">
            <v>0</v>
          </cell>
          <cell r="BJ1724">
            <v>0</v>
          </cell>
          <cell r="BK1724">
            <v>29.983800000000002</v>
          </cell>
          <cell r="BL1724">
            <v>0</v>
          </cell>
          <cell r="BM1724">
            <v>0</v>
          </cell>
          <cell r="BN1724">
            <v>1.6516500000000001</v>
          </cell>
          <cell r="BO1724">
            <v>3.1000199999999998</v>
          </cell>
          <cell r="BP1724">
            <v>0</v>
          </cell>
          <cell r="BQ1724">
            <v>0</v>
          </cell>
          <cell r="BR1724">
            <v>0</v>
          </cell>
          <cell r="BS1724">
            <v>6.0983999999999998</v>
          </cell>
          <cell r="BT1724">
            <v>6.3525</v>
          </cell>
          <cell r="BU1724">
            <v>3.9703124999999999</v>
          </cell>
          <cell r="BV1724">
            <v>86.7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4.84</v>
          </cell>
          <cell r="CC1724">
            <v>0</v>
          </cell>
          <cell r="CD1724">
            <v>52.6</v>
          </cell>
          <cell r="CE1724">
            <v>0</v>
          </cell>
          <cell r="CF1724">
            <v>0</v>
          </cell>
          <cell r="CG1724">
            <v>1636.8949</v>
          </cell>
          <cell r="CH1724">
            <v>134885.76000000001</v>
          </cell>
          <cell r="CI1724">
            <v>2.6947711664645371</v>
          </cell>
          <cell r="CJ1724">
            <v>554460.10282562126</v>
          </cell>
          <cell r="CK1724">
            <v>12846.231887643</v>
          </cell>
          <cell r="CL1724">
            <v>11205.589245542998</v>
          </cell>
          <cell r="CM1724">
            <v>39.893699999999995</v>
          </cell>
          <cell r="CN1724">
            <v>14007.413124015695</v>
          </cell>
          <cell r="CO1724">
            <v>1470.0158073215998</v>
          </cell>
          <cell r="CP1724">
            <v>933.52566335489996</v>
          </cell>
          <cell r="CQ1724">
            <v>6.3525</v>
          </cell>
          <cell r="CR1724">
            <v>0</v>
          </cell>
          <cell r="CS1724">
            <v>833.77459071522003</v>
          </cell>
          <cell r="CT1724">
            <v>32300499.34892242</v>
          </cell>
          <cell r="CU1724">
            <v>0</v>
          </cell>
          <cell r="CV1724">
            <v>716.69159100000002</v>
          </cell>
          <cell r="CW1724">
            <v>16758.86927337592</v>
          </cell>
          <cell r="CX1724">
            <v>2116.429008309</v>
          </cell>
          <cell r="CY1724">
            <v>6250.8484664009993</v>
          </cell>
          <cell r="CZ1724">
            <v>0</v>
          </cell>
          <cell r="DA1724">
            <v>0</v>
          </cell>
          <cell r="DB1724">
            <v>0</v>
          </cell>
          <cell r="DC1724">
            <v>0</v>
          </cell>
        </row>
        <row r="1725">
          <cell r="C1725" t="str">
            <v>W40x199</v>
          </cell>
          <cell r="D1725" t="str">
            <v>F</v>
          </cell>
          <cell r="E1725">
            <v>199</v>
          </cell>
          <cell r="F1725">
            <v>58.5</v>
          </cell>
          <cell r="G1725">
            <v>38.700000000000003</v>
          </cell>
          <cell r="H1725">
            <v>0</v>
          </cell>
          <cell r="I1725">
            <v>0</v>
          </cell>
          <cell r="J1725">
            <v>15.8</v>
          </cell>
          <cell r="K1725">
            <v>0</v>
          </cell>
          <cell r="L1725">
            <v>0</v>
          </cell>
          <cell r="M1725">
            <v>0.65</v>
          </cell>
          <cell r="N1725">
            <v>1.07</v>
          </cell>
          <cell r="O1725">
            <v>0</v>
          </cell>
          <cell r="P1725">
            <v>0</v>
          </cell>
          <cell r="Q1725">
            <v>0</v>
          </cell>
          <cell r="R1725">
            <v>2.25</v>
          </cell>
          <cell r="S1725">
            <v>2.3125</v>
          </cell>
          <cell r="T1725">
            <v>1.5625</v>
          </cell>
          <cell r="U1725">
            <v>34.200000000000003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7.39</v>
          </cell>
          <cell r="AB1725">
            <v>0</v>
          </cell>
          <cell r="AC1725">
            <v>52.6</v>
          </cell>
          <cell r="AD1725">
            <v>0</v>
          </cell>
          <cell r="AE1725">
            <v>0</v>
          </cell>
          <cell r="AF1725">
            <v>23.3</v>
          </cell>
          <cell r="AG1725">
            <v>1700</v>
          </cell>
          <cell r="AH1725">
            <v>20000</v>
          </cell>
          <cell r="AI1725">
            <v>14900</v>
          </cell>
          <cell r="AJ1725">
            <v>869</v>
          </cell>
          <cell r="AK1725">
            <v>770</v>
          </cell>
          <cell r="AL1725">
            <v>16</v>
          </cell>
          <cell r="AM1725">
            <v>695</v>
          </cell>
          <cell r="AN1725">
            <v>137</v>
          </cell>
          <cell r="AO1725">
            <v>88.2</v>
          </cell>
          <cell r="AP1725">
            <v>3.45</v>
          </cell>
          <cell r="AQ1725">
            <v>0</v>
          </cell>
          <cell r="AR1725">
            <v>18.3</v>
          </cell>
          <cell r="AS1725">
            <v>246000</v>
          </cell>
          <cell r="AT1725">
            <v>0</v>
          </cell>
          <cell r="AU1725">
            <v>148</v>
          </cell>
          <cell r="AV1725">
            <v>621</v>
          </cell>
          <cell r="AW1725">
            <v>151</v>
          </cell>
          <cell r="AX1725">
            <v>424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D1725" t="str">
            <v>W1000x296</v>
          </cell>
          <cell r="BE1725" t="str">
            <v>W1000x296</v>
          </cell>
          <cell r="BF1725">
            <v>296.20000000000005</v>
          </cell>
          <cell r="BG1725">
            <v>377.71583849999996</v>
          </cell>
          <cell r="BH1725">
            <v>98.336700000000008</v>
          </cell>
          <cell r="BI1725">
            <v>0</v>
          </cell>
          <cell r="BJ1725">
            <v>0</v>
          </cell>
          <cell r="BK1725">
            <v>40.147800000000004</v>
          </cell>
          <cell r="BL1725">
            <v>0</v>
          </cell>
          <cell r="BM1725">
            <v>0</v>
          </cell>
          <cell r="BN1725">
            <v>1.6516500000000001</v>
          </cell>
          <cell r="BO1725">
            <v>2.7188699999999999</v>
          </cell>
          <cell r="BP1725">
            <v>0</v>
          </cell>
          <cell r="BQ1725">
            <v>0</v>
          </cell>
          <cell r="BR1725">
            <v>0</v>
          </cell>
          <cell r="BS1725">
            <v>5.7172499999999999</v>
          </cell>
          <cell r="BT1725">
            <v>5.8760624999999997</v>
          </cell>
          <cell r="BU1725">
            <v>3.9703124999999999</v>
          </cell>
          <cell r="BV1725">
            <v>86.7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7.39</v>
          </cell>
          <cell r="CC1725">
            <v>0</v>
          </cell>
          <cell r="CD1725">
            <v>52.6</v>
          </cell>
          <cell r="CE1725">
            <v>0</v>
          </cell>
          <cell r="CF1725">
            <v>0</v>
          </cell>
          <cell r="CG1725">
            <v>1636.8949</v>
          </cell>
          <cell r="CH1725">
            <v>119430.1</v>
          </cell>
          <cell r="CI1725">
            <v>4.0522874683677248</v>
          </cell>
          <cell r="CJ1725">
            <v>621162.07008283888</v>
          </cell>
          <cell r="CK1725">
            <v>14257.184559849</v>
          </cell>
          <cell r="CL1725">
            <v>12632.948344169999</v>
          </cell>
          <cell r="CM1725">
            <v>40.655999999999999</v>
          </cell>
          <cell r="CN1725">
            <v>28973.667027353895</v>
          </cell>
          <cell r="CO1725">
            <v>2247.6804196769999</v>
          </cell>
          <cell r="CP1725">
            <v>1447.0468103322</v>
          </cell>
          <cell r="CQ1725">
            <v>8.7664500000000007</v>
          </cell>
          <cell r="CR1725">
            <v>0</v>
          </cell>
          <cell r="CS1725">
            <v>762.90375050442628</v>
          </cell>
          <cell r="CT1725">
            <v>66216023.665290959</v>
          </cell>
          <cell r="CU1725">
            <v>0</v>
          </cell>
          <cell r="CV1725">
            <v>955.58878799999991</v>
          </cell>
          <cell r="CW1725">
            <v>25888.70104170758</v>
          </cell>
          <cell r="CX1725">
            <v>2477.370389571</v>
          </cell>
          <cell r="CY1725">
            <v>6956.3248025039993</v>
          </cell>
          <cell r="CZ1725">
            <v>0</v>
          </cell>
          <cell r="DA1725">
            <v>0</v>
          </cell>
          <cell r="DB1725">
            <v>0</v>
          </cell>
          <cell r="DC1725">
            <v>0</v>
          </cell>
        </row>
        <row r="1726">
          <cell r="C1726" t="str">
            <v>W40x211</v>
          </cell>
          <cell r="D1726" t="str">
            <v>F</v>
          </cell>
          <cell r="E1726">
            <v>211</v>
          </cell>
          <cell r="F1726">
            <v>62</v>
          </cell>
          <cell r="G1726">
            <v>39.4</v>
          </cell>
          <cell r="H1726">
            <v>0</v>
          </cell>
          <cell r="I1726">
            <v>0</v>
          </cell>
          <cell r="J1726">
            <v>11.8</v>
          </cell>
          <cell r="K1726">
            <v>0</v>
          </cell>
          <cell r="L1726">
            <v>0</v>
          </cell>
          <cell r="M1726">
            <v>0.75</v>
          </cell>
          <cell r="N1726">
            <v>1.42</v>
          </cell>
          <cell r="O1726">
            <v>0</v>
          </cell>
          <cell r="P1726">
            <v>0</v>
          </cell>
          <cell r="Q1726">
            <v>0</v>
          </cell>
          <cell r="R1726">
            <v>2.6</v>
          </cell>
          <cell r="S1726">
            <v>2.6875</v>
          </cell>
          <cell r="T1726">
            <v>1.5625</v>
          </cell>
          <cell r="U1726">
            <v>34.199999999999996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4.17</v>
          </cell>
          <cell r="AB1726">
            <v>0</v>
          </cell>
          <cell r="AC1726">
            <v>45.6</v>
          </cell>
          <cell r="AD1726">
            <v>0</v>
          </cell>
          <cell r="AE1726">
            <v>0</v>
          </cell>
          <cell r="AF1726">
            <v>31</v>
          </cell>
          <cell r="AG1726">
            <v>2210</v>
          </cell>
          <cell r="AH1726">
            <v>7680</v>
          </cell>
          <cell r="AI1726">
            <v>15500</v>
          </cell>
          <cell r="AJ1726">
            <v>906</v>
          </cell>
          <cell r="AK1726">
            <v>786</v>
          </cell>
          <cell r="AL1726">
            <v>15.8</v>
          </cell>
          <cell r="AM1726">
            <v>390</v>
          </cell>
          <cell r="AN1726">
            <v>105</v>
          </cell>
          <cell r="AO1726">
            <v>66.099999999999994</v>
          </cell>
          <cell r="AP1726">
            <v>2.5099999999999998</v>
          </cell>
          <cell r="AQ1726">
            <v>0</v>
          </cell>
          <cell r="AR1726">
            <v>30.4</v>
          </cell>
          <cell r="AS1726">
            <v>140000</v>
          </cell>
          <cell r="AT1726">
            <v>0</v>
          </cell>
          <cell r="AU1726">
            <v>112</v>
          </cell>
          <cell r="AV1726">
            <v>468</v>
          </cell>
          <cell r="AW1726">
            <v>148</v>
          </cell>
          <cell r="AX1726">
            <v>442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D1726" t="str">
            <v>W1000x314</v>
          </cell>
          <cell r="BE1726" t="str">
            <v>W1000x314</v>
          </cell>
          <cell r="BF1726">
            <v>314.10000000000002</v>
          </cell>
          <cell r="BG1726">
            <v>400.31422199999997</v>
          </cell>
          <cell r="BH1726">
            <v>100.11539999999999</v>
          </cell>
          <cell r="BI1726">
            <v>0</v>
          </cell>
          <cell r="BJ1726">
            <v>0</v>
          </cell>
          <cell r="BK1726">
            <v>29.983800000000002</v>
          </cell>
          <cell r="BL1726">
            <v>0</v>
          </cell>
          <cell r="BM1726">
            <v>0</v>
          </cell>
          <cell r="BN1726">
            <v>1.9057499999999998</v>
          </cell>
          <cell r="BO1726">
            <v>3.6082199999999998</v>
          </cell>
          <cell r="BP1726">
            <v>0</v>
          </cell>
          <cell r="BQ1726">
            <v>0</v>
          </cell>
          <cell r="BR1726">
            <v>0</v>
          </cell>
          <cell r="BS1726">
            <v>6.6066000000000003</v>
          </cell>
          <cell r="BT1726">
            <v>6.8289374999999994</v>
          </cell>
          <cell r="BU1726">
            <v>3.9703124999999999</v>
          </cell>
          <cell r="BV1726">
            <v>86.7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4.17</v>
          </cell>
          <cell r="CC1726">
            <v>0</v>
          </cell>
          <cell r="CD1726">
            <v>45.6</v>
          </cell>
          <cell r="CE1726">
            <v>0</v>
          </cell>
          <cell r="CF1726">
            <v>0</v>
          </cell>
          <cell r="CG1726">
            <v>2177.8429999999998</v>
          </cell>
          <cell r="CH1726">
            <v>155259.13</v>
          </cell>
          <cell r="CI1726">
            <v>1.5560783878532065</v>
          </cell>
          <cell r="CJ1726">
            <v>646175.30780429544</v>
          </cell>
          <cell r="CK1726">
            <v>14864.222337425999</v>
          </cell>
          <cell r="CL1726">
            <v>12895.451166905999</v>
          </cell>
          <cell r="CM1726">
            <v>40.147800000000004</v>
          </cell>
          <cell r="CN1726">
            <v>16258.60451894679</v>
          </cell>
          <cell r="CO1726">
            <v>1722.6747742049999</v>
          </cell>
          <cell r="CP1726">
            <v>1084.4647864280998</v>
          </cell>
          <cell r="CQ1726">
            <v>6.3779099999999991</v>
          </cell>
          <cell r="CR1726">
            <v>0</v>
          </cell>
          <cell r="CS1726">
            <v>1267.3373778871344</v>
          </cell>
          <cell r="CT1726">
            <v>37683915.907076158</v>
          </cell>
          <cell r="CU1726">
            <v>0</v>
          </cell>
          <cell r="CV1726">
            <v>723.14827199999991</v>
          </cell>
          <cell r="CW1726">
            <v>19510.325422736147</v>
          </cell>
          <cell r="CX1726">
            <v>2428.1511103079997</v>
          </cell>
          <cell r="CY1726">
            <v>7251.6404780819994</v>
          </cell>
          <cell r="CZ1726">
            <v>0</v>
          </cell>
          <cell r="DA1726">
            <v>0</v>
          </cell>
          <cell r="DB1726">
            <v>0</v>
          </cell>
          <cell r="DC1726">
            <v>0</v>
          </cell>
        </row>
        <row r="1727">
          <cell r="C1727" t="str">
            <v>W40x215</v>
          </cell>
          <cell r="D1727" t="str">
            <v>F</v>
          </cell>
          <cell r="E1727">
            <v>215</v>
          </cell>
          <cell r="F1727">
            <v>63.4</v>
          </cell>
          <cell r="G1727">
            <v>39</v>
          </cell>
          <cell r="H1727">
            <v>0</v>
          </cell>
          <cell r="I1727">
            <v>0</v>
          </cell>
          <cell r="J1727">
            <v>15.8</v>
          </cell>
          <cell r="K1727">
            <v>0</v>
          </cell>
          <cell r="L1727">
            <v>0</v>
          </cell>
          <cell r="M1727">
            <v>0.65</v>
          </cell>
          <cell r="N1727">
            <v>1.22</v>
          </cell>
          <cell r="O1727">
            <v>0</v>
          </cell>
          <cell r="P1727">
            <v>0</v>
          </cell>
          <cell r="Q1727">
            <v>0</v>
          </cell>
          <cell r="R1727">
            <v>2.4</v>
          </cell>
          <cell r="S1727">
            <v>2.5</v>
          </cell>
          <cell r="T1727">
            <v>1.5625</v>
          </cell>
          <cell r="U1727">
            <v>34.200000000000003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6.45</v>
          </cell>
          <cell r="AB1727">
            <v>0</v>
          </cell>
          <cell r="AC1727">
            <v>52.6</v>
          </cell>
          <cell r="AD1727">
            <v>0</v>
          </cell>
          <cell r="AE1727">
            <v>0</v>
          </cell>
          <cell r="AF1727">
            <v>23.3</v>
          </cell>
          <cell r="AG1727">
            <v>1850</v>
          </cell>
          <cell r="AH1727">
            <v>13600</v>
          </cell>
          <cell r="AI1727">
            <v>16700</v>
          </cell>
          <cell r="AJ1727">
            <v>964</v>
          </cell>
          <cell r="AK1727">
            <v>859</v>
          </cell>
          <cell r="AL1727">
            <v>16.2</v>
          </cell>
          <cell r="AM1727">
            <v>796</v>
          </cell>
          <cell r="AN1727">
            <v>156</v>
          </cell>
          <cell r="AO1727">
            <v>101</v>
          </cell>
          <cell r="AP1727">
            <v>3.54</v>
          </cell>
          <cell r="AQ1727">
            <v>0</v>
          </cell>
          <cell r="AR1727">
            <v>24.8</v>
          </cell>
          <cell r="AS1727">
            <v>284000</v>
          </cell>
          <cell r="AT1727">
            <v>0</v>
          </cell>
          <cell r="AU1727">
            <v>149</v>
          </cell>
          <cell r="AV1727">
            <v>714</v>
          </cell>
          <cell r="AW1727">
            <v>174</v>
          </cell>
          <cell r="AX1727">
            <v>471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D1727" t="str">
            <v>W1000x321</v>
          </cell>
          <cell r="BE1727" t="str">
            <v>W1000x321</v>
          </cell>
          <cell r="BF1727">
            <v>320</v>
          </cell>
          <cell r="BG1727">
            <v>409.35357539999995</v>
          </cell>
          <cell r="BH1727">
            <v>99.099000000000004</v>
          </cell>
          <cell r="BI1727">
            <v>0</v>
          </cell>
          <cell r="BJ1727">
            <v>0</v>
          </cell>
          <cell r="BK1727">
            <v>40.147800000000004</v>
          </cell>
          <cell r="BL1727">
            <v>0</v>
          </cell>
          <cell r="BM1727">
            <v>0</v>
          </cell>
          <cell r="BN1727">
            <v>1.6516500000000001</v>
          </cell>
          <cell r="BO1727">
            <v>3.1000199999999998</v>
          </cell>
          <cell r="BP1727">
            <v>0</v>
          </cell>
          <cell r="BQ1727">
            <v>0</v>
          </cell>
          <cell r="BR1727">
            <v>0</v>
          </cell>
          <cell r="BS1727">
            <v>6.0983999999999998</v>
          </cell>
          <cell r="BT1727">
            <v>6.3525</v>
          </cell>
          <cell r="BU1727">
            <v>3.9703124999999999</v>
          </cell>
          <cell r="BV1727">
            <v>86.7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6.45</v>
          </cell>
          <cell r="CC1727">
            <v>0</v>
          </cell>
          <cell r="CD1727">
            <v>52.6</v>
          </cell>
          <cell r="CE1727">
            <v>0</v>
          </cell>
          <cell r="CF1727">
            <v>0</v>
          </cell>
          <cell r="CG1727">
            <v>1636.8949</v>
          </cell>
          <cell r="CH1727">
            <v>129968.05</v>
          </cell>
          <cell r="CI1727">
            <v>2.7555554784900531</v>
          </cell>
          <cell r="CJ1727">
            <v>696201.78324720869</v>
          </cell>
          <cell r="CK1727">
            <v>15815.795069844</v>
          </cell>
          <cell r="CL1727">
            <v>14093.120295638999</v>
          </cell>
          <cell r="CM1727">
            <v>41.164199999999994</v>
          </cell>
          <cell r="CN1727">
            <v>33184.228710465752</v>
          </cell>
          <cell r="CO1727">
            <v>2559.4025216759997</v>
          </cell>
          <cell r="CP1727">
            <v>1657.049068521</v>
          </cell>
          <cell r="CQ1727">
            <v>8.9951399999999992</v>
          </cell>
          <cell r="CR1727">
            <v>0</v>
          </cell>
          <cell r="CS1727">
            <v>1033.8804924868728</v>
          </cell>
          <cell r="CT1727">
            <v>76444515.125783056</v>
          </cell>
          <cell r="CU1727">
            <v>0</v>
          </cell>
          <cell r="CV1727">
            <v>962.04546899999991</v>
          </cell>
          <cell r="CW1727">
            <v>29765.752888533352</v>
          </cell>
          <cell r="CX1727">
            <v>2854.7181972539997</v>
          </cell>
          <cell r="CY1727">
            <v>7727.4268442909997</v>
          </cell>
          <cell r="CZ1727">
            <v>0</v>
          </cell>
          <cell r="DA1727">
            <v>0</v>
          </cell>
          <cell r="DB1727">
            <v>0</v>
          </cell>
          <cell r="DC1727">
            <v>0</v>
          </cell>
        </row>
        <row r="1728">
          <cell r="C1728" t="str">
            <v>W40x235</v>
          </cell>
          <cell r="D1728" t="str">
            <v>F</v>
          </cell>
          <cell r="E1728">
            <v>235</v>
          </cell>
          <cell r="F1728">
            <v>69</v>
          </cell>
          <cell r="G1728">
            <v>39.700000000000003</v>
          </cell>
          <cell r="H1728">
            <v>0</v>
          </cell>
          <cell r="I1728">
            <v>0</v>
          </cell>
          <cell r="J1728">
            <v>11.9</v>
          </cell>
          <cell r="K1728">
            <v>0</v>
          </cell>
          <cell r="L1728">
            <v>0</v>
          </cell>
          <cell r="M1728">
            <v>0.83</v>
          </cell>
          <cell r="N1728">
            <v>1.58</v>
          </cell>
          <cell r="O1728">
            <v>0</v>
          </cell>
          <cell r="P1728">
            <v>0</v>
          </cell>
          <cell r="Q1728">
            <v>0</v>
          </cell>
          <cell r="R1728">
            <v>2.76</v>
          </cell>
          <cell r="S1728">
            <v>2.875</v>
          </cell>
          <cell r="T1728">
            <v>1.625</v>
          </cell>
          <cell r="U1728">
            <v>34.180000000000007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3.77</v>
          </cell>
          <cell r="AB1728">
            <v>0</v>
          </cell>
          <cell r="AC1728">
            <v>41.2</v>
          </cell>
          <cell r="AD1728">
            <v>0</v>
          </cell>
          <cell r="AE1728">
            <v>0</v>
          </cell>
          <cell r="AF1728">
            <v>38</v>
          </cell>
          <cell r="AG1728">
            <v>2440</v>
          </cell>
          <cell r="AH1728">
            <v>5200</v>
          </cell>
          <cell r="AI1728">
            <v>17400</v>
          </cell>
          <cell r="AJ1728">
            <v>1010</v>
          </cell>
          <cell r="AK1728">
            <v>875</v>
          </cell>
          <cell r="AL1728">
            <v>15.9</v>
          </cell>
          <cell r="AM1728">
            <v>444</v>
          </cell>
          <cell r="AN1728">
            <v>118</v>
          </cell>
          <cell r="AO1728">
            <v>74.599999999999994</v>
          </cell>
          <cell r="AP1728">
            <v>2.54</v>
          </cell>
          <cell r="AQ1728">
            <v>0</v>
          </cell>
          <cell r="AR1728">
            <v>41.3</v>
          </cell>
          <cell r="AS1728">
            <v>161000</v>
          </cell>
          <cell r="AT1728">
            <v>0</v>
          </cell>
          <cell r="AU1728">
            <v>113</v>
          </cell>
          <cell r="AV1728">
            <v>530</v>
          </cell>
          <cell r="AW1728">
            <v>166</v>
          </cell>
          <cell r="AX1728">
            <v>495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D1728" t="str">
            <v>W1000x350</v>
          </cell>
          <cell r="BE1728" t="str">
            <v>W1000x350</v>
          </cell>
          <cell r="BF1728">
            <v>349.8</v>
          </cell>
          <cell r="BG1728">
            <v>445.510989</v>
          </cell>
          <cell r="BH1728">
            <v>100.8777</v>
          </cell>
          <cell r="BI1728">
            <v>0</v>
          </cell>
          <cell r="BJ1728">
            <v>0</v>
          </cell>
          <cell r="BK1728">
            <v>30.2379</v>
          </cell>
          <cell r="BL1728">
            <v>0</v>
          </cell>
          <cell r="BM1728">
            <v>0</v>
          </cell>
          <cell r="BN1728">
            <v>2.1090299999999997</v>
          </cell>
          <cell r="BO1728">
            <v>4.01478</v>
          </cell>
          <cell r="BP1728">
            <v>0</v>
          </cell>
          <cell r="BQ1728">
            <v>0</v>
          </cell>
          <cell r="BR1728">
            <v>0</v>
          </cell>
          <cell r="BS1728">
            <v>7.0131599999999992</v>
          </cell>
          <cell r="BT1728">
            <v>7.3053749999999997</v>
          </cell>
          <cell r="BU1728">
            <v>4.1291250000000002</v>
          </cell>
          <cell r="BV1728">
            <v>86.6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3.77</v>
          </cell>
          <cell r="CC1728">
            <v>0</v>
          </cell>
          <cell r="CD1728">
            <v>41.2</v>
          </cell>
          <cell r="CE1728">
            <v>0</v>
          </cell>
          <cell r="CF1728">
            <v>0</v>
          </cell>
          <cell r="CG1728">
            <v>2669.614</v>
          </cell>
          <cell r="CH1728">
            <v>171417.32</v>
          </cell>
          <cell r="CI1728">
            <v>1.0535947417756086</v>
          </cell>
          <cell r="CJ1728">
            <v>725383.8939222414</v>
          </cell>
          <cell r="CK1728">
            <v>16570.490685209999</v>
          </cell>
          <cell r="CL1728">
            <v>14355.623118374999</v>
          </cell>
          <cell r="CM1728">
            <v>40.401899999999998</v>
          </cell>
          <cell r="CN1728">
            <v>18509.795913877882</v>
          </cell>
          <cell r="CO1728">
            <v>1935.958317678</v>
          </cell>
          <cell r="CP1728">
            <v>1223.9194110065998</v>
          </cell>
          <cell r="CQ1728">
            <v>6.4541399999999998</v>
          </cell>
          <cell r="CR1728">
            <v>0</v>
          </cell>
          <cell r="CS1728">
            <v>1721.744529826929</v>
          </cell>
          <cell r="CT1728">
            <v>43336503.29313758</v>
          </cell>
          <cell r="CU1728">
            <v>0</v>
          </cell>
          <cell r="CV1728">
            <v>729.60495299999991</v>
          </cell>
          <cell r="CW1728">
            <v>22095.02665395333</v>
          </cell>
          <cell r="CX1728">
            <v>2723.4667858859998</v>
          </cell>
          <cell r="CY1728">
            <v>8121.1810783949995</v>
          </cell>
          <cell r="CZ1728">
            <v>0</v>
          </cell>
          <cell r="DA1728">
            <v>0</v>
          </cell>
          <cell r="DB1728">
            <v>0</v>
          </cell>
          <cell r="DC1728">
            <v>0</v>
          </cell>
        </row>
        <row r="1729">
          <cell r="C1729" t="str">
            <v>W40x249</v>
          </cell>
          <cell r="D1729" t="str">
            <v>F</v>
          </cell>
          <cell r="E1729">
            <v>249</v>
          </cell>
          <cell r="F1729">
            <v>73.3</v>
          </cell>
          <cell r="G1729">
            <v>39.4</v>
          </cell>
          <cell r="H1729">
            <v>0</v>
          </cell>
          <cell r="I1729">
            <v>0</v>
          </cell>
          <cell r="J1729">
            <v>15.8</v>
          </cell>
          <cell r="K1729">
            <v>0</v>
          </cell>
          <cell r="L1729">
            <v>0</v>
          </cell>
          <cell r="M1729">
            <v>0.75</v>
          </cell>
          <cell r="N1729">
            <v>1.42</v>
          </cell>
          <cell r="O1729">
            <v>0</v>
          </cell>
          <cell r="P1729">
            <v>0</v>
          </cell>
          <cell r="Q1729">
            <v>0</v>
          </cell>
          <cell r="R1729">
            <v>2.6</v>
          </cell>
          <cell r="S1729">
            <v>2.6875</v>
          </cell>
          <cell r="T1729">
            <v>1.5625</v>
          </cell>
          <cell r="U1729">
            <v>34.199999999999996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5.55</v>
          </cell>
          <cell r="AB1729">
            <v>0</v>
          </cell>
          <cell r="AC1729">
            <v>45.6</v>
          </cell>
          <cell r="AD1729">
            <v>0</v>
          </cell>
          <cell r="AE1729">
            <v>0</v>
          </cell>
          <cell r="AF1729">
            <v>31</v>
          </cell>
          <cell r="AG1729">
            <v>2130</v>
          </cell>
          <cell r="AH1729">
            <v>7800</v>
          </cell>
          <cell r="AI1729">
            <v>19600</v>
          </cell>
          <cell r="AJ1729">
            <v>1120</v>
          </cell>
          <cell r="AK1729">
            <v>993</v>
          </cell>
          <cell r="AL1729">
            <v>16.3</v>
          </cell>
          <cell r="AM1729">
            <v>926</v>
          </cell>
          <cell r="AN1729">
            <v>182</v>
          </cell>
          <cell r="AO1729">
            <v>118</v>
          </cell>
          <cell r="AP1729">
            <v>3.55</v>
          </cell>
          <cell r="AQ1729">
            <v>0</v>
          </cell>
          <cell r="AR1729">
            <v>38.1</v>
          </cell>
          <cell r="AS1729">
            <v>334000</v>
          </cell>
          <cell r="AT1729">
            <v>0</v>
          </cell>
          <cell r="AU1729">
            <v>149</v>
          </cell>
          <cell r="AV1729">
            <v>836</v>
          </cell>
          <cell r="AW1729">
            <v>202</v>
          </cell>
          <cell r="AX1729">
            <v>550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D1729" t="str">
            <v>W1000x371</v>
          </cell>
          <cell r="BE1729" t="str">
            <v>W1000x371</v>
          </cell>
          <cell r="BF1729">
            <v>370.6</v>
          </cell>
          <cell r="BG1729">
            <v>473.27471729999996</v>
          </cell>
          <cell r="BH1729">
            <v>100.11539999999999</v>
          </cell>
          <cell r="BI1729">
            <v>0</v>
          </cell>
          <cell r="BJ1729">
            <v>0</v>
          </cell>
          <cell r="BK1729">
            <v>40.147800000000004</v>
          </cell>
          <cell r="BL1729">
            <v>0</v>
          </cell>
          <cell r="BM1729">
            <v>0</v>
          </cell>
          <cell r="BN1729">
            <v>1.9057499999999998</v>
          </cell>
          <cell r="BO1729">
            <v>3.6082199999999998</v>
          </cell>
          <cell r="BP1729">
            <v>0</v>
          </cell>
          <cell r="BQ1729">
            <v>0</v>
          </cell>
          <cell r="BR1729">
            <v>0</v>
          </cell>
          <cell r="BS1729">
            <v>6.6066000000000003</v>
          </cell>
          <cell r="BT1729">
            <v>6.8289374999999994</v>
          </cell>
          <cell r="BU1729">
            <v>3.9703124999999999</v>
          </cell>
          <cell r="BV1729">
            <v>86.7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5.55</v>
          </cell>
          <cell r="CC1729">
            <v>0</v>
          </cell>
          <cell r="CD1729">
            <v>45.6</v>
          </cell>
          <cell r="CE1729">
            <v>0</v>
          </cell>
          <cell r="CF1729">
            <v>0</v>
          </cell>
          <cell r="CG1729">
            <v>2177.8429999999998</v>
          </cell>
          <cell r="CH1729">
            <v>149638.89000000001</v>
          </cell>
          <cell r="CI1729">
            <v>1.5803921126634128</v>
          </cell>
          <cell r="CJ1729">
            <v>817099.09890091559</v>
          </cell>
          <cell r="CK1729">
            <v>18375.197591519998</v>
          </cell>
          <cell r="CL1729">
            <v>16291.581436052998</v>
          </cell>
          <cell r="CM1729">
            <v>41.418300000000002</v>
          </cell>
          <cell r="CN1729">
            <v>38603.763550114687</v>
          </cell>
          <cell r="CO1729">
            <v>2985.9696086219997</v>
          </cell>
          <cell r="CP1729">
            <v>1935.958317678</v>
          </cell>
          <cell r="CQ1729">
            <v>9.0205500000000001</v>
          </cell>
          <cell r="CR1729">
            <v>0</v>
          </cell>
          <cell r="CS1729">
            <v>1588.3405953124941</v>
          </cell>
          <cell r="CT1729">
            <v>89903056.521167397</v>
          </cell>
          <cell r="CU1729">
            <v>0</v>
          </cell>
          <cell r="CV1729">
            <v>962.04546899999991</v>
          </cell>
          <cell r="CW1729">
            <v>34851.777891896192</v>
          </cell>
          <cell r="CX1729">
            <v>3314.098137042</v>
          </cell>
          <cell r="CY1729">
            <v>9023.5345315499999</v>
          </cell>
          <cell r="CZ1729">
            <v>0</v>
          </cell>
          <cell r="DA1729">
            <v>0</v>
          </cell>
          <cell r="DB1729">
            <v>0</v>
          </cell>
          <cell r="DC1729">
            <v>0</v>
          </cell>
        </row>
        <row r="1730">
          <cell r="C1730" t="str">
            <v>W40x264</v>
          </cell>
          <cell r="D1730" t="str">
            <v>F</v>
          </cell>
          <cell r="E1730">
            <v>264</v>
          </cell>
          <cell r="F1730">
            <v>77.599999999999994</v>
          </cell>
          <cell r="G1730">
            <v>40</v>
          </cell>
          <cell r="H1730">
            <v>0</v>
          </cell>
          <cell r="I1730">
            <v>0</v>
          </cell>
          <cell r="J1730">
            <v>11.9</v>
          </cell>
          <cell r="K1730">
            <v>0</v>
          </cell>
          <cell r="L1730">
            <v>0</v>
          </cell>
          <cell r="M1730">
            <v>0.96</v>
          </cell>
          <cell r="N1730">
            <v>1.73</v>
          </cell>
          <cell r="O1730">
            <v>0</v>
          </cell>
          <cell r="P1730">
            <v>0</v>
          </cell>
          <cell r="Q1730">
            <v>0</v>
          </cell>
          <cell r="R1730">
            <v>2.91</v>
          </cell>
          <cell r="S1730">
            <v>3</v>
          </cell>
          <cell r="T1730">
            <v>1.6875</v>
          </cell>
          <cell r="U1730">
            <v>34.18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3.45</v>
          </cell>
          <cell r="AB1730">
            <v>0</v>
          </cell>
          <cell r="AC1730">
            <v>35.6</v>
          </cell>
          <cell r="AD1730">
            <v>0</v>
          </cell>
          <cell r="AE1730">
            <v>0</v>
          </cell>
          <cell r="AF1730">
            <v>50.8</v>
          </cell>
          <cell r="AG1730">
            <v>2720</v>
          </cell>
          <cell r="AH1730">
            <v>3500</v>
          </cell>
          <cell r="AI1730">
            <v>19400</v>
          </cell>
          <cell r="AJ1730">
            <v>1130</v>
          </cell>
          <cell r="AK1730">
            <v>971</v>
          </cell>
          <cell r="AL1730">
            <v>15.8</v>
          </cell>
          <cell r="AM1730">
            <v>493</v>
          </cell>
          <cell r="AN1730">
            <v>132</v>
          </cell>
          <cell r="AO1730">
            <v>82.6</v>
          </cell>
          <cell r="AP1730">
            <v>2.52</v>
          </cell>
          <cell r="AQ1730">
            <v>0</v>
          </cell>
          <cell r="AR1730">
            <v>56.1</v>
          </cell>
          <cell r="AS1730">
            <v>181000</v>
          </cell>
          <cell r="AT1730">
            <v>0</v>
          </cell>
          <cell r="AU1730">
            <v>114</v>
          </cell>
          <cell r="AV1730">
            <v>589</v>
          </cell>
          <cell r="AW1730">
            <v>182</v>
          </cell>
          <cell r="AX1730">
            <v>555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D1730" t="str">
            <v>W1000x393</v>
          </cell>
          <cell r="BE1730" t="str">
            <v>W1000x393</v>
          </cell>
          <cell r="BF1730">
            <v>392.90000000000003</v>
          </cell>
          <cell r="BG1730">
            <v>501.03844559999993</v>
          </cell>
          <cell r="BH1730">
            <v>101.64</v>
          </cell>
          <cell r="BI1730">
            <v>0</v>
          </cell>
          <cell r="BJ1730">
            <v>0</v>
          </cell>
          <cell r="BK1730">
            <v>30.2379</v>
          </cell>
          <cell r="BL1730">
            <v>0</v>
          </cell>
          <cell r="BM1730">
            <v>0</v>
          </cell>
          <cell r="BN1730">
            <v>2.4393599999999998</v>
          </cell>
          <cell r="BO1730">
            <v>4.3959299999999999</v>
          </cell>
          <cell r="BP1730">
            <v>0</v>
          </cell>
          <cell r="BQ1730">
            <v>0</v>
          </cell>
          <cell r="BR1730">
            <v>0</v>
          </cell>
          <cell r="BS1730">
            <v>7.3943099999999999</v>
          </cell>
          <cell r="BT1730">
            <v>7.6229999999999993</v>
          </cell>
          <cell r="BU1730">
            <v>4.2879375</v>
          </cell>
          <cell r="BV1730">
            <v>86.6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3.45</v>
          </cell>
          <cell r="CC1730">
            <v>0</v>
          </cell>
          <cell r="CD1730">
            <v>35.6</v>
          </cell>
          <cell r="CE1730">
            <v>0</v>
          </cell>
          <cell r="CF1730">
            <v>0</v>
          </cell>
          <cell r="CG1730">
            <v>3568.8523999999998</v>
          </cell>
          <cell r="CH1730">
            <v>191088.16</v>
          </cell>
          <cell r="CI1730">
            <v>0.70915030696435188</v>
          </cell>
          <cell r="CJ1730">
            <v>808761.3529937634</v>
          </cell>
          <cell r="CK1730">
            <v>18539.261855729997</v>
          </cell>
          <cell r="CL1730">
            <v>15930.640054791</v>
          </cell>
          <cell r="CM1730">
            <v>40.147800000000004</v>
          </cell>
          <cell r="CN1730">
            <v>20552.543661130174</v>
          </cell>
          <cell r="CO1730">
            <v>2165.6482875719998</v>
          </cell>
          <cell r="CP1730">
            <v>1355.1708223745998</v>
          </cell>
          <cell r="CQ1730">
            <v>6.4033199999999999</v>
          </cell>
          <cell r="CR1730">
            <v>0</v>
          </cell>
          <cell r="CS1730">
            <v>2338.7377269561921</v>
          </cell>
          <cell r="CT1730">
            <v>48719919.851291314</v>
          </cell>
          <cell r="CU1730">
            <v>0</v>
          </cell>
          <cell r="CV1730">
            <v>736.06163399999991</v>
          </cell>
          <cell r="CW1730">
            <v>24554.661696563227</v>
          </cell>
          <cell r="CX1730">
            <v>2985.9696086219997</v>
          </cell>
          <cell r="CY1730">
            <v>9105.5666636549995</v>
          </cell>
          <cell r="CZ1730">
            <v>0</v>
          </cell>
          <cell r="DA1730">
            <v>0</v>
          </cell>
          <cell r="DB1730">
            <v>0</v>
          </cell>
          <cell r="DC1730">
            <v>0</v>
          </cell>
        </row>
        <row r="1731">
          <cell r="C1731" t="str">
            <v>W40x277</v>
          </cell>
          <cell r="D1731" t="str">
            <v>F</v>
          </cell>
          <cell r="E1731">
            <v>277</v>
          </cell>
          <cell r="F1731">
            <v>81.400000000000006</v>
          </cell>
          <cell r="G1731">
            <v>39.700000000000003</v>
          </cell>
          <cell r="H1731">
            <v>0</v>
          </cell>
          <cell r="I1731">
            <v>0</v>
          </cell>
          <cell r="J1731">
            <v>15.8</v>
          </cell>
          <cell r="K1731">
            <v>0</v>
          </cell>
          <cell r="L1731">
            <v>0</v>
          </cell>
          <cell r="M1731">
            <v>0.83</v>
          </cell>
          <cell r="N1731">
            <v>1.58</v>
          </cell>
          <cell r="O1731">
            <v>0</v>
          </cell>
          <cell r="P1731">
            <v>0</v>
          </cell>
          <cell r="Q1731">
            <v>0</v>
          </cell>
          <cell r="R1731">
            <v>2.76</v>
          </cell>
          <cell r="S1731">
            <v>2.875</v>
          </cell>
          <cell r="T1731">
            <v>1.625</v>
          </cell>
          <cell r="U1731">
            <v>34.180000000000007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5.03</v>
          </cell>
          <cell r="AB1731">
            <v>0</v>
          </cell>
          <cell r="AC1731">
            <v>41.2</v>
          </cell>
          <cell r="AD1731">
            <v>0</v>
          </cell>
          <cell r="AE1731">
            <v>0</v>
          </cell>
          <cell r="AF1731">
            <v>38</v>
          </cell>
          <cell r="AG1731">
            <v>2360</v>
          </cell>
          <cell r="AH1731">
            <v>5280</v>
          </cell>
          <cell r="AI1731">
            <v>21900</v>
          </cell>
          <cell r="AJ1731">
            <v>1250</v>
          </cell>
          <cell r="AK1731">
            <v>1100</v>
          </cell>
          <cell r="AL1731">
            <v>16.399999999999999</v>
          </cell>
          <cell r="AM1731">
            <v>1040</v>
          </cell>
          <cell r="AN1731">
            <v>204</v>
          </cell>
          <cell r="AO1731">
            <v>132</v>
          </cell>
          <cell r="AP1731">
            <v>3.58</v>
          </cell>
          <cell r="AQ1731">
            <v>0</v>
          </cell>
          <cell r="AR1731">
            <v>51.5</v>
          </cell>
          <cell r="AS1731">
            <v>378000</v>
          </cell>
          <cell r="AT1731">
            <v>0</v>
          </cell>
          <cell r="AU1731">
            <v>151</v>
          </cell>
          <cell r="AV1731">
            <v>940</v>
          </cell>
          <cell r="AW1731">
            <v>225</v>
          </cell>
          <cell r="AX1731">
            <v>614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D1731" t="str">
            <v>W1000x412</v>
          </cell>
          <cell r="BE1731" t="str">
            <v>W1000x412</v>
          </cell>
          <cell r="BF1731">
            <v>412.3</v>
          </cell>
          <cell r="BG1731">
            <v>525.57383340000001</v>
          </cell>
          <cell r="BH1731">
            <v>100.8777</v>
          </cell>
          <cell r="BI1731">
            <v>0</v>
          </cell>
          <cell r="BJ1731">
            <v>0</v>
          </cell>
          <cell r="BK1731">
            <v>40.147800000000004</v>
          </cell>
          <cell r="BL1731">
            <v>0</v>
          </cell>
          <cell r="BM1731">
            <v>0</v>
          </cell>
          <cell r="BN1731">
            <v>2.1090299999999997</v>
          </cell>
          <cell r="BO1731">
            <v>4.01478</v>
          </cell>
          <cell r="BP1731">
            <v>0</v>
          </cell>
          <cell r="BQ1731">
            <v>0</v>
          </cell>
          <cell r="BR1731">
            <v>0</v>
          </cell>
          <cell r="BS1731">
            <v>7.0131599999999992</v>
          </cell>
          <cell r="BT1731">
            <v>7.3053749999999997</v>
          </cell>
          <cell r="BU1731">
            <v>4.1291250000000002</v>
          </cell>
          <cell r="BV1731">
            <v>86.6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5.03</v>
          </cell>
          <cell r="CC1731">
            <v>0</v>
          </cell>
          <cell r="CD1731">
            <v>41.2</v>
          </cell>
          <cell r="CE1731">
            <v>0</v>
          </cell>
          <cell r="CF1731">
            <v>0</v>
          </cell>
          <cell r="CG1731">
            <v>2669.614</v>
          </cell>
          <cell r="CH1731">
            <v>165797.07999999999</v>
          </cell>
          <cell r="CI1731">
            <v>1.0698038916490795</v>
          </cell>
          <cell r="CJ1731">
            <v>912983.17683316593</v>
          </cell>
          <cell r="CK1731">
            <v>20508.033026249999</v>
          </cell>
          <cell r="CL1731">
            <v>18047.0690631</v>
          </cell>
          <cell r="CM1731">
            <v>41.672399999999996</v>
          </cell>
          <cell r="CN1731">
            <v>43356.278717191439</v>
          </cell>
          <cell r="CO1731">
            <v>3346.9109898839997</v>
          </cell>
          <cell r="CP1731">
            <v>2165.6482875719998</v>
          </cell>
          <cell r="CQ1731">
            <v>9.0967800000000008</v>
          </cell>
          <cell r="CR1731">
            <v>0</v>
          </cell>
          <cell r="CS1731">
            <v>2146.9695710916913</v>
          </cell>
          <cell r="CT1731">
            <v>101746572.94910562</v>
          </cell>
          <cell r="CU1731">
            <v>0</v>
          </cell>
          <cell r="CV1731">
            <v>974.95883099999992</v>
          </cell>
          <cell r="CW1731">
            <v>39187.405763615337</v>
          </cell>
          <cell r="CX1731">
            <v>3691.4459447249997</v>
          </cell>
          <cell r="CY1731">
            <v>10073.545822493999</v>
          </cell>
          <cell r="CZ1731">
            <v>0</v>
          </cell>
          <cell r="DA1731">
            <v>0</v>
          </cell>
          <cell r="DB1731">
            <v>0</v>
          </cell>
          <cell r="DC1731">
            <v>0</v>
          </cell>
        </row>
        <row r="1732">
          <cell r="C1732" t="str">
            <v>W40x278</v>
          </cell>
          <cell r="D1732" t="str">
            <v>F</v>
          </cell>
          <cell r="E1732">
            <v>278</v>
          </cell>
          <cell r="F1732">
            <v>81.8</v>
          </cell>
          <cell r="G1732">
            <v>40.200000000000003</v>
          </cell>
          <cell r="H1732">
            <v>0</v>
          </cell>
          <cell r="I1732">
            <v>0</v>
          </cell>
          <cell r="J1732">
            <v>12</v>
          </cell>
          <cell r="K1732">
            <v>0</v>
          </cell>
          <cell r="L1732">
            <v>0</v>
          </cell>
          <cell r="M1732">
            <v>1.02</v>
          </cell>
          <cell r="N1732">
            <v>1.81</v>
          </cell>
          <cell r="O1732">
            <v>0</v>
          </cell>
          <cell r="P1732">
            <v>0</v>
          </cell>
          <cell r="Q1732">
            <v>0</v>
          </cell>
          <cell r="R1732">
            <v>2.99</v>
          </cell>
          <cell r="S1732">
            <v>3.0625</v>
          </cell>
          <cell r="T1732">
            <v>1.75</v>
          </cell>
          <cell r="U1732">
            <v>34.22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3.31</v>
          </cell>
          <cell r="AB1732">
            <v>0</v>
          </cell>
          <cell r="AC1732">
            <v>33.5</v>
          </cell>
          <cell r="AD1732">
            <v>0</v>
          </cell>
          <cell r="AE1732">
            <v>0</v>
          </cell>
          <cell r="AF1732">
            <v>57.3</v>
          </cell>
          <cell r="AG1732">
            <v>2860</v>
          </cell>
          <cell r="AH1732">
            <v>2910</v>
          </cell>
          <cell r="AI1732">
            <v>20500</v>
          </cell>
          <cell r="AJ1732">
            <v>1190</v>
          </cell>
          <cell r="AK1732">
            <v>1020</v>
          </cell>
          <cell r="AL1732">
            <v>15.8</v>
          </cell>
          <cell r="AM1732">
            <v>521</v>
          </cell>
          <cell r="AN1732">
            <v>140</v>
          </cell>
          <cell r="AO1732">
            <v>87.1</v>
          </cell>
          <cell r="AP1732">
            <v>2.52</v>
          </cell>
          <cell r="AQ1732">
            <v>0</v>
          </cell>
          <cell r="AR1732">
            <v>64.7</v>
          </cell>
          <cell r="AS1732">
            <v>192000</v>
          </cell>
          <cell r="AT1732">
            <v>0</v>
          </cell>
          <cell r="AU1732">
            <v>115</v>
          </cell>
          <cell r="AV1732">
            <v>622</v>
          </cell>
          <cell r="AW1732">
            <v>190</v>
          </cell>
          <cell r="AX1732">
            <v>586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D1732" t="str">
            <v>W1000x415</v>
          </cell>
          <cell r="BE1732" t="str">
            <v>W1000x415</v>
          </cell>
          <cell r="BF1732">
            <v>413.8</v>
          </cell>
          <cell r="BG1732">
            <v>528.15650579999999</v>
          </cell>
          <cell r="BH1732">
            <v>102.1482</v>
          </cell>
          <cell r="BI1732">
            <v>0</v>
          </cell>
          <cell r="BJ1732">
            <v>0</v>
          </cell>
          <cell r="BK1732">
            <v>30.491999999999997</v>
          </cell>
          <cell r="BL1732">
            <v>0</v>
          </cell>
          <cell r="BM1732">
            <v>0</v>
          </cell>
          <cell r="BN1732">
            <v>2.5918199999999998</v>
          </cell>
          <cell r="BO1732">
            <v>4.5992100000000002</v>
          </cell>
          <cell r="BP1732">
            <v>0</v>
          </cell>
          <cell r="BQ1732">
            <v>0</v>
          </cell>
          <cell r="BR1732">
            <v>0</v>
          </cell>
          <cell r="BS1732">
            <v>7.5975900000000003</v>
          </cell>
          <cell r="BT1732">
            <v>7.7818125</v>
          </cell>
          <cell r="BU1732">
            <v>4.4467499999999998</v>
          </cell>
          <cell r="BV1732">
            <v>86.7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3.31</v>
          </cell>
          <cell r="CC1732">
            <v>0</v>
          </cell>
          <cell r="CD1732">
            <v>33.5</v>
          </cell>
          <cell r="CE1732">
            <v>0</v>
          </cell>
          <cell r="CF1732">
            <v>0</v>
          </cell>
          <cell r="CG1732">
            <v>4025.4968999999996</v>
          </cell>
          <cell r="CH1732">
            <v>200923.58</v>
          </cell>
          <cell r="CI1732">
            <v>0.589607826647504</v>
          </cell>
          <cell r="CJ1732">
            <v>854618.95548310049</v>
          </cell>
          <cell r="CK1732">
            <v>19523.64744099</v>
          </cell>
          <cell r="CL1732">
            <v>16734.554949419999</v>
          </cell>
          <cell r="CM1732">
            <v>40.147800000000004</v>
          </cell>
          <cell r="CN1732">
            <v>21719.828088131479</v>
          </cell>
          <cell r="CO1732">
            <v>2296.8996989399998</v>
          </cell>
          <cell r="CP1732">
            <v>1428.9997412690998</v>
          </cell>
          <cell r="CQ1732">
            <v>6.4033199999999999</v>
          </cell>
          <cell r="CR1732">
            <v>0</v>
          </cell>
          <cell r="CS1732">
            <v>2697.2608009637365</v>
          </cell>
          <cell r="CT1732">
            <v>51680798.958275869</v>
          </cell>
          <cell r="CU1732">
            <v>0</v>
          </cell>
          <cell r="CV1732">
            <v>742.51831499999992</v>
          </cell>
          <cell r="CW1732">
            <v>25930.389771243343</v>
          </cell>
          <cell r="CX1732">
            <v>3117.2210199899996</v>
          </cell>
          <cell r="CY1732">
            <v>9614.165882706</v>
          </cell>
          <cell r="CZ1732">
            <v>0</v>
          </cell>
          <cell r="DA1732">
            <v>0</v>
          </cell>
          <cell r="DB1732">
            <v>0</v>
          </cell>
          <cell r="DC1732">
            <v>0</v>
          </cell>
        </row>
        <row r="1733">
          <cell r="C1733" t="str">
            <v>W40x297</v>
          </cell>
          <cell r="D1733" t="str">
            <v>F</v>
          </cell>
          <cell r="E1733">
            <v>297</v>
          </cell>
          <cell r="F1733">
            <v>87.4</v>
          </cell>
          <cell r="G1733">
            <v>39.799999999999997</v>
          </cell>
          <cell r="H1733">
            <v>0</v>
          </cell>
          <cell r="I1733">
            <v>0</v>
          </cell>
          <cell r="J1733">
            <v>15.8</v>
          </cell>
          <cell r="K1733">
            <v>0</v>
          </cell>
          <cell r="L1733">
            <v>0</v>
          </cell>
          <cell r="M1733">
            <v>0.93</v>
          </cell>
          <cell r="N1733">
            <v>1.65</v>
          </cell>
          <cell r="O1733">
            <v>0</v>
          </cell>
          <cell r="P1733">
            <v>0</v>
          </cell>
          <cell r="Q1733">
            <v>0</v>
          </cell>
          <cell r="R1733">
            <v>2.83</v>
          </cell>
          <cell r="S1733">
            <v>2.9375</v>
          </cell>
          <cell r="T1733">
            <v>1.6875</v>
          </cell>
          <cell r="U1733">
            <v>34.14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4.8</v>
          </cell>
          <cell r="AB1733">
            <v>0</v>
          </cell>
          <cell r="AC1733">
            <v>36.799999999999997</v>
          </cell>
          <cell r="AD1733">
            <v>0</v>
          </cell>
          <cell r="AE1733">
            <v>0</v>
          </cell>
          <cell r="AF1733">
            <v>47.7</v>
          </cell>
          <cell r="AG1733">
            <v>2500</v>
          </cell>
          <cell r="AH1733">
            <v>4250</v>
          </cell>
          <cell r="AI1733">
            <v>23200</v>
          </cell>
          <cell r="AJ1733">
            <v>1330</v>
          </cell>
          <cell r="AK1733">
            <v>1170</v>
          </cell>
          <cell r="AL1733">
            <v>16.3</v>
          </cell>
          <cell r="AM1733">
            <v>1090</v>
          </cell>
          <cell r="AN1733">
            <v>215</v>
          </cell>
          <cell r="AO1733">
            <v>138</v>
          </cell>
          <cell r="AP1733">
            <v>3.54</v>
          </cell>
          <cell r="AQ1733">
            <v>0</v>
          </cell>
          <cell r="AR1733">
            <v>61.2</v>
          </cell>
          <cell r="AS1733">
            <v>397000</v>
          </cell>
          <cell r="AT1733">
            <v>0</v>
          </cell>
          <cell r="AU1733">
            <v>151</v>
          </cell>
          <cell r="AV1733">
            <v>986</v>
          </cell>
          <cell r="AW1733">
            <v>235</v>
          </cell>
          <cell r="AX1733">
            <v>654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D1733" t="str">
            <v>W1000x443</v>
          </cell>
          <cell r="BE1733" t="str">
            <v>W1000x443</v>
          </cell>
          <cell r="BF1733">
            <v>442</v>
          </cell>
          <cell r="BG1733">
            <v>564.31391940000003</v>
          </cell>
          <cell r="BH1733">
            <v>101.13179999999998</v>
          </cell>
          <cell r="BI1733">
            <v>0</v>
          </cell>
          <cell r="BJ1733">
            <v>0</v>
          </cell>
          <cell r="BK1733">
            <v>40.147800000000004</v>
          </cell>
          <cell r="BL1733">
            <v>0</v>
          </cell>
          <cell r="BM1733">
            <v>0</v>
          </cell>
          <cell r="BN1733">
            <v>2.36313</v>
          </cell>
          <cell r="BO1733">
            <v>4.1926499999999995</v>
          </cell>
          <cell r="BP1733">
            <v>0</v>
          </cell>
          <cell r="BQ1733">
            <v>0</v>
          </cell>
          <cell r="BR1733">
            <v>0</v>
          </cell>
          <cell r="BS1733">
            <v>7.1910299999999996</v>
          </cell>
          <cell r="BT1733">
            <v>7.4641874999999995</v>
          </cell>
          <cell r="BU1733">
            <v>4.2879375</v>
          </cell>
          <cell r="BV1733">
            <v>86.5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4.8</v>
          </cell>
          <cell r="CC1733">
            <v>0</v>
          </cell>
          <cell r="CD1733">
            <v>36.799999999999997</v>
          </cell>
          <cell r="CE1733">
            <v>0</v>
          </cell>
          <cell r="CF1733">
            <v>0</v>
          </cell>
          <cell r="CG1733">
            <v>3351.0681000000004</v>
          </cell>
          <cell r="CH1733">
            <v>175632.5</v>
          </cell>
          <cell r="CI1733">
            <v>0.86111108702814154</v>
          </cell>
          <cell r="CJ1733">
            <v>967178.52522965521</v>
          </cell>
          <cell r="CK1733">
            <v>21820.54713993</v>
          </cell>
          <cell r="CL1733">
            <v>19195.518912569998</v>
          </cell>
          <cell r="CM1733">
            <v>41.418300000000002</v>
          </cell>
          <cell r="CN1733">
            <v>45440.715193979486</v>
          </cell>
          <cell r="CO1733">
            <v>3527.381680515</v>
          </cell>
          <cell r="CP1733">
            <v>2264.086846098</v>
          </cell>
          <cell r="CQ1733">
            <v>8.9951399999999992</v>
          </cell>
          <cell r="CR1733">
            <v>0</v>
          </cell>
          <cell r="CS1733">
            <v>2551.3502475885734</v>
          </cell>
          <cell r="CT1733">
            <v>106860818.67935167</v>
          </cell>
          <cell r="CU1733">
            <v>0</v>
          </cell>
          <cell r="CV1733">
            <v>974.95883099999992</v>
          </cell>
          <cell r="CW1733">
            <v>41105.087322260348</v>
          </cell>
          <cell r="CX1733">
            <v>3855.5102089349998</v>
          </cell>
          <cell r="CY1733">
            <v>10729.802879334</v>
          </cell>
          <cell r="CZ1733">
            <v>0</v>
          </cell>
          <cell r="DA1733">
            <v>0</v>
          </cell>
          <cell r="DB1733">
            <v>0</v>
          </cell>
          <cell r="DC1733">
            <v>0</v>
          </cell>
        </row>
        <row r="1734">
          <cell r="C1734" t="str">
            <v>W40x324</v>
          </cell>
          <cell r="D1734" t="str">
            <v>F</v>
          </cell>
          <cell r="E1734">
            <v>324</v>
          </cell>
          <cell r="F1734">
            <v>95.3</v>
          </cell>
          <cell r="G1734">
            <v>40.200000000000003</v>
          </cell>
          <cell r="H1734">
            <v>0</v>
          </cell>
          <cell r="I1734">
            <v>0</v>
          </cell>
          <cell r="J1734">
            <v>15.9</v>
          </cell>
          <cell r="K1734">
            <v>0</v>
          </cell>
          <cell r="L1734">
            <v>0</v>
          </cell>
          <cell r="M1734">
            <v>1</v>
          </cell>
          <cell r="N1734">
            <v>1.81</v>
          </cell>
          <cell r="O1734">
            <v>0</v>
          </cell>
          <cell r="P1734">
            <v>0</v>
          </cell>
          <cell r="Q1734">
            <v>0</v>
          </cell>
          <cell r="R1734">
            <v>2.99</v>
          </cell>
          <cell r="S1734">
            <v>3.0625</v>
          </cell>
          <cell r="T1734">
            <v>1.6875</v>
          </cell>
          <cell r="U1734">
            <v>34.22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4.4000000000000004</v>
          </cell>
          <cell r="AB1734">
            <v>0</v>
          </cell>
          <cell r="AC1734">
            <v>34.200000000000003</v>
          </cell>
          <cell r="AD1734">
            <v>0</v>
          </cell>
          <cell r="AE1734">
            <v>0</v>
          </cell>
          <cell r="AF1734">
            <v>55.1</v>
          </cell>
          <cell r="AG1734">
            <v>2720</v>
          </cell>
          <cell r="AH1734">
            <v>3050</v>
          </cell>
          <cell r="AI1734">
            <v>25600</v>
          </cell>
          <cell r="AJ1734">
            <v>1460</v>
          </cell>
          <cell r="AK1734">
            <v>1280</v>
          </cell>
          <cell r="AL1734">
            <v>16.399999999999999</v>
          </cell>
          <cell r="AM1734">
            <v>1220</v>
          </cell>
          <cell r="AN1734">
            <v>239</v>
          </cell>
          <cell r="AO1734">
            <v>153</v>
          </cell>
          <cell r="AP1734">
            <v>3.58</v>
          </cell>
          <cell r="AQ1734">
            <v>0</v>
          </cell>
          <cell r="AR1734">
            <v>79.400000000000006</v>
          </cell>
          <cell r="AS1734">
            <v>449000</v>
          </cell>
          <cell r="AT1734">
            <v>0</v>
          </cell>
          <cell r="AU1734">
            <v>153</v>
          </cell>
          <cell r="AV1734">
            <v>1100</v>
          </cell>
          <cell r="AW1734">
            <v>259</v>
          </cell>
          <cell r="AX1734">
            <v>719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D1734" t="str">
            <v>W1000x483</v>
          </cell>
          <cell r="BE1734" t="str">
            <v>W1000x483</v>
          </cell>
          <cell r="BF1734">
            <v>482.20000000000005</v>
          </cell>
          <cell r="BG1734">
            <v>615.32169929999998</v>
          </cell>
          <cell r="BH1734">
            <v>102.1482</v>
          </cell>
          <cell r="BI1734">
            <v>0</v>
          </cell>
          <cell r="BJ1734">
            <v>0</v>
          </cell>
          <cell r="BK1734">
            <v>40.401899999999998</v>
          </cell>
          <cell r="BL1734">
            <v>0</v>
          </cell>
          <cell r="BM1734">
            <v>0</v>
          </cell>
          <cell r="BN1734">
            <v>2.5409999999999999</v>
          </cell>
          <cell r="BO1734">
            <v>4.5992100000000002</v>
          </cell>
          <cell r="BP1734">
            <v>0</v>
          </cell>
          <cell r="BQ1734">
            <v>0</v>
          </cell>
          <cell r="BR1734">
            <v>0</v>
          </cell>
          <cell r="BS1734">
            <v>7.5975900000000003</v>
          </cell>
          <cell r="BT1734">
            <v>7.7818125</v>
          </cell>
          <cell r="BU1734">
            <v>4.2879375</v>
          </cell>
          <cell r="BV1734">
            <v>86.7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4.4000000000000004</v>
          </cell>
          <cell r="CC1734">
            <v>0</v>
          </cell>
          <cell r="CD1734">
            <v>34.200000000000003</v>
          </cell>
          <cell r="CE1734">
            <v>0</v>
          </cell>
          <cell r="CF1734">
            <v>0</v>
          </cell>
          <cell r="CG1734">
            <v>3870.9403000000002</v>
          </cell>
          <cell r="CH1734">
            <v>191088.16</v>
          </cell>
          <cell r="CI1734">
            <v>0.61797383892607805</v>
          </cell>
          <cell r="CJ1734">
            <v>1067231.4761154815</v>
          </cell>
          <cell r="CK1734">
            <v>23953.382574659998</v>
          </cell>
          <cell r="CL1734">
            <v>21000.225818879997</v>
          </cell>
          <cell r="CM1734">
            <v>41.672399999999996</v>
          </cell>
          <cell r="CN1734">
            <v>50860.250033628421</v>
          </cell>
          <cell r="CO1734">
            <v>3921.1359146189998</v>
          </cell>
          <cell r="CP1734">
            <v>2510.1832424129998</v>
          </cell>
          <cell r="CQ1734">
            <v>9.0967800000000008</v>
          </cell>
          <cell r="CR1734">
            <v>0</v>
          </cell>
          <cell r="CS1734">
            <v>3310.0851251394233</v>
          </cell>
          <cell r="CT1734">
            <v>120857701.73055139</v>
          </cell>
          <cell r="CU1734">
            <v>0</v>
          </cell>
          <cell r="CV1734">
            <v>987.87219299999992</v>
          </cell>
          <cell r="CW1734">
            <v>45857.6024893371</v>
          </cell>
          <cell r="CX1734">
            <v>4249.2644430390001</v>
          </cell>
          <cell r="CY1734">
            <v>11796.220596698999</v>
          </cell>
          <cell r="CZ1734">
            <v>0</v>
          </cell>
          <cell r="DA1734">
            <v>0</v>
          </cell>
          <cell r="DB1734">
            <v>0</v>
          </cell>
          <cell r="DC1734">
            <v>0</v>
          </cell>
        </row>
        <row r="1735">
          <cell r="C1735" t="str">
            <v>W40x327</v>
          </cell>
          <cell r="D1735" t="str">
            <v>F</v>
          </cell>
          <cell r="E1735">
            <v>327</v>
          </cell>
          <cell r="F1735">
            <v>96</v>
          </cell>
          <cell r="G1735">
            <v>40.799999999999997</v>
          </cell>
          <cell r="H1735">
            <v>0</v>
          </cell>
          <cell r="I1735">
            <v>0</v>
          </cell>
          <cell r="J1735">
            <v>12.1</v>
          </cell>
          <cell r="K1735">
            <v>0</v>
          </cell>
          <cell r="L1735">
            <v>0</v>
          </cell>
          <cell r="M1735">
            <v>1.18</v>
          </cell>
          <cell r="N1735">
            <v>2.13</v>
          </cell>
          <cell r="O1735">
            <v>0</v>
          </cell>
          <cell r="P1735">
            <v>0</v>
          </cell>
          <cell r="Q1735">
            <v>0</v>
          </cell>
          <cell r="R1735">
            <v>3.31</v>
          </cell>
          <cell r="S1735">
            <v>3.375</v>
          </cell>
          <cell r="T1735">
            <v>1.8125</v>
          </cell>
          <cell r="U1735">
            <v>34.18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2.85</v>
          </cell>
          <cell r="AB1735">
            <v>0</v>
          </cell>
          <cell r="AC1735">
            <v>29</v>
          </cell>
          <cell r="AD1735">
            <v>0</v>
          </cell>
          <cell r="AE1735">
            <v>0</v>
          </cell>
          <cell r="AF1735">
            <v>0</v>
          </cell>
          <cell r="AG1735">
            <v>3320</v>
          </cell>
          <cell r="AH1735">
            <v>1620</v>
          </cell>
          <cell r="AI1735">
            <v>24500</v>
          </cell>
          <cell r="AJ1735">
            <v>1410</v>
          </cell>
          <cell r="AK1735">
            <v>1200</v>
          </cell>
          <cell r="AL1735">
            <v>16</v>
          </cell>
          <cell r="AM1735">
            <v>640</v>
          </cell>
          <cell r="AN1735">
            <v>170</v>
          </cell>
          <cell r="AO1735">
            <v>105</v>
          </cell>
          <cell r="AP1735">
            <v>2.58</v>
          </cell>
          <cell r="AQ1735">
            <v>0</v>
          </cell>
          <cell r="AR1735">
            <v>103</v>
          </cell>
          <cell r="AS1735">
            <v>239000</v>
          </cell>
          <cell r="AT1735">
            <v>0</v>
          </cell>
          <cell r="AU1735">
            <v>117</v>
          </cell>
          <cell r="AV1735">
            <v>757</v>
          </cell>
          <cell r="AW1735">
            <v>225</v>
          </cell>
          <cell r="AX1735">
            <v>696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D1735" t="str">
            <v>W1000x486</v>
          </cell>
          <cell r="BE1735" t="str">
            <v>W1000x486</v>
          </cell>
          <cell r="BF1735">
            <v>486.70000000000005</v>
          </cell>
          <cell r="BG1735">
            <v>619.84137599999997</v>
          </cell>
          <cell r="BH1735">
            <v>103.6728</v>
          </cell>
          <cell r="BI1735">
            <v>0</v>
          </cell>
          <cell r="BJ1735">
            <v>0</v>
          </cell>
          <cell r="BK1735">
            <v>30.746099999999998</v>
          </cell>
          <cell r="BL1735">
            <v>0</v>
          </cell>
          <cell r="BM1735">
            <v>0</v>
          </cell>
          <cell r="BN1735">
            <v>2.9983799999999996</v>
          </cell>
          <cell r="BO1735">
            <v>5.4123299999999999</v>
          </cell>
          <cell r="BP1735">
            <v>0</v>
          </cell>
          <cell r="BQ1735">
            <v>0</v>
          </cell>
          <cell r="BR1735">
            <v>0</v>
          </cell>
          <cell r="BS1735">
            <v>8.4107099999999999</v>
          </cell>
          <cell r="BT1735">
            <v>8.5758749999999999</v>
          </cell>
          <cell r="BU1735">
            <v>4.6055624999999996</v>
          </cell>
          <cell r="BV1735">
            <v>86.6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2.85</v>
          </cell>
          <cell r="CC1735">
            <v>0</v>
          </cell>
          <cell r="CD1735">
            <v>29</v>
          </cell>
          <cell r="CE1735">
            <v>0</v>
          </cell>
          <cell r="CF1735">
            <v>0</v>
          </cell>
          <cell r="CG1735">
            <v>0</v>
          </cell>
          <cell r="CH1735">
            <v>233239.96</v>
          </cell>
          <cell r="CI1735">
            <v>0.32823528493778575</v>
          </cell>
          <cell r="CJ1735">
            <v>1021373.8736261445</v>
          </cell>
          <cell r="CK1735">
            <v>23133.061253609998</v>
          </cell>
          <cell r="CL1735">
            <v>19687.711705199999</v>
          </cell>
          <cell r="CM1735">
            <v>40.655999999999999</v>
          </cell>
          <cell r="CN1735">
            <v>26680.786902887041</v>
          </cell>
          <cell r="CO1735">
            <v>2789.0924915699998</v>
          </cell>
          <cell r="CP1735">
            <v>1722.6747742049999</v>
          </cell>
          <cell r="CQ1735">
            <v>6.5557800000000004</v>
          </cell>
          <cell r="CR1735">
            <v>0</v>
          </cell>
          <cell r="CS1735">
            <v>4293.9391421833825</v>
          </cell>
          <cell r="CT1735">
            <v>64331827.869937152</v>
          </cell>
          <cell r="CU1735">
            <v>0</v>
          </cell>
          <cell r="CV1735">
            <v>755.43167699999992</v>
          </cell>
          <cell r="CW1735">
            <v>31558.368258571078</v>
          </cell>
          <cell r="CX1735">
            <v>3691.4459447249997</v>
          </cell>
          <cell r="CY1735">
            <v>11418.872789015999</v>
          </cell>
          <cell r="CZ1735">
            <v>0</v>
          </cell>
          <cell r="DA1735">
            <v>0</v>
          </cell>
          <cell r="DB1735">
            <v>0</v>
          </cell>
          <cell r="DC1735">
            <v>0</v>
          </cell>
        </row>
        <row r="1736">
          <cell r="C1736" t="str">
            <v>W40x331</v>
          </cell>
          <cell r="D1736" t="str">
            <v>F</v>
          </cell>
          <cell r="E1736">
            <v>331</v>
          </cell>
          <cell r="F1736">
            <v>97.5</v>
          </cell>
          <cell r="G1736">
            <v>40.799999999999997</v>
          </cell>
          <cell r="H1736">
            <v>0</v>
          </cell>
          <cell r="I1736">
            <v>0</v>
          </cell>
          <cell r="J1736">
            <v>12.2</v>
          </cell>
          <cell r="K1736">
            <v>0</v>
          </cell>
          <cell r="L1736">
            <v>0</v>
          </cell>
          <cell r="M1736">
            <v>1.22</v>
          </cell>
          <cell r="N1736">
            <v>2.13</v>
          </cell>
          <cell r="O1736">
            <v>0</v>
          </cell>
          <cell r="P1736">
            <v>0</v>
          </cell>
          <cell r="Q1736">
            <v>0</v>
          </cell>
          <cell r="R1736">
            <v>3.31</v>
          </cell>
          <cell r="S1736">
            <v>3.375</v>
          </cell>
          <cell r="T1736">
            <v>1.8125</v>
          </cell>
          <cell r="U1736">
            <v>34.18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2.86</v>
          </cell>
          <cell r="AB1736">
            <v>0</v>
          </cell>
          <cell r="AC1736">
            <v>28</v>
          </cell>
          <cell r="AD1736">
            <v>0</v>
          </cell>
          <cell r="AE1736">
            <v>0</v>
          </cell>
          <cell r="AF1736">
            <v>0</v>
          </cell>
          <cell r="AG1736">
            <v>3360</v>
          </cell>
          <cell r="AH1736">
            <v>1550</v>
          </cell>
          <cell r="AI1736">
            <v>24700</v>
          </cell>
          <cell r="AJ1736">
            <v>1430</v>
          </cell>
          <cell r="AK1736">
            <v>1210</v>
          </cell>
          <cell r="AL1736">
            <v>15.9</v>
          </cell>
          <cell r="AM1736">
            <v>644</v>
          </cell>
          <cell r="AN1736">
            <v>172</v>
          </cell>
          <cell r="AO1736">
            <v>106</v>
          </cell>
          <cell r="AP1736">
            <v>2.57</v>
          </cell>
          <cell r="AQ1736">
            <v>0</v>
          </cell>
          <cell r="AR1736">
            <v>106</v>
          </cell>
          <cell r="AS1736">
            <v>241000</v>
          </cell>
          <cell r="AT1736">
            <v>0</v>
          </cell>
          <cell r="AU1736">
            <v>118</v>
          </cell>
          <cell r="AV1736">
            <v>760</v>
          </cell>
          <cell r="AW1736">
            <v>225</v>
          </cell>
          <cell r="AX1736">
            <v>704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D1736" t="str">
            <v>W1000x494</v>
          </cell>
          <cell r="BE1736" t="str">
            <v>W1000x494</v>
          </cell>
          <cell r="BF1736">
            <v>492.6</v>
          </cell>
          <cell r="BG1736">
            <v>629.52639749999992</v>
          </cell>
          <cell r="BH1736">
            <v>103.6728</v>
          </cell>
          <cell r="BI1736">
            <v>0</v>
          </cell>
          <cell r="BJ1736">
            <v>0</v>
          </cell>
          <cell r="BK1736">
            <v>31.000199999999996</v>
          </cell>
          <cell r="BL1736">
            <v>0</v>
          </cell>
          <cell r="BM1736">
            <v>0</v>
          </cell>
          <cell r="BN1736">
            <v>3.1000199999999998</v>
          </cell>
          <cell r="BO1736">
            <v>5.4123299999999999</v>
          </cell>
          <cell r="BP1736">
            <v>0</v>
          </cell>
          <cell r="BQ1736">
            <v>0</v>
          </cell>
          <cell r="BR1736">
            <v>0</v>
          </cell>
          <cell r="BS1736">
            <v>8.4107099999999999</v>
          </cell>
          <cell r="BT1736">
            <v>8.5758749999999999</v>
          </cell>
          <cell r="BU1736">
            <v>4.6055624999999996</v>
          </cell>
          <cell r="BV1736">
            <v>86.6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2.86</v>
          </cell>
          <cell r="CC1736">
            <v>0</v>
          </cell>
          <cell r="CD1736">
            <v>28</v>
          </cell>
          <cell r="CE1736">
            <v>0</v>
          </cell>
          <cell r="CF1736">
            <v>0</v>
          </cell>
          <cell r="CG1736">
            <v>0</v>
          </cell>
          <cell r="CH1736">
            <v>236050.08</v>
          </cell>
          <cell r="CI1736">
            <v>0.31405227879849867</v>
          </cell>
          <cell r="CJ1736">
            <v>1029711.6195332967</v>
          </cell>
          <cell r="CK1736">
            <v>23461.18978203</v>
          </cell>
          <cell r="CL1736">
            <v>19851.775969409999</v>
          </cell>
          <cell r="CM1736">
            <v>40.401899999999998</v>
          </cell>
          <cell r="CN1736">
            <v>26847.541821030081</v>
          </cell>
          <cell r="CO1736">
            <v>2821.905344412</v>
          </cell>
          <cell r="CP1736">
            <v>1739.0812006259998</v>
          </cell>
          <cell r="CQ1736">
            <v>6.5303699999999996</v>
          </cell>
          <cell r="CR1736">
            <v>0</v>
          </cell>
          <cell r="CS1736">
            <v>4419.0053307906655</v>
          </cell>
          <cell r="CT1736">
            <v>64870169.525752522</v>
          </cell>
          <cell r="CU1736">
            <v>0</v>
          </cell>
          <cell r="CV1736">
            <v>761.88835799999993</v>
          </cell>
          <cell r="CW1736">
            <v>31683.434447178359</v>
          </cell>
          <cell r="CX1736">
            <v>3691.4459447249997</v>
          </cell>
          <cell r="CY1736">
            <v>11550.124200384</v>
          </cell>
          <cell r="CZ1736">
            <v>0</v>
          </cell>
          <cell r="DA1736">
            <v>0</v>
          </cell>
          <cell r="DB1736">
            <v>0</v>
          </cell>
          <cell r="DC1736">
            <v>0</v>
          </cell>
        </row>
        <row r="1737">
          <cell r="C1737" t="str">
            <v>W40x362</v>
          </cell>
          <cell r="D1737" t="str">
            <v>T</v>
          </cell>
          <cell r="E1737">
            <v>362</v>
          </cell>
          <cell r="F1737">
            <v>107</v>
          </cell>
          <cell r="G1737">
            <v>40.6</v>
          </cell>
          <cell r="H1737">
            <v>0</v>
          </cell>
          <cell r="I1737">
            <v>0</v>
          </cell>
          <cell r="J1737">
            <v>16</v>
          </cell>
          <cell r="K1737">
            <v>0</v>
          </cell>
          <cell r="L1737">
            <v>0</v>
          </cell>
          <cell r="M1737">
            <v>1.1200000000000001</v>
          </cell>
          <cell r="N1737">
            <v>2.0099999999999998</v>
          </cell>
          <cell r="O1737">
            <v>0</v>
          </cell>
          <cell r="P1737">
            <v>0</v>
          </cell>
          <cell r="Q1737">
            <v>0</v>
          </cell>
          <cell r="R1737">
            <v>3.19</v>
          </cell>
          <cell r="S1737">
            <v>3.25</v>
          </cell>
          <cell r="T1737">
            <v>1.75</v>
          </cell>
          <cell r="U1737">
            <v>34.22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3.99</v>
          </cell>
          <cell r="AB1737">
            <v>0</v>
          </cell>
          <cell r="AC1737">
            <v>30.5</v>
          </cell>
          <cell r="AD1737">
            <v>0</v>
          </cell>
          <cell r="AE1737">
            <v>0</v>
          </cell>
          <cell r="AF1737">
            <v>0</v>
          </cell>
          <cell r="AG1737">
            <v>3040</v>
          </cell>
          <cell r="AH1737">
            <v>2010</v>
          </cell>
          <cell r="AI1737">
            <v>28900</v>
          </cell>
          <cell r="AJ1737">
            <v>1640</v>
          </cell>
          <cell r="AK1737">
            <v>1420</v>
          </cell>
          <cell r="AL1737">
            <v>16.5</v>
          </cell>
          <cell r="AM1737">
            <v>1380</v>
          </cell>
          <cell r="AN1737">
            <v>270</v>
          </cell>
          <cell r="AO1737">
            <v>173</v>
          </cell>
          <cell r="AP1737">
            <v>3.6</v>
          </cell>
          <cell r="AQ1737">
            <v>0</v>
          </cell>
          <cell r="AR1737">
            <v>109</v>
          </cell>
          <cell r="AS1737">
            <v>512000</v>
          </cell>
          <cell r="AT1737">
            <v>0</v>
          </cell>
          <cell r="AU1737">
            <v>154</v>
          </cell>
          <cell r="AV1737">
            <v>1240</v>
          </cell>
          <cell r="AW1737">
            <v>289</v>
          </cell>
          <cell r="AX1737">
            <v>807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D1737" t="str">
            <v>W1000x539</v>
          </cell>
          <cell r="BE1737" t="str">
            <v>W1000x539</v>
          </cell>
          <cell r="BF1737">
            <v>538.80000000000007</v>
          </cell>
          <cell r="BG1737">
            <v>690.864867</v>
          </cell>
          <cell r="BH1737">
            <v>103.16460000000001</v>
          </cell>
          <cell r="BI1737">
            <v>0</v>
          </cell>
          <cell r="BJ1737">
            <v>0</v>
          </cell>
          <cell r="BK1737">
            <v>40.655999999999999</v>
          </cell>
          <cell r="BL1737">
            <v>0</v>
          </cell>
          <cell r="BM1737">
            <v>0</v>
          </cell>
          <cell r="BN1737">
            <v>2.84592</v>
          </cell>
          <cell r="BO1737">
            <v>5.1074099999999989</v>
          </cell>
          <cell r="BP1737">
            <v>0</v>
          </cell>
          <cell r="BQ1737">
            <v>0</v>
          </cell>
          <cell r="BR1737">
            <v>0</v>
          </cell>
          <cell r="BS1737">
            <v>8.1057899999999989</v>
          </cell>
          <cell r="BT1737">
            <v>8.2582500000000003</v>
          </cell>
          <cell r="BU1737">
            <v>4.4467499999999998</v>
          </cell>
          <cell r="BV1737">
            <v>86.7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3.99</v>
          </cell>
          <cell r="CC1737">
            <v>0</v>
          </cell>
          <cell r="CD1737">
            <v>30.5</v>
          </cell>
          <cell r="CE1737">
            <v>0</v>
          </cell>
          <cell r="CF1737">
            <v>0</v>
          </cell>
          <cell r="CG1737">
            <v>0</v>
          </cell>
          <cell r="CH1737">
            <v>213569.12</v>
          </cell>
          <cell r="CI1737">
            <v>0.40725489057095637</v>
          </cell>
          <cell r="CJ1737">
            <v>1204804.283583493</v>
          </cell>
          <cell r="CK1737">
            <v>26906.539330439999</v>
          </cell>
          <cell r="CL1737">
            <v>23297.125517819997</v>
          </cell>
          <cell r="CM1737">
            <v>41.926499999999997</v>
          </cell>
          <cell r="CN1737">
            <v>57530.446759350176</v>
          </cell>
          <cell r="CO1737">
            <v>4429.7351336699994</v>
          </cell>
          <cell r="CP1737">
            <v>2838.3117708329996</v>
          </cell>
          <cell r="CQ1737">
            <v>9.1476000000000006</v>
          </cell>
          <cell r="CR1737">
            <v>0</v>
          </cell>
          <cell r="CS1737">
            <v>4544.0715193979486</v>
          </cell>
          <cell r="CT1737">
            <v>137815463.88873565</v>
          </cell>
          <cell r="CU1737">
            <v>0</v>
          </cell>
          <cell r="CV1737">
            <v>994.32887399999993</v>
          </cell>
          <cell r="CW1737">
            <v>51694.024624343641</v>
          </cell>
          <cell r="CX1737">
            <v>4741.4572356689996</v>
          </cell>
          <cell r="CY1737">
            <v>13239.986121746999</v>
          </cell>
          <cell r="CZ1737">
            <v>0</v>
          </cell>
          <cell r="DA1737">
            <v>0</v>
          </cell>
          <cell r="DB1737">
            <v>0</v>
          </cell>
          <cell r="DC1737">
            <v>0</v>
          </cell>
        </row>
        <row r="1738">
          <cell r="C1738" t="str">
            <v>W40x372</v>
          </cell>
          <cell r="D1738" t="str">
            <v>T</v>
          </cell>
          <cell r="E1738">
            <v>372</v>
          </cell>
          <cell r="F1738">
            <v>109</v>
          </cell>
          <cell r="G1738">
            <v>40.6</v>
          </cell>
          <cell r="H1738">
            <v>0</v>
          </cell>
          <cell r="I1738">
            <v>0</v>
          </cell>
          <cell r="J1738">
            <v>16.100000000000001</v>
          </cell>
          <cell r="K1738">
            <v>0</v>
          </cell>
          <cell r="L1738">
            <v>0</v>
          </cell>
          <cell r="M1738">
            <v>1.1599999999999999</v>
          </cell>
          <cell r="N1738">
            <v>2.0499999999999998</v>
          </cell>
          <cell r="O1738">
            <v>0</v>
          </cell>
          <cell r="P1738">
            <v>0</v>
          </cell>
          <cell r="Q1738">
            <v>0</v>
          </cell>
          <cell r="R1738">
            <v>3.23</v>
          </cell>
          <cell r="S1738">
            <v>3.3125</v>
          </cell>
          <cell r="T1738">
            <v>1.8125</v>
          </cell>
          <cell r="U1738">
            <v>34.14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3.92</v>
          </cell>
          <cell r="AB1738">
            <v>0</v>
          </cell>
          <cell r="AC1738">
            <v>29.5</v>
          </cell>
          <cell r="AD1738">
            <v>0</v>
          </cell>
          <cell r="AE1738">
            <v>0</v>
          </cell>
          <cell r="AF1738">
            <v>0</v>
          </cell>
          <cell r="AG1738">
            <v>3080</v>
          </cell>
          <cell r="AH1738">
            <v>1880</v>
          </cell>
          <cell r="AI1738">
            <v>29600</v>
          </cell>
          <cell r="AJ1738">
            <v>1680</v>
          </cell>
          <cell r="AK1738">
            <v>1460</v>
          </cell>
          <cell r="AL1738">
            <v>16.5</v>
          </cell>
          <cell r="AM1738">
            <v>1420</v>
          </cell>
          <cell r="AN1738">
            <v>278</v>
          </cell>
          <cell r="AO1738">
            <v>177</v>
          </cell>
          <cell r="AP1738">
            <v>3.6</v>
          </cell>
          <cell r="AQ1738">
            <v>0</v>
          </cell>
          <cell r="AR1738">
            <v>116</v>
          </cell>
          <cell r="AS1738">
            <v>528000</v>
          </cell>
          <cell r="AT1738">
            <v>0</v>
          </cell>
          <cell r="AU1738">
            <v>155</v>
          </cell>
          <cell r="AV1738">
            <v>1270</v>
          </cell>
          <cell r="AW1738">
            <v>295</v>
          </cell>
          <cell r="AX1738">
            <v>829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D1738" t="str">
            <v>W1000x554</v>
          </cell>
          <cell r="BE1738" t="str">
            <v>W1000x554</v>
          </cell>
          <cell r="BF1738">
            <v>553.70000000000005</v>
          </cell>
          <cell r="BG1738">
            <v>703.77822900000001</v>
          </cell>
          <cell r="BH1738">
            <v>103.16460000000001</v>
          </cell>
          <cell r="BI1738">
            <v>0</v>
          </cell>
          <cell r="BJ1738">
            <v>0</v>
          </cell>
          <cell r="BK1738">
            <v>40.9101</v>
          </cell>
          <cell r="BL1738">
            <v>0</v>
          </cell>
          <cell r="BM1738">
            <v>0</v>
          </cell>
          <cell r="BN1738">
            <v>2.9475599999999997</v>
          </cell>
          <cell r="BO1738">
            <v>5.2090499999999995</v>
          </cell>
          <cell r="BP1738">
            <v>0</v>
          </cell>
          <cell r="BQ1738">
            <v>0</v>
          </cell>
          <cell r="BR1738">
            <v>0</v>
          </cell>
          <cell r="BS1738">
            <v>8.2074300000000004</v>
          </cell>
          <cell r="BT1738">
            <v>8.4170625000000001</v>
          </cell>
          <cell r="BU1738">
            <v>4.6055624999999996</v>
          </cell>
          <cell r="BV1738">
            <v>86.5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3.92</v>
          </cell>
          <cell r="CC1738">
            <v>0</v>
          </cell>
          <cell r="CD1738">
            <v>29.5</v>
          </cell>
          <cell r="CE1738">
            <v>0</v>
          </cell>
          <cell r="CF1738">
            <v>0</v>
          </cell>
          <cell r="CG1738">
            <v>0</v>
          </cell>
          <cell r="CH1738">
            <v>216379.24</v>
          </cell>
          <cell r="CI1738">
            <v>0.38091502202656619</v>
          </cell>
          <cell r="CJ1738">
            <v>1233986.3942585255</v>
          </cell>
          <cell r="CK1738">
            <v>27562.796387279999</v>
          </cell>
          <cell r="CL1738">
            <v>23953.382574659998</v>
          </cell>
          <cell r="CM1738">
            <v>41.926499999999997</v>
          </cell>
          <cell r="CN1738">
            <v>59197.995940780616</v>
          </cell>
          <cell r="CO1738">
            <v>4560.9865450379993</v>
          </cell>
          <cell r="CP1738">
            <v>2903.9374765170001</v>
          </cell>
          <cell r="CQ1738">
            <v>9.1476000000000006</v>
          </cell>
          <cell r="CR1738">
            <v>0</v>
          </cell>
          <cell r="CS1738">
            <v>4835.8926261482757</v>
          </cell>
          <cell r="CT1738">
            <v>142122197.13525864</v>
          </cell>
          <cell r="CU1738">
            <v>0</v>
          </cell>
          <cell r="CV1738">
            <v>1000.7855549999999</v>
          </cell>
          <cell r="CW1738">
            <v>52944.686510416468</v>
          </cell>
          <cell r="CX1738">
            <v>4839.8957941949993</v>
          </cell>
          <cell r="CY1738">
            <v>13600.927503008999</v>
          </cell>
          <cell r="CZ1738">
            <v>0</v>
          </cell>
          <cell r="DA1738">
            <v>0</v>
          </cell>
          <cell r="DB1738">
            <v>0</v>
          </cell>
          <cell r="DC1738">
            <v>0</v>
          </cell>
        </row>
        <row r="1739">
          <cell r="C1739" t="str">
            <v>W40x392</v>
          </cell>
          <cell r="D1739" t="str">
            <v>T</v>
          </cell>
          <cell r="E1739">
            <v>392</v>
          </cell>
          <cell r="F1739">
            <v>115</v>
          </cell>
          <cell r="G1739">
            <v>41.6</v>
          </cell>
          <cell r="H1739">
            <v>0</v>
          </cell>
          <cell r="I1739">
            <v>0</v>
          </cell>
          <cell r="J1739">
            <v>12.4</v>
          </cell>
          <cell r="K1739">
            <v>0</v>
          </cell>
          <cell r="L1739">
            <v>0</v>
          </cell>
          <cell r="M1739">
            <v>1.42</v>
          </cell>
          <cell r="N1739">
            <v>2.52</v>
          </cell>
          <cell r="O1739">
            <v>0</v>
          </cell>
          <cell r="P1739">
            <v>0</v>
          </cell>
          <cell r="Q1739">
            <v>0</v>
          </cell>
          <cell r="R1739">
            <v>3.7</v>
          </cell>
          <cell r="S1739">
            <v>3.8125</v>
          </cell>
          <cell r="T1739">
            <v>1.9375</v>
          </cell>
          <cell r="U1739">
            <v>34.200000000000003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2.4500000000000002</v>
          </cell>
          <cell r="AB1739">
            <v>0</v>
          </cell>
          <cell r="AC1739">
            <v>24.1</v>
          </cell>
          <cell r="AD1739">
            <v>0</v>
          </cell>
          <cell r="AE1739">
            <v>0</v>
          </cell>
          <cell r="AF1739">
            <v>0</v>
          </cell>
          <cell r="AG1739">
            <v>3910</v>
          </cell>
          <cell r="AH1739">
            <v>852</v>
          </cell>
          <cell r="AI1739">
            <v>29900</v>
          </cell>
          <cell r="AJ1739">
            <v>1710</v>
          </cell>
          <cell r="AK1739">
            <v>1440</v>
          </cell>
          <cell r="AL1739">
            <v>16.100000000000001</v>
          </cell>
          <cell r="AM1739">
            <v>803</v>
          </cell>
          <cell r="AN1739">
            <v>212</v>
          </cell>
          <cell r="AO1739">
            <v>130</v>
          </cell>
          <cell r="AP1739">
            <v>2.64</v>
          </cell>
          <cell r="AQ1739">
            <v>0</v>
          </cell>
          <cell r="AR1739">
            <v>172</v>
          </cell>
          <cell r="AS1739">
            <v>306000</v>
          </cell>
          <cell r="AT1739">
            <v>0</v>
          </cell>
          <cell r="AU1739">
            <v>121</v>
          </cell>
          <cell r="AV1739">
            <v>940</v>
          </cell>
          <cell r="AW1739">
            <v>269</v>
          </cell>
          <cell r="AX1739">
            <v>845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D1739" t="str">
            <v>W1000x584</v>
          </cell>
          <cell r="BE1739" t="str">
            <v>W1000x584</v>
          </cell>
          <cell r="BF1739">
            <v>583.4</v>
          </cell>
          <cell r="BG1739">
            <v>742.51831499999992</v>
          </cell>
          <cell r="BH1739">
            <v>105.7056</v>
          </cell>
          <cell r="BI1739">
            <v>0</v>
          </cell>
          <cell r="BJ1739">
            <v>0</v>
          </cell>
          <cell r="BK1739">
            <v>31.508400000000002</v>
          </cell>
          <cell r="BL1739">
            <v>0</v>
          </cell>
          <cell r="BM1739">
            <v>0</v>
          </cell>
          <cell r="BN1739">
            <v>3.6082199999999998</v>
          </cell>
          <cell r="BO1739">
            <v>6.4033199999999999</v>
          </cell>
          <cell r="BP1739">
            <v>0</v>
          </cell>
          <cell r="BQ1739">
            <v>0</v>
          </cell>
          <cell r="BR1739">
            <v>0</v>
          </cell>
          <cell r="BS1739">
            <v>9.4016999999999999</v>
          </cell>
          <cell r="BT1739">
            <v>9.6875625000000003</v>
          </cell>
          <cell r="BU1739">
            <v>4.9231875</v>
          </cell>
          <cell r="BV1739">
            <v>86.7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2.4500000000000002</v>
          </cell>
          <cell r="CC1739">
            <v>0</v>
          </cell>
          <cell r="CD1739">
            <v>24.1</v>
          </cell>
          <cell r="CE1739">
            <v>0</v>
          </cell>
          <cell r="CF1739">
            <v>0</v>
          </cell>
          <cell r="CG1739">
            <v>0</v>
          </cell>
          <cell r="CH1739">
            <v>274689.23</v>
          </cell>
          <cell r="CI1739">
            <v>0.17262744615246509</v>
          </cell>
          <cell r="CJ1739">
            <v>1246493.0131192538</v>
          </cell>
          <cell r="CK1739">
            <v>28054.989179909997</v>
          </cell>
          <cell r="CL1739">
            <v>23625.254046239999</v>
          </cell>
          <cell r="CM1739">
            <v>40.9101</v>
          </cell>
          <cell r="CN1739">
            <v>33476.049817216081</v>
          </cell>
          <cell r="CO1739">
            <v>3478.1624012519997</v>
          </cell>
          <cell r="CP1739">
            <v>2132.8354347300001</v>
          </cell>
          <cell r="CQ1739">
            <v>6.70824</v>
          </cell>
          <cell r="CR1739">
            <v>0</v>
          </cell>
          <cell r="CS1739">
            <v>7170.4614801508915</v>
          </cell>
          <cell r="CT1739">
            <v>82366273.339752167</v>
          </cell>
          <cell r="CU1739">
            <v>0</v>
          </cell>
          <cell r="CV1739">
            <v>781.25840099999994</v>
          </cell>
          <cell r="CW1739">
            <v>39187.405763615337</v>
          </cell>
          <cell r="CX1739">
            <v>4413.3287072489993</v>
          </cell>
          <cell r="CY1739">
            <v>13863.430325744999</v>
          </cell>
          <cell r="CZ1739">
            <v>0</v>
          </cell>
          <cell r="DA1739">
            <v>0</v>
          </cell>
          <cell r="DB1739">
            <v>0</v>
          </cell>
          <cell r="DC1739">
            <v>0</v>
          </cell>
        </row>
        <row r="1740">
          <cell r="C1740" t="str">
            <v>W40x397</v>
          </cell>
          <cell r="D1740" t="str">
            <v>T</v>
          </cell>
          <cell r="E1740">
            <v>397</v>
          </cell>
          <cell r="F1740">
            <v>117</v>
          </cell>
          <cell r="G1740">
            <v>41</v>
          </cell>
          <cell r="H1740">
            <v>0</v>
          </cell>
          <cell r="I1740">
            <v>0</v>
          </cell>
          <cell r="J1740">
            <v>16.100000000000001</v>
          </cell>
          <cell r="K1740">
            <v>0</v>
          </cell>
          <cell r="L1740">
            <v>0</v>
          </cell>
          <cell r="M1740">
            <v>1.22</v>
          </cell>
          <cell r="N1740">
            <v>2.2000000000000002</v>
          </cell>
          <cell r="O1740">
            <v>0</v>
          </cell>
          <cell r="P1740">
            <v>0</v>
          </cell>
          <cell r="Q1740">
            <v>0</v>
          </cell>
          <cell r="R1740">
            <v>3.38</v>
          </cell>
          <cell r="S1740">
            <v>3.5</v>
          </cell>
          <cell r="T1740">
            <v>1.8125</v>
          </cell>
          <cell r="U1740">
            <v>34.24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3.66</v>
          </cell>
          <cell r="AB1740">
            <v>0</v>
          </cell>
          <cell r="AC1740">
            <v>28</v>
          </cell>
          <cell r="AD1740">
            <v>0</v>
          </cell>
          <cell r="AE1740">
            <v>0</v>
          </cell>
          <cell r="AF1740">
            <v>0</v>
          </cell>
          <cell r="AG1740">
            <v>3310</v>
          </cell>
          <cell r="AH1740">
            <v>1440</v>
          </cell>
          <cell r="AI1740">
            <v>32000</v>
          </cell>
          <cell r="AJ1740">
            <v>1800</v>
          </cell>
          <cell r="AK1740">
            <v>1560</v>
          </cell>
          <cell r="AL1740">
            <v>16.600000000000001</v>
          </cell>
          <cell r="AM1740">
            <v>1540</v>
          </cell>
          <cell r="AN1740">
            <v>300</v>
          </cell>
          <cell r="AO1740">
            <v>191</v>
          </cell>
          <cell r="AP1740">
            <v>3.64</v>
          </cell>
          <cell r="AQ1740">
            <v>0</v>
          </cell>
          <cell r="AR1740">
            <v>142</v>
          </cell>
          <cell r="AS1740">
            <v>578000</v>
          </cell>
          <cell r="AT1740">
            <v>0</v>
          </cell>
          <cell r="AU1740">
            <v>156</v>
          </cell>
          <cell r="AV1740">
            <v>1380</v>
          </cell>
          <cell r="AW1740">
            <v>318</v>
          </cell>
          <cell r="AX1740">
            <v>891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D1740" t="str">
            <v>W1000x591</v>
          </cell>
          <cell r="BE1740" t="str">
            <v>W1000x591</v>
          </cell>
          <cell r="BF1740">
            <v>590.9</v>
          </cell>
          <cell r="BG1740">
            <v>755.43167699999992</v>
          </cell>
          <cell r="BH1740">
            <v>104.181</v>
          </cell>
          <cell r="BI1740">
            <v>0</v>
          </cell>
          <cell r="BJ1740">
            <v>0</v>
          </cell>
          <cell r="BK1740">
            <v>40.9101</v>
          </cell>
          <cell r="BL1740">
            <v>0</v>
          </cell>
          <cell r="BM1740">
            <v>0</v>
          </cell>
          <cell r="BN1740">
            <v>3.1000199999999998</v>
          </cell>
          <cell r="BO1740">
            <v>5.5902000000000003</v>
          </cell>
          <cell r="BP1740">
            <v>0</v>
          </cell>
          <cell r="BQ1740">
            <v>0</v>
          </cell>
          <cell r="BR1740">
            <v>0</v>
          </cell>
          <cell r="BS1740">
            <v>8.5885800000000003</v>
          </cell>
          <cell r="BT1740">
            <v>8.8934999999999995</v>
          </cell>
          <cell r="BU1740">
            <v>4.6055624999999996</v>
          </cell>
          <cell r="BV1740">
            <v>86.8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3.66</v>
          </cell>
          <cell r="CC1740">
            <v>0</v>
          </cell>
          <cell r="CD1740">
            <v>28</v>
          </cell>
          <cell r="CE1740">
            <v>0</v>
          </cell>
          <cell r="CF1740">
            <v>0</v>
          </cell>
          <cell r="CG1740">
            <v>0</v>
          </cell>
          <cell r="CH1740">
            <v>232537.43</v>
          </cell>
          <cell r="CI1740">
            <v>0.29176469772247621</v>
          </cell>
          <cell r="CJ1740">
            <v>1334039.3451443519</v>
          </cell>
          <cell r="CK1740">
            <v>29531.567557799997</v>
          </cell>
          <cell r="CL1740">
            <v>25594.025216759997</v>
          </cell>
          <cell r="CM1740">
            <v>42.180600000000005</v>
          </cell>
          <cell r="CN1740">
            <v>64200.643485071938</v>
          </cell>
          <cell r="CO1740">
            <v>4921.9279262999999</v>
          </cell>
          <cell r="CP1740">
            <v>3133.6274464109997</v>
          </cell>
          <cell r="CQ1740">
            <v>9.2492400000000004</v>
          </cell>
          <cell r="CR1740">
            <v>0</v>
          </cell>
          <cell r="CS1740">
            <v>5919.799594078062</v>
          </cell>
          <cell r="CT1740">
            <v>155580738.53064299</v>
          </cell>
          <cell r="CU1740">
            <v>0</v>
          </cell>
          <cell r="CV1740">
            <v>1007.2422359999999</v>
          </cell>
          <cell r="CW1740">
            <v>57530.446759350176</v>
          </cell>
          <cell r="CX1740">
            <v>5217.2436018779999</v>
          </cell>
          <cell r="CY1740">
            <v>14618.125941110999</v>
          </cell>
          <cell r="CZ1740">
            <v>0</v>
          </cell>
          <cell r="DA1740">
            <v>0</v>
          </cell>
          <cell r="DB1740">
            <v>0</v>
          </cell>
          <cell r="DC1740">
            <v>0</v>
          </cell>
        </row>
        <row r="1741">
          <cell r="C1741" t="str">
            <v>W40x431</v>
          </cell>
          <cell r="D1741" t="str">
            <v>T</v>
          </cell>
          <cell r="E1741">
            <v>431</v>
          </cell>
          <cell r="F1741">
            <v>127</v>
          </cell>
          <cell r="G1741">
            <v>41.3</v>
          </cell>
          <cell r="H1741">
            <v>0</v>
          </cell>
          <cell r="I1741">
            <v>0</v>
          </cell>
          <cell r="J1741">
            <v>16.2</v>
          </cell>
          <cell r="K1741">
            <v>0</v>
          </cell>
          <cell r="L1741">
            <v>0</v>
          </cell>
          <cell r="M1741">
            <v>1.34</v>
          </cell>
          <cell r="N1741">
            <v>2.36</v>
          </cell>
          <cell r="O1741">
            <v>0</v>
          </cell>
          <cell r="P1741">
            <v>0</v>
          </cell>
          <cell r="Q1741">
            <v>0</v>
          </cell>
          <cell r="R1741">
            <v>3.54</v>
          </cell>
          <cell r="S1741">
            <v>3.625</v>
          </cell>
          <cell r="T1741">
            <v>1.875</v>
          </cell>
          <cell r="U1741">
            <v>34.22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3.44</v>
          </cell>
          <cell r="AB1741">
            <v>0</v>
          </cell>
          <cell r="AC1741">
            <v>25.5</v>
          </cell>
          <cell r="AD1741">
            <v>0</v>
          </cell>
          <cell r="AE1741">
            <v>0</v>
          </cell>
          <cell r="AF1741">
            <v>0</v>
          </cell>
          <cell r="AG1741">
            <v>3550</v>
          </cell>
          <cell r="AH1741">
            <v>1100</v>
          </cell>
          <cell r="AI1741">
            <v>34800</v>
          </cell>
          <cell r="AJ1741">
            <v>1960</v>
          </cell>
          <cell r="AK1741">
            <v>1690</v>
          </cell>
          <cell r="AL1741">
            <v>16.600000000000001</v>
          </cell>
          <cell r="AM1741">
            <v>1690</v>
          </cell>
          <cell r="AN1741">
            <v>328</v>
          </cell>
          <cell r="AO1741">
            <v>208</v>
          </cell>
          <cell r="AP1741">
            <v>3.65</v>
          </cell>
          <cell r="AQ1741">
            <v>0</v>
          </cell>
          <cell r="AR1741">
            <v>177</v>
          </cell>
          <cell r="AS1741">
            <v>639000</v>
          </cell>
          <cell r="AT1741">
            <v>0</v>
          </cell>
          <cell r="AU1741">
            <v>158</v>
          </cell>
          <cell r="AV1741">
            <v>1510</v>
          </cell>
          <cell r="AW1741">
            <v>342</v>
          </cell>
          <cell r="AX1741">
            <v>968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D1741" t="str">
            <v>W1000x642</v>
          </cell>
          <cell r="BE1741" t="str">
            <v>W1000x642</v>
          </cell>
          <cell r="BF1741">
            <v>641.5</v>
          </cell>
          <cell r="BG1741">
            <v>819.99848699999995</v>
          </cell>
          <cell r="BH1741">
            <v>104.94329999999999</v>
          </cell>
          <cell r="BI1741">
            <v>0</v>
          </cell>
          <cell r="BJ1741">
            <v>0</v>
          </cell>
          <cell r="BK1741">
            <v>41.164199999999994</v>
          </cell>
          <cell r="BL1741">
            <v>0</v>
          </cell>
          <cell r="BM1741">
            <v>0</v>
          </cell>
          <cell r="BN1741">
            <v>3.4049400000000003</v>
          </cell>
          <cell r="BO1741">
            <v>5.9967599999999992</v>
          </cell>
          <cell r="BP1741">
            <v>0</v>
          </cell>
          <cell r="BQ1741">
            <v>0</v>
          </cell>
          <cell r="BR1741">
            <v>0</v>
          </cell>
          <cell r="BS1741">
            <v>8.9951399999999992</v>
          </cell>
          <cell r="BT1741">
            <v>9.2111249999999991</v>
          </cell>
          <cell r="BU1741">
            <v>4.7643750000000002</v>
          </cell>
          <cell r="BV1741">
            <v>86.7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3.44</v>
          </cell>
          <cell r="CC1741">
            <v>0</v>
          </cell>
          <cell r="CD1741">
            <v>25.5</v>
          </cell>
          <cell r="CE1741">
            <v>0</v>
          </cell>
          <cell r="CF1741">
            <v>0</v>
          </cell>
          <cell r="CG1741">
            <v>0</v>
          </cell>
          <cell r="CH1741">
            <v>249398.15</v>
          </cell>
          <cell r="CI1741">
            <v>0.22287581076022489</v>
          </cell>
          <cell r="CJ1741">
            <v>1450767.7878444828</v>
          </cell>
          <cell r="CK1741">
            <v>32156.59578516</v>
          </cell>
          <cell r="CL1741">
            <v>27726.860651489998</v>
          </cell>
          <cell r="CM1741">
            <v>42.180600000000005</v>
          </cell>
          <cell r="CN1741">
            <v>70453.952915436093</v>
          </cell>
          <cell r="CO1741">
            <v>5381.3078660880001</v>
          </cell>
          <cell r="CP1741">
            <v>3412.5366955679997</v>
          </cell>
          <cell r="CQ1741">
            <v>9.2746499999999994</v>
          </cell>
          <cell r="CR1741">
            <v>0</v>
          </cell>
          <cell r="CS1741">
            <v>7378.9051278296965</v>
          </cell>
          <cell r="CT1741">
            <v>172000159.03301188</v>
          </cell>
          <cell r="CU1741">
            <v>0</v>
          </cell>
          <cell r="CV1741">
            <v>1020.1555979999999</v>
          </cell>
          <cell r="CW1741">
            <v>62949.981598999111</v>
          </cell>
          <cell r="CX1741">
            <v>5610.9978359819997</v>
          </cell>
          <cell r="CY1741">
            <v>15881.420775527999</v>
          </cell>
          <cell r="CZ1741">
            <v>0</v>
          </cell>
          <cell r="DA1741">
            <v>0</v>
          </cell>
          <cell r="DB1741">
            <v>0</v>
          </cell>
          <cell r="DC1741">
            <v>0</v>
          </cell>
        </row>
        <row r="1742">
          <cell r="C1742" t="str">
            <v>W40x503</v>
          </cell>
          <cell r="D1742" t="str">
            <v>T</v>
          </cell>
          <cell r="E1742">
            <v>503</v>
          </cell>
          <cell r="F1742">
            <v>148</v>
          </cell>
          <cell r="G1742">
            <v>42.1</v>
          </cell>
          <cell r="H1742">
            <v>0</v>
          </cell>
          <cell r="I1742">
            <v>0</v>
          </cell>
          <cell r="J1742">
            <v>16.399999999999999</v>
          </cell>
          <cell r="K1742">
            <v>0</v>
          </cell>
          <cell r="L1742">
            <v>0</v>
          </cell>
          <cell r="M1742">
            <v>1.54</v>
          </cell>
          <cell r="N1742">
            <v>2.76</v>
          </cell>
          <cell r="O1742">
            <v>0</v>
          </cell>
          <cell r="P1742">
            <v>0</v>
          </cell>
          <cell r="Q1742">
            <v>0</v>
          </cell>
          <cell r="R1742">
            <v>3.94</v>
          </cell>
          <cell r="S1742">
            <v>4</v>
          </cell>
          <cell r="T1742">
            <v>2</v>
          </cell>
          <cell r="U1742">
            <v>34.22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2.97</v>
          </cell>
          <cell r="AB1742">
            <v>0</v>
          </cell>
          <cell r="AC1742">
            <v>22.2</v>
          </cell>
          <cell r="AD1742">
            <v>0</v>
          </cell>
          <cell r="AE1742">
            <v>0</v>
          </cell>
          <cell r="AF1742">
            <v>0</v>
          </cell>
          <cell r="AG1742">
            <v>4110</v>
          </cell>
          <cell r="AH1742">
            <v>620</v>
          </cell>
          <cell r="AI1742">
            <v>41700</v>
          </cell>
          <cell r="AJ1742">
            <v>2320</v>
          </cell>
          <cell r="AK1742">
            <v>1980</v>
          </cell>
          <cell r="AL1742">
            <v>16.8</v>
          </cell>
          <cell r="AM1742">
            <v>2050</v>
          </cell>
          <cell r="AN1742">
            <v>395</v>
          </cell>
          <cell r="AO1742">
            <v>250</v>
          </cell>
          <cell r="AP1742">
            <v>3.72</v>
          </cell>
          <cell r="AQ1742">
            <v>0</v>
          </cell>
          <cell r="AR1742">
            <v>279</v>
          </cell>
          <cell r="AS1742">
            <v>791000</v>
          </cell>
          <cell r="AT1742">
            <v>0</v>
          </cell>
          <cell r="AU1742">
            <v>161</v>
          </cell>
          <cell r="AV1742">
            <v>1830</v>
          </cell>
          <cell r="AW1742">
            <v>403</v>
          </cell>
          <cell r="AX1742">
            <v>1150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D1742" t="str">
            <v>W1000x748</v>
          </cell>
          <cell r="BE1742" t="str">
            <v>W1000x748</v>
          </cell>
          <cell r="BF1742">
            <v>748.6</v>
          </cell>
          <cell r="BG1742">
            <v>955.58878799999991</v>
          </cell>
          <cell r="BH1742">
            <v>106.9761</v>
          </cell>
          <cell r="BI1742">
            <v>0</v>
          </cell>
          <cell r="BJ1742">
            <v>0</v>
          </cell>
          <cell r="BK1742">
            <v>41.672399999999996</v>
          </cell>
          <cell r="BL1742">
            <v>0</v>
          </cell>
          <cell r="BM1742">
            <v>0</v>
          </cell>
          <cell r="BN1742">
            <v>3.9131399999999998</v>
          </cell>
          <cell r="BO1742">
            <v>7.0131599999999992</v>
          </cell>
          <cell r="BP1742">
            <v>0</v>
          </cell>
          <cell r="BQ1742">
            <v>0</v>
          </cell>
          <cell r="BR1742">
            <v>0</v>
          </cell>
          <cell r="BS1742">
            <v>10.01154</v>
          </cell>
          <cell r="BT1742">
            <v>10.164</v>
          </cell>
          <cell r="BU1742">
            <v>5.0819999999999999</v>
          </cell>
          <cell r="BV1742">
            <v>86.7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2.97</v>
          </cell>
          <cell r="CC1742">
            <v>0</v>
          </cell>
          <cell r="CD1742">
            <v>22.2</v>
          </cell>
          <cell r="CE1742">
            <v>0</v>
          </cell>
          <cell r="CF1742">
            <v>0</v>
          </cell>
          <cell r="CG1742">
            <v>0</v>
          </cell>
          <cell r="CH1742">
            <v>288739.83</v>
          </cell>
          <cell r="CI1742">
            <v>0.12562091151939947</v>
          </cell>
          <cell r="CJ1742">
            <v>1738420.0216412337</v>
          </cell>
          <cell r="CK1742">
            <v>38062.909296719998</v>
          </cell>
          <cell r="CL1742">
            <v>32484.724313579998</v>
          </cell>
          <cell r="CM1742">
            <v>42.688800000000001</v>
          </cell>
          <cell r="CN1742">
            <v>85461.895548310044</v>
          </cell>
          <cell r="CO1742">
            <v>6480.5384362949999</v>
          </cell>
          <cell r="CP1742">
            <v>4101.60660525</v>
          </cell>
          <cell r="CQ1742">
            <v>9.4525199999999998</v>
          </cell>
          <cell r="CR1742">
            <v>0</v>
          </cell>
          <cell r="CS1742">
            <v>11631.155540477319</v>
          </cell>
          <cell r="CT1742">
            <v>212914124.87498027</v>
          </cell>
          <cell r="CU1742">
            <v>0</v>
          </cell>
          <cell r="CV1742">
            <v>1039.525641</v>
          </cell>
          <cell r="CW1742">
            <v>76290.375050442628</v>
          </cell>
          <cell r="CX1742">
            <v>6611.7898476629998</v>
          </cell>
          <cell r="CY1742">
            <v>18867.39038415</v>
          </cell>
          <cell r="CZ1742">
            <v>0</v>
          </cell>
          <cell r="DA1742">
            <v>0</v>
          </cell>
          <cell r="DB1742">
            <v>0</v>
          </cell>
          <cell r="DC1742">
            <v>0</v>
          </cell>
        </row>
        <row r="1743">
          <cell r="C1743" t="str">
            <v>W40x593</v>
          </cell>
          <cell r="D1743" t="str">
            <v>T</v>
          </cell>
          <cell r="E1743">
            <v>593</v>
          </cell>
          <cell r="F1743">
            <v>174</v>
          </cell>
          <cell r="G1743">
            <v>43</v>
          </cell>
          <cell r="H1743">
            <v>0</v>
          </cell>
          <cell r="I1743">
            <v>0</v>
          </cell>
          <cell r="J1743">
            <v>16.7</v>
          </cell>
          <cell r="K1743">
            <v>0</v>
          </cell>
          <cell r="L1743">
            <v>0</v>
          </cell>
          <cell r="M1743">
            <v>1.79</v>
          </cell>
          <cell r="N1743">
            <v>3.23</v>
          </cell>
          <cell r="O1743">
            <v>0</v>
          </cell>
          <cell r="P1743">
            <v>0</v>
          </cell>
          <cell r="Q1743">
            <v>0</v>
          </cell>
          <cell r="R1743">
            <v>4.41</v>
          </cell>
          <cell r="S1743">
            <v>4.5</v>
          </cell>
          <cell r="T1743">
            <v>2.125</v>
          </cell>
          <cell r="U1743">
            <v>34.18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2.58</v>
          </cell>
          <cell r="AB1743">
            <v>0</v>
          </cell>
          <cell r="AC1743">
            <v>19.100000000000001</v>
          </cell>
          <cell r="AD1743">
            <v>0</v>
          </cell>
          <cell r="AE1743">
            <v>0</v>
          </cell>
          <cell r="AF1743">
            <v>0</v>
          </cell>
          <cell r="AG1743">
            <v>4760</v>
          </cell>
          <cell r="AH1743">
            <v>348</v>
          </cell>
          <cell r="AI1743">
            <v>50400</v>
          </cell>
          <cell r="AJ1743">
            <v>2760</v>
          </cell>
          <cell r="AK1743">
            <v>2340</v>
          </cell>
          <cell r="AL1743">
            <v>17</v>
          </cell>
          <cell r="AM1743">
            <v>2520</v>
          </cell>
          <cell r="AN1743">
            <v>481</v>
          </cell>
          <cell r="AO1743">
            <v>302</v>
          </cell>
          <cell r="AP1743">
            <v>3.8</v>
          </cell>
          <cell r="AQ1743">
            <v>0</v>
          </cell>
          <cell r="AR1743">
            <v>445</v>
          </cell>
          <cell r="AS1743">
            <v>996000</v>
          </cell>
          <cell r="AT1743">
            <v>0</v>
          </cell>
          <cell r="AU1743">
            <v>166</v>
          </cell>
          <cell r="AV1743">
            <v>2240</v>
          </cell>
          <cell r="AW1743">
            <v>478</v>
          </cell>
          <cell r="AX1743">
            <v>1370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D1743" t="str">
            <v>W1000x883</v>
          </cell>
          <cell r="BE1743" t="str">
            <v>W1000x883</v>
          </cell>
          <cell r="BF1743">
            <v>882.6</v>
          </cell>
          <cell r="BG1743">
            <v>1123.4624939999999</v>
          </cell>
          <cell r="BH1743">
            <v>109.26299999999999</v>
          </cell>
          <cell r="BI1743">
            <v>0</v>
          </cell>
          <cell r="BJ1743">
            <v>0</v>
          </cell>
          <cell r="BK1743">
            <v>42.434699999999999</v>
          </cell>
          <cell r="BL1743">
            <v>0</v>
          </cell>
          <cell r="BM1743">
            <v>0</v>
          </cell>
          <cell r="BN1743">
            <v>4.5483900000000004</v>
          </cell>
          <cell r="BO1743">
            <v>8.2074300000000004</v>
          </cell>
          <cell r="BP1743">
            <v>0</v>
          </cell>
          <cell r="BQ1743">
            <v>0</v>
          </cell>
          <cell r="BR1743">
            <v>0</v>
          </cell>
          <cell r="BS1743">
            <v>11.20581</v>
          </cell>
          <cell r="BT1743">
            <v>11.4345</v>
          </cell>
          <cell r="BU1743">
            <v>5.3996249999999995</v>
          </cell>
          <cell r="BV1743">
            <v>86.6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2.58</v>
          </cell>
          <cell r="CC1743">
            <v>0</v>
          </cell>
          <cell r="CD1743">
            <v>19.100000000000001</v>
          </cell>
          <cell r="CE1743">
            <v>0</v>
          </cell>
          <cell r="CF1743">
            <v>0</v>
          </cell>
          <cell r="CG1743">
            <v>0</v>
          </cell>
          <cell r="CH1743">
            <v>334404.28000000003</v>
          </cell>
          <cell r="CI1743">
            <v>7.0509801949598425E-2</v>
          </cell>
          <cell r="CJ1743">
            <v>2101111.9686023542</v>
          </cell>
          <cell r="CK1743">
            <v>45281.73692196</v>
          </cell>
          <cell r="CL1743">
            <v>38391.037825139996</v>
          </cell>
          <cell r="CM1743">
            <v>43.196999999999996</v>
          </cell>
          <cell r="CN1743">
            <v>105055.59843011772</v>
          </cell>
          <cell r="CO1743">
            <v>7891.4911085009999</v>
          </cell>
          <cell r="CP1743">
            <v>4954.7407791420001</v>
          </cell>
          <cell r="CQ1743">
            <v>9.6557999999999993</v>
          </cell>
          <cell r="CR1743">
            <v>0</v>
          </cell>
          <cell r="CS1743">
            <v>18551.484643413645</v>
          </cell>
          <cell r="CT1743">
            <v>268094144.59605607</v>
          </cell>
          <cell r="CU1743">
            <v>0</v>
          </cell>
          <cell r="CV1743">
            <v>1071.8090459999999</v>
          </cell>
          <cell r="CW1743">
            <v>93382.75416010464</v>
          </cell>
          <cell r="CX1743">
            <v>7842.2718292379996</v>
          </cell>
          <cell r="CY1743">
            <v>22476.804196769997</v>
          </cell>
          <cell r="CZ1743">
            <v>0</v>
          </cell>
          <cell r="DA1743">
            <v>0</v>
          </cell>
          <cell r="DB1743">
            <v>0</v>
          </cell>
          <cell r="DC1743">
            <v>0</v>
          </cell>
        </row>
        <row r="1744">
          <cell r="C1744" t="str">
            <v>W44x230</v>
          </cell>
          <cell r="D1744" t="str">
            <v>F</v>
          </cell>
          <cell r="E1744">
            <v>230</v>
          </cell>
          <cell r="F1744">
            <v>67.7</v>
          </cell>
          <cell r="G1744">
            <v>42.9</v>
          </cell>
          <cell r="H1744">
            <v>0</v>
          </cell>
          <cell r="I1744">
            <v>0</v>
          </cell>
          <cell r="J1744">
            <v>15.8</v>
          </cell>
          <cell r="K1744">
            <v>0</v>
          </cell>
          <cell r="L1744">
            <v>0</v>
          </cell>
          <cell r="M1744">
            <v>0.71</v>
          </cell>
          <cell r="N1744">
            <v>1.22</v>
          </cell>
          <cell r="O1744">
            <v>0</v>
          </cell>
          <cell r="P1744">
            <v>0</v>
          </cell>
          <cell r="Q1744">
            <v>0</v>
          </cell>
          <cell r="R1744">
            <v>2.0099999999999998</v>
          </cell>
          <cell r="S1744">
            <v>2.0625</v>
          </cell>
          <cell r="T1744">
            <v>1.1875</v>
          </cell>
          <cell r="U1744">
            <v>38.879999999999995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6.45</v>
          </cell>
          <cell r="AB1744">
            <v>0</v>
          </cell>
          <cell r="AC1744">
            <v>54.527503526093085</v>
          </cell>
          <cell r="AD1744">
            <v>0</v>
          </cell>
          <cell r="AE1744">
            <v>0</v>
          </cell>
          <cell r="AF1744">
            <v>18</v>
          </cell>
          <cell r="AG1744">
            <v>1690</v>
          </cell>
          <cell r="AH1744">
            <v>21100</v>
          </cell>
          <cell r="AI1744">
            <v>16700</v>
          </cell>
          <cell r="AJ1744">
            <v>902</v>
          </cell>
          <cell r="AK1744">
            <v>776</v>
          </cell>
          <cell r="AL1744">
            <v>16.899999999999999</v>
          </cell>
          <cell r="AM1744">
            <v>336</v>
          </cell>
          <cell r="AN1744">
            <v>90</v>
          </cell>
          <cell r="AO1744">
            <v>57</v>
          </cell>
          <cell r="AP1744">
            <v>2.41</v>
          </cell>
          <cell r="AQ1744">
            <v>0</v>
          </cell>
          <cell r="AR1744">
            <v>20.100000000000001</v>
          </cell>
          <cell r="AS1744">
            <v>146000</v>
          </cell>
          <cell r="AT1744">
            <v>0</v>
          </cell>
          <cell r="AU1744">
            <v>123</v>
          </cell>
          <cell r="AV1744">
            <v>443</v>
          </cell>
          <cell r="AW1744">
            <v>144</v>
          </cell>
          <cell r="AX1744">
            <v>450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D1744" t="str">
            <v>W1100x343</v>
          </cell>
          <cell r="BE1744" t="str">
            <v>W1100x343</v>
          </cell>
          <cell r="BF1744">
            <v>342.3</v>
          </cell>
          <cell r="BG1744">
            <v>437.11730369999998</v>
          </cell>
          <cell r="BH1744">
            <v>109.0089</v>
          </cell>
          <cell r="BI1744">
            <v>0</v>
          </cell>
          <cell r="BJ1744">
            <v>0</v>
          </cell>
          <cell r="BK1744">
            <v>40.147800000000004</v>
          </cell>
          <cell r="BL1744">
            <v>0</v>
          </cell>
          <cell r="BM1744">
            <v>0</v>
          </cell>
          <cell r="BN1744">
            <v>1.8041099999999999</v>
          </cell>
          <cell r="BO1744">
            <v>3.1000199999999998</v>
          </cell>
          <cell r="BP1744">
            <v>0</v>
          </cell>
          <cell r="BQ1744">
            <v>0</v>
          </cell>
          <cell r="BR1744">
            <v>0</v>
          </cell>
          <cell r="BS1744">
            <v>5.1074099999999989</v>
          </cell>
          <cell r="BT1744">
            <v>5.2408124999999997</v>
          </cell>
          <cell r="BU1744">
            <v>3.0174374999999998</v>
          </cell>
          <cell r="BV1744">
            <v>98.5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6.45</v>
          </cell>
          <cell r="CC1744">
            <v>0</v>
          </cell>
          <cell r="CD1744">
            <v>54.8</v>
          </cell>
          <cell r="CE1744">
            <v>0</v>
          </cell>
          <cell r="CF1744">
            <v>0</v>
          </cell>
          <cell r="CG1744">
            <v>1510.4395</v>
          </cell>
          <cell r="CH1744">
            <v>118727.57</v>
          </cell>
          <cell r="CI1744">
            <v>4.2751632791279501</v>
          </cell>
          <cell r="CJ1744">
            <v>867125.57434382872</v>
          </cell>
          <cell r="CK1744">
            <v>18047.0690631</v>
          </cell>
          <cell r="CL1744">
            <v>15930.640054791</v>
          </cell>
          <cell r="CM1744">
            <v>44.467500000000001</v>
          </cell>
          <cell r="CN1744">
            <v>33184.228710465752</v>
          </cell>
          <cell r="CO1744">
            <v>2575.8089480969998</v>
          </cell>
          <cell r="CP1744">
            <v>1657.049068521</v>
          </cell>
          <cell r="CQ1744">
            <v>8.7156300000000009</v>
          </cell>
          <cell r="CR1744">
            <v>0</v>
          </cell>
          <cell r="CS1744">
            <v>1038.0493654404488</v>
          </cell>
          <cell r="CT1744">
            <v>93133106.45605965</v>
          </cell>
          <cell r="CU1744">
            <v>0</v>
          </cell>
          <cell r="CV1744">
            <v>1058.8956839999998</v>
          </cell>
          <cell r="CW1744">
            <v>32892.40760371543</v>
          </cell>
          <cell r="CX1744">
            <v>3133.6274464109997</v>
          </cell>
          <cell r="CY1744">
            <v>8957.9088258659995</v>
          </cell>
          <cell r="CZ1744">
            <v>0</v>
          </cell>
          <cell r="DA1744">
            <v>0</v>
          </cell>
          <cell r="DB1744">
            <v>0</v>
          </cell>
          <cell r="DC1744">
            <v>0</v>
          </cell>
        </row>
        <row r="1745">
          <cell r="C1745" t="str">
            <v>W44x262</v>
          </cell>
          <cell r="D1745" t="str">
            <v>F</v>
          </cell>
          <cell r="E1745">
            <v>262</v>
          </cell>
          <cell r="F1745">
            <v>77.2</v>
          </cell>
          <cell r="G1745">
            <v>43.3</v>
          </cell>
          <cell r="H1745">
            <v>0</v>
          </cell>
          <cell r="I1745">
            <v>0</v>
          </cell>
          <cell r="J1745">
            <v>15.8</v>
          </cell>
          <cell r="K1745">
            <v>0</v>
          </cell>
          <cell r="L1745">
            <v>0</v>
          </cell>
          <cell r="M1745">
            <v>0.79</v>
          </cell>
          <cell r="N1745">
            <v>1.42</v>
          </cell>
          <cell r="O1745">
            <v>0</v>
          </cell>
          <cell r="P1745">
            <v>0</v>
          </cell>
          <cell r="Q1745">
            <v>0</v>
          </cell>
          <cell r="R1745">
            <v>2.21</v>
          </cell>
          <cell r="S1745">
            <v>2.25</v>
          </cell>
          <cell r="T1745">
            <v>1.1875</v>
          </cell>
          <cell r="U1745">
            <v>38.879999999999995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5.55</v>
          </cell>
          <cell r="AB1745">
            <v>0</v>
          </cell>
          <cell r="AC1745">
            <v>49.155019059720459</v>
          </cell>
          <cell r="AD1745">
            <v>0</v>
          </cell>
          <cell r="AE1745">
            <v>0</v>
          </cell>
          <cell r="AF1745">
            <v>21.8</v>
          </cell>
          <cell r="AG1745">
            <v>1930</v>
          </cell>
          <cell r="AH1745">
            <v>12300</v>
          </cell>
          <cell r="AI1745">
            <v>19200</v>
          </cell>
          <cell r="AJ1745">
            <v>1030</v>
          </cell>
          <cell r="AK1745">
            <v>889</v>
          </cell>
          <cell r="AL1745">
            <v>17.100000000000001</v>
          </cell>
          <cell r="AM1745">
            <v>391</v>
          </cell>
          <cell r="AN1745">
            <v>105</v>
          </cell>
          <cell r="AO1745">
            <v>66</v>
          </cell>
          <cell r="AP1745">
            <v>2.44</v>
          </cell>
          <cell r="AQ1745">
            <v>0</v>
          </cell>
          <cell r="AR1745">
            <v>30</v>
          </cell>
          <cell r="AS1745">
            <v>172000</v>
          </cell>
          <cell r="AT1745">
            <v>0</v>
          </cell>
          <cell r="AU1745">
            <v>124</v>
          </cell>
          <cell r="AV1745">
            <v>517</v>
          </cell>
          <cell r="AW1745">
            <v>166</v>
          </cell>
          <cell r="AX1745">
            <v>517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D1745" t="str">
            <v>W1100x390</v>
          </cell>
          <cell r="BE1745" t="str">
            <v>W1100x390</v>
          </cell>
          <cell r="BF1745">
            <v>390</v>
          </cell>
          <cell r="BG1745">
            <v>498.45577320000001</v>
          </cell>
          <cell r="BH1745">
            <v>110.02529999999999</v>
          </cell>
          <cell r="BI1745">
            <v>0</v>
          </cell>
          <cell r="BJ1745">
            <v>0</v>
          </cell>
          <cell r="BK1745">
            <v>40.147800000000004</v>
          </cell>
          <cell r="BL1745">
            <v>0</v>
          </cell>
          <cell r="BM1745">
            <v>0</v>
          </cell>
          <cell r="BN1745">
            <v>2.00739</v>
          </cell>
          <cell r="BO1745">
            <v>3.6082199999999998</v>
          </cell>
          <cell r="BP1745">
            <v>0</v>
          </cell>
          <cell r="BQ1745">
            <v>0</v>
          </cell>
          <cell r="BR1745">
            <v>0</v>
          </cell>
          <cell r="BS1745">
            <v>5.6156099999999993</v>
          </cell>
          <cell r="BT1745">
            <v>5.7172499999999999</v>
          </cell>
          <cell r="BU1745">
            <v>3.0174374999999998</v>
          </cell>
          <cell r="BV1745">
            <v>98.5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5.55</v>
          </cell>
          <cell r="CC1745">
            <v>0</v>
          </cell>
          <cell r="CD1745">
            <v>49.2</v>
          </cell>
          <cell r="CE1745">
            <v>0</v>
          </cell>
          <cell r="CF1745">
            <v>0</v>
          </cell>
          <cell r="CG1745">
            <v>1868.7298000000001</v>
          </cell>
          <cell r="CH1745">
            <v>135588.29</v>
          </cell>
          <cell r="CI1745">
            <v>2.492156793046151</v>
          </cell>
          <cell r="CJ1745">
            <v>1008867.2547654161</v>
          </cell>
          <cell r="CK1745">
            <v>20836.161554669998</v>
          </cell>
          <cell r="CL1745">
            <v>18375.197591519998</v>
          </cell>
          <cell r="CM1745">
            <v>44.975699999999996</v>
          </cell>
          <cell r="CN1745">
            <v>38645.452279650446</v>
          </cell>
          <cell r="CO1745">
            <v>3002.3760350429998</v>
          </cell>
          <cell r="CP1745">
            <v>1935.958317678</v>
          </cell>
          <cell r="CQ1745">
            <v>8.7918599999999998</v>
          </cell>
          <cell r="CR1745">
            <v>0</v>
          </cell>
          <cell r="CS1745">
            <v>1571.6651034981899</v>
          </cell>
          <cell r="CT1745">
            <v>109552526.95842853</v>
          </cell>
          <cell r="CU1745">
            <v>0</v>
          </cell>
          <cell r="CV1745">
            <v>1065.352365</v>
          </cell>
          <cell r="CW1745">
            <v>38437.008631971643</v>
          </cell>
          <cell r="CX1745">
            <v>3642.2266654619998</v>
          </cell>
          <cell r="CY1745">
            <v>10336.048645229999</v>
          </cell>
          <cell r="CZ1745">
            <v>0</v>
          </cell>
          <cell r="DA1745">
            <v>0</v>
          </cell>
          <cell r="DB1745">
            <v>0</v>
          </cell>
          <cell r="DC1745">
            <v>0</v>
          </cell>
        </row>
        <row r="1746">
          <cell r="C1746" t="str">
            <v>W44x290</v>
          </cell>
          <cell r="D1746" t="str">
            <v>F</v>
          </cell>
          <cell r="E1746">
            <v>290</v>
          </cell>
          <cell r="F1746">
            <v>85.8</v>
          </cell>
          <cell r="G1746">
            <v>43.6</v>
          </cell>
          <cell r="H1746">
            <v>0</v>
          </cell>
          <cell r="I1746">
            <v>0</v>
          </cell>
          <cell r="J1746">
            <v>15.8</v>
          </cell>
          <cell r="K1746">
            <v>0</v>
          </cell>
          <cell r="L1746">
            <v>0</v>
          </cell>
          <cell r="M1746">
            <v>0.87</v>
          </cell>
          <cell r="N1746">
            <v>1.58</v>
          </cell>
          <cell r="O1746">
            <v>0</v>
          </cell>
          <cell r="P1746">
            <v>0</v>
          </cell>
          <cell r="Q1746">
            <v>0</v>
          </cell>
          <cell r="R1746">
            <v>2.37</v>
          </cell>
          <cell r="S1746">
            <v>2.4375</v>
          </cell>
          <cell r="T1746">
            <v>1.25</v>
          </cell>
          <cell r="U1746">
            <v>38.86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5.01</v>
          </cell>
          <cell r="AB1746">
            <v>0</v>
          </cell>
          <cell r="AC1746">
            <v>44.7</v>
          </cell>
          <cell r="AD1746">
            <v>0</v>
          </cell>
          <cell r="AE1746">
            <v>0</v>
          </cell>
          <cell r="AF1746">
            <v>32.200000000000003</v>
          </cell>
          <cell r="AG1746">
            <v>2150</v>
          </cell>
          <cell r="AH1746">
            <v>8170</v>
          </cell>
          <cell r="AI1746">
            <v>27100</v>
          </cell>
          <cell r="AJ1746">
            <v>1420</v>
          </cell>
          <cell r="AK1746">
            <v>1240</v>
          </cell>
          <cell r="AL1746">
            <v>17.8</v>
          </cell>
          <cell r="AM1746">
            <v>1050</v>
          </cell>
          <cell r="AN1746">
            <v>206</v>
          </cell>
          <cell r="AO1746">
            <v>132</v>
          </cell>
          <cell r="AP1746">
            <v>3.49</v>
          </cell>
          <cell r="AQ1746">
            <v>0</v>
          </cell>
          <cell r="AR1746">
            <v>51.5</v>
          </cell>
          <cell r="AS1746">
            <v>464000</v>
          </cell>
          <cell r="AT1746">
            <v>0</v>
          </cell>
          <cell r="AU1746">
            <v>166</v>
          </cell>
          <cell r="AV1746">
            <v>1040</v>
          </cell>
          <cell r="AW1746">
            <v>248</v>
          </cell>
          <cell r="AX1746">
            <v>704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D1746" t="str">
            <v>W1100x433</v>
          </cell>
          <cell r="BE1746" t="str">
            <v>W1100x433</v>
          </cell>
          <cell r="BF1746">
            <v>431.6</v>
          </cell>
          <cell r="BG1746">
            <v>553.9832298</v>
          </cell>
          <cell r="BH1746">
            <v>110.7876</v>
          </cell>
          <cell r="BI1746">
            <v>0</v>
          </cell>
          <cell r="BJ1746">
            <v>0</v>
          </cell>
          <cell r="BK1746">
            <v>40.147800000000004</v>
          </cell>
          <cell r="BL1746">
            <v>0</v>
          </cell>
          <cell r="BM1746">
            <v>0</v>
          </cell>
          <cell r="BN1746">
            <v>2.2106699999999999</v>
          </cell>
          <cell r="BO1746">
            <v>4.01478</v>
          </cell>
          <cell r="BP1746">
            <v>0</v>
          </cell>
          <cell r="BQ1746">
            <v>0</v>
          </cell>
          <cell r="BR1746">
            <v>0</v>
          </cell>
          <cell r="BS1746">
            <v>6.02217</v>
          </cell>
          <cell r="BT1746">
            <v>6.1936875000000002</v>
          </cell>
          <cell r="BU1746">
            <v>3.17625</v>
          </cell>
          <cell r="BV1746">
            <v>98.5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5.01</v>
          </cell>
          <cell r="CC1746">
            <v>0</v>
          </cell>
          <cell r="CD1746">
            <v>44.7</v>
          </cell>
          <cell r="CE1746">
            <v>0</v>
          </cell>
          <cell r="CF1746">
            <v>0</v>
          </cell>
          <cell r="CG1746">
            <v>2262.1466</v>
          </cell>
          <cell r="CH1746">
            <v>151043.95000000001</v>
          </cell>
          <cell r="CI1746">
            <v>1.6553594308282158</v>
          </cell>
          <cell r="CJ1746">
            <v>1129764.5704191232</v>
          </cell>
          <cell r="CK1746">
            <v>23297.125517819997</v>
          </cell>
          <cell r="CL1746">
            <v>20343.96876204</v>
          </cell>
          <cell r="CM1746">
            <v>45.229799999999997</v>
          </cell>
          <cell r="CN1746">
            <v>43773.166012549045</v>
          </cell>
          <cell r="CO1746">
            <v>3379.7238427259999</v>
          </cell>
          <cell r="CP1746">
            <v>2165.6482875719998</v>
          </cell>
          <cell r="CQ1746">
            <v>8.8680900000000005</v>
          </cell>
          <cell r="CR1746">
            <v>0</v>
          </cell>
          <cell r="CS1746">
            <v>2146.9695710916913</v>
          </cell>
          <cell r="CT1746">
            <v>124895264.14916669</v>
          </cell>
          <cell r="CU1746">
            <v>0</v>
          </cell>
          <cell r="CV1746">
            <v>1071.8090459999999</v>
          </cell>
          <cell r="CW1746">
            <v>43356.278717191439</v>
          </cell>
          <cell r="CX1746">
            <v>4068.7937524079998</v>
          </cell>
          <cell r="CY1746">
            <v>11550.124200384</v>
          </cell>
          <cell r="CZ1746">
            <v>0</v>
          </cell>
          <cell r="DA1746">
            <v>0</v>
          </cell>
          <cell r="DB1746">
            <v>0</v>
          </cell>
          <cell r="DC1746">
            <v>0</v>
          </cell>
        </row>
        <row r="1747">
          <cell r="C1747" t="str">
            <v>W44x335</v>
          </cell>
          <cell r="D1747" t="str">
            <v>F</v>
          </cell>
          <cell r="E1747">
            <v>335</v>
          </cell>
          <cell r="F1747">
            <v>98.3</v>
          </cell>
          <cell r="G1747">
            <v>44</v>
          </cell>
          <cell r="H1747">
            <v>0</v>
          </cell>
          <cell r="I1747">
            <v>0</v>
          </cell>
          <cell r="J1747">
            <v>16</v>
          </cell>
          <cell r="K1747">
            <v>0</v>
          </cell>
          <cell r="L1747">
            <v>0</v>
          </cell>
          <cell r="M1747">
            <v>1.02</v>
          </cell>
          <cell r="N1747">
            <v>1.77</v>
          </cell>
          <cell r="O1747">
            <v>0</v>
          </cell>
          <cell r="P1747">
            <v>0</v>
          </cell>
          <cell r="Q1747">
            <v>0</v>
          </cell>
          <cell r="R1747">
            <v>2.56</v>
          </cell>
          <cell r="S1747">
            <v>2.625</v>
          </cell>
          <cell r="T1747">
            <v>1.3125</v>
          </cell>
          <cell r="U1747">
            <v>38.880000000000003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4.51</v>
          </cell>
          <cell r="AB1747">
            <v>0</v>
          </cell>
          <cell r="AC1747">
            <v>44.647398843930631</v>
          </cell>
          <cell r="AD1747">
            <v>0</v>
          </cell>
          <cell r="AE1747">
            <v>0</v>
          </cell>
          <cell r="AF1747">
            <v>26</v>
          </cell>
          <cell r="AG1747">
            <v>2430</v>
          </cell>
          <cell r="AH1747">
            <v>5110</v>
          </cell>
          <cell r="AI1747">
            <v>21400</v>
          </cell>
          <cell r="AJ1747">
            <v>1150</v>
          </cell>
          <cell r="AK1747">
            <v>983</v>
          </cell>
          <cell r="AL1747">
            <v>17.2</v>
          </cell>
          <cell r="AM1747">
            <v>435</v>
          </cell>
          <cell r="AN1747">
            <v>118</v>
          </cell>
          <cell r="AO1747">
            <v>74</v>
          </cell>
          <cell r="AP1747">
            <v>2.44</v>
          </cell>
          <cell r="AQ1747">
            <v>0</v>
          </cell>
          <cell r="AR1747">
            <v>40.700000000000003</v>
          </cell>
          <cell r="AS1747">
            <v>192000</v>
          </cell>
          <cell r="AT1747">
            <v>0</v>
          </cell>
          <cell r="AU1747">
            <v>124</v>
          </cell>
          <cell r="AV1747">
            <v>577</v>
          </cell>
          <cell r="AW1747">
            <v>184</v>
          </cell>
          <cell r="AX1747">
            <v>574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D1747" t="str">
            <v>W1100x499</v>
          </cell>
          <cell r="BE1747" t="str">
            <v>W1100x499</v>
          </cell>
          <cell r="BF1747">
            <v>498.6</v>
          </cell>
          <cell r="BG1747">
            <v>634.69174229999999</v>
          </cell>
          <cell r="BH1747">
            <v>111.804</v>
          </cell>
          <cell r="BI1747">
            <v>0</v>
          </cell>
          <cell r="BJ1747">
            <v>0</v>
          </cell>
          <cell r="BK1747">
            <v>40.655999999999999</v>
          </cell>
          <cell r="BL1747">
            <v>0</v>
          </cell>
          <cell r="BM1747">
            <v>0</v>
          </cell>
          <cell r="BN1747">
            <v>2.5918199999999998</v>
          </cell>
          <cell r="BO1747">
            <v>4.4975699999999996</v>
          </cell>
          <cell r="BP1747">
            <v>0</v>
          </cell>
          <cell r="BQ1747">
            <v>0</v>
          </cell>
          <cell r="BR1747">
            <v>0</v>
          </cell>
          <cell r="BS1747">
            <v>6.5049599999999996</v>
          </cell>
          <cell r="BT1747">
            <v>6.6701249999999996</v>
          </cell>
          <cell r="BU1747">
            <v>3.3350624999999998</v>
          </cell>
          <cell r="BV1747">
            <v>98.5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4.51</v>
          </cell>
          <cell r="CC1747">
            <v>0</v>
          </cell>
          <cell r="CD1747">
            <v>38.1</v>
          </cell>
          <cell r="CE1747">
            <v>0</v>
          </cell>
          <cell r="CF1747">
            <v>0</v>
          </cell>
          <cell r="CG1747">
            <v>3112.2078999999999</v>
          </cell>
          <cell r="CH1747">
            <v>170714.79</v>
          </cell>
          <cell r="CI1747">
            <v>1.0353594481679538</v>
          </cell>
          <cell r="CJ1747">
            <v>1296519.4885621672</v>
          </cell>
          <cell r="CK1747">
            <v>26578.41080202</v>
          </cell>
          <cell r="CL1747">
            <v>23133.061253609998</v>
          </cell>
          <cell r="CM1747">
            <v>45.229799999999997</v>
          </cell>
          <cell r="CN1747">
            <v>50026.475442913201</v>
          </cell>
          <cell r="CO1747">
            <v>3871.9166353559999</v>
          </cell>
          <cell r="CP1747">
            <v>2477.370389571</v>
          </cell>
          <cell r="CQ1747">
            <v>8.8934999999999995</v>
          </cell>
          <cell r="CR1747">
            <v>0</v>
          </cell>
          <cell r="CS1747">
            <v>3101.6414774606187</v>
          </cell>
          <cell r="CT1747">
            <v>144275563.75852013</v>
          </cell>
          <cell r="CU1747">
            <v>0</v>
          </cell>
          <cell r="CV1747">
            <v>1084.7224079999999</v>
          </cell>
          <cell r="CW1747">
            <v>49609.588147555587</v>
          </cell>
          <cell r="CX1747">
            <v>4577.3929714589995</v>
          </cell>
          <cell r="CY1747">
            <v>13207.173268904999</v>
          </cell>
          <cell r="CZ1747">
            <v>0</v>
          </cell>
          <cell r="DA1747">
            <v>0</v>
          </cell>
          <cell r="DB1747">
            <v>0</v>
          </cell>
          <cell r="DC1747">
            <v>0</v>
          </cell>
        </row>
        <row r="1748">
          <cell r="C1748" t="str">
            <v>W4x13</v>
          </cell>
          <cell r="D1748" t="str">
            <v>F</v>
          </cell>
          <cell r="E1748">
            <v>13</v>
          </cell>
          <cell r="F1748">
            <v>3.83</v>
          </cell>
          <cell r="G1748">
            <v>4.16</v>
          </cell>
          <cell r="H1748">
            <v>0</v>
          </cell>
          <cell r="I1748">
            <v>0</v>
          </cell>
          <cell r="J1748">
            <v>4.0599999999999996</v>
          </cell>
          <cell r="K1748">
            <v>0</v>
          </cell>
          <cell r="L1748">
            <v>0</v>
          </cell>
          <cell r="M1748">
            <v>0.28000000000000003</v>
          </cell>
          <cell r="N1748">
            <v>0.34499999999999997</v>
          </cell>
          <cell r="O1748">
            <v>0</v>
          </cell>
          <cell r="P1748">
            <v>0</v>
          </cell>
          <cell r="Q1748">
            <v>0</v>
          </cell>
          <cell r="R1748">
            <v>0.59499999999999997</v>
          </cell>
          <cell r="S1748">
            <v>0.75</v>
          </cell>
          <cell r="T1748">
            <v>0.5</v>
          </cell>
          <cell r="U1748">
            <v>2.97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5.88</v>
          </cell>
          <cell r="AB1748">
            <v>0</v>
          </cell>
          <cell r="AC1748">
            <v>10.6</v>
          </cell>
          <cell r="AD1748">
            <v>0</v>
          </cell>
          <cell r="AE1748">
            <v>0</v>
          </cell>
          <cell r="AF1748">
            <v>0</v>
          </cell>
          <cell r="AG1748">
            <v>5580</v>
          </cell>
          <cell r="AH1748">
            <v>152</v>
          </cell>
          <cell r="AI1748">
            <v>11.3</v>
          </cell>
          <cell r="AJ1748">
            <v>6.28</v>
          </cell>
          <cell r="AK1748">
            <v>5.46</v>
          </cell>
          <cell r="AL1748">
            <v>1.72</v>
          </cell>
          <cell r="AM1748">
            <v>3.86</v>
          </cell>
          <cell r="AN1748">
            <v>2.92</v>
          </cell>
          <cell r="AO1748">
            <v>1.9</v>
          </cell>
          <cell r="AP1748">
            <v>1</v>
          </cell>
          <cell r="AQ1748">
            <v>0</v>
          </cell>
          <cell r="AR1748">
            <v>0.151</v>
          </cell>
          <cell r="AS1748">
            <v>14</v>
          </cell>
          <cell r="AT1748">
            <v>0</v>
          </cell>
          <cell r="AU1748">
            <v>3.87</v>
          </cell>
          <cell r="AV1748">
            <v>1.36</v>
          </cell>
          <cell r="AW1748">
            <v>1.24</v>
          </cell>
          <cell r="AX1748">
            <v>3.09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D1748" t="str">
            <v>W100x19.3</v>
          </cell>
          <cell r="BE1748" t="str">
            <v>W100x19.3</v>
          </cell>
          <cell r="BF1748">
            <v>19.400000000000002</v>
          </cell>
          <cell r="BG1748">
            <v>24.729088229999999</v>
          </cell>
          <cell r="BH1748">
            <v>10.57056</v>
          </cell>
          <cell r="BI1748">
            <v>0</v>
          </cell>
          <cell r="BJ1748">
            <v>0</v>
          </cell>
          <cell r="BK1748">
            <v>10.316459999999999</v>
          </cell>
          <cell r="BL1748">
            <v>0</v>
          </cell>
          <cell r="BM1748">
            <v>0</v>
          </cell>
          <cell r="BN1748">
            <v>0.71148</v>
          </cell>
          <cell r="BO1748">
            <v>0.8766449999999999</v>
          </cell>
          <cell r="BP1748">
            <v>0</v>
          </cell>
          <cell r="BQ1748">
            <v>0</v>
          </cell>
          <cell r="BR1748">
            <v>0</v>
          </cell>
          <cell r="BS1748">
            <v>1.511895</v>
          </cell>
          <cell r="BT1748">
            <v>1.9057499999999998</v>
          </cell>
          <cell r="BU1748">
            <v>1.2705</v>
          </cell>
          <cell r="BV1748">
            <v>7.3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5.88</v>
          </cell>
          <cell r="CC1748">
            <v>0</v>
          </cell>
          <cell r="CD1748">
            <v>10.6</v>
          </cell>
          <cell r="CE1748">
            <v>0</v>
          </cell>
          <cell r="CF1748">
            <v>0</v>
          </cell>
          <cell r="CG1748">
            <v>0</v>
          </cell>
          <cell r="CH1748">
            <v>392011.74</v>
          </cell>
          <cell r="CI1748">
            <v>3.0797384759594711E-2</v>
          </cell>
          <cell r="CJ1748">
            <v>471.08264375409931</v>
          </cell>
          <cell r="CK1748">
            <v>103.03235792388</v>
          </cell>
          <cell r="CL1748">
            <v>89.579088258659993</v>
          </cell>
          <cell r="CM1748">
            <v>4.37052</v>
          </cell>
          <cell r="CN1748">
            <v>160.91849600803744</v>
          </cell>
          <cell r="CO1748">
            <v>47.906765149319995</v>
          </cell>
          <cell r="CP1748">
            <v>31.172210199899997</v>
          </cell>
          <cell r="CQ1748">
            <v>2.5409999999999999</v>
          </cell>
          <cell r="CR1748">
            <v>0</v>
          </cell>
          <cell r="CS1748">
            <v>6.2949981598999107</v>
          </cell>
          <cell r="CT1748">
            <v>3768.3915907076157</v>
          </cell>
          <cell r="CU1748">
            <v>0</v>
          </cell>
          <cell r="CV1748">
            <v>24.987355470000001</v>
          </cell>
          <cell r="CW1748">
            <v>56.696672168634962</v>
          </cell>
          <cell r="CX1748">
            <v>20.343968762039999</v>
          </cell>
          <cell r="CY1748">
            <v>50.695857640889997</v>
          </cell>
          <cell r="CZ1748">
            <v>0</v>
          </cell>
          <cell r="DA1748">
            <v>0</v>
          </cell>
          <cell r="DB1748">
            <v>0</v>
          </cell>
          <cell r="DC1748">
            <v>0</v>
          </cell>
        </row>
        <row r="1749">
          <cell r="C1749" t="str">
            <v>W5x16</v>
          </cell>
          <cell r="D1749" t="str">
            <v>F</v>
          </cell>
          <cell r="E1749">
            <v>16</v>
          </cell>
          <cell r="F1749">
            <v>4.71</v>
          </cell>
          <cell r="G1749">
            <v>5.01</v>
          </cell>
          <cell r="H1749">
            <v>0</v>
          </cell>
          <cell r="I1749">
            <v>0</v>
          </cell>
          <cell r="J1749">
            <v>5</v>
          </cell>
          <cell r="K1749">
            <v>0</v>
          </cell>
          <cell r="L1749">
            <v>0</v>
          </cell>
          <cell r="M1749">
            <v>0.24</v>
          </cell>
          <cell r="N1749">
            <v>0.36</v>
          </cell>
          <cell r="O1749">
            <v>0</v>
          </cell>
          <cell r="P1749">
            <v>0</v>
          </cell>
          <cell r="Q1749">
            <v>0</v>
          </cell>
          <cell r="R1749">
            <v>0.66</v>
          </cell>
          <cell r="S1749">
            <v>0.75</v>
          </cell>
          <cell r="T1749">
            <v>0.4375</v>
          </cell>
          <cell r="U1749">
            <v>3.6899999999999995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6.94</v>
          </cell>
          <cell r="AB1749">
            <v>0</v>
          </cell>
          <cell r="AC1749">
            <v>37.7392578125</v>
          </cell>
          <cell r="AD1749">
            <v>0</v>
          </cell>
          <cell r="AE1749">
            <v>0</v>
          </cell>
          <cell r="AF1749">
            <v>35.700000000000003</v>
          </cell>
          <cell r="AG1749">
            <v>4450</v>
          </cell>
          <cell r="AH1749">
            <v>342</v>
          </cell>
          <cell r="AI1749">
            <v>24600</v>
          </cell>
          <cell r="AJ1749">
            <v>1310</v>
          </cell>
          <cell r="AK1749">
            <v>1120</v>
          </cell>
          <cell r="AL1749">
            <v>17.100000000000001</v>
          </cell>
          <cell r="AM1749">
            <v>490</v>
          </cell>
          <cell r="AN1749">
            <v>135</v>
          </cell>
          <cell r="AO1749">
            <v>83</v>
          </cell>
          <cell r="AP1749">
            <v>2.42</v>
          </cell>
          <cell r="AQ1749">
            <v>0</v>
          </cell>
          <cell r="AR1749">
            <v>60</v>
          </cell>
          <cell r="AS1749">
            <v>219000</v>
          </cell>
          <cell r="AT1749">
            <v>0</v>
          </cell>
          <cell r="AU1749">
            <v>125</v>
          </cell>
          <cell r="AV1749">
            <v>653</v>
          </cell>
          <cell r="AW1749">
            <v>204</v>
          </cell>
          <cell r="AX1749">
            <v>657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D1749" t="str">
            <v>W130x23.8</v>
          </cell>
          <cell r="BE1749" t="str">
            <v>W130x23.8</v>
          </cell>
          <cell r="BF1749">
            <v>23.900000000000002</v>
          </cell>
          <cell r="BG1749">
            <v>30.410967509999999</v>
          </cell>
          <cell r="BH1749">
            <v>12.730409999999999</v>
          </cell>
          <cell r="BI1749">
            <v>0</v>
          </cell>
          <cell r="BJ1749">
            <v>0</v>
          </cell>
          <cell r="BK1749">
            <v>12.705</v>
          </cell>
          <cell r="BL1749">
            <v>0</v>
          </cell>
          <cell r="BM1749">
            <v>0</v>
          </cell>
          <cell r="BN1749">
            <v>0.60983999999999994</v>
          </cell>
          <cell r="BO1749">
            <v>0.91475999999999991</v>
          </cell>
          <cell r="BP1749">
            <v>0</v>
          </cell>
          <cell r="BQ1749">
            <v>0</v>
          </cell>
          <cell r="BR1749">
            <v>0</v>
          </cell>
          <cell r="BS1749">
            <v>1.67706</v>
          </cell>
          <cell r="BT1749">
            <v>1.9057499999999998</v>
          </cell>
          <cell r="BU1749">
            <v>1.1116874999999999</v>
          </cell>
          <cell r="BV1749">
            <v>9.1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6.94</v>
          </cell>
          <cell r="CC1749">
            <v>0</v>
          </cell>
          <cell r="CD1749">
            <v>15.4</v>
          </cell>
          <cell r="CE1749">
            <v>0</v>
          </cell>
          <cell r="CF1749">
            <v>0</v>
          </cell>
          <cell r="CG1749">
            <v>0</v>
          </cell>
          <cell r="CH1749">
            <v>312625.84999999998</v>
          </cell>
          <cell r="CI1749">
            <v>6.9294115709088097E-2</v>
          </cell>
          <cell r="CJ1749">
            <v>892.13881206528526</v>
          </cell>
          <cell r="CK1749">
            <v>157.99388643423001</v>
          </cell>
          <cell r="CL1749">
            <v>140.27494589955</v>
          </cell>
          <cell r="CM1749">
            <v>5.4123299999999999</v>
          </cell>
          <cell r="CN1749">
            <v>313.08235881356507</v>
          </cell>
          <cell r="CO1749">
            <v>75.141433008180002</v>
          </cell>
          <cell r="CP1749">
            <v>49.219279262999997</v>
          </cell>
          <cell r="CQ1749">
            <v>3.20166</v>
          </cell>
          <cell r="CR1749">
            <v>0</v>
          </cell>
          <cell r="CS1749">
            <v>8.0042360708661118</v>
          </cell>
          <cell r="CT1749">
            <v>10928.335613052086</v>
          </cell>
          <cell r="CU1749">
            <v>0</v>
          </cell>
          <cell r="CV1749">
            <v>37.513316609999997</v>
          </cell>
          <cell r="CW1749">
            <v>109.22447138369382</v>
          </cell>
          <cell r="CX1749">
            <v>32.64878857779</v>
          </cell>
          <cell r="CY1749">
            <v>77.766461235539992</v>
          </cell>
          <cell r="CZ1749">
            <v>0</v>
          </cell>
          <cell r="DA1749">
            <v>0</v>
          </cell>
          <cell r="DB1749">
            <v>0</v>
          </cell>
          <cell r="DC1749">
            <v>0</v>
          </cell>
        </row>
        <row r="1750">
          <cell r="C1750" t="str">
            <v>W5x19</v>
          </cell>
          <cell r="D1750" t="str">
            <v>F</v>
          </cell>
          <cell r="E1750">
            <v>19</v>
          </cell>
          <cell r="F1750">
            <v>5.56</v>
          </cell>
          <cell r="G1750">
            <v>5.15</v>
          </cell>
          <cell r="H1750">
            <v>0</v>
          </cell>
          <cell r="I1750">
            <v>0</v>
          </cell>
          <cell r="J1750">
            <v>5.03</v>
          </cell>
          <cell r="K1750">
            <v>0</v>
          </cell>
          <cell r="L1750">
            <v>0</v>
          </cell>
          <cell r="M1750">
            <v>0.27</v>
          </cell>
          <cell r="N1750">
            <v>0.43</v>
          </cell>
          <cell r="O1750">
            <v>0</v>
          </cell>
          <cell r="P1750">
            <v>0</v>
          </cell>
          <cell r="Q1750">
            <v>0</v>
          </cell>
          <cell r="R1750">
            <v>0.73</v>
          </cell>
          <cell r="S1750">
            <v>0.8125</v>
          </cell>
          <cell r="T1750">
            <v>0.4375</v>
          </cell>
          <cell r="U1750">
            <v>3.6900000000000004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5.85</v>
          </cell>
          <cell r="AB1750">
            <v>0</v>
          </cell>
          <cell r="AC1750">
            <v>13.7</v>
          </cell>
          <cell r="AD1750">
            <v>0</v>
          </cell>
          <cell r="AE1750">
            <v>0</v>
          </cell>
          <cell r="AF1750">
            <v>0</v>
          </cell>
          <cell r="AG1750">
            <v>5200</v>
          </cell>
          <cell r="AH1750">
            <v>185</v>
          </cell>
          <cell r="AI1750">
            <v>26.3</v>
          </cell>
          <cell r="AJ1750">
            <v>11.6</v>
          </cell>
          <cell r="AK1750">
            <v>10.199999999999999</v>
          </cell>
          <cell r="AL1750">
            <v>2.17</v>
          </cell>
          <cell r="AM1750">
            <v>9.1300000000000008</v>
          </cell>
          <cell r="AN1750">
            <v>5.53</v>
          </cell>
          <cell r="AO1750">
            <v>3.63</v>
          </cell>
          <cell r="AP1750">
            <v>1.28</v>
          </cell>
          <cell r="AQ1750">
            <v>0</v>
          </cell>
          <cell r="AR1750">
            <v>0.316</v>
          </cell>
          <cell r="AS1750">
            <v>50.9</v>
          </cell>
          <cell r="AT1750">
            <v>0</v>
          </cell>
          <cell r="AU1750">
            <v>5.94</v>
          </cell>
          <cell r="AV1750">
            <v>3.21</v>
          </cell>
          <cell r="AW1750">
            <v>2.42</v>
          </cell>
          <cell r="AX1750">
            <v>5.73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D1750" t="str">
            <v>W130x28.1</v>
          </cell>
          <cell r="BE1750" t="str">
            <v>W130x28.1</v>
          </cell>
          <cell r="BF1750">
            <v>28.3</v>
          </cell>
          <cell r="BG1750">
            <v>35.899146359999996</v>
          </cell>
          <cell r="BH1750">
            <v>13.08615</v>
          </cell>
          <cell r="BI1750">
            <v>0</v>
          </cell>
          <cell r="BJ1750">
            <v>0</v>
          </cell>
          <cell r="BK1750">
            <v>12.781230000000001</v>
          </cell>
          <cell r="BL1750">
            <v>0</v>
          </cell>
          <cell r="BM1750">
            <v>0</v>
          </cell>
          <cell r="BN1750">
            <v>0.68607000000000007</v>
          </cell>
          <cell r="BO1750">
            <v>1.09263</v>
          </cell>
          <cell r="BP1750">
            <v>0</v>
          </cell>
          <cell r="BQ1750">
            <v>0</v>
          </cell>
          <cell r="BR1750">
            <v>0</v>
          </cell>
          <cell r="BS1750">
            <v>1.85493</v>
          </cell>
          <cell r="BT1750">
            <v>2.0645625000000001</v>
          </cell>
          <cell r="BU1750">
            <v>1.1116874999999999</v>
          </cell>
          <cell r="BV1750">
            <v>9.1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5.85</v>
          </cell>
          <cell r="CC1750">
            <v>0</v>
          </cell>
          <cell r="CD1750">
            <v>13.7</v>
          </cell>
          <cell r="CE1750">
            <v>0</v>
          </cell>
          <cell r="CF1750">
            <v>0</v>
          </cell>
          <cell r="CG1750">
            <v>0</v>
          </cell>
          <cell r="CH1750">
            <v>365315.6</v>
          </cell>
          <cell r="CI1750">
            <v>3.7483659082401456E-2</v>
          </cell>
          <cell r="CJ1750">
            <v>1096.4135867905143</v>
          </cell>
          <cell r="CK1750">
            <v>190.31454648359997</v>
          </cell>
          <cell r="CL1750">
            <v>167.34554949419999</v>
          </cell>
          <cell r="CM1750">
            <v>5.5139699999999996</v>
          </cell>
          <cell r="CN1750">
            <v>380.61810066149798</v>
          </cell>
          <cell r="CO1750">
            <v>90.727538108130005</v>
          </cell>
          <cell r="CP1750">
            <v>59.555327908229998</v>
          </cell>
          <cell r="CQ1750">
            <v>3.2524799999999998</v>
          </cell>
          <cell r="CR1750">
            <v>0</v>
          </cell>
          <cell r="CS1750">
            <v>13.173638533300476</v>
          </cell>
          <cell r="CT1750">
            <v>13700.795140501259</v>
          </cell>
          <cell r="CU1750">
            <v>0</v>
          </cell>
          <cell r="CV1750">
            <v>38.352685139999998</v>
          </cell>
          <cell r="CW1750">
            <v>133.82082180979282</v>
          </cell>
          <cell r="CX1750">
            <v>39.703551938819999</v>
          </cell>
          <cell r="CY1750">
            <v>94.008823392330001</v>
          </cell>
          <cell r="CZ1750">
            <v>0</v>
          </cell>
          <cell r="DA1750">
            <v>0</v>
          </cell>
          <cell r="DB1750">
            <v>0</v>
          </cell>
          <cell r="DC1750">
            <v>0</v>
          </cell>
        </row>
        <row r="1751">
          <cell r="C1751" t="str">
            <v>W6x12</v>
          </cell>
          <cell r="D1751" t="str">
            <v>F</v>
          </cell>
          <cell r="E1751">
            <v>12</v>
          </cell>
          <cell r="F1751">
            <v>3.55</v>
          </cell>
          <cell r="G1751">
            <v>6.03</v>
          </cell>
          <cell r="H1751">
            <v>0</v>
          </cell>
          <cell r="I1751">
            <v>0</v>
          </cell>
          <cell r="J1751">
            <v>4</v>
          </cell>
          <cell r="K1751">
            <v>0</v>
          </cell>
          <cell r="L1751">
            <v>0</v>
          </cell>
          <cell r="M1751">
            <v>0.23</v>
          </cell>
          <cell r="N1751">
            <v>0.28000000000000003</v>
          </cell>
          <cell r="O1751">
            <v>0</v>
          </cell>
          <cell r="P1751">
            <v>0</v>
          </cell>
          <cell r="Q1751">
            <v>0</v>
          </cell>
          <cell r="R1751">
            <v>0.53</v>
          </cell>
          <cell r="S1751">
            <v>0.75</v>
          </cell>
          <cell r="T1751">
            <v>0.5625</v>
          </cell>
          <cell r="U1751">
            <v>4.9700000000000006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7.14</v>
          </cell>
          <cell r="AB1751">
            <v>0</v>
          </cell>
          <cell r="AC1751">
            <v>21.6</v>
          </cell>
          <cell r="AD1751">
            <v>0</v>
          </cell>
          <cell r="AE1751">
            <v>0</v>
          </cell>
          <cell r="AF1751">
            <v>0</v>
          </cell>
          <cell r="AG1751">
            <v>3100</v>
          </cell>
          <cell r="AH1751">
            <v>1730</v>
          </cell>
          <cell r="AI1751">
            <v>22.1</v>
          </cell>
          <cell r="AJ1751">
            <v>8.3000000000000007</v>
          </cell>
          <cell r="AK1751">
            <v>7.31</v>
          </cell>
          <cell r="AL1751">
            <v>2.4900000000000002</v>
          </cell>
          <cell r="AM1751">
            <v>2.99</v>
          </cell>
          <cell r="AN1751">
            <v>2.3199999999999998</v>
          </cell>
          <cell r="AO1751">
            <v>1.5</v>
          </cell>
          <cell r="AP1751">
            <v>0.91800000000000004</v>
          </cell>
          <cell r="AQ1751">
            <v>0</v>
          </cell>
          <cell r="AR1751">
            <v>9.0300000000000005E-2</v>
          </cell>
          <cell r="AS1751">
            <v>24.7</v>
          </cell>
          <cell r="AT1751">
            <v>0</v>
          </cell>
          <cell r="AU1751">
            <v>5.75</v>
          </cell>
          <cell r="AV1751">
            <v>1.61</v>
          </cell>
          <cell r="AW1751">
            <v>1.52</v>
          </cell>
          <cell r="AX1751">
            <v>4.08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D1751" t="str">
            <v>W150x18</v>
          </cell>
          <cell r="BE1751" t="str">
            <v>W150x18</v>
          </cell>
          <cell r="BF1751">
            <v>17.900000000000002</v>
          </cell>
          <cell r="BG1751">
            <v>22.921217549999998</v>
          </cell>
          <cell r="BH1751">
            <v>15.322229999999999</v>
          </cell>
          <cell r="BI1751">
            <v>0</v>
          </cell>
          <cell r="BJ1751">
            <v>0</v>
          </cell>
          <cell r="BK1751">
            <v>10.164</v>
          </cell>
          <cell r="BL1751">
            <v>0</v>
          </cell>
          <cell r="BM1751">
            <v>0</v>
          </cell>
          <cell r="BN1751">
            <v>0.58443000000000001</v>
          </cell>
          <cell r="BO1751">
            <v>0.71148</v>
          </cell>
          <cell r="BP1751">
            <v>0</v>
          </cell>
          <cell r="BQ1751">
            <v>0</v>
          </cell>
          <cell r="BR1751">
            <v>0</v>
          </cell>
          <cell r="BS1751">
            <v>1.34673</v>
          </cell>
          <cell r="BT1751">
            <v>1.9057499999999998</v>
          </cell>
          <cell r="BU1751">
            <v>1.4293125</v>
          </cell>
          <cell r="BV1751">
            <v>12.399999999999999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7.14</v>
          </cell>
          <cell r="CC1751">
            <v>0</v>
          </cell>
          <cell r="CD1751">
            <v>21.6</v>
          </cell>
          <cell r="CE1751">
            <v>0</v>
          </cell>
          <cell r="CF1751">
            <v>0</v>
          </cell>
          <cell r="CG1751">
            <v>0</v>
          </cell>
          <cell r="CH1751">
            <v>217784.3</v>
          </cell>
          <cell r="CI1751">
            <v>0.35052286601380822</v>
          </cell>
          <cell r="CJ1751">
            <v>921.32092274031811</v>
          </cell>
          <cell r="CK1751">
            <v>136.17333929430001</v>
          </cell>
          <cell r="CL1751">
            <v>119.93097713750998</v>
          </cell>
          <cell r="CM1751">
            <v>6.3270900000000001</v>
          </cell>
          <cell r="CN1751">
            <v>124.6493013119254</v>
          </cell>
          <cell r="CO1751">
            <v>38.062909296719994</v>
          </cell>
          <cell r="CP1751">
            <v>24.609639631499999</v>
          </cell>
          <cell r="CQ1751">
            <v>2.3326380000000002</v>
          </cell>
          <cell r="CR1751">
            <v>0</v>
          </cell>
          <cell r="CS1751">
            <v>3.7644922770792184</v>
          </cell>
          <cell r="CT1751">
            <v>6648.5194493198642</v>
          </cell>
          <cell r="CU1751">
            <v>0</v>
          </cell>
          <cell r="CV1751">
            <v>37.125915749999997</v>
          </cell>
          <cell r="CW1751">
            <v>67.118854552575215</v>
          </cell>
          <cell r="CX1751">
            <v>24.937768159919997</v>
          </cell>
          <cell r="CY1751">
            <v>66.938219797679992</v>
          </cell>
          <cell r="CZ1751">
            <v>0</v>
          </cell>
          <cell r="DA1751">
            <v>0</v>
          </cell>
          <cell r="DB1751">
            <v>0</v>
          </cell>
          <cell r="DC1751">
            <v>0</v>
          </cell>
        </row>
        <row r="1752">
          <cell r="C1752" t="str">
            <v>W6x15</v>
          </cell>
          <cell r="D1752" t="str">
            <v>F</v>
          </cell>
          <cell r="E1752">
            <v>15</v>
          </cell>
          <cell r="F1752">
            <v>4.45</v>
          </cell>
          <cell r="G1752">
            <v>5.99</v>
          </cell>
          <cell r="H1752">
            <v>0</v>
          </cell>
          <cell r="I1752">
            <v>0</v>
          </cell>
          <cell r="J1752">
            <v>5.99</v>
          </cell>
          <cell r="K1752">
            <v>0</v>
          </cell>
          <cell r="L1752">
            <v>0</v>
          </cell>
          <cell r="M1752">
            <v>0.23</v>
          </cell>
          <cell r="N1752">
            <v>0.26</v>
          </cell>
          <cell r="O1752">
            <v>0</v>
          </cell>
          <cell r="P1752">
            <v>0</v>
          </cell>
          <cell r="Q1752">
            <v>0</v>
          </cell>
          <cell r="R1752">
            <v>0.55900000000000005</v>
          </cell>
          <cell r="S1752">
            <v>0.75</v>
          </cell>
          <cell r="T1752">
            <v>0.5625</v>
          </cell>
          <cell r="U1752">
            <v>4.8719999999999999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11.5</v>
          </cell>
          <cell r="AB1752">
            <v>0</v>
          </cell>
          <cell r="AC1752">
            <v>21.2</v>
          </cell>
          <cell r="AD1752">
            <v>0</v>
          </cell>
          <cell r="AE1752">
            <v>0</v>
          </cell>
          <cell r="AF1752">
            <v>0</v>
          </cell>
          <cell r="AG1752">
            <v>2800</v>
          </cell>
          <cell r="AH1752">
            <v>2270</v>
          </cell>
          <cell r="AI1752">
            <v>29.3</v>
          </cell>
          <cell r="AJ1752">
            <v>10.8</v>
          </cell>
          <cell r="AK1752">
            <v>9.77</v>
          </cell>
          <cell r="AL1752">
            <v>2.56</v>
          </cell>
          <cell r="AM1752">
            <v>9.32</v>
          </cell>
          <cell r="AN1752">
            <v>4.75</v>
          </cell>
          <cell r="AO1752">
            <v>3.11</v>
          </cell>
          <cell r="AP1752">
            <v>1.45</v>
          </cell>
          <cell r="AQ1752">
            <v>0</v>
          </cell>
          <cell r="AR1752">
            <v>0.105</v>
          </cell>
          <cell r="AS1752">
            <v>76.5</v>
          </cell>
          <cell r="AT1752">
            <v>0</v>
          </cell>
          <cell r="AU1752">
            <v>8.58</v>
          </cell>
          <cell r="AV1752">
            <v>3.34</v>
          </cell>
          <cell r="AW1752">
            <v>2.15</v>
          </cell>
          <cell r="AX1752">
            <v>5.32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D1752" t="str">
            <v>W150x22.5</v>
          </cell>
          <cell r="BE1752" t="str">
            <v>W150x22.5</v>
          </cell>
          <cell r="BF1752">
            <v>22.400000000000002</v>
          </cell>
          <cell r="BG1752">
            <v>28.732230449999999</v>
          </cell>
          <cell r="BH1752">
            <v>15.22059</v>
          </cell>
          <cell r="BI1752">
            <v>0</v>
          </cell>
          <cell r="BJ1752">
            <v>0</v>
          </cell>
          <cell r="BK1752">
            <v>15.22059</v>
          </cell>
          <cell r="BL1752">
            <v>0</v>
          </cell>
          <cell r="BM1752">
            <v>0</v>
          </cell>
          <cell r="BN1752">
            <v>0.58443000000000001</v>
          </cell>
          <cell r="BO1752">
            <v>0.66066000000000003</v>
          </cell>
          <cell r="BP1752">
            <v>0</v>
          </cell>
          <cell r="BQ1752">
            <v>0</v>
          </cell>
          <cell r="BR1752">
            <v>0</v>
          </cell>
          <cell r="BS1752">
            <v>1.4204190000000001</v>
          </cell>
          <cell r="BT1752">
            <v>1.9057499999999998</v>
          </cell>
          <cell r="BU1752">
            <v>1.4293125</v>
          </cell>
          <cell r="BV1752">
            <v>12.1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11.5</v>
          </cell>
          <cell r="CC1752">
            <v>0</v>
          </cell>
          <cell r="CD1752">
            <v>21.2</v>
          </cell>
          <cell r="CE1752">
            <v>0</v>
          </cell>
          <cell r="CF1752">
            <v>0</v>
          </cell>
          <cell r="CG1752">
            <v>0</v>
          </cell>
          <cell r="CH1752">
            <v>196708.4</v>
          </cell>
          <cell r="CI1752">
            <v>0.45993462765973681</v>
          </cell>
          <cell r="CJ1752">
            <v>1221.4797753977973</v>
          </cell>
          <cell r="CK1752">
            <v>177.18940534680002</v>
          </cell>
          <cell r="CL1752">
            <v>160.29078613316997</v>
          </cell>
          <cell r="CM1752">
            <v>6.5049599999999996</v>
          </cell>
          <cell r="CN1752">
            <v>388.53895927329251</v>
          </cell>
          <cell r="CO1752">
            <v>77.93052549974999</v>
          </cell>
          <cell r="CP1752">
            <v>51.023986169309993</v>
          </cell>
          <cell r="CQ1752">
            <v>3.6844499999999996</v>
          </cell>
          <cell r="CR1752">
            <v>0</v>
          </cell>
          <cell r="CS1752">
            <v>4.377316601254905</v>
          </cell>
          <cell r="CT1752">
            <v>20591.568334938042</v>
          </cell>
          <cell r="CU1752">
            <v>0</v>
          </cell>
          <cell r="CV1752">
            <v>55.398322979999996</v>
          </cell>
          <cell r="CW1752">
            <v>139.24035664944174</v>
          </cell>
          <cell r="CX1752">
            <v>35.273816805149998</v>
          </cell>
          <cell r="CY1752">
            <v>87.282188559719998</v>
          </cell>
          <cell r="CZ1752">
            <v>0</v>
          </cell>
          <cell r="DA1752">
            <v>0</v>
          </cell>
          <cell r="DB1752">
            <v>0</v>
          </cell>
          <cell r="DC1752">
            <v>0</v>
          </cell>
        </row>
        <row r="1753">
          <cell r="C1753" t="str">
            <v>W6x16</v>
          </cell>
          <cell r="D1753" t="str">
            <v>F</v>
          </cell>
          <cell r="E1753">
            <v>16</v>
          </cell>
          <cell r="F1753">
            <v>4.74</v>
          </cell>
          <cell r="G1753">
            <v>6.28</v>
          </cell>
          <cell r="H1753">
            <v>0</v>
          </cell>
          <cell r="I1753">
            <v>0</v>
          </cell>
          <cell r="J1753">
            <v>4.03</v>
          </cell>
          <cell r="K1753">
            <v>0</v>
          </cell>
          <cell r="L1753">
            <v>0</v>
          </cell>
          <cell r="M1753">
            <v>0.26</v>
          </cell>
          <cell r="N1753">
            <v>0.40500000000000003</v>
          </cell>
          <cell r="O1753">
            <v>0</v>
          </cell>
          <cell r="P1753">
            <v>0</v>
          </cell>
          <cell r="Q1753">
            <v>0</v>
          </cell>
          <cell r="R1753">
            <v>0.65500000000000003</v>
          </cell>
          <cell r="S1753">
            <v>0.875</v>
          </cell>
          <cell r="T1753">
            <v>0.5625</v>
          </cell>
          <cell r="U1753">
            <v>4.9700000000000006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4.9800000000000004</v>
          </cell>
          <cell r="AB1753">
            <v>0</v>
          </cell>
          <cell r="AC1753">
            <v>19.100000000000001</v>
          </cell>
          <cell r="AD1753">
            <v>0</v>
          </cell>
          <cell r="AE1753">
            <v>0</v>
          </cell>
          <cell r="AF1753">
            <v>0</v>
          </cell>
          <cell r="AG1753">
            <v>4040</v>
          </cell>
          <cell r="AH1753">
            <v>576</v>
          </cell>
          <cell r="AI1753">
            <v>32.1</v>
          </cell>
          <cell r="AJ1753">
            <v>11.7</v>
          </cell>
          <cell r="AK1753">
            <v>10.199999999999999</v>
          </cell>
          <cell r="AL1753">
            <v>2.6</v>
          </cell>
          <cell r="AM1753">
            <v>4.43</v>
          </cell>
          <cell r="AN1753">
            <v>3.39</v>
          </cell>
          <cell r="AO1753">
            <v>2.2000000000000002</v>
          </cell>
          <cell r="AP1753">
            <v>0.96699999999999997</v>
          </cell>
          <cell r="AQ1753">
            <v>0</v>
          </cell>
          <cell r="AR1753">
            <v>0.223</v>
          </cell>
          <cell r="AS1753">
            <v>38.200000000000003</v>
          </cell>
          <cell r="AT1753">
            <v>0</v>
          </cell>
          <cell r="AU1753">
            <v>5.92</v>
          </cell>
          <cell r="AV1753">
            <v>2.42</v>
          </cell>
          <cell r="AW1753">
            <v>2.2400000000000002</v>
          </cell>
          <cell r="AX1753">
            <v>5.77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D1753" t="str">
            <v>W150x24</v>
          </cell>
          <cell r="BE1753" t="str">
            <v>W150x24</v>
          </cell>
          <cell r="BF1753">
            <v>23.900000000000002</v>
          </cell>
          <cell r="BG1753">
            <v>30.604667939999999</v>
          </cell>
          <cell r="BH1753">
            <v>15.95748</v>
          </cell>
          <cell r="BI1753">
            <v>0</v>
          </cell>
          <cell r="BJ1753">
            <v>0</v>
          </cell>
          <cell r="BK1753">
            <v>10.24023</v>
          </cell>
          <cell r="BL1753">
            <v>0</v>
          </cell>
          <cell r="BM1753">
            <v>0</v>
          </cell>
          <cell r="BN1753">
            <v>0.66066000000000003</v>
          </cell>
          <cell r="BO1753">
            <v>1.0291049999999999</v>
          </cell>
          <cell r="BP1753">
            <v>0</v>
          </cell>
          <cell r="BQ1753">
            <v>0</v>
          </cell>
          <cell r="BR1753">
            <v>0</v>
          </cell>
          <cell r="BS1753">
            <v>1.664355</v>
          </cell>
          <cell r="BT1753">
            <v>2.2233749999999999</v>
          </cell>
          <cell r="BU1753">
            <v>1.4293125</v>
          </cell>
          <cell r="BV1753">
            <v>12.399999999999999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4.9800000000000004</v>
          </cell>
          <cell r="CC1753">
            <v>0</v>
          </cell>
          <cell r="CD1753">
            <v>19.100000000000001</v>
          </cell>
          <cell r="CE1753">
            <v>0</v>
          </cell>
          <cell r="CF1753">
            <v>0</v>
          </cell>
          <cell r="CG1753">
            <v>0</v>
          </cell>
          <cell r="CH1753">
            <v>283822.12</v>
          </cell>
          <cell r="CI1753">
            <v>0.11670587908899048</v>
          </cell>
          <cell r="CJ1753">
            <v>1338.208218097928</v>
          </cell>
          <cell r="CK1753">
            <v>191.95518912569997</v>
          </cell>
          <cell r="CL1753">
            <v>167.34554949419999</v>
          </cell>
          <cell r="CM1753">
            <v>6.6066000000000003</v>
          </cell>
          <cell r="CN1753">
            <v>184.68107184342122</v>
          </cell>
          <cell r="CO1753">
            <v>55.617785567189998</v>
          </cell>
          <cell r="CP1753">
            <v>36.094138126200001</v>
          </cell>
          <cell r="CQ1753">
            <v>2.457147</v>
          </cell>
          <cell r="CR1753">
            <v>0</v>
          </cell>
          <cell r="CS1753">
            <v>9.2965866864747024</v>
          </cell>
          <cell r="CT1753">
            <v>10282.325626073638</v>
          </cell>
          <cell r="CU1753">
            <v>0</v>
          </cell>
          <cell r="CV1753">
            <v>38.223551520000001</v>
          </cell>
          <cell r="CW1753">
            <v>100.88672547654161</v>
          </cell>
          <cell r="CX1753">
            <v>36.750395183039998</v>
          </cell>
          <cell r="CY1753">
            <v>94.665080449169992</v>
          </cell>
          <cell r="CZ1753">
            <v>0</v>
          </cell>
          <cell r="DA1753">
            <v>0</v>
          </cell>
          <cell r="DB1753">
            <v>0</v>
          </cell>
          <cell r="DC1753">
            <v>0</v>
          </cell>
        </row>
        <row r="1754">
          <cell r="C1754" t="str">
            <v>W6x20</v>
          </cell>
          <cell r="D1754" t="str">
            <v>F</v>
          </cell>
          <cell r="E1754">
            <v>20</v>
          </cell>
          <cell r="F1754">
            <v>5.89</v>
          </cell>
          <cell r="G1754">
            <v>6.2</v>
          </cell>
          <cell r="H1754">
            <v>0</v>
          </cell>
          <cell r="I1754">
            <v>0</v>
          </cell>
          <cell r="J1754">
            <v>6.02</v>
          </cell>
          <cell r="K1754">
            <v>0</v>
          </cell>
          <cell r="L1754">
            <v>0</v>
          </cell>
          <cell r="M1754">
            <v>0.26</v>
          </cell>
          <cell r="N1754">
            <v>0.36499999999999999</v>
          </cell>
          <cell r="O1754">
            <v>0</v>
          </cell>
          <cell r="P1754">
            <v>0</v>
          </cell>
          <cell r="Q1754">
            <v>0</v>
          </cell>
          <cell r="R1754">
            <v>0.66400000000000003</v>
          </cell>
          <cell r="S1754">
            <v>0.875</v>
          </cell>
          <cell r="T1754">
            <v>0.5625</v>
          </cell>
          <cell r="U1754">
            <v>4.8719999999999999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8.25</v>
          </cell>
          <cell r="AB1754">
            <v>0</v>
          </cell>
          <cell r="AC1754">
            <v>18.7</v>
          </cell>
          <cell r="AD1754">
            <v>0</v>
          </cell>
          <cell r="AE1754">
            <v>0</v>
          </cell>
          <cell r="AF1754">
            <v>0</v>
          </cell>
          <cell r="AG1754">
            <v>3600</v>
          </cell>
          <cell r="AH1754">
            <v>805</v>
          </cell>
          <cell r="AI1754">
            <v>41.5</v>
          </cell>
          <cell r="AJ1754">
            <v>15</v>
          </cell>
          <cell r="AK1754">
            <v>13.4</v>
          </cell>
          <cell r="AL1754">
            <v>2.66</v>
          </cell>
          <cell r="AM1754">
            <v>13.3</v>
          </cell>
          <cell r="AN1754">
            <v>6.72</v>
          </cell>
          <cell r="AO1754">
            <v>4.41</v>
          </cell>
          <cell r="AP1754">
            <v>1.5</v>
          </cell>
          <cell r="AQ1754">
            <v>0</v>
          </cell>
          <cell r="AR1754">
            <v>0.246</v>
          </cell>
          <cell r="AS1754">
            <v>113</v>
          </cell>
          <cell r="AT1754">
            <v>0</v>
          </cell>
          <cell r="AU1754">
            <v>8.7799999999999994</v>
          </cell>
          <cell r="AV1754">
            <v>4.82</v>
          </cell>
          <cell r="AW1754">
            <v>3.07</v>
          </cell>
          <cell r="AX1754">
            <v>7.38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D1754" t="str">
            <v>W150x29.8</v>
          </cell>
          <cell r="BE1754" t="str">
            <v>W150x29.8</v>
          </cell>
          <cell r="BF1754">
            <v>29.8</v>
          </cell>
          <cell r="BG1754">
            <v>38.029851089999994</v>
          </cell>
          <cell r="BH1754">
            <v>15.754200000000001</v>
          </cell>
          <cell r="BI1754">
            <v>0</v>
          </cell>
          <cell r="BJ1754">
            <v>0</v>
          </cell>
          <cell r="BK1754">
            <v>15.296819999999999</v>
          </cell>
          <cell r="BL1754">
            <v>0</v>
          </cell>
          <cell r="BM1754">
            <v>0</v>
          </cell>
          <cell r="BN1754">
            <v>0.66066000000000003</v>
          </cell>
          <cell r="BO1754">
            <v>0.92746499999999998</v>
          </cell>
          <cell r="BP1754">
            <v>0</v>
          </cell>
          <cell r="BQ1754">
            <v>0</v>
          </cell>
          <cell r="BR1754">
            <v>0</v>
          </cell>
          <cell r="BS1754">
            <v>1.6872240000000001</v>
          </cell>
          <cell r="BT1754">
            <v>2.2233749999999999</v>
          </cell>
          <cell r="BU1754">
            <v>1.4293125</v>
          </cell>
          <cell r="BV1754">
            <v>12.1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8.25</v>
          </cell>
          <cell r="CC1754">
            <v>0</v>
          </cell>
          <cell r="CD1754">
            <v>18.7</v>
          </cell>
          <cell r="CE1754">
            <v>0</v>
          </cell>
          <cell r="CF1754">
            <v>0</v>
          </cell>
          <cell r="CG1754">
            <v>0</v>
          </cell>
          <cell r="CH1754">
            <v>252910.8</v>
          </cell>
          <cell r="CI1754">
            <v>0.16310457060180095</v>
          </cell>
          <cell r="CJ1754">
            <v>1730.0822757340813</v>
          </cell>
          <cell r="CK1754">
            <v>246.09639631499999</v>
          </cell>
          <cell r="CL1754">
            <v>219.8461140414</v>
          </cell>
          <cell r="CM1754">
            <v>6.7590599999999998</v>
          </cell>
          <cell r="CN1754">
            <v>554.46010282562133</v>
          </cell>
          <cell r="CO1754">
            <v>110.25118554912</v>
          </cell>
          <cell r="CP1754">
            <v>72.352340516609999</v>
          </cell>
          <cell r="CQ1754">
            <v>3.8114999999999997</v>
          </cell>
          <cell r="CR1754">
            <v>0</v>
          </cell>
          <cell r="CS1754">
            <v>10.255427465797206</v>
          </cell>
          <cell r="CT1754">
            <v>30416.30355356861</v>
          </cell>
          <cell r="CU1754">
            <v>0</v>
          </cell>
          <cell r="CV1754">
            <v>56.689659179999992</v>
          </cell>
          <cell r="CW1754">
            <v>200.93967636236803</v>
          </cell>
          <cell r="CX1754">
            <v>50.367729112469995</v>
          </cell>
          <cell r="CY1754">
            <v>121.07942698698</v>
          </cell>
          <cell r="CZ1754">
            <v>0</v>
          </cell>
          <cell r="DA1754">
            <v>0</v>
          </cell>
          <cell r="DB1754">
            <v>0</v>
          </cell>
          <cell r="DC1754">
            <v>0</v>
          </cell>
        </row>
        <row r="1755">
          <cell r="C1755" t="str">
            <v>W6x25</v>
          </cell>
          <cell r="D1755" t="str">
            <v>F</v>
          </cell>
          <cell r="E1755">
            <v>25</v>
          </cell>
          <cell r="F1755">
            <v>7.36</v>
          </cell>
          <cell r="G1755">
            <v>6.38</v>
          </cell>
          <cell r="H1755">
            <v>0</v>
          </cell>
          <cell r="I1755">
            <v>0</v>
          </cell>
          <cell r="J1755">
            <v>6.08</v>
          </cell>
          <cell r="K1755">
            <v>0</v>
          </cell>
          <cell r="L1755">
            <v>0</v>
          </cell>
          <cell r="M1755">
            <v>0.32</v>
          </cell>
          <cell r="N1755">
            <v>0.45500000000000002</v>
          </cell>
          <cell r="O1755">
            <v>0</v>
          </cell>
          <cell r="P1755">
            <v>0</v>
          </cell>
          <cell r="Q1755">
            <v>0</v>
          </cell>
          <cell r="R1755">
            <v>0.754</v>
          </cell>
          <cell r="S1755">
            <v>0.9375</v>
          </cell>
          <cell r="T1755">
            <v>0.5625</v>
          </cell>
          <cell r="U1755">
            <v>4.8719999999999999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6.68</v>
          </cell>
          <cell r="AB1755">
            <v>0</v>
          </cell>
          <cell r="AC1755">
            <v>15.2</v>
          </cell>
          <cell r="AD1755">
            <v>0</v>
          </cell>
          <cell r="AE1755">
            <v>0</v>
          </cell>
          <cell r="AF1755">
            <v>0</v>
          </cell>
          <cell r="AG1755">
            <v>4430</v>
          </cell>
          <cell r="AH1755">
            <v>358</v>
          </cell>
          <cell r="AI1755">
            <v>53.6</v>
          </cell>
          <cell r="AJ1755">
            <v>19</v>
          </cell>
          <cell r="AK1755">
            <v>16.8</v>
          </cell>
          <cell r="AL1755">
            <v>2.7</v>
          </cell>
          <cell r="AM1755">
            <v>17.100000000000001</v>
          </cell>
          <cell r="AN1755">
            <v>8.57</v>
          </cell>
          <cell r="AO1755">
            <v>5.61</v>
          </cell>
          <cell r="AP1755">
            <v>1.52</v>
          </cell>
          <cell r="AQ1755">
            <v>0</v>
          </cell>
          <cell r="AR1755">
            <v>0.47</v>
          </cell>
          <cell r="AS1755">
            <v>150</v>
          </cell>
          <cell r="AT1755">
            <v>0</v>
          </cell>
          <cell r="AU1755">
            <v>9.01</v>
          </cell>
          <cell r="AV1755">
            <v>6.23</v>
          </cell>
          <cell r="AW1755">
            <v>3.88</v>
          </cell>
          <cell r="AX1755">
            <v>9.39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D1755" t="str">
            <v>W150x37.1</v>
          </cell>
          <cell r="BE1755" t="str">
            <v>W150x37.1</v>
          </cell>
          <cell r="BF1755">
            <v>37.300000000000004</v>
          </cell>
          <cell r="BG1755">
            <v>47.521172159999999</v>
          </cell>
          <cell r="BH1755">
            <v>16.211579999999998</v>
          </cell>
          <cell r="BI1755">
            <v>0</v>
          </cell>
          <cell r="BJ1755">
            <v>0</v>
          </cell>
          <cell r="BK1755">
            <v>15.44928</v>
          </cell>
          <cell r="BL1755">
            <v>0</v>
          </cell>
          <cell r="BM1755">
            <v>0</v>
          </cell>
          <cell r="BN1755">
            <v>0.81311999999999995</v>
          </cell>
          <cell r="BO1755">
            <v>1.156155</v>
          </cell>
          <cell r="BP1755">
            <v>0</v>
          </cell>
          <cell r="BQ1755">
            <v>0</v>
          </cell>
          <cell r="BR1755">
            <v>0</v>
          </cell>
          <cell r="BS1755">
            <v>1.9159139999999999</v>
          </cell>
          <cell r="BT1755">
            <v>2.3821875000000001</v>
          </cell>
          <cell r="BU1755">
            <v>1.4293125</v>
          </cell>
          <cell r="BV1755">
            <v>12.1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6.68</v>
          </cell>
          <cell r="CC1755">
            <v>0</v>
          </cell>
          <cell r="CD1755">
            <v>15.2</v>
          </cell>
          <cell r="CE1755">
            <v>0</v>
          </cell>
          <cell r="CF1755">
            <v>0</v>
          </cell>
          <cell r="CG1755">
            <v>0</v>
          </cell>
          <cell r="CH1755">
            <v>311220.78999999998</v>
          </cell>
          <cell r="CI1755">
            <v>7.2535945683782285E-2</v>
          </cell>
          <cell r="CJ1755">
            <v>2234.5159031167896</v>
          </cell>
          <cell r="CK1755">
            <v>311.72210199899996</v>
          </cell>
          <cell r="CL1755">
            <v>275.62796387280002</v>
          </cell>
          <cell r="CM1755">
            <v>6.8607000000000005</v>
          </cell>
          <cell r="CN1755">
            <v>712.87727506151316</v>
          </cell>
          <cell r="CO1755">
            <v>140.60307442797</v>
          </cell>
          <cell r="CP1755">
            <v>92.040052221810001</v>
          </cell>
          <cell r="CQ1755">
            <v>3.86232</v>
          </cell>
          <cell r="CR1755">
            <v>0</v>
          </cell>
          <cell r="CS1755">
            <v>19.593702881807669</v>
          </cell>
          <cell r="CT1755">
            <v>40375.624186153022</v>
          </cell>
          <cell r="CU1755">
            <v>0</v>
          </cell>
          <cell r="CV1755">
            <v>58.174695809999996</v>
          </cell>
          <cell r="CW1755">
            <v>259.72078500779105</v>
          </cell>
          <cell r="CX1755">
            <v>63.656934513479996</v>
          </cell>
          <cell r="CY1755">
            <v>154.05634409319001</v>
          </cell>
          <cell r="CZ1755">
            <v>0</v>
          </cell>
          <cell r="DA1755">
            <v>0</v>
          </cell>
          <cell r="DB1755">
            <v>0</v>
          </cell>
          <cell r="DC1755">
            <v>0</v>
          </cell>
        </row>
        <row r="1756">
          <cell r="C1756" t="str">
            <v>W6x8.5</v>
          </cell>
          <cell r="D1756" t="str">
            <v>F</v>
          </cell>
          <cell r="E1756">
            <v>8.5</v>
          </cell>
          <cell r="F1756">
            <v>2.5099999999999998</v>
          </cell>
          <cell r="G1756">
            <v>5.83</v>
          </cell>
          <cell r="H1756">
            <v>0</v>
          </cell>
          <cell r="I1756">
            <v>0</v>
          </cell>
          <cell r="J1756">
            <v>3.94</v>
          </cell>
          <cell r="K1756">
            <v>0</v>
          </cell>
          <cell r="L1756">
            <v>0</v>
          </cell>
          <cell r="M1756">
            <v>0.17</v>
          </cell>
          <cell r="N1756">
            <v>0.19400000000000001</v>
          </cell>
          <cell r="O1756">
            <v>0</v>
          </cell>
          <cell r="P1756">
            <v>0</v>
          </cell>
          <cell r="Q1756">
            <v>0</v>
          </cell>
          <cell r="R1756">
            <v>0.44400000000000001</v>
          </cell>
          <cell r="S1756">
            <v>0.6875</v>
          </cell>
          <cell r="T1756">
            <v>0.5</v>
          </cell>
          <cell r="U1756">
            <v>4.9420000000000002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10.199999999999999</v>
          </cell>
          <cell r="AB1756">
            <v>0</v>
          </cell>
          <cell r="AC1756">
            <v>29.1</v>
          </cell>
          <cell r="AD1756">
            <v>0</v>
          </cell>
          <cell r="AE1756">
            <v>0</v>
          </cell>
          <cell r="AF1756">
            <v>0</v>
          </cell>
          <cell r="AG1756">
            <v>2270</v>
          </cell>
          <cell r="AH1756">
            <v>6000</v>
          </cell>
          <cell r="AI1756">
            <v>14.8</v>
          </cell>
          <cell r="AJ1756">
            <v>5.71</v>
          </cell>
          <cell r="AK1756">
            <v>5.08</v>
          </cell>
          <cell r="AL1756">
            <v>2.4300000000000002</v>
          </cell>
          <cell r="AM1756">
            <v>1.98</v>
          </cell>
          <cell r="AN1756">
            <v>1.55</v>
          </cell>
          <cell r="AO1756">
            <v>1.01</v>
          </cell>
          <cell r="AP1756">
            <v>0.88900000000000001</v>
          </cell>
          <cell r="AQ1756">
            <v>0</v>
          </cell>
          <cell r="AR1756">
            <v>3.3000000000000002E-2</v>
          </cell>
          <cell r="AS1756">
            <v>15.7</v>
          </cell>
          <cell r="AT1756">
            <v>0</v>
          </cell>
          <cell r="AU1756">
            <v>5.55</v>
          </cell>
          <cell r="AV1756">
            <v>1.06</v>
          </cell>
          <cell r="AW1756">
            <v>1.03</v>
          </cell>
          <cell r="AX1756">
            <v>2.78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D1756" t="str">
            <v>W150x13</v>
          </cell>
          <cell r="BE1756" t="str">
            <v>W150x13</v>
          </cell>
          <cell r="BF1756">
            <v>12.7</v>
          </cell>
          <cell r="BG1756">
            <v>16.206269309999996</v>
          </cell>
          <cell r="BH1756">
            <v>14.814029999999999</v>
          </cell>
          <cell r="BI1756">
            <v>0</v>
          </cell>
          <cell r="BJ1756">
            <v>0</v>
          </cell>
          <cell r="BK1756">
            <v>10.01154</v>
          </cell>
          <cell r="BL1756">
            <v>0</v>
          </cell>
          <cell r="BM1756">
            <v>0</v>
          </cell>
          <cell r="BN1756">
            <v>0.43197000000000002</v>
          </cell>
          <cell r="BO1756">
            <v>0.492954</v>
          </cell>
          <cell r="BP1756">
            <v>0</v>
          </cell>
          <cell r="BQ1756">
            <v>0</v>
          </cell>
          <cell r="BR1756">
            <v>0</v>
          </cell>
          <cell r="BS1756">
            <v>1.128204</v>
          </cell>
          <cell r="BT1756">
            <v>1.7469375</v>
          </cell>
          <cell r="BU1756">
            <v>1.2705</v>
          </cell>
          <cell r="BV1756">
            <v>12.299999999999999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10.199999999999999</v>
          </cell>
          <cell r="CC1756">
            <v>0</v>
          </cell>
          <cell r="CD1756">
            <v>29.1</v>
          </cell>
          <cell r="CE1756">
            <v>0</v>
          </cell>
          <cell r="CF1756">
            <v>0</v>
          </cell>
          <cell r="CG1756">
            <v>0</v>
          </cell>
          <cell r="CH1756">
            <v>159474.31</v>
          </cell>
          <cell r="CI1756">
            <v>1.2156862405103175</v>
          </cell>
          <cell r="CJ1756">
            <v>616.99319712926285</v>
          </cell>
          <cell r="CK1756">
            <v>93.680694863909991</v>
          </cell>
          <cell r="CL1756">
            <v>83.344646218679998</v>
          </cell>
          <cell r="CM1756">
            <v>6.1746300000000005</v>
          </cell>
          <cell r="CN1756">
            <v>82.543684480806775</v>
          </cell>
          <cell r="CO1756">
            <v>25.429960952550001</v>
          </cell>
          <cell r="CP1756">
            <v>16.57049068521</v>
          </cell>
          <cell r="CQ1756">
            <v>2.2589489999999999</v>
          </cell>
          <cell r="CR1756">
            <v>0</v>
          </cell>
          <cell r="CS1756">
            <v>1.375728074680113</v>
          </cell>
          <cell r="CT1756">
            <v>4225.9819981506826</v>
          </cell>
          <cell r="CU1756">
            <v>0</v>
          </cell>
          <cell r="CV1756">
            <v>35.834579549999994</v>
          </cell>
          <cell r="CW1756">
            <v>44.190053307906659</v>
          </cell>
          <cell r="CX1756">
            <v>16.898619213629999</v>
          </cell>
          <cell r="CY1756">
            <v>45.609865450379992</v>
          </cell>
          <cell r="CZ1756">
            <v>0</v>
          </cell>
          <cell r="DA1756">
            <v>0</v>
          </cell>
          <cell r="DB1756">
            <v>0</v>
          </cell>
          <cell r="DC1756">
            <v>0</v>
          </cell>
        </row>
        <row r="1757">
          <cell r="C1757" t="str">
            <v>W6x9</v>
          </cell>
          <cell r="D1757" t="str">
            <v>F</v>
          </cell>
          <cell r="E1757">
            <v>9</v>
          </cell>
          <cell r="F1757">
            <v>2.68</v>
          </cell>
          <cell r="G1757">
            <v>5.9</v>
          </cell>
          <cell r="H1757">
            <v>0</v>
          </cell>
          <cell r="I1757">
            <v>0</v>
          </cell>
          <cell r="J1757">
            <v>3.94</v>
          </cell>
          <cell r="K1757">
            <v>0</v>
          </cell>
          <cell r="L1757">
            <v>0</v>
          </cell>
          <cell r="M1757">
            <v>0.17</v>
          </cell>
          <cell r="N1757">
            <v>0.215</v>
          </cell>
          <cell r="O1757">
            <v>0</v>
          </cell>
          <cell r="P1757">
            <v>0</v>
          </cell>
          <cell r="Q1757">
            <v>0</v>
          </cell>
          <cell r="R1757">
            <v>0.46500000000000002</v>
          </cell>
          <cell r="S1757">
            <v>0.6875</v>
          </cell>
          <cell r="T1757">
            <v>0.5</v>
          </cell>
          <cell r="U1757">
            <v>4.9700000000000006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9.16</v>
          </cell>
          <cell r="AB1757">
            <v>0</v>
          </cell>
          <cell r="AC1757">
            <v>29.2</v>
          </cell>
          <cell r="AD1757">
            <v>0</v>
          </cell>
          <cell r="AE1757">
            <v>0</v>
          </cell>
          <cell r="AF1757">
            <v>0</v>
          </cell>
          <cell r="AG1757">
            <v>2370</v>
          </cell>
          <cell r="AH1757">
            <v>4860</v>
          </cell>
          <cell r="AI1757">
            <v>16.399999999999999</v>
          </cell>
          <cell r="AJ1757">
            <v>6.23</v>
          </cell>
          <cell r="AK1757">
            <v>5.56</v>
          </cell>
          <cell r="AL1757">
            <v>2.4700000000000002</v>
          </cell>
          <cell r="AM1757">
            <v>2.2000000000000002</v>
          </cell>
          <cell r="AN1757">
            <v>1.72</v>
          </cell>
          <cell r="AO1757">
            <v>1.1100000000000001</v>
          </cell>
          <cell r="AP1757">
            <v>0.90500000000000003</v>
          </cell>
          <cell r="AQ1757">
            <v>0</v>
          </cell>
          <cell r="AR1757">
            <v>4.0500000000000001E-2</v>
          </cell>
          <cell r="AS1757">
            <v>17.8</v>
          </cell>
          <cell r="AT1757">
            <v>0</v>
          </cell>
          <cell r="AU1757">
            <v>5.6</v>
          </cell>
          <cell r="AV1757">
            <v>1.19</v>
          </cell>
          <cell r="AW1757">
            <v>1.1499999999999999</v>
          </cell>
          <cell r="AX1757">
            <v>3.04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D1757" t="str">
            <v>W150x13.5</v>
          </cell>
          <cell r="BE1757" t="str">
            <v>W150x13.5</v>
          </cell>
          <cell r="BF1757">
            <v>13.4</v>
          </cell>
          <cell r="BG1757">
            <v>17.30390508</v>
          </cell>
          <cell r="BH1757">
            <v>14.991900000000001</v>
          </cell>
          <cell r="BI1757">
            <v>0</v>
          </cell>
          <cell r="BJ1757">
            <v>0</v>
          </cell>
          <cell r="BK1757">
            <v>10.01154</v>
          </cell>
          <cell r="BL1757">
            <v>0</v>
          </cell>
          <cell r="BM1757">
            <v>0</v>
          </cell>
          <cell r="BN1757">
            <v>0.43197000000000002</v>
          </cell>
          <cell r="BO1757">
            <v>0.546315</v>
          </cell>
          <cell r="BP1757">
            <v>0</v>
          </cell>
          <cell r="BQ1757">
            <v>0</v>
          </cell>
          <cell r="BR1757">
            <v>0</v>
          </cell>
          <cell r="BS1757">
            <v>1.181565</v>
          </cell>
          <cell r="BT1757">
            <v>1.7469375</v>
          </cell>
          <cell r="BU1757">
            <v>1.2705</v>
          </cell>
          <cell r="BV1757">
            <v>12.399999999999999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9.16</v>
          </cell>
          <cell r="CC1757">
            <v>0</v>
          </cell>
          <cell r="CD1757">
            <v>29.2</v>
          </cell>
          <cell r="CE1757">
            <v>0</v>
          </cell>
          <cell r="CF1757">
            <v>0</v>
          </cell>
          <cell r="CG1757">
            <v>0</v>
          </cell>
          <cell r="CH1757">
            <v>166499.60999999999</v>
          </cell>
          <cell r="CI1757">
            <v>0.98470585481335726</v>
          </cell>
          <cell r="CJ1757">
            <v>683.69516438648031</v>
          </cell>
          <cell r="CK1757">
            <v>102.21203660283</v>
          </cell>
          <cell r="CL1757">
            <v>91.219730900759984</v>
          </cell>
          <cell r="CM1757">
            <v>6.2762700000000002</v>
          </cell>
          <cell r="CN1757">
            <v>91.715204978674208</v>
          </cell>
          <cell r="CO1757">
            <v>28.219053444119996</v>
          </cell>
          <cell r="CP1757">
            <v>18.211133327310002</v>
          </cell>
          <cell r="CQ1757">
            <v>2.2996050000000001</v>
          </cell>
          <cell r="CR1757">
            <v>0</v>
          </cell>
          <cell r="CS1757">
            <v>1.6883935461983206</v>
          </cell>
          <cell r="CT1757">
            <v>4791.2407367568258</v>
          </cell>
          <cell r="CU1757">
            <v>0</v>
          </cell>
          <cell r="CV1757">
            <v>36.157413599999998</v>
          </cell>
          <cell r="CW1757">
            <v>49.609588147555584</v>
          </cell>
          <cell r="CX1757">
            <v>18.867390384149996</v>
          </cell>
          <cell r="CY1757">
            <v>49.875536319839995</v>
          </cell>
          <cell r="CZ1757">
            <v>0</v>
          </cell>
          <cell r="DA1757">
            <v>0</v>
          </cell>
          <cell r="DB1757">
            <v>0</v>
          </cell>
          <cell r="DC1757">
            <v>0</v>
          </cell>
        </row>
        <row r="1758">
          <cell r="C1758" t="str">
            <v>W8x10</v>
          </cell>
          <cell r="D1758" t="str">
            <v>F</v>
          </cell>
          <cell r="E1758">
            <v>10</v>
          </cell>
          <cell r="F1758">
            <v>2.96</v>
          </cell>
          <cell r="G1758">
            <v>7.89</v>
          </cell>
          <cell r="H1758">
            <v>0</v>
          </cell>
          <cell r="I1758">
            <v>0</v>
          </cell>
          <cell r="J1758">
            <v>3.94</v>
          </cell>
          <cell r="K1758">
            <v>0</v>
          </cell>
          <cell r="L1758">
            <v>0</v>
          </cell>
          <cell r="M1758">
            <v>0.17</v>
          </cell>
          <cell r="N1758">
            <v>0.20499999999999999</v>
          </cell>
          <cell r="O1758">
            <v>0</v>
          </cell>
          <cell r="P1758">
            <v>0</v>
          </cell>
          <cell r="Q1758">
            <v>0</v>
          </cell>
          <cell r="R1758">
            <v>0.505</v>
          </cell>
          <cell r="S1758">
            <v>0.6875</v>
          </cell>
          <cell r="T1758">
            <v>0.5</v>
          </cell>
          <cell r="U1758">
            <v>6.88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9.61</v>
          </cell>
          <cell r="AB1758">
            <v>0</v>
          </cell>
          <cell r="AC1758">
            <v>40.5</v>
          </cell>
          <cell r="AD1758">
            <v>0</v>
          </cell>
          <cell r="AE1758">
            <v>0</v>
          </cell>
          <cell r="AF1758">
            <v>39.299999999999997</v>
          </cell>
          <cell r="AG1758">
            <v>1820</v>
          </cell>
          <cell r="AH1758">
            <v>15800</v>
          </cell>
          <cell r="AI1758">
            <v>30.8</v>
          </cell>
          <cell r="AJ1758">
            <v>8.8699999999999992</v>
          </cell>
          <cell r="AK1758">
            <v>7.81</v>
          </cell>
          <cell r="AL1758">
            <v>3.22</v>
          </cell>
          <cell r="AM1758">
            <v>2.09</v>
          </cell>
          <cell r="AN1758">
            <v>1.66</v>
          </cell>
          <cell r="AO1758">
            <v>1.06</v>
          </cell>
          <cell r="AP1758">
            <v>0.84099999999999997</v>
          </cell>
          <cell r="AQ1758">
            <v>0</v>
          </cell>
          <cell r="AR1758">
            <v>4.2599999999999999E-2</v>
          </cell>
          <cell r="AS1758">
            <v>30.9</v>
          </cell>
          <cell r="AT1758">
            <v>0</v>
          </cell>
          <cell r="AU1758">
            <v>7.57</v>
          </cell>
          <cell r="AV1758">
            <v>1.53</v>
          </cell>
          <cell r="AW1758">
            <v>1.48</v>
          </cell>
          <cell r="AX1758">
            <v>4.29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D1758" t="str">
            <v>W200x15</v>
          </cell>
          <cell r="BE1758" t="str">
            <v>W200x15</v>
          </cell>
          <cell r="BF1758">
            <v>14.9</v>
          </cell>
          <cell r="BG1758">
            <v>19.11177576</v>
          </cell>
          <cell r="BH1758">
            <v>20.048489999999997</v>
          </cell>
          <cell r="BI1758">
            <v>0</v>
          </cell>
          <cell r="BJ1758">
            <v>0</v>
          </cell>
          <cell r="BK1758">
            <v>10.01154</v>
          </cell>
          <cell r="BL1758">
            <v>0</v>
          </cell>
          <cell r="BM1758">
            <v>0</v>
          </cell>
          <cell r="BN1758">
            <v>0.43197000000000002</v>
          </cell>
          <cell r="BO1758">
            <v>0.52090499999999995</v>
          </cell>
          <cell r="BP1758">
            <v>0</v>
          </cell>
          <cell r="BQ1758">
            <v>0</v>
          </cell>
          <cell r="BR1758">
            <v>0</v>
          </cell>
          <cell r="BS1758">
            <v>1.2832049999999999</v>
          </cell>
          <cell r="BT1758">
            <v>1.7469375</v>
          </cell>
          <cell r="BU1758">
            <v>1.2705</v>
          </cell>
          <cell r="BV1758">
            <v>17.2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9.61</v>
          </cell>
          <cell r="CC1758">
            <v>0</v>
          </cell>
          <cell r="CD1758">
            <v>40.5</v>
          </cell>
          <cell r="CE1758">
            <v>0</v>
          </cell>
          <cell r="CF1758">
            <v>0</v>
          </cell>
          <cell r="CG1758">
            <v>2760.9429</v>
          </cell>
          <cell r="CH1758">
            <v>127860.46</v>
          </cell>
          <cell r="CI1758">
            <v>3.2013071000105029</v>
          </cell>
          <cell r="CJ1758">
            <v>1284.0128697014388</v>
          </cell>
          <cell r="CK1758">
            <v>145.52500235426999</v>
          </cell>
          <cell r="CL1758">
            <v>128.13419034800998</v>
          </cell>
          <cell r="CM1758">
            <v>8.1820199999999996</v>
          </cell>
          <cell r="CN1758">
            <v>87.129444729740484</v>
          </cell>
          <cell r="CO1758">
            <v>27.234667858859996</v>
          </cell>
          <cell r="CP1758">
            <v>17.390812006259999</v>
          </cell>
          <cell r="CQ1758">
            <v>2.136981</v>
          </cell>
          <cell r="CR1758">
            <v>0</v>
          </cell>
          <cell r="CS1758">
            <v>1.7759398782234186</v>
          </cell>
          <cell r="CT1758">
            <v>8317.3785823475228</v>
          </cell>
          <cell r="CU1758">
            <v>0</v>
          </cell>
          <cell r="CV1758">
            <v>48.877075169999998</v>
          </cell>
          <cell r="CW1758">
            <v>63.783756189714332</v>
          </cell>
          <cell r="CX1758">
            <v>24.28151110308</v>
          </cell>
          <cell r="CY1758">
            <v>70.383569346089999</v>
          </cell>
          <cell r="CZ1758">
            <v>0</v>
          </cell>
          <cell r="DA1758">
            <v>0</v>
          </cell>
          <cell r="DB1758">
            <v>0</v>
          </cell>
          <cell r="DC1758">
            <v>0</v>
          </cell>
        </row>
        <row r="1759">
          <cell r="C1759" t="str">
            <v>W8x13</v>
          </cell>
          <cell r="D1759" t="str">
            <v>F</v>
          </cell>
          <cell r="E1759">
            <v>13</v>
          </cell>
          <cell r="F1759">
            <v>3.84</v>
          </cell>
          <cell r="G1759">
            <v>7.99</v>
          </cell>
          <cell r="H1759">
            <v>0</v>
          </cell>
          <cell r="I1759">
            <v>0</v>
          </cell>
          <cell r="J1759">
            <v>4</v>
          </cell>
          <cell r="K1759">
            <v>0</v>
          </cell>
          <cell r="L1759">
            <v>0</v>
          </cell>
          <cell r="M1759">
            <v>0.23</v>
          </cell>
          <cell r="N1759">
            <v>0.255</v>
          </cell>
          <cell r="O1759">
            <v>0</v>
          </cell>
          <cell r="P1759">
            <v>0</v>
          </cell>
          <cell r="Q1759">
            <v>0</v>
          </cell>
          <cell r="R1759">
            <v>0.55500000000000005</v>
          </cell>
          <cell r="S1759">
            <v>0.75</v>
          </cell>
          <cell r="T1759">
            <v>0.5625</v>
          </cell>
          <cell r="U1759">
            <v>6.88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7.84</v>
          </cell>
          <cell r="AB1759">
            <v>0</v>
          </cell>
          <cell r="AC1759">
            <v>29.9</v>
          </cell>
          <cell r="AD1759">
            <v>0</v>
          </cell>
          <cell r="AE1759">
            <v>0</v>
          </cell>
          <cell r="AF1759">
            <v>0</v>
          </cell>
          <cell r="AG1759">
            <v>2340</v>
          </cell>
          <cell r="AH1759">
            <v>6170</v>
          </cell>
          <cell r="AI1759">
            <v>39.6</v>
          </cell>
          <cell r="AJ1759">
            <v>11.4</v>
          </cell>
          <cell r="AK1759">
            <v>9.91</v>
          </cell>
          <cell r="AL1759">
            <v>3.21</v>
          </cell>
          <cell r="AM1759">
            <v>2.73</v>
          </cell>
          <cell r="AN1759">
            <v>2.15</v>
          </cell>
          <cell r="AO1759">
            <v>1.37</v>
          </cell>
          <cell r="AP1759">
            <v>0.84299999999999997</v>
          </cell>
          <cell r="AQ1759">
            <v>0</v>
          </cell>
          <cell r="AR1759">
            <v>8.7099999999999997E-2</v>
          </cell>
          <cell r="AS1759">
            <v>40.799999999999997</v>
          </cell>
          <cell r="AT1759">
            <v>0</v>
          </cell>
          <cell r="AU1759">
            <v>7.74</v>
          </cell>
          <cell r="AV1759">
            <v>1.97</v>
          </cell>
          <cell r="AW1759">
            <v>1.86</v>
          </cell>
          <cell r="AX1759">
            <v>5.55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D1759" t="str">
            <v>W200x19.3</v>
          </cell>
          <cell r="BE1759" t="str">
            <v>W200x19.3</v>
          </cell>
          <cell r="BF1759">
            <v>19.400000000000002</v>
          </cell>
          <cell r="BG1759">
            <v>24.793655039999997</v>
          </cell>
          <cell r="BH1759">
            <v>20.302589999999999</v>
          </cell>
          <cell r="BI1759">
            <v>0</v>
          </cell>
          <cell r="BJ1759">
            <v>0</v>
          </cell>
          <cell r="BK1759">
            <v>10.164</v>
          </cell>
          <cell r="BL1759">
            <v>0</v>
          </cell>
          <cell r="BM1759">
            <v>0</v>
          </cell>
          <cell r="BN1759">
            <v>0.58443000000000001</v>
          </cell>
          <cell r="BO1759">
            <v>0.64795499999999995</v>
          </cell>
          <cell r="BP1759">
            <v>0</v>
          </cell>
          <cell r="BQ1759">
            <v>0</v>
          </cell>
          <cell r="BR1759">
            <v>0</v>
          </cell>
          <cell r="BS1759">
            <v>1.410255</v>
          </cell>
          <cell r="BT1759">
            <v>1.9057499999999998</v>
          </cell>
          <cell r="BU1759">
            <v>1.4293125</v>
          </cell>
          <cell r="BV1759">
            <v>17.2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7.84</v>
          </cell>
          <cell r="CC1759">
            <v>0</v>
          </cell>
          <cell r="CD1759">
            <v>29.9</v>
          </cell>
          <cell r="CE1759">
            <v>0</v>
          </cell>
          <cell r="CF1759">
            <v>0</v>
          </cell>
          <cell r="CG1759">
            <v>0</v>
          </cell>
          <cell r="CH1759">
            <v>164392.01999999999</v>
          </cell>
          <cell r="CI1759">
            <v>1.2501306839914432</v>
          </cell>
          <cell r="CJ1759">
            <v>1650.8736896161356</v>
          </cell>
          <cell r="CK1759">
            <v>187.03326119939999</v>
          </cell>
          <cell r="CL1759">
            <v>162.58768583211</v>
          </cell>
          <cell r="CM1759">
            <v>8.1566099999999988</v>
          </cell>
          <cell r="CN1759">
            <v>113.81023163262752</v>
          </cell>
          <cell r="CO1759">
            <v>35.273816805149998</v>
          </cell>
          <cell r="CP1759">
            <v>22.476804196770001</v>
          </cell>
          <cell r="CQ1759">
            <v>2.1420629999999998</v>
          </cell>
          <cell r="CR1759">
            <v>0</v>
          </cell>
          <cell r="CS1759">
            <v>3.6310883425647829</v>
          </cell>
          <cell r="CT1759">
            <v>10982.169778633623</v>
          </cell>
          <cell r="CU1759">
            <v>0</v>
          </cell>
          <cell r="CV1759">
            <v>49.974710940000001</v>
          </cell>
          <cell r="CW1759">
            <v>82.126797185449163</v>
          </cell>
          <cell r="CX1759">
            <v>30.515953143059999</v>
          </cell>
          <cell r="CY1759">
            <v>91.055666636549986</v>
          </cell>
          <cell r="CZ1759">
            <v>0</v>
          </cell>
          <cell r="DA1759">
            <v>0</v>
          </cell>
          <cell r="DB1759">
            <v>0</v>
          </cell>
          <cell r="DC1759">
            <v>0</v>
          </cell>
        </row>
        <row r="1760">
          <cell r="C1760" t="str">
            <v>W8x15</v>
          </cell>
          <cell r="D1760" t="str">
            <v>F</v>
          </cell>
          <cell r="E1760">
            <v>15</v>
          </cell>
          <cell r="F1760">
            <v>4.4400000000000004</v>
          </cell>
          <cell r="G1760">
            <v>8.11</v>
          </cell>
          <cell r="H1760">
            <v>0</v>
          </cell>
          <cell r="I1760">
            <v>0</v>
          </cell>
          <cell r="J1760">
            <v>4.01</v>
          </cell>
          <cell r="K1760">
            <v>0</v>
          </cell>
          <cell r="L1760">
            <v>0</v>
          </cell>
          <cell r="M1760">
            <v>0.245</v>
          </cell>
          <cell r="N1760">
            <v>0.315</v>
          </cell>
          <cell r="O1760">
            <v>0</v>
          </cell>
          <cell r="P1760">
            <v>0</v>
          </cell>
          <cell r="Q1760">
            <v>0</v>
          </cell>
          <cell r="R1760">
            <v>0.61499999999999999</v>
          </cell>
          <cell r="S1760">
            <v>0.8125</v>
          </cell>
          <cell r="T1760">
            <v>0.5625</v>
          </cell>
          <cell r="U1760">
            <v>6.879999999999999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6.37</v>
          </cell>
          <cell r="AB1760">
            <v>0</v>
          </cell>
          <cell r="AC1760">
            <v>28.1</v>
          </cell>
          <cell r="AD1760">
            <v>0</v>
          </cell>
          <cell r="AE1760">
            <v>0</v>
          </cell>
          <cell r="AF1760">
            <v>0</v>
          </cell>
          <cell r="AG1760">
            <v>2650</v>
          </cell>
          <cell r="AH1760">
            <v>3590</v>
          </cell>
          <cell r="AI1760">
            <v>48</v>
          </cell>
          <cell r="AJ1760">
            <v>13.6</v>
          </cell>
          <cell r="AK1760">
            <v>11.8</v>
          </cell>
          <cell r="AL1760">
            <v>3.29</v>
          </cell>
          <cell r="AM1760">
            <v>3.41</v>
          </cell>
          <cell r="AN1760">
            <v>2.67</v>
          </cell>
          <cell r="AO1760">
            <v>1.7</v>
          </cell>
          <cell r="AP1760">
            <v>0.876</v>
          </cell>
          <cell r="AQ1760">
            <v>0</v>
          </cell>
          <cell r="AR1760">
            <v>0.13700000000000001</v>
          </cell>
          <cell r="AS1760">
            <v>51.8</v>
          </cell>
          <cell r="AT1760">
            <v>0</v>
          </cell>
          <cell r="AU1760">
            <v>7.82</v>
          </cell>
          <cell r="AV1760">
            <v>2.4700000000000002</v>
          </cell>
          <cell r="AW1760">
            <v>2.31</v>
          </cell>
          <cell r="AX1760">
            <v>6.64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D1760" t="str">
            <v>W200x22.5</v>
          </cell>
          <cell r="BE1760" t="str">
            <v>W200x22.5</v>
          </cell>
          <cell r="BF1760">
            <v>22.400000000000002</v>
          </cell>
          <cell r="BG1760">
            <v>28.667663640000001</v>
          </cell>
          <cell r="BH1760">
            <v>20.607509999999998</v>
          </cell>
          <cell r="BI1760">
            <v>0</v>
          </cell>
          <cell r="BJ1760">
            <v>0</v>
          </cell>
          <cell r="BK1760">
            <v>10.189409999999999</v>
          </cell>
          <cell r="BL1760">
            <v>0</v>
          </cell>
          <cell r="BM1760">
            <v>0</v>
          </cell>
          <cell r="BN1760">
            <v>0.62254500000000002</v>
          </cell>
          <cell r="BO1760">
            <v>0.80041499999999999</v>
          </cell>
          <cell r="BP1760">
            <v>0</v>
          </cell>
          <cell r="BQ1760">
            <v>0</v>
          </cell>
          <cell r="BR1760">
            <v>0</v>
          </cell>
          <cell r="BS1760">
            <v>1.5627149999999999</v>
          </cell>
          <cell r="BT1760">
            <v>2.0645625000000001</v>
          </cell>
          <cell r="BU1760">
            <v>1.4293125</v>
          </cell>
          <cell r="BV1760">
            <v>17.2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6.37</v>
          </cell>
          <cell r="CC1760">
            <v>0</v>
          </cell>
          <cell r="CD1760">
            <v>28.1</v>
          </cell>
          <cell r="CE1760">
            <v>0</v>
          </cell>
          <cell r="CF1760">
            <v>0</v>
          </cell>
          <cell r="CG1760">
            <v>0</v>
          </cell>
          <cell r="CH1760">
            <v>186170.45</v>
          </cell>
          <cell r="CI1760">
            <v>0.72738560057200663</v>
          </cell>
          <cell r="CJ1760">
            <v>2001.0590177165279</v>
          </cell>
          <cell r="CK1760">
            <v>223.12739932559998</v>
          </cell>
          <cell r="CL1760">
            <v>193.59583176780001</v>
          </cell>
          <cell r="CM1760">
            <v>8.35989</v>
          </cell>
          <cell r="CN1760">
            <v>142.15856771694502</v>
          </cell>
          <cell r="CO1760">
            <v>43.805158544069997</v>
          </cell>
          <cell r="CP1760">
            <v>27.890924915699998</v>
          </cell>
          <cell r="CQ1760">
            <v>2.2259159999999998</v>
          </cell>
          <cell r="CR1760">
            <v>0</v>
          </cell>
          <cell r="CS1760">
            <v>5.7113559463992569</v>
          </cell>
          <cell r="CT1760">
            <v>13943.048885618176</v>
          </cell>
          <cell r="CU1760">
            <v>0</v>
          </cell>
          <cell r="CV1760">
            <v>50.491245419999998</v>
          </cell>
          <cell r="CW1760">
            <v>102.97116195332967</v>
          </cell>
          <cell r="CX1760">
            <v>37.898845032509996</v>
          </cell>
          <cell r="CY1760">
            <v>108.93867143543999</v>
          </cell>
          <cell r="CZ1760">
            <v>0</v>
          </cell>
          <cell r="DA1760">
            <v>0</v>
          </cell>
          <cell r="DB1760">
            <v>0</v>
          </cell>
          <cell r="DC1760">
            <v>0</v>
          </cell>
        </row>
        <row r="1761">
          <cell r="C1761" t="str">
            <v>W8x18</v>
          </cell>
          <cell r="D1761" t="str">
            <v>F</v>
          </cell>
          <cell r="E1761">
            <v>18</v>
          </cell>
          <cell r="F1761">
            <v>5.26</v>
          </cell>
          <cell r="G1761">
            <v>8.14</v>
          </cell>
          <cell r="H1761">
            <v>0</v>
          </cell>
          <cell r="I1761">
            <v>0</v>
          </cell>
          <cell r="J1761">
            <v>5.25</v>
          </cell>
          <cell r="K1761">
            <v>0</v>
          </cell>
          <cell r="L1761">
            <v>0</v>
          </cell>
          <cell r="M1761">
            <v>0.23</v>
          </cell>
          <cell r="N1761">
            <v>0.33</v>
          </cell>
          <cell r="O1761">
            <v>0</v>
          </cell>
          <cell r="P1761">
            <v>0</v>
          </cell>
          <cell r="Q1761">
            <v>0</v>
          </cell>
          <cell r="R1761">
            <v>0.63</v>
          </cell>
          <cell r="S1761">
            <v>0.8125</v>
          </cell>
          <cell r="T1761">
            <v>0.5625</v>
          </cell>
          <cell r="U1761">
            <v>6.8800000000000008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7.95</v>
          </cell>
          <cell r="AB1761">
            <v>0</v>
          </cell>
          <cell r="AC1761">
            <v>29.9</v>
          </cell>
          <cell r="AD1761">
            <v>0</v>
          </cell>
          <cell r="AE1761">
            <v>0</v>
          </cell>
          <cell r="AF1761">
            <v>0</v>
          </cell>
          <cell r="AG1761">
            <v>2510</v>
          </cell>
          <cell r="AH1761">
            <v>3800</v>
          </cell>
          <cell r="AI1761">
            <v>61.9</v>
          </cell>
          <cell r="AJ1761">
            <v>17</v>
          </cell>
          <cell r="AK1761">
            <v>15.2</v>
          </cell>
          <cell r="AL1761">
            <v>3.43</v>
          </cell>
          <cell r="AM1761">
            <v>7.97</v>
          </cell>
          <cell r="AN1761">
            <v>4.66</v>
          </cell>
          <cell r="AO1761">
            <v>3.04</v>
          </cell>
          <cell r="AP1761">
            <v>1.23</v>
          </cell>
          <cell r="AQ1761">
            <v>0</v>
          </cell>
          <cell r="AR1761">
            <v>0.17199999999999999</v>
          </cell>
          <cell r="AS1761">
            <v>122</v>
          </cell>
          <cell r="AT1761">
            <v>0</v>
          </cell>
          <cell r="AU1761">
            <v>10.3</v>
          </cell>
          <cell r="AV1761">
            <v>4.4400000000000004</v>
          </cell>
          <cell r="AW1761">
            <v>3.23</v>
          </cell>
          <cell r="AX1761">
            <v>8.3699999999999992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D1761" t="str">
            <v>W200x26.6</v>
          </cell>
          <cell r="BE1761" t="str">
            <v>W200x26.6</v>
          </cell>
          <cell r="BF1761">
            <v>26.8</v>
          </cell>
          <cell r="BG1761">
            <v>33.962142059999998</v>
          </cell>
          <cell r="BH1761">
            <v>20.68374</v>
          </cell>
          <cell r="BI1761">
            <v>0</v>
          </cell>
          <cell r="BJ1761">
            <v>0</v>
          </cell>
          <cell r="BK1761">
            <v>13.340249999999999</v>
          </cell>
          <cell r="BL1761">
            <v>0</v>
          </cell>
          <cell r="BM1761">
            <v>0</v>
          </cell>
          <cell r="BN1761">
            <v>0.58443000000000001</v>
          </cell>
          <cell r="BO1761">
            <v>0.83853</v>
          </cell>
          <cell r="BP1761">
            <v>0</v>
          </cell>
          <cell r="BQ1761">
            <v>0</v>
          </cell>
          <cell r="BR1761">
            <v>0</v>
          </cell>
          <cell r="BS1761">
            <v>1.60083</v>
          </cell>
          <cell r="BT1761">
            <v>2.0645625000000001</v>
          </cell>
          <cell r="BU1761">
            <v>1.4293125</v>
          </cell>
          <cell r="BV1761">
            <v>17.2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7.95</v>
          </cell>
          <cell r="CC1761">
            <v>0</v>
          </cell>
          <cell r="CD1761">
            <v>29.9</v>
          </cell>
          <cell r="CE1761">
            <v>0</v>
          </cell>
          <cell r="CF1761">
            <v>0</v>
          </cell>
          <cell r="CG1761">
            <v>0</v>
          </cell>
          <cell r="CH1761">
            <v>176335.03</v>
          </cell>
          <cell r="CI1761">
            <v>0.76993461898986781</v>
          </cell>
          <cell r="CJ1761">
            <v>2580.5323582636056</v>
          </cell>
          <cell r="CK1761">
            <v>278.90924915699998</v>
          </cell>
          <cell r="CL1761">
            <v>249.37768159919997</v>
          </cell>
          <cell r="CM1761">
            <v>8.7156300000000009</v>
          </cell>
          <cell r="CN1761">
            <v>332.25917440001513</v>
          </cell>
          <cell r="CO1761">
            <v>76.453947121859997</v>
          </cell>
          <cell r="CP1761">
            <v>49.875536319839995</v>
          </cell>
          <cell r="CQ1761">
            <v>3.1254299999999997</v>
          </cell>
          <cell r="CR1761">
            <v>0</v>
          </cell>
          <cell r="CS1761">
            <v>7.170461480150891</v>
          </cell>
          <cell r="CT1761">
            <v>32838.841004737791</v>
          </cell>
          <cell r="CU1761">
            <v>0</v>
          </cell>
          <cell r="CV1761">
            <v>66.503814300000002</v>
          </cell>
          <cell r="CW1761">
            <v>185.09795913877886</v>
          </cell>
          <cell r="CX1761">
            <v>52.99275733983</v>
          </cell>
          <cell r="CY1761">
            <v>137.32178914376999</v>
          </cell>
          <cell r="CZ1761">
            <v>0</v>
          </cell>
          <cell r="DA1761">
            <v>0</v>
          </cell>
          <cell r="DB1761">
            <v>0</v>
          </cell>
          <cell r="DC1761">
            <v>0</v>
          </cell>
        </row>
        <row r="1762">
          <cell r="C1762" t="str">
            <v>W8x21</v>
          </cell>
          <cell r="D1762" t="str">
            <v>F</v>
          </cell>
          <cell r="E1762">
            <v>21</v>
          </cell>
          <cell r="F1762">
            <v>6.16</v>
          </cell>
          <cell r="G1762">
            <v>8.2799999999999994</v>
          </cell>
          <cell r="H1762">
            <v>0</v>
          </cell>
          <cell r="I1762">
            <v>0</v>
          </cell>
          <cell r="J1762">
            <v>5.27</v>
          </cell>
          <cell r="K1762">
            <v>0</v>
          </cell>
          <cell r="L1762">
            <v>0</v>
          </cell>
          <cell r="M1762">
            <v>0.25</v>
          </cell>
          <cell r="N1762">
            <v>0.4</v>
          </cell>
          <cell r="O1762">
            <v>0</v>
          </cell>
          <cell r="P1762">
            <v>0</v>
          </cell>
          <cell r="Q1762">
            <v>0</v>
          </cell>
          <cell r="R1762">
            <v>0.7</v>
          </cell>
          <cell r="S1762">
            <v>0.875</v>
          </cell>
          <cell r="T1762">
            <v>0.5625</v>
          </cell>
          <cell r="U1762">
            <v>6.879999999999999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6.59</v>
          </cell>
          <cell r="AB1762">
            <v>0</v>
          </cell>
          <cell r="AC1762">
            <v>27.5</v>
          </cell>
          <cell r="AD1762">
            <v>0</v>
          </cell>
          <cell r="AE1762">
            <v>0</v>
          </cell>
          <cell r="AF1762">
            <v>0</v>
          </cell>
          <cell r="AG1762">
            <v>2900</v>
          </cell>
          <cell r="AH1762">
            <v>2060</v>
          </cell>
          <cell r="AI1762">
            <v>75.3</v>
          </cell>
          <cell r="AJ1762">
            <v>20.399999999999999</v>
          </cell>
          <cell r="AK1762">
            <v>18.2</v>
          </cell>
          <cell r="AL1762">
            <v>3.49</v>
          </cell>
          <cell r="AM1762">
            <v>9.77</v>
          </cell>
          <cell r="AN1762">
            <v>5.69</v>
          </cell>
          <cell r="AO1762">
            <v>3.71</v>
          </cell>
          <cell r="AP1762">
            <v>1.26</v>
          </cell>
          <cell r="AQ1762">
            <v>0</v>
          </cell>
          <cell r="AR1762">
            <v>0.28199999999999997</v>
          </cell>
          <cell r="AS1762">
            <v>152</v>
          </cell>
          <cell r="AT1762">
            <v>0</v>
          </cell>
          <cell r="AU1762">
            <v>10.4</v>
          </cell>
          <cell r="AV1762">
            <v>5.47</v>
          </cell>
          <cell r="AW1762">
            <v>3.96</v>
          </cell>
          <cell r="AX1762">
            <v>10.1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D1762" t="str">
            <v>W200x31.3</v>
          </cell>
          <cell r="BE1762" t="str">
            <v>W200x31.3</v>
          </cell>
          <cell r="BF1762">
            <v>31.3</v>
          </cell>
          <cell r="BG1762">
            <v>39.773154959999999</v>
          </cell>
          <cell r="BH1762">
            <v>21.039479999999998</v>
          </cell>
          <cell r="BI1762">
            <v>0</v>
          </cell>
          <cell r="BJ1762">
            <v>0</v>
          </cell>
          <cell r="BK1762">
            <v>13.391069999999999</v>
          </cell>
          <cell r="BL1762">
            <v>0</v>
          </cell>
          <cell r="BM1762">
            <v>0</v>
          </cell>
          <cell r="BN1762">
            <v>0.63524999999999998</v>
          </cell>
          <cell r="BO1762">
            <v>1.0164</v>
          </cell>
          <cell r="BP1762">
            <v>0</v>
          </cell>
          <cell r="BQ1762">
            <v>0</v>
          </cell>
          <cell r="BR1762">
            <v>0</v>
          </cell>
          <cell r="BS1762">
            <v>1.7786999999999997</v>
          </cell>
          <cell r="BT1762">
            <v>2.2233749999999999</v>
          </cell>
          <cell r="BU1762">
            <v>1.4293125</v>
          </cell>
          <cell r="BV1762">
            <v>17.2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6.59</v>
          </cell>
          <cell r="CC1762">
            <v>0</v>
          </cell>
          <cell r="CD1762">
            <v>27.5</v>
          </cell>
          <cell r="CE1762">
            <v>0</v>
          </cell>
          <cell r="CF1762">
            <v>0</v>
          </cell>
          <cell r="CG1762">
            <v>0</v>
          </cell>
          <cell r="CH1762">
            <v>203733.7</v>
          </cell>
          <cell r="CI1762">
            <v>0.41738560924187568</v>
          </cell>
          <cell r="CJ1762">
            <v>3139.161334042803</v>
          </cell>
          <cell r="CK1762">
            <v>334.69109898839997</v>
          </cell>
          <cell r="CL1762">
            <v>298.59696086219998</v>
          </cell>
          <cell r="CM1762">
            <v>8.8680900000000005</v>
          </cell>
          <cell r="CN1762">
            <v>407.29888756438493</v>
          </cell>
          <cell r="CO1762">
            <v>93.352566335489996</v>
          </cell>
          <cell r="CP1762">
            <v>60.867842021909993</v>
          </cell>
          <cell r="CQ1762">
            <v>3.20166</v>
          </cell>
          <cell r="CR1762">
            <v>0</v>
          </cell>
          <cell r="CS1762">
            <v>11.756221729084601</v>
          </cell>
          <cell r="CT1762">
            <v>40913.965841968398</v>
          </cell>
          <cell r="CU1762">
            <v>0</v>
          </cell>
          <cell r="CV1762">
            <v>67.149482399999997</v>
          </cell>
          <cell r="CW1762">
            <v>228.03735056061265</v>
          </cell>
          <cell r="CX1762">
            <v>64.969448627159991</v>
          </cell>
          <cell r="CY1762">
            <v>165.70490685209998</v>
          </cell>
          <cell r="CZ1762">
            <v>0</v>
          </cell>
          <cell r="DA1762">
            <v>0</v>
          </cell>
          <cell r="DB1762">
            <v>0</v>
          </cell>
          <cell r="DC1762">
            <v>0</v>
          </cell>
        </row>
        <row r="1763">
          <cell r="C1763" t="str">
            <v>W8x24</v>
          </cell>
          <cell r="D1763" t="str">
            <v>F</v>
          </cell>
          <cell r="E1763">
            <v>24</v>
          </cell>
          <cell r="F1763">
            <v>7.08</v>
          </cell>
          <cell r="G1763">
            <v>7.93</v>
          </cell>
          <cell r="H1763">
            <v>0</v>
          </cell>
          <cell r="I1763">
            <v>0</v>
          </cell>
          <cell r="J1763">
            <v>6.5</v>
          </cell>
          <cell r="K1763">
            <v>0</v>
          </cell>
          <cell r="L1763">
            <v>0</v>
          </cell>
          <cell r="M1763">
            <v>0.245</v>
          </cell>
          <cell r="N1763">
            <v>0.4</v>
          </cell>
          <cell r="O1763">
            <v>0</v>
          </cell>
          <cell r="P1763">
            <v>0</v>
          </cell>
          <cell r="Q1763">
            <v>0</v>
          </cell>
          <cell r="R1763">
            <v>0.79400000000000004</v>
          </cell>
          <cell r="S1763">
            <v>0.875</v>
          </cell>
          <cell r="T1763">
            <v>0.5625</v>
          </cell>
          <cell r="U1763">
            <v>6.3419999999999996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8.1199999999999992</v>
          </cell>
          <cell r="AB1763">
            <v>0</v>
          </cell>
          <cell r="AC1763">
            <v>25.9</v>
          </cell>
          <cell r="AD1763">
            <v>0</v>
          </cell>
          <cell r="AE1763">
            <v>0</v>
          </cell>
          <cell r="AF1763">
            <v>0</v>
          </cell>
          <cell r="AG1763">
            <v>3000</v>
          </cell>
          <cell r="AH1763">
            <v>1650</v>
          </cell>
          <cell r="AI1763">
            <v>82.7</v>
          </cell>
          <cell r="AJ1763">
            <v>23.1</v>
          </cell>
          <cell r="AK1763">
            <v>20.9</v>
          </cell>
          <cell r="AL1763">
            <v>3.42</v>
          </cell>
          <cell r="AM1763">
            <v>18.3</v>
          </cell>
          <cell r="AN1763">
            <v>8.57</v>
          </cell>
          <cell r="AO1763">
            <v>5.63</v>
          </cell>
          <cell r="AP1763">
            <v>1.61</v>
          </cell>
          <cell r="AQ1763">
            <v>0</v>
          </cell>
          <cell r="AR1763">
            <v>0.34599999999999997</v>
          </cell>
          <cell r="AS1763">
            <v>259</v>
          </cell>
          <cell r="AT1763">
            <v>0</v>
          </cell>
          <cell r="AU1763">
            <v>12.2</v>
          </cell>
          <cell r="AV1763">
            <v>7.94</v>
          </cell>
          <cell r="AW1763">
            <v>4.71</v>
          </cell>
          <cell r="AX1763">
            <v>11.3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D1763" t="str">
            <v>W200x35.9</v>
          </cell>
          <cell r="BE1763" t="str">
            <v>W200x35.9</v>
          </cell>
          <cell r="BF1763">
            <v>35.800000000000004</v>
          </cell>
          <cell r="BG1763">
            <v>45.713301479999998</v>
          </cell>
          <cell r="BH1763">
            <v>20.150129999999997</v>
          </cell>
          <cell r="BI1763">
            <v>0</v>
          </cell>
          <cell r="BJ1763">
            <v>0</v>
          </cell>
          <cell r="BK1763">
            <v>16.516500000000001</v>
          </cell>
          <cell r="BL1763">
            <v>0</v>
          </cell>
          <cell r="BM1763">
            <v>0</v>
          </cell>
          <cell r="BN1763">
            <v>0.62254500000000002</v>
          </cell>
          <cell r="BO1763">
            <v>1.0164</v>
          </cell>
          <cell r="BP1763">
            <v>0</v>
          </cell>
          <cell r="BQ1763">
            <v>0</v>
          </cell>
          <cell r="BR1763">
            <v>0</v>
          </cell>
          <cell r="BS1763">
            <v>2.0175540000000001</v>
          </cell>
          <cell r="BT1763">
            <v>2.2233749999999999</v>
          </cell>
          <cell r="BU1763">
            <v>1.4293125</v>
          </cell>
          <cell r="BV1763">
            <v>15.900000000000002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8.1199999999999992</v>
          </cell>
          <cell r="CC1763">
            <v>0</v>
          </cell>
          <cell r="CD1763">
            <v>25.9</v>
          </cell>
          <cell r="CE1763">
            <v>0</v>
          </cell>
          <cell r="CF1763">
            <v>0</v>
          </cell>
          <cell r="CG1763">
            <v>0</v>
          </cell>
          <cell r="CH1763">
            <v>210759</v>
          </cell>
          <cell r="CI1763">
            <v>0.33431371614033734</v>
          </cell>
          <cell r="CJ1763">
            <v>3447.6579326074348</v>
          </cell>
          <cell r="CK1763">
            <v>378.98845032510002</v>
          </cell>
          <cell r="CL1763">
            <v>342.89431219889997</v>
          </cell>
          <cell r="CM1763">
            <v>8.6902200000000001</v>
          </cell>
          <cell r="CN1763">
            <v>762.90375050442628</v>
          </cell>
          <cell r="CO1763">
            <v>140.60307442797</v>
          </cell>
          <cell r="CP1763">
            <v>92.368180750229996</v>
          </cell>
          <cell r="CQ1763">
            <v>4.0910099999999998</v>
          </cell>
          <cell r="CR1763">
            <v>0</v>
          </cell>
          <cell r="CS1763">
            <v>14.424300419373305</v>
          </cell>
          <cell r="CT1763">
            <v>69715.244428090882</v>
          </cell>
          <cell r="CU1763">
            <v>0</v>
          </cell>
          <cell r="CV1763">
            <v>78.771508199999985</v>
          </cell>
          <cell r="CW1763">
            <v>331.00851251394232</v>
          </cell>
          <cell r="CX1763">
            <v>77.27426844291</v>
          </cell>
          <cell r="CY1763">
            <v>185.39261855730001</v>
          </cell>
          <cell r="CZ1763">
            <v>0</v>
          </cell>
          <cell r="DA1763">
            <v>0</v>
          </cell>
          <cell r="DB1763">
            <v>0</v>
          </cell>
          <cell r="DC1763">
            <v>0</v>
          </cell>
        </row>
        <row r="1764">
          <cell r="C1764" t="str">
            <v>W8x28</v>
          </cell>
          <cell r="D1764" t="str">
            <v>F</v>
          </cell>
          <cell r="E1764">
            <v>28</v>
          </cell>
          <cell r="F1764">
            <v>8.24</v>
          </cell>
          <cell r="G1764">
            <v>8.06</v>
          </cell>
          <cell r="H1764">
            <v>0</v>
          </cell>
          <cell r="I1764">
            <v>0</v>
          </cell>
          <cell r="J1764">
            <v>6.54</v>
          </cell>
          <cell r="K1764">
            <v>0</v>
          </cell>
          <cell r="L1764">
            <v>0</v>
          </cell>
          <cell r="M1764">
            <v>0.28499999999999998</v>
          </cell>
          <cell r="N1764">
            <v>0.46500000000000002</v>
          </cell>
          <cell r="O1764">
            <v>0</v>
          </cell>
          <cell r="P1764">
            <v>0</v>
          </cell>
          <cell r="Q1764">
            <v>0</v>
          </cell>
          <cell r="R1764">
            <v>0.85899999999999999</v>
          </cell>
          <cell r="S1764">
            <v>0.9375</v>
          </cell>
          <cell r="T1764">
            <v>0.625</v>
          </cell>
          <cell r="U1764">
            <v>6.3420000000000005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7.03</v>
          </cell>
          <cell r="AB1764">
            <v>0</v>
          </cell>
          <cell r="AC1764">
            <v>22.3</v>
          </cell>
          <cell r="AD1764">
            <v>0</v>
          </cell>
          <cell r="AE1764">
            <v>0</v>
          </cell>
          <cell r="AF1764">
            <v>0</v>
          </cell>
          <cell r="AG1764">
            <v>3470</v>
          </cell>
          <cell r="AH1764">
            <v>942</v>
          </cell>
          <cell r="AI1764">
            <v>98</v>
          </cell>
          <cell r="AJ1764">
            <v>27.2</v>
          </cell>
          <cell r="AK1764">
            <v>24.3</v>
          </cell>
          <cell r="AL1764">
            <v>3.45</v>
          </cell>
          <cell r="AM1764">
            <v>21.7</v>
          </cell>
          <cell r="AN1764">
            <v>10.1</v>
          </cell>
          <cell r="AO1764">
            <v>6.63</v>
          </cell>
          <cell r="AP1764">
            <v>1.62</v>
          </cell>
          <cell r="AQ1764">
            <v>0</v>
          </cell>
          <cell r="AR1764">
            <v>0.53700000000000003</v>
          </cell>
          <cell r="AS1764">
            <v>313</v>
          </cell>
          <cell r="AT1764">
            <v>0</v>
          </cell>
          <cell r="AU1764">
            <v>12.4</v>
          </cell>
          <cell r="AV1764">
            <v>9.43</v>
          </cell>
          <cell r="AW1764">
            <v>5.52</v>
          </cell>
          <cell r="AX1764">
            <v>13.4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D1764" t="str">
            <v>W200x41.7</v>
          </cell>
          <cell r="BE1764" t="str">
            <v>W200x41.7</v>
          </cell>
          <cell r="BF1764">
            <v>41.7</v>
          </cell>
          <cell r="BG1764">
            <v>53.203051439999996</v>
          </cell>
          <cell r="BH1764">
            <v>20.480460000000001</v>
          </cell>
          <cell r="BI1764">
            <v>0</v>
          </cell>
          <cell r="BJ1764">
            <v>0</v>
          </cell>
          <cell r="BK1764">
            <v>16.61814</v>
          </cell>
          <cell r="BL1764">
            <v>0</v>
          </cell>
          <cell r="BM1764">
            <v>0</v>
          </cell>
          <cell r="BN1764">
            <v>0.72418499999999997</v>
          </cell>
          <cell r="BO1764">
            <v>1.181565</v>
          </cell>
          <cell r="BP1764">
            <v>0</v>
          </cell>
          <cell r="BQ1764">
            <v>0</v>
          </cell>
          <cell r="BR1764">
            <v>0</v>
          </cell>
          <cell r="BS1764">
            <v>2.1827190000000001</v>
          </cell>
          <cell r="BT1764">
            <v>2.3821875000000001</v>
          </cell>
          <cell r="BU1764">
            <v>1.588125</v>
          </cell>
          <cell r="BV1764">
            <v>15.900000000000002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7.03</v>
          </cell>
          <cell r="CC1764">
            <v>0</v>
          </cell>
          <cell r="CD1764">
            <v>22.3</v>
          </cell>
          <cell r="CE1764">
            <v>0</v>
          </cell>
          <cell r="CF1764">
            <v>0</v>
          </cell>
          <cell r="CG1764">
            <v>0</v>
          </cell>
          <cell r="CH1764">
            <v>243777.91</v>
          </cell>
          <cell r="CI1764">
            <v>0.19086273976011986</v>
          </cell>
          <cell r="CJ1764">
            <v>4085.4954945045779</v>
          </cell>
          <cell r="CK1764">
            <v>446.25479865119996</v>
          </cell>
          <cell r="CL1764">
            <v>398.67616203029996</v>
          </cell>
          <cell r="CM1764">
            <v>8.7664500000000007</v>
          </cell>
          <cell r="CN1764">
            <v>904.64543092601366</v>
          </cell>
          <cell r="CO1764">
            <v>165.70490685209998</v>
          </cell>
          <cell r="CP1764">
            <v>108.77460717122999</v>
          </cell>
          <cell r="CQ1764">
            <v>4.1164199999999997</v>
          </cell>
          <cell r="CR1764">
            <v>0</v>
          </cell>
          <cell r="CS1764">
            <v>22.386847760703656</v>
          </cell>
          <cell r="CT1764">
            <v>84250.469135105974</v>
          </cell>
          <cell r="CU1764">
            <v>0</v>
          </cell>
          <cell r="CV1764">
            <v>80.062844400000003</v>
          </cell>
          <cell r="CW1764">
            <v>393.1247195222262</v>
          </cell>
          <cell r="CX1764">
            <v>90.563473843919994</v>
          </cell>
          <cell r="CY1764">
            <v>219.8461140414</v>
          </cell>
          <cell r="CZ1764">
            <v>0</v>
          </cell>
          <cell r="DA1764">
            <v>0</v>
          </cell>
          <cell r="DB1764">
            <v>0</v>
          </cell>
          <cell r="DC1764">
            <v>0</v>
          </cell>
        </row>
        <row r="1765">
          <cell r="C1765" t="str">
            <v>W8x31</v>
          </cell>
          <cell r="D1765" t="str">
            <v>F</v>
          </cell>
          <cell r="E1765">
            <v>31</v>
          </cell>
          <cell r="F1765">
            <v>9.1199999999999992</v>
          </cell>
          <cell r="G1765">
            <v>8</v>
          </cell>
          <cell r="H1765">
            <v>0</v>
          </cell>
          <cell r="I1765">
            <v>0</v>
          </cell>
          <cell r="J1765">
            <v>8</v>
          </cell>
          <cell r="K1765">
            <v>0</v>
          </cell>
          <cell r="L1765">
            <v>0</v>
          </cell>
          <cell r="M1765">
            <v>0.28499999999999998</v>
          </cell>
          <cell r="N1765">
            <v>0.435</v>
          </cell>
          <cell r="O1765">
            <v>0</v>
          </cell>
          <cell r="P1765">
            <v>0</v>
          </cell>
          <cell r="Q1765">
            <v>0</v>
          </cell>
          <cell r="R1765">
            <v>0.82899999999999996</v>
          </cell>
          <cell r="S1765">
            <v>1.125</v>
          </cell>
          <cell r="T1765">
            <v>0.75</v>
          </cell>
          <cell r="U1765">
            <v>6.3420000000000005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9.19</v>
          </cell>
          <cell r="AB1765">
            <v>0</v>
          </cell>
          <cell r="AC1765">
            <v>22.3</v>
          </cell>
          <cell r="AD1765">
            <v>0</v>
          </cell>
          <cell r="AE1765">
            <v>0</v>
          </cell>
          <cell r="AF1765">
            <v>0</v>
          </cell>
          <cell r="AG1765">
            <v>3220</v>
          </cell>
          <cell r="AH1765">
            <v>1200</v>
          </cell>
          <cell r="AI1765">
            <v>110</v>
          </cell>
          <cell r="AJ1765">
            <v>30.4</v>
          </cell>
          <cell r="AK1765">
            <v>27.5</v>
          </cell>
          <cell r="AL1765">
            <v>3.47</v>
          </cell>
          <cell r="AM1765">
            <v>37.1</v>
          </cell>
          <cell r="AN1765">
            <v>14.1</v>
          </cell>
          <cell r="AO1765">
            <v>9.27</v>
          </cell>
          <cell r="AP1765">
            <v>2.02</v>
          </cell>
          <cell r="AQ1765">
            <v>0</v>
          </cell>
          <cell r="AR1765">
            <v>0.53600000000000003</v>
          </cell>
          <cell r="AS1765">
            <v>531</v>
          </cell>
          <cell r="AT1765">
            <v>0</v>
          </cell>
          <cell r="AU1765">
            <v>15.1</v>
          </cell>
          <cell r="AV1765">
            <v>13.1</v>
          </cell>
          <cell r="AW1765">
            <v>6.34</v>
          </cell>
          <cell r="AX1765">
            <v>15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D1765" t="str">
            <v>W200x46.1</v>
          </cell>
          <cell r="BE1765" t="str">
            <v>W200x46.1</v>
          </cell>
          <cell r="BF1765">
            <v>46.2</v>
          </cell>
          <cell r="BG1765">
            <v>58.884930719999993</v>
          </cell>
          <cell r="BH1765">
            <v>20.327999999999999</v>
          </cell>
          <cell r="BI1765">
            <v>0</v>
          </cell>
          <cell r="BJ1765">
            <v>0</v>
          </cell>
          <cell r="BK1765">
            <v>20.327999999999999</v>
          </cell>
          <cell r="BL1765">
            <v>0</v>
          </cell>
          <cell r="BM1765">
            <v>0</v>
          </cell>
          <cell r="BN1765">
            <v>0.72418499999999997</v>
          </cell>
          <cell r="BO1765">
            <v>1.105335</v>
          </cell>
          <cell r="BP1765">
            <v>0</v>
          </cell>
          <cell r="BQ1765">
            <v>0</v>
          </cell>
          <cell r="BR1765">
            <v>0</v>
          </cell>
          <cell r="BS1765">
            <v>2.1064889999999998</v>
          </cell>
          <cell r="BT1765">
            <v>2.858625</v>
          </cell>
          <cell r="BU1765">
            <v>1.9057499999999998</v>
          </cell>
          <cell r="BV1765">
            <v>15.900000000000002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9.19</v>
          </cell>
          <cell r="CC1765">
            <v>0</v>
          </cell>
          <cell r="CD1765">
            <v>22.3</v>
          </cell>
          <cell r="CE1765">
            <v>0</v>
          </cell>
          <cell r="CF1765">
            <v>0</v>
          </cell>
          <cell r="CG1765">
            <v>0</v>
          </cell>
          <cell r="CH1765">
            <v>226214.66</v>
          </cell>
          <cell r="CI1765">
            <v>0.2431372481020635</v>
          </cell>
          <cell r="CJ1765">
            <v>4585.7602489337096</v>
          </cell>
          <cell r="CK1765">
            <v>498.75536319839995</v>
          </cell>
          <cell r="CL1765">
            <v>451.17672657749995</v>
          </cell>
          <cell r="CM1765">
            <v>8.8172700000000006</v>
          </cell>
          <cell r="CN1765">
            <v>1546.6518657767331</v>
          </cell>
          <cell r="CO1765">
            <v>231.33061253609998</v>
          </cell>
          <cell r="CP1765">
            <v>152.08757292266998</v>
          </cell>
          <cell r="CQ1765">
            <v>5.1328199999999997</v>
          </cell>
          <cell r="CR1765">
            <v>0</v>
          </cell>
          <cell r="CS1765">
            <v>22.345159031167896</v>
          </cell>
          <cell r="CT1765">
            <v>142929.70961898169</v>
          </cell>
          <cell r="CU1765">
            <v>0</v>
          </cell>
          <cell r="CV1765">
            <v>97.495883099999986</v>
          </cell>
          <cell r="CW1765">
            <v>546.12235691846911</v>
          </cell>
          <cell r="CX1765">
            <v>104.01674350913999</v>
          </cell>
          <cell r="CY1765">
            <v>246.09639631499999</v>
          </cell>
          <cell r="CZ1765">
            <v>0</v>
          </cell>
          <cell r="DA1765">
            <v>0</v>
          </cell>
          <cell r="DB1765">
            <v>0</v>
          </cell>
          <cell r="DC1765">
            <v>0</v>
          </cell>
        </row>
        <row r="1766">
          <cell r="C1766" t="str">
            <v>W8x35</v>
          </cell>
          <cell r="D1766" t="str">
            <v>F</v>
          </cell>
          <cell r="E1766">
            <v>35</v>
          </cell>
          <cell r="F1766">
            <v>10.3</v>
          </cell>
          <cell r="G1766">
            <v>8.1199999999999992</v>
          </cell>
          <cell r="H1766">
            <v>0</v>
          </cell>
          <cell r="I1766">
            <v>0</v>
          </cell>
          <cell r="J1766">
            <v>8.02</v>
          </cell>
          <cell r="K1766">
            <v>0</v>
          </cell>
          <cell r="L1766">
            <v>0</v>
          </cell>
          <cell r="M1766">
            <v>0.31</v>
          </cell>
          <cell r="N1766">
            <v>0.495</v>
          </cell>
          <cell r="O1766">
            <v>0</v>
          </cell>
          <cell r="P1766">
            <v>0</v>
          </cell>
          <cell r="Q1766">
            <v>0</v>
          </cell>
          <cell r="R1766">
            <v>0.88900000000000001</v>
          </cell>
          <cell r="S1766">
            <v>1.1875</v>
          </cell>
          <cell r="T1766">
            <v>0.8125</v>
          </cell>
          <cell r="U1766">
            <v>6.3419999999999987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8.1</v>
          </cell>
          <cell r="AB1766">
            <v>0</v>
          </cell>
          <cell r="AC1766">
            <v>20.5</v>
          </cell>
          <cell r="AD1766">
            <v>0</v>
          </cell>
          <cell r="AE1766">
            <v>0</v>
          </cell>
          <cell r="AF1766">
            <v>0</v>
          </cell>
          <cell r="AG1766">
            <v>3610</v>
          </cell>
          <cell r="AH1766">
            <v>763</v>
          </cell>
          <cell r="AI1766">
            <v>127</v>
          </cell>
          <cell r="AJ1766">
            <v>34.700000000000003</v>
          </cell>
          <cell r="AK1766">
            <v>31.2</v>
          </cell>
          <cell r="AL1766">
            <v>3.51</v>
          </cell>
          <cell r="AM1766">
            <v>42.6</v>
          </cell>
          <cell r="AN1766">
            <v>16.100000000000001</v>
          </cell>
          <cell r="AO1766">
            <v>10.6</v>
          </cell>
          <cell r="AP1766">
            <v>2.0299999999999998</v>
          </cell>
          <cell r="AQ1766">
            <v>0</v>
          </cell>
          <cell r="AR1766">
            <v>0.76900000000000002</v>
          </cell>
          <cell r="AS1766">
            <v>619</v>
          </cell>
          <cell r="AT1766">
            <v>0</v>
          </cell>
          <cell r="AU1766">
            <v>15.3</v>
          </cell>
          <cell r="AV1766">
            <v>15.2</v>
          </cell>
          <cell r="AW1766">
            <v>7.28</v>
          </cell>
          <cell r="AX1766">
            <v>17.100000000000001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D1766" t="str">
            <v>W200x52</v>
          </cell>
          <cell r="BE1766" t="str">
            <v>W200x52</v>
          </cell>
          <cell r="BF1766">
            <v>52.1</v>
          </cell>
          <cell r="BG1766">
            <v>66.503814300000002</v>
          </cell>
          <cell r="BH1766">
            <v>20.632919999999999</v>
          </cell>
          <cell r="BI1766">
            <v>0</v>
          </cell>
          <cell r="BJ1766">
            <v>0</v>
          </cell>
          <cell r="BK1766">
            <v>20.378819999999997</v>
          </cell>
          <cell r="BL1766">
            <v>0</v>
          </cell>
          <cell r="BM1766">
            <v>0</v>
          </cell>
          <cell r="BN1766">
            <v>0.78771000000000002</v>
          </cell>
          <cell r="BO1766">
            <v>1.257795</v>
          </cell>
          <cell r="BP1766">
            <v>0</v>
          </cell>
          <cell r="BQ1766">
            <v>0</v>
          </cell>
          <cell r="BR1766">
            <v>0</v>
          </cell>
          <cell r="BS1766">
            <v>2.2589489999999999</v>
          </cell>
          <cell r="BT1766">
            <v>3.0174374999999998</v>
          </cell>
          <cell r="BU1766">
            <v>2.0645625000000001</v>
          </cell>
          <cell r="BV1766">
            <v>15.900000000000002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8.1</v>
          </cell>
          <cell r="CC1766">
            <v>0</v>
          </cell>
          <cell r="CD1766">
            <v>20.5</v>
          </cell>
          <cell r="CE1766">
            <v>0</v>
          </cell>
          <cell r="CF1766">
            <v>0</v>
          </cell>
          <cell r="CG1766">
            <v>0</v>
          </cell>
          <cell r="CH1766">
            <v>253613.33</v>
          </cell>
          <cell r="CI1766">
            <v>0.15459476691822871</v>
          </cell>
          <cell r="CJ1766">
            <v>5294.4686510416468</v>
          </cell>
          <cell r="CK1766">
            <v>569.30299680869996</v>
          </cell>
          <cell r="CL1766">
            <v>511.88050433519993</v>
          </cell>
          <cell r="CM1766">
            <v>8.9189099999999986</v>
          </cell>
          <cell r="CN1766">
            <v>1775.9398782234186</v>
          </cell>
          <cell r="CO1766">
            <v>264.14346537810002</v>
          </cell>
          <cell r="CP1766">
            <v>173.90812006259998</v>
          </cell>
          <cell r="CQ1766">
            <v>5.1582299999999996</v>
          </cell>
          <cell r="CR1766">
            <v>0</v>
          </cell>
          <cell r="CS1766">
            <v>32.058633013000211</v>
          </cell>
          <cell r="CT1766">
            <v>166616.74247485815</v>
          </cell>
          <cell r="CU1766">
            <v>0</v>
          </cell>
          <cell r="CV1766">
            <v>98.787219300000004</v>
          </cell>
          <cell r="CW1766">
            <v>633.66868894356719</v>
          </cell>
          <cell r="CX1766">
            <v>119.43878434487999</v>
          </cell>
          <cell r="CY1766">
            <v>280.54989179910001</v>
          </cell>
          <cell r="CZ1766">
            <v>0</v>
          </cell>
          <cell r="DA1766">
            <v>0</v>
          </cell>
          <cell r="DB1766">
            <v>0</v>
          </cell>
          <cell r="DC1766">
            <v>0</v>
          </cell>
        </row>
        <row r="1767">
          <cell r="C1767" t="str">
            <v>W8x40</v>
          </cell>
          <cell r="D1767" t="str">
            <v>F</v>
          </cell>
          <cell r="E1767">
            <v>40</v>
          </cell>
          <cell r="F1767">
            <v>11.7</v>
          </cell>
          <cell r="G1767">
            <v>8.25</v>
          </cell>
          <cell r="H1767">
            <v>0</v>
          </cell>
          <cell r="I1767">
            <v>0</v>
          </cell>
          <cell r="J1767">
            <v>8.07</v>
          </cell>
          <cell r="K1767">
            <v>0</v>
          </cell>
          <cell r="L1767">
            <v>0</v>
          </cell>
          <cell r="M1767">
            <v>0.36</v>
          </cell>
          <cell r="N1767">
            <v>0.56000000000000005</v>
          </cell>
          <cell r="O1767">
            <v>0</v>
          </cell>
          <cell r="P1767">
            <v>0</v>
          </cell>
          <cell r="Q1767">
            <v>0</v>
          </cell>
          <cell r="R1767">
            <v>0.95399999999999996</v>
          </cell>
          <cell r="S1767">
            <v>1.25</v>
          </cell>
          <cell r="T1767">
            <v>0.8125</v>
          </cell>
          <cell r="U1767">
            <v>6.3420000000000005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7.21</v>
          </cell>
          <cell r="AB1767">
            <v>0</v>
          </cell>
          <cell r="AC1767">
            <v>17.600000000000001</v>
          </cell>
          <cell r="AD1767">
            <v>0</v>
          </cell>
          <cell r="AE1767">
            <v>0</v>
          </cell>
          <cell r="AF1767">
            <v>0</v>
          </cell>
          <cell r="AG1767">
            <v>4080</v>
          </cell>
          <cell r="AH1767">
            <v>474</v>
          </cell>
          <cell r="AI1767">
            <v>146</v>
          </cell>
          <cell r="AJ1767">
            <v>39.799999999999997</v>
          </cell>
          <cell r="AK1767">
            <v>35.5</v>
          </cell>
          <cell r="AL1767">
            <v>3.53</v>
          </cell>
          <cell r="AM1767">
            <v>49.1</v>
          </cell>
          <cell r="AN1767">
            <v>18.5</v>
          </cell>
          <cell r="AO1767">
            <v>12.2</v>
          </cell>
          <cell r="AP1767">
            <v>2.04</v>
          </cell>
          <cell r="AQ1767">
            <v>0</v>
          </cell>
          <cell r="AR1767">
            <v>1.1200000000000001</v>
          </cell>
          <cell r="AS1767">
            <v>726</v>
          </cell>
          <cell r="AT1767">
            <v>0</v>
          </cell>
          <cell r="AU1767">
            <v>15.5</v>
          </cell>
          <cell r="AV1767">
            <v>17.5</v>
          </cell>
          <cell r="AW1767">
            <v>8.3000000000000007</v>
          </cell>
          <cell r="AX1767">
            <v>19.7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D1767" t="str">
            <v>W200x59</v>
          </cell>
          <cell r="BE1767" t="str">
            <v>W200x59</v>
          </cell>
          <cell r="BF1767">
            <v>59.6</v>
          </cell>
          <cell r="BG1767">
            <v>75.543167699999998</v>
          </cell>
          <cell r="BH1767">
            <v>20.963249999999999</v>
          </cell>
          <cell r="BI1767">
            <v>0</v>
          </cell>
          <cell r="BJ1767">
            <v>0</v>
          </cell>
          <cell r="BK1767">
            <v>20.505870000000002</v>
          </cell>
          <cell r="BL1767">
            <v>0</v>
          </cell>
          <cell r="BM1767">
            <v>0</v>
          </cell>
          <cell r="BN1767">
            <v>0.91475999999999991</v>
          </cell>
          <cell r="BO1767">
            <v>1.42296</v>
          </cell>
          <cell r="BP1767">
            <v>0</v>
          </cell>
          <cell r="BQ1767">
            <v>0</v>
          </cell>
          <cell r="BR1767">
            <v>0</v>
          </cell>
          <cell r="BS1767">
            <v>2.4241139999999999</v>
          </cell>
          <cell r="BT1767">
            <v>3.17625</v>
          </cell>
          <cell r="BU1767">
            <v>2.0645625000000001</v>
          </cell>
          <cell r="BV1767">
            <v>15.900000000000002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7.21</v>
          </cell>
          <cell r="CC1767">
            <v>0</v>
          </cell>
          <cell r="CD1767">
            <v>17.600000000000001</v>
          </cell>
          <cell r="CE1767">
            <v>0</v>
          </cell>
          <cell r="CF1767">
            <v>0</v>
          </cell>
          <cell r="CG1767">
            <v>0</v>
          </cell>
          <cell r="CH1767">
            <v>286632.24</v>
          </cell>
          <cell r="CI1767">
            <v>9.603921300031508E-2</v>
          </cell>
          <cell r="CJ1767">
            <v>6086.5545122211061</v>
          </cell>
          <cell r="CK1767">
            <v>652.97577155579995</v>
          </cell>
          <cell r="CL1767">
            <v>582.4281379455</v>
          </cell>
          <cell r="CM1767">
            <v>8.9697299999999984</v>
          </cell>
          <cell r="CN1767">
            <v>2046.916620205865</v>
          </cell>
          <cell r="CO1767">
            <v>303.51888878849996</v>
          </cell>
          <cell r="CP1767">
            <v>200.15840233619997</v>
          </cell>
          <cell r="CQ1767">
            <v>5.1836399999999996</v>
          </cell>
          <cell r="CR1767">
            <v>0</v>
          </cell>
          <cell r="CS1767">
            <v>46.69137708005232</v>
          </cell>
          <cell r="CT1767">
            <v>195418.02106098062</v>
          </cell>
          <cell r="CU1767">
            <v>0</v>
          </cell>
          <cell r="CV1767">
            <v>100.07855549999999</v>
          </cell>
          <cell r="CW1767">
            <v>729.5527668758175</v>
          </cell>
          <cell r="CX1767">
            <v>136.17333929430001</v>
          </cell>
          <cell r="CY1767">
            <v>323.20660049369997</v>
          </cell>
          <cell r="CZ1767">
            <v>0</v>
          </cell>
          <cell r="DA1767">
            <v>0</v>
          </cell>
          <cell r="DB1767">
            <v>0</v>
          </cell>
          <cell r="DC1767">
            <v>0</v>
          </cell>
        </row>
        <row r="1768">
          <cell r="C1768" t="str">
            <v>W8x48</v>
          </cell>
          <cell r="D1768" t="str">
            <v>F</v>
          </cell>
          <cell r="E1768">
            <v>48</v>
          </cell>
          <cell r="F1768">
            <v>14.1</v>
          </cell>
          <cell r="G1768">
            <v>8.5</v>
          </cell>
          <cell r="H1768">
            <v>0</v>
          </cell>
          <cell r="I1768">
            <v>0</v>
          </cell>
          <cell r="J1768">
            <v>8.11</v>
          </cell>
          <cell r="K1768">
            <v>0</v>
          </cell>
          <cell r="L1768">
            <v>0</v>
          </cell>
          <cell r="M1768">
            <v>0.4</v>
          </cell>
          <cell r="N1768">
            <v>0.68500000000000005</v>
          </cell>
          <cell r="O1768">
            <v>0</v>
          </cell>
          <cell r="P1768">
            <v>0</v>
          </cell>
          <cell r="Q1768">
            <v>0</v>
          </cell>
          <cell r="R1768">
            <v>1.08</v>
          </cell>
          <cell r="S1768">
            <v>1.375</v>
          </cell>
          <cell r="T1768">
            <v>0.8125</v>
          </cell>
          <cell r="U1768">
            <v>6.34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5.92</v>
          </cell>
          <cell r="AB1768">
            <v>0</v>
          </cell>
          <cell r="AC1768">
            <v>15.9</v>
          </cell>
          <cell r="AD1768">
            <v>0</v>
          </cell>
          <cell r="AE1768">
            <v>0</v>
          </cell>
          <cell r="AF1768">
            <v>0</v>
          </cell>
          <cell r="AG1768">
            <v>4870</v>
          </cell>
          <cell r="AH1768">
            <v>237</v>
          </cell>
          <cell r="AI1768">
            <v>184</v>
          </cell>
          <cell r="AJ1768">
            <v>49</v>
          </cell>
          <cell r="AK1768">
            <v>43.2</v>
          </cell>
          <cell r="AL1768">
            <v>3.61</v>
          </cell>
          <cell r="AM1768">
            <v>60.9</v>
          </cell>
          <cell r="AN1768">
            <v>22.9</v>
          </cell>
          <cell r="AO1768">
            <v>15</v>
          </cell>
          <cell r="AP1768">
            <v>2.08</v>
          </cell>
          <cell r="AQ1768">
            <v>0</v>
          </cell>
          <cell r="AR1768">
            <v>1.96</v>
          </cell>
          <cell r="AS1768">
            <v>930</v>
          </cell>
          <cell r="AT1768">
            <v>0</v>
          </cell>
          <cell r="AU1768">
            <v>15.8</v>
          </cell>
          <cell r="AV1768">
            <v>22</v>
          </cell>
          <cell r="AW1768">
            <v>10.3</v>
          </cell>
          <cell r="AX1768">
            <v>24.2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D1768" t="str">
            <v>W200x71</v>
          </cell>
          <cell r="BE1768" t="str">
            <v>W200x71</v>
          </cell>
          <cell r="BF1768">
            <v>71.5</v>
          </cell>
          <cell r="BG1768">
            <v>91.039202099999997</v>
          </cell>
          <cell r="BH1768">
            <v>21.598499999999998</v>
          </cell>
          <cell r="BI1768">
            <v>0</v>
          </cell>
          <cell r="BJ1768">
            <v>0</v>
          </cell>
          <cell r="BK1768">
            <v>20.607509999999998</v>
          </cell>
          <cell r="BL1768">
            <v>0</v>
          </cell>
          <cell r="BM1768">
            <v>0</v>
          </cell>
          <cell r="BN1768">
            <v>1.0164</v>
          </cell>
          <cell r="BO1768">
            <v>1.740585</v>
          </cell>
          <cell r="BP1768">
            <v>0</v>
          </cell>
          <cell r="BQ1768">
            <v>0</v>
          </cell>
          <cell r="BR1768">
            <v>0</v>
          </cell>
          <cell r="BS1768">
            <v>2.7442800000000003</v>
          </cell>
          <cell r="BT1768">
            <v>3.4938750000000001</v>
          </cell>
          <cell r="BU1768">
            <v>2.0645625000000001</v>
          </cell>
          <cell r="BV1768">
            <v>15.900000000000002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5.92</v>
          </cell>
          <cell r="CC1768">
            <v>0</v>
          </cell>
          <cell r="CD1768">
            <v>15.9</v>
          </cell>
          <cell r="CE1768">
            <v>0</v>
          </cell>
          <cell r="CF1768">
            <v>0</v>
          </cell>
          <cell r="CG1768">
            <v>0</v>
          </cell>
          <cell r="CH1768">
            <v>342132.11</v>
          </cell>
          <cell r="CI1768">
            <v>4.801960650015754E-2</v>
          </cell>
          <cell r="CJ1768">
            <v>7670.7262345800236</v>
          </cell>
          <cell r="CK1768">
            <v>803.91489462899995</v>
          </cell>
          <cell r="CL1768">
            <v>708.75762138720006</v>
          </cell>
          <cell r="CM1768">
            <v>9.1730099999999997</v>
          </cell>
          <cell r="CN1768">
            <v>2538.8436287278446</v>
          </cell>
          <cell r="CO1768">
            <v>375.70716504089995</v>
          </cell>
          <cell r="CP1768">
            <v>246.09639631499999</v>
          </cell>
          <cell r="CQ1768">
            <v>5.2852800000000002</v>
          </cell>
          <cell r="CR1768">
            <v>0</v>
          </cell>
          <cell r="CS1768">
            <v>81.709909890091552</v>
          </cell>
          <cell r="CT1768">
            <v>250328.86995414874</v>
          </cell>
          <cell r="CU1768">
            <v>0</v>
          </cell>
          <cell r="CV1768">
            <v>102.01555980000001</v>
          </cell>
          <cell r="CW1768">
            <v>917.15204978674194</v>
          </cell>
          <cell r="CX1768">
            <v>168.98619213629999</v>
          </cell>
          <cell r="CY1768">
            <v>397.03551938819999</v>
          </cell>
          <cell r="CZ1768">
            <v>0</v>
          </cell>
          <cell r="DA1768">
            <v>0</v>
          </cell>
          <cell r="DB1768">
            <v>0</v>
          </cell>
          <cell r="DC1768">
            <v>0</v>
          </cell>
        </row>
        <row r="1769">
          <cell r="C1769" t="str">
            <v>W8x58</v>
          </cell>
          <cell r="D1769" t="str">
            <v>F</v>
          </cell>
          <cell r="E1769">
            <v>58</v>
          </cell>
          <cell r="F1769">
            <v>17.100000000000001</v>
          </cell>
          <cell r="G1769">
            <v>8.75</v>
          </cell>
          <cell r="H1769">
            <v>0</v>
          </cell>
          <cell r="I1769">
            <v>0</v>
          </cell>
          <cell r="J1769">
            <v>8.2200000000000006</v>
          </cell>
          <cell r="K1769">
            <v>0</v>
          </cell>
          <cell r="L1769">
            <v>0</v>
          </cell>
          <cell r="M1769">
            <v>0.51</v>
          </cell>
          <cell r="N1769">
            <v>0.81</v>
          </cell>
          <cell r="O1769">
            <v>0</v>
          </cell>
          <cell r="P1769">
            <v>0</v>
          </cell>
          <cell r="Q1769">
            <v>0</v>
          </cell>
          <cell r="R1769">
            <v>1.2</v>
          </cell>
          <cell r="S1769">
            <v>1.5</v>
          </cell>
          <cell r="T1769">
            <v>0.875</v>
          </cell>
          <cell r="U1769">
            <v>6.35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5.07</v>
          </cell>
          <cell r="AB1769">
            <v>0</v>
          </cell>
          <cell r="AC1769">
            <v>12.4</v>
          </cell>
          <cell r="AD1769">
            <v>0</v>
          </cell>
          <cell r="AE1769">
            <v>0</v>
          </cell>
          <cell r="AF1769">
            <v>0</v>
          </cell>
          <cell r="AG1769">
            <v>5810</v>
          </cell>
          <cell r="AH1769">
            <v>123</v>
          </cell>
          <cell r="AI1769">
            <v>228</v>
          </cell>
          <cell r="AJ1769">
            <v>59.8</v>
          </cell>
          <cell r="AK1769">
            <v>52</v>
          </cell>
          <cell r="AL1769">
            <v>3.65</v>
          </cell>
          <cell r="AM1769">
            <v>75.099999999999994</v>
          </cell>
          <cell r="AN1769">
            <v>27.9</v>
          </cell>
          <cell r="AO1769">
            <v>18.3</v>
          </cell>
          <cell r="AP1769">
            <v>2.1</v>
          </cell>
          <cell r="AQ1769">
            <v>0</v>
          </cell>
          <cell r="AR1769">
            <v>3.33</v>
          </cell>
          <cell r="AS1769">
            <v>1180</v>
          </cell>
          <cell r="AT1769">
            <v>0</v>
          </cell>
          <cell r="AU1769">
            <v>16.3</v>
          </cell>
          <cell r="AV1769">
            <v>27.2</v>
          </cell>
          <cell r="AW1769">
            <v>12.4</v>
          </cell>
          <cell r="AX1769">
            <v>29.7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D1769" t="str">
            <v>W200x86</v>
          </cell>
          <cell r="BE1769" t="str">
            <v>W200x86</v>
          </cell>
          <cell r="BF1769">
            <v>86.399999999999991</v>
          </cell>
          <cell r="BG1769">
            <v>110.40924510000001</v>
          </cell>
          <cell r="BH1769">
            <v>22.233750000000001</v>
          </cell>
          <cell r="BI1769">
            <v>0</v>
          </cell>
          <cell r="BJ1769">
            <v>0</v>
          </cell>
          <cell r="BK1769">
            <v>20.88702</v>
          </cell>
          <cell r="BL1769">
            <v>0</v>
          </cell>
          <cell r="BM1769">
            <v>0</v>
          </cell>
          <cell r="BN1769">
            <v>1.2959099999999999</v>
          </cell>
          <cell r="BO1769">
            <v>2.0582099999999999</v>
          </cell>
          <cell r="BP1769">
            <v>0</v>
          </cell>
          <cell r="BQ1769">
            <v>0</v>
          </cell>
          <cell r="BR1769">
            <v>0</v>
          </cell>
          <cell r="BS1769">
            <v>3.0491999999999999</v>
          </cell>
          <cell r="BT1769">
            <v>3.8114999999999997</v>
          </cell>
          <cell r="BU1769">
            <v>2.2233749999999999</v>
          </cell>
          <cell r="BV1769">
            <v>15.900000000000002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5.07</v>
          </cell>
          <cell r="CC1769">
            <v>0</v>
          </cell>
          <cell r="CD1769">
            <v>12.4</v>
          </cell>
          <cell r="CE1769">
            <v>0</v>
          </cell>
          <cell r="CF1769">
            <v>0</v>
          </cell>
          <cell r="CG1769">
            <v>0</v>
          </cell>
          <cell r="CH1769">
            <v>408169.93</v>
          </cell>
          <cell r="CI1769">
            <v>2.4921567930461509E-2</v>
          </cell>
          <cell r="CJ1769">
            <v>9505.0303341535073</v>
          </cell>
          <cell r="CK1769">
            <v>981.1042999757999</v>
          </cell>
          <cell r="CL1769">
            <v>853.13417389199992</v>
          </cell>
          <cell r="CM1769">
            <v>9.2746499999999994</v>
          </cell>
          <cell r="CN1769">
            <v>3130.8235881356509</v>
          </cell>
          <cell r="CO1769">
            <v>457.73929714589997</v>
          </cell>
          <cell r="CP1769">
            <v>300.23760350430001</v>
          </cell>
          <cell r="CQ1769">
            <v>5.3361000000000001</v>
          </cell>
          <cell r="CR1769">
            <v>0</v>
          </cell>
          <cell r="CS1769">
            <v>138.82346935408412</v>
          </cell>
          <cell r="CT1769">
            <v>317621.57693107048</v>
          </cell>
          <cell r="CU1769">
            <v>0</v>
          </cell>
          <cell r="CV1769">
            <v>105.24390029999999</v>
          </cell>
          <cell r="CW1769">
            <v>1133.9334433726992</v>
          </cell>
          <cell r="CX1769">
            <v>203.43968762040001</v>
          </cell>
          <cell r="CY1769">
            <v>487.27086470369994</v>
          </cell>
          <cell r="CZ1769">
            <v>0</v>
          </cell>
          <cell r="DA1769">
            <v>0</v>
          </cell>
          <cell r="DB1769">
            <v>0</v>
          </cell>
          <cell r="DC1769">
            <v>0</v>
          </cell>
        </row>
        <row r="1770">
          <cell r="C1770" t="str">
            <v>W8x67</v>
          </cell>
          <cell r="D1770" t="str">
            <v>F</v>
          </cell>
          <cell r="E1770">
            <v>67</v>
          </cell>
          <cell r="F1770">
            <v>19.7</v>
          </cell>
          <cell r="G1770">
            <v>9</v>
          </cell>
          <cell r="H1770">
            <v>0</v>
          </cell>
          <cell r="I1770">
            <v>0</v>
          </cell>
          <cell r="J1770">
            <v>8.2799999999999994</v>
          </cell>
          <cell r="K1770">
            <v>0</v>
          </cell>
          <cell r="L1770">
            <v>0</v>
          </cell>
          <cell r="M1770">
            <v>0.56999999999999995</v>
          </cell>
          <cell r="N1770">
            <v>0.93500000000000005</v>
          </cell>
          <cell r="O1770">
            <v>0</v>
          </cell>
          <cell r="P1770">
            <v>0</v>
          </cell>
          <cell r="Q1770">
            <v>0</v>
          </cell>
          <cell r="R1770">
            <v>1.33</v>
          </cell>
          <cell r="S1770">
            <v>1.625</v>
          </cell>
          <cell r="T1770">
            <v>0.9375</v>
          </cell>
          <cell r="U1770">
            <v>6.34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4.43</v>
          </cell>
          <cell r="AB1770">
            <v>0</v>
          </cell>
          <cell r="AC1770">
            <v>11.1</v>
          </cell>
          <cell r="AD1770">
            <v>0</v>
          </cell>
          <cell r="AE1770">
            <v>0</v>
          </cell>
          <cell r="AF1770">
            <v>0</v>
          </cell>
          <cell r="AG1770">
            <v>6610</v>
          </cell>
          <cell r="AH1770">
            <v>74.2</v>
          </cell>
          <cell r="AI1770">
            <v>272</v>
          </cell>
          <cell r="AJ1770">
            <v>70.099999999999994</v>
          </cell>
          <cell r="AK1770">
            <v>60.4</v>
          </cell>
          <cell r="AL1770">
            <v>3.72</v>
          </cell>
          <cell r="AM1770">
            <v>88.6</v>
          </cell>
          <cell r="AN1770">
            <v>32.700000000000003</v>
          </cell>
          <cell r="AO1770">
            <v>21.4</v>
          </cell>
          <cell r="AP1770">
            <v>2.12</v>
          </cell>
          <cell r="AQ1770">
            <v>0</v>
          </cell>
          <cell r="AR1770">
            <v>5.05</v>
          </cell>
          <cell r="AS1770">
            <v>1440</v>
          </cell>
          <cell r="AT1770">
            <v>0</v>
          </cell>
          <cell r="AU1770">
            <v>16.7</v>
          </cell>
          <cell r="AV1770">
            <v>32.299999999999997</v>
          </cell>
          <cell r="AW1770">
            <v>14.5</v>
          </cell>
          <cell r="AX1770">
            <v>34.799999999999997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D1770" t="str">
            <v>W200x100</v>
          </cell>
          <cell r="BE1770" t="str">
            <v>W200x100</v>
          </cell>
          <cell r="BF1770">
            <v>99.8</v>
          </cell>
          <cell r="BG1770">
            <v>127.1966157</v>
          </cell>
          <cell r="BH1770">
            <v>22.869</v>
          </cell>
          <cell r="BI1770">
            <v>0</v>
          </cell>
          <cell r="BJ1770">
            <v>0</v>
          </cell>
          <cell r="BK1770">
            <v>21.039479999999998</v>
          </cell>
          <cell r="BL1770">
            <v>0</v>
          </cell>
          <cell r="BM1770">
            <v>0</v>
          </cell>
          <cell r="BN1770">
            <v>1.4483699999999999</v>
          </cell>
          <cell r="BO1770">
            <v>2.3758349999999999</v>
          </cell>
          <cell r="BP1770">
            <v>0</v>
          </cell>
          <cell r="BQ1770">
            <v>0</v>
          </cell>
          <cell r="BR1770">
            <v>0</v>
          </cell>
          <cell r="BS1770">
            <v>3.3795299999999999</v>
          </cell>
          <cell r="BT1770">
            <v>4.1291250000000002</v>
          </cell>
          <cell r="BU1770">
            <v>2.3821875000000001</v>
          </cell>
          <cell r="BV1770">
            <v>15.900000000000002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4.43</v>
          </cell>
          <cell r="CC1770">
            <v>0</v>
          </cell>
          <cell r="CD1770">
            <v>11.1</v>
          </cell>
          <cell r="CE1770">
            <v>0</v>
          </cell>
          <cell r="CF1770">
            <v>0</v>
          </cell>
          <cell r="CG1770">
            <v>0</v>
          </cell>
          <cell r="CH1770">
            <v>464372.33</v>
          </cell>
          <cell r="CI1770">
            <v>1.5033986507644261E-2</v>
          </cell>
          <cell r="CJ1770">
            <v>11339.334433726992</v>
          </cell>
          <cell r="CK1770">
            <v>1150.0904921120998</v>
          </cell>
          <cell r="CL1770">
            <v>990.94815582839988</v>
          </cell>
          <cell r="CM1770">
            <v>9.4525199999999998</v>
          </cell>
          <cell r="CN1770">
            <v>3693.6214368684241</v>
          </cell>
          <cell r="CO1770">
            <v>536.49014396669997</v>
          </cell>
          <cell r="CP1770">
            <v>351.09752540939996</v>
          </cell>
          <cell r="CQ1770">
            <v>5.3869199999999999</v>
          </cell>
          <cell r="CR1770">
            <v>0</v>
          </cell>
          <cell r="CS1770">
            <v>210.52808415559304</v>
          </cell>
          <cell r="CT1770">
            <v>387605.99218706903</v>
          </cell>
          <cell r="CU1770">
            <v>0</v>
          </cell>
          <cell r="CV1770">
            <v>107.82657269999999</v>
          </cell>
          <cell r="CW1770">
            <v>1346.5459640050801</v>
          </cell>
          <cell r="CX1770">
            <v>237.8931831045</v>
          </cell>
          <cell r="CY1770">
            <v>570.94363945079988</v>
          </cell>
          <cell r="CZ1770">
            <v>0</v>
          </cell>
          <cell r="DA1770">
            <v>0</v>
          </cell>
          <cell r="DB1770">
            <v>0</v>
          </cell>
          <cell r="DC1770">
            <v>0</v>
          </cell>
        </row>
        <row r="1771">
          <cell r="C1771" t="str">
            <v>WT10.5x100.5</v>
          </cell>
          <cell r="D1771" t="str">
            <v>F</v>
          </cell>
          <cell r="E1771">
            <v>100.5</v>
          </cell>
          <cell r="F1771">
            <v>29.6</v>
          </cell>
          <cell r="G1771">
            <v>11.5</v>
          </cell>
          <cell r="H1771">
            <v>0</v>
          </cell>
          <cell r="I1771">
            <v>0</v>
          </cell>
          <cell r="J1771">
            <v>12.6</v>
          </cell>
          <cell r="K1771">
            <v>0</v>
          </cell>
          <cell r="L1771">
            <v>0</v>
          </cell>
          <cell r="M1771">
            <v>0.91</v>
          </cell>
          <cell r="N1771">
            <v>1.63</v>
          </cell>
          <cell r="O1771">
            <v>0</v>
          </cell>
          <cell r="P1771">
            <v>0</v>
          </cell>
          <cell r="Q1771">
            <v>0</v>
          </cell>
          <cell r="R1771">
            <v>2.13</v>
          </cell>
          <cell r="S1771">
            <v>2.5</v>
          </cell>
          <cell r="T1771">
            <v>0</v>
          </cell>
          <cell r="U1771">
            <v>6.3420000000000005</v>
          </cell>
          <cell r="V1771">
            <v>0</v>
          </cell>
          <cell r="W1771">
            <v>2.57</v>
          </cell>
          <cell r="X1771">
            <v>0</v>
          </cell>
          <cell r="Y1771">
            <v>0</v>
          </cell>
          <cell r="Z1771">
            <v>1.18</v>
          </cell>
          <cell r="AA1771">
            <v>0</v>
          </cell>
          <cell r="AB1771">
            <v>0</v>
          </cell>
          <cell r="AC1771">
            <v>10.3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285</v>
          </cell>
          <cell r="AJ1771">
            <v>58.6</v>
          </cell>
          <cell r="AK1771">
            <v>31.9</v>
          </cell>
          <cell r="AL1771">
            <v>3.1</v>
          </cell>
          <cell r="AM1771">
            <v>271</v>
          </cell>
          <cell r="AN1771">
            <v>66.5</v>
          </cell>
          <cell r="AO1771">
            <v>43.1</v>
          </cell>
          <cell r="AP1771">
            <v>3.02</v>
          </cell>
          <cell r="AQ1771">
            <v>0</v>
          </cell>
          <cell r="AR1771">
            <v>20.399999999999999</v>
          </cell>
          <cell r="AS1771">
            <v>85.4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4.68</v>
          </cell>
          <cell r="AZ1771">
            <v>0.85899999999999999</v>
          </cell>
          <cell r="BA1771">
            <v>0</v>
          </cell>
          <cell r="BB1771">
            <v>1</v>
          </cell>
          <cell r="BD1771" t="str">
            <v>WT265x150</v>
          </cell>
          <cell r="BE1771" t="str">
            <v>WT265x150</v>
          </cell>
          <cell r="BF1771">
            <v>149.6</v>
          </cell>
          <cell r="BG1771">
            <v>191.1177576</v>
          </cell>
          <cell r="BH1771">
            <v>29.221499999999999</v>
          </cell>
          <cell r="BI1771">
            <v>0</v>
          </cell>
          <cell r="BJ1771">
            <v>0</v>
          </cell>
          <cell r="BK1771">
            <v>32.016599999999997</v>
          </cell>
          <cell r="BL1771">
            <v>0</v>
          </cell>
          <cell r="BM1771">
            <v>0</v>
          </cell>
          <cell r="BN1771">
            <v>2.3123100000000001</v>
          </cell>
          <cell r="BO1771">
            <v>4.1418299999999997</v>
          </cell>
          <cell r="BP1771">
            <v>0</v>
          </cell>
          <cell r="BQ1771">
            <v>0</v>
          </cell>
          <cell r="BR1771">
            <v>0</v>
          </cell>
          <cell r="BS1771">
            <v>5.4123299999999999</v>
          </cell>
          <cell r="BT1771">
            <v>6.3525</v>
          </cell>
          <cell r="BU1771">
            <v>0</v>
          </cell>
          <cell r="BV1771">
            <v>15.900000000000002</v>
          </cell>
          <cell r="BW1771">
            <v>0</v>
          </cell>
          <cell r="BX1771">
            <v>6.5303699999999996</v>
          </cell>
          <cell r="BY1771">
            <v>0</v>
          </cell>
          <cell r="BZ1771">
            <v>0</v>
          </cell>
          <cell r="CA1771">
            <v>2.9983799999999996</v>
          </cell>
          <cell r="CB1771">
            <v>0</v>
          </cell>
          <cell r="CC1771">
            <v>0</v>
          </cell>
          <cell r="CD1771">
            <v>10.3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11881.287917691885</v>
          </cell>
          <cell r="CK1771">
            <v>961.41658827059996</v>
          </cell>
          <cell r="CL1771">
            <v>523.36500282989994</v>
          </cell>
          <cell r="CM1771">
            <v>7.8771000000000004</v>
          </cell>
          <cell r="CN1771">
            <v>11297.645704191231</v>
          </cell>
          <cell r="CO1771">
            <v>1091.0273569965</v>
          </cell>
          <cell r="CP1771">
            <v>707.11697874510003</v>
          </cell>
          <cell r="CQ1771">
            <v>7.6738200000000001</v>
          </cell>
          <cell r="CR1771">
            <v>0</v>
          </cell>
          <cell r="CS1771">
            <v>850.45008252952437</v>
          </cell>
          <cell r="CT1771">
            <v>22987.188703316457</v>
          </cell>
          <cell r="CU1771">
            <v>0</v>
          </cell>
          <cell r="CV1771">
            <v>0</v>
          </cell>
          <cell r="CW1771">
            <v>0</v>
          </cell>
          <cell r="CX1771">
            <v>0</v>
          </cell>
          <cell r="CY1771">
            <v>0</v>
          </cell>
          <cell r="CZ1771">
            <v>11.891879999999999</v>
          </cell>
          <cell r="DA1771">
            <v>0.85899999999999999</v>
          </cell>
          <cell r="DB1771">
            <v>0</v>
          </cell>
          <cell r="DC1771">
            <v>1</v>
          </cell>
        </row>
        <row r="1772">
          <cell r="C1772" t="str">
            <v>WT10.5x22</v>
          </cell>
          <cell r="D1772" t="str">
            <v>F</v>
          </cell>
          <cell r="E1772">
            <v>22</v>
          </cell>
          <cell r="F1772">
            <v>6.49</v>
          </cell>
          <cell r="G1772">
            <v>10.3</v>
          </cell>
          <cell r="H1772">
            <v>0</v>
          </cell>
          <cell r="I1772">
            <v>0</v>
          </cell>
          <cell r="J1772">
            <v>6.5</v>
          </cell>
          <cell r="K1772">
            <v>0</v>
          </cell>
          <cell r="L1772">
            <v>0</v>
          </cell>
          <cell r="M1772">
            <v>0.35</v>
          </cell>
          <cell r="N1772">
            <v>0.45</v>
          </cell>
          <cell r="O1772">
            <v>0</v>
          </cell>
          <cell r="P1772">
            <v>0</v>
          </cell>
          <cell r="Q1772">
            <v>0</v>
          </cell>
          <cell r="R1772">
            <v>0.95</v>
          </cell>
          <cell r="S1772">
            <v>1.125</v>
          </cell>
          <cell r="T1772">
            <v>0</v>
          </cell>
          <cell r="U1772">
            <v>6.34</v>
          </cell>
          <cell r="V1772">
            <v>0</v>
          </cell>
          <cell r="W1772">
            <v>2.98</v>
          </cell>
          <cell r="X1772">
            <v>0</v>
          </cell>
          <cell r="Y1772">
            <v>0</v>
          </cell>
          <cell r="Z1772">
            <v>1.06</v>
          </cell>
          <cell r="AA1772">
            <v>0</v>
          </cell>
          <cell r="AB1772">
            <v>0</v>
          </cell>
          <cell r="AC1772">
            <v>26.8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71.099999999999994</v>
          </cell>
          <cell r="AJ1772">
            <v>17.600000000000001</v>
          </cell>
          <cell r="AK1772">
            <v>9.68</v>
          </cell>
          <cell r="AL1772">
            <v>3.31</v>
          </cell>
          <cell r="AM1772">
            <v>10.3</v>
          </cell>
          <cell r="AN1772">
            <v>5.07</v>
          </cell>
          <cell r="AO1772">
            <v>3.18</v>
          </cell>
          <cell r="AP1772">
            <v>1.26</v>
          </cell>
          <cell r="AQ1772">
            <v>0</v>
          </cell>
          <cell r="AR1772">
            <v>0.38300000000000001</v>
          </cell>
          <cell r="AS1772">
            <v>1.4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4.49</v>
          </cell>
          <cell r="AZ1772">
            <v>0.624</v>
          </cell>
          <cell r="BA1772">
            <v>0</v>
          </cell>
          <cell r="BB1772">
            <v>0.45900000000000002</v>
          </cell>
          <cell r="BD1772" t="str">
            <v>WT265x33</v>
          </cell>
          <cell r="BE1772" t="str">
            <v>WT265x33</v>
          </cell>
          <cell r="BF1772">
            <v>32.800000000000004</v>
          </cell>
          <cell r="BG1772">
            <v>41.903859689999997</v>
          </cell>
          <cell r="BH1772">
            <v>26.1723</v>
          </cell>
          <cell r="BI1772">
            <v>0</v>
          </cell>
          <cell r="BJ1772">
            <v>0</v>
          </cell>
          <cell r="BK1772">
            <v>16.516500000000001</v>
          </cell>
          <cell r="BL1772">
            <v>0</v>
          </cell>
          <cell r="BM1772">
            <v>0</v>
          </cell>
          <cell r="BN1772">
            <v>0.88934999999999986</v>
          </cell>
          <cell r="BO1772">
            <v>1.1434500000000001</v>
          </cell>
          <cell r="BP1772">
            <v>0</v>
          </cell>
          <cell r="BQ1772">
            <v>0</v>
          </cell>
          <cell r="BR1772">
            <v>0</v>
          </cell>
          <cell r="BS1772">
            <v>2.4139499999999998</v>
          </cell>
          <cell r="BT1772">
            <v>2.858625</v>
          </cell>
          <cell r="BU1772">
            <v>0</v>
          </cell>
          <cell r="BV1772">
            <v>15.900000000000002</v>
          </cell>
          <cell r="BW1772">
            <v>0</v>
          </cell>
          <cell r="BX1772">
            <v>7.5721799999999995</v>
          </cell>
          <cell r="BY1772">
            <v>0</v>
          </cell>
          <cell r="BZ1772">
            <v>0</v>
          </cell>
          <cell r="CA1772">
            <v>2.69346</v>
          </cell>
          <cell r="CB1772">
            <v>0</v>
          </cell>
          <cell r="CC1772">
            <v>0</v>
          </cell>
          <cell r="CD1772">
            <v>26.8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2964.0686699926068</v>
          </cell>
          <cell r="CK1772">
            <v>288.75310500960001</v>
          </cell>
          <cell r="CL1772">
            <v>158.81420775527999</v>
          </cell>
          <cell r="CM1772">
            <v>8.4107099999999999</v>
          </cell>
          <cell r="CN1772">
            <v>429.3939142183383</v>
          </cell>
          <cell r="CO1772">
            <v>83.18058195447</v>
          </cell>
          <cell r="CP1772">
            <v>52.172436018779997</v>
          </cell>
          <cell r="CQ1772">
            <v>3.20166</v>
          </cell>
          <cell r="CR1772">
            <v>0</v>
          </cell>
          <cell r="CS1772">
            <v>15.966783412196463</v>
          </cell>
          <cell r="CT1772">
            <v>376.83915907076153</v>
          </cell>
          <cell r="CU1772">
            <v>0</v>
          </cell>
          <cell r="CV1772">
            <v>0</v>
          </cell>
          <cell r="CW1772">
            <v>0</v>
          </cell>
          <cell r="CX1772">
            <v>0</v>
          </cell>
          <cell r="CY1772">
            <v>0</v>
          </cell>
          <cell r="CZ1772">
            <v>11.409090000000001</v>
          </cell>
          <cell r="DA1772">
            <v>0.624</v>
          </cell>
          <cell r="DB1772">
            <v>0</v>
          </cell>
          <cell r="DC1772">
            <v>0.45900000000000002</v>
          </cell>
        </row>
        <row r="1773">
          <cell r="C1773" t="str">
            <v>WT10.5x24</v>
          </cell>
          <cell r="D1773" t="str">
            <v>F</v>
          </cell>
          <cell r="E1773">
            <v>24</v>
          </cell>
          <cell r="F1773">
            <v>7.07</v>
          </cell>
          <cell r="G1773">
            <v>10.3</v>
          </cell>
          <cell r="H1773">
            <v>0</v>
          </cell>
          <cell r="I1773">
            <v>0</v>
          </cell>
          <cell r="J1773">
            <v>8.14</v>
          </cell>
          <cell r="K1773">
            <v>0</v>
          </cell>
          <cell r="L1773">
            <v>0</v>
          </cell>
          <cell r="M1773">
            <v>0.35</v>
          </cell>
          <cell r="N1773">
            <v>0.43</v>
          </cell>
          <cell r="O1773">
            <v>0</v>
          </cell>
          <cell r="P1773">
            <v>0</v>
          </cell>
          <cell r="Q1773">
            <v>0</v>
          </cell>
          <cell r="R1773">
            <v>0.93</v>
          </cell>
          <cell r="S1773">
            <v>1.125</v>
          </cell>
          <cell r="T1773">
            <v>0</v>
          </cell>
          <cell r="U1773">
            <v>6.35</v>
          </cell>
          <cell r="V1773">
            <v>0</v>
          </cell>
          <cell r="W1773">
            <v>2.74</v>
          </cell>
          <cell r="X1773">
            <v>0</v>
          </cell>
          <cell r="Y1773">
            <v>0</v>
          </cell>
          <cell r="Z1773">
            <v>0.45900000000000002</v>
          </cell>
          <cell r="AA1773">
            <v>0</v>
          </cell>
          <cell r="AB1773">
            <v>0</v>
          </cell>
          <cell r="AC1773">
            <v>26.8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74.900000000000006</v>
          </cell>
          <cell r="AJ1773">
            <v>17.8</v>
          </cell>
          <cell r="AK1773">
            <v>9.9</v>
          </cell>
          <cell r="AL1773">
            <v>3.26</v>
          </cell>
          <cell r="AM1773">
            <v>19.399999999999999</v>
          </cell>
          <cell r="AN1773">
            <v>7.44</v>
          </cell>
          <cell r="AO1773">
            <v>4.76</v>
          </cell>
          <cell r="AP1773">
            <v>1.66</v>
          </cell>
          <cell r="AQ1773">
            <v>0</v>
          </cell>
          <cell r="AR1773">
            <v>0.4</v>
          </cell>
          <cell r="AS1773">
            <v>1.52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4.4400000000000004</v>
          </cell>
          <cell r="AZ1773">
            <v>0.67700000000000005</v>
          </cell>
          <cell r="BA1773">
            <v>0</v>
          </cell>
          <cell r="BB1773">
            <v>0.46100000000000002</v>
          </cell>
          <cell r="BD1773" t="str">
            <v>WT265x36</v>
          </cell>
          <cell r="BE1773" t="str">
            <v>WT265x36</v>
          </cell>
          <cell r="BF1773">
            <v>35.800000000000004</v>
          </cell>
          <cell r="BG1773">
            <v>45.648734669999996</v>
          </cell>
          <cell r="BH1773">
            <v>26.1723</v>
          </cell>
          <cell r="BI1773">
            <v>0</v>
          </cell>
          <cell r="BJ1773">
            <v>0</v>
          </cell>
          <cell r="BK1773">
            <v>20.68374</v>
          </cell>
          <cell r="BL1773">
            <v>0</v>
          </cell>
          <cell r="BM1773">
            <v>0</v>
          </cell>
          <cell r="BN1773">
            <v>0.88934999999999986</v>
          </cell>
          <cell r="BO1773">
            <v>1.09263</v>
          </cell>
          <cell r="BP1773">
            <v>0</v>
          </cell>
          <cell r="BQ1773">
            <v>0</v>
          </cell>
          <cell r="BR1773">
            <v>0</v>
          </cell>
          <cell r="BS1773">
            <v>2.36313</v>
          </cell>
          <cell r="BT1773">
            <v>2.858625</v>
          </cell>
          <cell r="BU1773">
            <v>0</v>
          </cell>
          <cell r="BV1773">
            <v>15.900000000000002</v>
          </cell>
          <cell r="BW1773">
            <v>0</v>
          </cell>
          <cell r="BX1773">
            <v>6.9623400000000002</v>
          </cell>
          <cell r="BY1773">
            <v>0</v>
          </cell>
          <cell r="BZ1773">
            <v>0</v>
          </cell>
          <cell r="CA1773">
            <v>1.1663190000000001</v>
          </cell>
          <cell r="CB1773">
            <v>0</v>
          </cell>
          <cell r="CC1773">
            <v>0</v>
          </cell>
          <cell r="CD1773">
            <v>26.8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3122.4858422284992</v>
          </cell>
          <cell r="CK1773">
            <v>292.03439029380002</v>
          </cell>
          <cell r="CL1773">
            <v>162.4236215679</v>
          </cell>
          <cell r="CM1773">
            <v>8.2836599999999994</v>
          </cell>
          <cell r="CN1773">
            <v>808.76135299376335</v>
          </cell>
          <cell r="CO1773">
            <v>122.06381257224</v>
          </cell>
          <cell r="CP1773">
            <v>78.094589763959988</v>
          </cell>
          <cell r="CQ1773">
            <v>4.2180599999999995</v>
          </cell>
          <cell r="CR1773">
            <v>0</v>
          </cell>
          <cell r="CS1773">
            <v>16.675491814304401</v>
          </cell>
          <cell r="CT1773">
            <v>409.139658419684</v>
          </cell>
          <cell r="CU1773">
            <v>0</v>
          </cell>
          <cell r="CV1773">
            <v>0</v>
          </cell>
          <cell r="CW1773">
            <v>0</v>
          </cell>
          <cell r="CX1773">
            <v>0</v>
          </cell>
          <cell r="CY1773">
            <v>0</v>
          </cell>
          <cell r="CZ1773">
            <v>11.28204</v>
          </cell>
          <cell r="DA1773">
            <v>0.67700000000000005</v>
          </cell>
          <cell r="DB1773">
            <v>0</v>
          </cell>
          <cell r="DC1773">
            <v>0.46100000000000002</v>
          </cell>
        </row>
        <row r="1774">
          <cell r="C1774" t="str">
            <v>WT10.5x25</v>
          </cell>
          <cell r="D1774" t="str">
            <v>F</v>
          </cell>
          <cell r="E1774">
            <v>25</v>
          </cell>
          <cell r="F1774">
            <v>7.36</v>
          </cell>
          <cell r="G1774">
            <v>10.4</v>
          </cell>
          <cell r="H1774">
            <v>0</v>
          </cell>
          <cell r="I1774">
            <v>0</v>
          </cell>
          <cell r="J1774">
            <v>6.53</v>
          </cell>
          <cell r="K1774">
            <v>0</v>
          </cell>
          <cell r="L1774">
            <v>0</v>
          </cell>
          <cell r="M1774">
            <v>0.38</v>
          </cell>
          <cell r="N1774">
            <v>0.53500000000000003</v>
          </cell>
          <cell r="O1774">
            <v>0</v>
          </cell>
          <cell r="P1774">
            <v>0</v>
          </cell>
          <cell r="Q1774">
            <v>0</v>
          </cell>
          <cell r="R1774">
            <v>1.04</v>
          </cell>
          <cell r="S1774">
            <v>1.25</v>
          </cell>
          <cell r="T1774">
            <v>0</v>
          </cell>
          <cell r="U1774">
            <v>6.34</v>
          </cell>
          <cell r="V1774">
            <v>0</v>
          </cell>
          <cell r="W1774">
            <v>2.93</v>
          </cell>
          <cell r="X1774">
            <v>0</v>
          </cell>
          <cell r="Y1774">
            <v>0</v>
          </cell>
          <cell r="Z1774">
            <v>0.77100000000000002</v>
          </cell>
          <cell r="AA1774">
            <v>0</v>
          </cell>
          <cell r="AB1774">
            <v>0</v>
          </cell>
          <cell r="AC1774">
            <v>24.7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80.3</v>
          </cell>
          <cell r="AJ1774">
            <v>19.399999999999999</v>
          </cell>
          <cell r="AK1774">
            <v>10.7</v>
          </cell>
          <cell r="AL1774">
            <v>3.3</v>
          </cell>
          <cell r="AM1774">
            <v>12.5</v>
          </cell>
          <cell r="AN1774">
            <v>6.08</v>
          </cell>
          <cell r="AO1774">
            <v>3.82</v>
          </cell>
          <cell r="AP1774">
            <v>1.3</v>
          </cell>
          <cell r="AQ1774">
            <v>0</v>
          </cell>
          <cell r="AR1774">
            <v>0.56999999999999995</v>
          </cell>
          <cell r="AS1774">
            <v>1.89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4.4400000000000004</v>
          </cell>
          <cell r="AZ1774">
            <v>0.64</v>
          </cell>
          <cell r="BA1774">
            <v>0</v>
          </cell>
          <cell r="BB1774">
            <v>0.53200000000000003</v>
          </cell>
          <cell r="BD1774" t="str">
            <v>WT265x37</v>
          </cell>
          <cell r="BE1774" t="str">
            <v>WT265x37</v>
          </cell>
          <cell r="BF1774">
            <v>37.300000000000004</v>
          </cell>
          <cell r="BG1774">
            <v>47.521172159999999</v>
          </cell>
          <cell r="BH1774">
            <v>26.426400000000001</v>
          </cell>
          <cell r="BI1774">
            <v>0</v>
          </cell>
          <cell r="BJ1774">
            <v>0</v>
          </cell>
          <cell r="BK1774">
            <v>16.59273</v>
          </cell>
          <cell r="BL1774">
            <v>0</v>
          </cell>
          <cell r="BM1774">
            <v>0</v>
          </cell>
          <cell r="BN1774">
            <v>0.96557999999999999</v>
          </cell>
          <cell r="BO1774">
            <v>1.3594349999999999</v>
          </cell>
          <cell r="BP1774">
            <v>0</v>
          </cell>
          <cell r="BQ1774">
            <v>0</v>
          </cell>
          <cell r="BR1774">
            <v>0</v>
          </cell>
          <cell r="BS1774">
            <v>2.6426400000000001</v>
          </cell>
          <cell r="BT1774">
            <v>3.17625</v>
          </cell>
          <cell r="BU1774">
            <v>0</v>
          </cell>
          <cell r="BV1774">
            <v>15.900000000000002</v>
          </cell>
          <cell r="BW1774">
            <v>0</v>
          </cell>
          <cell r="BX1774">
            <v>7.4451299999999998</v>
          </cell>
          <cell r="BY1774">
            <v>0</v>
          </cell>
          <cell r="BZ1774">
            <v>0</v>
          </cell>
          <cell r="CA1774">
            <v>1.959111</v>
          </cell>
          <cell r="CB1774">
            <v>0</v>
          </cell>
          <cell r="CC1774">
            <v>0</v>
          </cell>
          <cell r="CD1774">
            <v>24.7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3347.6049817216081</v>
          </cell>
          <cell r="CK1774">
            <v>318.28467256739998</v>
          </cell>
          <cell r="CL1774">
            <v>175.54876270469998</v>
          </cell>
          <cell r="CM1774">
            <v>8.3852999999999991</v>
          </cell>
          <cell r="CN1774">
            <v>521.10911919701243</v>
          </cell>
          <cell r="CO1774">
            <v>99.75107263967999</v>
          </cell>
          <cell r="CP1774">
            <v>62.672548928219996</v>
          </cell>
          <cell r="CQ1774">
            <v>3.3033000000000001</v>
          </cell>
          <cell r="CR1774">
            <v>0</v>
          </cell>
          <cell r="CS1774">
            <v>23.762575835383767</v>
          </cell>
          <cell r="CT1774">
            <v>508.7328647455281</v>
          </cell>
          <cell r="CU1774">
            <v>0</v>
          </cell>
          <cell r="CV1774">
            <v>0</v>
          </cell>
          <cell r="CW1774">
            <v>0</v>
          </cell>
          <cell r="CX1774">
            <v>0</v>
          </cell>
          <cell r="CY1774">
            <v>0</v>
          </cell>
          <cell r="CZ1774">
            <v>11.28204</v>
          </cell>
          <cell r="DA1774">
            <v>0.64</v>
          </cell>
          <cell r="DB1774">
            <v>0</v>
          </cell>
          <cell r="DC1774">
            <v>0.53200000000000003</v>
          </cell>
        </row>
        <row r="1775">
          <cell r="C1775" t="str">
            <v>WT10.5x27.5</v>
          </cell>
          <cell r="D1775" t="str">
            <v>F</v>
          </cell>
          <cell r="E1775">
            <v>27.5</v>
          </cell>
          <cell r="F1775">
            <v>8.1</v>
          </cell>
          <cell r="G1775">
            <v>10.4</v>
          </cell>
          <cell r="H1775">
            <v>0</v>
          </cell>
          <cell r="I1775">
            <v>0</v>
          </cell>
          <cell r="J1775">
            <v>8.2200000000000006</v>
          </cell>
          <cell r="K1775">
            <v>0</v>
          </cell>
          <cell r="L1775">
            <v>0</v>
          </cell>
          <cell r="M1775">
            <v>0.375</v>
          </cell>
          <cell r="N1775">
            <v>0.52200000000000002</v>
          </cell>
          <cell r="O1775">
            <v>0</v>
          </cell>
          <cell r="P1775">
            <v>0</v>
          </cell>
          <cell r="Q1775">
            <v>0</v>
          </cell>
          <cell r="R1775">
            <v>1.02</v>
          </cell>
          <cell r="S1775">
            <v>1.1875</v>
          </cell>
          <cell r="T1775">
            <v>0</v>
          </cell>
          <cell r="V1775">
            <v>0</v>
          </cell>
          <cell r="W1775">
            <v>2.64</v>
          </cell>
          <cell r="X1775">
            <v>0</v>
          </cell>
          <cell r="Y1775">
            <v>0</v>
          </cell>
          <cell r="Z1775">
            <v>0.49299999999999999</v>
          </cell>
          <cell r="AA1775">
            <v>0</v>
          </cell>
          <cell r="AB1775">
            <v>0</v>
          </cell>
          <cell r="AC1775">
            <v>25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84.4</v>
          </cell>
          <cell r="AJ1775">
            <v>19.399999999999999</v>
          </cell>
          <cell r="AK1775">
            <v>10.9</v>
          </cell>
          <cell r="AL1775">
            <v>3.23</v>
          </cell>
          <cell r="AM1775">
            <v>24.2</v>
          </cell>
          <cell r="AN1775">
            <v>9.18</v>
          </cell>
          <cell r="AO1775">
            <v>5.89</v>
          </cell>
          <cell r="AP1775">
            <v>1.73</v>
          </cell>
          <cell r="AQ1775">
            <v>0</v>
          </cell>
          <cell r="AR1775">
            <v>0.61699999999999999</v>
          </cell>
          <cell r="AS1775">
            <v>2.08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4.37</v>
          </cell>
          <cell r="AZ1775">
            <v>0.70399999999999996</v>
          </cell>
          <cell r="BA1775">
            <v>0</v>
          </cell>
          <cell r="BB1775">
            <v>0.52</v>
          </cell>
          <cell r="BD1775" t="str">
            <v>WT265x41</v>
          </cell>
          <cell r="BE1775" t="str">
            <v>WT265x41</v>
          </cell>
          <cell r="BF1775">
            <v>41</v>
          </cell>
          <cell r="BG1775">
            <v>52.299116099999992</v>
          </cell>
          <cell r="BH1775">
            <v>26.426400000000001</v>
          </cell>
          <cell r="BI1775">
            <v>0</v>
          </cell>
          <cell r="BJ1775">
            <v>0</v>
          </cell>
          <cell r="BK1775">
            <v>20.88702</v>
          </cell>
          <cell r="BL1775">
            <v>0</v>
          </cell>
          <cell r="BM1775">
            <v>0</v>
          </cell>
          <cell r="BN1775">
            <v>0.95287499999999992</v>
          </cell>
          <cell r="BO1775">
            <v>1.3264020000000001</v>
          </cell>
          <cell r="BP1775">
            <v>0</v>
          </cell>
          <cell r="BQ1775">
            <v>0</v>
          </cell>
          <cell r="BR1775">
            <v>0</v>
          </cell>
          <cell r="BS1775">
            <v>2.5918199999999998</v>
          </cell>
          <cell r="BT1775">
            <v>3.0174374999999998</v>
          </cell>
          <cell r="BU1775">
            <v>0</v>
          </cell>
          <cell r="BW1775">
            <v>0</v>
          </cell>
          <cell r="BX1775">
            <v>6.70824</v>
          </cell>
          <cell r="BY1775">
            <v>0</v>
          </cell>
          <cell r="BZ1775">
            <v>0</v>
          </cell>
          <cell r="CA1775">
            <v>1.252713</v>
          </cell>
          <cell r="CB1775">
            <v>0</v>
          </cell>
          <cell r="CC1775">
            <v>0</v>
          </cell>
          <cell r="CD1775">
            <v>25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3518.5287728182284</v>
          </cell>
          <cell r="CK1775">
            <v>318.28467256739998</v>
          </cell>
          <cell r="CL1775">
            <v>178.83004798889999</v>
          </cell>
          <cell r="CM1775">
            <v>8.2074300000000004</v>
          </cell>
          <cell r="CN1775">
            <v>1008.8672547654162</v>
          </cell>
          <cell r="CO1775">
            <v>150.61099454478</v>
          </cell>
          <cell r="CP1775">
            <v>96.633851619689992</v>
          </cell>
          <cell r="CQ1775">
            <v>4.3959299999999999</v>
          </cell>
          <cell r="CR1775">
            <v>0</v>
          </cell>
          <cell r="CS1775">
            <v>25.721946123564535</v>
          </cell>
          <cell r="CT1775">
            <v>559.87532204798867</v>
          </cell>
          <cell r="CU1775">
            <v>0</v>
          </cell>
          <cell r="CV1775">
            <v>0</v>
          </cell>
          <cell r="CW1775">
            <v>0</v>
          </cell>
          <cell r="CX1775">
            <v>0</v>
          </cell>
          <cell r="CY1775">
            <v>0</v>
          </cell>
          <cell r="CZ1775">
            <v>11.10417</v>
          </cell>
          <cell r="DA1775">
            <v>0.70399999999999996</v>
          </cell>
          <cell r="DB1775">
            <v>0</v>
          </cell>
          <cell r="DC1775">
            <v>0.52</v>
          </cell>
        </row>
        <row r="1776">
          <cell r="C1776" t="str">
            <v>WT10.5x28.5</v>
          </cell>
          <cell r="D1776" t="str">
            <v>F</v>
          </cell>
          <cell r="E1776">
            <v>28.5</v>
          </cell>
          <cell r="F1776">
            <v>8.3699999999999992</v>
          </cell>
          <cell r="G1776">
            <v>10.5</v>
          </cell>
          <cell r="H1776">
            <v>0</v>
          </cell>
          <cell r="I1776">
            <v>0</v>
          </cell>
          <cell r="J1776">
            <v>6.56</v>
          </cell>
          <cell r="K1776">
            <v>0</v>
          </cell>
          <cell r="L1776">
            <v>0</v>
          </cell>
          <cell r="M1776">
            <v>0.40500000000000003</v>
          </cell>
          <cell r="N1776">
            <v>0.65</v>
          </cell>
          <cell r="O1776">
            <v>0</v>
          </cell>
          <cell r="P1776">
            <v>0</v>
          </cell>
          <cell r="Q1776">
            <v>0</v>
          </cell>
          <cell r="R1776">
            <v>1.1499999999999999</v>
          </cell>
          <cell r="S1776">
            <v>1.3125</v>
          </cell>
          <cell r="T1776">
            <v>0</v>
          </cell>
          <cell r="V1776">
            <v>0</v>
          </cell>
          <cell r="W1776">
            <v>2.85</v>
          </cell>
          <cell r="X1776">
            <v>0</v>
          </cell>
          <cell r="Y1776">
            <v>0</v>
          </cell>
          <cell r="Z1776">
            <v>0.63800000000000001</v>
          </cell>
          <cell r="AA1776">
            <v>0</v>
          </cell>
          <cell r="AB1776">
            <v>0</v>
          </cell>
          <cell r="AC1776">
            <v>23.2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90.4</v>
          </cell>
          <cell r="AJ1776">
            <v>21.2</v>
          </cell>
          <cell r="AK1776">
            <v>11.8</v>
          </cell>
          <cell r="AL1776">
            <v>3.29</v>
          </cell>
          <cell r="AM1776">
            <v>15.3</v>
          </cell>
          <cell r="AN1776">
            <v>7.4</v>
          </cell>
          <cell r="AO1776">
            <v>4.67</v>
          </cell>
          <cell r="AP1776">
            <v>1.35</v>
          </cell>
          <cell r="AQ1776">
            <v>0</v>
          </cell>
          <cell r="AR1776">
            <v>0.88400000000000001</v>
          </cell>
          <cell r="AS1776">
            <v>2.5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4.3600000000000003</v>
          </cell>
          <cell r="AZ1776">
            <v>0.66500000000000004</v>
          </cell>
          <cell r="BA1776">
            <v>0</v>
          </cell>
          <cell r="BB1776">
            <v>0.59199999999999997</v>
          </cell>
          <cell r="BD1776" t="str">
            <v>WT265x42.5</v>
          </cell>
          <cell r="BE1776" t="str">
            <v>WT265x42.5</v>
          </cell>
          <cell r="BF1776">
            <v>42.5</v>
          </cell>
          <cell r="BG1776">
            <v>54.04241996999999</v>
          </cell>
          <cell r="BH1776">
            <v>26.680499999999999</v>
          </cell>
          <cell r="BI1776">
            <v>0</v>
          </cell>
          <cell r="BJ1776">
            <v>0</v>
          </cell>
          <cell r="BK1776">
            <v>16.668959999999998</v>
          </cell>
          <cell r="BL1776">
            <v>0</v>
          </cell>
          <cell r="BM1776">
            <v>0</v>
          </cell>
          <cell r="BN1776">
            <v>1.0291049999999999</v>
          </cell>
          <cell r="BO1776">
            <v>1.6516500000000001</v>
          </cell>
          <cell r="BP1776">
            <v>0</v>
          </cell>
          <cell r="BQ1776">
            <v>0</v>
          </cell>
          <cell r="BR1776">
            <v>0</v>
          </cell>
          <cell r="BS1776">
            <v>2.9221499999999998</v>
          </cell>
          <cell r="BT1776">
            <v>3.3350624999999998</v>
          </cell>
          <cell r="BU1776">
            <v>0</v>
          </cell>
          <cell r="BW1776">
            <v>0</v>
          </cell>
          <cell r="BX1776">
            <v>7.2418500000000003</v>
          </cell>
          <cell r="BY1776">
            <v>0</v>
          </cell>
          <cell r="BZ1776">
            <v>0</v>
          </cell>
          <cell r="CA1776">
            <v>1.6211579999999999</v>
          </cell>
          <cell r="CB1776">
            <v>0</v>
          </cell>
          <cell r="CC1776">
            <v>0</v>
          </cell>
          <cell r="CD1776">
            <v>23.2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3768.6611500327945</v>
          </cell>
          <cell r="CK1776">
            <v>347.81624012519995</v>
          </cell>
          <cell r="CL1776">
            <v>193.59583176780001</v>
          </cell>
          <cell r="CM1776">
            <v>8.35989</v>
          </cell>
          <cell r="CN1776">
            <v>637.83756189714336</v>
          </cell>
          <cell r="CO1776">
            <v>121.40755551540001</v>
          </cell>
          <cell r="CP1776">
            <v>76.618011386069995</v>
          </cell>
          <cell r="CQ1776">
            <v>3.4303500000000002</v>
          </cell>
          <cell r="CR1776">
            <v>0</v>
          </cell>
          <cell r="CS1776">
            <v>36.852836909612726</v>
          </cell>
          <cell r="CT1776">
            <v>672.92706976921704</v>
          </cell>
          <cell r="CU1776">
            <v>0</v>
          </cell>
          <cell r="CV1776">
            <v>0</v>
          </cell>
          <cell r="CW1776">
            <v>0</v>
          </cell>
          <cell r="CX1776">
            <v>0</v>
          </cell>
          <cell r="CY1776">
            <v>0</v>
          </cell>
          <cell r="CZ1776">
            <v>11.078760000000001</v>
          </cell>
          <cell r="DA1776">
            <v>0.66500000000000004</v>
          </cell>
          <cell r="DB1776">
            <v>0</v>
          </cell>
          <cell r="DC1776">
            <v>0.59199999999999997</v>
          </cell>
        </row>
        <row r="1777">
          <cell r="C1777" t="str">
            <v>WT10.5x31</v>
          </cell>
          <cell r="D1777" t="str">
            <v>F</v>
          </cell>
          <cell r="E1777">
            <v>31</v>
          </cell>
          <cell r="F1777">
            <v>9.1300000000000008</v>
          </cell>
          <cell r="G1777">
            <v>10.5</v>
          </cell>
          <cell r="H1777">
            <v>0</v>
          </cell>
          <cell r="I1777">
            <v>0</v>
          </cell>
          <cell r="J1777">
            <v>8.24</v>
          </cell>
          <cell r="K1777">
            <v>0</v>
          </cell>
          <cell r="L1777">
            <v>0</v>
          </cell>
          <cell r="M1777">
            <v>0.4</v>
          </cell>
          <cell r="N1777">
            <v>0.61499999999999999</v>
          </cell>
          <cell r="O1777">
            <v>0</v>
          </cell>
          <cell r="P1777">
            <v>0</v>
          </cell>
          <cell r="Q1777">
            <v>0</v>
          </cell>
          <cell r="R1777">
            <v>1.1200000000000001</v>
          </cell>
          <cell r="S1777">
            <v>1.3125</v>
          </cell>
          <cell r="T1777">
            <v>0</v>
          </cell>
          <cell r="V1777">
            <v>0</v>
          </cell>
          <cell r="W1777">
            <v>2.58</v>
          </cell>
          <cell r="X1777">
            <v>0</v>
          </cell>
          <cell r="Y1777">
            <v>0</v>
          </cell>
          <cell r="Z1777">
            <v>0.55400000000000005</v>
          </cell>
          <cell r="AA1777">
            <v>0</v>
          </cell>
          <cell r="AB1777">
            <v>0</v>
          </cell>
          <cell r="AC1777">
            <v>23.4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93.8</v>
          </cell>
          <cell r="AJ1777">
            <v>21.1</v>
          </cell>
          <cell r="AK1777">
            <v>11.9</v>
          </cell>
          <cell r="AL1777">
            <v>3.21</v>
          </cell>
          <cell r="AM1777">
            <v>28.7</v>
          </cell>
          <cell r="AN1777">
            <v>10.9</v>
          </cell>
          <cell r="AO1777">
            <v>6.97</v>
          </cell>
          <cell r="AP1777">
            <v>1.77</v>
          </cell>
          <cell r="AQ1777">
            <v>0</v>
          </cell>
          <cell r="AR1777">
            <v>0.91300000000000003</v>
          </cell>
          <cell r="AS1777">
            <v>2.78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4.3099999999999996</v>
          </cell>
          <cell r="AZ1777">
            <v>0.72199999999999998</v>
          </cell>
          <cell r="BA1777">
            <v>0</v>
          </cell>
          <cell r="BB1777">
            <v>0.58099999999999996</v>
          </cell>
          <cell r="BD1777" t="str">
            <v>WT265x46</v>
          </cell>
          <cell r="BE1777" t="str">
            <v>WT265x46</v>
          </cell>
          <cell r="BF1777">
            <v>46.2</v>
          </cell>
          <cell r="BG1777">
            <v>58.949497530000002</v>
          </cell>
          <cell r="BH1777">
            <v>26.680499999999999</v>
          </cell>
          <cell r="BI1777">
            <v>0</v>
          </cell>
          <cell r="BJ1777">
            <v>0</v>
          </cell>
          <cell r="BK1777">
            <v>20.937840000000001</v>
          </cell>
          <cell r="BL1777">
            <v>0</v>
          </cell>
          <cell r="BM1777">
            <v>0</v>
          </cell>
          <cell r="BN1777">
            <v>1.0164</v>
          </cell>
          <cell r="BO1777">
            <v>1.5627149999999999</v>
          </cell>
          <cell r="BP1777">
            <v>0</v>
          </cell>
          <cell r="BQ1777">
            <v>0</v>
          </cell>
          <cell r="BR1777">
            <v>0</v>
          </cell>
          <cell r="BS1777">
            <v>2.84592</v>
          </cell>
          <cell r="BT1777">
            <v>3.3350624999999998</v>
          </cell>
          <cell r="BU1777">
            <v>0</v>
          </cell>
          <cell r="BW1777">
            <v>0</v>
          </cell>
          <cell r="BX1777">
            <v>6.5557800000000004</v>
          </cell>
          <cell r="BY1777">
            <v>0</v>
          </cell>
          <cell r="BZ1777">
            <v>0</v>
          </cell>
          <cell r="CA1777">
            <v>1.4077140000000001</v>
          </cell>
          <cell r="CB1777">
            <v>0</v>
          </cell>
          <cell r="CC1777">
            <v>0</v>
          </cell>
          <cell r="CD1777">
            <v>23.5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3910.4028304543817</v>
          </cell>
          <cell r="CK1777">
            <v>346.17559748309998</v>
          </cell>
          <cell r="CL1777">
            <v>195.23647440989998</v>
          </cell>
          <cell r="CM1777">
            <v>8.1566099999999988</v>
          </cell>
          <cell r="CN1777">
            <v>1196.4665376763405</v>
          </cell>
          <cell r="CO1777">
            <v>178.83004798889999</v>
          </cell>
          <cell r="CP1777">
            <v>114.35279215436999</v>
          </cell>
          <cell r="CQ1777">
            <v>4.4975699999999996</v>
          </cell>
          <cell r="CR1777">
            <v>0</v>
          </cell>
          <cell r="CS1777">
            <v>38.061810066149796</v>
          </cell>
          <cell r="CT1777">
            <v>748.29490158336932</v>
          </cell>
          <cell r="CU1777">
            <v>0</v>
          </cell>
          <cell r="CV1777">
            <v>0</v>
          </cell>
          <cell r="CW1777">
            <v>0</v>
          </cell>
          <cell r="CX1777">
            <v>0</v>
          </cell>
          <cell r="CY1777">
            <v>0</v>
          </cell>
          <cell r="CZ1777">
            <v>10.951709999999999</v>
          </cell>
          <cell r="DA1777">
            <v>0.72199999999999998</v>
          </cell>
          <cell r="DB1777">
            <v>0</v>
          </cell>
          <cell r="DC1777">
            <v>0.58099999999999996</v>
          </cell>
        </row>
        <row r="1778">
          <cell r="C1778" t="str">
            <v>WT10.5x34</v>
          </cell>
          <cell r="D1778" t="str">
            <v>F</v>
          </cell>
          <cell r="E1778">
            <v>34</v>
          </cell>
          <cell r="F1778">
            <v>10</v>
          </cell>
          <cell r="G1778">
            <v>10.6</v>
          </cell>
          <cell r="H1778">
            <v>0</v>
          </cell>
          <cell r="I1778">
            <v>0</v>
          </cell>
          <cell r="J1778">
            <v>8.27</v>
          </cell>
          <cell r="K1778">
            <v>0</v>
          </cell>
          <cell r="L1778">
            <v>0</v>
          </cell>
          <cell r="M1778">
            <v>0.43</v>
          </cell>
          <cell r="N1778">
            <v>0.68500000000000005</v>
          </cell>
          <cell r="O1778">
            <v>0</v>
          </cell>
          <cell r="P1778">
            <v>0</v>
          </cell>
          <cell r="Q1778">
            <v>0</v>
          </cell>
          <cell r="R1778">
            <v>1.19</v>
          </cell>
          <cell r="S1778">
            <v>1.375</v>
          </cell>
          <cell r="T1778">
            <v>0</v>
          </cell>
          <cell r="V1778">
            <v>0</v>
          </cell>
          <cell r="W1778">
            <v>2.59</v>
          </cell>
          <cell r="X1778">
            <v>0</v>
          </cell>
          <cell r="Y1778">
            <v>0</v>
          </cell>
          <cell r="Z1778">
            <v>0.60599999999999998</v>
          </cell>
          <cell r="AA1778">
            <v>0</v>
          </cell>
          <cell r="AB1778">
            <v>0</v>
          </cell>
          <cell r="AC1778">
            <v>21.8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103</v>
          </cell>
          <cell r="AJ1778">
            <v>22.9</v>
          </cell>
          <cell r="AK1778">
            <v>12.9</v>
          </cell>
          <cell r="AL1778">
            <v>3.2</v>
          </cell>
          <cell r="AM1778">
            <v>32.4</v>
          </cell>
          <cell r="AN1778">
            <v>12.2</v>
          </cell>
          <cell r="AO1778">
            <v>7.83</v>
          </cell>
          <cell r="AP1778">
            <v>1.8</v>
          </cell>
          <cell r="AQ1778">
            <v>0</v>
          </cell>
          <cell r="AR1778">
            <v>1.22</v>
          </cell>
          <cell r="AS1778">
            <v>3.62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4.3099999999999996</v>
          </cell>
          <cell r="AZ1778">
            <v>0.72799999999999998</v>
          </cell>
          <cell r="BA1778">
            <v>0</v>
          </cell>
          <cell r="BB1778">
            <v>0.66600000000000004</v>
          </cell>
          <cell r="BD1778" t="str">
            <v>WT265x50.5</v>
          </cell>
          <cell r="BE1778" t="str">
            <v>WT265x50.5</v>
          </cell>
          <cell r="BF1778">
            <v>50.6</v>
          </cell>
          <cell r="BG1778">
            <v>64.566810000000004</v>
          </cell>
          <cell r="BH1778">
            <v>26.9346</v>
          </cell>
          <cell r="BI1778">
            <v>0</v>
          </cell>
          <cell r="BJ1778">
            <v>0</v>
          </cell>
          <cell r="BK1778">
            <v>21.014069999999997</v>
          </cell>
          <cell r="BL1778">
            <v>0</v>
          </cell>
          <cell r="BM1778">
            <v>0</v>
          </cell>
          <cell r="BN1778">
            <v>1.09263</v>
          </cell>
          <cell r="BO1778">
            <v>1.740585</v>
          </cell>
          <cell r="BP1778">
            <v>0</v>
          </cell>
          <cell r="BQ1778">
            <v>0</v>
          </cell>
          <cell r="BR1778">
            <v>0</v>
          </cell>
          <cell r="BS1778">
            <v>3.02379</v>
          </cell>
          <cell r="BT1778">
            <v>3.4938750000000001</v>
          </cell>
          <cell r="BU1778">
            <v>0</v>
          </cell>
          <cell r="BW1778">
            <v>0</v>
          </cell>
          <cell r="BX1778">
            <v>6.5811899999999994</v>
          </cell>
          <cell r="BY1778">
            <v>0</v>
          </cell>
          <cell r="BZ1778">
            <v>0</v>
          </cell>
          <cell r="CA1778">
            <v>1.5398459999999998</v>
          </cell>
          <cell r="CB1778">
            <v>0</v>
          </cell>
          <cell r="CC1778">
            <v>0</v>
          </cell>
          <cell r="CD1778">
            <v>21.8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4293.9391421833825</v>
          </cell>
          <cell r="CK1778">
            <v>375.70716504089995</v>
          </cell>
          <cell r="CL1778">
            <v>211.6429008309</v>
          </cell>
          <cell r="CM1778">
            <v>8.1311999999999998</v>
          </cell>
          <cell r="CN1778">
            <v>1350.7148369586564</v>
          </cell>
          <cell r="CO1778">
            <v>200.15840233619997</v>
          </cell>
          <cell r="CP1778">
            <v>128.46231887643</v>
          </cell>
          <cell r="CQ1778">
            <v>4.5738000000000003</v>
          </cell>
          <cell r="CR1778">
            <v>0</v>
          </cell>
          <cell r="CS1778">
            <v>50.860250033628418</v>
          </cell>
          <cell r="CT1778">
            <v>974.3983970258264</v>
          </cell>
          <cell r="CU1778">
            <v>0</v>
          </cell>
          <cell r="CV1778">
            <v>0</v>
          </cell>
          <cell r="CW1778">
            <v>0</v>
          </cell>
          <cell r="CX1778">
            <v>0</v>
          </cell>
          <cell r="CY1778">
            <v>0</v>
          </cell>
          <cell r="CZ1778">
            <v>10.951709999999999</v>
          </cell>
          <cell r="DA1778">
            <v>0.72799999999999998</v>
          </cell>
          <cell r="DB1778">
            <v>0</v>
          </cell>
          <cell r="DC1778">
            <v>0.66300000000000003</v>
          </cell>
        </row>
        <row r="1779">
          <cell r="C1779" t="str">
            <v>WT10.5x36.5</v>
          </cell>
          <cell r="D1779" t="str">
            <v>F</v>
          </cell>
          <cell r="E1779">
            <v>36.5</v>
          </cell>
          <cell r="F1779">
            <v>10.7</v>
          </cell>
          <cell r="G1779">
            <v>10.6</v>
          </cell>
          <cell r="H1779">
            <v>0</v>
          </cell>
          <cell r="I1779">
            <v>0</v>
          </cell>
          <cell r="J1779">
            <v>8.3000000000000007</v>
          </cell>
          <cell r="K1779">
            <v>0</v>
          </cell>
          <cell r="L1779">
            <v>0</v>
          </cell>
          <cell r="M1779">
            <v>0.45500000000000002</v>
          </cell>
          <cell r="N1779">
            <v>0.74</v>
          </cell>
          <cell r="O1779">
            <v>0</v>
          </cell>
          <cell r="P1779">
            <v>0</v>
          </cell>
          <cell r="Q1779">
            <v>0</v>
          </cell>
          <cell r="R1779">
            <v>1.24</v>
          </cell>
          <cell r="S1779">
            <v>1.4375</v>
          </cell>
          <cell r="T1779">
            <v>0</v>
          </cell>
          <cell r="V1779">
            <v>0</v>
          </cell>
          <cell r="W1779">
            <v>2.6</v>
          </cell>
          <cell r="X1779">
            <v>0</v>
          </cell>
          <cell r="Y1779">
            <v>0</v>
          </cell>
          <cell r="Z1779">
            <v>0.64700000000000002</v>
          </cell>
          <cell r="AA1779">
            <v>0</v>
          </cell>
          <cell r="AB1779">
            <v>0</v>
          </cell>
          <cell r="AC1779">
            <v>20.6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110</v>
          </cell>
          <cell r="AJ1779">
            <v>24.4</v>
          </cell>
          <cell r="AK1779">
            <v>13.8</v>
          </cell>
          <cell r="AL1779">
            <v>3.21</v>
          </cell>
          <cell r="AM1779">
            <v>35.299999999999997</v>
          </cell>
          <cell r="AN1779">
            <v>13.3</v>
          </cell>
          <cell r="AO1779">
            <v>8.51</v>
          </cell>
          <cell r="AP1779">
            <v>1.81</v>
          </cell>
          <cell r="AQ1779">
            <v>0</v>
          </cell>
          <cell r="AR1779">
            <v>1.51</v>
          </cell>
          <cell r="AS1779">
            <v>4.42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4.3099999999999996</v>
          </cell>
          <cell r="AZ1779">
            <v>0.73199999999999998</v>
          </cell>
          <cell r="BA1779">
            <v>0</v>
          </cell>
          <cell r="BB1779">
            <v>0.72799999999999998</v>
          </cell>
          <cell r="BD1779" t="str">
            <v>WT265x54.5</v>
          </cell>
          <cell r="BE1779" t="str">
            <v>WT265x54.5</v>
          </cell>
          <cell r="BF1779">
            <v>54.4</v>
          </cell>
          <cell r="BG1779">
            <v>69.086486699999995</v>
          </cell>
          <cell r="BH1779">
            <v>26.9346</v>
          </cell>
          <cell r="BI1779">
            <v>0</v>
          </cell>
          <cell r="BJ1779">
            <v>0</v>
          </cell>
          <cell r="BK1779">
            <v>21.090300000000003</v>
          </cell>
          <cell r="BL1779">
            <v>0</v>
          </cell>
          <cell r="BM1779">
            <v>0</v>
          </cell>
          <cell r="BN1779">
            <v>1.156155</v>
          </cell>
          <cell r="BO1779">
            <v>1.8803399999999999</v>
          </cell>
          <cell r="BP1779">
            <v>0</v>
          </cell>
          <cell r="BQ1779">
            <v>0</v>
          </cell>
          <cell r="BR1779">
            <v>0</v>
          </cell>
          <cell r="BS1779">
            <v>3.1508400000000001</v>
          </cell>
          <cell r="BT1779">
            <v>3.6526874999999999</v>
          </cell>
          <cell r="BU1779">
            <v>0</v>
          </cell>
          <cell r="BW1779">
            <v>0</v>
          </cell>
          <cell r="BX1779">
            <v>6.6066000000000003</v>
          </cell>
          <cell r="BY1779">
            <v>0</v>
          </cell>
          <cell r="BZ1779">
            <v>0</v>
          </cell>
          <cell r="CA1779">
            <v>1.6440269999999999</v>
          </cell>
          <cell r="CB1779">
            <v>0</v>
          </cell>
          <cell r="CC1779">
            <v>0</v>
          </cell>
          <cell r="CD1779">
            <v>20.6</v>
          </cell>
          <cell r="CE1779">
            <v>0</v>
          </cell>
          <cell r="CF1779">
            <v>0</v>
          </cell>
          <cell r="CG1779">
            <v>0</v>
          </cell>
          <cell r="CH1779">
            <v>0</v>
          </cell>
          <cell r="CI1779">
            <v>0</v>
          </cell>
          <cell r="CJ1779">
            <v>4585.7602489337096</v>
          </cell>
          <cell r="CK1779">
            <v>400.31680467239994</v>
          </cell>
          <cell r="CL1779">
            <v>226.40868460979999</v>
          </cell>
          <cell r="CM1779">
            <v>8.1566099999999988</v>
          </cell>
          <cell r="CN1779">
            <v>1471.6121526123632</v>
          </cell>
          <cell r="CO1779">
            <v>218.2054713993</v>
          </cell>
          <cell r="CP1779">
            <v>139.61868884270999</v>
          </cell>
          <cell r="CQ1779">
            <v>4.5992100000000002</v>
          </cell>
          <cell r="CR1779">
            <v>0</v>
          </cell>
          <cell r="CS1779">
            <v>62.949981598999109</v>
          </cell>
          <cell r="CT1779">
            <v>1189.7350593519757</v>
          </cell>
          <cell r="CU1779">
            <v>0</v>
          </cell>
          <cell r="CV1779">
            <v>0</v>
          </cell>
          <cell r="CW1779">
            <v>0</v>
          </cell>
          <cell r="CX1779">
            <v>0</v>
          </cell>
          <cell r="CY1779">
            <v>0</v>
          </cell>
          <cell r="CZ1779">
            <v>10.951709999999999</v>
          </cell>
          <cell r="DA1779">
            <v>0.73199999999999998</v>
          </cell>
          <cell r="DB1779">
            <v>0</v>
          </cell>
          <cell r="DC1779">
            <v>0.72499999999999998</v>
          </cell>
        </row>
        <row r="1780">
          <cell r="C1780" t="str">
            <v>WT10.5x41.5</v>
          </cell>
          <cell r="D1780" t="str">
            <v>F</v>
          </cell>
          <cell r="E1780">
            <v>41.5</v>
          </cell>
          <cell r="F1780">
            <v>12.2</v>
          </cell>
          <cell r="G1780">
            <v>10.7</v>
          </cell>
          <cell r="H1780">
            <v>0</v>
          </cell>
          <cell r="I1780">
            <v>0</v>
          </cell>
          <cell r="J1780">
            <v>8.36</v>
          </cell>
          <cell r="K1780">
            <v>0</v>
          </cell>
          <cell r="L1780">
            <v>0</v>
          </cell>
          <cell r="M1780">
            <v>0.51500000000000001</v>
          </cell>
          <cell r="N1780">
            <v>0.83499999999999996</v>
          </cell>
          <cell r="O1780">
            <v>0</v>
          </cell>
          <cell r="P1780">
            <v>0</v>
          </cell>
          <cell r="Q1780">
            <v>0</v>
          </cell>
          <cell r="R1780">
            <v>1.34</v>
          </cell>
          <cell r="S1780">
            <v>1.5</v>
          </cell>
          <cell r="T1780">
            <v>0</v>
          </cell>
          <cell r="V1780">
            <v>0</v>
          </cell>
          <cell r="W1780">
            <v>2.66</v>
          </cell>
          <cell r="X1780">
            <v>0</v>
          </cell>
          <cell r="Y1780">
            <v>0</v>
          </cell>
          <cell r="Z1780">
            <v>0.72799999999999998</v>
          </cell>
          <cell r="AA1780">
            <v>0</v>
          </cell>
          <cell r="AB1780">
            <v>0</v>
          </cell>
          <cell r="AC1780">
            <v>18.2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127</v>
          </cell>
          <cell r="AJ1780">
            <v>28</v>
          </cell>
          <cell r="AK1780">
            <v>15.7</v>
          </cell>
          <cell r="AL1780">
            <v>3.22</v>
          </cell>
          <cell r="AM1780">
            <v>40.700000000000003</v>
          </cell>
          <cell r="AN1780">
            <v>15.2</v>
          </cell>
          <cell r="AO1780">
            <v>9.74</v>
          </cell>
          <cell r="AP1780">
            <v>1.83</v>
          </cell>
          <cell r="AQ1780">
            <v>0</v>
          </cell>
          <cell r="AR1780">
            <v>2.16</v>
          </cell>
          <cell r="AS1780">
            <v>6.5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4.33</v>
          </cell>
          <cell r="AZ1780">
            <v>0.73199999999999998</v>
          </cell>
          <cell r="BA1780">
            <v>0</v>
          </cell>
          <cell r="BB1780">
            <v>0.85599999999999998</v>
          </cell>
          <cell r="BD1780" t="str">
            <v>WT265x61.5</v>
          </cell>
          <cell r="BE1780" t="str">
            <v>WT265x61.5</v>
          </cell>
          <cell r="BF1780">
            <v>61.800000000000004</v>
          </cell>
          <cell r="BG1780">
            <v>78.771508199999985</v>
          </cell>
          <cell r="BH1780">
            <v>27.188699999999997</v>
          </cell>
          <cell r="BI1780">
            <v>0</v>
          </cell>
          <cell r="BJ1780">
            <v>0</v>
          </cell>
          <cell r="BK1780">
            <v>21.242759999999997</v>
          </cell>
          <cell r="BL1780">
            <v>0</v>
          </cell>
          <cell r="BM1780">
            <v>0</v>
          </cell>
          <cell r="BN1780">
            <v>1.3086150000000001</v>
          </cell>
          <cell r="BO1780">
            <v>2.1217349999999997</v>
          </cell>
          <cell r="BP1780">
            <v>0</v>
          </cell>
          <cell r="BQ1780">
            <v>0</v>
          </cell>
          <cell r="BR1780">
            <v>0</v>
          </cell>
          <cell r="BS1780">
            <v>3.4049400000000003</v>
          </cell>
          <cell r="BT1780">
            <v>3.8114999999999997</v>
          </cell>
          <cell r="BU1780">
            <v>0</v>
          </cell>
          <cell r="BW1780">
            <v>0</v>
          </cell>
          <cell r="BX1780">
            <v>6.7590599999999998</v>
          </cell>
          <cell r="BY1780">
            <v>0</v>
          </cell>
          <cell r="BZ1780">
            <v>0</v>
          </cell>
          <cell r="CA1780">
            <v>1.8498479999999999</v>
          </cell>
          <cell r="CB1780">
            <v>0</v>
          </cell>
          <cell r="CC1780">
            <v>0</v>
          </cell>
          <cell r="CD1780">
            <v>18.2</v>
          </cell>
          <cell r="CE1780">
            <v>0</v>
          </cell>
          <cell r="CF1780">
            <v>0</v>
          </cell>
          <cell r="CG1780">
            <v>0</v>
          </cell>
          <cell r="CH1780">
            <v>0</v>
          </cell>
          <cell r="CI1780">
            <v>0</v>
          </cell>
          <cell r="CJ1780">
            <v>5294.4686510416468</v>
          </cell>
          <cell r="CK1780">
            <v>459.379939788</v>
          </cell>
          <cell r="CL1780">
            <v>257.5808948097</v>
          </cell>
          <cell r="CM1780">
            <v>8.1820199999999996</v>
          </cell>
          <cell r="CN1780">
            <v>1696.7312921054727</v>
          </cell>
          <cell r="CO1780">
            <v>249.37768159919997</v>
          </cell>
          <cell r="CP1780">
            <v>159.79859334053998</v>
          </cell>
          <cell r="CQ1780">
            <v>4.6500300000000001</v>
          </cell>
          <cell r="CR1780">
            <v>0</v>
          </cell>
          <cell r="CS1780">
            <v>90.047655797243763</v>
          </cell>
          <cell r="CT1780">
            <v>1749.6103813999644</v>
          </cell>
          <cell r="CU1780">
            <v>0</v>
          </cell>
          <cell r="CV1780">
            <v>0</v>
          </cell>
          <cell r="CW1780">
            <v>0</v>
          </cell>
          <cell r="CX1780">
            <v>0</v>
          </cell>
          <cell r="CY1780">
            <v>0</v>
          </cell>
          <cell r="CZ1780">
            <v>11.00253</v>
          </cell>
          <cell r="DA1780">
            <v>0.73199999999999998</v>
          </cell>
          <cell r="DB1780">
            <v>0</v>
          </cell>
          <cell r="DC1780">
            <v>0.85399999999999998</v>
          </cell>
        </row>
        <row r="1781">
          <cell r="C1781" t="str">
            <v>WT10.5x46.5</v>
          </cell>
          <cell r="D1781" t="str">
            <v>F</v>
          </cell>
          <cell r="E1781">
            <v>46.5</v>
          </cell>
          <cell r="F1781">
            <v>13.7</v>
          </cell>
          <cell r="G1781">
            <v>10.8</v>
          </cell>
          <cell r="H1781">
            <v>0</v>
          </cell>
          <cell r="I1781">
            <v>0</v>
          </cell>
          <cell r="J1781">
            <v>8.42</v>
          </cell>
          <cell r="K1781">
            <v>0</v>
          </cell>
          <cell r="L1781">
            <v>0</v>
          </cell>
          <cell r="M1781">
            <v>0.57999999999999996</v>
          </cell>
          <cell r="N1781">
            <v>0.93</v>
          </cell>
          <cell r="O1781">
            <v>0</v>
          </cell>
          <cell r="P1781">
            <v>0</v>
          </cell>
          <cell r="Q1781">
            <v>0</v>
          </cell>
          <cell r="R1781">
            <v>1.43</v>
          </cell>
          <cell r="S1781">
            <v>1.625</v>
          </cell>
          <cell r="T1781">
            <v>0</v>
          </cell>
          <cell r="V1781">
            <v>0</v>
          </cell>
          <cell r="W1781">
            <v>2.74</v>
          </cell>
          <cell r="X1781">
            <v>0</v>
          </cell>
          <cell r="Y1781">
            <v>0</v>
          </cell>
          <cell r="Z1781">
            <v>0.81200000000000006</v>
          </cell>
          <cell r="AA1781">
            <v>0</v>
          </cell>
          <cell r="AB1781">
            <v>0</v>
          </cell>
          <cell r="AC1781">
            <v>16.2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144</v>
          </cell>
          <cell r="AJ1781">
            <v>31.8</v>
          </cell>
          <cell r="AK1781">
            <v>17.899999999999999</v>
          </cell>
          <cell r="AL1781">
            <v>3.25</v>
          </cell>
          <cell r="AM1781">
            <v>46.4</v>
          </cell>
          <cell r="AN1781">
            <v>17.3</v>
          </cell>
          <cell r="AO1781">
            <v>11</v>
          </cell>
          <cell r="AP1781">
            <v>1.84</v>
          </cell>
          <cell r="AQ1781">
            <v>0</v>
          </cell>
          <cell r="AR1781">
            <v>3.01</v>
          </cell>
          <cell r="AS1781">
            <v>9.33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4.37</v>
          </cell>
          <cell r="AZ1781">
            <v>0.72899999999999998</v>
          </cell>
          <cell r="BA1781">
            <v>0</v>
          </cell>
          <cell r="BB1781">
            <v>0.96599999999999997</v>
          </cell>
          <cell r="BD1781" t="str">
            <v>WT265x69</v>
          </cell>
          <cell r="BE1781" t="str">
            <v>WT265x69</v>
          </cell>
          <cell r="BF1781">
            <v>69.3</v>
          </cell>
          <cell r="BG1781">
            <v>88.45652969999999</v>
          </cell>
          <cell r="BH1781">
            <v>27.442800000000002</v>
          </cell>
          <cell r="BI1781">
            <v>0</v>
          </cell>
          <cell r="BJ1781">
            <v>0</v>
          </cell>
          <cell r="BK1781">
            <v>21.395219999999998</v>
          </cell>
          <cell r="BL1781">
            <v>0</v>
          </cell>
          <cell r="BM1781">
            <v>0</v>
          </cell>
          <cell r="BN1781">
            <v>1.4737799999999999</v>
          </cell>
          <cell r="BO1781">
            <v>2.36313</v>
          </cell>
          <cell r="BP1781">
            <v>0</v>
          </cell>
          <cell r="BQ1781">
            <v>0</v>
          </cell>
          <cell r="BR1781">
            <v>0</v>
          </cell>
          <cell r="BS1781">
            <v>3.6336299999999997</v>
          </cell>
          <cell r="BT1781">
            <v>4.1291250000000002</v>
          </cell>
          <cell r="BU1781">
            <v>0</v>
          </cell>
          <cell r="BW1781">
            <v>0</v>
          </cell>
          <cell r="BX1781">
            <v>6.9623400000000002</v>
          </cell>
          <cell r="BY1781">
            <v>0</v>
          </cell>
          <cell r="BZ1781">
            <v>0</v>
          </cell>
          <cell r="CA1781">
            <v>2.0632920000000001</v>
          </cell>
          <cell r="CB1781">
            <v>0</v>
          </cell>
          <cell r="CC1781">
            <v>0</v>
          </cell>
          <cell r="CD1781">
            <v>16.2</v>
          </cell>
          <cell r="CE1781">
            <v>0</v>
          </cell>
          <cell r="CF1781">
            <v>0</v>
          </cell>
          <cell r="CG1781">
            <v>0</v>
          </cell>
          <cell r="CH1781">
            <v>0</v>
          </cell>
          <cell r="CI1781">
            <v>0</v>
          </cell>
          <cell r="CJ1781">
            <v>6003.177053149584</v>
          </cell>
          <cell r="CK1781">
            <v>521.72436018780002</v>
          </cell>
          <cell r="CL1781">
            <v>293.67503293589994</v>
          </cell>
          <cell r="CM1781">
            <v>8.2582500000000003</v>
          </cell>
          <cell r="CN1781">
            <v>1934.3570504593104</v>
          </cell>
          <cell r="CO1781">
            <v>283.83117708330002</v>
          </cell>
          <cell r="CP1781">
            <v>180.470690631</v>
          </cell>
          <cell r="CQ1781">
            <v>4.67544</v>
          </cell>
          <cell r="CR1781">
            <v>0</v>
          </cell>
          <cell r="CS1781">
            <v>125.48307590264059</v>
          </cell>
          <cell r="CT1781">
            <v>2511.3638243787182</v>
          </cell>
          <cell r="CU1781">
            <v>0</v>
          </cell>
          <cell r="CV1781">
            <v>0</v>
          </cell>
          <cell r="CW1781">
            <v>0</v>
          </cell>
          <cell r="CX1781">
            <v>0</v>
          </cell>
          <cell r="CY1781">
            <v>0</v>
          </cell>
          <cell r="CZ1781">
            <v>11.10417</v>
          </cell>
          <cell r="DA1781">
            <v>0.72899999999999998</v>
          </cell>
          <cell r="DB1781">
            <v>0</v>
          </cell>
          <cell r="DC1781">
            <v>0.96399999999999997</v>
          </cell>
        </row>
        <row r="1782">
          <cell r="C1782" t="str">
            <v>WT10.5x50.5</v>
          </cell>
          <cell r="D1782" t="str">
            <v>F</v>
          </cell>
          <cell r="E1782">
            <v>50.5</v>
          </cell>
          <cell r="F1782">
            <v>14.9</v>
          </cell>
          <cell r="G1782">
            <v>10.7</v>
          </cell>
          <cell r="H1782">
            <v>0</v>
          </cell>
          <cell r="I1782">
            <v>0</v>
          </cell>
          <cell r="J1782">
            <v>12.3</v>
          </cell>
          <cell r="K1782">
            <v>0</v>
          </cell>
          <cell r="L1782">
            <v>0</v>
          </cell>
          <cell r="M1782">
            <v>0.5</v>
          </cell>
          <cell r="N1782">
            <v>0.8</v>
          </cell>
          <cell r="O1782">
            <v>0</v>
          </cell>
          <cell r="P1782">
            <v>0</v>
          </cell>
          <cell r="Q1782">
            <v>0</v>
          </cell>
          <cell r="R1782">
            <v>1.3</v>
          </cell>
          <cell r="S1782">
            <v>1.6875</v>
          </cell>
          <cell r="T1782">
            <v>0</v>
          </cell>
          <cell r="V1782">
            <v>0</v>
          </cell>
          <cell r="W1782">
            <v>2.1800000000000002</v>
          </cell>
          <cell r="X1782">
            <v>0</v>
          </cell>
          <cell r="Y1782">
            <v>0</v>
          </cell>
          <cell r="Z1782">
            <v>0.60499999999999998</v>
          </cell>
          <cell r="AA1782">
            <v>0</v>
          </cell>
          <cell r="AB1782">
            <v>0</v>
          </cell>
          <cell r="AC1782">
            <v>18.8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135</v>
          </cell>
          <cell r="AJ1782">
            <v>27.9</v>
          </cell>
          <cell r="AK1782">
            <v>15.8</v>
          </cell>
          <cell r="AL1782">
            <v>3.01</v>
          </cell>
          <cell r="AM1782">
            <v>124</v>
          </cell>
          <cell r="AN1782">
            <v>30.8</v>
          </cell>
          <cell r="AO1782">
            <v>20.2</v>
          </cell>
          <cell r="AP1782">
            <v>2.89</v>
          </cell>
          <cell r="AQ1782">
            <v>0</v>
          </cell>
          <cell r="AR1782">
            <v>2.6</v>
          </cell>
          <cell r="AS1782">
            <v>10.4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4.53</v>
          </cell>
          <cell r="AZ1782">
            <v>0.84599999999999997</v>
          </cell>
          <cell r="BA1782">
            <v>0</v>
          </cell>
          <cell r="BB1782">
            <v>0.82799999999999996</v>
          </cell>
          <cell r="BD1782" t="str">
            <v>WT265x75</v>
          </cell>
          <cell r="BE1782" t="str">
            <v>WT265x75</v>
          </cell>
          <cell r="BF1782">
            <v>75.199999999999989</v>
          </cell>
          <cell r="BG1782">
            <v>96.204546899999997</v>
          </cell>
          <cell r="BH1782">
            <v>27.188699999999997</v>
          </cell>
          <cell r="BI1782">
            <v>0</v>
          </cell>
          <cell r="BJ1782">
            <v>0</v>
          </cell>
          <cell r="BK1782">
            <v>31.254300000000001</v>
          </cell>
          <cell r="BL1782">
            <v>0</v>
          </cell>
          <cell r="BM1782">
            <v>0</v>
          </cell>
          <cell r="BN1782">
            <v>1.2705</v>
          </cell>
          <cell r="BO1782">
            <v>2.0327999999999999</v>
          </cell>
          <cell r="BP1782">
            <v>0</v>
          </cell>
          <cell r="BQ1782">
            <v>0</v>
          </cell>
          <cell r="BR1782">
            <v>0</v>
          </cell>
          <cell r="BS1782">
            <v>3.3033000000000001</v>
          </cell>
          <cell r="BT1782">
            <v>4.2879375</v>
          </cell>
          <cell r="BU1782">
            <v>0</v>
          </cell>
          <cell r="BW1782">
            <v>0</v>
          </cell>
          <cell r="BX1782">
            <v>5.5393800000000004</v>
          </cell>
          <cell r="BY1782">
            <v>0</v>
          </cell>
          <cell r="BZ1782">
            <v>0</v>
          </cell>
          <cell r="CA1782">
            <v>1.5373049999999999</v>
          </cell>
          <cell r="CB1782">
            <v>0</v>
          </cell>
          <cell r="CC1782">
            <v>0</v>
          </cell>
          <cell r="CD1782">
            <v>18.8</v>
          </cell>
          <cell r="CE1782">
            <v>0</v>
          </cell>
          <cell r="CF1782">
            <v>0</v>
          </cell>
          <cell r="CG1782">
            <v>0</v>
          </cell>
          <cell r="CH1782">
            <v>0</v>
          </cell>
          <cell r="CI1782">
            <v>0</v>
          </cell>
          <cell r="CJ1782">
            <v>5627.9784873277349</v>
          </cell>
          <cell r="CK1782">
            <v>457.73929714589997</v>
          </cell>
          <cell r="CL1782">
            <v>259.22153745179997</v>
          </cell>
          <cell r="CM1782">
            <v>7.6484099999999993</v>
          </cell>
          <cell r="CN1782">
            <v>5169.4024624343638</v>
          </cell>
          <cell r="CO1782">
            <v>505.31793376679997</v>
          </cell>
          <cell r="CP1782">
            <v>331.40981370419996</v>
          </cell>
          <cell r="CQ1782">
            <v>7.3434900000000001</v>
          </cell>
          <cell r="CR1782">
            <v>0</v>
          </cell>
          <cell r="CS1782">
            <v>108.3906967929786</v>
          </cell>
          <cell r="CT1782">
            <v>2799.3766102399431</v>
          </cell>
          <cell r="CU1782">
            <v>0</v>
          </cell>
          <cell r="CV1782">
            <v>0</v>
          </cell>
          <cell r="CW1782">
            <v>0</v>
          </cell>
          <cell r="CX1782">
            <v>0</v>
          </cell>
          <cell r="CY1782">
            <v>0</v>
          </cell>
          <cell r="CZ1782">
            <v>11.510730000000001</v>
          </cell>
          <cell r="DA1782">
            <v>0.84599999999999997</v>
          </cell>
          <cell r="DB1782">
            <v>0</v>
          </cell>
          <cell r="DC1782">
            <v>0.82600000000000007</v>
          </cell>
        </row>
        <row r="1783">
          <cell r="C1783" t="str">
            <v>WT10.5x55.5</v>
          </cell>
          <cell r="D1783" t="str">
            <v>F</v>
          </cell>
          <cell r="E1783">
            <v>55.5</v>
          </cell>
          <cell r="F1783">
            <v>16.3</v>
          </cell>
          <cell r="G1783">
            <v>10.8</v>
          </cell>
          <cell r="H1783">
            <v>0</v>
          </cell>
          <cell r="I1783">
            <v>0</v>
          </cell>
          <cell r="J1783">
            <v>12.3</v>
          </cell>
          <cell r="K1783">
            <v>0</v>
          </cell>
          <cell r="L1783">
            <v>0</v>
          </cell>
          <cell r="M1783">
            <v>0.55000000000000004</v>
          </cell>
          <cell r="N1783">
            <v>0.875</v>
          </cell>
          <cell r="O1783">
            <v>0</v>
          </cell>
          <cell r="P1783">
            <v>0</v>
          </cell>
          <cell r="Q1783">
            <v>0</v>
          </cell>
          <cell r="R1783">
            <v>1.38</v>
          </cell>
          <cell r="S1783">
            <v>1.75</v>
          </cell>
          <cell r="T1783">
            <v>0</v>
          </cell>
          <cell r="V1783">
            <v>0</v>
          </cell>
          <cell r="W1783">
            <v>2.23</v>
          </cell>
          <cell r="X1783">
            <v>0</v>
          </cell>
          <cell r="Y1783">
            <v>0</v>
          </cell>
          <cell r="Z1783">
            <v>0.66200000000000003</v>
          </cell>
          <cell r="AA1783">
            <v>0</v>
          </cell>
          <cell r="AB1783">
            <v>0</v>
          </cell>
          <cell r="AC1783">
            <v>17.100000000000001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150</v>
          </cell>
          <cell r="AJ1783">
            <v>31</v>
          </cell>
          <cell r="AK1783">
            <v>17.5</v>
          </cell>
          <cell r="AL1783">
            <v>3.03</v>
          </cell>
          <cell r="AM1783">
            <v>137</v>
          </cell>
          <cell r="AN1783">
            <v>34.1</v>
          </cell>
          <cell r="AO1783">
            <v>22.2</v>
          </cell>
          <cell r="AP1783">
            <v>2.9</v>
          </cell>
          <cell r="AQ1783">
            <v>0</v>
          </cell>
          <cell r="AR1783">
            <v>3.4</v>
          </cell>
          <cell r="AS1783">
            <v>13.8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4.5599999999999996</v>
          </cell>
          <cell r="AZ1783">
            <v>0.84499999999999997</v>
          </cell>
          <cell r="BA1783">
            <v>0</v>
          </cell>
          <cell r="BB1783">
            <v>0.91900000000000004</v>
          </cell>
          <cell r="BD1783" t="str">
            <v>WT265x82.5</v>
          </cell>
          <cell r="BE1783" t="str">
            <v>WT265x82.5</v>
          </cell>
          <cell r="BF1783">
            <v>82.6</v>
          </cell>
          <cell r="BG1783">
            <v>105.24390029999999</v>
          </cell>
          <cell r="BH1783">
            <v>27.442800000000002</v>
          </cell>
          <cell r="BI1783">
            <v>0</v>
          </cell>
          <cell r="BJ1783">
            <v>0</v>
          </cell>
          <cell r="BK1783">
            <v>31.254300000000001</v>
          </cell>
          <cell r="BL1783">
            <v>0</v>
          </cell>
          <cell r="BM1783">
            <v>0</v>
          </cell>
          <cell r="BN1783">
            <v>1.3975500000000001</v>
          </cell>
          <cell r="BO1783">
            <v>2.2233749999999999</v>
          </cell>
          <cell r="BP1783">
            <v>0</v>
          </cell>
          <cell r="BQ1783">
            <v>0</v>
          </cell>
          <cell r="BR1783">
            <v>0</v>
          </cell>
          <cell r="BS1783">
            <v>3.5065799999999996</v>
          </cell>
          <cell r="BT1783">
            <v>4.4467499999999998</v>
          </cell>
          <cell r="BU1783">
            <v>0</v>
          </cell>
          <cell r="BW1783">
            <v>0</v>
          </cell>
          <cell r="BX1783">
            <v>5.6664300000000001</v>
          </cell>
          <cell r="BY1783">
            <v>0</v>
          </cell>
          <cell r="BZ1783">
            <v>0</v>
          </cell>
          <cell r="CA1783">
            <v>1.682142</v>
          </cell>
          <cell r="CB1783">
            <v>0</v>
          </cell>
          <cell r="CC1783">
            <v>0</v>
          </cell>
          <cell r="CD1783">
            <v>17.100000000000001</v>
          </cell>
          <cell r="CE1783">
            <v>0</v>
          </cell>
          <cell r="CF1783">
            <v>0</v>
          </cell>
          <cell r="CG1783">
            <v>0</v>
          </cell>
          <cell r="CH1783">
            <v>0</v>
          </cell>
          <cell r="CI1783">
            <v>0</v>
          </cell>
          <cell r="CJ1783">
            <v>6253.3094303641501</v>
          </cell>
          <cell r="CK1783">
            <v>508.59921905099998</v>
          </cell>
          <cell r="CL1783">
            <v>287.11246236749997</v>
          </cell>
          <cell r="CM1783">
            <v>7.6992299999999991</v>
          </cell>
          <cell r="CN1783">
            <v>5711.3559463992569</v>
          </cell>
          <cell r="CO1783">
            <v>559.45914095609999</v>
          </cell>
          <cell r="CP1783">
            <v>364.22266654619995</v>
          </cell>
          <cell r="CQ1783">
            <v>7.3688999999999991</v>
          </cell>
          <cell r="CR1783">
            <v>0</v>
          </cell>
          <cell r="CS1783">
            <v>141.7416804215874</v>
          </cell>
          <cell r="CT1783">
            <v>3714.5574251260782</v>
          </cell>
          <cell r="CU1783">
            <v>0</v>
          </cell>
          <cell r="CV1783">
            <v>0</v>
          </cell>
          <cell r="CW1783">
            <v>0</v>
          </cell>
          <cell r="CX1783">
            <v>0</v>
          </cell>
          <cell r="CY1783">
            <v>0</v>
          </cell>
          <cell r="CZ1783">
            <v>11.586959999999999</v>
          </cell>
          <cell r="DA1783">
            <v>0.84499999999999997</v>
          </cell>
          <cell r="DB1783">
            <v>0</v>
          </cell>
          <cell r="DC1783">
            <v>0.91700000000000004</v>
          </cell>
        </row>
        <row r="1784">
          <cell r="C1784" t="str">
            <v>WT10.5x61</v>
          </cell>
          <cell r="D1784" t="str">
            <v>F</v>
          </cell>
          <cell r="E1784">
            <v>61</v>
          </cell>
          <cell r="F1784">
            <v>17.899999999999999</v>
          </cell>
          <cell r="G1784">
            <v>10.8</v>
          </cell>
          <cell r="H1784">
            <v>0</v>
          </cell>
          <cell r="I1784">
            <v>0</v>
          </cell>
          <cell r="J1784">
            <v>12.4</v>
          </cell>
          <cell r="K1784">
            <v>0</v>
          </cell>
          <cell r="L1784">
            <v>0</v>
          </cell>
          <cell r="M1784">
            <v>0.6</v>
          </cell>
          <cell r="N1784">
            <v>0.96</v>
          </cell>
          <cell r="O1784">
            <v>0</v>
          </cell>
          <cell r="P1784">
            <v>0</v>
          </cell>
          <cell r="Q1784">
            <v>0</v>
          </cell>
          <cell r="R1784">
            <v>1.46</v>
          </cell>
          <cell r="S1784">
            <v>1.8125</v>
          </cell>
          <cell r="T1784">
            <v>0</v>
          </cell>
          <cell r="V1784">
            <v>0</v>
          </cell>
          <cell r="W1784">
            <v>2.2799999999999998</v>
          </cell>
          <cell r="X1784">
            <v>0</v>
          </cell>
          <cell r="Y1784">
            <v>0</v>
          </cell>
          <cell r="Z1784">
            <v>0.72399999999999998</v>
          </cell>
          <cell r="AA1784">
            <v>0</v>
          </cell>
          <cell r="AB1784">
            <v>0</v>
          </cell>
          <cell r="AC1784">
            <v>15.6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166</v>
          </cell>
          <cell r="AJ1784">
            <v>34.299999999999997</v>
          </cell>
          <cell r="AK1784">
            <v>19.3</v>
          </cell>
          <cell r="AL1784">
            <v>3.04</v>
          </cell>
          <cell r="AM1784">
            <v>152</v>
          </cell>
          <cell r="AN1784">
            <v>37.799999999999997</v>
          </cell>
          <cell r="AO1784">
            <v>24.6</v>
          </cell>
          <cell r="AP1784">
            <v>2.91</v>
          </cell>
          <cell r="AQ1784">
            <v>0</v>
          </cell>
          <cell r="AR1784">
            <v>4.47</v>
          </cell>
          <cell r="AS1784">
            <v>18.399999999999999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4.58</v>
          </cell>
          <cell r="AZ1784">
            <v>0.84599999999999997</v>
          </cell>
          <cell r="BA1784">
            <v>0</v>
          </cell>
          <cell r="BB1784">
            <v>0.995</v>
          </cell>
          <cell r="BD1784" t="str">
            <v>WT265x91</v>
          </cell>
          <cell r="BE1784" t="str">
            <v>WT265x91</v>
          </cell>
          <cell r="BF1784">
            <v>90.8</v>
          </cell>
          <cell r="BG1784">
            <v>115.57458989999998</v>
          </cell>
          <cell r="BH1784">
            <v>27.442800000000002</v>
          </cell>
          <cell r="BI1784">
            <v>0</v>
          </cell>
          <cell r="BJ1784">
            <v>0</v>
          </cell>
          <cell r="BK1784">
            <v>31.508400000000002</v>
          </cell>
          <cell r="BL1784">
            <v>0</v>
          </cell>
          <cell r="BM1784">
            <v>0</v>
          </cell>
          <cell r="BN1784">
            <v>1.5246</v>
          </cell>
          <cell r="BO1784">
            <v>2.4393599999999998</v>
          </cell>
          <cell r="BP1784">
            <v>0</v>
          </cell>
          <cell r="BQ1784">
            <v>0</v>
          </cell>
          <cell r="BR1784">
            <v>0</v>
          </cell>
          <cell r="BS1784">
            <v>3.7098599999999999</v>
          </cell>
          <cell r="BT1784">
            <v>4.6055624999999996</v>
          </cell>
          <cell r="BU1784">
            <v>0</v>
          </cell>
          <cell r="BW1784">
            <v>0</v>
          </cell>
          <cell r="BX1784">
            <v>5.7934799999999997</v>
          </cell>
          <cell r="BY1784">
            <v>0</v>
          </cell>
          <cell r="BZ1784">
            <v>0</v>
          </cell>
          <cell r="CA1784">
            <v>1.8396839999999999</v>
          </cell>
          <cell r="CB1784">
            <v>0</v>
          </cell>
          <cell r="CC1784">
            <v>0</v>
          </cell>
          <cell r="CD1784">
            <v>15.6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6920.3291029363254</v>
          </cell>
          <cell r="CK1784">
            <v>562.74042624029994</v>
          </cell>
          <cell r="CL1784">
            <v>316.6440299253</v>
          </cell>
          <cell r="CM1784">
            <v>7.72464</v>
          </cell>
          <cell r="CN1784">
            <v>6336.6868894356721</v>
          </cell>
          <cell r="CO1784">
            <v>620.16291871379997</v>
          </cell>
          <cell r="CP1784">
            <v>403.59808995660001</v>
          </cell>
          <cell r="CQ1784">
            <v>7.3943099999999999</v>
          </cell>
          <cell r="CR1784">
            <v>0</v>
          </cell>
          <cell r="CS1784">
            <v>186.34862102485167</v>
          </cell>
          <cell r="CT1784">
            <v>4952.7432335014373</v>
          </cell>
          <cell r="CU1784">
            <v>0</v>
          </cell>
          <cell r="CV1784">
            <v>0</v>
          </cell>
          <cell r="CW1784">
            <v>0</v>
          </cell>
          <cell r="CX1784">
            <v>0</v>
          </cell>
          <cell r="CY1784">
            <v>0</v>
          </cell>
          <cell r="CZ1784">
            <v>11.637779999999999</v>
          </cell>
          <cell r="DA1784">
            <v>0.84599999999999997</v>
          </cell>
          <cell r="DB1784">
            <v>0</v>
          </cell>
          <cell r="DC1784">
            <v>0.99299999999999999</v>
          </cell>
        </row>
        <row r="1785">
          <cell r="C1785" t="str">
            <v>WT10.5x66</v>
          </cell>
          <cell r="D1785" t="str">
            <v>F</v>
          </cell>
          <cell r="E1785">
            <v>66</v>
          </cell>
          <cell r="F1785">
            <v>19.399999999999999</v>
          </cell>
          <cell r="G1785">
            <v>10.9</v>
          </cell>
          <cell r="H1785">
            <v>0</v>
          </cell>
          <cell r="I1785">
            <v>0</v>
          </cell>
          <cell r="J1785">
            <v>12.4</v>
          </cell>
          <cell r="K1785">
            <v>0</v>
          </cell>
          <cell r="L1785">
            <v>0</v>
          </cell>
          <cell r="M1785">
            <v>0.65</v>
          </cell>
          <cell r="N1785">
            <v>1.03</v>
          </cell>
          <cell r="O1785">
            <v>0</v>
          </cell>
          <cell r="P1785">
            <v>0</v>
          </cell>
          <cell r="Q1785">
            <v>0</v>
          </cell>
          <cell r="R1785">
            <v>1.54</v>
          </cell>
          <cell r="S1785">
            <v>1.9375</v>
          </cell>
          <cell r="T1785">
            <v>0</v>
          </cell>
          <cell r="V1785">
            <v>0</v>
          </cell>
          <cell r="W1785">
            <v>2.33</v>
          </cell>
          <cell r="X1785">
            <v>0</v>
          </cell>
          <cell r="Y1785">
            <v>0</v>
          </cell>
          <cell r="Z1785">
            <v>0.78</v>
          </cell>
          <cell r="AA1785">
            <v>0</v>
          </cell>
          <cell r="AB1785">
            <v>0</v>
          </cell>
          <cell r="AC1785">
            <v>14.4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181</v>
          </cell>
          <cell r="AJ1785">
            <v>37.6</v>
          </cell>
          <cell r="AK1785">
            <v>21.1</v>
          </cell>
          <cell r="AL1785">
            <v>3.06</v>
          </cell>
          <cell r="AM1785">
            <v>166</v>
          </cell>
          <cell r="AN1785">
            <v>41.1</v>
          </cell>
          <cell r="AO1785">
            <v>26.7</v>
          </cell>
          <cell r="AP1785">
            <v>2.93</v>
          </cell>
          <cell r="AQ1785">
            <v>0</v>
          </cell>
          <cell r="AR1785">
            <v>5.62</v>
          </cell>
          <cell r="AS1785">
            <v>23.4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4.5999999999999996</v>
          </cell>
          <cell r="AZ1785">
            <v>0.84399999999999997</v>
          </cell>
          <cell r="BA1785">
            <v>0</v>
          </cell>
          <cell r="BB1785">
            <v>1</v>
          </cell>
          <cell r="BD1785" t="str">
            <v>WT265x98</v>
          </cell>
          <cell r="BE1785" t="str">
            <v>WT265x98</v>
          </cell>
          <cell r="BF1785">
            <v>98.3</v>
          </cell>
          <cell r="BG1785">
            <v>125.25961139999998</v>
          </cell>
          <cell r="BH1785">
            <v>27.696899999999999</v>
          </cell>
          <cell r="BI1785">
            <v>0</v>
          </cell>
          <cell r="BJ1785">
            <v>0</v>
          </cell>
          <cell r="BK1785">
            <v>31.508400000000002</v>
          </cell>
          <cell r="BL1785">
            <v>0</v>
          </cell>
          <cell r="BM1785">
            <v>0</v>
          </cell>
          <cell r="BN1785">
            <v>1.6516500000000001</v>
          </cell>
          <cell r="BO1785">
            <v>2.6172300000000002</v>
          </cell>
          <cell r="BP1785">
            <v>0</v>
          </cell>
          <cell r="BQ1785">
            <v>0</v>
          </cell>
          <cell r="BR1785">
            <v>0</v>
          </cell>
          <cell r="BS1785">
            <v>3.9131399999999998</v>
          </cell>
          <cell r="BT1785">
            <v>4.9231875</v>
          </cell>
          <cell r="BU1785">
            <v>0</v>
          </cell>
          <cell r="BW1785">
            <v>0</v>
          </cell>
          <cell r="BX1785">
            <v>5.9205300000000003</v>
          </cell>
          <cell r="BY1785">
            <v>0</v>
          </cell>
          <cell r="BZ1785">
            <v>0</v>
          </cell>
          <cell r="CA1785">
            <v>1.9819800000000001</v>
          </cell>
          <cell r="CB1785">
            <v>0</v>
          </cell>
          <cell r="CC1785">
            <v>0</v>
          </cell>
          <cell r="CD1785">
            <v>14.4</v>
          </cell>
          <cell r="CE1785">
            <v>0</v>
          </cell>
          <cell r="CF1785">
            <v>0</v>
          </cell>
          <cell r="CG1785">
            <v>0</v>
          </cell>
          <cell r="CH1785">
            <v>0</v>
          </cell>
          <cell r="CI1785">
            <v>0</v>
          </cell>
          <cell r="CJ1785">
            <v>7545.6600459727406</v>
          </cell>
          <cell r="CK1785">
            <v>616.88163342960002</v>
          </cell>
          <cell r="CL1785">
            <v>346.17559748309998</v>
          </cell>
          <cell r="CM1785">
            <v>7.7754599999999998</v>
          </cell>
          <cell r="CN1785">
            <v>6920.3291029363254</v>
          </cell>
          <cell r="CO1785">
            <v>674.30412590309993</v>
          </cell>
          <cell r="CP1785">
            <v>438.05158544069997</v>
          </cell>
          <cell r="CQ1785">
            <v>7.4451299999999998</v>
          </cell>
          <cell r="CR1785">
            <v>0</v>
          </cell>
          <cell r="CS1785">
            <v>234.29065999097682</v>
          </cell>
          <cell r="CT1785">
            <v>6298.5973730398709</v>
          </cell>
          <cell r="CU1785">
            <v>0</v>
          </cell>
          <cell r="CV1785">
            <v>0</v>
          </cell>
          <cell r="CW1785">
            <v>0</v>
          </cell>
          <cell r="CX1785">
            <v>0</v>
          </cell>
          <cell r="CY1785">
            <v>0</v>
          </cell>
          <cell r="CZ1785">
            <v>11.688599999999999</v>
          </cell>
          <cell r="DA1785">
            <v>0.84399999999999997</v>
          </cell>
          <cell r="DB1785">
            <v>0</v>
          </cell>
          <cell r="DC1785">
            <v>1</v>
          </cell>
        </row>
        <row r="1786">
          <cell r="C1786" t="str">
            <v>WT10.5x73.5</v>
          </cell>
          <cell r="D1786" t="str">
            <v>F</v>
          </cell>
          <cell r="E1786">
            <v>73.5</v>
          </cell>
          <cell r="F1786">
            <v>21.6</v>
          </cell>
          <cell r="G1786">
            <v>11</v>
          </cell>
          <cell r="H1786">
            <v>0</v>
          </cell>
          <cell r="I1786">
            <v>0</v>
          </cell>
          <cell r="J1786">
            <v>12.5</v>
          </cell>
          <cell r="K1786">
            <v>0</v>
          </cell>
          <cell r="L1786">
            <v>0</v>
          </cell>
          <cell r="M1786">
            <v>0.72</v>
          </cell>
          <cell r="N1786">
            <v>1.1499999999999999</v>
          </cell>
          <cell r="O1786">
            <v>0</v>
          </cell>
          <cell r="P1786">
            <v>0</v>
          </cell>
          <cell r="Q1786">
            <v>0</v>
          </cell>
          <cell r="R1786">
            <v>1.65</v>
          </cell>
          <cell r="S1786">
            <v>2</v>
          </cell>
          <cell r="T1786">
            <v>0</v>
          </cell>
          <cell r="V1786">
            <v>0</v>
          </cell>
          <cell r="W1786">
            <v>2.39</v>
          </cell>
          <cell r="X1786">
            <v>0</v>
          </cell>
          <cell r="Y1786">
            <v>0</v>
          </cell>
          <cell r="Z1786">
            <v>0.86399999999999999</v>
          </cell>
          <cell r="AA1786">
            <v>0</v>
          </cell>
          <cell r="AB1786">
            <v>0</v>
          </cell>
          <cell r="AC1786">
            <v>13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204</v>
          </cell>
          <cell r="AJ1786">
            <v>42.4</v>
          </cell>
          <cell r="AK1786">
            <v>23.7</v>
          </cell>
          <cell r="AL1786">
            <v>3.08</v>
          </cell>
          <cell r="AM1786">
            <v>188</v>
          </cell>
          <cell r="AN1786">
            <v>46.3</v>
          </cell>
          <cell r="AO1786">
            <v>30</v>
          </cell>
          <cell r="AP1786">
            <v>2.95</v>
          </cell>
          <cell r="AQ1786">
            <v>0</v>
          </cell>
          <cell r="AR1786">
            <v>7.69</v>
          </cell>
          <cell r="AS1786">
            <v>32.5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4.63</v>
          </cell>
          <cell r="AZ1786">
            <v>0.84599999999999997</v>
          </cell>
          <cell r="BA1786">
            <v>0</v>
          </cell>
          <cell r="BB1786">
            <v>1</v>
          </cell>
          <cell r="BD1786" t="str">
            <v>WT265x109.5</v>
          </cell>
          <cell r="BE1786" t="str">
            <v>WT265x109.5</v>
          </cell>
          <cell r="BF1786">
            <v>109.39999999999999</v>
          </cell>
          <cell r="BG1786">
            <v>139.46430960000001</v>
          </cell>
          <cell r="BH1786">
            <v>27.951000000000001</v>
          </cell>
          <cell r="BI1786">
            <v>0</v>
          </cell>
          <cell r="BJ1786">
            <v>0</v>
          </cell>
          <cell r="BK1786">
            <v>31.762499999999999</v>
          </cell>
          <cell r="BL1786">
            <v>0</v>
          </cell>
          <cell r="BM1786">
            <v>0</v>
          </cell>
          <cell r="BN1786">
            <v>1.8295199999999998</v>
          </cell>
          <cell r="BO1786">
            <v>2.9221499999999998</v>
          </cell>
          <cell r="BP1786">
            <v>0</v>
          </cell>
          <cell r="BQ1786">
            <v>0</v>
          </cell>
          <cell r="BR1786">
            <v>0</v>
          </cell>
          <cell r="BS1786">
            <v>4.1926499999999995</v>
          </cell>
          <cell r="BT1786">
            <v>5.0819999999999999</v>
          </cell>
          <cell r="BU1786">
            <v>0</v>
          </cell>
          <cell r="BW1786">
            <v>0</v>
          </cell>
          <cell r="BX1786">
            <v>6.0729899999999999</v>
          </cell>
          <cell r="BY1786">
            <v>0</v>
          </cell>
          <cell r="BZ1786">
            <v>0</v>
          </cell>
          <cell r="CA1786">
            <v>2.195424</v>
          </cell>
          <cell r="CB1786">
            <v>0</v>
          </cell>
          <cell r="CC1786">
            <v>0</v>
          </cell>
          <cell r="CD1786">
            <v>13</v>
          </cell>
          <cell r="CE1786">
            <v>0</v>
          </cell>
          <cell r="CF1786">
            <v>0</v>
          </cell>
          <cell r="CG1786">
            <v>0</v>
          </cell>
          <cell r="CH1786">
            <v>0</v>
          </cell>
          <cell r="CI1786">
            <v>0</v>
          </cell>
          <cell r="CJ1786">
            <v>8504.500825295243</v>
          </cell>
          <cell r="CK1786">
            <v>695.63248025039991</v>
          </cell>
          <cell r="CL1786">
            <v>388.83230617769999</v>
          </cell>
          <cell r="CM1786">
            <v>7.8262799999999997</v>
          </cell>
          <cell r="CN1786">
            <v>7837.4811527230677</v>
          </cell>
          <cell r="CO1786">
            <v>759.61754329229996</v>
          </cell>
          <cell r="CP1786">
            <v>492.19279262999999</v>
          </cell>
          <cell r="CQ1786">
            <v>7.4959500000000006</v>
          </cell>
          <cell r="CR1786">
            <v>0</v>
          </cell>
          <cell r="CS1786">
            <v>320.58633013000207</v>
          </cell>
          <cell r="CT1786">
            <v>8748.0519069998227</v>
          </cell>
          <cell r="CU1786">
            <v>0</v>
          </cell>
          <cell r="CV1786">
            <v>0</v>
          </cell>
          <cell r="CW1786">
            <v>0</v>
          </cell>
          <cell r="CX1786">
            <v>0</v>
          </cell>
          <cell r="CY1786">
            <v>0</v>
          </cell>
          <cell r="CZ1786">
            <v>11.76483</v>
          </cell>
          <cell r="DA1786">
            <v>0.84599999999999997</v>
          </cell>
          <cell r="DB1786">
            <v>0</v>
          </cell>
          <cell r="DC1786">
            <v>1</v>
          </cell>
        </row>
        <row r="1787">
          <cell r="C1787" t="str">
            <v>WT10.5x83</v>
          </cell>
          <cell r="D1787" t="str">
            <v>F</v>
          </cell>
          <cell r="E1787">
            <v>83</v>
          </cell>
          <cell r="F1787">
            <v>24.4</v>
          </cell>
          <cell r="G1787">
            <v>11.2</v>
          </cell>
          <cell r="H1787">
            <v>0</v>
          </cell>
          <cell r="I1787">
            <v>0</v>
          </cell>
          <cell r="J1787">
            <v>12.4</v>
          </cell>
          <cell r="K1787">
            <v>0</v>
          </cell>
          <cell r="L1787">
            <v>0</v>
          </cell>
          <cell r="M1787">
            <v>0.75</v>
          </cell>
          <cell r="N1787">
            <v>1.36</v>
          </cell>
          <cell r="O1787">
            <v>0</v>
          </cell>
          <cell r="P1787">
            <v>0</v>
          </cell>
          <cell r="Q1787">
            <v>0</v>
          </cell>
          <cell r="R1787">
            <v>1.86</v>
          </cell>
          <cell r="S1787">
            <v>2.25</v>
          </cell>
          <cell r="T1787">
            <v>0</v>
          </cell>
          <cell r="V1787">
            <v>0</v>
          </cell>
          <cell r="W1787">
            <v>2.39</v>
          </cell>
          <cell r="X1787">
            <v>0</v>
          </cell>
          <cell r="Y1787">
            <v>0</v>
          </cell>
          <cell r="Z1787">
            <v>0.98299999999999998</v>
          </cell>
          <cell r="AA1787">
            <v>0</v>
          </cell>
          <cell r="AB1787">
            <v>0</v>
          </cell>
          <cell r="AC1787">
            <v>12.5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226</v>
          </cell>
          <cell r="AJ1787">
            <v>46.3</v>
          </cell>
          <cell r="AK1787">
            <v>25.5</v>
          </cell>
          <cell r="AL1787">
            <v>3.04</v>
          </cell>
          <cell r="AM1787">
            <v>217</v>
          </cell>
          <cell r="AN1787">
            <v>53.9</v>
          </cell>
          <cell r="AO1787">
            <v>35</v>
          </cell>
          <cell r="AP1787">
            <v>2.99</v>
          </cell>
          <cell r="AQ1787">
            <v>0</v>
          </cell>
          <cell r="AR1787">
            <v>11.8</v>
          </cell>
          <cell r="AS1787">
            <v>47.3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4.59</v>
          </cell>
          <cell r="AZ1787">
            <v>0.86099999999999999</v>
          </cell>
          <cell r="BA1787">
            <v>0</v>
          </cell>
          <cell r="BB1787">
            <v>1</v>
          </cell>
          <cell r="BD1787" t="str">
            <v>WT265x124</v>
          </cell>
          <cell r="BE1787" t="str">
            <v>WT265x124</v>
          </cell>
          <cell r="BF1787">
            <v>123.6</v>
          </cell>
          <cell r="BG1787">
            <v>157.54301639999997</v>
          </cell>
          <cell r="BH1787">
            <v>28.459199999999996</v>
          </cell>
          <cell r="BI1787">
            <v>0</v>
          </cell>
          <cell r="BJ1787">
            <v>0</v>
          </cell>
          <cell r="BK1787">
            <v>31.508400000000002</v>
          </cell>
          <cell r="BL1787">
            <v>0</v>
          </cell>
          <cell r="BM1787">
            <v>0</v>
          </cell>
          <cell r="BN1787">
            <v>1.9057499999999998</v>
          </cell>
          <cell r="BO1787">
            <v>3.4557600000000002</v>
          </cell>
          <cell r="BP1787">
            <v>0</v>
          </cell>
          <cell r="BQ1787">
            <v>0</v>
          </cell>
          <cell r="BR1787">
            <v>0</v>
          </cell>
          <cell r="BS1787">
            <v>4.7262599999999999</v>
          </cell>
          <cell r="BT1787">
            <v>5.7172499999999999</v>
          </cell>
          <cell r="BU1787">
            <v>0</v>
          </cell>
          <cell r="BW1787">
            <v>0</v>
          </cell>
          <cell r="BX1787">
            <v>6.0729899999999999</v>
          </cell>
          <cell r="BY1787">
            <v>0</v>
          </cell>
          <cell r="BZ1787">
            <v>0</v>
          </cell>
          <cell r="CA1787">
            <v>2.4978029999999998</v>
          </cell>
          <cell r="CB1787">
            <v>0</v>
          </cell>
          <cell r="CC1787">
            <v>0</v>
          </cell>
          <cell r="CD1787">
            <v>12.5</v>
          </cell>
          <cell r="CE1787">
            <v>0</v>
          </cell>
          <cell r="CF1787">
            <v>0</v>
          </cell>
          <cell r="CG1787">
            <v>0</v>
          </cell>
          <cell r="CH1787">
            <v>0</v>
          </cell>
          <cell r="CI1787">
            <v>0</v>
          </cell>
          <cell r="CJ1787">
            <v>9421.6528750819853</v>
          </cell>
          <cell r="CK1787">
            <v>759.61754329229996</v>
          </cell>
          <cell r="CL1787">
            <v>418.36387373549996</v>
          </cell>
          <cell r="CM1787">
            <v>7.72464</v>
          </cell>
          <cell r="CN1787">
            <v>9046.4543092601361</v>
          </cell>
          <cell r="CO1787">
            <v>884.30638409189987</v>
          </cell>
          <cell r="CP1787">
            <v>574.22492473499995</v>
          </cell>
          <cell r="CQ1787">
            <v>7.5975900000000003</v>
          </cell>
          <cell r="CR1787">
            <v>0</v>
          </cell>
          <cell r="CS1787">
            <v>491.92700852197981</v>
          </cell>
          <cell r="CT1787">
            <v>12731.780160033586</v>
          </cell>
          <cell r="CU1787">
            <v>0</v>
          </cell>
          <cell r="CV1787">
            <v>0</v>
          </cell>
          <cell r="CW1787">
            <v>0</v>
          </cell>
          <cell r="CX1787">
            <v>0</v>
          </cell>
          <cell r="CY1787">
            <v>0</v>
          </cell>
          <cell r="CZ1787">
            <v>11.66319</v>
          </cell>
          <cell r="DA1787">
            <v>0.86099999999999999</v>
          </cell>
          <cell r="DB1787">
            <v>0</v>
          </cell>
          <cell r="DC1787">
            <v>1</v>
          </cell>
        </row>
        <row r="1788">
          <cell r="C1788" t="str">
            <v>WT10.5x91</v>
          </cell>
          <cell r="D1788" t="str">
            <v>F</v>
          </cell>
          <cell r="E1788">
            <v>91</v>
          </cell>
          <cell r="F1788">
            <v>26.8</v>
          </cell>
          <cell r="G1788">
            <v>11.4</v>
          </cell>
          <cell r="H1788">
            <v>0</v>
          </cell>
          <cell r="I1788">
            <v>0</v>
          </cell>
          <cell r="J1788">
            <v>12.5</v>
          </cell>
          <cell r="K1788">
            <v>0</v>
          </cell>
          <cell r="L1788">
            <v>0</v>
          </cell>
          <cell r="M1788">
            <v>0.83</v>
          </cell>
          <cell r="N1788">
            <v>1.48</v>
          </cell>
          <cell r="O1788">
            <v>0</v>
          </cell>
          <cell r="P1788">
            <v>0</v>
          </cell>
          <cell r="Q1788">
            <v>0</v>
          </cell>
          <cell r="R1788">
            <v>1.98</v>
          </cell>
          <cell r="S1788">
            <v>2.375</v>
          </cell>
          <cell r="T1788">
            <v>0</v>
          </cell>
          <cell r="V1788">
            <v>0</v>
          </cell>
          <cell r="W1788">
            <v>2.48</v>
          </cell>
          <cell r="X1788">
            <v>0</v>
          </cell>
          <cell r="Y1788">
            <v>0</v>
          </cell>
          <cell r="Z1788">
            <v>1.07</v>
          </cell>
          <cell r="AA1788">
            <v>0</v>
          </cell>
          <cell r="AB1788">
            <v>0</v>
          </cell>
          <cell r="AC1788">
            <v>11.3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253</v>
          </cell>
          <cell r="AJ1788">
            <v>52.1</v>
          </cell>
          <cell r="AK1788">
            <v>28.5</v>
          </cell>
          <cell r="AL1788">
            <v>3.07</v>
          </cell>
          <cell r="AM1788">
            <v>241</v>
          </cell>
          <cell r="AN1788">
            <v>59.5</v>
          </cell>
          <cell r="AO1788">
            <v>38.6</v>
          </cell>
          <cell r="AP1788">
            <v>3</v>
          </cell>
          <cell r="AQ1788">
            <v>0</v>
          </cell>
          <cell r="AR1788">
            <v>15.3</v>
          </cell>
          <cell r="AS1788">
            <v>63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4.63</v>
          </cell>
          <cell r="AZ1788">
            <v>0.85899999999999999</v>
          </cell>
          <cell r="BA1788">
            <v>0</v>
          </cell>
          <cell r="BB1788">
            <v>1</v>
          </cell>
          <cell r="BD1788" t="str">
            <v>WT265x136</v>
          </cell>
          <cell r="BE1788" t="str">
            <v>WT265x136</v>
          </cell>
          <cell r="BF1788">
            <v>135.5</v>
          </cell>
          <cell r="BG1788">
            <v>173.03905079999998</v>
          </cell>
          <cell r="BH1788">
            <v>28.967400000000001</v>
          </cell>
          <cell r="BI1788">
            <v>0</v>
          </cell>
          <cell r="BJ1788">
            <v>0</v>
          </cell>
          <cell r="BK1788">
            <v>31.762499999999999</v>
          </cell>
          <cell r="BL1788">
            <v>0</v>
          </cell>
          <cell r="BM1788">
            <v>0</v>
          </cell>
          <cell r="BN1788">
            <v>2.1090299999999997</v>
          </cell>
          <cell r="BO1788">
            <v>3.7606799999999998</v>
          </cell>
          <cell r="BP1788">
            <v>0</v>
          </cell>
          <cell r="BQ1788">
            <v>0</v>
          </cell>
          <cell r="BR1788">
            <v>0</v>
          </cell>
          <cell r="BS1788">
            <v>5.03118</v>
          </cell>
          <cell r="BT1788">
            <v>6.0348749999999995</v>
          </cell>
          <cell r="BU1788">
            <v>0</v>
          </cell>
          <cell r="BW1788">
            <v>0</v>
          </cell>
          <cell r="BX1788">
            <v>6.3016800000000002</v>
          </cell>
          <cell r="BY1788">
            <v>0</v>
          </cell>
          <cell r="BZ1788">
            <v>0</v>
          </cell>
          <cell r="CA1788">
            <v>2.7188699999999999</v>
          </cell>
          <cell r="CB1788">
            <v>0</v>
          </cell>
          <cell r="CC1788">
            <v>0</v>
          </cell>
          <cell r="CD1788">
            <v>11.3</v>
          </cell>
          <cell r="CE1788">
            <v>0</v>
          </cell>
          <cell r="CF1788">
            <v>0</v>
          </cell>
          <cell r="CG1788">
            <v>0</v>
          </cell>
          <cell r="CH1788">
            <v>0</v>
          </cell>
          <cell r="CI1788">
            <v>0</v>
          </cell>
          <cell r="CJ1788">
            <v>10547.248572547533</v>
          </cell>
          <cell r="CK1788">
            <v>854.77481653409995</v>
          </cell>
          <cell r="CL1788">
            <v>467.5831529985</v>
          </cell>
          <cell r="CM1788">
            <v>7.8008699999999997</v>
          </cell>
          <cell r="CN1788">
            <v>10046.9838181184</v>
          </cell>
          <cell r="CO1788">
            <v>976.18237204949992</v>
          </cell>
          <cell r="CP1788">
            <v>633.28805985060001</v>
          </cell>
          <cell r="CQ1788">
            <v>7.6229999999999993</v>
          </cell>
          <cell r="CR1788">
            <v>0</v>
          </cell>
          <cell r="CS1788">
            <v>637.83756189714336</v>
          </cell>
          <cell r="CT1788">
            <v>16957.762158184269</v>
          </cell>
          <cell r="CU1788">
            <v>0</v>
          </cell>
          <cell r="CV1788">
            <v>0</v>
          </cell>
          <cell r="CW1788">
            <v>0</v>
          </cell>
          <cell r="CX1788">
            <v>0</v>
          </cell>
          <cell r="CY1788">
            <v>0</v>
          </cell>
          <cell r="CZ1788">
            <v>11.76483</v>
          </cell>
          <cell r="DA1788">
            <v>0.85899999999999999</v>
          </cell>
          <cell r="DB1788">
            <v>0</v>
          </cell>
          <cell r="DC1788">
            <v>1</v>
          </cell>
        </row>
        <row r="1789">
          <cell r="C1789" t="str">
            <v>WT12x103.5</v>
          </cell>
          <cell r="D1789" t="str">
            <v>F</v>
          </cell>
          <cell r="E1789">
            <v>103.5</v>
          </cell>
          <cell r="F1789">
            <v>30.4</v>
          </cell>
          <cell r="G1789">
            <v>12.9</v>
          </cell>
          <cell r="H1789">
            <v>0</v>
          </cell>
          <cell r="I1789">
            <v>0</v>
          </cell>
          <cell r="J1789">
            <v>13</v>
          </cell>
          <cell r="K1789">
            <v>0</v>
          </cell>
          <cell r="L1789">
            <v>0</v>
          </cell>
          <cell r="M1789">
            <v>0.87</v>
          </cell>
          <cell r="N1789">
            <v>1.57</v>
          </cell>
          <cell r="O1789">
            <v>0</v>
          </cell>
          <cell r="P1789">
            <v>0</v>
          </cell>
          <cell r="Q1789">
            <v>0</v>
          </cell>
          <cell r="R1789">
            <v>2.0699999999999998</v>
          </cell>
          <cell r="S1789">
            <v>2.5</v>
          </cell>
          <cell r="T1789">
            <v>0</v>
          </cell>
          <cell r="V1789">
            <v>0</v>
          </cell>
          <cell r="W1789">
            <v>2.87</v>
          </cell>
          <cell r="X1789">
            <v>0</v>
          </cell>
          <cell r="Y1789">
            <v>0</v>
          </cell>
          <cell r="Z1789">
            <v>1.17</v>
          </cell>
          <cell r="AA1789">
            <v>0</v>
          </cell>
          <cell r="AB1789">
            <v>0</v>
          </cell>
          <cell r="AC1789">
            <v>12.4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382</v>
          </cell>
          <cell r="AJ1789">
            <v>69.3</v>
          </cell>
          <cell r="AK1789">
            <v>38.299999999999997</v>
          </cell>
          <cell r="AL1789">
            <v>3.55</v>
          </cell>
          <cell r="AM1789">
            <v>289</v>
          </cell>
          <cell r="AN1789">
            <v>68.599999999999994</v>
          </cell>
          <cell r="AO1789">
            <v>44.4</v>
          </cell>
          <cell r="AP1789">
            <v>3.08</v>
          </cell>
          <cell r="AQ1789">
            <v>0</v>
          </cell>
          <cell r="AR1789">
            <v>19.100000000000001</v>
          </cell>
          <cell r="AS1789">
            <v>91.3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5.14</v>
          </cell>
          <cell r="AZ1789">
            <v>0.83499999999999996</v>
          </cell>
          <cell r="BA1789">
            <v>0</v>
          </cell>
          <cell r="BB1789">
            <v>1</v>
          </cell>
          <cell r="BD1789" t="str">
            <v>WT305x153.5</v>
          </cell>
          <cell r="BE1789" t="str">
            <v>WT305x153.5</v>
          </cell>
          <cell r="BF1789">
            <v>154.1</v>
          </cell>
          <cell r="BG1789">
            <v>196.28310239999999</v>
          </cell>
          <cell r="BH1789">
            <v>32.7789</v>
          </cell>
          <cell r="BI1789">
            <v>0</v>
          </cell>
          <cell r="BJ1789">
            <v>0</v>
          </cell>
          <cell r="BK1789">
            <v>33.033000000000001</v>
          </cell>
          <cell r="BL1789">
            <v>0</v>
          </cell>
          <cell r="BM1789">
            <v>0</v>
          </cell>
          <cell r="BN1789">
            <v>2.2106699999999999</v>
          </cell>
          <cell r="BO1789">
            <v>3.9893700000000001</v>
          </cell>
          <cell r="BP1789">
            <v>0</v>
          </cell>
          <cell r="BQ1789">
            <v>0</v>
          </cell>
          <cell r="BR1789">
            <v>0</v>
          </cell>
          <cell r="BS1789">
            <v>5.2598699999999994</v>
          </cell>
          <cell r="BT1789">
            <v>6.3525</v>
          </cell>
          <cell r="BU1789">
            <v>0</v>
          </cell>
          <cell r="BW1789">
            <v>0</v>
          </cell>
          <cell r="BX1789">
            <v>7.2926700000000002</v>
          </cell>
          <cell r="BY1789">
            <v>0</v>
          </cell>
          <cell r="BZ1789">
            <v>0</v>
          </cell>
          <cell r="CA1789">
            <v>2.9729699999999997</v>
          </cell>
          <cell r="CB1789">
            <v>0</v>
          </cell>
          <cell r="CC1789">
            <v>0</v>
          </cell>
          <cell r="CD1789">
            <v>12.4</v>
          </cell>
          <cell r="CE1789">
            <v>0</v>
          </cell>
          <cell r="CF1789">
            <v>0</v>
          </cell>
          <cell r="CG1789">
            <v>0</v>
          </cell>
          <cell r="CH1789">
            <v>0</v>
          </cell>
          <cell r="CI1789">
            <v>0</v>
          </cell>
          <cell r="CJ1789">
            <v>15925.094682660701</v>
          </cell>
          <cell r="CK1789">
            <v>1136.9653509753</v>
          </cell>
          <cell r="CL1789">
            <v>628.36613192429991</v>
          </cell>
          <cell r="CM1789">
            <v>9.0205500000000001</v>
          </cell>
          <cell r="CN1789">
            <v>12048.042835834929</v>
          </cell>
          <cell r="CO1789">
            <v>1125.4808524805999</v>
          </cell>
          <cell r="CP1789">
            <v>728.44533309239989</v>
          </cell>
          <cell r="CQ1789">
            <v>7.8262799999999997</v>
          </cell>
          <cell r="CR1789">
            <v>0</v>
          </cell>
          <cell r="CS1789">
            <v>796.25473413303519</v>
          </cell>
          <cell r="CT1789">
            <v>24575.296587971807</v>
          </cell>
          <cell r="CU1789">
            <v>0</v>
          </cell>
          <cell r="CV1789">
            <v>0</v>
          </cell>
          <cell r="CW1789">
            <v>0</v>
          </cell>
          <cell r="CX1789">
            <v>0</v>
          </cell>
          <cell r="CY1789">
            <v>0</v>
          </cell>
          <cell r="CZ1789">
            <v>13.060739999999999</v>
          </cell>
          <cell r="DA1789">
            <v>0.83499999999999996</v>
          </cell>
          <cell r="DB1789">
            <v>0</v>
          </cell>
          <cell r="DC1789">
            <v>1</v>
          </cell>
        </row>
        <row r="1790">
          <cell r="C1790" t="str">
            <v>WT12x114.5</v>
          </cell>
          <cell r="D1790" t="str">
            <v>F</v>
          </cell>
          <cell r="E1790">
            <v>114.5</v>
          </cell>
          <cell r="F1790">
            <v>33.6</v>
          </cell>
          <cell r="G1790">
            <v>13</v>
          </cell>
          <cell r="H1790">
            <v>0</v>
          </cell>
          <cell r="I1790">
            <v>0</v>
          </cell>
          <cell r="J1790">
            <v>13.1</v>
          </cell>
          <cell r="K1790">
            <v>0</v>
          </cell>
          <cell r="L1790">
            <v>0</v>
          </cell>
          <cell r="M1790">
            <v>0.96</v>
          </cell>
          <cell r="N1790">
            <v>1.73</v>
          </cell>
          <cell r="O1790">
            <v>0</v>
          </cell>
          <cell r="P1790">
            <v>0</v>
          </cell>
          <cell r="Q1790">
            <v>0</v>
          </cell>
          <cell r="R1790">
            <v>2.23</v>
          </cell>
          <cell r="S1790">
            <v>2.625</v>
          </cell>
          <cell r="T1790">
            <v>0</v>
          </cell>
          <cell r="V1790">
            <v>0</v>
          </cell>
          <cell r="W1790">
            <v>2.96</v>
          </cell>
          <cell r="X1790">
            <v>0</v>
          </cell>
          <cell r="Y1790">
            <v>0</v>
          </cell>
          <cell r="Z1790">
            <v>1.28</v>
          </cell>
          <cell r="AA1790">
            <v>0</v>
          </cell>
          <cell r="AB1790">
            <v>0</v>
          </cell>
          <cell r="AC1790">
            <v>11.2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431</v>
          </cell>
          <cell r="AJ1790">
            <v>78.099999999999994</v>
          </cell>
          <cell r="AK1790">
            <v>42.9</v>
          </cell>
          <cell r="AL1790">
            <v>3.58</v>
          </cell>
          <cell r="AM1790">
            <v>326</v>
          </cell>
          <cell r="AN1790">
            <v>77</v>
          </cell>
          <cell r="AO1790">
            <v>49.7</v>
          </cell>
          <cell r="AP1790">
            <v>3.11</v>
          </cell>
          <cell r="AQ1790">
            <v>0</v>
          </cell>
          <cell r="AR1790">
            <v>25.5</v>
          </cell>
          <cell r="AS1790">
            <v>125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5.19</v>
          </cell>
          <cell r="AZ1790">
            <v>0.83699999999999997</v>
          </cell>
          <cell r="BA1790">
            <v>0</v>
          </cell>
          <cell r="BB1790">
            <v>1</v>
          </cell>
          <cell r="BD1790" t="str">
            <v>WT305x170.5</v>
          </cell>
          <cell r="BE1790" t="str">
            <v>WT305x170.5</v>
          </cell>
          <cell r="BF1790">
            <v>170.4</v>
          </cell>
          <cell r="BG1790">
            <v>216.94448159999999</v>
          </cell>
          <cell r="BH1790">
            <v>33.033000000000001</v>
          </cell>
          <cell r="BI1790">
            <v>0</v>
          </cell>
          <cell r="BJ1790">
            <v>0</v>
          </cell>
          <cell r="BK1790">
            <v>33.287099999999995</v>
          </cell>
          <cell r="BL1790">
            <v>0</v>
          </cell>
          <cell r="BM1790">
            <v>0</v>
          </cell>
          <cell r="BN1790">
            <v>2.4393599999999998</v>
          </cell>
          <cell r="BO1790">
            <v>4.3959299999999999</v>
          </cell>
          <cell r="BP1790">
            <v>0</v>
          </cell>
          <cell r="BQ1790">
            <v>0</v>
          </cell>
          <cell r="BR1790">
            <v>0</v>
          </cell>
          <cell r="BS1790">
            <v>5.6664300000000001</v>
          </cell>
          <cell r="BT1790">
            <v>6.6701249999999996</v>
          </cell>
          <cell r="BU1790">
            <v>0</v>
          </cell>
          <cell r="BW1790">
            <v>0</v>
          </cell>
          <cell r="BX1790">
            <v>7.5213599999999996</v>
          </cell>
          <cell r="BY1790">
            <v>0</v>
          </cell>
          <cell r="BZ1790">
            <v>0</v>
          </cell>
          <cell r="CA1790">
            <v>3.2524799999999998</v>
          </cell>
          <cell r="CB1790">
            <v>0</v>
          </cell>
          <cell r="CC1790">
            <v>0</v>
          </cell>
          <cell r="CD1790">
            <v>11.2</v>
          </cell>
          <cell r="CE1790">
            <v>0</v>
          </cell>
          <cell r="CF1790">
            <v>0</v>
          </cell>
          <cell r="CG1790">
            <v>0</v>
          </cell>
          <cell r="CH1790">
            <v>0</v>
          </cell>
          <cell r="CI1790">
            <v>0</v>
          </cell>
          <cell r="CJ1790">
            <v>17967.842429912991</v>
          </cell>
          <cell r="CK1790">
            <v>1281.3419034800997</v>
          </cell>
          <cell r="CL1790">
            <v>703.83569346089996</v>
          </cell>
          <cell r="CM1790">
            <v>9.0967800000000008</v>
          </cell>
          <cell r="CN1790">
            <v>13590.525828658085</v>
          </cell>
          <cell r="CO1790">
            <v>1263.2948344169999</v>
          </cell>
          <cell r="CP1790">
            <v>815.39939312369995</v>
          </cell>
          <cell r="CQ1790">
            <v>7.9025099999999995</v>
          </cell>
          <cell r="CR1790">
            <v>0</v>
          </cell>
          <cell r="CS1790">
            <v>1063.0626031619054</v>
          </cell>
          <cell r="CT1790">
            <v>33646.353488460853</v>
          </cell>
          <cell r="CU1790">
            <v>0</v>
          </cell>
          <cell r="CV1790">
            <v>0</v>
          </cell>
          <cell r="CW1790">
            <v>0</v>
          </cell>
          <cell r="CX1790">
            <v>0</v>
          </cell>
          <cell r="CY1790">
            <v>0</v>
          </cell>
          <cell r="CZ1790">
            <v>13.187790000000001</v>
          </cell>
          <cell r="DA1790">
            <v>0.83699999999999997</v>
          </cell>
          <cell r="DB1790">
            <v>0</v>
          </cell>
          <cell r="DC1790">
            <v>1</v>
          </cell>
        </row>
        <row r="1791">
          <cell r="C1791" t="str">
            <v>WT12x125</v>
          </cell>
          <cell r="D1791" t="str">
            <v>T</v>
          </cell>
          <cell r="E1791">
            <v>125</v>
          </cell>
          <cell r="F1791">
            <v>36.799999999999997</v>
          </cell>
          <cell r="G1791">
            <v>13.2</v>
          </cell>
          <cell r="H1791">
            <v>0</v>
          </cell>
          <cell r="I1791">
            <v>0</v>
          </cell>
          <cell r="J1791">
            <v>13.2</v>
          </cell>
          <cell r="K1791">
            <v>0</v>
          </cell>
          <cell r="L1791">
            <v>0</v>
          </cell>
          <cell r="M1791">
            <v>1.04</v>
          </cell>
          <cell r="N1791">
            <v>1.89</v>
          </cell>
          <cell r="O1791">
            <v>0</v>
          </cell>
          <cell r="P1791">
            <v>0</v>
          </cell>
          <cell r="Q1791">
            <v>0</v>
          </cell>
          <cell r="R1791">
            <v>2.39</v>
          </cell>
          <cell r="S1791">
            <v>2.8125</v>
          </cell>
          <cell r="T1791">
            <v>0</v>
          </cell>
          <cell r="V1791">
            <v>0</v>
          </cell>
          <cell r="W1791">
            <v>3.05</v>
          </cell>
          <cell r="X1791">
            <v>0</v>
          </cell>
          <cell r="Y1791">
            <v>0</v>
          </cell>
          <cell r="Z1791">
            <v>1.39</v>
          </cell>
          <cell r="AA1791">
            <v>0</v>
          </cell>
          <cell r="AB1791">
            <v>0</v>
          </cell>
          <cell r="AC1791">
            <v>10.4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478</v>
          </cell>
          <cell r="AJ1791">
            <v>86.5</v>
          </cell>
          <cell r="AK1791">
            <v>47.2</v>
          </cell>
          <cell r="AL1791">
            <v>3.61</v>
          </cell>
          <cell r="AM1791">
            <v>362</v>
          </cell>
          <cell r="AN1791">
            <v>85.2</v>
          </cell>
          <cell r="AO1791">
            <v>54.9</v>
          </cell>
          <cell r="AP1791">
            <v>3.14</v>
          </cell>
          <cell r="AQ1791">
            <v>0</v>
          </cell>
          <cell r="AR1791">
            <v>33.200000000000003</v>
          </cell>
          <cell r="AS1791">
            <v>165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5.22</v>
          </cell>
          <cell r="AZ1791">
            <v>0.83699999999999997</v>
          </cell>
          <cell r="BA1791">
            <v>0</v>
          </cell>
          <cell r="BB1791">
            <v>1</v>
          </cell>
          <cell r="BD1791" t="str">
            <v>WT305x186</v>
          </cell>
          <cell r="BE1791" t="str">
            <v>WT305x186</v>
          </cell>
          <cell r="BF1791">
            <v>186.1</v>
          </cell>
          <cell r="BG1791">
            <v>237.60586079999996</v>
          </cell>
          <cell r="BH1791">
            <v>33.541199999999996</v>
          </cell>
          <cell r="BI1791">
            <v>0</v>
          </cell>
          <cell r="BJ1791">
            <v>0</v>
          </cell>
          <cell r="BK1791">
            <v>33.541199999999996</v>
          </cell>
          <cell r="BL1791">
            <v>0</v>
          </cell>
          <cell r="BM1791">
            <v>0</v>
          </cell>
          <cell r="BN1791">
            <v>2.6426400000000001</v>
          </cell>
          <cell r="BO1791">
            <v>4.8024899999999997</v>
          </cell>
          <cell r="BP1791">
            <v>0</v>
          </cell>
          <cell r="BQ1791">
            <v>0</v>
          </cell>
          <cell r="BR1791">
            <v>0</v>
          </cell>
          <cell r="BS1791">
            <v>6.0729899999999999</v>
          </cell>
          <cell r="BT1791">
            <v>7.1465624999999999</v>
          </cell>
          <cell r="BU1791">
            <v>0</v>
          </cell>
          <cell r="BW1791">
            <v>0</v>
          </cell>
          <cell r="BX1791">
            <v>7.750049999999999</v>
          </cell>
          <cell r="BY1791">
            <v>0</v>
          </cell>
          <cell r="BZ1791">
            <v>0</v>
          </cell>
          <cell r="CA1791">
            <v>3.5319899999999995</v>
          </cell>
          <cell r="CB1791">
            <v>0</v>
          </cell>
          <cell r="CC1791">
            <v>0</v>
          </cell>
          <cell r="CD1791">
            <v>10.4</v>
          </cell>
          <cell r="CE1791">
            <v>0</v>
          </cell>
          <cell r="CF1791">
            <v>0</v>
          </cell>
          <cell r="CG1791">
            <v>0</v>
          </cell>
          <cell r="CH1791">
            <v>0</v>
          </cell>
          <cell r="CI1791">
            <v>0</v>
          </cell>
          <cell r="CJ1791">
            <v>19927.212718093757</v>
          </cell>
          <cell r="CK1791">
            <v>1419.1558854164998</v>
          </cell>
          <cell r="CL1791">
            <v>774.38332707120003</v>
          </cell>
          <cell r="CM1791">
            <v>9.1730099999999997</v>
          </cell>
          <cell r="CN1791">
            <v>15091.320091945481</v>
          </cell>
          <cell r="CO1791">
            <v>1397.8275310691999</v>
          </cell>
          <cell r="CP1791">
            <v>900.71281051289998</v>
          </cell>
          <cell r="CQ1791">
            <v>7.9787400000000002</v>
          </cell>
          <cell r="CR1791">
            <v>0</v>
          </cell>
          <cell r="CS1791">
            <v>1384.0658205872653</v>
          </cell>
          <cell r="CT1791">
            <v>44413.186604768329</v>
          </cell>
          <cell r="CU1791">
            <v>0</v>
          </cell>
          <cell r="CV1791">
            <v>0</v>
          </cell>
          <cell r="CW1791">
            <v>0</v>
          </cell>
          <cell r="CX1791">
            <v>0</v>
          </cell>
          <cell r="CY1791">
            <v>0</v>
          </cell>
          <cell r="CZ1791">
            <v>13.264019999999999</v>
          </cell>
          <cell r="DA1791">
            <v>0.83699999999999997</v>
          </cell>
          <cell r="DB1791">
            <v>0</v>
          </cell>
          <cell r="DC1791">
            <v>1</v>
          </cell>
        </row>
        <row r="1792">
          <cell r="C1792" t="str">
            <v>WT12x139.5</v>
          </cell>
          <cell r="D1792" t="str">
            <v>T</v>
          </cell>
          <cell r="E1792">
            <v>139.5</v>
          </cell>
          <cell r="F1792">
            <v>41</v>
          </cell>
          <cell r="G1792">
            <v>13.4</v>
          </cell>
          <cell r="H1792">
            <v>0</v>
          </cell>
          <cell r="I1792">
            <v>0</v>
          </cell>
          <cell r="J1792">
            <v>13.3</v>
          </cell>
          <cell r="K1792">
            <v>0</v>
          </cell>
          <cell r="L1792">
            <v>0</v>
          </cell>
          <cell r="M1792">
            <v>1.1599999999999999</v>
          </cell>
          <cell r="N1792">
            <v>2.09</v>
          </cell>
          <cell r="O1792">
            <v>0</v>
          </cell>
          <cell r="P1792">
            <v>0</v>
          </cell>
          <cell r="Q1792">
            <v>0</v>
          </cell>
          <cell r="R1792">
            <v>2.59</v>
          </cell>
          <cell r="S1792">
            <v>3</v>
          </cell>
          <cell r="T1792">
            <v>0</v>
          </cell>
          <cell r="V1792">
            <v>0</v>
          </cell>
          <cell r="W1792">
            <v>3.18</v>
          </cell>
          <cell r="X1792">
            <v>0</v>
          </cell>
          <cell r="Y1792">
            <v>0</v>
          </cell>
          <cell r="Z1792">
            <v>1.54</v>
          </cell>
          <cell r="AA1792">
            <v>0</v>
          </cell>
          <cell r="AB1792">
            <v>0</v>
          </cell>
          <cell r="AC1792">
            <v>9.2899999999999991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546</v>
          </cell>
          <cell r="AJ1792">
            <v>98.8</v>
          </cell>
          <cell r="AK1792">
            <v>53.6</v>
          </cell>
          <cell r="AL1792">
            <v>3.65</v>
          </cell>
          <cell r="AM1792">
            <v>412</v>
          </cell>
          <cell r="AN1792">
            <v>96.3</v>
          </cell>
          <cell r="AO1792">
            <v>61.9</v>
          </cell>
          <cell r="AP1792">
            <v>3.17</v>
          </cell>
          <cell r="AQ1792">
            <v>0</v>
          </cell>
          <cell r="AR1792">
            <v>45.1</v>
          </cell>
          <cell r="AS1792">
            <v>230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5.28</v>
          </cell>
          <cell r="AZ1792">
            <v>0.83599999999999997</v>
          </cell>
          <cell r="BA1792">
            <v>0</v>
          </cell>
          <cell r="BB1792">
            <v>1</v>
          </cell>
          <cell r="BD1792" t="str">
            <v>WT305x207.5</v>
          </cell>
          <cell r="BE1792" t="str">
            <v>WT305x207.5</v>
          </cell>
          <cell r="BF1792">
            <v>207.7</v>
          </cell>
          <cell r="BG1792">
            <v>264.72392099999996</v>
          </cell>
          <cell r="BH1792">
            <v>34.049399999999999</v>
          </cell>
          <cell r="BI1792">
            <v>0</v>
          </cell>
          <cell r="BJ1792">
            <v>0</v>
          </cell>
          <cell r="BK1792">
            <v>33.795299999999997</v>
          </cell>
          <cell r="BL1792">
            <v>0</v>
          </cell>
          <cell r="BM1792">
            <v>0</v>
          </cell>
          <cell r="BN1792">
            <v>2.9475599999999997</v>
          </cell>
          <cell r="BO1792">
            <v>5.3106899999999992</v>
          </cell>
          <cell r="BP1792">
            <v>0</v>
          </cell>
          <cell r="BQ1792">
            <v>0</v>
          </cell>
          <cell r="BR1792">
            <v>0</v>
          </cell>
          <cell r="BS1792">
            <v>6.5811899999999994</v>
          </cell>
          <cell r="BT1792">
            <v>7.6229999999999993</v>
          </cell>
          <cell r="BU1792">
            <v>0</v>
          </cell>
          <cell r="BW1792">
            <v>0</v>
          </cell>
          <cell r="BX1792">
            <v>8.0803799999999999</v>
          </cell>
          <cell r="BY1792">
            <v>0</v>
          </cell>
          <cell r="BZ1792">
            <v>0</v>
          </cell>
          <cell r="CA1792">
            <v>3.9131399999999998</v>
          </cell>
          <cell r="CB1792">
            <v>0</v>
          </cell>
          <cell r="CC1792">
            <v>0</v>
          </cell>
          <cell r="CD1792">
            <v>9.2899999999999991</v>
          </cell>
          <cell r="CE1792">
            <v>0</v>
          </cell>
          <cell r="CF1792">
            <v>0</v>
          </cell>
          <cell r="CG1792">
            <v>0</v>
          </cell>
          <cell r="CH1792">
            <v>0</v>
          </cell>
          <cell r="CI1792">
            <v>0</v>
          </cell>
          <cell r="CJ1792">
            <v>22762.046326525506</v>
          </cell>
          <cell r="CK1792">
            <v>1620.9549303947999</v>
          </cell>
          <cell r="CL1792">
            <v>879.3844561656</v>
          </cell>
          <cell r="CM1792">
            <v>9.2746499999999994</v>
          </cell>
          <cell r="CN1792">
            <v>17175.75656873353</v>
          </cell>
          <cell r="CO1792">
            <v>1579.9388643422999</v>
          </cell>
          <cell r="CP1792">
            <v>1015.5577954598999</v>
          </cell>
          <cell r="CQ1792">
            <v>8.0549699999999991</v>
          </cell>
          <cell r="CR1792">
            <v>0</v>
          </cell>
          <cell r="CS1792">
            <v>1880.1617020628212</v>
          </cell>
          <cell r="CT1792">
            <v>61909.290418767967</v>
          </cell>
          <cell r="CU1792">
            <v>0</v>
          </cell>
          <cell r="CV1792">
            <v>0</v>
          </cell>
          <cell r="CW1792">
            <v>0</v>
          </cell>
          <cell r="CX1792">
            <v>0</v>
          </cell>
          <cell r="CY1792">
            <v>0</v>
          </cell>
          <cell r="CZ1792">
            <v>13.41648</v>
          </cell>
          <cell r="DA1792">
            <v>0.83599999999999997</v>
          </cell>
          <cell r="DB1792">
            <v>0</v>
          </cell>
          <cell r="DC1792">
            <v>1</v>
          </cell>
        </row>
        <row r="1793">
          <cell r="C1793" t="str">
            <v>WT12x153</v>
          </cell>
          <cell r="D1793" t="str">
            <v>T</v>
          </cell>
          <cell r="E1793">
            <v>153</v>
          </cell>
          <cell r="F1793">
            <v>44.9</v>
          </cell>
          <cell r="G1793">
            <v>13.6</v>
          </cell>
          <cell r="H1793">
            <v>0</v>
          </cell>
          <cell r="I1793">
            <v>0</v>
          </cell>
          <cell r="J1793">
            <v>13.4</v>
          </cell>
          <cell r="K1793">
            <v>0</v>
          </cell>
          <cell r="L1793">
            <v>0</v>
          </cell>
          <cell r="M1793">
            <v>1.26</v>
          </cell>
          <cell r="N1793">
            <v>2.2799999999999998</v>
          </cell>
          <cell r="O1793">
            <v>0</v>
          </cell>
          <cell r="P1793">
            <v>0</v>
          </cell>
          <cell r="Q1793">
            <v>0</v>
          </cell>
          <cell r="R1793">
            <v>2.78</v>
          </cell>
          <cell r="S1793">
            <v>3.1875</v>
          </cell>
          <cell r="T1793">
            <v>0</v>
          </cell>
          <cell r="V1793">
            <v>0</v>
          </cell>
          <cell r="W1793">
            <v>3.29</v>
          </cell>
          <cell r="X1793">
            <v>0</v>
          </cell>
          <cell r="Y1793">
            <v>0</v>
          </cell>
          <cell r="Z1793">
            <v>1.67</v>
          </cell>
          <cell r="AA1793">
            <v>0</v>
          </cell>
          <cell r="AB1793">
            <v>0</v>
          </cell>
          <cell r="AC1793">
            <v>8.56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611</v>
          </cell>
          <cell r="AJ1793">
            <v>110</v>
          </cell>
          <cell r="AK1793">
            <v>59.4</v>
          </cell>
          <cell r="AL1793">
            <v>3.69</v>
          </cell>
          <cell r="AM1793">
            <v>460</v>
          </cell>
          <cell r="AN1793">
            <v>107</v>
          </cell>
          <cell r="AO1793">
            <v>68.599999999999994</v>
          </cell>
          <cell r="AP1793">
            <v>3.2</v>
          </cell>
          <cell r="AQ1793">
            <v>0</v>
          </cell>
          <cell r="AR1793">
            <v>58.4</v>
          </cell>
          <cell r="AS1793">
            <v>305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5.34</v>
          </cell>
          <cell r="AZ1793">
            <v>0.83799999999999997</v>
          </cell>
          <cell r="BA1793">
            <v>0</v>
          </cell>
          <cell r="BB1793">
            <v>1</v>
          </cell>
          <cell r="BD1793" t="str">
            <v>WT305x227.5</v>
          </cell>
          <cell r="BE1793" t="str">
            <v>WT305x227.5</v>
          </cell>
          <cell r="BF1793">
            <v>227.7</v>
          </cell>
          <cell r="BG1793">
            <v>289.90497689999995</v>
          </cell>
          <cell r="BH1793">
            <v>34.557600000000001</v>
          </cell>
          <cell r="BI1793">
            <v>0</v>
          </cell>
          <cell r="BJ1793">
            <v>0</v>
          </cell>
          <cell r="BK1793">
            <v>34.049399999999999</v>
          </cell>
          <cell r="BL1793">
            <v>0</v>
          </cell>
          <cell r="BM1793">
            <v>0</v>
          </cell>
          <cell r="BN1793">
            <v>3.20166</v>
          </cell>
          <cell r="BO1793">
            <v>5.7934799999999997</v>
          </cell>
          <cell r="BP1793">
            <v>0</v>
          </cell>
          <cell r="BQ1793">
            <v>0</v>
          </cell>
          <cell r="BR1793">
            <v>0</v>
          </cell>
          <cell r="BS1793">
            <v>7.063979999999999</v>
          </cell>
          <cell r="BT1793">
            <v>8.0994375000000005</v>
          </cell>
          <cell r="BU1793">
            <v>0</v>
          </cell>
          <cell r="BW1793">
            <v>0</v>
          </cell>
          <cell r="BX1793">
            <v>8.35989</v>
          </cell>
          <cell r="BY1793">
            <v>0</v>
          </cell>
          <cell r="BZ1793">
            <v>0</v>
          </cell>
          <cell r="CA1793">
            <v>4.2434699999999994</v>
          </cell>
          <cell r="CB1793">
            <v>0</v>
          </cell>
          <cell r="CC1793">
            <v>0</v>
          </cell>
          <cell r="CD1793">
            <v>8.56</v>
          </cell>
          <cell r="CE1793">
            <v>0</v>
          </cell>
          <cell r="CF1793">
            <v>0</v>
          </cell>
          <cell r="CG1793">
            <v>0</v>
          </cell>
          <cell r="CH1793">
            <v>0</v>
          </cell>
          <cell r="CI1793">
            <v>0</v>
          </cell>
          <cell r="CJ1793">
            <v>25471.81374634997</v>
          </cell>
          <cell r="CK1793">
            <v>1804.7069063099998</v>
          </cell>
          <cell r="CL1793">
            <v>974.54172940739988</v>
          </cell>
          <cell r="CM1793">
            <v>9.3762899999999991</v>
          </cell>
          <cell r="CN1793">
            <v>19176.815586450059</v>
          </cell>
          <cell r="CO1793">
            <v>1755.4876270469999</v>
          </cell>
          <cell r="CP1793">
            <v>1125.4808524805999</v>
          </cell>
          <cell r="CQ1793">
            <v>8.1311999999999998</v>
          </cell>
          <cell r="CR1793">
            <v>0</v>
          </cell>
          <cell r="CS1793">
            <v>2434.6218048884421</v>
          </cell>
          <cell r="CT1793">
            <v>82097.102511844481</v>
          </cell>
          <cell r="CU1793">
            <v>0</v>
          </cell>
          <cell r="CV1793">
            <v>0</v>
          </cell>
          <cell r="CW1793">
            <v>0</v>
          </cell>
          <cell r="CX1793">
            <v>0</v>
          </cell>
          <cell r="CY1793">
            <v>0</v>
          </cell>
          <cell r="CZ1793">
            <v>13.56894</v>
          </cell>
          <cell r="DA1793">
            <v>0.83799999999999997</v>
          </cell>
          <cell r="DB1793">
            <v>0</v>
          </cell>
          <cell r="DC1793">
            <v>1</v>
          </cell>
        </row>
        <row r="1794">
          <cell r="C1794" t="str">
            <v>WT12x167.5</v>
          </cell>
          <cell r="D1794" t="str">
            <v>T</v>
          </cell>
          <cell r="E1794">
            <v>167.5</v>
          </cell>
          <cell r="F1794">
            <v>49.2</v>
          </cell>
          <cell r="G1794">
            <v>13.8</v>
          </cell>
          <cell r="H1794">
            <v>0</v>
          </cell>
          <cell r="I1794">
            <v>0</v>
          </cell>
          <cell r="J1794">
            <v>13.5</v>
          </cell>
          <cell r="K1794">
            <v>0</v>
          </cell>
          <cell r="L1794">
            <v>0</v>
          </cell>
          <cell r="M1794">
            <v>1.38</v>
          </cell>
          <cell r="N1794">
            <v>2.48</v>
          </cell>
          <cell r="O1794">
            <v>0</v>
          </cell>
          <cell r="P1794">
            <v>0</v>
          </cell>
          <cell r="Q1794">
            <v>0</v>
          </cell>
          <cell r="R1794">
            <v>2.98</v>
          </cell>
          <cell r="S1794">
            <v>3.375</v>
          </cell>
          <cell r="T1794">
            <v>0</v>
          </cell>
          <cell r="V1794">
            <v>0</v>
          </cell>
          <cell r="W1794">
            <v>3.42</v>
          </cell>
          <cell r="X1794">
            <v>0</v>
          </cell>
          <cell r="Y1794">
            <v>0</v>
          </cell>
          <cell r="Z1794">
            <v>1.82</v>
          </cell>
          <cell r="AA1794">
            <v>0</v>
          </cell>
          <cell r="AB1794">
            <v>0</v>
          </cell>
          <cell r="AC1794">
            <v>7.81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686</v>
          </cell>
          <cell r="AJ1794">
            <v>123</v>
          </cell>
          <cell r="AK1794">
            <v>66.3</v>
          </cell>
          <cell r="AL1794">
            <v>3.73</v>
          </cell>
          <cell r="AM1794">
            <v>513</v>
          </cell>
          <cell r="AN1794">
            <v>119</v>
          </cell>
          <cell r="AO1794">
            <v>75.900000000000006</v>
          </cell>
          <cell r="AP1794">
            <v>3.23</v>
          </cell>
          <cell r="AQ1794">
            <v>0</v>
          </cell>
          <cell r="AR1794">
            <v>75.599999999999994</v>
          </cell>
          <cell r="AS1794">
            <v>405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5.4</v>
          </cell>
          <cell r="AZ1794">
            <v>0.83699999999999997</v>
          </cell>
          <cell r="BA1794">
            <v>0</v>
          </cell>
          <cell r="BB1794">
            <v>1</v>
          </cell>
          <cell r="BD1794" t="str">
            <v>WT305x249</v>
          </cell>
          <cell r="BE1794" t="str">
            <v>WT305x249</v>
          </cell>
          <cell r="BF1794">
            <v>249.29999999999998</v>
          </cell>
          <cell r="BG1794">
            <v>317.66870519999998</v>
          </cell>
          <cell r="BH1794">
            <v>35.065800000000003</v>
          </cell>
          <cell r="BI1794">
            <v>0</v>
          </cell>
          <cell r="BJ1794">
            <v>0</v>
          </cell>
          <cell r="BK1794">
            <v>34.3035</v>
          </cell>
          <cell r="BL1794">
            <v>0</v>
          </cell>
          <cell r="BM1794">
            <v>0</v>
          </cell>
          <cell r="BN1794">
            <v>3.5065799999999996</v>
          </cell>
          <cell r="BO1794">
            <v>6.3016800000000002</v>
          </cell>
          <cell r="BP1794">
            <v>0</v>
          </cell>
          <cell r="BQ1794">
            <v>0</v>
          </cell>
          <cell r="BR1794">
            <v>0</v>
          </cell>
          <cell r="BS1794">
            <v>7.5721799999999995</v>
          </cell>
          <cell r="BT1794">
            <v>8.5758749999999999</v>
          </cell>
          <cell r="BU1794">
            <v>0</v>
          </cell>
          <cell r="BW1794">
            <v>0</v>
          </cell>
          <cell r="BX1794">
            <v>8.6902200000000001</v>
          </cell>
          <cell r="BY1794">
            <v>0</v>
          </cell>
          <cell r="BZ1794">
            <v>0</v>
          </cell>
          <cell r="CA1794">
            <v>4.6246200000000002</v>
          </cell>
          <cell r="CB1794">
            <v>0</v>
          </cell>
          <cell r="CC1794">
            <v>0</v>
          </cell>
          <cell r="CD1794">
            <v>7.81</v>
          </cell>
          <cell r="CE1794">
            <v>0</v>
          </cell>
          <cell r="CF1794">
            <v>0</v>
          </cell>
          <cell r="CG1794">
            <v>0</v>
          </cell>
          <cell r="CH1794">
            <v>0</v>
          </cell>
          <cell r="CI1794">
            <v>0</v>
          </cell>
          <cell r="CJ1794">
            <v>28598.468461532044</v>
          </cell>
          <cell r="CK1794">
            <v>2017.9904497829998</v>
          </cell>
          <cell r="CL1794">
            <v>1087.7460717122999</v>
          </cell>
          <cell r="CM1794">
            <v>9.4779299999999989</v>
          </cell>
          <cell r="CN1794">
            <v>21386.31825184539</v>
          </cell>
          <cell r="CO1794">
            <v>1952.3647440989998</v>
          </cell>
          <cell r="CP1794">
            <v>1245.2477653538999</v>
          </cell>
          <cell r="CQ1794">
            <v>8.2074300000000004</v>
          </cell>
          <cell r="CR1794">
            <v>0</v>
          </cell>
          <cell r="CS1794">
            <v>3151.6679529035314</v>
          </cell>
          <cell r="CT1794">
            <v>109014.18530261317</v>
          </cell>
          <cell r="CU1794">
            <v>0</v>
          </cell>
          <cell r="CV1794">
            <v>0</v>
          </cell>
          <cell r="CW1794">
            <v>0</v>
          </cell>
          <cell r="CX1794">
            <v>0</v>
          </cell>
          <cell r="CY1794">
            <v>0</v>
          </cell>
          <cell r="CZ1794">
            <v>13.721400000000001</v>
          </cell>
          <cell r="DA1794">
            <v>0.83699999999999997</v>
          </cell>
          <cell r="DB1794">
            <v>0</v>
          </cell>
          <cell r="DC1794">
            <v>1</v>
          </cell>
        </row>
        <row r="1795">
          <cell r="C1795" t="str">
            <v>WT12x185</v>
          </cell>
          <cell r="D1795" t="str">
            <v>T</v>
          </cell>
          <cell r="E1795">
            <v>185</v>
          </cell>
          <cell r="F1795">
            <v>54.4</v>
          </cell>
          <cell r="G1795">
            <v>14</v>
          </cell>
          <cell r="H1795">
            <v>0</v>
          </cell>
          <cell r="I1795">
            <v>0</v>
          </cell>
          <cell r="J1795">
            <v>13.7</v>
          </cell>
          <cell r="K1795">
            <v>0</v>
          </cell>
          <cell r="L1795">
            <v>0</v>
          </cell>
          <cell r="M1795">
            <v>1.52</v>
          </cell>
          <cell r="N1795">
            <v>2.72</v>
          </cell>
          <cell r="O1795">
            <v>0</v>
          </cell>
          <cell r="P1795">
            <v>0</v>
          </cell>
          <cell r="Q1795">
            <v>0</v>
          </cell>
          <cell r="R1795">
            <v>3.22</v>
          </cell>
          <cell r="S1795">
            <v>3.625</v>
          </cell>
          <cell r="T1795">
            <v>0</v>
          </cell>
          <cell r="V1795">
            <v>0</v>
          </cell>
          <cell r="W1795">
            <v>3.57</v>
          </cell>
          <cell r="X1795">
            <v>0</v>
          </cell>
          <cell r="Y1795">
            <v>0</v>
          </cell>
          <cell r="Z1795">
            <v>1.99</v>
          </cell>
          <cell r="AA1795">
            <v>0</v>
          </cell>
          <cell r="AB1795">
            <v>0</v>
          </cell>
          <cell r="AC1795">
            <v>7.09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779</v>
          </cell>
          <cell r="AJ1795">
            <v>140</v>
          </cell>
          <cell r="AK1795">
            <v>74.7</v>
          </cell>
          <cell r="AL1795">
            <v>3.78</v>
          </cell>
          <cell r="AM1795">
            <v>581</v>
          </cell>
          <cell r="AN1795">
            <v>133</v>
          </cell>
          <cell r="AO1795">
            <v>85.1</v>
          </cell>
          <cell r="AP1795">
            <v>3.27</v>
          </cell>
          <cell r="AQ1795">
            <v>0</v>
          </cell>
          <cell r="AR1795">
            <v>100</v>
          </cell>
          <cell r="AS1795">
            <v>553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5.47</v>
          </cell>
          <cell r="AZ1795">
            <v>0.83699999999999997</v>
          </cell>
          <cell r="BA1795">
            <v>0</v>
          </cell>
          <cell r="BB1795">
            <v>1</v>
          </cell>
          <cell r="BD1795" t="str">
            <v>WT305x275.5</v>
          </cell>
          <cell r="BE1795" t="str">
            <v>WT305x275.5</v>
          </cell>
          <cell r="BF1795">
            <v>275.40000000000003</v>
          </cell>
          <cell r="BG1795">
            <v>351.24344639999998</v>
          </cell>
          <cell r="BH1795">
            <v>35.573999999999998</v>
          </cell>
          <cell r="BI1795">
            <v>0</v>
          </cell>
          <cell r="BJ1795">
            <v>0</v>
          </cell>
          <cell r="BK1795">
            <v>34.811699999999995</v>
          </cell>
          <cell r="BL1795">
            <v>0</v>
          </cell>
          <cell r="BM1795">
            <v>0</v>
          </cell>
          <cell r="BN1795">
            <v>3.86232</v>
          </cell>
          <cell r="BO1795">
            <v>6.9115200000000003</v>
          </cell>
          <cell r="BP1795">
            <v>0</v>
          </cell>
          <cell r="BQ1795">
            <v>0</v>
          </cell>
          <cell r="BR1795">
            <v>0</v>
          </cell>
          <cell r="BS1795">
            <v>8.1820199999999996</v>
          </cell>
          <cell r="BT1795">
            <v>9.2111249999999991</v>
          </cell>
          <cell r="BU1795">
            <v>0</v>
          </cell>
          <cell r="BW1795">
            <v>0</v>
          </cell>
          <cell r="BX1795">
            <v>9.0713699999999999</v>
          </cell>
          <cell r="BY1795">
            <v>0</v>
          </cell>
          <cell r="BZ1795">
            <v>0</v>
          </cell>
          <cell r="CA1795">
            <v>5.0565899999999999</v>
          </cell>
          <cell r="CB1795">
            <v>0</v>
          </cell>
          <cell r="CC1795">
            <v>0</v>
          </cell>
          <cell r="CD1795">
            <v>7.09</v>
          </cell>
          <cell r="CE1795">
            <v>0</v>
          </cell>
          <cell r="CF1795">
            <v>0</v>
          </cell>
          <cell r="CG1795">
            <v>0</v>
          </cell>
          <cell r="CH1795">
            <v>0</v>
          </cell>
          <cell r="CI1795">
            <v>0</v>
          </cell>
          <cell r="CJ1795">
            <v>32475.520308357816</v>
          </cell>
          <cell r="CK1795">
            <v>2296.8996989399998</v>
          </cell>
          <cell r="CL1795">
            <v>1225.5600536487</v>
          </cell>
          <cell r="CM1795">
            <v>9.6049799999999994</v>
          </cell>
          <cell r="CN1795">
            <v>24221.151860277139</v>
          </cell>
          <cell r="CO1795">
            <v>2182.054713993</v>
          </cell>
          <cell r="CP1795">
            <v>1396.1868884270998</v>
          </cell>
          <cell r="CQ1795">
            <v>8.3090700000000002</v>
          </cell>
          <cell r="CR1795">
            <v>0</v>
          </cell>
          <cell r="CS1795">
            <v>4168.8729535760995</v>
          </cell>
          <cell r="CT1795">
            <v>148851.46783295082</v>
          </cell>
          <cell r="CU1795">
            <v>0</v>
          </cell>
          <cell r="CV1795">
            <v>0</v>
          </cell>
          <cell r="CW1795">
            <v>0</v>
          </cell>
          <cell r="CX1795">
            <v>0</v>
          </cell>
          <cell r="CY1795">
            <v>0</v>
          </cell>
          <cell r="CZ1795">
            <v>13.89927</v>
          </cell>
          <cell r="DA1795">
            <v>0.83699999999999997</v>
          </cell>
          <cell r="DB1795">
            <v>0</v>
          </cell>
          <cell r="DC1795">
            <v>1</v>
          </cell>
        </row>
        <row r="1796">
          <cell r="C1796" t="str">
            <v>WT12x27.5</v>
          </cell>
          <cell r="D1796" t="str">
            <v>F</v>
          </cell>
          <cell r="E1796">
            <v>27.5</v>
          </cell>
          <cell r="F1796">
            <v>8.15</v>
          </cell>
          <cell r="G1796">
            <v>11.8</v>
          </cell>
          <cell r="H1796">
            <v>0</v>
          </cell>
          <cell r="I1796">
            <v>0</v>
          </cell>
          <cell r="J1796">
            <v>7.01</v>
          </cell>
          <cell r="K1796">
            <v>0</v>
          </cell>
          <cell r="L1796">
            <v>0</v>
          </cell>
          <cell r="M1796">
            <v>0.39500000000000002</v>
          </cell>
          <cell r="N1796">
            <v>0.505</v>
          </cell>
          <cell r="O1796">
            <v>0</v>
          </cell>
          <cell r="P1796">
            <v>0</v>
          </cell>
          <cell r="Q1796">
            <v>0</v>
          </cell>
          <cell r="R1796">
            <v>1.1100000000000001</v>
          </cell>
          <cell r="S1796">
            <v>1.4375</v>
          </cell>
          <cell r="T1796">
            <v>0</v>
          </cell>
          <cell r="V1796">
            <v>0</v>
          </cell>
          <cell r="W1796">
            <v>3.48</v>
          </cell>
          <cell r="X1796">
            <v>0</v>
          </cell>
          <cell r="Y1796">
            <v>0</v>
          </cell>
          <cell r="Z1796">
            <v>1.47</v>
          </cell>
          <cell r="AA1796">
            <v>0</v>
          </cell>
          <cell r="AB1796">
            <v>0</v>
          </cell>
          <cell r="AC1796">
            <v>27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117</v>
          </cell>
          <cell r="AJ1796">
            <v>25.6</v>
          </cell>
          <cell r="AK1796">
            <v>14.1</v>
          </cell>
          <cell r="AL1796">
            <v>3.79</v>
          </cell>
          <cell r="AM1796">
            <v>14.5</v>
          </cell>
          <cell r="AN1796">
            <v>6.66</v>
          </cell>
          <cell r="AO1796">
            <v>4.1500000000000004</v>
          </cell>
          <cell r="AP1796">
            <v>1.34</v>
          </cell>
          <cell r="AQ1796">
            <v>0</v>
          </cell>
          <cell r="AR1796">
            <v>0.61499999999999999</v>
          </cell>
          <cell r="AS1796">
            <v>2.93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5.15</v>
          </cell>
          <cell r="AZ1796">
            <v>0.60699999999999998</v>
          </cell>
          <cell r="BA1796">
            <v>0</v>
          </cell>
          <cell r="BB1796">
            <v>0.44900000000000001</v>
          </cell>
          <cell r="BD1796" t="str">
            <v>WT305x41</v>
          </cell>
          <cell r="BE1796" t="str">
            <v>WT305x41</v>
          </cell>
          <cell r="BF1796">
            <v>41</v>
          </cell>
          <cell r="BG1796">
            <v>52.621950149999996</v>
          </cell>
          <cell r="BH1796">
            <v>29.983800000000002</v>
          </cell>
          <cell r="BI1796">
            <v>0</v>
          </cell>
          <cell r="BJ1796">
            <v>0</v>
          </cell>
          <cell r="BK1796">
            <v>17.81241</v>
          </cell>
          <cell r="BL1796">
            <v>0</v>
          </cell>
          <cell r="BM1796">
            <v>0</v>
          </cell>
          <cell r="BN1796">
            <v>1.003695</v>
          </cell>
          <cell r="BO1796">
            <v>1.2832049999999999</v>
          </cell>
          <cell r="BP1796">
            <v>0</v>
          </cell>
          <cell r="BQ1796">
            <v>0</v>
          </cell>
          <cell r="BR1796">
            <v>0</v>
          </cell>
          <cell r="BS1796">
            <v>2.8205100000000001</v>
          </cell>
          <cell r="BT1796">
            <v>3.6526874999999999</v>
          </cell>
          <cell r="BU1796">
            <v>0</v>
          </cell>
          <cell r="BW1796">
            <v>0</v>
          </cell>
          <cell r="BX1796">
            <v>8.8426799999999997</v>
          </cell>
          <cell r="BY1796">
            <v>0</v>
          </cell>
          <cell r="BZ1796">
            <v>0</v>
          </cell>
          <cell r="CA1796">
            <v>3.7352699999999999</v>
          </cell>
          <cell r="CB1796">
            <v>0</v>
          </cell>
          <cell r="CC1796">
            <v>0</v>
          </cell>
          <cell r="CD1796">
            <v>27</v>
          </cell>
          <cell r="CE1796">
            <v>0</v>
          </cell>
          <cell r="CF1796">
            <v>0</v>
          </cell>
          <cell r="CG1796">
            <v>0</v>
          </cell>
          <cell r="CH1796">
            <v>0</v>
          </cell>
          <cell r="CI1796">
            <v>0</v>
          </cell>
          <cell r="CJ1796">
            <v>4877.5813556840367</v>
          </cell>
          <cell r="CK1796">
            <v>420.0045163776</v>
          </cell>
          <cell r="CL1796">
            <v>231.33061253609998</v>
          </cell>
          <cell r="CM1796">
            <v>9.6303900000000002</v>
          </cell>
          <cell r="CN1796">
            <v>604.48657826853446</v>
          </cell>
          <cell r="CO1796">
            <v>109.26679996386</v>
          </cell>
          <cell r="CP1796">
            <v>68.086669647150003</v>
          </cell>
          <cell r="CQ1796">
            <v>3.4049400000000003</v>
          </cell>
          <cell r="CR1796">
            <v>0</v>
          </cell>
          <cell r="CS1796">
            <v>25.638568664493015</v>
          </cell>
          <cell r="CT1796">
            <v>788.67052576952244</v>
          </cell>
          <cell r="CU1796">
            <v>0</v>
          </cell>
          <cell r="CV1796">
            <v>0</v>
          </cell>
          <cell r="CW1796">
            <v>0</v>
          </cell>
          <cell r="CX1796">
            <v>0</v>
          </cell>
          <cell r="CY1796">
            <v>0</v>
          </cell>
          <cell r="CZ1796">
            <v>13.08615</v>
          </cell>
          <cell r="DA1796">
            <v>0.60699999999999998</v>
          </cell>
          <cell r="DB1796">
            <v>0</v>
          </cell>
          <cell r="DC1796">
            <v>0.44900000000000001</v>
          </cell>
        </row>
        <row r="1797">
          <cell r="C1797" t="str">
            <v>WT12x31</v>
          </cell>
          <cell r="D1797" t="str">
            <v>F</v>
          </cell>
          <cell r="E1797">
            <v>31</v>
          </cell>
          <cell r="F1797">
            <v>9.16</v>
          </cell>
          <cell r="G1797">
            <v>11.9</v>
          </cell>
          <cell r="H1797">
            <v>0</v>
          </cell>
          <cell r="I1797">
            <v>0</v>
          </cell>
          <cell r="J1797">
            <v>7.04</v>
          </cell>
          <cell r="K1797">
            <v>0</v>
          </cell>
          <cell r="L1797">
            <v>0</v>
          </cell>
          <cell r="M1797">
            <v>0.43</v>
          </cell>
          <cell r="N1797">
            <v>0.59</v>
          </cell>
          <cell r="O1797">
            <v>0</v>
          </cell>
          <cell r="P1797">
            <v>0</v>
          </cell>
          <cell r="Q1797">
            <v>0</v>
          </cell>
          <cell r="R1797">
            <v>1.19</v>
          </cell>
          <cell r="S1797">
            <v>1.5</v>
          </cell>
          <cell r="T1797">
            <v>0</v>
          </cell>
          <cell r="V1797">
            <v>0</v>
          </cell>
          <cell r="W1797">
            <v>3.45</v>
          </cell>
          <cell r="X1797">
            <v>0</v>
          </cell>
          <cell r="Y1797">
            <v>0</v>
          </cell>
          <cell r="Z1797">
            <v>1.22</v>
          </cell>
          <cell r="AA1797">
            <v>0</v>
          </cell>
          <cell r="AB1797">
            <v>0</v>
          </cell>
          <cell r="AC1797">
            <v>24.8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132</v>
          </cell>
          <cell r="AJ1797">
            <v>28.4</v>
          </cell>
          <cell r="AK1797">
            <v>15.6</v>
          </cell>
          <cell r="AL1797">
            <v>3.79</v>
          </cell>
          <cell r="AM1797">
            <v>17.2</v>
          </cell>
          <cell r="AN1797">
            <v>7.86</v>
          </cell>
          <cell r="AO1797">
            <v>4.9000000000000004</v>
          </cell>
          <cell r="AP1797">
            <v>1.37</v>
          </cell>
          <cell r="AQ1797">
            <v>0</v>
          </cell>
          <cell r="AR1797">
            <v>0.88300000000000001</v>
          </cell>
          <cell r="AS1797">
            <v>3.92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5.12</v>
          </cell>
          <cell r="AZ1797">
            <v>0.62</v>
          </cell>
          <cell r="BA1797">
            <v>0</v>
          </cell>
          <cell r="BB1797">
            <v>0.52500000000000002</v>
          </cell>
          <cell r="BD1797" t="str">
            <v>WT305x46</v>
          </cell>
          <cell r="BE1797" t="str">
            <v>WT305x46</v>
          </cell>
          <cell r="BF1797">
            <v>46.2</v>
          </cell>
          <cell r="BG1797">
            <v>59.143197959999995</v>
          </cell>
          <cell r="BH1797">
            <v>30.2379</v>
          </cell>
          <cell r="BI1797">
            <v>0</v>
          </cell>
          <cell r="BJ1797">
            <v>0</v>
          </cell>
          <cell r="BK1797">
            <v>17.888639999999999</v>
          </cell>
          <cell r="BL1797">
            <v>0</v>
          </cell>
          <cell r="BM1797">
            <v>0</v>
          </cell>
          <cell r="BN1797">
            <v>1.09263</v>
          </cell>
          <cell r="BO1797">
            <v>1.4991899999999998</v>
          </cell>
          <cell r="BP1797">
            <v>0</v>
          </cell>
          <cell r="BQ1797">
            <v>0</v>
          </cell>
          <cell r="BR1797">
            <v>0</v>
          </cell>
          <cell r="BS1797">
            <v>3.02379</v>
          </cell>
          <cell r="BT1797">
            <v>3.8114999999999997</v>
          </cell>
          <cell r="BU1797">
            <v>0</v>
          </cell>
          <cell r="BW1797">
            <v>0</v>
          </cell>
          <cell r="BX1797">
            <v>8.7664500000000007</v>
          </cell>
          <cell r="BY1797">
            <v>0</v>
          </cell>
          <cell r="BZ1797">
            <v>0</v>
          </cell>
          <cell r="CA1797">
            <v>3.1000199999999998</v>
          </cell>
          <cell r="CB1797">
            <v>0</v>
          </cell>
          <cell r="CC1797">
            <v>0</v>
          </cell>
          <cell r="CD1797">
            <v>24.8</v>
          </cell>
          <cell r="CE1797">
            <v>0</v>
          </cell>
          <cell r="CF1797">
            <v>0</v>
          </cell>
          <cell r="CG1797">
            <v>0</v>
          </cell>
          <cell r="CH1797">
            <v>0</v>
          </cell>
          <cell r="CI1797">
            <v>0</v>
          </cell>
          <cell r="CJ1797">
            <v>5502.9122987204519</v>
          </cell>
          <cell r="CK1797">
            <v>465.94251035639996</v>
          </cell>
          <cell r="CL1797">
            <v>255.94025216759997</v>
          </cell>
          <cell r="CM1797">
            <v>9.6303900000000002</v>
          </cell>
          <cell r="CN1797">
            <v>717.0461480150891</v>
          </cell>
          <cell r="CO1797">
            <v>128.95451166906</v>
          </cell>
          <cell r="CP1797">
            <v>80.391489462899997</v>
          </cell>
          <cell r="CQ1797">
            <v>3.4811700000000001</v>
          </cell>
          <cell r="CR1797">
            <v>0</v>
          </cell>
          <cell r="CS1797">
            <v>36.811148180076962</v>
          </cell>
          <cell r="CT1797">
            <v>1055.1496453981324</v>
          </cell>
          <cell r="CU1797">
            <v>0</v>
          </cell>
          <cell r="CV1797">
            <v>0</v>
          </cell>
          <cell r="CW1797">
            <v>0</v>
          </cell>
          <cell r="CX1797">
            <v>0</v>
          </cell>
          <cell r="CY1797">
            <v>0</v>
          </cell>
          <cell r="CZ1797">
            <v>13.009919999999999</v>
          </cell>
          <cell r="DA1797">
            <v>0.62</v>
          </cell>
          <cell r="DB1797">
            <v>0</v>
          </cell>
          <cell r="DC1797">
            <v>0.52500000000000002</v>
          </cell>
        </row>
        <row r="1798">
          <cell r="C1798" t="str">
            <v>WT12x34</v>
          </cell>
          <cell r="D1798" t="str">
            <v>F</v>
          </cell>
          <cell r="E1798">
            <v>34</v>
          </cell>
          <cell r="F1798">
            <v>10</v>
          </cell>
          <cell r="G1798">
            <v>11.9</v>
          </cell>
          <cell r="H1798">
            <v>0</v>
          </cell>
          <cell r="I1798">
            <v>0</v>
          </cell>
          <cell r="J1798">
            <v>8.9700000000000006</v>
          </cell>
          <cell r="K1798">
            <v>0</v>
          </cell>
          <cell r="L1798">
            <v>0</v>
          </cell>
          <cell r="M1798">
            <v>0.41499999999999998</v>
          </cell>
          <cell r="N1798">
            <v>0.58499999999999996</v>
          </cell>
          <cell r="O1798">
            <v>0</v>
          </cell>
          <cell r="P1798">
            <v>0</v>
          </cell>
          <cell r="Q1798">
            <v>0</v>
          </cell>
          <cell r="R1798">
            <v>1.0900000000000001</v>
          </cell>
          <cell r="S1798">
            <v>1.5</v>
          </cell>
          <cell r="T1798">
            <v>0</v>
          </cell>
          <cell r="V1798">
            <v>0</v>
          </cell>
          <cell r="W1798">
            <v>3.06</v>
          </cell>
          <cell r="X1798">
            <v>0</v>
          </cell>
          <cell r="Y1798">
            <v>0</v>
          </cell>
          <cell r="Z1798">
            <v>0.56000000000000005</v>
          </cell>
          <cell r="AA1798">
            <v>0</v>
          </cell>
          <cell r="AB1798">
            <v>0</v>
          </cell>
          <cell r="AC1798">
            <v>26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137</v>
          </cell>
          <cell r="AJ1798">
            <v>27.9</v>
          </cell>
          <cell r="AK1798">
            <v>15.6</v>
          </cell>
          <cell r="AL1798">
            <v>3.7</v>
          </cell>
          <cell r="AM1798">
            <v>35.200000000000003</v>
          </cell>
          <cell r="AN1798">
            <v>12.3</v>
          </cell>
          <cell r="AO1798">
            <v>7.85</v>
          </cell>
          <cell r="AP1798">
            <v>1.87</v>
          </cell>
          <cell r="AQ1798">
            <v>0</v>
          </cell>
          <cell r="AR1798">
            <v>0.93200000000000005</v>
          </cell>
          <cell r="AS1798">
            <v>4.08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4.99</v>
          </cell>
          <cell r="AZ1798">
            <v>0.69199999999999995</v>
          </cell>
          <cell r="BA1798">
            <v>0</v>
          </cell>
          <cell r="BB1798">
            <v>0.48899999999999999</v>
          </cell>
          <cell r="BD1798" t="str">
            <v>WT305x50.5</v>
          </cell>
          <cell r="BE1798" t="str">
            <v>WT305x50.5</v>
          </cell>
          <cell r="BF1798">
            <v>50.6</v>
          </cell>
          <cell r="BG1798">
            <v>64.566810000000004</v>
          </cell>
          <cell r="BH1798">
            <v>30.2379</v>
          </cell>
          <cell r="BI1798">
            <v>0</v>
          </cell>
          <cell r="BJ1798">
            <v>0</v>
          </cell>
          <cell r="BK1798">
            <v>22.792770000000001</v>
          </cell>
          <cell r="BL1798">
            <v>0</v>
          </cell>
          <cell r="BM1798">
            <v>0</v>
          </cell>
          <cell r="BN1798">
            <v>1.0545149999999999</v>
          </cell>
          <cell r="BO1798">
            <v>1.4864849999999998</v>
          </cell>
          <cell r="BP1798">
            <v>0</v>
          </cell>
          <cell r="BQ1798">
            <v>0</v>
          </cell>
          <cell r="BR1798">
            <v>0</v>
          </cell>
          <cell r="BS1798">
            <v>2.7696900000000002</v>
          </cell>
          <cell r="BT1798">
            <v>3.8114999999999997</v>
          </cell>
          <cell r="BU1798">
            <v>0</v>
          </cell>
          <cell r="BW1798">
            <v>0</v>
          </cell>
          <cell r="BX1798">
            <v>7.7754599999999998</v>
          </cell>
          <cell r="BY1798">
            <v>0</v>
          </cell>
          <cell r="BZ1798">
            <v>0</v>
          </cell>
          <cell r="CA1798">
            <v>1.42296</v>
          </cell>
          <cell r="CB1798">
            <v>0</v>
          </cell>
          <cell r="CC1798">
            <v>0</v>
          </cell>
          <cell r="CD1798">
            <v>26</v>
          </cell>
          <cell r="CE1798">
            <v>0</v>
          </cell>
          <cell r="CF1798">
            <v>0</v>
          </cell>
          <cell r="CG1798">
            <v>0</v>
          </cell>
          <cell r="CH1798">
            <v>0</v>
          </cell>
          <cell r="CI1798">
            <v>0</v>
          </cell>
          <cell r="CJ1798">
            <v>5711.3559463992569</v>
          </cell>
          <cell r="CK1798">
            <v>457.73929714589997</v>
          </cell>
          <cell r="CL1798">
            <v>255.94025216759997</v>
          </cell>
          <cell r="CM1798">
            <v>9.4016999999999999</v>
          </cell>
          <cell r="CN1798">
            <v>1467.4432796587873</v>
          </cell>
          <cell r="CO1798">
            <v>201.7990449783</v>
          </cell>
          <cell r="CP1798">
            <v>128.79044740485</v>
          </cell>
          <cell r="CQ1798">
            <v>4.7516699999999998</v>
          </cell>
          <cell r="CR1798">
            <v>0</v>
          </cell>
          <cell r="CS1798">
            <v>38.853895927329255</v>
          </cell>
          <cell r="CT1798">
            <v>1098.2169778633622</v>
          </cell>
          <cell r="CU1798">
            <v>0</v>
          </cell>
          <cell r="CV1798">
            <v>0</v>
          </cell>
          <cell r="CW1798">
            <v>0</v>
          </cell>
          <cell r="CX1798">
            <v>0</v>
          </cell>
          <cell r="CY1798">
            <v>0</v>
          </cell>
          <cell r="CZ1798">
            <v>12.679590000000001</v>
          </cell>
          <cell r="DA1798">
            <v>0.69199999999999995</v>
          </cell>
          <cell r="DB1798">
            <v>0</v>
          </cell>
          <cell r="DC1798">
            <v>0.48899999999999999</v>
          </cell>
        </row>
        <row r="1799">
          <cell r="C1799" t="str">
            <v>WT12x38</v>
          </cell>
          <cell r="D1799" t="str">
            <v>F</v>
          </cell>
          <cell r="E1799">
            <v>38</v>
          </cell>
          <cell r="F1799">
            <v>11.2</v>
          </cell>
          <cell r="G1799">
            <v>12</v>
          </cell>
          <cell r="H1799">
            <v>0</v>
          </cell>
          <cell r="I1799">
            <v>0</v>
          </cell>
          <cell r="J1799">
            <v>8.99</v>
          </cell>
          <cell r="K1799">
            <v>0</v>
          </cell>
          <cell r="L1799">
            <v>0</v>
          </cell>
          <cell r="M1799">
            <v>0.44</v>
          </cell>
          <cell r="N1799">
            <v>0.68</v>
          </cell>
          <cell r="O1799">
            <v>0</v>
          </cell>
          <cell r="P1799">
            <v>0</v>
          </cell>
          <cell r="Q1799">
            <v>0</v>
          </cell>
          <cell r="R1799">
            <v>1.18</v>
          </cell>
          <cell r="S1799">
            <v>1.5625</v>
          </cell>
          <cell r="T1799">
            <v>0</v>
          </cell>
          <cell r="V1799">
            <v>0</v>
          </cell>
          <cell r="W1799">
            <v>3</v>
          </cell>
          <cell r="X1799">
            <v>0</v>
          </cell>
          <cell r="Y1799">
            <v>0</v>
          </cell>
          <cell r="Z1799">
            <v>0.622</v>
          </cell>
          <cell r="AA1799">
            <v>0</v>
          </cell>
          <cell r="AB1799">
            <v>0</v>
          </cell>
          <cell r="AC1799">
            <v>24.5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151</v>
          </cell>
          <cell r="AJ1799">
            <v>30.1</v>
          </cell>
          <cell r="AK1799">
            <v>16.899999999999999</v>
          </cell>
          <cell r="AL1799">
            <v>3.68</v>
          </cell>
          <cell r="AM1799">
            <v>41.3</v>
          </cell>
          <cell r="AN1799">
            <v>14.3</v>
          </cell>
          <cell r="AO1799">
            <v>9.18</v>
          </cell>
          <cell r="AP1799">
            <v>1.92</v>
          </cell>
          <cell r="AQ1799">
            <v>0</v>
          </cell>
          <cell r="AR1799">
            <v>1.34</v>
          </cell>
          <cell r="AS1799">
            <v>5.3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4.92</v>
          </cell>
          <cell r="AZ1799">
            <v>0.70799999999999996</v>
          </cell>
          <cell r="BA1799">
            <v>0</v>
          </cell>
          <cell r="BB1799">
            <v>0.54100000000000004</v>
          </cell>
          <cell r="BD1799" t="str">
            <v>WT305x56.5</v>
          </cell>
          <cell r="BE1799" t="str">
            <v>WT305x56.5</v>
          </cell>
          <cell r="BF1799">
            <v>56.6</v>
          </cell>
          <cell r="BG1799">
            <v>72.314827199999996</v>
          </cell>
          <cell r="BH1799">
            <v>30.491999999999997</v>
          </cell>
          <cell r="BI1799">
            <v>0</v>
          </cell>
          <cell r="BJ1799">
            <v>0</v>
          </cell>
          <cell r="BK1799">
            <v>22.843589999999999</v>
          </cell>
          <cell r="BL1799">
            <v>0</v>
          </cell>
          <cell r="BM1799">
            <v>0</v>
          </cell>
          <cell r="BN1799">
            <v>1.1180399999999999</v>
          </cell>
          <cell r="BO1799">
            <v>1.7278800000000001</v>
          </cell>
          <cell r="BP1799">
            <v>0</v>
          </cell>
          <cell r="BQ1799">
            <v>0</v>
          </cell>
          <cell r="BR1799">
            <v>0</v>
          </cell>
          <cell r="BS1799">
            <v>2.9983799999999996</v>
          </cell>
          <cell r="BT1799">
            <v>3.9703124999999999</v>
          </cell>
          <cell r="BU1799">
            <v>0</v>
          </cell>
          <cell r="BW1799">
            <v>0</v>
          </cell>
          <cell r="BX1799">
            <v>7.6229999999999993</v>
          </cell>
          <cell r="BY1799">
            <v>0</v>
          </cell>
          <cell r="BZ1799">
            <v>0</v>
          </cell>
          <cell r="CA1799">
            <v>1.5805019999999999</v>
          </cell>
          <cell r="CB1799">
            <v>0</v>
          </cell>
          <cell r="CC1799">
            <v>0</v>
          </cell>
          <cell r="CD1799">
            <v>24.5</v>
          </cell>
          <cell r="CE1799">
            <v>0</v>
          </cell>
          <cell r="CF1799">
            <v>0</v>
          </cell>
          <cell r="CG1799">
            <v>0</v>
          </cell>
          <cell r="CH1799">
            <v>0</v>
          </cell>
          <cell r="CI1799">
            <v>0</v>
          </cell>
          <cell r="CJ1799">
            <v>6294.9981598999111</v>
          </cell>
          <cell r="CK1799">
            <v>493.83343527210002</v>
          </cell>
          <cell r="CL1799">
            <v>277.26860651489994</v>
          </cell>
          <cell r="CM1799">
            <v>9.3508800000000001</v>
          </cell>
          <cell r="CN1799">
            <v>1721.744529826929</v>
          </cell>
          <cell r="CO1799">
            <v>234.61189782029999</v>
          </cell>
          <cell r="CP1799">
            <v>150.61099454478</v>
          </cell>
          <cell r="CQ1799">
            <v>4.8787199999999995</v>
          </cell>
          <cell r="CR1799">
            <v>0</v>
          </cell>
          <cell r="CS1799">
            <v>55.862897577919739</v>
          </cell>
          <cell r="CT1799">
            <v>1426.6053879107401</v>
          </cell>
          <cell r="CU1799">
            <v>0</v>
          </cell>
          <cell r="CV1799">
            <v>0</v>
          </cell>
          <cell r="CW1799">
            <v>0</v>
          </cell>
          <cell r="CX1799">
            <v>0</v>
          </cell>
          <cell r="CY1799">
            <v>0</v>
          </cell>
          <cell r="CZ1799">
            <v>12.501719999999999</v>
          </cell>
          <cell r="DA1799">
            <v>0.70799999999999996</v>
          </cell>
          <cell r="DB1799">
            <v>0</v>
          </cell>
          <cell r="DC1799">
            <v>0.54100000000000004</v>
          </cell>
        </row>
        <row r="1800">
          <cell r="C1800" t="str">
            <v>WT12x42</v>
          </cell>
          <cell r="D1800" t="str">
            <v>F</v>
          </cell>
          <cell r="E1800">
            <v>42</v>
          </cell>
          <cell r="F1800">
            <v>12.4</v>
          </cell>
          <cell r="G1800">
            <v>12.1</v>
          </cell>
          <cell r="H1800">
            <v>0</v>
          </cell>
          <cell r="I1800">
            <v>0</v>
          </cell>
          <cell r="J1800">
            <v>9.02</v>
          </cell>
          <cell r="K1800">
            <v>0</v>
          </cell>
          <cell r="L1800">
            <v>0</v>
          </cell>
          <cell r="M1800">
            <v>0.47</v>
          </cell>
          <cell r="N1800">
            <v>0.77</v>
          </cell>
          <cell r="O1800">
            <v>0</v>
          </cell>
          <cell r="P1800">
            <v>0</v>
          </cell>
          <cell r="Q1800">
            <v>0</v>
          </cell>
          <cell r="R1800">
            <v>1.27</v>
          </cell>
          <cell r="S1800">
            <v>1.6875</v>
          </cell>
          <cell r="T1800">
            <v>0</v>
          </cell>
          <cell r="V1800">
            <v>0</v>
          </cell>
          <cell r="W1800">
            <v>2.97</v>
          </cell>
          <cell r="X1800">
            <v>0</v>
          </cell>
          <cell r="Y1800">
            <v>0</v>
          </cell>
          <cell r="Z1800">
            <v>0.68500000000000005</v>
          </cell>
          <cell r="AA1800">
            <v>0</v>
          </cell>
          <cell r="AB1800">
            <v>0</v>
          </cell>
          <cell r="AC1800">
            <v>22.9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166</v>
          </cell>
          <cell r="AJ1800">
            <v>32.5</v>
          </cell>
          <cell r="AK1800">
            <v>18.3</v>
          </cell>
          <cell r="AL1800">
            <v>3.67</v>
          </cell>
          <cell r="AM1800">
            <v>47.2</v>
          </cell>
          <cell r="AN1800">
            <v>16.3</v>
          </cell>
          <cell r="AO1800">
            <v>10.5</v>
          </cell>
          <cell r="AP1800">
            <v>1.95</v>
          </cell>
          <cell r="AQ1800">
            <v>0</v>
          </cell>
          <cell r="AR1800">
            <v>1.84</v>
          </cell>
          <cell r="AS1800">
            <v>6.9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4.8899999999999997</v>
          </cell>
          <cell r="AZ1800">
            <v>0.72099999999999997</v>
          </cell>
          <cell r="BA1800">
            <v>0</v>
          </cell>
          <cell r="BB1800">
            <v>0.60899999999999999</v>
          </cell>
          <cell r="BD1800" t="str">
            <v>WT305x62.5</v>
          </cell>
          <cell r="BE1800" t="str">
            <v>WT305x62.5</v>
          </cell>
          <cell r="BF1800">
            <v>62.6</v>
          </cell>
          <cell r="BG1800">
            <v>80.062844400000003</v>
          </cell>
          <cell r="BH1800">
            <v>30.746099999999998</v>
          </cell>
          <cell r="BI1800">
            <v>0</v>
          </cell>
          <cell r="BJ1800">
            <v>0</v>
          </cell>
          <cell r="BK1800">
            <v>22.919819999999998</v>
          </cell>
          <cell r="BL1800">
            <v>0</v>
          </cell>
          <cell r="BM1800">
            <v>0</v>
          </cell>
          <cell r="BN1800">
            <v>1.1942699999999999</v>
          </cell>
          <cell r="BO1800">
            <v>1.9565699999999999</v>
          </cell>
          <cell r="BP1800">
            <v>0</v>
          </cell>
          <cell r="BQ1800">
            <v>0</v>
          </cell>
          <cell r="BR1800">
            <v>0</v>
          </cell>
          <cell r="BS1800">
            <v>3.2270699999999999</v>
          </cell>
          <cell r="BT1800">
            <v>4.2879375</v>
          </cell>
          <cell r="BU1800">
            <v>0</v>
          </cell>
          <cell r="BW1800">
            <v>0</v>
          </cell>
          <cell r="BX1800">
            <v>7.5467700000000004</v>
          </cell>
          <cell r="BY1800">
            <v>0</v>
          </cell>
          <cell r="BZ1800">
            <v>0</v>
          </cell>
          <cell r="CA1800">
            <v>1.740585</v>
          </cell>
          <cell r="CB1800">
            <v>0</v>
          </cell>
          <cell r="CC1800">
            <v>0</v>
          </cell>
          <cell r="CD1800">
            <v>22.9</v>
          </cell>
          <cell r="CE1800">
            <v>0</v>
          </cell>
          <cell r="CF1800">
            <v>0</v>
          </cell>
          <cell r="CG1800">
            <v>0</v>
          </cell>
          <cell r="CH1800">
            <v>0</v>
          </cell>
          <cell r="CI1800">
            <v>0</v>
          </cell>
          <cell r="CJ1800">
            <v>6920.3291029363254</v>
          </cell>
          <cell r="CK1800">
            <v>533.20885868250002</v>
          </cell>
          <cell r="CL1800">
            <v>300.23760350430001</v>
          </cell>
          <cell r="CM1800">
            <v>9.3254699999999993</v>
          </cell>
          <cell r="CN1800">
            <v>1967.7080340879193</v>
          </cell>
          <cell r="CO1800">
            <v>267.42475066229997</v>
          </cell>
          <cell r="CP1800">
            <v>172.2674774205</v>
          </cell>
          <cell r="CQ1800">
            <v>4.9549499999999993</v>
          </cell>
          <cell r="CR1800">
            <v>0</v>
          </cell>
          <cell r="CS1800">
            <v>76.707262345800245</v>
          </cell>
          <cell r="CT1800">
            <v>1857.2787125630391</v>
          </cell>
          <cell r="CU1800">
            <v>0</v>
          </cell>
          <cell r="CV1800">
            <v>0</v>
          </cell>
          <cell r="CW1800">
            <v>0</v>
          </cell>
          <cell r="CX1800">
            <v>0</v>
          </cell>
          <cell r="CY1800">
            <v>0</v>
          </cell>
          <cell r="CZ1800">
            <v>12.425489999999998</v>
          </cell>
          <cell r="DA1800">
            <v>0.72099999999999997</v>
          </cell>
          <cell r="DB1800">
            <v>0</v>
          </cell>
          <cell r="DC1800">
            <v>0.60899999999999999</v>
          </cell>
        </row>
        <row r="1801">
          <cell r="C1801" t="str">
            <v>WT12x47</v>
          </cell>
          <cell r="D1801" t="str">
            <v>F</v>
          </cell>
          <cell r="E1801">
            <v>47</v>
          </cell>
          <cell r="F1801">
            <v>13.8</v>
          </cell>
          <cell r="G1801">
            <v>12.2</v>
          </cell>
          <cell r="H1801">
            <v>0</v>
          </cell>
          <cell r="I1801">
            <v>0</v>
          </cell>
          <cell r="J1801">
            <v>9.07</v>
          </cell>
          <cell r="K1801">
            <v>0</v>
          </cell>
          <cell r="L1801">
            <v>0</v>
          </cell>
          <cell r="M1801">
            <v>0.51500000000000001</v>
          </cell>
          <cell r="N1801">
            <v>0.875</v>
          </cell>
          <cell r="O1801">
            <v>0</v>
          </cell>
          <cell r="P1801">
            <v>0</v>
          </cell>
          <cell r="Q1801">
            <v>0</v>
          </cell>
          <cell r="R1801">
            <v>1.38</v>
          </cell>
          <cell r="S1801">
            <v>1.75</v>
          </cell>
          <cell r="T1801">
            <v>0</v>
          </cell>
          <cell r="V1801">
            <v>0</v>
          </cell>
          <cell r="W1801">
            <v>2.99</v>
          </cell>
          <cell r="X1801">
            <v>0</v>
          </cell>
          <cell r="Y1801">
            <v>0</v>
          </cell>
          <cell r="Z1801">
            <v>0.76400000000000001</v>
          </cell>
          <cell r="AA1801">
            <v>0</v>
          </cell>
          <cell r="AB1801">
            <v>0</v>
          </cell>
          <cell r="AC1801">
            <v>20.9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186</v>
          </cell>
          <cell r="AJ1801">
            <v>36.1</v>
          </cell>
          <cell r="AK1801">
            <v>20.3</v>
          </cell>
          <cell r="AL1801">
            <v>3.67</v>
          </cell>
          <cell r="AM1801">
            <v>54.5</v>
          </cell>
          <cell r="AN1801">
            <v>18.7</v>
          </cell>
          <cell r="AO1801">
            <v>12</v>
          </cell>
          <cell r="AP1801">
            <v>1.98</v>
          </cell>
          <cell r="AQ1801">
            <v>0</v>
          </cell>
          <cell r="AR1801">
            <v>2.62</v>
          </cell>
          <cell r="AS1801">
            <v>9.57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4.8899999999999997</v>
          </cell>
          <cell r="AZ1801">
            <v>0.72799999999999998</v>
          </cell>
          <cell r="BA1801">
            <v>0</v>
          </cell>
          <cell r="BB1801">
            <v>0.71499999999999997</v>
          </cell>
          <cell r="BD1801" t="str">
            <v>WT305x70</v>
          </cell>
          <cell r="BE1801" t="str">
            <v>WT305x70</v>
          </cell>
          <cell r="BF1801">
            <v>70</v>
          </cell>
          <cell r="BG1801">
            <v>89.102197799999999</v>
          </cell>
          <cell r="BH1801">
            <v>31.000199999999996</v>
          </cell>
          <cell r="BI1801">
            <v>0</v>
          </cell>
          <cell r="BJ1801">
            <v>0</v>
          </cell>
          <cell r="BK1801">
            <v>23.046869999999998</v>
          </cell>
          <cell r="BL1801">
            <v>0</v>
          </cell>
          <cell r="BM1801">
            <v>0</v>
          </cell>
          <cell r="BN1801">
            <v>1.3086150000000001</v>
          </cell>
          <cell r="BO1801">
            <v>2.2233749999999999</v>
          </cell>
          <cell r="BP1801">
            <v>0</v>
          </cell>
          <cell r="BQ1801">
            <v>0</v>
          </cell>
          <cell r="BR1801">
            <v>0</v>
          </cell>
          <cell r="BS1801">
            <v>3.5065799999999996</v>
          </cell>
          <cell r="BT1801">
            <v>4.4467499999999998</v>
          </cell>
          <cell r="BU1801">
            <v>0</v>
          </cell>
          <cell r="BW1801">
            <v>0</v>
          </cell>
          <cell r="BX1801">
            <v>7.5975900000000003</v>
          </cell>
          <cell r="BY1801">
            <v>0</v>
          </cell>
          <cell r="BZ1801">
            <v>0</v>
          </cell>
          <cell r="CA1801">
            <v>1.941324</v>
          </cell>
          <cell r="CB1801">
            <v>0</v>
          </cell>
          <cell r="CC1801">
            <v>0</v>
          </cell>
          <cell r="CD1801">
            <v>20.9</v>
          </cell>
          <cell r="CE1801">
            <v>0</v>
          </cell>
          <cell r="CF1801">
            <v>0</v>
          </cell>
          <cell r="CG1801">
            <v>0</v>
          </cell>
          <cell r="CH1801">
            <v>0</v>
          </cell>
          <cell r="CI1801">
            <v>0</v>
          </cell>
          <cell r="CJ1801">
            <v>7754.1036936515457</v>
          </cell>
          <cell r="CK1801">
            <v>592.27199379809997</v>
          </cell>
          <cell r="CL1801">
            <v>333.0504563463</v>
          </cell>
          <cell r="CM1801">
            <v>9.3254699999999993</v>
          </cell>
          <cell r="CN1801">
            <v>2272.0357596989743</v>
          </cell>
          <cell r="CO1801">
            <v>306.80017407269997</v>
          </cell>
          <cell r="CP1801">
            <v>196.87711705199999</v>
          </cell>
          <cell r="CQ1801">
            <v>5.03118</v>
          </cell>
          <cell r="CR1801">
            <v>0</v>
          </cell>
          <cell r="CS1801">
            <v>109.22447138369382</v>
          </cell>
          <cell r="CT1801">
            <v>2575.9648230765629</v>
          </cell>
          <cell r="CU1801">
            <v>0</v>
          </cell>
          <cell r="CV1801">
            <v>0</v>
          </cell>
          <cell r="CW1801">
            <v>0</v>
          </cell>
          <cell r="CX1801">
            <v>0</v>
          </cell>
          <cell r="CY1801">
            <v>0</v>
          </cell>
          <cell r="CZ1801">
            <v>12.425489999999998</v>
          </cell>
          <cell r="DA1801">
            <v>0.72799999999999998</v>
          </cell>
          <cell r="DB1801">
            <v>0</v>
          </cell>
          <cell r="DC1801">
            <v>0.71199999999999997</v>
          </cell>
        </row>
        <row r="1802">
          <cell r="C1802" t="str">
            <v>WT12x51.5</v>
          </cell>
          <cell r="D1802" t="str">
            <v>F</v>
          </cell>
          <cell r="E1802">
            <v>51.5</v>
          </cell>
          <cell r="F1802">
            <v>15.1</v>
          </cell>
          <cell r="G1802">
            <v>12.3</v>
          </cell>
          <cell r="H1802">
            <v>0</v>
          </cell>
          <cell r="I1802">
            <v>0</v>
          </cell>
          <cell r="J1802">
            <v>9</v>
          </cell>
          <cell r="K1802">
            <v>0</v>
          </cell>
          <cell r="L1802">
            <v>0</v>
          </cell>
          <cell r="M1802">
            <v>0.55000000000000004</v>
          </cell>
          <cell r="N1802">
            <v>0.98</v>
          </cell>
          <cell r="O1802">
            <v>0</v>
          </cell>
          <cell r="P1802">
            <v>0</v>
          </cell>
          <cell r="Q1802">
            <v>0</v>
          </cell>
          <cell r="R1802">
            <v>1.48</v>
          </cell>
          <cell r="S1802">
            <v>1.875</v>
          </cell>
          <cell r="T1802">
            <v>0</v>
          </cell>
          <cell r="V1802">
            <v>0</v>
          </cell>
          <cell r="W1802">
            <v>3.01</v>
          </cell>
          <cell r="X1802">
            <v>0</v>
          </cell>
          <cell r="Y1802">
            <v>0</v>
          </cell>
          <cell r="Z1802">
            <v>0.84099999999999997</v>
          </cell>
          <cell r="AA1802">
            <v>0</v>
          </cell>
          <cell r="AB1802">
            <v>0</v>
          </cell>
          <cell r="AC1802">
            <v>19.600000000000001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204</v>
          </cell>
          <cell r="AJ1802">
            <v>39.200000000000003</v>
          </cell>
          <cell r="AK1802">
            <v>22</v>
          </cell>
          <cell r="AL1802">
            <v>3.67</v>
          </cell>
          <cell r="AM1802">
            <v>59.7</v>
          </cell>
          <cell r="AN1802">
            <v>20.7</v>
          </cell>
          <cell r="AO1802">
            <v>13.3</v>
          </cell>
          <cell r="AP1802">
            <v>1.99</v>
          </cell>
          <cell r="AQ1802">
            <v>0</v>
          </cell>
          <cell r="AR1802">
            <v>3.53</v>
          </cell>
          <cell r="AS1802">
            <v>12.3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4.88</v>
          </cell>
          <cell r="AZ1802">
            <v>0.73299999999999998</v>
          </cell>
          <cell r="BA1802">
            <v>0</v>
          </cell>
          <cell r="BB1802">
            <v>0.78100000000000003</v>
          </cell>
          <cell r="BD1802" t="str">
            <v>WT305x76.5</v>
          </cell>
          <cell r="BE1802" t="str">
            <v>WT305x76.5</v>
          </cell>
          <cell r="BF1802">
            <v>76.699999999999989</v>
          </cell>
          <cell r="BG1802">
            <v>97.495883099999986</v>
          </cell>
          <cell r="BH1802">
            <v>31.254300000000001</v>
          </cell>
          <cell r="BI1802">
            <v>0</v>
          </cell>
          <cell r="BJ1802">
            <v>0</v>
          </cell>
          <cell r="BK1802">
            <v>22.869</v>
          </cell>
          <cell r="BL1802">
            <v>0</v>
          </cell>
          <cell r="BM1802">
            <v>0</v>
          </cell>
          <cell r="BN1802">
            <v>1.3975500000000001</v>
          </cell>
          <cell r="BO1802">
            <v>2.4901800000000001</v>
          </cell>
          <cell r="BP1802">
            <v>0</v>
          </cell>
          <cell r="BQ1802">
            <v>0</v>
          </cell>
          <cell r="BR1802">
            <v>0</v>
          </cell>
          <cell r="BS1802">
            <v>3.7606799999999998</v>
          </cell>
          <cell r="BT1802">
            <v>4.7643750000000002</v>
          </cell>
          <cell r="BU1802">
            <v>0</v>
          </cell>
          <cell r="BW1802">
            <v>0</v>
          </cell>
          <cell r="BX1802">
            <v>7.6484099999999993</v>
          </cell>
          <cell r="BY1802">
            <v>0</v>
          </cell>
          <cell r="BZ1802">
            <v>0</v>
          </cell>
          <cell r="CA1802">
            <v>2.136981</v>
          </cell>
          <cell r="CB1802">
            <v>0</v>
          </cell>
          <cell r="CC1802">
            <v>0</v>
          </cell>
          <cell r="CD1802">
            <v>19.600000000000001</v>
          </cell>
          <cell r="CE1802">
            <v>0</v>
          </cell>
          <cell r="CF1802">
            <v>0</v>
          </cell>
          <cell r="CG1802">
            <v>0</v>
          </cell>
          <cell r="CH1802">
            <v>0</v>
          </cell>
          <cell r="CI1802">
            <v>0</v>
          </cell>
          <cell r="CJ1802">
            <v>8504.500825295243</v>
          </cell>
          <cell r="CK1802">
            <v>643.13191570319998</v>
          </cell>
          <cell r="CL1802">
            <v>360.94138126199999</v>
          </cell>
          <cell r="CM1802">
            <v>9.3254699999999993</v>
          </cell>
          <cell r="CN1802">
            <v>2488.8171532849319</v>
          </cell>
          <cell r="CO1802">
            <v>339.61302691469996</v>
          </cell>
          <cell r="CP1802">
            <v>218.2054713993</v>
          </cell>
          <cell r="CQ1802">
            <v>5.0565899999999999</v>
          </cell>
          <cell r="CR1802">
            <v>0</v>
          </cell>
          <cell r="CS1802">
            <v>147.16121526123632</v>
          </cell>
          <cell r="CT1802">
            <v>3310.8011832645484</v>
          </cell>
          <cell r="CU1802">
            <v>0</v>
          </cell>
          <cell r="CV1802">
            <v>0</v>
          </cell>
          <cell r="CW1802">
            <v>0</v>
          </cell>
          <cell r="CX1802">
            <v>0</v>
          </cell>
          <cell r="CY1802">
            <v>0</v>
          </cell>
          <cell r="CZ1802">
            <v>12.400079999999999</v>
          </cell>
          <cell r="DA1802">
            <v>0.73299999999999998</v>
          </cell>
          <cell r="DB1802">
            <v>0</v>
          </cell>
          <cell r="DC1802">
            <v>0.77800000000000002</v>
          </cell>
        </row>
        <row r="1803">
          <cell r="C1803" t="str">
            <v>WT12x52</v>
          </cell>
          <cell r="D1803" t="str">
            <v>F</v>
          </cell>
          <cell r="E1803">
            <v>52</v>
          </cell>
          <cell r="F1803">
            <v>15.3</v>
          </cell>
          <cell r="G1803">
            <v>12</v>
          </cell>
          <cell r="H1803">
            <v>0</v>
          </cell>
          <cell r="I1803">
            <v>0</v>
          </cell>
          <cell r="J1803">
            <v>12.8</v>
          </cell>
          <cell r="K1803">
            <v>0</v>
          </cell>
          <cell r="L1803">
            <v>0</v>
          </cell>
          <cell r="M1803">
            <v>0.5</v>
          </cell>
          <cell r="N1803">
            <v>0.75</v>
          </cell>
          <cell r="O1803">
            <v>0</v>
          </cell>
          <cell r="P1803">
            <v>0</v>
          </cell>
          <cell r="Q1803">
            <v>0</v>
          </cell>
          <cell r="R1803">
            <v>1.25</v>
          </cell>
          <cell r="S1803">
            <v>1.625</v>
          </cell>
          <cell r="T1803">
            <v>0</v>
          </cell>
          <cell r="V1803">
            <v>0</v>
          </cell>
          <cell r="W1803">
            <v>2.59</v>
          </cell>
          <cell r="X1803">
            <v>0</v>
          </cell>
          <cell r="Y1803">
            <v>0</v>
          </cell>
          <cell r="Z1803">
            <v>0.6</v>
          </cell>
          <cell r="AA1803">
            <v>0</v>
          </cell>
          <cell r="AB1803">
            <v>0</v>
          </cell>
          <cell r="AC1803">
            <v>21.6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189</v>
          </cell>
          <cell r="AJ1803">
            <v>35.1</v>
          </cell>
          <cell r="AK1803">
            <v>20</v>
          </cell>
          <cell r="AL1803">
            <v>3.51</v>
          </cell>
          <cell r="AM1803">
            <v>130</v>
          </cell>
          <cell r="AN1803">
            <v>31.2</v>
          </cell>
          <cell r="AO1803">
            <v>20.3</v>
          </cell>
          <cell r="AP1803">
            <v>2.91</v>
          </cell>
          <cell r="AQ1803">
            <v>0</v>
          </cell>
          <cell r="AR1803">
            <v>2.35</v>
          </cell>
          <cell r="AS1803">
            <v>11.6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5.08</v>
          </cell>
          <cell r="AZ1803">
            <v>0.81</v>
          </cell>
          <cell r="BA1803">
            <v>0</v>
          </cell>
          <cell r="BB1803">
            <v>0.69199999999999995</v>
          </cell>
          <cell r="BD1803" t="str">
            <v>WT305x77.5</v>
          </cell>
          <cell r="BE1803" t="str">
            <v>WT305x77.5</v>
          </cell>
          <cell r="BF1803">
            <v>77.399999999999991</v>
          </cell>
          <cell r="BG1803">
            <v>98.787219300000004</v>
          </cell>
          <cell r="BH1803">
            <v>30.491999999999997</v>
          </cell>
          <cell r="BI1803">
            <v>0</v>
          </cell>
          <cell r="BJ1803">
            <v>0</v>
          </cell>
          <cell r="BK1803">
            <v>32.524799999999999</v>
          </cell>
          <cell r="BL1803">
            <v>0</v>
          </cell>
          <cell r="BM1803">
            <v>0</v>
          </cell>
          <cell r="BN1803">
            <v>1.2705</v>
          </cell>
          <cell r="BO1803">
            <v>1.9057499999999998</v>
          </cell>
          <cell r="BP1803">
            <v>0</v>
          </cell>
          <cell r="BQ1803">
            <v>0</v>
          </cell>
          <cell r="BR1803">
            <v>0</v>
          </cell>
          <cell r="BS1803">
            <v>3.17625</v>
          </cell>
          <cell r="BT1803">
            <v>4.1291250000000002</v>
          </cell>
          <cell r="BU1803">
            <v>0</v>
          </cell>
          <cell r="BW1803">
            <v>0</v>
          </cell>
          <cell r="BX1803">
            <v>6.5811899999999994</v>
          </cell>
          <cell r="BY1803">
            <v>0</v>
          </cell>
          <cell r="BZ1803">
            <v>0</v>
          </cell>
          <cell r="CA1803">
            <v>1.5246</v>
          </cell>
          <cell r="CB1803">
            <v>0</v>
          </cell>
          <cell r="CC1803">
            <v>0</v>
          </cell>
          <cell r="CD1803">
            <v>21.6</v>
          </cell>
          <cell r="CE1803">
            <v>0</v>
          </cell>
          <cell r="CF1803">
            <v>0</v>
          </cell>
          <cell r="CG1803">
            <v>0</v>
          </cell>
          <cell r="CH1803">
            <v>0</v>
          </cell>
          <cell r="CI1803">
            <v>0</v>
          </cell>
          <cell r="CJ1803">
            <v>7879.1698822588287</v>
          </cell>
          <cell r="CK1803">
            <v>575.86556737709998</v>
          </cell>
          <cell r="CL1803">
            <v>328.12852841999995</v>
          </cell>
          <cell r="CM1803">
            <v>8.9189099999999986</v>
          </cell>
          <cell r="CN1803">
            <v>5419.5348396489298</v>
          </cell>
          <cell r="CO1803">
            <v>511.88050433519993</v>
          </cell>
          <cell r="CP1803">
            <v>333.0504563463</v>
          </cell>
          <cell r="CQ1803">
            <v>7.3943099999999999</v>
          </cell>
          <cell r="CR1803">
            <v>0</v>
          </cell>
          <cell r="CS1803">
            <v>97.968514409038349</v>
          </cell>
          <cell r="CT1803">
            <v>3122.3816037291672</v>
          </cell>
          <cell r="CU1803">
            <v>0</v>
          </cell>
          <cell r="CV1803">
            <v>0</v>
          </cell>
          <cell r="CW1803">
            <v>0</v>
          </cell>
          <cell r="CX1803">
            <v>0</v>
          </cell>
          <cell r="CY1803">
            <v>0</v>
          </cell>
          <cell r="CZ1803">
            <v>12.90828</v>
          </cell>
          <cell r="DA1803">
            <v>0.81</v>
          </cell>
          <cell r="DB1803">
            <v>0</v>
          </cell>
          <cell r="DC1803">
            <v>0.68900000000000006</v>
          </cell>
        </row>
        <row r="1804">
          <cell r="C1804" t="str">
            <v>WT12x58.5</v>
          </cell>
          <cell r="D1804" t="str">
            <v>F</v>
          </cell>
          <cell r="E1804">
            <v>58.5</v>
          </cell>
          <cell r="F1804">
            <v>17.2</v>
          </cell>
          <cell r="G1804">
            <v>12.1</v>
          </cell>
          <cell r="H1804">
            <v>0</v>
          </cell>
          <cell r="I1804">
            <v>0</v>
          </cell>
          <cell r="J1804">
            <v>12.8</v>
          </cell>
          <cell r="K1804">
            <v>0</v>
          </cell>
          <cell r="L1804">
            <v>0</v>
          </cell>
          <cell r="M1804">
            <v>0.55000000000000004</v>
          </cell>
          <cell r="N1804">
            <v>0.85</v>
          </cell>
          <cell r="O1804">
            <v>0</v>
          </cell>
          <cell r="P1804">
            <v>0</v>
          </cell>
          <cell r="Q1804">
            <v>0</v>
          </cell>
          <cell r="R1804">
            <v>1.35</v>
          </cell>
          <cell r="S1804">
            <v>1.75</v>
          </cell>
          <cell r="T1804">
            <v>0</v>
          </cell>
          <cell r="V1804">
            <v>0</v>
          </cell>
          <cell r="W1804">
            <v>2.62</v>
          </cell>
          <cell r="X1804">
            <v>0</v>
          </cell>
          <cell r="Y1804">
            <v>0</v>
          </cell>
          <cell r="Z1804">
            <v>0.67200000000000004</v>
          </cell>
          <cell r="AA1804">
            <v>0</v>
          </cell>
          <cell r="AB1804">
            <v>0</v>
          </cell>
          <cell r="AC1804">
            <v>19.600000000000001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212</v>
          </cell>
          <cell r="AJ1804">
            <v>39.200000000000003</v>
          </cell>
          <cell r="AK1804">
            <v>22.3</v>
          </cell>
          <cell r="AL1804">
            <v>3.51</v>
          </cell>
          <cell r="AM1804">
            <v>149</v>
          </cell>
          <cell r="AN1804">
            <v>35.700000000000003</v>
          </cell>
          <cell r="AO1804">
            <v>23.2</v>
          </cell>
          <cell r="AP1804">
            <v>2.94</v>
          </cell>
          <cell r="AQ1804">
            <v>0</v>
          </cell>
          <cell r="AR1804">
            <v>3.35</v>
          </cell>
          <cell r="AS1804">
            <v>16.399999999999999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5.08</v>
          </cell>
          <cell r="AZ1804">
            <v>0.81299999999999994</v>
          </cell>
          <cell r="BA1804">
            <v>0</v>
          </cell>
          <cell r="BB1804">
            <v>0.79300000000000004</v>
          </cell>
          <cell r="BD1804" t="str">
            <v>WT305x87</v>
          </cell>
          <cell r="BE1804" t="str">
            <v>WT305x87</v>
          </cell>
          <cell r="BF1804">
            <v>87.1</v>
          </cell>
          <cell r="BG1804">
            <v>111.05491319999999</v>
          </cell>
          <cell r="BH1804">
            <v>30.746099999999998</v>
          </cell>
          <cell r="BI1804">
            <v>0</v>
          </cell>
          <cell r="BJ1804">
            <v>0</v>
          </cell>
          <cell r="BK1804">
            <v>32.524799999999999</v>
          </cell>
          <cell r="BL1804">
            <v>0</v>
          </cell>
          <cell r="BM1804">
            <v>0</v>
          </cell>
          <cell r="BN1804">
            <v>1.3975500000000001</v>
          </cell>
          <cell r="BO1804">
            <v>2.15985</v>
          </cell>
          <cell r="BP1804">
            <v>0</v>
          </cell>
          <cell r="BQ1804">
            <v>0</v>
          </cell>
          <cell r="BR1804">
            <v>0</v>
          </cell>
          <cell r="BS1804">
            <v>3.4303500000000002</v>
          </cell>
          <cell r="BT1804">
            <v>4.4467499999999998</v>
          </cell>
          <cell r="BU1804">
            <v>0</v>
          </cell>
          <cell r="BW1804">
            <v>0</v>
          </cell>
          <cell r="BX1804">
            <v>6.6574200000000001</v>
          </cell>
          <cell r="BY1804">
            <v>0</v>
          </cell>
          <cell r="BZ1804">
            <v>0</v>
          </cell>
          <cell r="CA1804">
            <v>1.707552</v>
          </cell>
          <cell r="CB1804">
            <v>0</v>
          </cell>
          <cell r="CC1804">
            <v>0</v>
          </cell>
          <cell r="CD1804">
            <v>19.600000000000001</v>
          </cell>
          <cell r="CE1804">
            <v>0</v>
          </cell>
          <cell r="CF1804">
            <v>0</v>
          </cell>
          <cell r="CG1804">
            <v>0</v>
          </cell>
          <cell r="CH1804">
            <v>0</v>
          </cell>
          <cell r="CI1804">
            <v>0</v>
          </cell>
          <cell r="CJ1804">
            <v>8838.0106615813311</v>
          </cell>
          <cell r="CK1804">
            <v>643.13191570319998</v>
          </cell>
          <cell r="CL1804">
            <v>365.86330918829998</v>
          </cell>
          <cell r="CM1804">
            <v>8.9189099999999986</v>
          </cell>
          <cell r="CN1804">
            <v>6211.6207008283891</v>
          </cell>
          <cell r="CO1804">
            <v>585.70942322970006</v>
          </cell>
          <cell r="CP1804">
            <v>380.62909296719994</v>
          </cell>
          <cell r="CQ1804">
            <v>7.4705399999999997</v>
          </cell>
          <cell r="CR1804">
            <v>0</v>
          </cell>
          <cell r="CS1804">
            <v>139.65724394479935</v>
          </cell>
          <cell r="CT1804">
            <v>4414.4015776860633</v>
          </cell>
          <cell r="CU1804">
            <v>0</v>
          </cell>
          <cell r="CV1804">
            <v>0</v>
          </cell>
          <cell r="CW1804">
            <v>0</v>
          </cell>
          <cell r="CX1804">
            <v>0</v>
          </cell>
          <cell r="CY1804">
            <v>0</v>
          </cell>
          <cell r="CZ1804">
            <v>12.90828</v>
          </cell>
          <cell r="DA1804">
            <v>0.81299999999999994</v>
          </cell>
          <cell r="DB1804">
            <v>0</v>
          </cell>
          <cell r="DC1804">
            <v>0.79</v>
          </cell>
        </row>
        <row r="1805">
          <cell r="C1805" t="str">
            <v>WT12x65.5</v>
          </cell>
          <cell r="D1805" t="str">
            <v>F</v>
          </cell>
          <cell r="E1805">
            <v>65.5</v>
          </cell>
          <cell r="F1805">
            <v>19.3</v>
          </cell>
          <cell r="G1805">
            <v>12.2</v>
          </cell>
          <cell r="H1805">
            <v>0</v>
          </cell>
          <cell r="I1805">
            <v>0</v>
          </cell>
          <cell r="J1805">
            <v>12.9</v>
          </cell>
          <cell r="K1805">
            <v>0</v>
          </cell>
          <cell r="L1805">
            <v>0</v>
          </cell>
          <cell r="M1805">
            <v>0.60499999999999998</v>
          </cell>
          <cell r="N1805">
            <v>0.96</v>
          </cell>
          <cell r="O1805">
            <v>0</v>
          </cell>
          <cell r="P1805">
            <v>0</v>
          </cell>
          <cell r="Q1805">
            <v>0</v>
          </cell>
          <cell r="R1805">
            <v>1.46</v>
          </cell>
          <cell r="S1805">
            <v>1.875</v>
          </cell>
          <cell r="T1805">
            <v>0</v>
          </cell>
          <cell r="V1805">
            <v>0</v>
          </cell>
          <cell r="W1805">
            <v>2.65</v>
          </cell>
          <cell r="X1805">
            <v>0</v>
          </cell>
          <cell r="Y1805">
            <v>0</v>
          </cell>
          <cell r="Z1805">
            <v>0.75</v>
          </cell>
          <cell r="AA1805">
            <v>0</v>
          </cell>
          <cell r="AB1805">
            <v>0</v>
          </cell>
          <cell r="AC1805">
            <v>17.8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238</v>
          </cell>
          <cell r="AJ1805">
            <v>43.9</v>
          </cell>
          <cell r="AK1805">
            <v>24.8</v>
          </cell>
          <cell r="AL1805">
            <v>3.52</v>
          </cell>
          <cell r="AM1805">
            <v>170</v>
          </cell>
          <cell r="AN1805">
            <v>40.700000000000003</v>
          </cell>
          <cell r="AO1805">
            <v>26.5</v>
          </cell>
          <cell r="AP1805">
            <v>2.97</v>
          </cell>
          <cell r="AQ1805">
            <v>0</v>
          </cell>
          <cell r="AR1805">
            <v>4.74</v>
          </cell>
          <cell r="AS1805">
            <v>23.1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5.08</v>
          </cell>
          <cell r="AZ1805">
            <v>0.81799999999999995</v>
          </cell>
          <cell r="BA1805">
            <v>0</v>
          </cell>
          <cell r="BB1805">
            <v>0.88500000000000001</v>
          </cell>
          <cell r="BD1805" t="str">
            <v>WT305x97.5</v>
          </cell>
          <cell r="BE1805" t="str">
            <v>WT305x97.5</v>
          </cell>
          <cell r="BF1805">
            <v>97.5</v>
          </cell>
          <cell r="BG1805">
            <v>124.6139433</v>
          </cell>
          <cell r="BH1805">
            <v>31.000199999999996</v>
          </cell>
          <cell r="BI1805">
            <v>0</v>
          </cell>
          <cell r="BJ1805">
            <v>0</v>
          </cell>
          <cell r="BK1805">
            <v>32.7789</v>
          </cell>
          <cell r="BL1805">
            <v>0</v>
          </cell>
          <cell r="BM1805">
            <v>0</v>
          </cell>
          <cell r="BN1805">
            <v>1.5373049999999999</v>
          </cell>
          <cell r="BO1805">
            <v>2.4393599999999998</v>
          </cell>
          <cell r="BP1805">
            <v>0</v>
          </cell>
          <cell r="BQ1805">
            <v>0</v>
          </cell>
          <cell r="BR1805">
            <v>0</v>
          </cell>
          <cell r="BS1805">
            <v>3.7098599999999999</v>
          </cell>
          <cell r="BT1805">
            <v>4.7643750000000002</v>
          </cell>
          <cell r="BU1805">
            <v>0</v>
          </cell>
          <cell r="BW1805">
            <v>0</v>
          </cell>
          <cell r="BX1805">
            <v>6.7336499999999999</v>
          </cell>
          <cell r="BY1805">
            <v>0</v>
          </cell>
          <cell r="BZ1805">
            <v>0</v>
          </cell>
          <cell r="CA1805">
            <v>1.9057499999999998</v>
          </cell>
          <cell r="CB1805">
            <v>0</v>
          </cell>
          <cell r="CC1805">
            <v>0</v>
          </cell>
          <cell r="CD1805">
            <v>17.8</v>
          </cell>
          <cell r="CE1805">
            <v>0</v>
          </cell>
          <cell r="CF1805">
            <v>0</v>
          </cell>
          <cell r="CG1805">
            <v>0</v>
          </cell>
          <cell r="CH1805">
            <v>0</v>
          </cell>
          <cell r="CI1805">
            <v>0</v>
          </cell>
          <cell r="CJ1805">
            <v>9921.9176295111174</v>
          </cell>
          <cell r="CK1805">
            <v>720.24211988189995</v>
          </cell>
          <cell r="CL1805">
            <v>406.87937524080002</v>
          </cell>
          <cell r="CM1805">
            <v>8.9443199999999994</v>
          </cell>
          <cell r="CN1805">
            <v>7087.0840210793694</v>
          </cell>
          <cell r="CO1805">
            <v>667.74155533470002</v>
          </cell>
          <cell r="CP1805">
            <v>434.77030015649996</v>
          </cell>
          <cell r="CQ1805">
            <v>7.5467700000000004</v>
          </cell>
          <cell r="CR1805">
            <v>0</v>
          </cell>
          <cell r="CS1805">
            <v>197.60457799950714</v>
          </cell>
          <cell r="CT1805">
            <v>6217.8461246675661</v>
          </cell>
          <cell r="CU1805">
            <v>0</v>
          </cell>
          <cell r="CV1805">
            <v>0</v>
          </cell>
          <cell r="CW1805">
            <v>0</v>
          </cell>
          <cell r="CX1805">
            <v>0</v>
          </cell>
          <cell r="CY1805">
            <v>0</v>
          </cell>
          <cell r="CZ1805">
            <v>12.90828</v>
          </cell>
          <cell r="DA1805">
            <v>0.81799999999999995</v>
          </cell>
          <cell r="DB1805">
            <v>0</v>
          </cell>
          <cell r="DC1805">
            <v>0.88300000000000001</v>
          </cell>
        </row>
        <row r="1806">
          <cell r="C1806" t="str">
            <v>WT12x73</v>
          </cell>
          <cell r="D1806" t="str">
            <v>F</v>
          </cell>
          <cell r="E1806">
            <v>73</v>
          </cell>
          <cell r="F1806">
            <v>21.5</v>
          </cell>
          <cell r="G1806">
            <v>12.4</v>
          </cell>
          <cell r="H1806">
            <v>0</v>
          </cell>
          <cell r="I1806">
            <v>0</v>
          </cell>
          <cell r="J1806">
            <v>12.9</v>
          </cell>
          <cell r="K1806">
            <v>0</v>
          </cell>
          <cell r="L1806">
            <v>0</v>
          </cell>
          <cell r="M1806">
            <v>0.65</v>
          </cell>
          <cell r="N1806">
            <v>1.0900000000000001</v>
          </cell>
          <cell r="O1806">
            <v>0</v>
          </cell>
          <cell r="P1806">
            <v>0</v>
          </cell>
          <cell r="Q1806">
            <v>0</v>
          </cell>
          <cell r="R1806">
            <v>1.59</v>
          </cell>
          <cell r="S1806">
            <v>2</v>
          </cell>
          <cell r="T1806">
            <v>0</v>
          </cell>
          <cell r="V1806">
            <v>0</v>
          </cell>
          <cell r="W1806">
            <v>2.66</v>
          </cell>
          <cell r="X1806">
            <v>0</v>
          </cell>
          <cell r="Y1806">
            <v>0</v>
          </cell>
          <cell r="Z1806">
            <v>0.83299999999999996</v>
          </cell>
          <cell r="AA1806">
            <v>0</v>
          </cell>
          <cell r="AB1806">
            <v>0</v>
          </cell>
          <cell r="AC1806">
            <v>16.600000000000001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264</v>
          </cell>
          <cell r="AJ1806">
            <v>48.2</v>
          </cell>
          <cell r="AK1806">
            <v>27.2</v>
          </cell>
          <cell r="AL1806">
            <v>3.5</v>
          </cell>
          <cell r="AM1806">
            <v>195</v>
          </cell>
          <cell r="AN1806">
            <v>46.6</v>
          </cell>
          <cell r="AO1806">
            <v>30.3</v>
          </cell>
          <cell r="AP1806">
            <v>3.01</v>
          </cell>
          <cell r="AQ1806">
            <v>0</v>
          </cell>
          <cell r="AR1806">
            <v>6.7</v>
          </cell>
          <cell r="AS1806">
            <v>31.9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5.08</v>
          </cell>
          <cell r="AZ1806">
            <v>0.82699999999999996</v>
          </cell>
          <cell r="BA1806">
            <v>0</v>
          </cell>
          <cell r="BB1806">
            <v>0.94599999999999995</v>
          </cell>
          <cell r="BD1806" t="str">
            <v>WT305x108.5</v>
          </cell>
          <cell r="BE1806" t="str">
            <v>WT305x108.5</v>
          </cell>
          <cell r="BF1806">
            <v>108.69999999999999</v>
          </cell>
          <cell r="BG1806">
            <v>138.81864149999998</v>
          </cell>
          <cell r="BH1806">
            <v>31.508400000000002</v>
          </cell>
          <cell r="BI1806">
            <v>0</v>
          </cell>
          <cell r="BJ1806">
            <v>0</v>
          </cell>
          <cell r="BK1806">
            <v>32.7789</v>
          </cell>
          <cell r="BL1806">
            <v>0</v>
          </cell>
          <cell r="BM1806">
            <v>0</v>
          </cell>
          <cell r="BN1806">
            <v>1.6516500000000001</v>
          </cell>
          <cell r="BO1806">
            <v>2.7696900000000002</v>
          </cell>
          <cell r="BP1806">
            <v>0</v>
          </cell>
          <cell r="BQ1806">
            <v>0</v>
          </cell>
          <cell r="BR1806">
            <v>0</v>
          </cell>
          <cell r="BS1806">
            <v>4.0401899999999999</v>
          </cell>
          <cell r="BT1806">
            <v>5.0819999999999999</v>
          </cell>
          <cell r="BU1806">
            <v>0</v>
          </cell>
          <cell r="BW1806">
            <v>0</v>
          </cell>
          <cell r="BX1806">
            <v>6.7590599999999998</v>
          </cell>
          <cell r="BY1806">
            <v>0</v>
          </cell>
          <cell r="BZ1806">
            <v>0</v>
          </cell>
          <cell r="CA1806">
            <v>2.1166529999999999</v>
          </cell>
          <cell r="CB1806">
            <v>0</v>
          </cell>
          <cell r="CC1806">
            <v>0</v>
          </cell>
          <cell r="CD1806">
            <v>16.600000000000001</v>
          </cell>
          <cell r="CE1806">
            <v>0</v>
          </cell>
          <cell r="CF1806">
            <v>0</v>
          </cell>
          <cell r="CG1806">
            <v>0</v>
          </cell>
          <cell r="CH1806">
            <v>0</v>
          </cell>
          <cell r="CI1806">
            <v>0</v>
          </cell>
          <cell r="CJ1806">
            <v>11005.824597440904</v>
          </cell>
          <cell r="CK1806">
            <v>790.78975349220002</v>
          </cell>
          <cell r="CL1806">
            <v>446.25479865119996</v>
          </cell>
          <cell r="CM1806">
            <v>8.8934999999999995</v>
          </cell>
          <cell r="CN1806">
            <v>8129.3022594733948</v>
          </cell>
          <cell r="CO1806">
            <v>764.53947121859994</v>
          </cell>
          <cell r="CP1806">
            <v>497.11472055629997</v>
          </cell>
          <cell r="CQ1806">
            <v>7.6484099999999993</v>
          </cell>
          <cell r="CR1806">
            <v>0</v>
          </cell>
          <cell r="CS1806">
            <v>279.31448788959869</v>
          </cell>
          <cell r="CT1806">
            <v>8586.5494102552093</v>
          </cell>
          <cell r="CU1806">
            <v>0</v>
          </cell>
          <cell r="CV1806">
            <v>0</v>
          </cell>
          <cell r="CW1806">
            <v>0</v>
          </cell>
          <cell r="CX1806">
            <v>0</v>
          </cell>
          <cell r="CY1806">
            <v>0</v>
          </cell>
          <cell r="CZ1806">
            <v>12.90828</v>
          </cell>
          <cell r="DA1806">
            <v>0.82699999999999996</v>
          </cell>
          <cell r="DB1806">
            <v>0</v>
          </cell>
          <cell r="DC1806">
            <v>0.94400000000000006</v>
          </cell>
        </row>
        <row r="1807">
          <cell r="C1807" t="str">
            <v>WT12x81</v>
          </cell>
          <cell r="D1807" t="str">
            <v>F</v>
          </cell>
          <cell r="E1807">
            <v>81</v>
          </cell>
          <cell r="F1807">
            <v>23.9</v>
          </cell>
          <cell r="G1807">
            <v>12.5</v>
          </cell>
          <cell r="H1807">
            <v>0</v>
          </cell>
          <cell r="I1807">
            <v>0</v>
          </cell>
          <cell r="J1807">
            <v>13</v>
          </cell>
          <cell r="K1807">
            <v>0</v>
          </cell>
          <cell r="L1807">
            <v>0</v>
          </cell>
          <cell r="M1807">
            <v>0.70499999999999996</v>
          </cell>
          <cell r="N1807">
            <v>1.22</v>
          </cell>
          <cell r="O1807">
            <v>0</v>
          </cell>
          <cell r="P1807">
            <v>0</v>
          </cell>
          <cell r="Q1807">
            <v>0</v>
          </cell>
          <cell r="R1807">
            <v>1.72</v>
          </cell>
          <cell r="S1807">
            <v>2.125</v>
          </cell>
          <cell r="T1807">
            <v>0</v>
          </cell>
          <cell r="V1807">
            <v>0</v>
          </cell>
          <cell r="W1807">
            <v>2.7</v>
          </cell>
          <cell r="X1807">
            <v>0</v>
          </cell>
          <cell r="Y1807">
            <v>0</v>
          </cell>
          <cell r="Z1807">
            <v>0.92100000000000004</v>
          </cell>
          <cell r="AA1807">
            <v>0</v>
          </cell>
          <cell r="AB1807">
            <v>0</v>
          </cell>
          <cell r="AC1807">
            <v>15.3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293</v>
          </cell>
          <cell r="AJ1807">
            <v>53.3</v>
          </cell>
          <cell r="AK1807">
            <v>29.9</v>
          </cell>
          <cell r="AL1807">
            <v>3.5</v>
          </cell>
          <cell r="AM1807">
            <v>221</v>
          </cell>
          <cell r="AN1807">
            <v>52.6</v>
          </cell>
          <cell r="AO1807">
            <v>34.200000000000003</v>
          </cell>
          <cell r="AP1807">
            <v>3.05</v>
          </cell>
          <cell r="AQ1807">
            <v>0</v>
          </cell>
          <cell r="AR1807">
            <v>9.2200000000000006</v>
          </cell>
          <cell r="AS1807">
            <v>43.8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5.09</v>
          </cell>
          <cell r="AZ1807">
            <v>0.83099999999999996</v>
          </cell>
          <cell r="BA1807">
            <v>0</v>
          </cell>
          <cell r="BB1807">
            <v>1</v>
          </cell>
          <cell r="BD1807" t="str">
            <v>WT305x120.5</v>
          </cell>
          <cell r="BE1807" t="str">
            <v>WT305x120.5</v>
          </cell>
          <cell r="BF1807">
            <v>120.6</v>
          </cell>
          <cell r="BG1807">
            <v>154.31467589999997</v>
          </cell>
          <cell r="BH1807">
            <v>31.762499999999999</v>
          </cell>
          <cell r="BI1807">
            <v>0</v>
          </cell>
          <cell r="BJ1807">
            <v>0</v>
          </cell>
          <cell r="BK1807">
            <v>33.033000000000001</v>
          </cell>
          <cell r="BL1807">
            <v>0</v>
          </cell>
          <cell r="BM1807">
            <v>0</v>
          </cell>
          <cell r="BN1807">
            <v>1.7914049999999999</v>
          </cell>
          <cell r="BO1807">
            <v>3.1000199999999998</v>
          </cell>
          <cell r="BP1807">
            <v>0</v>
          </cell>
          <cell r="BQ1807">
            <v>0</v>
          </cell>
          <cell r="BR1807">
            <v>0</v>
          </cell>
          <cell r="BS1807">
            <v>4.37052</v>
          </cell>
          <cell r="BT1807">
            <v>5.3996249999999995</v>
          </cell>
          <cell r="BU1807">
            <v>0</v>
          </cell>
          <cell r="BW1807">
            <v>0</v>
          </cell>
          <cell r="BX1807">
            <v>6.8607000000000005</v>
          </cell>
          <cell r="BY1807">
            <v>0</v>
          </cell>
          <cell r="BZ1807">
            <v>0</v>
          </cell>
          <cell r="CA1807">
            <v>2.3402609999999999</v>
          </cell>
          <cell r="CB1807">
            <v>0</v>
          </cell>
          <cell r="CC1807">
            <v>0</v>
          </cell>
          <cell r="CD1807">
            <v>15.3</v>
          </cell>
          <cell r="CE1807">
            <v>0</v>
          </cell>
          <cell r="CF1807">
            <v>0</v>
          </cell>
          <cell r="CG1807">
            <v>0</v>
          </cell>
          <cell r="CH1807">
            <v>0</v>
          </cell>
          <cell r="CI1807">
            <v>0</v>
          </cell>
          <cell r="CJ1807">
            <v>12214.797753977973</v>
          </cell>
          <cell r="CK1807">
            <v>874.4625282392999</v>
          </cell>
          <cell r="CL1807">
            <v>490.55214998789995</v>
          </cell>
          <cell r="CM1807">
            <v>8.8934999999999995</v>
          </cell>
          <cell r="CN1807">
            <v>9213.2092274031802</v>
          </cell>
          <cell r="CO1807">
            <v>862.97802974460001</v>
          </cell>
          <cell r="CP1807">
            <v>561.09978359820002</v>
          </cell>
          <cell r="CQ1807">
            <v>7.750049999999999</v>
          </cell>
          <cell r="CR1807">
            <v>0</v>
          </cell>
          <cell r="CS1807">
            <v>384.37008631971645</v>
          </cell>
          <cell r="CT1807">
            <v>11789.682262356682</v>
          </cell>
          <cell r="CU1807">
            <v>0</v>
          </cell>
          <cell r="CV1807">
            <v>0</v>
          </cell>
          <cell r="CW1807">
            <v>0</v>
          </cell>
          <cell r="CX1807">
            <v>0</v>
          </cell>
          <cell r="CY1807">
            <v>0</v>
          </cell>
          <cell r="CZ1807">
            <v>12.933689999999999</v>
          </cell>
          <cell r="DA1807">
            <v>0.83099999999999996</v>
          </cell>
          <cell r="DB1807">
            <v>0</v>
          </cell>
          <cell r="DC1807">
            <v>1</v>
          </cell>
        </row>
        <row r="1808">
          <cell r="C1808" t="str">
            <v>WT12x88</v>
          </cell>
          <cell r="D1808" t="str">
            <v>F</v>
          </cell>
          <cell r="E1808">
            <v>88</v>
          </cell>
          <cell r="F1808">
            <v>25.8</v>
          </cell>
          <cell r="G1808">
            <v>12.6</v>
          </cell>
          <cell r="H1808">
            <v>0</v>
          </cell>
          <cell r="I1808">
            <v>0</v>
          </cell>
          <cell r="J1808">
            <v>12.9</v>
          </cell>
          <cell r="K1808">
            <v>0</v>
          </cell>
          <cell r="L1808">
            <v>0</v>
          </cell>
          <cell r="M1808">
            <v>0.75</v>
          </cell>
          <cell r="N1808">
            <v>1.34</v>
          </cell>
          <cell r="O1808">
            <v>0</v>
          </cell>
          <cell r="P1808">
            <v>0</v>
          </cell>
          <cell r="Q1808">
            <v>0</v>
          </cell>
          <cell r="R1808">
            <v>1.84</v>
          </cell>
          <cell r="S1808">
            <v>2.25</v>
          </cell>
          <cell r="T1808">
            <v>0</v>
          </cell>
          <cell r="V1808">
            <v>0</v>
          </cell>
          <cell r="W1808">
            <v>2.74</v>
          </cell>
          <cell r="X1808">
            <v>0</v>
          </cell>
          <cell r="Y1808">
            <v>0</v>
          </cell>
          <cell r="Z1808">
            <v>1</v>
          </cell>
          <cell r="AA1808">
            <v>0</v>
          </cell>
          <cell r="AB1808">
            <v>0</v>
          </cell>
          <cell r="AC1808">
            <v>14.4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319</v>
          </cell>
          <cell r="AJ1808">
            <v>57.8</v>
          </cell>
          <cell r="AK1808">
            <v>32.200000000000003</v>
          </cell>
          <cell r="AL1808">
            <v>3.51</v>
          </cell>
          <cell r="AM1808">
            <v>240</v>
          </cell>
          <cell r="AN1808">
            <v>57.3</v>
          </cell>
          <cell r="AO1808">
            <v>37.200000000000003</v>
          </cell>
          <cell r="AP1808">
            <v>3.04</v>
          </cell>
          <cell r="AQ1808">
            <v>0</v>
          </cell>
          <cell r="AR1808">
            <v>11.9</v>
          </cell>
          <cell r="AS1808">
            <v>55.8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5.09</v>
          </cell>
          <cell r="AZ1808">
            <v>0.83499999999999996</v>
          </cell>
          <cell r="BA1808">
            <v>0</v>
          </cell>
          <cell r="BB1808">
            <v>1</v>
          </cell>
          <cell r="BD1808" t="str">
            <v>WT305x131</v>
          </cell>
          <cell r="BE1808" t="str">
            <v>WT305x131</v>
          </cell>
          <cell r="BF1808">
            <v>131</v>
          </cell>
          <cell r="BG1808">
            <v>166.58236980000001</v>
          </cell>
          <cell r="BH1808">
            <v>32.016599999999997</v>
          </cell>
          <cell r="BI1808">
            <v>0</v>
          </cell>
          <cell r="BJ1808">
            <v>0</v>
          </cell>
          <cell r="BK1808">
            <v>32.7789</v>
          </cell>
          <cell r="BL1808">
            <v>0</v>
          </cell>
          <cell r="BM1808">
            <v>0</v>
          </cell>
          <cell r="BN1808">
            <v>1.9057499999999998</v>
          </cell>
          <cell r="BO1808">
            <v>3.4049400000000003</v>
          </cell>
          <cell r="BP1808">
            <v>0</v>
          </cell>
          <cell r="BQ1808">
            <v>0</v>
          </cell>
          <cell r="BR1808">
            <v>0</v>
          </cell>
          <cell r="BS1808">
            <v>4.67544</v>
          </cell>
          <cell r="BT1808">
            <v>5.7172499999999999</v>
          </cell>
          <cell r="BU1808">
            <v>0</v>
          </cell>
          <cell r="BW1808">
            <v>0</v>
          </cell>
          <cell r="BX1808">
            <v>6.9623400000000002</v>
          </cell>
          <cell r="BY1808">
            <v>0</v>
          </cell>
          <cell r="BZ1808">
            <v>0</v>
          </cell>
          <cell r="CA1808">
            <v>2.5409999999999999</v>
          </cell>
          <cell r="CB1808">
            <v>0</v>
          </cell>
          <cell r="CC1808">
            <v>0</v>
          </cell>
          <cell r="CD1808">
            <v>14.4</v>
          </cell>
          <cell r="CE1808">
            <v>0</v>
          </cell>
          <cell r="CF1808">
            <v>0</v>
          </cell>
          <cell r="CG1808">
            <v>0</v>
          </cell>
          <cell r="CH1808">
            <v>0</v>
          </cell>
          <cell r="CI1808">
            <v>0</v>
          </cell>
          <cell r="CJ1808">
            <v>13298.704721907759</v>
          </cell>
          <cell r="CK1808">
            <v>948.29144713379992</v>
          </cell>
          <cell r="CL1808">
            <v>528.28693075620004</v>
          </cell>
          <cell r="CM1808">
            <v>8.9189099999999986</v>
          </cell>
          <cell r="CN1808">
            <v>10005.295088582639</v>
          </cell>
          <cell r="CO1808">
            <v>940.08823392329987</v>
          </cell>
          <cell r="CP1808">
            <v>610.3190628612</v>
          </cell>
          <cell r="CQ1808">
            <v>7.72464</v>
          </cell>
          <cell r="CR1808">
            <v>0</v>
          </cell>
          <cell r="CS1808">
            <v>496.09588147555587</v>
          </cell>
          <cell r="CT1808">
            <v>15019.732197248924</v>
          </cell>
          <cell r="CU1808">
            <v>0</v>
          </cell>
          <cell r="CV1808">
            <v>0</v>
          </cell>
          <cell r="CW1808">
            <v>0</v>
          </cell>
          <cell r="CX1808">
            <v>0</v>
          </cell>
          <cell r="CY1808">
            <v>0</v>
          </cell>
          <cell r="CZ1808">
            <v>12.933689999999999</v>
          </cell>
          <cell r="DA1808">
            <v>0.83499999999999996</v>
          </cell>
          <cell r="DB1808">
            <v>0</v>
          </cell>
          <cell r="DC1808">
            <v>1</v>
          </cell>
        </row>
        <row r="1809">
          <cell r="C1809" t="str">
            <v>WT12x96</v>
          </cell>
          <cell r="D1809" t="str">
            <v>F</v>
          </cell>
          <cell r="E1809">
            <v>96</v>
          </cell>
          <cell r="F1809">
            <v>28.1</v>
          </cell>
          <cell r="G1809">
            <v>12.7</v>
          </cell>
          <cell r="H1809">
            <v>0</v>
          </cell>
          <cell r="I1809">
            <v>0</v>
          </cell>
          <cell r="J1809">
            <v>13</v>
          </cell>
          <cell r="K1809">
            <v>0</v>
          </cell>
          <cell r="L1809">
            <v>0</v>
          </cell>
          <cell r="M1809">
            <v>0.81</v>
          </cell>
          <cell r="N1809">
            <v>1.46</v>
          </cell>
          <cell r="O1809">
            <v>0</v>
          </cell>
          <cell r="P1809">
            <v>0</v>
          </cell>
          <cell r="Q1809">
            <v>0</v>
          </cell>
          <cell r="R1809">
            <v>1.96</v>
          </cell>
          <cell r="S1809">
            <v>2.375</v>
          </cell>
          <cell r="T1809">
            <v>0</v>
          </cell>
          <cell r="V1809">
            <v>0</v>
          </cell>
          <cell r="W1809">
            <v>2.8</v>
          </cell>
          <cell r="X1809">
            <v>0</v>
          </cell>
          <cell r="Y1809">
            <v>0</v>
          </cell>
          <cell r="Z1809">
            <v>1.0900000000000001</v>
          </cell>
          <cell r="AA1809">
            <v>0</v>
          </cell>
          <cell r="AB1809">
            <v>0</v>
          </cell>
          <cell r="AC1809">
            <v>13.3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350</v>
          </cell>
          <cell r="AJ1809">
            <v>63.5</v>
          </cell>
          <cell r="AK1809">
            <v>35.200000000000003</v>
          </cell>
          <cell r="AL1809">
            <v>3.53</v>
          </cell>
          <cell r="AM1809">
            <v>265</v>
          </cell>
          <cell r="AN1809">
            <v>63.1</v>
          </cell>
          <cell r="AO1809">
            <v>40.9</v>
          </cell>
          <cell r="AP1809">
            <v>3.07</v>
          </cell>
          <cell r="AQ1809">
            <v>0</v>
          </cell>
          <cell r="AR1809">
            <v>15.3</v>
          </cell>
          <cell r="AS1809">
            <v>72.5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5.12</v>
          </cell>
          <cell r="AZ1809">
            <v>0.83699999999999997</v>
          </cell>
          <cell r="BA1809">
            <v>0</v>
          </cell>
          <cell r="BB1809">
            <v>1</v>
          </cell>
          <cell r="BD1809" t="str">
            <v>WT305x142.5</v>
          </cell>
          <cell r="BE1809" t="str">
            <v>WT305x142.5</v>
          </cell>
          <cell r="BF1809">
            <v>142.9</v>
          </cell>
          <cell r="BG1809">
            <v>181.4327361</v>
          </cell>
          <cell r="BH1809">
            <v>32.270699999999998</v>
          </cell>
          <cell r="BI1809">
            <v>0</v>
          </cell>
          <cell r="BJ1809">
            <v>0</v>
          </cell>
          <cell r="BK1809">
            <v>33.033000000000001</v>
          </cell>
          <cell r="BL1809">
            <v>0</v>
          </cell>
          <cell r="BM1809">
            <v>0</v>
          </cell>
          <cell r="BN1809">
            <v>2.0582099999999999</v>
          </cell>
          <cell r="BO1809">
            <v>3.7098599999999999</v>
          </cell>
          <cell r="BP1809">
            <v>0</v>
          </cell>
          <cell r="BQ1809">
            <v>0</v>
          </cell>
          <cell r="BR1809">
            <v>0</v>
          </cell>
          <cell r="BS1809">
            <v>4.9803600000000001</v>
          </cell>
          <cell r="BT1809">
            <v>6.0348749999999995</v>
          </cell>
          <cell r="BU1809">
            <v>0</v>
          </cell>
          <cell r="BW1809">
            <v>0</v>
          </cell>
          <cell r="BX1809">
            <v>7.1147999999999989</v>
          </cell>
          <cell r="BY1809">
            <v>0</v>
          </cell>
          <cell r="BZ1809">
            <v>0</v>
          </cell>
          <cell r="CA1809">
            <v>2.7696900000000002</v>
          </cell>
          <cell r="CB1809">
            <v>0</v>
          </cell>
          <cell r="CC1809">
            <v>0</v>
          </cell>
          <cell r="CD1809">
            <v>13.3</v>
          </cell>
          <cell r="CE1809">
            <v>0</v>
          </cell>
          <cell r="CF1809">
            <v>0</v>
          </cell>
          <cell r="CG1809">
            <v>0</v>
          </cell>
          <cell r="CH1809">
            <v>0</v>
          </cell>
          <cell r="CI1809">
            <v>0</v>
          </cell>
          <cell r="CJ1809">
            <v>14591.055337516349</v>
          </cell>
          <cell r="CK1809">
            <v>1041.8080777334999</v>
          </cell>
          <cell r="CL1809">
            <v>577.50621001920001</v>
          </cell>
          <cell r="CM1809">
            <v>8.9697299999999984</v>
          </cell>
          <cell r="CN1809">
            <v>11047.513326976665</v>
          </cell>
          <cell r="CO1809">
            <v>1035.2455071651</v>
          </cell>
          <cell r="CP1809">
            <v>671.02284061889998</v>
          </cell>
          <cell r="CQ1809">
            <v>7.8008699999999997</v>
          </cell>
          <cell r="CR1809">
            <v>0</v>
          </cell>
          <cell r="CS1809">
            <v>637.83756189714336</v>
          </cell>
          <cell r="CT1809">
            <v>19514.885023307295</v>
          </cell>
          <cell r="CU1809">
            <v>0</v>
          </cell>
          <cell r="CV1809">
            <v>0</v>
          </cell>
          <cell r="CW1809">
            <v>0</v>
          </cell>
          <cell r="CX1809">
            <v>0</v>
          </cell>
          <cell r="CY1809">
            <v>0</v>
          </cell>
          <cell r="CZ1809">
            <v>13.009919999999999</v>
          </cell>
          <cell r="DA1809">
            <v>0.83699999999999997</v>
          </cell>
          <cell r="DB1809">
            <v>0</v>
          </cell>
          <cell r="DC1809">
            <v>1</v>
          </cell>
        </row>
        <row r="1810">
          <cell r="C1810" t="str">
            <v>WT13.5x108.5</v>
          </cell>
          <cell r="D1810" t="str">
            <v>F</v>
          </cell>
          <cell r="E1810">
            <v>108.5</v>
          </cell>
          <cell r="F1810">
            <v>32</v>
          </cell>
          <cell r="G1810">
            <v>14.2</v>
          </cell>
          <cell r="H1810">
            <v>0</v>
          </cell>
          <cell r="I1810">
            <v>0</v>
          </cell>
          <cell r="J1810">
            <v>14.1</v>
          </cell>
          <cell r="K1810">
            <v>0</v>
          </cell>
          <cell r="L1810">
            <v>0</v>
          </cell>
          <cell r="M1810">
            <v>0.83</v>
          </cell>
          <cell r="N1810">
            <v>1.5</v>
          </cell>
          <cell r="O1810">
            <v>0</v>
          </cell>
          <cell r="P1810">
            <v>0</v>
          </cell>
          <cell r="Q1810">
            <v>0</v>
          </cell>
          <cell r="R1810">
            <v>2.29</v>
          </cell>
          <cell r="S1810">
            <v>2.375</v>
          </cell>
          <cell r="T1810">
            <v>0</v>
          </cell>
          <cell r="V1810">
            <v>0</v>
          </cell>
          <cell r="W1810">
            <v>3.1</v>
          </cell>
          <cell r="X1810">
            <v>0</v>
          </cell>
          <cell r="Y1810">
            <v>0</v>
          </cell>
          <cell r="Z1810">
            <v>1.1299999999999999</v>
          </cell>
          <cell r="AA1810">
            <v>0</v>
          </cell>
          <cell r="AB1810">
            <v>0</v>
          </cell>
          <cell r="AC1810">
            <v>14.4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502</v>
          </cell>
          <cell r="AJ1810">
            <v>81.099999999999994</v>
          </cell>
          <cell r="AK1810">
            <v>45.2</v>
          </cell>
          <cell r="AL1810">
            <v>3.96</v>
          </cell>
          <cell r="AM1810">
            <v>352</v>
          </cell>
          <cell r="AN1810">
            <v>77</v>
          </cell>
          <cell r="AO1810">
            <v>49.9</v>
          </cell>
          <cell r="AP1810">
            <v>3.32</v>
          </cell>
          <cell r="AQ1810">
            <v>0</v>
          </cell>
          <cell r="AR1810">
            <v>18.8</v>
          </cell>
          <cell r="AS1810">
            <v>105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5.68</v>
          </cell>
          <cell r="AZ1810">
            <v>0.82899999999999996</v>
          </cell>
          <cell r="BA1810">
            <v>0</v>
          </cell>
          <cell r="BB1810">
            <v>1</v>
          </cell>
          <cell r="BD1810" t="str">
            <v>WT345x161.5</v>
          </cell>
          <cell r="BE1810" t="str">
            <v>WT345x161.5</v>
          </cell>
          <cell r="BF1810">
            <v>161.5</v>
          </cell>
          <cell r="BG1810">
            <v>206.61379199999999</v>
          </cell>
          <cell r="BH1810">
            <v>36.0822</v>
          </cell>
          <cell r="BI1810">
            <v>0</v>
          </cell>
          <cell r="BJ1810">
            <v>0</v>
          </cell>
          <cell r="BK1810">
            <v>35.828099999999999</v>
          </cell>
          <cell r="BL1810">
            <v>0</v>
          </cell>
          <cell r="BM1810">
            <v>0</v>
          </cell>
          <cell r="BN1810">
            <v>2.1090299999999997</v>
          </cell>
          <cell r="BO1810">
            <v>3.8114999999999997</v>
          </cell>
          <cell r="BP1810">
            <v>0</v>
          </cell>
          <cell r="BQ1810">
            <v>0</v>
          </cell>
          <cell r="BR1810">
            <v>0</v>
          </cell>
          <cell r="BS1810">
            <v>5.8188899999999997</v>
          </cell>
          <cell r="BT1810">
            <v>6.0348749999999995</v>
          </cell>
          <cell r="BU1810">
            <v>0</v>
          </cell>
          <cell r="BW1810">
            <v>0</v>
          </cell>
          <cell r="BX1810">
            <v>7.8771000000000004</v>
          </cell>
          <cell r="BY1810">
            <v>0</v>
          </cell>
          <cell r="BZ1810">
            <v>0</v>
          </cell>
          <cell r="CA1810">
            <v>2.8713299999999995</v>
          </cell>
          <cell r="CB1810">
            <v>0</v>
          </cell>
          <cell r="CC1810">
            <v>0</v>
          </cell>
          <cell r="CD1810">
            <v>14.4</v>
          </cell>
          <cell r="CE1810">
            <v>0</v>
          </cell>
          <cell r="CF1810">
            <v>0</v>
          </cell>
          <cell r="CG1810">
            <v>0</v>
          </cell>
          <cell r="CH1810">
            <v>0</v>
          </cell>
          <cell r="CI1810">
            <v>0</v>
          </cell>
          <cell r="CJ1810">
            <v>20927.742226952021</v>
          </cell>
          <cell r="CK1810">
            <v>1330.5611827430998</v>
          </cell>
          <cell r="CL1810">
            <v>741.57047422920004</v>
          </cell>
          <cell r="CM1810">
            <v>10.06236</v>
          </cell>
          <cell r="CN1810">
            <v>14674.432796587871</v>
          </cell>
          <cell r="CO1810">
            <v>1263.2948344169999</v>
          </cell>
          <cell r="CP1810">
            <v>818.6806784078999</v>
          </cell>
          <cell r="CQ1810">
            <v>8.436119999999999</v>
          </cell>
          <cell r="CR1810">
            <v>0</v>
          </cell>
          <cell r="CS1810">
            <v>783.74811527230679</v>
          </cell>
          <cell r="CT1810">
            <v>28262.936930307118</v>
          </cell>
          <cell r="CU1810">
            <v>0</v>
          </cell>
          <cell r="CV1810">
            <v>0</v>
          </cell>
          <cell r="CW1810">
            <v>0</v>
          </cell>
          <cell r="CX1810">
            <v>0</v>
          </cell>
          <cell r="CY1810">
            <v>0</v>
          </cell>
          <cell r="CZ1810">
            <v>14.432879999999999</v>
          </cell>
          <cell r="DA1810">
            <v>0.82899999999999996</v>
          </cell>
          <cell r="DB1810">
            <v>0</v>
          </cell>
          <cell r="DC1810">
            <v>1</v>
          </cell>
        </row>
        <row r="1811">
          <cell r="C1811" t="str">
            <v>WT13.5x117.5</v>
          </cell>
          <cell r="D1811" t="str">
            <v>F</v>
          </cell>
          <cell r="E1811">
            <v>117.5</v>
          </cell>
          <cell r="F1811">
            <v>34.700000000000003</v>
          </cell>
          <cell r="G1811">
            <v>14.3</v>
          </cell>
          <cell r="H1811">
            <v>0</v>
          </cell>
          <cell r="I1811">
            <v>0</v>
          </cell>
          <cell r="J1811">
            <v>14.2</v>
          </cell>
          <cell r="K1811">
            <v>0</v>
          </cell>
          <cell r="L1811">
            <v>0</v>
          </cell>
          <cell r="M1811">
            <v>0.91</v>
          </cell>
          <cell r="N1811">
            <v>1.61</v>
          </cell>
          <cell r="O1811">
            <v>0</v>
          </cell>
          <cell r="P1811">
            <v>0</v>
          </cell>
          <cell r="Q1811">
            <v>0</v>
          </cell>
          <cell r="R1811">
            <v>2.4</v>
          </cell>
          <cell r="S1811">
            <v>2.5</v>
          </cell>
          <cell r="T1811">
            <v>0</v>
          </cell>
          <cell r="V1811">
            <v>0</v>
          </cell>
          <cell r="W1811">
            <v>3.2</v>
          </cell>
          <cell r="X1811">
            <v>0</v>
          </cell>
          <cell r="Y1811">
            <v>0</v>
          </cell>
          <cell r="Z1811">
            <v>1.22</v>
          </cell>
          <cell r="AA1811">
            <v>0</v>
          </cell>
          <cell r="AB1811">
            <v>0</v>
          </cell>
          <cell r="AC1811">
            <v>13.1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556</v>
          </cell>
          <cell r="AJ1811">
            <v>89.9</v>
          </cell>
          <cell r="AK1811">
            <v>50</v>
          </cell>
          <cell r="AL1811">
            <v>4</v>
          </cell>
          <cell r="AM1811">
            <v>384</v>
          </cell>
          <cell r="AN1811">
            <v>83.8</v>
          </cell>
          <cell r="AO1811">
            <v>54.2</v>
          </cell>
          <cell r="AP1811">
            <v>3.33</v>
          </cell>
          <cell r="AQ1811">
            <v>0</v>
          </cell>
          <cell r="AR1811">
            <v>23.4</v>
          </cell>
          <cell r="AS1811">
            <v>135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5.73</v>
          </cell>
          <cell r="AZ1811">
            <v>0.82499999999999996</v>
          </cell>
          <cell r="BA1811">
            <v>0</v>
          </cell>
          <cell r="BB1811">
            <v>1</v>
          </cell>
          <cell r="BD1811" t="str">
            <v>WT345x175</v>
          </cell>
          <cell r="BE1811" t="str">
            <v>WT345x175</v>
          </cell>
          <cell r="BF1811">
            <v>174.9</v>
          </cell>
          <cell r="BG1811">
            <v>224.04683070000002</v>
          </cell>
          <cell r="BH1811">
            <v>36.336300000000001</v>
          </cell>
          <cell r="BI1811">
            <v>0</v>
          </cell>
          <cell r="BJ1811">
            <v>0</v>
          </cell>
          <cell r="BK1811">
            <v>36.0822</v>
          </cell>
          <cell r="BL1811">
            <v>0</v>
          </cell>
          <cell r="BM1811">
            <v>0</v>
          </cell>
          <cell r="BN1811">
            <v>2.3123100000000001</v>
          </cell>
          <cell r="BO1811">
            <v>4.0910099999999998</v>
          </cell>
          <cell r="BP1811">
            <v>0</v>
          </cell>
          <cell r="BQ1811">
            <v>0</v>
          </cell>
          <cell r="BR1811">
            <v>0</v>
          </cell>
          <cell r="BS1811">
            <v>6.0983999999999998</v>
          </cell>
          <cell r="BT1811">
            <v>6.3525</v>
          </cell>
          <cell r="BU1811">
            <v>0</v>
          </cell>
          <cell r="BW1811">
            <v>0</v>
          </cell>
          <cell r="BX1811">
            <v>8.1311999999999998</v>
          </cell>
          <cell r="BY1811">
            <v>0</v>
          </cell>
          <cell r="BZ1811">
            <v>0</v>
          </cell>
          <cell r="CA1811">
            <v>3.1000199999999998</v>
          </cell>
          <cell r="CB1811">
            <v>0</v>
          </cell>
          <cell r="CC1811">
            <v>0</v>
          </cell>
          <cell r="CD1811">
            <v>13.1</v>
          </cell>
          <cell r="CE1811">
            <v>0</v>
          </cell>
          <cell r="CF1811">
            <v>0</v>
          </cell>
          <cell r="CG1811">
            <v>0</v>
          </cell>
          <cell r="CH1811">
            <v>0</v>
          </cell>
          <cell r="CI1811">
            <v>0</v>
          </cell>
          <cell r="CJ1811">
            <v>23178.933621883116</v>
          </cell>
          <cell r="CK1811">
            <v>1474.9377352479</v>
          </cell>
          <cell r="CL1811">
            <v>820.32132104999994</v>
          </cell>
          <cell r="CM1811">
            <v>10.164</v>
          </cell>
          <cell r="CN1811">
            <v>16008.472141732223</v>
          </cell>
          <cell r="CO1811">
            <v>1374.8585340797999</v>
          </cell>
          <cell r="CP1811">
            <v>889.22831201819997</v>
          </cell>
          <cell r="CQ1811">
            <v>8.4615299999999998</v>
          </cell>
          <cell r="CR1811">
            <v>0</v>
          </cell>
          <cell r="CS1811">
            <v>975.51627113680729</v>
          </cell>
          <cell r="CT1811">
            <v>36338.061767537722</v>
          </cell>
          <cell r="CU1811">
            <v>0</v>
          </cell>
          <cell r="CV1811">
            <v>0</v>
          </cell>
          <cell r="CW1811">
            <v>0</v>
          </cell>
          <cell r="CX1811">
            <v>0</v>
          </cell>
          <cell r="CY1811">
            <v>0</v>
          </cell>
          <cell r="CZ1811">
            <v>14.559930000000001</v>
          </cell>
          <cell r="DA1811">
            <v>0.82499999999999996</v>
          </cell>
          <cell r="DB1811">
            <v>0</v>
          </cell>
          <cell r="DC1811">
            <v>1</v>
          </cell>
        </row>
        <row r="1812">
          <cell r="C1812" t="str">
            <v>WT13.5x129</v>
          </cell>
          <cell r="D1812" t="str">
            <v>F</v>
          </cell>
          <cell r="E1812">
            <v>129</v>
          </cell>
          <cell r="F1812">
            <v>38</v>
          </cell>
          <cell r="G1812">
            <v>14.5</v>
          </cell>
          <cell r="H1812">
            <v>0</v>
          </cell>
          <cell r="I1812">
            <v>0</v>
          </cell>
          <cell r="J1812">
            <v>14.3</v>
          </cell>
          <cell r="K1812">
            <v>0</v>
          </cell>
          <cell r="L1812">
            <v>0</v>
          </cell>
          <cell r="M1812">
            <v>0.98</v>
          </cell>
          <cell r="N1812">
            <v>1.77</v>
          </cell>
          <cell r="O1812">
            <v>0</v>
          </cell>
          <cell r="P1812">
            <v>0</v>
          </cell>
          <cell r="Q1812">
            <v>0</v>
          </cell>
          <cell r="R1812">
            <v>2.56</v>
          </cell>
          <cell r="S1812">
            <v>2.6875</v>
          </cell>
          <cell r="T1812">
            <v>0</v>
          </cell>
          <cell r="V1812">
            <v>0</v>
          </cell>
          <cell r="W1812">
            <v>3.27</v>
          </cell>
          <cell r="X1812">
            <v>0</v>
          </cell>
          <cell r="Y1812">
            <v>0</v>
          </cell>
          <cell r="Z1812">
            <v>1.33</v>
          </cell>
          <cell r="AA1812">
            <v>0</v>
          </cell>
          <cell r="AB1812">
            <v>0</v>
          </cell>
          <cell r="AC1812">
            <v>12.2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613</v>
          </cell>
          <cell r="AJ1812">
            <v>98.9</v>
          </cell>
          <cell r="AK1812">
            <v>54.7</v>
          </cell>
          <cell r="AL1812">
            <v>4.0199999999999996</v>
          </cell>
          <cell r="AM1812">
            <v>430</v>
          </cell>
          <cell r="AN1812">
            <v>93.3</v>
          </cell>
          <cell r="AO1812">
            <v>60.2</v>
          </cell>
          <cell r="AP1812">
            <v>3.36</v>
          </cell>
          <cell r="AQ1812">
            <v>0</v>
          </cell>
          <cell r="AR1812">
            <v>30.7</v>
          </cell>
          <cell r="AS1812">
            <v>178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5.76</v>
          </cell>
          <cell r="AZ1812">
            <v>0.82899999999999996</v>
          </cell>
          <cell r="BA1812">
            <v>0</v>
          </cell>
          <cell r="BB1812">
            <v>1</v>
          </cell>
          <cell r="BD1812" t="str">
            <v>WT345x192</v>
          </cell>
          <cell r="BE1812" t="str">
            <v>WT345x192</v>
          </cell>
          <cell r="BF1812">
            <v>192</v>
          </cell>
          <cell r="BG1812">
            <v>245.35387799999998</v>
          </cell>
          <cell r="BH1812">
            <v>36.844499999999996</v>
          </cell>
          <cell r="BI1812">
            <v>0</v>
          </cell>
          <cell r="BJ1812">
            <v>0</v>
          </cell>
          <cell r="BK1812">
            <v>36.336300000000001</v>
          </cell>
          <cell r="BL1812">
            <v>0</v>
          </cell>
          <cell r="BM1812">
            <v>0</v>
          </cell>
          <cell r="BN1812">
            <v>2.4901800000000001</v>
          </cell>
          <cell r="BO1812">
            <v>4.4975699999999996</v>
          </cell>
          <cell r="BP1812">
            <v>0</v>
          </cell>
          <cell r="BQ1812">
            <v>0</v>
          </cell>
          <cell r="BR1812">
            <v>0</v>
          </cell>
          <cell r="BS1812">
            <v>6.5049599999999996</v>
          </cell>
          <cell r="BT1812">
            <v>6.8289374999999994</v>
          </cell>
          <cell r="BU1812">
            <v>0</v>
          </cell>
          <cell r="BW1812">
            <v>0</v>
          </cell>
          <cell r="BX1812">
            <v>8.3090700000000002</v>
          </cell>
          <cell r="BY1812">
            <v>0</v>
          </cell>
          <cell r="BZ1812">
            <v>0</v>
          </cell>
          <cell r="CA1812">
            <v>3.3795299999999999</v>
          </cell>
          <cell r="CB1812">
            <v>0</v>
          </cell>
          <cell r="CC1812">
            <v>0</v>
          </cell>
          <cell r="CD1812">
            <v>12.2</v>
          </cell>
          <cell r="CE1812">
            <v>0</v>
          </cell>
          <cell r="CF1812">
            <v>0</v>
          </cell>
          <cell r="CG1812">
            <v>0</v>
          </cell>
          <cell r="CH1812">
            <v>0</v>
          </cell>
          <cell r="CI1812">
            <v>0</v>
          </cell>
          <cell r="CJ1812">
            <v>25555.191205421492</v>
          </cell>
          <cell r="CK1812">
            <v>1622.5955730369001</v>
          </cell>
          <cell r="CL1812">
            <v>897.43152522870002</v>
          </cell>
          <cell r="CM1812">
            <v>10.214819999999998</v>
          </cell>
          <cell r="CN1812">
            <v>17926.153700377228</v>
          </cell>
          <cell r="CO1812">
            <v>1530.7195850792998</v>
          </cell>
          <cell r="CP1812">
            <v>987.66687054420004</v>
          </cell>
          <cell r="CQ1812">
            <v>8.5377599999999987</v>
          </cell>
          <cell r="CR1812">
            <v>0</v>
          </cell>
          <cell r="CS1812">
            <v>1279.8439967478625</v>
          </cell>
          <cell r="CT1812">
            <v>47912.407367568252</v>
          </cell>
          <cell r="CU1812">
            <v>0</v>
          </cell>
          <cell r="CV1812">
            <v>0</v>
          </cell>
          <cell r="CW1812">
            <v>0</v>
          </cell>
          <cell r="CX1812">
            <v>0</v>
          </cell>
          <cell r="CY1812">
            <v>0</v>
          </cell>
          <cell r="CZ1812">
            <v>14.636159999999999</v>
          </cell>
          <cell r="DA1812">
            <v>0.82899999999999996</v>
          </cell>
          <cell r="DB1812">
            <v>0</v>
          </cell>
          <cell r="DC1812">
            <v>1</v>
          </cell>
        </row>
        <row r="1813">
          <cell r="C1813" t="str">
            <v>WT13.5x140.5</v>
          </cell>
          <cell r="D1813" t="str">
            <v>T</v>
          </cell>
          <cell r="E1813">
            <v>140.5</v>
          </cell>
          <cell r="F1813">
            <v>41.4</v>
          </cell>
          <cell r="G1813">
            <v>14.6</v>
          </cell>
          <cell r="H1813">
            <v>0</v>
          </cell>
          <cell r="I1813">
            <v>0</v>
          </cell>
          <cell r="J1813">
            <v>14.4</v>
          </cell>
          <cell r="K1813">
            <v>0</v>
          </cell>
          <cell r="L1813">
            <v>0</v>
          </cell>
          <cell r="M1813">
            <v>1.06</v>
          </cell>
          <cell r="N1813">
            <v>1.93</v>
          </cell>
          <cell r="O1813">
            <v>0</v>
          </cell>
          <cell r="P1813">
            <v>0</v>
          </cell>
          <cell r="Q1813">
            <v>0</v>
          </cell>
          <cell r="R1813">
            <v>2.72</v>
          </cell>
          <cell r="S1813">
            <v>2.8125</v>
          </cell>
          <cell r="T1813">
            <v>0</v>
          </cell>
          <cell r="V1813">
            <v>0</v>
          </cell>
          <cell r="W1813">
            <v>3.35</v>
          </cell>
          <cell r="X1813">
            <v>0</v>
          </cell>
          <cell r="Y1813">
            <v>0</v>
          </cell>
          <cell r="Z1813">
            <v>1.44</v>
          </cell>
          <cell r="AA1813">
            <v>0</v>
          </cell>
          <cell r="AB1813">
            <v>0</v>
          </cell>
          <cell r="AC1813">
            <v>11.3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677</v>
          </cell>
          <cell r="AJ1813">
            <v>109</v>
          </cell>
          <cell r="AK1813">
            <v>59.9</v>
          </cell>
          <cell r="AL1813">
            <v>4.04</v>
          </cell>
          <cell r="AM1813">
            <v>477</v>
          </cell>
          <cell r="AN1813">
            <v>103</v>
          </cell>
          <cell r="AO1813">
            <v>66.400000000000006</v>
          </cell>
          <cell r="AP1813">
            <v>3.39</v>
          </cell>
          <cell r="AQ1813">
            <v>0</v>
          </cell>
          <cell r="AR1813">
            <v>39.6</v>
          </cell>
          <cell r="AS1813">
            <v>232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5.79</v>
          </cell>
          <cell r="AZ1813">
            <v>0.83</v>
          </cell>
          <cell r="BA1813">
            <v>0</v>
          </cell>
          <cell r="BB1813">
            <v>1</v>
          </cell>
          <cell r="BD1813" t="str">
            <v>WT345x209.5</v>
          </cell>
          <cell r="BE1813" t="str">
            <v>WT345x209.5</v>
          </cell>
          <cell r="BF1813">
            <v>209.1</v>
          </cell>
          <cell r="BG1813">
            <v>267.3065934</v>
          </cell>
          <cell r="BH1813">
            <v>37.098599999999998</v>
          </cell>
          <cell r="BI1813">
            <v>0</v>
          </cell>
          <cell r="BJ1813">
            <v>0</v>
          </cell>
          <cell r="BK1813">
            <v>36.590400000000002</v>
          </cell>
          <cell r="BL1813">
            <v>0</v>
          </cell>
          <cell r="BM1813">
            <v>0</v>
          </cell>
          <cell r="BN1813">
            <v>2.69346</v>
          </cell>
          <cell r="BO1813">
            <v>4.9041299999999994</v>
          </cell>
          <cell r="BP1813">
            <v>0</v>
          </cell>
          <cell r="BQ1813">
            <v>0</v>
          </cell>
          <cell r="BR1813">
            <v>0</v>
          </cell>
          <cell r="BS1813">
            <v>6.9115200000000003</v>
          </cell>
          <cell r="BT1813">
            <v>7.1465624999999999</v>
          </cell>
          <cell r="BU1813">
            <v>0</v>
          </cell>
          <cell r="BW1813">
            <v>0</v>
          </cell>
          <cell r="BX1813">
            <v>8.5123499999999996</v>
          </cell>
          <cell r="BY1813">
            <v>0</v>
          </cell>
          <cell r="BZ1813">
            <v>0</v>
          </cell>
          <cell r="CA1813">
            <v>3.6590399999999996</v>
          </cell>
          <cell r="CB1813">
            <v>0</v>
          </cell>
          <cell r="CC1813">
            <v>0</v>
          </cell>
          <cell r="CD1813">
            <v>11.3</v>
          </cell>
          <cell r="CE1813">
            <v>0</v>
          </cell>
          <cell r="CF1813">
            <v>0</v>
          </cell>
          <cell r="CG1813">
            <v>0</v>
          </cell>
          <cell r="CH1813">
            <v>0</v>
          </cell>
          <cell r="CI1813">
            <v>0</v>
          </cell>
          <cell r="CJ1813">
            <v>28223.269895710197</v>
          </cell>
          <cell r="CK1813">
            <v>1788.3004798889999</v>
          </cell>
          <cell r="CL1813">
            <v>982.74494261789994</v>
          </cell>
          <cell r="CM1813">
            <v>10.265639999999999</v>
          </cell>
          <cell r="CN1813">
            <v>19885.523988557998</v>
          </cell>
          <cell r="CO1813">
            <v>1689.861921363</v>
          </cell>
          <cell r="CP1813">
            <v>1089.3867143544001</v>
          </cell>
          <cell r="CQ1813">
            <v>8.6139899999999994</v>
          </cell>
          <cell r="CR1813">
            <v>0</v>
          </cell>
          <cell r="CS1813">
            <v>1650.8736896161356</v>
          </cell>
          <cell r="CT1813">
            <v>62447.632074583344</v>
          </cell>
          <cell r="CU1813">
            <v>0</v>
          </cell>
          <cell r="CV1813">
            <v>0</v>
          </cell>
          <cell r="CW1813">
            <v>0</v>
          </cell>
          <cell r="CX1813">
            <v>0</v>
          </cell>
          <cell r="CY1813">
            <v>0</v>
          </cell>
          <cell r="CZ1813">
            <v>14.712389999999999</v>
          </cell>
          <cell r="DA1813">
            <v>0.83</v>
          </cell>
          <cell r="DB1813">
            <v>0</v>
          </cell>
          <cell r="DC1813">
            <v>1</v>
          </cell>
        </row>
        <row r="1814">
          <cell r="C1814" t="str">
            <v>WT13.5x153.5</v>
          </cell>
          <cell r="D1814" t="str">
            <v>T</v>
          </cell>
          <cell r="E1814">
            <v>153.5</v>
          </cell>
          <cell r="F1814">
            <v>45.2</v>
          </cell>
          <cell r="G1814">
            <v>14.8</v>
          </cell>
          <cell r="H1814">
            <v>0</v>
          </cell>
          <cell r="I1814">
            <v>0</v>
          </cell>
          <cell r="J1814">
            <v>14.4</v>
          </cell>
          <cell r="K1814">
            <v>0</v>
          </cell>
          <cell r="L1814">
            <v>0</v>
          </cell>
          <cell r="M1814">
            <v>1.1599999999999999</v>
          </cell>
          <cell r="N1814">
            <v>2.09</v>
          </cell>
          <cell r="O1814">
            <v>0</v>
          </cell>
          <cell r="P1814">
            <v>0</v>
          </cell>
          <cell r="Q1814">
            <v>0</v>
          </cell>
          <cell r="R1814">
            <v>2.88</v>
          </cell>
          <cell r="S1814">
            <v>3</v>
          </cell>
          <cell r="T1814">
            <v>0</v>
          </cell>
          <cell r="V1814">
            <v>0</v>
          </cell>
          <cell r="W1814">
            <v>3.47</v>
          </cell>
          <cell r="X1814">
            <v>0</v>
          </cell>
          <cell r="Y1814">
            <v>0</v>
          </cell>
          <cell r="Z1814">
            <v>1.56</v>
          </cell>
          <cell r="AA1814">
            <v>0</v>
          </cell>
          <cell r="AB1814">
            <v>0</v>
          </cell>
          <cell r="AC1814">
            <v>10.3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753</v>
          </cell>
          <cell r="AJ1814">
            <v>121</v>
          </cell>
          <cell r="AK1814">
            <v>66.400000000000006</v>
          </cell>
          <cell r="AL1814">
            <v>4.08</v>
          </cell>
          <cell r="AM1814">
            <v>527</v>
          </cell>
          <cell r="AN1814">
            <v>113</v>
          </cell>
          <cell r="AO1814">
            <v>72.900000000000006</v>
          </cell>
          <cell r="AP1814">
            <v>3.41</v>
          </cell>
          <cell r="AQ1814">
            <v>0</v>
          </cell>
          <cell r="AR1814">
            <v>50.5</v>
          </cell>
          <cell r="AS1814">
            <v>304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5.85</v>
          </cell>
          <cell r="AZ1814">
            <v>0.82799999999999996</v>
          </cell>
          <cell r="BA1814">
            <v>0</v>
          </cell>
          <cell r="BB1814">
            <v>1</v>
          </cell>
          <cell r="BD1814" t="str">
            <v>WT345x228.5</v>
          </cell>
          <cell r="BE1814" t="str">
            <v>WT345x228.5</v>
          </cell>
          <cell r="BF1814">
            <v>228.5</v>
          </cell>
          <cell r="BG1814">
            <v>291.84198120000002</v>
          </cell>
          <cell r="BH1814">
            <v>37.6068</v>
          </cell>
          <cell r="BI1814">
            <v>0</v>
          </cell>
          <cell r="BJ1814">
            <v>0</v>
          </cell>
          <cell r="BK1814">
            <v>36.590400000000002</v>
          </cell>
          <cell r="BL1814">
            <v>0</v>
          </cell>
          <cell r="BM1814">
            <v>0</v>
          </cell>
          <cell r="BN1814">
            <v>2.9475599999999997</v>
          </cell>
          <cell r="BO1814">
            <v>5.3106899999999992</v>
          </cell>
          <cell r="BP1814">
            <v>0</v>
          </cell>
          <cell r="BQ1814">
            <v>0</v>
          </cell>
          <cell r="BR1814">
            <v>0</v>
          </cell>
          <cell r="BS1814">
            <v>7.3180799999999993</v>
          </cell>
          <cell r="BT1814">
            <v>7.6229999999999993</v>
          </cell>
          <cell r="BU1814">
            <v>0</v>
          </cell>
          <cell r="BW1814">
            <v>0</v>
          </cell>
          <cell r="BX1814">
            <v>8.8172700000000006</v>
          </cell>
          <cell r="BY1814">
            <v>0</v>
          </cell>
          <cell r="BZ1814">
            <v>0</v>
          </cell>
          <cell r="CA1814">
            <v>3.9639600000000002</v>
          </cell>
          <cell r="CB1814">
            <v>0</v>
          </cell>
          <cell r="CC1814">
            <v>0</v>
          </cell>
          <cell r="CD1814">
            <v>10.3</v>
          </cell>
          <cell r="CE1814">
            <v>0</v>
          </cell>
          <cell r="CF1814">
            <v>0</v>
          </cell>
          <cell r="CG1814">
            <v>0</v>
          </cell>
          <cell r="CH1814">
            <v>0</v>
          </cell>
          <cell r="CI1814">
            <v>0</v>
          </cell>
          <cell r="CJ1814">
            <v>31391.613340428034</v>
          </cell>
          <cell r="CK1814">
            <v>1985.1775969409998</v>
          </cell>
          <cell r="CL1814">
            <v>1089.3867143544001</v>
          </cell>
          <cell r="CM1814">
            <v>10.367279999999999</v>
          </cell>
          <cell r="CN1814">
            <v>21969.960465346045</v>
          </cell>
          <cell r="CO1814">
            <v>1853.9261855729999</v>
          </cell>
          <cell r="CP1814">
            <v>1196.0284860909001</v>
          </cell>
          <cell r="CQ1814">
            <v>8.6648099999999992</v>
          </cell>
          <cell r="CR1814">
            <v>0</v>
          </cell>
          <cell r="CS1814">
            <v>2105.2808415559302</v>
          </cell>
          <cell r="CT1814">
            <v>81827.931683936797</v>
          </cell>
          <cell r="CU1814">
            <v>0</v>
          </cell>
          <cell r="CV1814">
            <v>0</v>
          </cell>
          <cell r="CW1814">
            <v>0</v>
          </cell>
          <cell r="CX1814">
            <v>0</v>
          </cell>
          <cell r="CY1814">
            <v>0</v>
          </cell>
          <cell r="CZ1814">
            <v>14.864849999999999</v>
          </cell>
          <cell r="DA1814">
            <v>0.82799999999999996</v>
          </cell>
          <cell r="DB1814">
            <v>0</v>
          </cell>
          <cell r="DC1814">
            <v>1</v>
          </cell>
        </row>
        <row r="1815">
          <cell r="C1815" t="str">
            <v>WT13.5x168</v>
          </cell>
          <cell r="D1815" t="str">
            <v>T</v>
          </cell>
          <cell r="E1815">
            <v>168</v>
          </cell>
          <cell r="F1815">
            <v>49.5</v>
          </cell>
          <cell r="G1815">
            <v>15</v>
          </cell>
          <cell r="H1815">
            <v>0</v>
          </cell>
          <cell r="I1815">
            <v>0</v>
          </cell>
          <cell r="J1815">
            <v>14.6</v>
          </cell>
          <cell r="K1815">
            <v>0</v>
          </cell>
          <cell r="L1815">
            <v>0</v>
          </cell>
          <cell r="M1815">
            <v>1.26</v>
          </cell>
          <cell r="N1815">
            <v>2.2799999999999998</v>
          </cell>
          <cell r="O1815">
            <v>0</v>
          </cell>
          <cell r="P1815">
            <v>0</v>
          </cell>
          <cell r="Q1815">
            <v>0</v>
          </cell>
          <cell r="R1815">
            <v>3.07</v>
          </cell>
          <cell r="S1815">
            <v>3.1875</v>
          </cell>
          <cell r="T1815">
            <v>0</v>
          </cell>
          <cell r="V1815">
            <v>0</v>
          </cell>
          <cell r="W1815">
            <v>3.58</v>
          </cell>
          <cell r="X1815">
            <v>0</v>
          </cell>
          <cell r="Y1815">
            <v>0</v>
          </cell>
          <cell r="Z1815">
            <v>1.7</v>
          </cell>
          <cell r="AA1815">
            <v>0</v>
          </cell>
          <cell r="AB1815">
            <v>0</v>
          </cell>
          <cell r="AC1815">
            <v>9.4700000000000006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839</v>
          </cell>
          <cell r="AJ1815">
            <v>135</v>
          </cell>
          <cell r="AK1815">
            <v>73.400000000000006</v>
          </cell>
          <cell r="AL1815">
            <v>4.12</v>
          </cell>
          <cell r="AM1815">
            <v>587</v>
          </cell>
          <cell r="AN1815">
            <v>126</v>
          </cell>
          <cell r="AO1815">
            <v>80.8</v>
          </cell>
          <cell r="AP1815">
            <v>3.45</v>
          </cell>
          <cell r="AQ1815">
            <v>0</v>
          </cell>
          <cell r="AR1815">
            <v>65.400000000000006</v>
          </cell>
          <cell r="AS1815">
            <v>401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5.9</v>
          </cell>
          <cell r="AZ1815">
            <v>0.82899999999999996</v>
          </cell>
          <cell r="BA1815">
            <v>0</v>
          </cell>
          <cell r="BB1815">
            <v>1</v>
          </cell>
          <cell r="BD1815" t="str">
            <v>WT345x250</v>
          </cell>
          <cell r="BE1815" t="str">
            <v>WT345x250</v>
          </cell>
          <cell r="BF1815">
            <v>250.1</v>
          </cell>
          <cell r="BG1815">
            <v>319.60570949999999</v>
          </cell>
          <cell r="BH1815">
            <v>38.115000000000002</v>
          </cell>
          <cell r="BI1815">
            <v>0</v>
          </cell>
          <cell r="BJ1815">
            <v>0</v>
          </cell>
          <cell r="BK1815">
            <v>37.098599999999998</v>
          </cell>
          <cell r="BL1815">
            <v>0</v>
          </cell>
          <cell r="BM1815">
            <v>0</v>
          </cell>
          <cell r="BN1815">
            <v>3.20166</v>
          </cell>
          <cell r="BO1815">
            <v>5.7934799999999997</v>
          </cell>
          <cell r="BP1815">
            <v>0</v>
          </cell>
          <cell r="BQ1815">
            <v>0</v>
          </cell>
          <cell r="BR1815">
            <v>0</v>
          </cell>
          <cell r="BS1815">
            <v>7.8008699999999997</v>
          </cell>
          <cell r="BT1815">
            <v>8.0994375000000005</v>
          </cell>
          <cell r="BU1815">
            <v>0</v>
          </cell>
          <cell r="BW1815">
            <v>0</v>
          </cell>
          <cell r="BX1815">
            <v>9.0967800000000008</v>
          </cell>
          <cell r="BY1815">
            <v>0</v>
          </cell>
          <cell r="BZ1815">
            <v>0</v>
          </cell>
          <cell r="CA1815">
            <v>4.3197000000000001</v>
          </cell>
          <cell r="CB1815">
            <v>0</v>
          </cell>
          <cell r="CC1815">
            <v>0</v>
          </cell>
          <cell r="CD1815">
            <v>9.4700000000000006</v>
          </cell>
          <cell r="CE1815">
            <v>0</v>
          </cell>
          <cell r="CF1815">
            <v>0</v>
          </cell>
          <cell r="CG1815">
            <v>0</v>
          </cell>
          <cell r="CH1815">
            <v>0</v>
          </cell>
          <cell r="CI1815">
            <v>0</v>
          </cell>
          <cell r="CJ1815">
            <v>34976.844080503477</v>
          </cell>
          <cell r="CK1815">
            <v>2214.8675668349997</v>
          </cell>
          <cell r="CL1815">
            <v>1204.2316993014001</v>
          </cell>
          <cell r="CM1815">
            <v>10.468920000000001</v>
          </cell>
          <cell r="CN1815">
            <v>24471.284237491705</v>
          </cell>
          <cell r="CO1815">
            <v>2067.2097290459997</v>
          </cell>
          <cell r="CP1815">
            <v>1325.6392548167998</v>
          </cell>
          <cell r="CQ1815">
            <v>8.7664500000000007</v>
          </cell>
          <cell r="CR1815">
            <v>0</v>
          </cell>
          <cell r="CS1815">
            <v>2726.4429116387696</v>
          </cell>
          <cell r="CT1815">
            <v>107937.50199098242</v>
          </cell>
          <cell r="CU1815">
            <v>0</v>
          </cell>
          <cell r="CV1815">
            <v>0</v>
          </cell>
          <cell r="CW1815">
            <v>0</v>
          </cell>
          <cell r="CX1815">
            <v>0</v>
          </cell>
          <cell r="CY1815">
            <v>0</v>
          </cell>
          <cell r="CZ1815">
            <v>14.991900000000001</v>
          </cell>
          <cell r="DA1815">
            <v>0.82899999999999996</v>
          </cell>
          <cell r="DB1815">
            <v>0</v>
          </cell>
          <cell r="DC1815">
            <v>1</v>
          </cell>
        </row>
        <row r="1816">
          <cell r="C1816" t="str">
            <v>WT13.5x184</v>
          </cell>
          <cell r="D1816" t="str">
            <v>T</v>
          </cell>
          <cell r="E1816">
            <v>184</v>
          </cell>
          <cell r="F1816">
            <v>54.2</v>
          </cell>
          <cell r="G1816">
            <v>15.2</v>
          </cell>
          <cell r="H1816">
            <v>0</v>
          </cell>
          <cell r="I1816">
            <v>0</v>
          </cell>
          <cell r="J1816">
            <v>14.7</v>
          </cell>
          <cell r="K1816">
            <v>0</v>
          </cell>
          <cell r="L1816">
            <v>0</v>
          </cell>
          <cell r="M1816">
            <v>1.38</v>
          </cell>
          <cell r="N1816">
            <v>2.48</v>
          </cell>
          <cell r="O1816">
            <v>0</v>
          </cell>
          <cell r="P1816">
            <v>0</v>
          </cell>
          <cell r="Q1816">
            <v>0</v>
          </cell>
          <cell r="R1816">
            <v>3.27</v>
          </cell>
          <cell r="S1816">
            <v>3.375</v>
          </cell>
          <cell r="T1816">
            <v>0</v>
          </cell>
          <cell r="V1816">
            <v>0</v>
          </cell>
          <cell r="W1816">
            <v>3.71</v>
          </cell>
          <cell r="X1816">
            <v>0</v>
          </cell>
          <cell r="Y1816">
            <v>0</v>
          </cell>
          <cell r="Z1816">
            <v>1.85</v>
          </cell>
          <cell r="AA1816">
            <v>0</v>
          </cell>
          <cell r="AB1816">
            <v>0</v>
          </cell>
          <cell r="AC1816">
            <v>8.64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939</v>
          </cell>
          <cell r="AJ1816">
            <v>151</v>
          </cell>
          <cell r="AK1816">
            <v>81.7</v>
          </cell>
          <cell r="AL1816">
            <v>4.16</v>
          </cell>
          <cell r="AM1816">
            <v>655</v>
          </cell>
          <cell r="AN1816">
            <v>140</v>
          </cell>
          <cell r="AO1816">
            <v>89.3</v>
          </cell>
          <cell r="AP1816">
            <v>3.48</v>
          </cell>
          <cell r="AQ1816">
            <v>0</v>
          </cell>
          <cell r="AR1816">
            <v>84.5</v>
          </cell>
          <cell r="AS1816">
            <v>532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5.96</v>
          </cell>
          <cell r="AZ1816">
            <v>0.82799999999999996</v>
          </cell>
          <cell r="BA1816">
            <v>0</v>
          </cell>
          <cell r="BB1816">
            <v>1</v>
          </cell>
          <cell r="BD1816" t="str">
            <v>WT345x274</v>
          </cell>
          <cell r="BE1816" t="str">
            <v>WT345x274</v>
          </cell>
          <cell r="BF1816">
            <v>273.90000000000003</v>
          </cell>
          <cell r="BG1816">
            <v>349.95211019999999</v>
          </cell>
          <cell r="BH1816">
            <v>38.623199999999997</v>
          </cell>
          <cell r="BI1816">
            <v>0</v>
          </cell>
          <cell r="BJ1816">
            <v>0</v>
          </cell>
          <cell r="BK1816">
            <v>37.352699999999999</v>
          </cell>
          <cell r="BL1816">
            <v>0</v>
          </cell>
          <cell r="BM1816">
            <v>0</v>
          </cell>
          <cell r="BN1816">
            <v>3.5065799999999996</v>
          </cell>
          <cell r="BO1816">
            <v>6.3016800000000002</v>
          </cell>
          <cell r="BP1816">
            <v>0</v>
          </cell>
          <cell r="BQ1816">
            <v>0</v>
          </cell>
          <cell r="BR1816">
            <v>0</v>
          </cell>
          <cell r="BS1816">
            <v>8.3090700000000002</v>
          </cell>
          <cell r="BT1816">
            <v>8.5758749999999999</v>
          </cell>
          <cell r="BU1816">
            <v>0</v>
          </cell>
          <cell r="BW1816">
            <v>0</v>
          </cell>
          <cell r="BX1816">
            <v>9.427109999999999</v>
          </cell>
          <cell r="BY1816">
            <v>0</v>
          </cell>
          <cell r="BZ1816">
            <v>0</v>
          </cell>
          <cell r="CA1816">
            <v>4.70085</v>
          </cell>
          <cell r="CB1816">
            <v>0</v>
          </cell>
          <cell r="CC1816">
            <v>0</v>
          </cell>
          <cell r="CD1816">
            <v>8.64</v>
          </cell>
          <cell r="CE1816">
            <v>0</v>
          </cell>
          <cell r="CF1816">
            <v>0</v>
          </cell>
          <cell r="CG1816">
            <v>0</v>
          </cell>
          <cell r="CH1816">
            <v>0</v>
          </cell>
          <cell r="CI1816">
            <v>0</v>
          </cell>
          <cell r="CJ1816">
            <v>39145.717034079578</v>
          </cell>
          <cell r="CK1816">
            <v>2477.370389571</v>
          </cell>
          <cell r="CL1816">
            <v>1340.4050385957</v>
          </cell>
          <cell r="CM1816">
            <v>10.57056</v>
          </cell>
          <cell r="CN1816">
            <v>27306.117845923454</v>
          </cell>
          <cell r="CO1816">
            <v>2296.8996989399998</v>
          </cell>
          <cell r="CP1816">
            <v>1465.0938793952998</v>
          </cell>
          <cell r="CQ1816">
            <v>8.8426799999999997</v>
          </cell>
          <cell r="CR1816">
            <v>0</v>
          </cell>
          <cell r="CS1816">
            <v>3522.6976457718042</v>
          </cell>
          <cell r="CT1816">
            <v>143198.88044688938</v>
          </cell>
          <cell r="CU1816">
            <v>0</v>
          </cell>
          <cell r="CV1816">
            <v>0</v>
          </cell>
          <cell r="CW1816">
            <v>0</v>
          </cell>
          <cell r="CX1816">
            <v>0</v>
          </cell>
          <cell r="CY1816">
            <v>0</v>
          </cell>
          <cell r="CZ1816">
            <v>15.144359999999999</v>
          </cell>
          <cell r="DA1816">
            <v>0.82799999999999996</v>
          </cell>
          <cell r="DB1816">
            <v>0</v>
          </cell>
          <cell r="DC1816">
            <v>1</v>
          </cell>
        </row>
        <row r="1817">
          <cell r="C1817" t="str">
            <v>WT13.5x269.5</v>
          </cell>
          <cell r="D1817" t="str">
            <v>T</v>
          </cell>
          <cell r="E1817">
            <v>269.5</v>
          </cell>
          <cell r="F1817">
            <v>79.3</v>
          </cell>
          <cell r="G1817">
            <v>16.3</v>
          </cell>
          <cell r="H1817">
            <v>0</v>
          </cell>
          <cell r="I1817">
            <v>0</v>
          </cell>
          <cell r="J1817">
            <v>15.3</v>
          </cell>
          <cell r="K1817">
            <v>0</v>
          </cell>
          <cell r="L1817">
            <v>0</v>
          </cell>
          <cell r="M1817">
            <v>1.97</v>
          </cell>
          <cell r="N1817">
            <v>3.54</v>
          </cell>
          <cell r="O1817">
            <v>0</v>
          </cell>
          <cell r="P1817">
            <v>0</v>
          </cell>
          <cell r="Q1817">
            <v>0</v>
          </cell>
          <cell r="R1817">
            <v>4.33</v>
          </cell>
          <cell r="S1817">
            <v>4.4375</v>
          </cell>
          <cell r="T1817">
            <v>0</v>
          </cell>
          <cell r="V1817">
            <v>0</v>
          </cell>
          <cell r="W1817">
            <v>4.34</v>
          </cell>
          <cell r="X1817">
            <v>0</v>
          </cell>
          <cell r="Y1817">
            <v>0</v>
          </cell>
          <cell r="Z1817">
            <v>2.6</v>
          </cell>
          <cell r="AA1817">
            <v>0</v>
          </cell>
          <cell r="AB1817">
            <v>0</v>
          </cell>
          <cell r="AC1817">
            <v>6.06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1530</v>
          </cell>
          <cell r="AJ1817">
            <v>242</v>
          </cell>
          <cell r="AK1817">
            <v>128</v>
          </cell>
          <cell r="AL1817">
            <v>4.3899999999999997</v>
          </cell>
          <cell r="AM1817">
            <v>1060</v>
          </cell>
          <cell r="AN1817">
            <v>218</v>
          </cell>
          <cell r="AO1817">
            <v>138</v>
          </cell>
          <cell r="AP1817">
            <v>3.65</v>
          </cell>
          <cell r="AQ1817">
            <v>0</v>
          </cell>
          <cell r="AR1817">
            <v>247</v>
          </cell>
          <cell r="AS1817">
            <v>1740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6.27</v>
          </cell>
          <cell r="AZ1817">
            <v>0.83199999999999996</v>
          </cell>
          <cell r="BA1817">
            <v>0</v>
          </cell>
          <cell r="BB1817">
            <v>1</v>
          </cell>
          <cell r="BD1817" t="str">
            <v>WT345x401</v>
          </cell>
          <cell r="BE1817" t="str">
            <v>WT345x401</v>
          </cell>
          <cell r="BF1817">
            <v>401.1</v>
          </cell>
          <cell r="BG1817">
            <v>512.01480329999993</v>
          </cell>
          <cell r="BH1817">
            <v>41.418300000000002</v>
          </cell>
          <cell r="BI1817">
            <v>0</v>
          </cell>
          <cell r="BJ1817">
            <v>0</v>
          </cell>
          <cell r="BK1817">
            <v>38.877299999999998</v>
          </cell>
          <cell r="BL1817">
            <v>0</v>
          </cell>
          <cell r="BM1817">
            <v>0</v>
          </cell>
          <cell r="BN1817">
            <v>5.0057700000000001</v>
          </cell>
          <cell r="BO1817">
            <v>8.9951399999999992</v>
          </cell>
          <cell r="BP1817">
            <v>0</v>
          </cell>
          <cell r="BQ1817">
            <v>0</v>
          </cell>
          <cell r="BR1817">
            <v>0</v>
          </cell>
          <cell r="BS1817">
            <v>11.00253</v>
          </cell>
          <cell r="BT1817">
            <v>11.2756875</v>
          </cell>
          <cell r="BU1817">
            <v>0</v>
          </cell>
          <cell r="BW1817">
            <v>0</v>
          </cell>
          <cell r="BX1817">
            <v>11.027939999999999</v>
          </cell>
          <cell r="BY1817">
            <v>0</v>
          </cell>
          <cell r="BZ1817">
            <v>0</v>
          </cell>
          <cell r="CA1817">
            <v>6.6066000000000003</v>
          </cell>
          <cell r="CB1817">
            <v>0</v>
          </cell>
          <cell r="CC1817">
            <v>0</v>
          </cell>
          <cell r="CD1817">
            <v>6.06</v>
          </cell>
          <cell r="CE1817">
            <v>0</v>
          </cell>
          <cell r="CF1817">
            <v>0</v>
          </cell>
          <cell r="CG1817">
            <v>0</v>
          </cell>
          <cell r="CH1817">
            <v>0</v>
          </cell>
          <cell r="CI1817">
            <v>0</v>
          </cell>
          <cell r="CJ1817">
            <v>63783.756189714331</v>
          </cell>
          <cell r="CK1817">
            <v>3970.3551938819996</v>
          </cell>
          <cell r="CL1817">
            <v>2100.0225818879999</v>
          </cell>
          <cell r="CM1817">
            <v>11.15499</v>
          </cell>
          <cell r="CN1817">
            <v>44190.053307906659</v>
          </cell>
          <cell r="CO1817">
            <v>3576.6009597779998</v>
          </cell>
          <cell r="CP1817">
            <v>2264.086846098</v>
          </cell>
          <cell r="CQ1817">
            <v>9.2746499999999994</v>
          </cell>
          <cell r="CR1817">
            <v>0</v>
          </cell>
          <cell r="CS1817">
            <v>10297.116195332967</v>
          </cell>
          <cell r="CT1817">
            <v>468357.24055937509</v>
          </cell>
          <cell r="CU1817">
            <v>0</v>
          </cell>
          <cell r="CV1817">
            <v>0</v>
          </cell>
          <cell r="CW1817">
            <v>0</v>
          </cell>
          <cell r="CX1817">
            <v>0</v>
          </cell>
          <cell r="CY1817">
            <v>0</v>
          </cell>
          <cell r="CZ1817">
            <v>15.932069999999998</v>
          </cell>
          <cell r="DA1817">
            <v>0.83199999999999996</v>
          </cell>
          <cell r="DB1817">
            <v>0</v>
          </cell>
          <cell r="DC1817">
            <v>1</v>
          </cell>
        </row>
        <row r="1818">
          <cell r="C1818" t="str">
            <v>WT13.5x42</v>
          </cell>
          <cell r="D1818" t="str">
            <v>F</v>
          </cell>
          <cell r="E1818">
            <v>42</v>
          </cell>
          <cell r="F1818">
            <v>12.4</v>
          </cell>
          <cell r="G1818">
            <v>13.4</v>
          </cell>
          <cell r="H1818">
            <v>0</v>
          </cell>
          <cell r="I1818">
            <v>0</v>
          </cell>
          <cell r="J1818">
            <v>9.9600000000000009</v>
          </cell>
          <cell r="K1818">
            <v>0</v>
          </cell>
          <cell r="L1818">
            <v>0</v>
          </cell>
          <cell r="M1818">
            <v>0.46</v>
          </cell>
          <cell r="N1818">
            <v>0.64</v>
          </cell>
          <cell r="O1818">
            <v>0</v>
          </cell>
          <cell r="P1818">
            <v>0</v>
          </cell>
          <cell r="Q1818">
            <v>0</v>
          </cell>
          <cell r="R1818">
            <v>1.24</v>
          </cell>
          <cell r="S1818">
            <v>1.5625</v>
          </cell>
          <cell r="T1818">
            <v>0</v>
          </cell>
          <cell r="V1818">
            <v>0</v>
          </cell>
          <cell r="W1818">
            <v>3.48</v>
          </cell>
          <cell r="X1818">
            <v>0</v>
          </cell>
          <cell r="Y1818">
            <v>0</v>
          </cell>
          <cell r="Z1818">
            <v>0.621</v>
          </cell>
          <cell r="AA1818">
            <v>0</v>
          </cell>
          <cell r="AB1818">
            <v>0</v>
          </cell>
          <cell r="AC1818">
            <v>26.3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216</v>
          </cell>
          <cell r="AJ1818">
            <v>39.200000000000003</v>
          </cell>
          <cell r="AK1818">
            <v>21.9</v>
          </cell>
          <cell r="AL1818">
            <v>4.18</v>
          </cell>
          <cell r="AM1818">
            <v>52.8</v>
          </cell>
          <cell r="AN1818">
            <v>16.600000000000001</v>
          </cell>
          <cell r="AO1818">
            <v>10.6</v>
          </cell>
          <cell r="AP1818">
            <v>2.0699999999999998</v>
          </cell>
          <cell r="AQ1818">
            <v>0</v>
          </cell>
          <cell r="AR1818">
            <v>1.4</v>
          </cell>
          <cell r="AS1818">
            <v>7.79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5.63</v>
          </cell>
          <cell r="AZ1818">
            <v>0.68500000000000005</v>
          </cell>
          <cell r="BA1818">
            <v>0</v>
          </cell>
          <cell r="BB1818">
            <v>0.47499999999999998</v>
          </cell>
          <cell r="BD1818" t="str">
            <v>WT345x62.5</v>
          </cell>
          <cell r="BE1818" t="str">
            <v>WT345x62.5</v>
          </cell>
          <cell r="BF1818">
            <v>62.6</v>
          </cell>
          <cell r="BG1818">
            <v>80.062844400000003</v>
          </cell>
          <cell r="BH1818">
            <v>34.049399999999999</v>
          </cell>
          <cell r="BI1818">
            <v>0</v>
          </cell>
          <cell r="BJ1818">
            <v>0</v>
          </cell>
          <cell r="BK1818">
            <v>25.30836</v>
          </cell>
          <cell r="BL1818">
            <v>0</v>
          </cell>
          <cell r="BM1818">
            <v>0</v>
          </cell>
          <cell r="BN1818">
            <v>1.16886</v>
          </cell>
          <cell r="BO1818">
            <v>1.6262399999999999</v>
          </cell>
          <cell r="BP1818">
            <v>0</v>
          </cell>
          <cell r="BQ1818">
            <v>0</v>
          </cell>
          <cell r="BR1818">
            <v>0</v>
          </cell>
          <cell r="BS1818">
            <v>3.1508400000000001</v>
          </cell>
          <cell r="BT1818">
            <v>3.9703124999999999</v>
          </cell>
          <cell r="BU1818">
            <v>0</v>
          </cell>
          <cell r="BW1818">
            <v>0</v>
          </cell>
          <cell r="BX1818">
            <v>8.8426799999999997</v>
          </cell>
          <cell r="BY1818">
            <v>0</v>
          </cell>
          <cell r="BZ1818">
            <v>0</v>
          </cell>
          <cell r="CA1818">
            <v>1.5779609999999999</v>
          </cell>
          <cell r="CB1818">
            <v>0</v>
          </cell>
          <cell r="CC1818">
            <v>0</v>
          </cell>
          <cell r="CD1818">
            <v>26.3</v>
          </cell>
          <cell r="CE1818">
            <v>0</v>
          </cell>
          <cell r="CF1818">
            <v>0</v>
          </cell>
          <cell r="CG1818">
            <v>0</v>
          </cell>
          <cell r="CH1818">
            <v>0</v>
          </cell>
          <cell r="CI1818">
            <v>0</v>
          </cell>
          <cell r="CJ1818">
            <v>9004.7655797243751</v>
          </cell>
          <cell r="CK1818">
            <v>643.13191570319998</v>
          </cell>
          <cell r="CL1818">
            <v>359.30073861989996</v>
          </cell>
          <cell r="CM1818">
            <v>10.621379999999998</v>
          </cell>
          <cell r="CN1818">
            <v>2201.1649194881807</v>
          </cell>
          <cell r="CO1818">
            <v>272.34667858860001</v>
          </cell>
          <cell r="CP1818">
            <v>173.90812006259998</v>
          </cell>
          <cell r="CQ1818">
            <v>5.2598699999999994</v>
          </cell>
          <cell r="CR1818">
            <v>0</v>
          </cell>
          <cell r="CS1818">
            <v>58.364221350065392</v>
          </cell>
          <cell r="CT1818">
            <v>2096.8407494008802</v>
          </cell>
          <cell r="CU1818">
            <v>0</v>
          </cell>
          <cell r="CV1818">
            <v>0</v>
          </cell>
          <cell r="CW1818">
            <v>0</v>
          </cell>
          <cell r="CX1818">
            <v>0</v>
          </cell>
          <cell r="CY1818">
            <v>0</v>
          </cell>
          <cell r="CZ1818">
            <v>14.305829999999998</v>
          </cell>
          <cell r="DA1818">
            <v>0.68500000000000005</v>
          </cell>
          <cell r="DB1818">
            <v>0</v>
          </cell>
          <cell r="DC1818">
            <v>0.47499999999999998</v>
          </cell>
        </row>
        <row r="1819">
          <cell r="C1819" t="str">
            <v>WT13.5x47</v>
          </cell>
          <cell r="D1819" t="str">
            <v>F</v>
          </cell>
          <cell r="E1819">
            <v>47</v>
          </cell>
          <cell r="F1819">
            <v>13.8</v>
          </cell>
          <cell r="G1819">
            <v>13.5</v>
          </cell>
          <cell r="H1819">
            <v>0</v>
          </cell>
          <cell r="I1819">
            <v>0</v>
          </cell>
          <cell r="J1819">
            <v>9.99</v>
          </cell>
          <cell r="K1819">
            <v>0</v>
          </cell>
          <cell r="L1819">
            <v>0</v>
          </cell>
          <cell r="M1819">
            <v>0.49</v>
          </cell>
          <cell r="N1819">
            <v>0.745</v>
          </cell>
          <cell r="O1819">
            <v>0</v>
          </cell>
          <cell r="P1819">
            <v>0</v>
          </cell>
          <cell r="Q1819">
            <v>0</v>
          </cell>
          <cell r="R1819">
            <v>1.34</v>
          </cell>
          <cell r="S1819">
            <v>1.625</v>
          </cell>
          <cell r="T1819">
            <v>0</v>
          </cell>
          <cell r="V1819">
            <v>0</v>
          </cell>
          <cell r="W1819">
            <v>3.41</v>
          </cell>
          <cell r="X1819">
            <v>0</v>
          </cell>
          <cell r="Y1819">
            <v>0</v>
          </cell>
          <cell r="Z1819">
            <v>0.69199999999999995</v>
          </cell>
          <cell r="AA1819">
            <v>0</v>
          </cell>
          <cell r="AB1819">
            <v>0</v>
          </cell>
          <cell r="AC1819">
            <v>24.7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239</v>
          </cell>
          <cell r="AJ1819">
            <v>42.4</v>
          </cell>
          <cell r="AK1819">
            <v>23.8</v>
          </cell>
          <cell r="AL1819">
            <v>4.16</v>
          </cell>
          <cell r="AM1819">
            <v>62</v>
          </cell>
          <cell r="AN1819">
            <v>19.399999999999999</v>
          </cell>
          <cell r="AO1819">
            <v>12.4</v>
          </cell>
          <cell r="AP1819">
            <v>2.12</v>
          </cell>
          <cell r="AQ1819">
            <v>0</v>
          </cell>
          <cell r="AR1819">
            <v>2.0099999999999998</v>
          </cell>
          <cell r="AS1819">
            <v>10.199999999999999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5.57</v>
          </cell>
          <cell r="AZ1819">
            <v>0.70299999999999996</v>
          </cell>
          <cell r="BA1819">
            <v>0</v>
          </cell>
          <cell r="BB1819">
            <v>0.53</v>
          </cell>
          <cell r="BD1819" t="str">
            <v>WT345x70</v>
          </cell>
          <cell r="BE1819" t="str">
            <v>WT345x70</v>
          </cell>
          <cell r="BF1819">
            <v>70</v>
          </cell>
          <cell r="BG1819">
            <v>89.102197799999999</v>
          </cell>
          <cell r="BH1819">
            <v>34.3035</v>
          </cell>
          <cell r="BI1819">
            <v>0</v>
          </cell>
          <cell r="BJ1819">
            <v>0</v>
          </cell>
          <cell r="BK1819">
            <v>25.384589999999999</v>
          </cell>
          <cell r="BL1819">
            <v>0</v>
          </cell>
          <cell r="BM1819">
            <v>0</v>
          </cell>
          <cell r="BN1819">
            <v>1.24509</v>
          </cell>
          <cell r="BO1819">
            <v>1.8930449999999999</v>
          </cell>
          <cell r="BP1819">
            <v>0</v>
          </cell>
          <cell r="BQ1819">
            <v>0</v>
          </cell>
          <cell r="BR1819">
            <v>0</v>
          </cell>
          <cell r="BS1819">
            <v>3.4049400000000003</v>
          </cell>
          <cell r="BT1819">
            <v>4.1291250000000002</v>
          </cell>
          <cell r="BU1819">
            <v>0</v>
          </cell>
          <cell r="BW1819">
            <v>0</v>
          </cell>
          <cell r="BX1819">
            <v>8.6648099999999992</v>
          </cell>
          <cell r="BY1819">
            <v>0</v>
          </cell>
          <cell r="BZ1819">
            <v>0</v>
          </cell>
          <cell r="CA1819">
            <v>1.7583719999999998</v>
          </cell>
          <cell r="CB1819">
            <v>0</v>
          </cell>
          <cell r="CC1819">
            <v>0</v>
          </cell>
          <cell r="CD1819">
            <v>24.7</v>
          </cell>
          <cell r="CE1819">
            <v>0</v>
          </cell>
          <cell r="CF1819">
            <v>0</v>
          </cell>
          <cell r="CG1819">
            <v>0</v>
          </cell>
          <cell r="CH1819">
            <v>0</v>
          </cell>
          <cell r="CI1819">
            <v>0</v>
          </cell>
          <cell r="CJ1819">
            <v>9963.6063590468784</v>
          </cell>
          <cell r="CK1819">
            <v>695.63248025039991</v>
          </cell>
          <cell r="CL1819">
            <v>390.47294881979997</v>
          </cell>
          <cell r="CM1819">
            <v>10.57056</v>
          </cell>
          <cell r="CN1819">
            <v>2584.7012312171819</v>
          </cell>
          <cell r="CO1819">
            <v>318.28467256739998</v>
          </cell>
          <cell r="CP1819">
            <v>203.43968762040001</v>
          </cell>
          <cell r="CQ1819">
            <v>5.3869199999999999</v>
          </cell>
          <cell r="CR1819">
            <v>0</v>
          </cell>
          <cell r="CS1819">
            <v>83.794346366879594</v>
          </cell>
          <cell r="CT1819">
            <v>2745.5424446584057</v>
          </cell>
          <cell r="CU1819">
            <v>0</v>
          </cell>
          <cell r="CV1819">
            <v>0</v>
          </cell>
          <cell r="CW1819">
            <v>0</v>
          </cell>
          <cell r="CX1819">
            <v>0</v>
          </cell>
          <cell r="CY1819">
            <v>0</v>
          </cell>
          <cell r="CZ1819">
            <v>14.153370000000001</v>
          </cell>
          <cell r="DA1819">
            <v>0.70299999999999996</v>
          </cell>
          <cell r="DB1819">
            <v>0</v>
          </cell>
          <cell r="DC1819">
            <v>0.53</v>
          </cell>
        </row>
        <row r="1820">
          <cell r="C1820" t="str">
            <v>WT13.5x51</v>
          </cell>
          <cell r="D1820" t="str">
            <v>F</v>
          </cell>
          <cell r="E1820">
            <v>51</v>
          </cell>
          <cell r="F1820">
            <v>15</v>
          </cell>
          <cell r="G1820">
            <v>13.5</v>
          </cell>
          <cell r="H1820">
            <v>0</v>
          </cell>
          <cell r="I1820">
            <v>0</v>
          </cell>
          <cell r="J1820">
            <v>10</v>
          </cell>
          <cell r="K1820">
            <v>0</v>
          </cell>
          <cell r="L1820">
            <v>0</v>
          </cell>
          <cell r="M1820">
            <v>0.51500000000000001</v>
          </cell>
          <cell r="N1820">
            <v>0.83</v>
          </cell>
          <cell r="O1820">
            <v>0</v>
          </cell>
          <cell r="P1820">
            <v>0</v>
          </cell>
          <cell r="Q1820">
            <v>0</v>
          </cell>
          <cell r="R1820">
            <v>1.43</v>
          </cell>
          <cell r="S1820">
            <v>1.75</v>
          </cell>
          <cell r="T1820">
            <v>0</v>
          </cell>
          <cell r="V1820">
            <v>0</v>
          </cell>
          <cell r="W1820">
            <v>3.37</v>
          </cell>
          <cell r="X1820">
            <v>0</v>
          </cell>
          <cell r="Y1820">
            <v>0</v>
          </cell>
          <cell r="Z1820">
            <v>0.75</v>
          </cell>
          <cell r="AA1820">
            <v>0</v>
          </cell>
          <cell r="AB1820">
            <v>0</v>
          </cell>
          <cell r="AC1820">
            <v>23.5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258</v>
          </cell>
          <cell r="AJ1820">
            <v>45</v>
          </cell>
          <cell r="AK1820">
            <v>25.3</v>
          </cell>
          <cell r="AL1820">
            <v>4.1399999999999997</v>
          </cell>
          <cell r="AM1820">
            <v>69.599999999999994</v>
          </cell>
          <cell r="AN1820">
            <v>21.7</v>
          </cell>
          <cell r="AO1820">
            <v>13.9</v>
          </cell>
          <cell r="AP1820">
            <v>2.15</v>
          </cell>
          <cell r="AQ1820">
            <v>0</v>
          </cell>
          <cell r="AR1820">
            <v>2.63</v>
          </cell>
          <cell r="AS1820">
            <v>12.6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5.53</v>
          </cell>
          <cell r="AZ1820">
            <v>0.71399999999999997</v>
          </cell>
          <cell r="BA1820">
            <v>0</v>
          </cell>
          <cell r="BB1820">
            <v>0.57799999999999996</v>
          </cell>
          <cell r="BD1820" t="str">
            <v>WT345x76</v>
          </cell>
          <cell r="BE1820" t="str">
            <v>WT345x76</v>
          </cell>
          <cell r="BF1820">
            <v>75.899999999999991</v>
          </cell>
          <cell r="BG1820">
            <v>96.850214999999992</v>
          </cell>
          <cell r="BH1820">
            <v>34.3035</v>
          </cell>
          <cell r="BI1820">
            <v>0</v>
          </cell>
          <cell r="BJ1820">
            <v>0</v>
          </cell>
          <cell r="BK1820">
            <v>25.41</v>
          </cell>
          <cell r="BL1820">
            <v>0</v>
          </cell>
          <cell r="BM1820">
            <v>0</v>
          </cell>
          <cell r="BN1820">
            <v>1.3086150000000001</v>
          </cell>
          <cell r="BO1820">
            <v>2.1090299999999997</v>
          </cell>
          <cell r="BP1820">
            <v>0</v>
          </cell>
          <cell r="BQ1820">
            <v>0</v>
          </cell>
          <cell r="BR1820">
            <v>0</v>
          </cell>
          <cell r="BS1820">
            <v>3.6336299999999997</v>
          </cell>
          <cell r="BT1820">
            <v>4.4467499999999998</v>
          </cell>
          <cell r="BU1820">
            <v>0</v>
          </cell>
          <cell r="BW1820">
            <v>0</v>
          </cell>
          <cell r="BX1820">
            <v>8.5631699999999995</v>
          </cell>
          <cell r="BY1820">
            <v>0</v>
          </cell>
          <cell r="BZ1820">
            <v>0</v>
          </cell>
          <cell r="CA1820">
            <v>1.9057499999999998</v>
          </cell>
          <cell r="CB1820">
            <v>0</v>
          </cell>
          <cell r="CC1820">
            <v>0</v>
          </cell>
          <cell r="CD1820">
            <v>23.5</v>
          </cell>
          <cell r="CE1820">
            <v>0</v>
          </cell>
          <cell r="CF1820">
            <v>0</v>
          </cell>
          <cell r="CG1820">
            <v>0</v>
          </cell>
          <cell r="CH1820">
            <v>0</v>
          </cell>
          <cell r="CI1820">
            <v>0</v>
          </cell>
          <cell r="CJ1820">
            <v>10755.692220226338</v>
          </cell>
          <cell r="CK1820">
            <v>738.28918894499998</v>
          </cell>
          <cell r="CL1820">
            <v>415.08258845130001</v>
          </cell>
          <cell r="CM1820">
            <v>10.519739999999999</v>
          </cell>
          <cell r="CN1820">
            <v>2901.5355756889653</v>
          </cell>
          <cell r="CO1820">
            <v>356.01945333569995</v>
          </cell>
          <cell r="CP1820">
            <v>228.0493272519</v>
          </cell>
          <cell r="CQ1820">
            <v>5.4631499999999997</v>
          </cell>
          <cell r="CR1820">
            <v>0</v>
          </cell>
          <cell r="CS1820">
            <v>109.64135867905142</v>
          </cell>
          <cell r="CT1820">
            <v>3391.5524316368537</v>
          </cell>
          <cell r="CU1820">
            <v>0</v>
          </cell>
          <cell r="CV1820">
            <v>0</v>
          </cell>
          <cell r="CW1820">
            <v>0</v>
          </cell>
          <cell r="CX1820">
            <v>0</v>
          </cell>
          <cell r="CY1820">
            <v>0</v>
          </cell>
          <cell r="CZ1820">
            <v>14.051730000000001</v>
          </cell>
          <cell r="DA1820">
            <v>0.71399999999999997</v>
          </cell>
          <cell r="DB1820">
            <v>0</v>
          </cell>
          <cell r="DC1820">
            <v>0.57799999999999996</v>
          </cell>
        </row>
        <row r="1821">
          <cell r="C1821" t="str">
            <v>WT13.5x57</v>
          </cell>
          <cell r="D1821" t="str">
            <v>F</v>
          </cell>
          <cell r="E1821">
            <v>57</v>
          </cell>
          <cell r="F1821">
            <v>16.8</v>
          </cell>
          <cell r="G1821">
            <v>13.6</v>
          </cell>
          <cell r="H1821">
            <v>0</v>
          </cell>
          <cell r="I1821">
            <v>0</v>
          </cell>
          <cell r="J1821">
            <v>10.1</v>
          </cell>
          <cell r="K1821">
            <v>0</v>
          </cell>
          <cell r="L1821">
            <v>0</v>
          </cell>
          <cell r="M1821">
            <v>0.56999999999999995</v>
          </cell>
          <cell r="N1821">
            <v>0.93</v>
          </cell>
          <cell r="O1821">
            <v>0</v>
          </cell>
          <cell r="P1821">
            <v>0</v>
          </cell>
          <cell r="Q1821">
            <v>0</v>
          </cell>
          <cell r="R1821">
            <v>1.53</v>
          </cell>
          <cell r="S1821">
            <v>1.8125</v>
          </cell>
          <cell r="T1821">
            <v>0</v>
          </cell>
          <cell r="V1821">
            <v>0</v>
          </cell>
          <cell r="W1821">
            <v>3.42</v>
          </cell>
          <cell r="X1821">
            <v>0</v>
          </cell>
          <cell r="Y1821">
            <v>0</v>
          </cell>
          <cell r="Z1821">
            <v>0.83199999999999996</v>
          </cell>
          <cell r="AA1821">
            <v>0</v>
          </cell>
          <cell r="AB1821">
            <v>0</v>
          </cell>
          <cell r="AC1821">
            <v>21.3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289</v>
          </cell>
          <cell r="AJ1821">
            <v>50.4</v>
          </cell>
          <cell r="AK1821">
            <v>28.3</v>
          </cell>
          <cell r="AL1821">
            <v>4.1500000000000004</v>
          </cell>
          <cell r="AM1821">
            <v>79.3</v>
          </cell>
          <cell r="AN1821">
            <v>24.6</v>
          </cell>
          <cell r="AO1821">
            <v>15.8</v>
          </cell>
          <cell r="AP1821">
            <v>2.1800000000000002</v>
          </cell>
          <cell r="AQ1821">
            <v>0</v>
          </cell>
          <cell r="AR1821">
            <v>3.65</v>
          </cell>
          <cell r="AS1821">
            <v>17.5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5.54</v>
          </cell>
          <cell r="AZ1821">
            <v>0.71499999999999997</v>
          </cell>
          <cell r="BA1821">
            <v>0</v>
          </cell>
          <cell r="BB1821">
            <v>0.69799999999999995</v>
          </cell>
          <cell r="BD1821" t="str">
            <v>WT345x85</v>
          </cell>
          <cell r="BE1821" t="str">
            <v>WT345x85</v>
          </cell>
          <cell r="BF1821">
            <v>84.899999999999991</v>
          </cell>
          <cell r="BG1821">
            <v>108.47224079999999</v>
          </cell>
          <cell r="BH1821">
            <v>34.557600000000001</v>
          </cell>
          <cell r="BI1821">
            <v>0</v>
          </cell>
          <cell r="BJ1821">
            <v>0</v>
          </cell>
          <cell r="BK1821">
            <v>25.664099999999998</v>
          </cell>
          <cell r="BL1821">
            <v>0</v>
          </cell>
          <cell r="BM1821">
            <v>0</v>
          </cell>
          <cell r="BN1821">
            <v>1.4483699999999999</v>
          </cell>
          <cell r="BO1821">
            <v>2.36313</v>
          </cell>
          <cell r="BP1821">
            <v>0</v>
          </cell>
          <cell r="BQ1821">
            <v>0</v>
          </cell>
          <cell r="BR1821">
            <v>0</v>
          </cell>
          <cell r="BS1821">
            <v>3.8877299999999999</v>
          </cell>
          <cell r="BT1821">
            <v>4.6055624999999996</v>
          </cell>
          <cell r="BU1821">
            <v>0</v>
          </cell>
          <cell r="BW1821">
            <v>0</v>
          </cell>
          <cell r="BX1821">
            <v>8.6902200000000001</v>
          </cell>
          <cell r="BY1821">
            <v>0</v>
          </cell>
          <cell r="BZ1821">
            <v>0</v>
          </cell>
          <cell r="CA1821">
            <v>2.114112</v>
          </cell>
          <cell r="CB1821">
            <v>0</v>
          </cell>
          <cell r="CC1821">
            <v>0</v>
          </cell>
          <cell r="CD1821">
            <v>21.3</v>
          </cell>
          <cell r="CE1821">
            <v>0</v>
          </cell>
          <cell r="CF1821">
            <v>0</v>
          </cell>
          <cell r="CG1821">
            <v>0</v>
          </cell>
          <cell r="CH1821">
            <v>0</v>
          </cell>
          <cell r="CI1821">
            <v>0</v>
          </cell>
          <cell r="CJ1821">
            <v>12048.042835834929</v>
          </cell>
          <cell r="CK1821">
            <v>826.88389161839996</v>
          </cell>
          <cell r="CL1821">
            <v>464.30186771429999</v>
          </cell>
          <cell r="CM1821">
            <v>10.545150000000001</v>
          </cell>
          <cell r="CN1821">
            <v>3305.916252185847</v>
          </cell>
          <cell r="CO1821">
            <v>403.59808995660001</v>
          </cell>
          <cell r="CP1821">
            <v>259.22153745179997</v>
          </cell>
          <cell r="CQ1821">
            <v>5.5393800000000004</v>
          </cell>
          <cell r="CR1821">
            <v>0</v>
          </cell>
          <cell r="CS1821">
            <v>152.16386280552763</v>
          </cell>
          <cell r="CT1821">
            <v>4710.4894883845191</v>
          </cell>
          <cell r="CU1821">
            <v>0</v>
          </cell>
          <cell r="CV1821">
            <v>0</v>
          </cell>
          <cell r="CW1821">
            <v>0</v>
          </cell>
          <cell r="CX1821">
            <v>0</v>
          </cell>
          <cell r="CY1821">
            <v>0</v>
          </cell>
          <cell r="CZ1821">
            <v>14.07714</v>
          </cell>
          <cell r="DA1821">
            <v>0.71499999999999997</v>
          </cell>
          <cell r="DB1821">
            <v>0</v>
          </cell>
          <cell r="DC1821">
            <v>0.69499999999999995</v>
          </cell>
        </row>
        <row r="1822">
          <cell r="C1822" t="str">
            <v>WT13.5x64.5</v>
          </cell>
          <cell r="D1822" t="str">
            <v>F</v>
          </cell>
          <cell r="E1822">
            <v>64.5</v>
          </cell>
          <cell r="F1822">
            <v>18.899999999999999</v>
          </cell>
          <cell r="G1822">
            <v>13.8</v>
          </cell>
          <cell r="H1822">
            <v>0</v>
          </cell>
          <cell r="I1822">
            <v>0</v>
          </cell>
          <cell r="J1822">
            <v>10</v>
          </cell>
          <cell r="K1822">
            <v>0</v>
          </cell>
          <cell r="L1822">
            <v>0</v>
          </cell>
          <cell r="M1822">
            <v>0.61</v>
          </cell>
          <cell r="N1822">
            <v>1.1000000000000001</v>
          </cell>
          <cell r="O1822">
            <v>0</v>
          </cell>
          <cell r="P1822">
            <v>0</v>
          </cell>
          <cell r="Q1822">
            <v>0</v>
          </cell>
          <cell r="R1822">
            <v>1.7</v>
          </cell>
          <cell r="S1822">
            <v>2</v>
          </cell>
          <cell r="T1822">
            <v>0</v>
          </cell>
          <cell r="V1822">
            <v>0</v>
          </cell>
          <cell r="W1822">
            <v>3.39</v>
          </cell>
          <cell r="X1822">
            <v>0</v>
          </cell>
          <cell r="Y1822">
            <v>0</v>
          </cell>
          <cell r="Z1822">
            <v>0.94499999999999995</v>
          </cell>
          <cell r="AA1822">
            <v>0</v>
          </cell>
          <cell r="AB1822">
            <v>0</v>
          </cell>
          <cell r="AC1822">
            <v>19.899999999999999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323</v>
          </cell>
          <cell r="AJ1822">
            <v>55.1</v>
          </cell>
          <cell r="AK1822">
            <v>31</v>
          </cell>
          <cell r="AL1822">
            <v>4.13</v>
          </cell>
          <cell r="AM1822">
            <v>92.2</v>
          </cell>
          <cell r="AN1822">
            <v>28.8</v>
          </cell>
          <cell r="AO1822">
            <v>18.399999999999999</v>
          </cell>
          <cell r="AP1822">
            <v>2.21</v>
          </cell>
          <cell r="AQ1822">
            <v>0</v>
          </cell>
          <cell r="AR1822">
            <v>5.55</v>
          </cell>
          <cell r="AS1822">
            <v>24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5.48</v>
          </cell>
          <cell r="AZ1822">
            <v>0.73099999999999998</v>
          </cell>
          <cell r="BA1822">
            <v>0</v>
          </cell>
          <cell r="BB1822">
            <v>0.76300000000000001</v>
          </cell>
          <cell r="BD1822" t="str">
            <v>WT345x96</v>
          </cell>
          <cell r="BE1822" t="str">
            <v>WT345x96</v>
          </cell>
          <cell r="BF1822">
            <v>96</v>
          </cell>
          <cell r="BG1822">
            <v>122.03127089999998</v>
          </cell>
          <cell r="BH1822">
            <v>35.065800000000003</v>
          </cell>
          <cell r="BI1822">
            <v>0</v>
          </cell>
          <cell r="BJ1822">
            <v>0</v>
          </cell>
          <cell r="BK1822">
            <v>25.41</v>
          </cell>
          <cell r="BL1822">
            <v>0</v>
          </cell>
          <cell r="BM1822">
            <v>0</v>
          </cell>
          <cell r="BN1822">
            <v>1.5500099999999999</v>
          </cell>
          <cell r="BO1822">
            <v>2.7951000000000001</v>
          </cell>
          <cell r="BP1822">
            <v>0</v>
          </cell>
          <cell r="BQ1822">
            <v>0</v>
          </cell>
          <cell r="BR1822">
            <v>0</v>
          </cell>
          <cell r="BS1822">
            <v>4.3197000000000001</v>
          </cell>
          <cell r="BT1822">
            <v>5.0819999999999999</v>
          </cell>
          <cell r="BU1822">
            <v>0</v>
          </cell>
          <cell r="BW1822">
            <v>0</v>
          </cell>
          <cell r="BX1822">
            <v>8.6139899999999994</v>
          </cell>
          <cell r="BY1822">
            <v>0</v>
          </cell>
          <cell r="BZ1822">
            <v>0</v>
          </cell>
          <cell r="CA1822">
            <v>2.4012449999999999</v>
          </cell>
          <cell r="CB1822">
            <v>0</v>
          </cell>
          <cell r="CC1822">
            <v>0</v>
          </cell>
          <cell r="CD1822">
            <v>19.899999999999999</v>
          </cell>
          <cell r="CE1822">
            <v>0</v>
          </cell>
          <cell r="CF1822">
            <v>0</v>
          </cell>
          <cell r="CG1822">
            <v>0</v>
          </cell>
          <cell r="CH1822">
            <v>0</v>
          </cell>
          <cell r="CI1822">
            <v>0</v>
          </cell>
          <cell r="CJ1822">
            <v>13465.459640050802</v>
          </cell>
          <cell r="CK1822">
            <v>903.99409579709993</v>
          </cell>
          <cell r="CL1822">
            <v>508.59921905099998</v>
          </cell>
          <cell r="CM1822">
            <v>10.49433</v>
          </cell>
          <cell r="CN1822">
            <v>3843.7008631971644</v>
          </cell>
          <cell r="CO1822">
            <v>472.50508092479998</v>
          </cell>
          <cell r="CP1822">
            <v>301.87824614639993</v>
          </cell>
          <cell r="CQ1822">
            <v>5.6156099999999993</v>
          </cell>
          <cell r="CR1822">
            <v>0</v>
          </cell>
          <cell r="CS1822">
            <v>231.37244892347354</v>
          </cell>
          <cell r="CT1822">
            <v>6460.0998697844843</v>
          </cell>
          <cell r="CU1822">
            <v>0</v>
          </cell>
          <cell r="CV1822">
            <v>0</v>
          </cell>
          <cell r="CW1822">
            <v>0</v>
          </cell>
          <cell r="CX1822">
            <v>0</v>
          </cell>
          <cell r="CY1822">
            <v>0</v>
          </cell>
          <cell r="CZ1822">
            <v>13.92468</v>
          </cell>
          <cell r="DA1822">
            <v>0.73099999999999998</v>
          </cell>
          <cell r="DB1822">
            <v>0</v>
          </cell>
          <cell r="DC1822">
            <v>0.76</v>
          </cell>
        </row>
        <row r="1823">
          <cell r="C1823" t="str">
            <v>WT13.5x73</v>
          </cell>
          <cell r="D1823" t="str">
            <v>F</v>
          </cell>
          <cell r="E1823">
            <v>73</v>
          </cell>
          <cell r="F1823">
            <v>21.6</v>
          </cell>
          <cell r="G1823">
            <v>13.7</v>
          </cell>
          <cell r="H1823">
            <v>0</v>
          </cell>
          <cell r="I1823">
            <v>0</v>
          </cell>
          <cell r="J1823">
            <v>14</v>
          </cell>
          <cell r="K1823">
            <v>0</v>
          </cell>
          <cell r="L1823">
            <v>0</v>
          </cell>
          <cell r="M1823">
            <v>0.60499999999999998</v>
          </cell>
          <cell r="N1823">
            <v>0.97499999999999998</v>
          </cell>
          <cell r="O1823">
            <v>0</v>
          </cell>
          <cell r="P1823">
            <v>0</v>
          </cell>
          <cell r="Q1823">
            <v>0</v>
          </cell>
          <cell r="R1823">
            <v>1.76</v>
          </cell>
          <cell r="S1823">
            <v>1.875</v>
          </cell>
          <cell r="T1823">
            <v>0</v>
          </cell>
          <cell r="V1823">
            <v>0</v>
          </cell>
          <cell r="W1823">
            <v>2.94</v>
          </cell>
          <cell r="X1823">
            <v>0</v>
          </cell>
          <cell r="Y1823">
            <v>0</v>
          </cell>
          <cell r="Z1823">
            <v>0.77200000000000002</v>
          </cell>
          <cell r="AA1823">
            <v>0</v>
          </cell>
          <cell r="AB1823">
            <v>0</v>
          </cell>
          <cell r="AC1823">
            <v>19.7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336</v>
          </cell>
          <cell r="AJ1823">
            <v>55</v>
          </cell>
          <cell r="AK1823">
            <v>31.2</v>
          </cell>
          <cell r="AL1823">
            <v>3.95</v>
          </cell>
          <cell r="AM1823">
            <v>222</v>
          </cell>
          <cell r="AN1823">
            <v>48.8</v>
          </cell>
          <cell r="AO1823">
            <v>31.7</v>
          </cell>
          <cell r="AP1823">
            <v>3.2</v>
          </cell>
          <cell r="AQ1823">
            <v>0</v>
          </cell>
          <cell r="AR1823">
            <v>5.62</v>
          </cell>
          <cell r="AS1823">
            <v>31.7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5.64</v>
          </cell>
          <cell r="AZ1823">
            <v>0.81100000000000005</v>
          </cell>
          <cell r="BA1823">
            <v>0</v>
          </cell>
          <cell r="BB1823">
            <v>0.76400000000000001</v>
          </cell>
          <cell r="BD1823" t="str">
            <v>WT345x108.5</v>
          </cell>
          <cell r="BE1823" t="str">
            <v>WT345x108.5</v>
          </cell>
          <cell r="BF1823">
            <v>108.69999999999999</v>
          </cell>
          <cell r="BG1823">
            <v>139.46430960000001</v>
          </cell>
          <cell r="BH1823">
            <v>34.811699999999995</v>
          </cell>
          <cell r="BI1823">
            <v>0</v>
          </cell>
          <cell r="BJ1823">
            <v>0</v>
          </cell>
          <cell r="BK1823">
            <v>35.573999999999998</v>
          </cell>
          <cell r="BL1823">
            <v>0</v>
          </cell>
          <cell r="BM1823">
            <v>0</v>
          </cell>
          <cell r="BN1823">
            <v>1.5373049999999999</v>
          </cell>
          <cell r="BO1823">
            <v>2.4774749999999996</v>
          </cell>
          <cell r="BP1823">
            <v>0</v>
          </cell>
          <cell r="BQ1823">
            <v>0</v>
          </cell>
          <cell r="BR1823">
            <v>0</v>
          </cell>
          <cell r="BS1823">
            <v>4.4721599999999997</v>
          </cell>
          <cell r="BT1823">
            <v>4.7643750000000002</v>
          </cell>
          <cell r="BU1823">
            <v>0</v>
          </cell>
          <cell r="BW1823">
            <v>0</v>
          </cell>
          <cell r="BX1823">
            <v>7.4705399999999997</v>
          </cell>
          <cell r="BY1823">
            <v>0</v>
          </cell>
          <cell r="BZ1823">
            <v>0</v>
          </cell>
          <cell r="CA1823">
            <v>1.961652</v>
          </cell>
          <cell r="CB1823">
            <v>0</v>
          </cell>
          <cell r="CC1823">
            <v>0</v>
          </cell>
          <cell r="CD1823">
            <v>19.7</v>
          </cell>
          <cell r="CE1823">
            <v>0</v>
          </cell>
          <cell r="CF1823">
            <v>0</v>
          </cell>
          <cell r="CG1823">
            <v>0</v>
          </cell>
          <cell r="CH1823">
            <v>0</v>
          </cell>
          <cell r="CI1823">
            <v>0</v>
          </cell>
          <cell r="CJ1823">
            <v>14007.413124015695</v>
          </cell>
          <cell r="CK1823">
            <v>902.3534531549999</v>
          </cell>
          <cell r="CL1823">
            <v>511.88050433519993</v>
          </cell>
          <cell r="CM1823">
            <v>10.036950000000001</v>
          </cell>
          <cell r="CN1823">
            <v>9254.8979569389412</v>
          </cell>
          <cell r="CO1823">
            <v>800.63360934479988</v>
          </cell>
          <cell r="CP1823">
            <v>520.08371754569998</v>
          </cell>
          <cell r="CQ1823">
            <v>8.1311999999999998</v>
          </cell>
          <cell r="CR1823">
            <v>0</v>
          </cell>
          <cell r="CS1823">
            <v>234.29065999097682</v>
          </cell>
          <cell r="CT1823">
            <v>8532.7152446736727</v>
          </cell>
          <cell r="CU1823">
            <v>0</v>
          </cell>
          <cell r="CV1823">
            <v>0</v>
          </cell>
          <cell r="CW1823">
            <v>0</v>
          </cell>
          <cell r="CX1823">
            <v>0</v>
          </cell>
          <cell r="CY1823">
            <v>0</v>
          </cell>
          <cell r="CZ1823">
            <v>14.331239999999999</v>
          </cell>
          <cell r="DA1823">
            <v>0.81100000000000005</v>
          </cell>
          <cell r="DB1823">
            <v>0</v>
          </cell>
          <cell r="DC1823">
            <v>0.76100000000000001</v>
          </cell>
        </row>
        <row r="1824">
          <cell r="C1824" t="str">
            <v>WT13.5x80.5</v>
          </cell>
          <cell r="D1824" t="str">
            <v>F</v>
          </cell>
          <cell r="E1824">
            <v>80.5</v>
          </cell>
          <cell r="F1824">
            <v>23.8</v>
          </cell>
          <cell r="G1824">
            <v>13.8</v>
          </cell>
          <cell r="H1824">
            <v>0</v>
          </cell>
          <cell r="I1824">
            <v>0</v>
          </cell>
          <cell r="J1824">
            <v>14</v>
          </cell>
          <cell r="K1824">
            <v>0</v>
          </cell>
          <cell r="L1824">
            <v>0</v>
          </cell>
          <cell r="M1824">
            <v>0.66</v>
          </cell>
          <cell r="N1824">
            <v>1.08</v>
          </cell>
          <cell r="O1824">
            <v>0</v>
          </cell>
          <cell r="P1824">
            <v>0</v>
          </cell>
          <cell r="Q1824">
            <v>0</v>
          </cell>
          <cell r="R1824">
            <v>1.87</v>
          </cell>
          <cell r="S1824">
            <v>2</v>
          </cell>
          <cell r="T1824">
            <v>0</v>
          </cell>
          <cell r="V1824">
            <v>0</v>
          </cell>
          <cell r="W1824">
            <v>2.98</v>
          </cell>
          <cell r="X1824">
            <v>0</v>
          </cell>
          <cell r="Y1824">
            <v>0</v>
          </cell>
          <cell r="Z1824">
            <v>0.84899999999999998</v>
          </cell>
          <cell r="AA1824">
            <v>0</v>
          </cell>
          <cell r="AB1824">
            <v>0</v>
          </cell>
          <cell r="AC1824">
            <v>18.100000000000001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372</v>
          </cell>
          <cell r="AJ1824">
            <v>60.8</v>
          </cell>
          <cell r="AK1824">
            <v>34.4</v>
          </cell>
          <cell r="AL1824">
            <v>3.95</v>
          </cell>
          <cell r="AM1824">
            <v>248</v>
          </cell>
          <cell r="AN1824">
            <v>54.5</v>
          </cell>
          <cell r="AO1824">
            <v>35.4</v>
          </cell>
          <cell r="AP1824">
            <v>3.23</v>
          </cell>
          <cell r="AQ1824">
            <v>0</v>
          </cell>
          <cell r="AR1824">
            <v>7.53</v>
          </cell>
          <cell r="AS1824">
            <v>42.7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5.66</v>
          </cell>
          <cell r="AZ1824">
            <v>0.81399999999999995</v>
          </cell>
          <cell r="BA1824">
            <v>0</v>
          </cell>
          <cell r="BB1824">
            <v>0.85099999999999998</v>
          </cell>
          <cell r="BD1824" t="str">
            <v>WT345x120</v>
          </cell>
          <cell r="BE1824" t="str">
            <v>WT345x120</v>
          </cell>
          <cell r="BF1824">
            <v>119.89999999999999</v>
          </cell>
          <cell r="BG1824">
            <v>153.6690078</v>
          </cell>
          <cell r="BH1824">
            <v>35.065800000000003</v>
          </cell>
          <cell r="BI1824">
            <v>0</v>
          </cell>
          <cell r="BJ1824">
            <v>0</v>
          </cell>
          <cell r="BK1824">
            <v>35.573999999999998</v>
          </cell>
          <cell r="BL1824">
            <v>0</v>
          </cell>
          <cell r="BM1824">
            <v>0</v>
          </cell>
          <cell r="BN1824">
            <v>1.67706</v>
          </cell>
          <cell r="BO1824">
            <v>2.7442800000000003</v>
          </cell>
          <cell r="BP1824">
            <v>0</v>
          </cell>
          <cell r="BQ1824">
            <v>0</v>
          </cell>
          <cell r="BR1824">
            <v>0</v>
          </cell>
          <cell r="BS1824">
            <v>4.7516699999999998</v>
          </cell>
          <cell r="BT1824">
            <v>5.0819999999999999</v>
          </cell>
          <cell r="BU1824">
            <v>0</v>
          </cell>
          <cell r="BW1824">
            <v>0</v>
          </cell>
          <cell r="BX1824">
            <v>7.5721799999999995</v>
          </cell>
          <cell r="BY1824">
            <v>0</v>
          </cell>
          <cell r="BZ1824">
            <v>0</v>
          </cell>
          <cell r="CA1824">
            <v>2.1573089999999997</v>
          </cell>
          <cell r="CB1824">
            <v>0</v>
          </cell>
          <cell r="CC1824">
            <v>0</v>
          </cell>
          <cell r="CD1824">
            <v>18.100000000000001</v>
          </cell>
          <cell r="CE1824">
            <v>0</v>
          </cell>
          <cell r="CF1824">
            <v>0</v>
          </cell>
          <cell r="CG1824">
            <v>0</v>
          </cell>
          <cell r="CH1824">
            <v>0</v>
          </cell>
          <cell r="CI1824">
            <v>0</v>
          </cell>
          <cell r="CJ1824">
            <v>15508.207387303091</v>
          </cell>
          <cell r="CK1824">
            <v>997.5107263967999</v>
          </cell>
          <cell r="CL1824">
            <v>564.38106888239997</v>
          </cell>
          <cell r="CM1824">
            <v>10.036950000000001</v>
          </cell>
          <cell r="CN1824">
            <v>10338.804924868728</v>
          </cell>
          <cell r="CO1824">
            <v>894.15023994449996</v>
          </cell>
          <cell r="CP1824">
            <v>580.78749530339996</v>
          </cell>
          <cell r="CQ1824">
            <v>8.2074300000000004</v>
          </cell>
          <cell r="CR1824">
            <v>0</v>
          </cell>
          <cell r="CS1824">
            <v>313.91613340428034</v>
          </cell>
          <cell r="CT1824">
            <v>11493.594351658228</v>
          </cell>
          <cell r="CU1824">
            <v>0</v>
          </cell>
          <cell r="CV1824">
            <v>0</v>
          </cell>
          <cell r="CW1824">
            <v>0</v>
          </cell>
          <cell r="CX1824">
            <v>0</v>
          </cell>
          <cell r="CY1824">
            <v>0</v>
          </cell>
          <cell r="CZ1824">
            <v>14.382059999999999</v>
          </cell>
          <cell r="DA1824">
            <v>0.81399999999999995</v>
          </cell>
          <cell r="DB1824">
            <v>0</v>
          </cell>
          <cell r="DC1824">
            <v>0.84899999999999998</v>
          </cell>
        </row>
        <row r="1825">
          <cell r="C1825" t="str">
            <v>WT13.5x89</v>
          </cell>
          <cell r="D1825" t="str">
            <v>F</v>
          </cell>
          <cell r="E1825">
            <v>89</v>
          </cell>
          <cell r="F1825">
            <v>26.2</v>
          </cell>
          <cell r="G1825">
            <v>13.9</v>
          </cell>
          <cell r="H1825">
            <v>0</v>
          </cell>
          <cell r="I1825">
            <v>0</v>
          </cell>
          <cell r="J1825">
            <v>14.1</v>
          </cell>
          <cell r="K1825">
            <v>0</v>
          </cell>
          <cell r="L1825">
            <v>0</v>
          </cell>
          <cell r="M1825">
            <v>0.72499999999999998</v>
          </cell>
          <cell r="N1825">
            <v>1.19</v>
          </cell>
          <cell r="O1825">
            <v>0</v>
          </cell>
          <cell r="P1825">
            <v>0</v>
          </cell>
          <cell r="Q1825">
            <v>0</v>
          </cell>
          <cell r="R1825">
            <v>1.98</v>
          </cell>
          <cell r="S1825">
            <v>2.0625</v>
          </cell>
          <cell r="T1825">
            <v>0</v>
          </cell>
          <cell r="V1825">
            <v>0</v>
          </cell>
          <cell r="W1825">
            <v>3.04</v>
          </cell>
          <cell r="X1825">
            <v>0</v>
          </cell>
          <cell r="Y1825">
            <v>0</v>
          </cell>
          <cell r="Z1825">
            <v>0.93200000000000005</v>
          </cell>
          <cell r="AA1825">
            <v>0</v>
          </cell>
          <cell r="AB1825">
            <v>0</v>
          </cell>
          <cell r="AC1825">
            <v>16.5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414</v>
          </cell>
          <cell r="AJ1825">
            <v>67.7</v>
          </cell>
          <cell r="AK1825">
            <v>38.200000000000003</v>
          </cell>
          <cell r="AL1825">
            <v>3.97</v>
          </cell>
          <cell r="AM1825">
            <v>278</v>
          </cell>
          <cell r="AN1825">
            <v>60.8</v>
          </cell>
          <cell r="AO1825">
            <v>39.4</v>
          </cell>
          <cell r="AP1825">
            <v>3.25</v>
          </cell>
          <cell r="AQ1825">
            <v>0</v>
          </cell>
          <cell r="AR1825">
            <v>10</v>
          </cell>
          <cell r="AS1825">
            <v>57.7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5.69</v>
          </cell>
          <cell r="AZ1825">
            <v>0.81499999999999995</v>
          </cell>
          <cell r="BA1825">
            <v>0</v>
          </cell>
          <cell r="BB1825">
            <v>0.93799999999999994</v>
          </cell>
          <cell r="BD1825" t="str">
            <v>WT345x132.5</v>
          </cell>
          <cell r="BE1825" t="str">
            <v>WT345x132.5</v>
          </cell>
          <cell r="BF1825">
            <v>132.5</v>
          </cell>
          <cell r="BG1825">
            <v>169.16504219999999</v>
          </cell>
          <cell r="BH1825">
            <v>35.319899999999997</v>
          </cell>
          <cell r="BI1825">
            <v>0</v>
          </cell>
          <cell r="BJ1825">
            <v>0</v>
          </cell>
          <cell r="BK1825">
            <v>35.828099999999999</v>
          </cell>
          <cell r="BL1825">
            <v>0</v>
          </cell>
          <cell r="BM1825">
            <v>0</v>
          </cell>
          <cell r="BN1825">
            <v>1.8422249999999998</v>
          </cell>
          <cell r="BO1825">
            <v>3.02379</v>
          </cell>
          <cell r="BP1825">
            <v>0</v>
          </cell>
          <cell r="BQ1825">
            <v>0</v>
          </cell>
          <cell r="BR1825">
            <v>0</v>
          </cell>
          <cell r="BS1825">
            <v>5.03118</v>
          </cell>
          <cell r="BT1825">
            <v>5.2408124999999997</v>
          </cell>
          <cell r="BU1825">
            <v>0</v>
          </cell>
          <cell r="BW1825">
            <v>0</v>
          </cell>
          <cell r="BX1825">
            <v>7.72464</v>
          </cell>
          <cell r="BY1825">
            <v>0</v>
          </cell>
          <cell r="BZ1825">
            <v>0</v>
          </cell>
          <cell r="CA1825">
            <v>2.3682120000000002</v>
          </cell>
          <cell r="CB1825">
            <v>0</v>
          </cell>
          <cell r="CC1825">
            <v>0</v>
          </cell>
          <cell r="CD1825">
            <v>16.5</v>
          </cell>
          <cell r="CE1825">
            <v>0</v>
          </cell>
          <cell r="CF1825">
            <v>0</v>
          </cell>
          <cell r="CG1825">
            <v>0</v>
          </cell>
          <cell r="CH1825">
            <v>0</v>
          </cell>
          <cell r="CI1825">
            <v>0</v>
          </cell>
          <cell r="CJ1825">
            <v>17259.134027805052</v>
          </cell>
          <cell r="CK1825">
            <v>1110.7150687016999</v>
          </cell>
          <cell r="CL1825">
            <v>626.72548928219999</v>
          </cell>
          <cell r="CM1825">
            <v>10.087770000000001</v>
          </cell>
          <cell r="CN1825">
            <v>11589.466810941558</v>
          </cell>
          <cell r="CO1825">
            <v>997.5107263967999</v>
          </cell>
          <cell r="CP1825">
            <v>646.41320098739993</v>
          </cell>
          <cell r="CQ1825">
            <v>8.2582500000000003</v>
          </cell>
          <cell r="CR1825">
            <v>0</v>
          </cell>
          <cell r="CS1825">
            <v>416.88729535761001</v>
          </cell>
          <cell r="CT1825">
            <v>15531.15677027353</v>
          </cell>
          <cell r="CU1825">
            <v>0</v>
          </cell>
          <cell r="CV1825">
            <v>0</v>
          </cell>
          <cell r="CW1825">
            <v>0</v>
          </cell>
          <cell r="CX1825">
            <v>0</v>
          </cell>
          <cell r="CY1825">
            <v>0</v>
          </cell>
          <cell r="CZ1825">
            <v>14.45829</v>
          </cell>
          <cell r="DA1825">
            <v>0.81499999999999995</v>
          </cell>
          <cell r="DB1825">
            <v>0</v>
          </cell>
          <cell r="DC1825">
            <v>0.93600000000000005</v>
          </cell>
        </row>
        <row r="1826">
          <cell r="C1826" t="str">
            <v>WT13.5x97</v>
          </cell>
          <cell r="D1826" t="str">
            <v>F</v>
          </cell>
          <cell r="E1826">
            <v>97</v>
          </cell>
          <cell r="F1826">
            <v>28.6</v>
          </cell>
          <cell r="G1826">
            <v>14.1</v>
          </cell>
          <cell r="H1826">
            <v>0</v>
          </cell>
          <cell r="I1826">
            <v>0</v>
          </cell>
          <cell r="J1826">
            <v>14</v>
          </cell>
          <cell r="K1826">
            <v>0</v>
          </cell>
          <cell r="L1826">
            <v>0</v>
          </cell>
          <cell r="M1826">
            <v>0.75</v>
          </cell>
          <cell r="N1826">
            <v>1.34</v>
          </cell>
          <cell r="O1826">
            <v>0</v>
          </cell>
          <cell r="P1826">
            <v>0</v>
          </cell>
          <cell r="Q1826">
            <v>0</v>
          </cell>
          <cell r="R1826">
            <v>2.13</v>
          </cell>
          <cell r="S1826">
            <v>2.25</v>
          </cell>
          <cell r="T1826">
            <v>0</v>
          </cell>
          <cell r="V1826">
            <v>0</v>
          </cell>
          <cell r="W1826">
            <v>3.02</v>
          </cell>
          <cell r="X1826">
            <v>0</v>
          </cell>
          <cell r="Y1826">
            <v>0</v>
          </cell>
          <cell r="Z1826">
            <v>1.02</v>
          </cell>
          <cell r="AA1826">
            <v>0</v>
          </cell>
          <cell r="AB1826">
            <v>0</v>
          </cell>
          <cell r="AC1826">
            <v>15.9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444</v>
          </cell>
          <cell r="AJ1826">
            <v>71.8</v>
          </cell>
          <cell r="AK1826">
            <v>40.299999999999997</v>
          </cell>
          <cell r="AL1826">
            <v>3.94</v>
          </cell>
          <cell r="AM1826">
            <v>309</v>
          </cell>
          <cell r="AN1826">
            <v>67.8</v>
          </cell>
          <cell r="AO1826">
            <v>44.1</v>
          </cell>
          <cell r="AP1826">
            <v>3.29</v>
          </cell>
          <cell r="AQ1826">
            <v>0</v>
          </cell>
          <cell r="AR1826">
            <v>13.5</v>
          </cell>
          <cell r="AS1826">
            <v>74.3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5.64</v>
          </cell>
          <cell r="AZ1826">
            <v>0.82599999999999996</v>
          </cell>
          <cell r="BA1826">
            <v>0</v>
          </cell>
          <cell r="BB1826">
            <v>0.96099999999999997</v>
          </cell>
          <cell r="BD1826" t="str">
            <v>WT345x144.5</v>
          </cell>
          <cell r="BE1826" t="str">
            <v>WT345x144.5</v>
          </cell>
          <cell r="BF1826">
            <v>144.4</v>
          </cell>
          <cell r="BG1826">
            <v>184.6610766</v>
          </cell>
          <cell r="BH1826">
            <v>35.828099999999999</v>
          </cell>
          <cell r="BI1826">
            <v>0</v>
          </cell>
          <cell r="BJ1826">
            <v>0</v>
          </cell>
          <cell r="BK1826">
            <v>35.573999999999998</v>
          </cell>
          <cell r="BL1826">
            <v>0</v>
          </cell>
          <cell r="BM1826">
            <v>0</v>
          </cell>
          <cell r="BN1826">
            <v>1.9057499999999998</v>
          </cell>
          <cell r="BO1826">
            <v>3.4049400000000003</v>
          </cell>
          <cell r="BP1826">
            <v>0</v>
          </cell>
          <cell r="BQ1826">
            <v>0</v>
          </cell>
          <cell r="BR1826">
            <v>0</v>
          </cell>
          <cell r="BS1826">
            <v>5.4123299999999999</v>
          </cell>
          <cell r="BT1826">
            <v>5.7172499999999999</v>
          </cell>
          <cell r="BU1826">
            <v>0</v>
          </cell>
          <cell r="BW1826">
            <v>0</v>
          </cell>
          <cell r="BX1826">
            <v>7.6738200000000001</v>
          </cell>
          <cell r="BY1826">
            <v>0</v>
          </cell>
          <cell r="BZ1826">
            <v>0</v>
          </cell>
          <cell r="CA1826">
            <v>2.5918199999999998</v>
          </cell>
          <cell r="CB1826">
            <v>0</v>
          </cell>
          <cell r="CC1826">
            <v>0</v>
          </cell>
          <cell r="CD1826">
            <v>15.9</v>
          </cell>
          <cell r="CE1826">
            <v>0</v>
          </cell>
          <cell r="CF1826">
            <v>0</v>
          </cell>
          <cell r="CG1826">
            <v>0</v>
          </cell>
          <cell r="CH1826">
            <v>0</v>
          </cell>
          <cell r="CI1826">
            <v>0</v>
          </cell>
          <cell r="CJ1826">
            <v>18509.795913877882</v>
          </cell>
          <cell r="CK1826">
            <v>1177.9814170277998</v>
          </cell>
          <cell r="CL1826">
            <v>661.17898476629989</v>
          </cell>
          <cell r="CM1826">
            <v>10.01154</v>
          </cell>
          <cell r="CN1826">
            <v>12881.817426550149</v>
          </cell>
          <cell r="CO1826">
            <v>1112.3557113437998</v>
          </cell>
          <cell r="CP1826">
            <v>723.52340516610002</v>
          </cell>
          <cell r="CQ1826">
            <v>8.35989</v>
          </cell>
          <cell r="CR1826">
            <v>0</v>
          </cell>
          <cell r="CS1826">
            <v>562.79784873277345</v>
          </cell>
          <cell r="CT1826">
            <v>19999.39251354113</v>
          </cell>
          <cell r="CU1826">
            <v>0</v>
          </cell>
          <cell r="CV1826">
            <v>0</v>
          </cell>
          <cell r="CW1826">
            <v>0</v>
          </cell>
          <cell r="CX1826">
            <v>0</v>
          </cell>
          <cell r="CY1826">
            <v>0</v>
          </cell>
          <cell r="CZ1826">
            <v>14.331239999999999</v>
          </cell>
          <cell r="DA1826">
            <v>0.82599999999999996</v>
          </cell>
          <cell r="DB1826">
            <v>0</v>
          </cell>
          <cell r="DC1826">
            <v>0.95800000000000007</v>
          </cell>
        </row>
        <row r="1827">
          <cell r="C1827" t="str">
            <v>WT15x105.5</v>
          </cell>
          <cell r="D1827" t="str">
            <v>F</v>
          </cell>
          <cell r="E1827">
            <v>105.5</v>
          </cell>
          <cell r="F1827">
            <v>31.1</v>
          </cell>
          <cell r="G1827">
            <v>15.5</v>
          </cell>
          <cell r="H1827">
            <v>0</v>
          </cell>
          <cell r="I1827">
            <v>0</v>
          </cell>
          <cell r="J1827">
            <v>15.1</v>
          </cell>
          <cell r="K1827">
            <v>0</v>
          </cell>
          <cell r="L1827">
            <v>0</v>
          </cell>
          <cell r="M1827">
            <v>0.77500000000000002</v>
          </cell>
          <cell r="N1827">
            <v>1.32</v>
          </cell>
          <cell r="O1827">
            <v>0</v>
          </cell>
          <cell r="P1827">
            <v>0</v>
          </cell>
          <cell r="Q1827">
            <v>0</v>
          </cell>
          <cell r="R1827">
            <v>2.1</v>
          </cell>
          <cell r="S1827">
            <v>2.25</v>
          </cell>
          <cell r="T1827">
            <v>0</v>
          </cell>
          <cell r="V1827">
            <v>0</v>
          </cell>
          <cell r="W1827">
            <v>3.39</v>
          </cell>
          <cell r="X1827">
            <v>0</v>
          </cell>
          <cell r="Y1827">
            <v>0</v>
          </cell>
          <cell r="Z1827">
            <v>1.03</v>
          </cell>
          <cell r="AA1827">
            <v>0</v>
          </cell>
          <cell r="AB1827">
            <v>0</v>
          </cell>
          <cell r="AC1827">
            <v>17.2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610</v>
          </cell>
          <cell r="AJ1827">
            <v>89.5</v>
          </cell>
          <cell r="AK1827">
            <v>50.5</v>
          </cell>
          <cell r="AL1827">
            <v>4.43</v>
          </cell>
          <cell r="AM1827">
            <v>378</v>
          </cell>
          <cell r="AN1827">
            <v>77.2</v>
          </cell>
          <cell r="AO1827">
            <v>50.1</v>
          </cell>
          <cell r="AP1827">
            <v>3.49</v>
          </cell>
          <cell r="AQ1827">
            <v>0</v>
          </cell>
          <cell r="AR1827">
            <v>14.1</v>
          </cell>
          <cell r="AS1827">
            <v>96.4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6.26</v>
          </cell>
          <cell r="AZ1827">
            <v>0.81</v>
          </cell>
          <cell r="BA1827">
            <v>0</v>
          </cell>
          <cell r="BB1827">
            <v>0.89900000000000002</v>
          </cell>
          <cell r="BD1827" t="str">
            <v>WT380x157</v>
          </cell>
          <cell r="BE1827" t="str">
            <v>WT380x157</v>
          </cell>
          <cell r="BF1827">
            <v>157.1</v>
          </cell>
          <cell r="BG1827">
            <v>200.80277910000001</v>
          </cell>
          <cell r="BH1827">
            <v>39.3855</v>
          </cell>
          <cell r="BI1827">
            <v>0</v>
          </cell>
          <cell r="BJ1827">
            <v>0</v>
          </cell>
          <cell r="BK1827">
            <v>38.369099999999996</v>
          </cell>
          <cell r="BL1827">
            <v>0</v>
          </cell>
          <cell r="BM1827">
            <v>0</v>
          </cell>
          <cell r="BN1827">
            <v>1.9692750000000001</v>
          </cell>
          <cell r="BO1827">
            <v>3.35412</v>
          </cell>
          <cell r="BP1827">
            <v>0</v>
          </cell>
          <cell r="BQ1827">
            <v>0</v>
          </cell>
          <cell r="BR1827">
            <v>0</v>
          </cell>
          <cell r="BS1827">
            <v>5.3361000000000001</v>
          </cell>
          <cell r="BT1827">
            <v>5.7172499999999999</v>
          </cell>
          <cell r="BU1827">
            <v>0</v>
          </cell>
          <cell r="BW1827">
            <v>0</v>
          </cell>
          <cell r="BX1827">
            <v>8.6139899999999994</v>
          </cell>
          <cell r="BY1827">
            <v>0</v>
          </cell>
          <cell r="BZ1827">
            <v>0</v>
          </cell>
          <cell r="CA1827">
            <v>2.6172300000000002</v>
          </cell>
          <cell r="CB1827">
            <v>0</v>
          </cell>
          <cell r="CC1827">
            <v>0</v>
          </cell>
          <cell r="CD1827">
            <v>17.2</v>
          </cell>
          <cell r="CE1827">
            <v>0</v>
          </cell>
          <cell r="CF1827">
            <v>0</v>
          </cell>
          <cell r="CG1827">
            <v>0</v>
          </cell>
          <cell r="CH1827">
            <v>0</v>
          </cell>
          <cell r="CI1827">
            <v>0</v>
          </cell>
          <cell r="CJ1827">
            <v>25430.125016814211</v>
          </cell>
          <cell r="CK1827">
            <v>1468.3751646794999</v>
          </cell>
          <cell r="CL1827">
            <v>828.52453426049999</v>
          </cell>
          <cell r="CM1827">
            <v>11.256629999999999</v>
          </cell>
          <cell r="CN1827">
            <v>15758.339764517657</v>
          </cell>
          <cell r="CO1827">
            <v>1266.5761197012</v>
          </cell>
          <cell r="CP1827">
            <v>821.96196369209997</v>
          </cell>
          <cell r="CQ1827">
            <v>8.8680900000000005</v>
          </cell>
          <cell r="CR1827">
            <v>0</v>
          </cell>
          <cell r="CS1827">
            <v>587.81108645423012</v>
          </cell>
          <cell r="CT1827">
            <v>25948.06781030101</v>
          </cell>
          <cell r="CU1827">
            <v>0</v>
          </cell>
          <cell r="CV1827">
            <v>0</v>
          </cell>
          <cell r="CW1827">
            <v>0</v>
          </cell>
          <cell r="CX1827">
            <v>0</v>
          </cell>
          <cell r="CY1827">
            <v>0</v>
          </cell>
          <cell r="CZ1827">
            <v>15.906659999999999</v>
          </cell>
          <cell r="DA1827">
            <v>0.81</v>
          </cell>
          <cell r="DB1827">
            <v>0</v>
          </cell>
          <cell r="DC1827">
            <v>0.89700000000000002</v>
          </cell>
        </row>
        <row r="1828">
          <cell r="C1828" t="str">
            <v>WT15x117.5</v>
          </cell>
          <cell r="D1828" t="str">
            <v>F</v>
          </cell>
          <cell r="E1828">
            <v>117.5</v>
          </cell>
          <cell r="F1828">
            <v>34.6</v>
          </cell>
          <cell r="G1828">
            <v>15.7</v>
          </cell>
          <cell r="H1828">
            <v>0</v>
          </cell>
          <cell r="I1828">
            <v>0</v>
          </cell>
          <cell r="J1828">
            <v>15.1</v>
          </cell>
          <cell r="K1828">
            <v>0</v>
          </cell>
          <cell r="L1828">
            <v>0</v>
          </cell>
          <cell r="M1828">
            <v>0.83</v>
          </cell>
          <cell r="N1828">
            <v>1.5</v>
          </cell>
          <cell r="O1828">
            <v>0</v>
          </cell>
          <cell r="P1828">
            <v>0</v>
          </cell>
          <cell r="Q1828">
            <v>0</v>
          </cell>
          <cell r="R1828">
            <v>2.29</v>
          </cell>
          <cell r="S1828">
            <v>2.375</v>
          </cell>
          <cell r="T1828">
            <v>0</v>
          </cell>
          <cell r="V1828">
            <v>0</v>
          </cell>
          <cell r="W1828">
            <v>3.41</v>
          </cell>
          <cell r="X1828">
            <v>0</v>
          </cell>
          <cell r="Y1828">
            <v>0</v>
          </cell>
          <cell r="Z1828">
            <v>1.1499999999999999</v>
          </cell>
          <cell r="AA1828">
            <v>0</v>
          </cell>
          <cell r="AB1828">
            <v>0</v>
          </cell>
          <cell r="AC1828">
            <v>16.100000000000001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674</v>
          </cell>
          <cell r="AJ1828">
            <v>98.2</v>
          </cell>
          <cell r="AK1828">
            <v>55.1</v>
          </cell>
          <cell r="AL1828">
            <v>4.41</v>
          </cell>
          <cell r="AM1828">
            <v>427</v>
          </cell>
          <cell r="AN1828">
            <v>87.5</v>
          </cell>
          <cell r="AO1828">
            <v>56.8</v>
          </cell>
          <cell r="AP1828">
            <v>3.51</v>
          </cell>
          <cell r="AQ1828">
            <v>0</v>
          </cell>
          <cell r="AR1828">
            <v>20.100000000000001</v>
          </cell>
          <cell r="AS1828">
            <v>133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6.24</v>
          </cell>
          <cell r="AZ1828">
            <v>0.81799999999999995</v>
          </cell>
          <cell r="BA1828">
            <v>0</v>
          </cell>
          <cell r="BB1828">
            <v>0.95499999999999996</v>
          </cell>
          <cell r="BD1828" t="str">
            <v>WT380x175</v>
          </cell>
          <cell r="BE1828" t="str">
            <v>WT380x175</v>
          </cell>
          <cell r="BF1828">
            <v>174.9</v>
          </cell>
          <cell r="BG1828">
            <v>223.40116259999999</v>
          </cell>
          <cell r="BH1828">
            <v>39.893699999999995</v>
          </cell>
          <cell r="BI1828">
            <v>0</v>
          </cell>
          <cell r="BJ1828">
            <v>0</v>
          </cell>
          <cell r="BK1828">
            <v>38.369099999999996</v>
          </cell>
          <cell r="BL1828">
            <v>0</v>
          </cell>
          <cell r="BM1828">
            <v>0</v>
          </cell>
          <cell r="BN1828">
            <v>2.1090299999999997</v>
          </cell>
          <cell r="BO1828">
            <v>3.8114999999999997</v>
          </cell>
          <cell r="BP1828">
            <v>0</v>
          </cell>
          <cell r="BQ1828">
            <v>0</v>
          </cell>
          <cell r="BR1828">
            <v>0</v>
          </cell>
          <cell r="BS1828">
            <v>5.8188899999999997</v>
          </cell>
          <cell r="BT1828">
            <v>6.0348749999999995</v>
          </cell>
          <cell r="BU1828">
            <v>0</v>
          </cell>
          <cell r="BW1828">
            <v>0</v>
          </cell>
          <cell r="BX1828">
            <v>8.6648099999999992</v>
          </cell>
          <cell r="BY1828">
            <v>0</v>
          </cell>
          <cell r="BZ1828">
            <v>0</v>
          </cell>
          <cell r="CA1828">
            <v>2.9221499999999998</v>
          </cell>
          <cell r="CB1828">
            <v>0</v>
          </cell>
          <cell r="CC1828">
            <v>0</v>
          </cell>
          <cell r="CD1828">
            <v>16.100000000000001</v>
          </cell>
          <cell r="CE1828">
            <v>0</v>
          </cell>
          <cell r="CF1828">
            <v>0</v>
          </cell>
          <cell r="CG1828">
            <v>0</v>
          </cell>
          <cell r="CH1828">
            <v>0</v>
          </cell>
          <cell r="CI1828">
            <v>0</v>
          </cell>
          <cell r="CJ1828">
            <v>28098.203707102912</v>
          </cell>
          <cell r="CK1828">
            <v>1611.1110745422</v>
          </cell>
          <cell r="CL1828">
            <v>903.99409579709993</v>
          </cell>
          <cell r="CM1828">
            <v>11.20581</v>
          </cell>
          <cell r="CN1828">
            <v>17801.087511769947</v>
          </cell>
          <cell r="CO1828">
            <v>1435.5623118374999</v>
          </cell>
          <cell r="CP1828">
            <v>931.88502071279993</v>
          </cell>
          <cell r="CQ1828">
            <v>8.9189099999999986</v>
          </cell>
          <cell r="CR1828">
            <v>0</v>
          </cell>
          <cell r="CS1828">
            <v>837.94346366879608</v>
          </cell>
          <cell r="CT1828">
            <v>35799.720111722345</v>
          </cell>
          <cell r="CU1828">
            <v>0</v>
          </cell>
          <cell r="CV1828">
            <v>0</v>
          </cell>
          <cell r="CW1828">
            <v>0</v>
          </cell>
          <cell r="CX1828">
            <v>0</v>
          </cell>
          <cell r="CY1828">
            <v>0</v>
          </cell>
          <cell r="CZ1828">
            <v>15.855840000000001</v>
          </cell>
          <cell r="DA1828">
            <v>0.81799999999999995</v>
          </cell>
          <cell r="DB1828">
            <v>0</v>
          </cell>
          <cell r="DC1828">
            <v>0.95300000000000007</v>
          </cell>
        </row>
        <row r="1829">
          <cell r="C1829" t="str">
            <v>WT15x130.5</v>
          </cell>
          <cell r="D1829" t="str">
            <v>F</v>
          </cell>
          <cell r="E1829">
            <v>130.5</v>
          </cell>
          <cell r="F1829">
            <v>38.4</v>
          </cell>
          <cell r="G1829">
            <v>15.8</v>
          </cell>
          <cell r="H1829">
            <v>0</v>
          </cell>
          <cell r="I1829">
            <v>0</v>
          </cell>
          <cell r="J1829">
            <v>15.2</v>
          </cell>
          <cell r="K1829">
            <v>0</v>
          </cell>
          <cell r="L1829">
            <v>0</v>
          </cell>
          <cell r="M1829">
            <v>0.93</v>
          </cell>
          <cell r="N1829">
            <v>1.65</v>
          </cell>
          <cell r="O1829">
            <v>0</v>
          </cell>
          <cell r="P1829">
            <v>0</v>
          </cell>
          <cell r="Q1829">
            <v>0</v>
          </cell>
          <cell r="R1829">
            <v>2.44</v>
          </cell>
          <cell r="S1829">
            <v>2.5625</v>
          </cell>
          <cell r="T1829">
            <v>0</v>
          </cell>
          <cell r="V1829">
            <v>0</v>
          </cell>
          <cell r="W1829">
            <v>3.54</v>
          </cell>
          <cell r="X1829">
            <v>0</v>
          </cell>
          <cell r="Y1829">
            <v>0</v>
          </cell>
          <cell r="Z1829">
            <v>1.27</v>
          </cell>
          <cell r="AA1829">
            <v>0</v>
          </cell>
          <cell r="AB1829">
            <v>0</v>
          </cell>
          <cell r="AC1829">
            <v>14.4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765</v>
          </cell>
          <cell r="AJ1829">
            <v>112</v>
          </cell>
          <cell r="AK1829">
            <v>62.4</v>
          </cell>
          <cell r="AL1829">
            <v>4.46</v>
          </cell>
          <cell r="AM1829">
            <v>480</v>
          </cell>
          <cell r="AN1829">
            <v>97.9</v>
          </cell>
          <cell r="AO1829">
            <v>63.3</v>
          </cell>
          <cell r="AP1829">
            <v>3.53</v>
          </cell>
          <cell r="AQ1829">
            <v>0</v>
          </cell>
          <cell r="AR1829">
            <v>26.9</v>
          </cell>
          <cell r="AS1829">
            <v>184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6.31</v>
          </cell>
          <cell r="AZ1829">
            <v>0.81499999999999995</v>
          </cell>
          <cell r="BA1829">
            <v>0</v>
          </cell>
          <cell r="BB1829">
            <v>1</v>
          </cell>
          <cell r="BD1829" t="str">
            <v>WT380x194.5</v>
          </cell>
          <cell r="BE1829" t="str">
            <v>WT380x194.5</v>
          </cell>
          <cell r="BF1829">
            <v>194.29999999999998</v>
          </cell>
          <cell r="BG1829">
            <v>247.93655039999999</v>
          </cell>
          <cell r="BH1829">
            <v>40.147800000000004</v>
          </cell>
          <cell r="BI1829">
            <v>0</v>
          </cell>
          <cell r="BJ1829">
            <v>0</v>
          </cell>
          <cell r="BK1829">
            <v>38.623199999999997</v>
          </cell>
          <cell r="BL1829">
            <v>0</v>
          </cell>
          <cell r="BM1829">
            <v>0</v>
          </cell>
          <cell r="BN1829">
            <v>2.36313</v>
          </cell>
          <cell r="BO1829">
            <v>4.1926499999999995</v>
          </cell>
          <cell r="BP1829">
            <v>0</v>
          </cell>
          <cell r="BQ1829">
            <v>0</v>
          </cell>
          <cell r="BR1829">
            <v>0</v>
          </cell>
          <cell r="BS1829">
            <v>6.2000399999999996</v>
          </cell>
          <cell r="BT1829">
            <v>6.5113124999999998</v>
          </cell>
          <cell r="BU1829">
            <v>0</v>
          </cell>
          <cell r="BW1829">
            <v>0</v>
          </cell>
          <cell r="BX1829">
            <v>8.9951399999999992</v>
          </cell>
          <cell r="BY1829">
            <v>0</v>
          </cell>
          <cell r="BZ1829">
            <v>0</v>
          </cell>
          <cell r="CA1829">
            <v>3.2270699999999999</v>
          </cell>
          <cell r="CB1829">
            <v>0</v>
          </cell>
          <cell r="CC1829">
            <v>0</v>
          </cell>
          <cell r="CD1829">
            <v>14.4</v>
          </cell>
          <cell r="CE1829">
            <v>0</v>
          </cell>
          <cell r="CF1829">
            <v>0</v>
          </cell>
          <cell r="CG1829">
            <v>0</v>
          </cell>
          <cell r="CH1829">
            <v>0</v>
          </cell>
          <cell r="CI1829">
            <v>0</v>
          </cell>
          <cell r="CJ1829">
            <v>31891.878094857166</v>
          </cell>
          <cell r="CK1829">
            <v>1837.519759152</v>
          </cell>
          <cell r="CL1829">
            <v>1023.7610086703999</v>
          </cell>
          <cell r="CM1829">
            <v>11.33286</v>
          </cell>
          <cell r="CN1829">
            <v>20010.590177165279</v>
          </cell>
          <cell r="CO1829">
            <v>1606.1891466159</v>
          </cell>
          <cell r="CP1829">
            <v>1038.5267924492998</v>
          </cell>
          <cell r="CQ1829">
            <v>8.9697299999999984</v>
          </cell>
          <cell r="CR1829">
            <v>0</v>
          </cell>
          <cell r="CS1829">
            <v>1121.4268245119708</v>
          </cell>
          <cell r="CT1829">
            <v>49527.432335014375</v>
          </cell>
          <cell r="CU1829">
            <v>0</v>
          </cell>
          <cell r="CV1829">
            <v>0</v>
          </cell>
          <cell r="CW1829">
            <v>0</v>
          </cell>
          <cell r="CX1829">
            <v>0</v>
          </cell>
          <cell r="CY1829">
            <v>0</v>
          </cell>
          <cell r="CZ1829">
            <v>16.033709999999999</v>
          </cell>
          <cell r="DA1829">
            <v>0.81499999999999995</v>
          </cell>
          <cell r="DB1829">
            <v>0</v>
          </cell>
          <cell r="DC1829">
            <v>1</v>
          </cell>
        </row>
        <row r="1830">
          <cell r="C1830" t="str">
            <v>WT15x146</v>
          </cell>
          <cell r="D1830" t="str">
            <v>T</v>
          </cell>
          <cell r="E1830">
            <v>146</v>
          </cell>
          <cell r="F1830">
            <v>42.9</v>
          </cell>
          <cell r="G1830">
            <v>16</v>
          </cell>
          <cell r="H1830">
            <v>0</v>
          </cell>
          <cell r="I1830">
            <v>0</v>
          </cell>
          <cell r="J1830">
            <v>15.3</v>
          </cell>
          <cell r="K1830">
            <v>0</v>
          </cell>
          <cell r="L1830">
            <v>0</v>
          </cell>
          <cell r="M1830">
            <v>1.02</v>
          </cell>
          <cell r="N1830">
            <v>1.85</v>
          </cell>
          <cell r="O1830">
            <v>0</v>
          </cell>
          <cell r="P1830">
            <v>0</v>
          </cell>
          <cell r="Q1830">
            <v>0</v>
          </cell>
          <cell r="R1830">
            <v>2.64</v>
          </cell>
          <cell r="S1830">
            <v>2.75</v>
          </cell>
          <cell r="T1830">
            <v>0</v>
          </cell>
          <cell r="V1830">
            <v>0</v>
          </cell>
          <cell r="W1830">
            <v>3.62</v>
          </cell>
          <cell r="X1830">
            <v>0</v>
          </cell>
          <cell r="Y1830">
            <v>0</v>
          </cell>
          <cell r="Z1830">
            <v>1.41</v>
          </cell>
          <cell r="AA1830">
            <v>0</v>
          </cell>
          <cell r="AB1830">
            <v>0</v>
          </cell>
          <cell r="AC1830">
            <v>13.1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861</v>
          </cell>
          <cell r="AJ1830">
            <v>125</v>
          </cell>
          <cell r="AK1830">
            <v>69.599999999999994</v>
          </cell>
          <cell r="AL1830">
            <v>4.4800000000000004</v>
          </cell>
          <cell r="AM1830">
            <v>549</v>
          </cell>
          <cell r="AN1830">
            <v>111</v>
          </cell>
          <cell r="AO1830">
            <v>71.900000000000006</v>
          </cell>
          <cell r="AP1830">
            <v>3.58</v>
          </cell>
          <cell r="AQ1830">
            <v>0</v>
          </cell>
          <cell r="AR1830">
            <v>37.5</v>
          </cell>
          <cell r="AS1830">
            <v>257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6.33</v>
          </cell>
          <cell r="AZ1830">
            <v>0.81899999999999995</v>
          </cell>
          <cell r="BA1830">
            <v>0</v>
          </cell>
          <cell r="BB1830">
            <v>1</v>
          </cell>
          <cell r="BD1830" t="str">
            <v>WT380x217</v>
          </cell>
          <cell r="BE1830" t="str">
            <v>WT380x217</v>
          </cell>
          <cell r="BF1830">
            <v>217.29999999999998</v>
          </cell>
          <cell r="BG1830">
            <v>276.9916149</v>
          </cell>
          <cell r="BH1830">
            <v>40.655999999999999</v>
          </cell>
          <cell r="BI1830">
            <v>0</v>
          </cell>
          <cell r="BJ1830">
            <v>0</v>
          </cell>
          <cell r="BK1830">
            <v>38.877299999999998</v>
          </cell>
          <cell r="BL1830">
            <v>0</v>
          </cell>
          <cell r="BM1830">
            <v>0</v>
          </cell>
          <cell r="BN1830">
            <v>2.5918199999999998</v>
          </cell>
          <cell r="BO1830">
            <v>4.70085</v>
          </cell>
          <cell r="BP1830">
            <v>0</v>
          </cell>
          <cell r="BQ1830">
            <v>0</v>
          </cell>
          <cell r="BR1830">
            <v>0</v>
          </cell>
          <cell r="BS1830">
            <v>6.70824</v>
          </cell>
          <cell r="BT1830">
            <v>6.9877500000000001</v>
          </cell>
          <cell r="BU1830">
            <v>0</v>
          </cell>
          <cell r="BW1830">
            <v>0</v>
          </cell>
          <cell r="BX1830">
            <v>9.1984200000000005</v>
          </cell>
          <cell r="BY1830">
            <v>0</v>
          </cell>
          <cell r="BZ1830">
            <v>0</v>
          </cell>
          <cell r="CA1830">
            <v>3.5828099999999998</v>
          </cell>
          <cell r="CB1830">
            <v>0</v>
          </cell>
          <cell r="CC1830">
            <v>0</v>
          </cell>
          <cell r="CD1830">
            <v>13.1</v>
          </cell>
          <cell r="CE1830">
            <v>0</v>
          </cell>
          <cell r="CF1830">
            <v>0</v>
          </cell>
          <cell r="CG1830">
            <v>0</v>
          </cell>
          <cell r="CH1830">
            <v>0</v>
          </cell>
          <cell r="CI1830">
            <v>0</v>
          </cell>
          <cell r="CJ1830">
            <v>35893.996130290223</v>
          </cell>
          <cell r="CK1830">
            <v>2050.803302625</v>
          </cell>
          <cell r="CL1830">
            <v>1141.8872789015998</v>
          </cell>
          <cell r="CM1830">
            <v>11.38368</v>
          </cell>
          <cell r="CN1830">
            <v>22887.112515132787</v>
          </cell>
          <cell r="CO1830">
            <v>1821.1133327309999</v>
          </cell>
          <cell r="CP1830">
            <v>1179.6220596699</v>
          </cell>
          <cell r="CQ1830">
            <v>9.0967800000000008</v>
          </cell>
          <cell r="CR1830">
            <v>0</v>
          </cell>
          <cell r="CS1830">
            <v>1563.3273575910375</v>
          </cell>
          <cell r="CT1830">
            <v>69176.902772275513</v>
          </cell>
          <cell r="CU1830">
            <v>0</v>
          </cell>
          <cell r="CV1830">
            <v>0</v>
          </cell>
          <cell r="CW1830">
            <v>0</v>
          </cell>
          <cell r="CX1830">
            <v>0</v>
          </cell>
          <cell r="CY1830">
            <v>0</v>
          </cell>
          <cell r="CZ1830">
            <v>16.084530000000001</v>
          </cell>
          <cell r="DA1830">
            <v>0.81899999999999995</v>
          </cell>
          <cell r="DB1830">
            <v>0</v>
          </cell>
          <cell r="DC1830">
            <v>1</v>
          </cell>
        </row>
        <row r="1831">
          <cell r="C1831" t="str">
            <v>WT15x163</v>
          </cell>
          <cell r="D1831" t="str">
            <v>T</v>
          </cell>
          <cell r="E1831">
            <v>163</v>
          </cell>
          <cell r="F1831">
            <v>47.9</v>
          </cell>
          <cell r="G1831">
            <v>16.2</v>
          </cell>
          <cell r="H1831">
            <v>0</v>
          </cell>
          <cell r="I1831">
            <v>0</v>
          </cell>
          <cell r="J1831">
            <v>15.4</v>
          </cell>
          <cell r="K1831">
            <v>0</v>
          </cell>
          <cell r="L1831">
            <v>0</v>
          </cell>
          <cell r="M1831">
            <v>1.1399999999999999</v>
          </cell>
          <cell r="N1831">
            <v>2.0499999999999998</v>
          </cell>
          <cell r="O1831">
            <v>0</v>
          </cell>
          <cell r="P1831">
            <v>0</v>
          </cell>
          <cell r="Q1831">
            <v>0</v>
          </cell>
          <cell r="R1831">
            <v>2.84</v>
          </cell>
          <cell r="S1831">
            <v>2.9375</v>
          </cell>
          <cell r="T1831">
            <v>0</v>
          </cell>
          <cell r="V1831">
            <v>0</v>
          </cell>
          <cell r="W1831">
            <v>3.76</v>
          </cell>
          <cell r="X1831">
            <v>0</v>
          </cell>
          <cell r="Y1831">
            <v>0</v>
          </cell>
          <cell r="Z1831">
            <v>1.56</v>
          </cell>
          <cell r="AA1831">
            <v>0</v>
          </cell>
          <cell r="AB1831">
            <v>0</v>
          </cell>
          <cell r="AC1831">
            <v>11.7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981</v>
          </cell>
          <cell r="AJ1831">
            <v>143</v>
          </cell>
          <cell r="AK1831">
            <v>78.8</v>
          </cell>
          <cell r="AL1831">
            <v>4.5199999999999996</v>
          </cell>
          <cell r="AM1831">
            <v>622</v>
          </cell>
          <cell r="AN1831">
            <v>126</v>
          </cell>
          <cell r="AO1831">
            <v>81</v>
          </cell>
          <cell r="AP1831">
            <v>3.6</v>
          </cell>
          <cell r="AQ1831">
            <v>0</v>
          </cell>
          <cell r="AR1831">
            <v>51.2</v>
          </cell>
          <cell r="AS1831">
            <v>361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6.4</v>
          </cell>
          <cell r="AZ1831">
            <v>0.81699999999999995</v>
          </cell>
          <cell r="BA1831">
            <v>0</v>
          </cell>
          <cell r="BB1831">
            <v>1</v>
          </cell>
          <cell r="BD1831" t="str">
            <v>WT380x242</v>
          </cell>
          <cell r="BE1831" t="str">
            <v>WT380x242</v>
          </cell>
          <cell r="BF1831">
            <v>242.6</v>
          </cell>
          <cell r="BG1831">
            <v>309.27501989999996</v>
          </cell>
          <cell r="BH1831">
            <v>41.164199999999994</v>
          </cell>
          <cell r="BI1831">
            <v>0</v>
          </cell>
          <cell r="BJ1831">
            <v>0</v>
          </cell>
          <cell r="BK1831">
            <v>39.131399999999999</v>
          </cell>
          <cell r="BL1831">
            <v>0</v>
          </cell>
          <cell r="BM1831">
            <v>0</v>
          </cell>
          <cell r="BN1831">
            <v>2.8967399999999999</v>
          </cell>
          <cell r="BO1831">
            <v>5.2090499999999995</v>
          </cell>
          <cell r="BP1831">
            <v>0</v>
          </cell>
          <cell r="BQ1831">
            <v>0</v>
          </cell>
          <cell r="BR1831">
            <v>0</v>
          </cell>
          <cell r="BS1831">
            <v>7.2164399999999995</v>
          </cell>
          <cell r="BT1831">
            <v>7.4641874999999995</v>
          </cell>
          <cell r="BU1831">
            <v>0</v>
          </cell>
          <cell r="BW1831">
            <v>0</v>
          </cell>
          <cell r="BX1831">
            <v>9.5541599999999995</v>
          </cell>
          <cell r="BY1831">
            <v>0</v>
          </cell>
          <cell r="BZ1831">
            <v>0</v>
          </cell>
          <cell r="CA1831">
            <v>3.9639600000000002</v>
          </cell>
          <cell r="CB1831">
            <v>0</v>
          </cell>
          <cell r="CC1831">
            <v>0</v>
          </cell>
          <cell r="CD1831">
            <v>11.7</v>
          </cell>
          <cell r="CE1831">
            <v>0</v>
          </cell>
          <cell r="CF1831">
            <v>0</v>
          </cell>
          <cell r="CG1831">
            <v>0</v>
          </cell>
          <cell r="CH1831">
            <v>0</v>
          </cell>
          <cell r="CI1831">
            <v>0</v>
          </cell>
          <cell r="CJ1831">
            <v>40896.643674581537</v>
          </cell>
          <cell r="CK1831">
            <v>2346.1189782029996</v>
          </cell>
          <cell r="CL1831">
            <v>1292.8264019747999</v>
          </cell>
          <cell r="CM1831">
            <v>11.485319999999998</v>
          </cell>
          <cell r="CN1831">
            <v>25930.389771243343</v>
          </cell>
          <cell r="CO1831">
            <v>2067.2097290459997</v>
          </cell>
          <cell r="CP1831">
            <v>1328.9205401009999</v>
          </cell>
          <cell r="CQ1831">
            <v>9.1476000000000006</v>
          </cell>
          <cell r="CR1831">
            <v>0</v>
          </cell>
          <cell r="CS1831">
            <v>2134.4629522309633</v>
          </cell>
          <cell r="CT1831">
            <v>97170.668874674942</v>
          </cell>
          <cell r="CU1831">
            <v>0</v>
          </cell>
          <cell r="CV1831">
            <v>0</v>
          </cell>
          <cell r="CW1831">
            <v>0</v>
          </cell>
          <cell r="CX1831">
            <v>0</v>
          </cell>
          <cell r="CY1831">
            <v>0</v>
          </cell>
          <cell r="CZ1831">
            <v>16.2624</v>
          </cell>
          <cell r="DA1831">
            <v>0.81699999999999995</v>
          </cell>
          <cell r="DB1831">
            <v>0</v>
          </cell>
          <cell r="DC1831">
            <v>1</v>
          </cell>
        </row>
        <row r="1832">
          <cell r="C1832" t="str">
            <v>WT15x178.5</v>
          </cell>
          <cell r="D1832" t="str">
            <v>T</v>
          </cell>
          <cell r="E1832">
            <v>178.5</v>
          </cell>
          <cell r="F1832">
            <v>52.5</v>
          </cell>
          <cell r="G1832">
            <v>16.399999999999999</v>
          </cell>
          <cell r="H1832">
            <v>0</v>
          </cell>
          <cell r="I1832">
            <v>0</v>
          </cell>
          <cell r="J1832">
            <v>15.5</v>
          </cell>
          <cell r="K1832">
            <v>0</v>
          </cell>
          <cell r="L1832">
            <v>0</v>
          </cell>
          <cell r="M1832">
            <v>1.24</v>
          </cell>
          <cell r="N1832">
            <v>2.2400000000000002</v>
          </cell>
          <cell r="O1832">
            <v>0</v>
          </cell>
          <cell r="P1832">
            <v>0</v>
          </cell>
          <cell r="Q1832">
            <v>0</v>
          </cell>
          <cell r="R1832">
            <v>3.03</v>
          </cell>
          <cell r="S1832">
            <v>3.125</v>
          </cell>
          <cell r="T1832">
            <v>0</v>
          </cell>
          <cell r="V1832">
            <v>0</v>
          </cell>
          <cell r="W1832">
            <v>3.87</v>
          </cell>
          <cell r="X1832">
            <v>0</v>
          </cell>
          <cell r="Y1832">
            <v>0</v>
          </cell>
          <cell r="Z1832">
            <v>1.7</v>
          </cell>
          <cell r="AA1832">
            <v>0</v>
          </cell>
          <cell r="AB1832">
            <v>0</v>
          </cell>
          <cell r="AC1832">
            <v>10.8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1090</v>
          </cell>
          <cell r="AJ1832">
            <v>159</v>
          </cell>
          <cell r="AK1832">
            <v>87.2</v>
          </cell>
          <cell r="AL1832">
            <v>4.5599999999999996</v>
          </cell>
          <cell r="AM1832">
            <v>693</v>
          </cell>
          <cell r="AN1832">
            <v>140</v>
          </cell>
          <cell r="AO1832">
            <v>89.6</v>
          </cell>
          <cell r="AP1832">
            <v>3.64</v>
          </cell>
          <cell r="AQ1832">
            <v>0</v>
          </cell>
          <cell r="AR1832">
            <v>66.599999999999994</v>
          </cell>
          <cell r="AS1832">
            <v>478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6.44</v>
          </cell>
          <cell r="AZ1832">
            <v>0.81799999999999995</v>
          </cell>
          <cell r="BA1832">
            <v>0</v>
          </cell>
          <cell r="BB1832">
            <v>1</v>
          </cell>
          <cell r="BD1832" t="str">
            <v>WT380x265.5</v>
          </cell>
          <cell r="BE1832" t="str">
            <v>WT380x265.5</v>
          </cell>
          <cell r="BF1832">
            <v>265.70000000000005</v>
          </cell>
          <cell r="BG1832">
            <v>338.9757525</v>
          </cell>
          <cell r="BH1832">
            <v>41.672399999999996</v>
          </cell>
          <cell r="BI1832">
            <v>0</v>
          </cell>
          <cell r="BJ1832">
            <v>0</v>
          </cell>
          <cell r="BK1832">
            <v>39.3855</v>
          </cell>
          <cell r="BL1832">
            <v>0</v>
          </cell>
          <cell r="BM1832">
            <v>0</v>
          </cell>
          <cell r="BN1832">
            <v>3.1508400000000001</v>
          </cell>
          <cell r="BO1832">
            <v>5.69184</v>
          </cell>
          <cell r="BP1832">
            <v>0</v>
          </cell>
          <cell r="BQ1832">
            <v>0</v>
          </cell>
          <cell r="BR1832">
            <v>0</v>
          </cell>
          <cell r="BS1832">
            <v>7.6992299999999991</v>
          </cell>
          <cell r="BT1832">
            <v>7.9406249999999998</v>
          </cell>
          <cell r="BU1832">
            <v>0</v>
          </cell>
          <cell r="BW1832">
            <v>0</v>
          </cell>
          <cell r="BX1832">
            <v>9.8336699999999997</v>
          </cell>
          <cell r="BY1832">
            <v>0</v>
          </cell>
          <cell r="BZ1832">
            <v>0</v>
          </cell>
          <cell r="CA1832">
            <v>4.3197000000000001</v>
          </cell>
          <cell r="CB1832">
            <v>0</v>
          </cell>
          <cell r="CC1832">
            <v>0</v>
          </cell>
          <cell r="CD1832">
            <v>10.8</v>
          </cell>
          <cell r="CE1832">
            <v>0</v>
          </cell>
          <cell r="CF1832">
            <v>0</v>
          </cell>
          <cell r="CG1832">
            <v>0</v>
          </cell>
          <cell r="CH1832">
            <v>0</v>
          </cell>
          <cell r="CI1832">
            <v>0</v>
          </cell>
          <cell r="CJ1832">
            <v>45440.715193979486</v>
          </cell>
          <cell r="CK1832">
            <v>2608.621800939</v>
          </cell>
          <cell r="CL1832">
            <v>1430.6403839111999</v>
          </cell>
          <cell r="CM1832">
            <v>11.586959999999999</v>
          </cell>
          <cell r="CN1832">
            <v>28890.289568282373</v>
          </cell>
          <cell r="CO1832">
            <v>2296.8996989399998</v>
          </cell>
          <cell r="CP1832">
            <v>1470.0158073215998</v>
          </cell>
          <cell r="CQ1832">
            <v>9.2492400000000004</v>
          </cell>
          <cell r="CR1832">
            <v>0</v>
          </cell>
          <cell r="CS1832">
            <v>2776.4693870816823</v>
          </cell>
          <cell r="CT1832">
            <v>128663.6557398743</v>
          </cell>
          <cell r="CU1832">
            <v>0</v>
          </cell>
          <cell r="CV1832">
            <v>0</v>
          </cell>
          <cell r="CW1832">
            <v>0</v>
          </cell>
          <cell r="CX1832">
            <v>0</v>
          </cell>
          <cell r="CY1832">
            <v>0</v>
          </cell>
          <cell r="CZ1832">
            <v>16.364039999999999</v>
          </cell>
          <cell r="DA1832">
            <v>0.81799999999999995</v>
          </cell>
          <cell r="DB1832">
            <v>0</v>
          </cell>
          <cell r="DC1832">
            <v>1</v>
          </cell>
        </row>
        <row r="1833">
          <cell r="C1833" t="str">
            <v>WT15x195.5</v>
          </cell>
          <cell r="D1833" t="str">
            <v>T</v>
          </cell>
          <cell r="E1833">
            <v>195.5</v>
          </cell>
          <cell r="F1833">
            <v>57.6</v>
          </cell>
          <cell r="G1833">
            <v>16.600000000000001</v>
          </cell>
          <cell r="H1833">
            <v>0</v>
          </cell>
          <cell r="I1833">
            <v>0</v>
          </cell>
          <cell r="J1833">
            <v>15.6</v>
          </cell>
          <cell r="K1833">
            <v>0</v>
          </cell>
          <cell r="L1833">
            <v>0</v>
          </cell>
          <cell r="M1833">
            <v>1.36</v>
          </cell>
          <cell r="N1833">
            <v>2.44</v>
          </cell>
          <cell r="O1833">
            <v>0</v>
          </cell>
          <cell r="P1833">
            <v>0</v>
          </cell>
          <cell r="Q1833">
            <v>0</v>
          </cell>
          <cell r="R1833">
            <v>3.23</v>
          </cell>
          <cell r="S1833">
            <v>3.375</v>
          </cell>
          <cell r="T1833">
            <v>0</v>
          </cell>
          <cell r="V1833">
            <v>0</v>
          </cell>
          <cell r="W1833">
            <v>4</v>
          </cell>
          <cell r="X1833">
            <v>0</v>
          </cell>
          <cell r="Y1833">
            <v>0</v>
          </cell>
          <cell r="Z1833">
            <v>1.85</v>
          </cell>
          <cell r="AA1833">
            <v>0</v>
          </cell>
          <cell r="AB1833">
            <v>0</v>
          </cell>
          <cell r="AC1833">
            <v>9.83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1220</v>
          </cell>
          <cell r="AJ1833">
            <v>177</v>
          </cell>
          <cell r="AK1833">
            <v>96.9</v>
          </cell>
          <cell r="AL1833">
            <v>4.6100000000000003</v>
          </cell>
          <cell r="AM1833">
            <v>774</v>
          </cell>
          <cell r="AN1833">
            <v>155</v>
          </cell>
          <cell r="AO1833">
            <v>99.2</v>
          </cell>
          <cell r="AP1833">
            <v>3.67</v>
          </cell>
          <cell r="AQ1833">
            <v>0</v>
          </cell>
          <cell r="AR1833">
            <v>86.3</v>
          </cell>
          <cell r="AS1833">
            <v>636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6.51</v>
          </cell>
          <cell r="AZ1833">
            <v>0.81799999999999995</v>
          </cell>
          <cell r="BA1833">
            <v>0</v>
          </cell>
          <cell r="BB1833">
            <v>1</v>
          </cell>
          <cell r="BD1833" t="str">
            <v>WT380x291</v>
          </cell>
          <cell r="BE1833" t="str">
            <v>WT380x291</v>
          </cell>
          <cell r="BF1833">
            <v>291</v>
          </cell>
          <cell r="BG1833">
            <v>371.90482559999998</v>
          </cell>
          <cell r="BH1833">
            <v>42.180600000000005</v>
          </cell>
          <cell r="BI1833">
            <v>0</v>
          </cell>
          <cell r="BJ1833">
            <v>0</v>
          </cell>
          <cell r="BK1833">
            <v>39.639599999999994</v>
          </cell>
          <cell r="BL1833">
            <v>0</v>
          </cell>
          <cell r="BM1833">
            <v>0</v>
          </cell>
          <cell r="BN1833">
            <v>3.4557600000000002</v>
          </cell>
          <cell r="BO1833">
            <v>6.2000399999999996</v>
          </cell>
          <cell r="BP1833">
            <v>0</v>
          </cell>
          <cell r="BQ1833">
            <v>0</v>
          </cell>
          <cell r="BR1833">
            <v>0</v>
          </cell>
          <cell r="BS1833">
            <v>8.2074300000000004</v>
          </cell>
          <cell r="BT1833">
            <v>8.5758749999999999</v>
          </cell>
          <cell r="BU1833">
            <v>0</v>
          </cell>
          <cell r="BW1833">
            <v>0</v>
          </cell>
          <cell r="BX1833">
            <v>10.164</v>
          </cell>
          <cell r="BY1833">
            <v>0</v>
          </cell>
          <cell r="BZ1833">
            <v>0</v>
          </cell>
          <cell r="CA1833">
            <v>4.70085</v>
          </cell>
          <cell r="CB1833">
            <v>0</v>
          </cell>
          <cell r="CC1833">
            <v>0</v>
          </cell>
          <cell r="CD1833">
            <v>9.83</v>
          </cell>
          <cell r="CE1833">
            <v>0</v>
          </cell>
          <cell r="CF1833">
            <v>0</v>
          </cell>
          <cell r="CG1833">
            <v>0</v>
          </cell>
          <cell r="CH1833">
            <v>0</v>
          </cell>
          <cell r="CI1833">
            <v>0</v>
          </cell>
          <cell r="CJ1833">
            <v>50860.250033628421</v>
          </cell>
          <cell r="CK1833">
            <v>2903.9374765170001</v>
          </cell>
          <cell r="CL1833">
            <v>1589.7827201949001</v>
          </cell>
          <cell r="CM1833">
            <v>11.71401</v>
          </cell>
          <cell r="CN1833">
            <v>32267.076660679013</v>
          </cell>
          <cell r="CO1833">
            <v>2542.996095255</v>
          </cell>
          <cell r="CP1833">
            <v>1627.5175009632001</v>
          </cell>
          <cell r="CQ1833">
            <v>9.3254699999999993</v>
          </cell>
          <cell r="CR1833">
            <v>0</v>
          </cell>
          <cell r="CS1833">
            <v>3597.7373589361741</v>
          </cell>
          <cell r="CT1833">
            <v>171192.64654928882</v>
          </cell>
          <cell r="CU1833">
            <v>0</v>
          </cell>
          <cell r="CV1833">
            <v>0</v>
          </cell>
          <cell r="CW1833">
            <v>0</v>
          </cell>
          <cell r="CX1833">
            <v>0</v>
          </cell>
          <cell r="CY1833">
            <v>0</v>
          </cell>
          <cell r="CZ1833">
            <v>16.541909999999998</v>
          </cell>
          <cell r="DA1833">
            <v>0.81799999999999995</v>
          </cell>
          <cell r="DB1833">
            <v>0</v>
          </cell>
          <cell r="DC1833">
            <v>1</v>
          </cell>
        </row>
        <row r="1834">
          <cell r="C1834" t="str">
            <v>WT15x45</v>
          </cell>
          <cell r="D1834" t="str">
            <v>F</v>
          </cell>
          <cell r="E1834">
            <v>45</v>
          </cell>
          <cell r="F1834">
            <v>13.2</v>
          </cell>
          <cell r="G1834">
            <v>14.8</v>
          </cell>
          <cell r="H1834">
            <v>0</v>
          </cell>
          <cell r="I1834">
            <v>0</v>
          </cell>
          <cell r="J1834">
            <v>10.4</v>
          </cell>
          <cell r="K1834">
            <v>0</v>
          </cell>
          <cell r="L1834">
            <v>0</v>
          </cell>
          <cell r="M1834">
            <v>0.47</v>
          </cell>
          <cell r="N1834">
            <v>0.61</v>
          </cell>
          <cell r="O1834">
            <v>0</v>
          </cell>
          <cell r="P1834">
            <v>0</v>
          </cell>
          <cell r="Q1834">
            <v>0</v>
          </cell>
          <cell r="R1834">
            <v>1.26</v>
          </cell>
          <cell r="S1834">
            <v>1.5</v>
          </cell>
          <cell r="T1834">
            <v>0</v>
          </cell>
          <cell r="V1834">
            <v>0</v>
          </cell>
          <cell r="W1834">
            <v>4.04</v>
          </cell>
          <cell r="X1834">
            <v>0</v>
          </cell>
          <cell r="Y1834">
            <v>0</v>
          </cell>
          <cell r="Z1834">
            <v>0.83499999999999996</v>
          </cell>
          <cell r="AA1834">
            <v>0</v>
          </cell>
          <cell r="AB1834">
            <v>0</v>
          </cell>
          <cell r="AC1834">
            <v>28.7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290</v>
          </cell>
          <cell r="AJ1834">
            <v>49</v>
          </cell>
          <cell r="AK1834">
            <v>27.1</v>
          </cell>
          <cell r="AL1834">
            <v>4.6900000000000004</v>
          </cell>
          <cell r="AM1834">
            <v>57.3</v>
          </cell>
          <cell r="AN1834">
            <v>17.3</v>
          </cell>
          <cell r="AO1834">
            <v>11</v>
          </cell>
          <cell r="AP1834">
            <v>2.09</v>
          </cell>
          <cell r="AQ1834">
            <v>0</v>
          </cell>
          <cell r="AR1834">
            <v>1.41</v>
          </cell>
          <cell r="AS1834">
            <v>10.5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6.35</v>
          </cell>
          <cell r="AZ1834">
            <v>0.65400000000000003</v>
          </cell>
          <cell r="BA1834">
            <v>0</v>
          </cell>
          <cell r="BB1834">
            <v>0.40500000000000003</v>
          </cell>
          <cell r="BD1834" t="str">
            <v>WT380x67</v>
          </cell>
          <cell r="BE1834" t="str">
            <v>WT380x67</v>
          </cell>
          <cell r="BF1834">
            <v>67</v>
          </cell>
          <cell r="BG1834">
            <v>85.228189199999989</v>
          </cell>
          <cell r="BH1834">
            <v>37.6068</v>
          </cell>
          <cell r="BI1834">
            <v>0</v>
          </cell>
          <cell r="BJ1834">
            <v>0</v>
          </cell>
          <cell r="BK1834">
            <v>26.426400000000001</v>
          </cell>
          <cell r="BL1834">
            <v>0</v>
          </cell>
          <cell r="BM1834">
            <v>0</v>
          </cell>
          <cell r="BN1834">
            <v>1.1942699999999999</v>
          </cell>
          <cell r="BO1834">
            <v>1.5500099999999999</v>
          </cell>
          <cell r="BP1834">
            <v>0</v>
          </cell>
          <cell r="BQ1834">
            <v>0</v>
          </cell>
          <cell r="BR1834">
            <v>0</v>
          </cell>
          <cell r="BS1834">
            <v>3.20166</v>
          </cell>
          <cell r="BT1834">
            <v>3.8114999999999997</v>
          </cell>
          <cell r="BU1834">
            <v>0</v>
          </cell>
          <cell r="BW1834">
            <v>0</v>
          </cell>
          <cell r="BX1834">
            <v>10.265639999999999</v>
          </cell>
          <cell r="BY1834">
            <v>0</v>
          </cell>
          <cell r="BZ1834">
            <v>0</v>
          </cell>
          <cell r="CA1834">
            <v>2.1217349999999997</v>
          </cell>
          <cell r="CB1834">
            <v>0</v>
          </cell>
          <cell r="CC1834">
            <v>0</v>
          </cell>
          <cell r="CD1834">
            <v>28.7</v>
          </cell>
          <cell r="CE1834">
            <v>0</v>
          </cell>
          <cell r="CF1834">
            <v>0</v>
          </cell>
          <cell r="CG1834">
            <v>0</v>
          </cell>
          <cell r="CH1834">
            <v>0</v>
          </cell>
          <cell r="CI1834">
            <v>0</v>
          </cell>
          <cell r="CJ1834">
            <v>12089.73156537069</v>
          </cell>
          <cell r="CK1834">
            <v>803.91489462899995</v>
          </cell>
          <cell r="CL1834">
            <v>444.61415600909999</v>
          </cell>
          <cell r="CM1834">
            <v>11.917290000000001</v>
          </cell>
          <cell r="CN1834">
            <v>2388.7642023991052</v>
          </cell>
          <cell r="CO1834">
            <v>283.83117708330002</v>
          </cell>
          <cell r="CP1834">
            <v>180.470690631</v>
          </cell>
          <cell r="CQ1834">
            <v>5.3106899999999992</v>
          </cell>
          <cell r="CR1834">
            <v>0</v>
          </cell>
          <cell r="CS1834">
            <v>58.781108645423004</v>
          </cell>
          <cell r="CT1834">
            <v>2826.2936930307119</v>
          </cell>
          <cell r="CU1834">
            <v>0</v>
          </cell>
          <cell r="CV1834">
            <v>0</v>
          </cell>
          <cell r="CW1834">
            <v>0</v>
          </cell>
          <cell r="CX1834">
            <v>0</v>
          </cell>
          <cell r="CY1834">
            <v>0</v>
          </cell>
          <cell r="CZ1834">
            <v>16.135349999999999</v>
          </cell>
          <cell r="DA1834">
            <v>0.65400000000000003</v>
          </cell>
          <cell r="DB1834">
            <v>0</v>
          </cell>
          <cell r="DC1834">
            <v>0.40500000000000003</v>
          </cell>
        </row>
        <row r="1835">
          <cell r="C1835" t="str">
            <v>WT15x49.5</v>
          </cell>
          <cell r="D1835" t="str">
            <v>F</v>
          </cell>
          <cell r="E1835">
            <v>49.5</v>
          </cell>
          <cell r="F1835">
            <v>14.5</v>
          </cell>
          <cell r="G1835">
            <v>14.8</v>
          </cell>
          <cell r="H1835">
            <v>0</v>
          </cell>
          <cell r="I1835">
            <v>0</v>
          </cell>
          <cell r="J1835">
            <v>10.5</v>
          </cell>
          <cell r="K1835">
            <v>0</v>
          </cell>
          <cell r="L1835">
            <v>0</v>
          </cell>
          <cell r="M1835">
            <v>0.52</v>
          </cell>
          <cell r="N1835">
            <v>0.67</v>
          </cell>
          <cell r="O1835">
            <v>0</v>
          </cell>
          <cell r="P1835">
            <v>0</v>
          </cell>
          <cell r="Q1835">
            <v>0</v>
          </cell>
          <cell r="R1835">
            <v>1.32</v>
          </cell>
          <cell r="S1835">
            <v>1.5625</v>
          </cell>
          <cell r="T1835">
            <v>0</v>
          </cell>
          <cell r="V1835">
            <v>0</v>
          </cell>
          <cell r="W1835">
            <v>4.09</v>
          </cell>
          <cell r="X1835">
            <v>0</v>
          </cell>
          <cell r="Y1835">
            <v>0</v>
          </cell>
          <cell r="Z1835">
            <v>0.91200000000000003</v>
          </cell>
          <cell r="AA1835">
            <v>0</v>
          </cell>
          <cell r="AB1835">
            <v>0</v>
          </cell>
          <cell r="AC1835">
            <v>26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322</v>
          </cell>
          <cell r="AJ1835">
            <v>54.4</v>
          </cell>
          <cell r="AK1835">
            <v>30</v>
          </cell>
          <cell r="AL1835">
            <v>4.71</v>
          </cell>
          <cell r="AM1835">
            <v>63.9</v>
          </cell>
          <cell r="AN1835">
            <v>19.3</v>
          </cell>
          <cell r="AO1835">
            <v>12.2</v>
          </cell>
          <cell r="AP1835">
            <v>2.1</v>
          </cell>
          <cell r="AQ1835">
            <v>0</v>
          </cell>
          <cell r="AR1835">
            <v>1.88</v>
          </cell>
          <cell r="AS1835">
            <v>14.3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6.38</v>
          </cell>
          <cell r="AZ1835">
            <v>0.65400000000000003</v>
          </cell>
          <cell r="BA1835">
            <v>0</v>
          </cell>
          <cell r="BB1835">
            <v>0.49199999999999999</v>
          </cell>
          <cell r="BD1835" t="str">
            <v>WT380x73.5</v>
          </cell>
          <cell r="BE1835" t="str">
            <v>WT380x73.5</v>
          </cell>
          <cell r="BF1835">
            <v>73.699999999999989</v>
          </cell>
          <cell r="BG1835">
            <v>93.62187449999999</v>
          </cell>
          <cell r="BH1835">
            <v>37.6068</v>
          </cell>
          <cell r="BI1835">
            <v>0</v>
          </cell>
          <cell r="BJ1835">
            <v>0</v>
          </cell>
          <cell r="BK1835">
            <v>26.680499999999999</v>
          </cell>
          <cell r="BL1835">
            <v>0</v>
          </cell>
          <cell r="BM1835">
            <v>0</v>
          </cell>
          <cell r="BN1835">
            <v>1.3213200000000001</v>
          </cell>
          <cell r="BO1835">
            <v>1.7024700000000001</v>
          </cell>
          <cell r="BP1835">
            <v>0</v>
          </cell>
          <cell r="BQ1835">
            <v>0</v>
          </cell>
          <cell r="BR1835">
            <v>0</v>
          </cell>
          <cell r="BS1835">
            <v>3.35412</v>
          </cell>
          <cell r="BT1835">
            <v>3.9703124999999999</v>
          </cell>
          <cell r="BU1835">
            <v>0</v>
          </cell>
          <cell r="BW1835">
            <v>0</v>
          </cell>
          <cell r="BX1835">
            <v>10.39269</v>
          </cell>
          <cell r="BY1835">
            <v>0</v>
          </cell>
          <cell r="BZ1835">
            <v>0</v>
          </cell>
          <cell r="CA1835">
            <v>2.3173919999999999</v>
          </cell>
          <cell r="CB1835">
            <v>0</v>
          </cell>
          <cell r="CC1835">
            <v>0</v>
          </cell>
          <cell r="CD1835">
            <v>26</v>
          </cell>
          <cell r="CE1835">
            <v>0</v>
          </cell>
          <cell r="CF1835">
            <v>0</v>
          </cell>
          <cell r="CG1835">
            <v>0</v>
          </cell>
          <cell r="CH1835">
            <v>0</v>
          </cell>
          <cell r="CI1835">
            <v>0</v>
          </cell>
          <cell r="CJ1835">
            <v>13423.770910515041</v>
          </cell>
          <cell r="CK1835">
            <v>892.50959730239992</v>
          </cell>
          <cell r="CL1835">
            <v>492.19279262999999</v>
          </cell>
          <cell r="CM1835">
            <v>11.968109999999999</v>
          </cell>
          <cell r="CN1835">
            <v>2663.9098173351276</v>
          </cell>
          <cell r="CO1835">
            <v>316.6440299253</v>
          </cell>
          <cell r="CP1835">
            <v>200.15840233619997</v>
          </cell>
          <cell r="CQ1835">
            <v>5.3361000000000001</v>
          </cell>
          <cell r="CR1835">
            <v>0</v>
          </cell>
          <cell r="CS1835">
            <v>78.374811527230676</v>
          </cell>
          <cell r="CT1835">
            <v>3849.1428390799219</v>
          </cell>
          <cell r="CU1835">
            <v>0</v>
          </cell>
          <cell r="CV1835">
            <v>0</v>
          </cell>
          <cell r="CW1835">
            <v>0</v>
          </cell>
          <cell r="CX1835">
            <v>0</v>
          </cell>
          <cell r="CY1835">
            <v>0</v>
          </cell>
          <cell r="CZ1835">
            <v>16.211579999999998</v>
          </cell>
          <cell r="DA1835">
            <v>0.65400000000000003</v>
          </cell>
          <cell r="DB1835">
            <v>0</v>
          </cell>
          <cell r="DC1835">
            <v>0.49199999999999999</v>
          </cell>
        </row>
        <row r="1836">
          <cell r="C1836" t="str">
            <v>WT15x54</v>
          </cell>
          <cell r="D1836" t="str">
            <v>F</v>
          </cell>
          <cell r="E1836">
            <v>54</v>
          </cell>
          <cell r="F1836">
            <v>15.9</v>
          </cell>
          <cell r="G1836">
            <v>14.9</v>
          </cell>
          <cell r="H1836">
            <v>0</v>
          </cell>
          <cell r="I1836">
            <v>0</v>
          </cell>
          <cell r="J1836">
            <v>10.5</v>
          </cell>
          <cell r="K1836">
            <v>0</v>
          </cell>
          <cell r="L1836">
            <v>0</v>
          </cell>
          <cell r="M1836">
            <v>0.54500000000000004</v>
          </cell>
          <cell r="N1836">
            <v>0.76</v>
          </cell>
          <cell r="O1836">
            <v>0</v>
          </cell>
          <cell r="P1836">
            <v>0</v>
          </cell>
          <cell r="Q1836">
            <v>0</v>
          </cell>
          <cell r="R1836">
            <v>1.41</v>
          </cell>
          <cell r="S1836">
            <v>1.6875</v>
          </cell>
          <cell r="T1836">
            <v>0</v>
          </cell>
          <cell r="V1836">
            <v>0</v>
          </cell>
          <cell r="W1836">
            <v>4.01</v>
          </cell>
          <cell r="X1836">
            <v>0</v>
          </cell>
          <cell r="Y1836">
            <v>0</v>
          </cell>
          <cell r="Z1836">
            <v>0.75700000000000001</v>
          </cell>
          <cell r="AA1836">
            <v>0</v>
          </cell>
          <cell r="AB1836">
            <v>0</v>
          </cell>
          <cell r="AC1836">
            <v>24.8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349</v>
          </cell>
          <cell r="AJ1836">
            <v>57.7</v>
          </cell>
          <cell r="AK1836">
            <v>32</v>
          </cell>
          <cell r="AL1836">
            <v>4.6900000000000004</v>
          </cell>
          <cell r="AM1836">
            <v>73</v>
          </cell>
          <cell r="AN1836">
            <v>21.9</v>
          </cell>
          <cell r="AO1836">
            <v>13.9</v>
          </cell>
          <cell r="AP1836">
            <v>2.15</v>
          </cell>
          <cell r="AQ1836">
            <v>0</v>
          </cell>
          <cell r="AR1836">
            <v>2.4900000000000002</v>
          </cell>
          <cell r="AS1836">
            <v>17.3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6.3</v>
          </cell>
          <cell r="AZ1836">
            <v>0.66800000000000004</v>
          </cell>
          <cell r="BA1836">
            <v>0</v>
          </cell>
          <cell r="BB1836">
            <v>0.53400000000000003</v>
          </cell>
          <cell r="BD1836" t="str">
            <v>WT380x80.5</v>
          </cell>
          <cell r="BE1836" t="str">
            <v>WT380x80.5</v>
          </cell>
          <cell r="BF1836">
            <v>80.399999999999991</v>
          </cell>
          <cell r="BG1836">
            <v>102.6612279</v>
          </cell>
          <cell r="BH1836">
            <v>37.860900000000001</v>
          </cell>
          <cell r="BI1836">
            <v>0</v>
          </cell>
          <cell r="BJ1836">
            <v>0</v>
          </cell>
          <cell r="BK1836">
            <v>26.680499999999999</v>
          </cell>
          <cell r="BL1836">
            <v>0</v>
          </cell>
          <cell r="BM1836">
            <v>0</v>
          </cell>
          <cell r="BN1836">
            <v>1.3848450000000001</v>
          </cell>
          <cell r="BO1836">
            <v>1.93116</v>
          </cell>
          <cell r="BP1836">
            <v>0</v>
          </cell>
          <cell r="BQ1836">
            <v>0</v>
          </cell>
          <cell r="BR1836">
            <v>0</v>
          </cell>
          <cell r="BS1836">
            <v>3.5828099999999998</v>
          </cell>
          <cell r="BT1836">
            <v>4.2879375</v>
          </cell>
          <cell r="BU1836">
            <v>0</v>
          </cell>
          <cell r="BW1836">
            <v>0</v>
          </cell>
          <cell r="BX1836">
            <v>10.189409999999999</v>
          </cell>
          <cell r="BY1836">
            <v>0</v>
          </cell>
          <cell r="BZ1836">
            <v>0</v>
          </cell>
          <cell r="CA1836">
            <v>1.9235370000000001</v>
          </cell>
          <cell r="CB1836">
            <v>0</v>
          </cell>
          <cell r="CC1836">
            <v>0</v>
          </cell>
          <cell r="CD1836">
            <v>24.8</v>
          </cell>
          <cell r="CE1836">
            <v>0</v>
          </cell>
          <cell r="CF1836">
            <v>0</v>
          </cell>
          <cell r="CG1836">
            <v>0</v>
          </cell>
          <cell r="CH1836">
            <v>0</v>
          </cell>
          <cell r="CI1836">
            <v>0</v>
          </cell>
          <cell r="CJ1836">
            <v>14549.366607980588</v>
          </cell>
          <cell r="CK1836">
            <v>946.6508044917</v>
          </cell>
          <cell r="CL1836">
            <v>525.00564547199997</v>
          </cell>
          <cell r="CM1836">
            <v>11.917290000000001</v>
          </cell>
          <cell r="CN1836">
            <v>3043.277256110553</v>
          </cell>
          <cell r="CO1836">
            <v>359.30073861989996</v>
          </cell>
          <cell r="CP1836">
            <v>228.0493272519</v>
          </cell>
          <cell r="CQ1836">
            <v>5.4631499999999997</v>
          </cell>
          <cell r="CR1836">
            <v>0</v>
          </cell>
          <cell r="CS1836">
            <v>103.80493654404489</v>
          </cell>
          <cell r="CT1836">
            <v>4656.6553228029825</v>
          </cell>
          <cell r="CU1836">
            <v>0</v>
          </cell>
          <cell r="CV1836">
            <v>0</v>
          </cell>
          <cell r="CW1836">
            <v>0</v>
          </cell>
          <cell r="CX1836">
            <v>0</v>
          </cell>
          <cell r="CY1836">
            <v>0</v>
          </cell>
          <cell r="CZ1836">
            <v>16.008299999999998</v>
          </cell>
          <cell r="DA1836">
            <v>0.66800000000000004</v>
          </cell>
          <cell r="DB1836">
            <v>0</v>
          </cell>
          <cell r="DC1836">
            <v>0.53400000000000003</v>
          </cell>
        </row>
        <row r="1837">
          <cell r="C1837" t="str">
            <v>WT15x58</v>
          </cell>
          <cell r="D1837" t="str">
            <v>F</v>
          </cell>
          <cell r="E1837">
            <v>58</v>
          </cell>
          <cell r="F1837">
            <v>17.100000000000001</v>
          </cell>
          <cell r="G1837">
            <v>15</v>
          </cell>
          <cell r="H1837">
            <v>0</v>
          </cell>
          <cell r="I1837">
            <v>0</v>
          </cell>
          <cell r="J1837">
            <v>10.5</v>
          </cell>
          <cell r="K1837">
            <v>0</v>
          </cell>
          <cell r="L1837">
            <v>0</v>
          </cell>
          <cell r="M1837">
            <v>0.56499999999999995</v>
          </cell>
          <cell r="N1837">
            <v>0.85</v>
          </cell>
          <cell r="O1837">
            <v>0</v>
          </cell>
          <cell r="P1837">
            <v>0</v>
          </cell>
          <cell r="Q1837">
            <v>0</v>
          </cell>
          <cell r="R1837">
            <v>1.5</v>
          </cell>
          <cell r="S1837">
            <v>1.75</v>
          </cell>
          <cell r="T1837">
            <v>0</v>
          </cell>
          <cell r="V1837">
            <v>0</v>
          </cell>
          <cell r="W1837">
            <v>3.94</v>
          </cell>
          <cell r="X1837">
            <v>0</v>
          </cell>
          <cell r="Y1837">
            <v>0</v>
          </cell>
          <cell r="Z1837">
            <v>0.81499999999999995</v>
          </cell>
          <cell r="AA1837">
            <v>0</v>
          </cell>
          <cell r="AB1837">
            <v>0</v>
          </cell>
          <cell r="AC1837">
            <v>23.9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373</v>
          </cell>
          <cell r="AJ1837">
            <v>60.4</v>
          </cell>
          <cell r="AK1837">
            <v>33.700000000000003</v>
          </cell>
          <cell r="AL1837">
            <v>4.67</v>
          </cell>
          <cell r="AM1837">
            <v>82.1</v>
          </cell>
          <cell r="AN1837">
            <v>24.6</v>
          </cell>
          <cell r="AO1837">
            <v>15.6</v>
          </cell>
          <cell r="AP1837">
            <v>2.19</v>
          </cell>
          <cell r="AQ1837">
            <v>0</v>
          </cell>
          <cell r="AR1837">
            <v>3.21</v>
          </cell>
          <cell r="AS1837">
            <v>20.5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6.24</v>
          </cell>
          <cell r="AZ1837">
            <v>0.68300000000000005</v>
          </cell>
          <cell r="BA1837">
            <v>0</v>
          </cell>
          <cell r="BB1837">
            <v>0.56699999999999995</v>
          </cell>
          <cell r="BD1837" t="str">
            <v>WT380x86.5</v>
          </cell>
          <cell r="BE1837" t="str">
            <v>WT380x86.5</v>
          </cell>
          <cell r="BF1837">
            <v>86.399999999999991</v>
          </cell>
          <cell r="BG1837">
            <v>110.40924510000001</v>
          </cell>
          <cell r="BH1837">
            <v>38.115000000000002</v>
          </cell>
          <cell r="BI1837">
            <v>0</v>
          </cell>
          <cell r="BJ1837">
            <v>0</v>
          </cell>
          <cell r="BK1837">
            <v>26.680499999999999</v>
          </cell>
          <cell r="BL1837">
            <v>0</v>
          </cell>
          <cell r="BM1837">
            <v>0</v>
          </cell>
          <cell r="BN1837">
            <v>1.4356649999999997</v>
          </cell>
          <cell r="BO1837">
            <v>2.15985</v>
          </cell>
          <cell r="BP1837">
            <v>0</v>
          </cell>
          <cell r="BQ1837">
            <v>0</v>
          </cell>
          <cell r="BR1837">
            <v>0</v>
          </cell>
          <cell r="BS1837">
            <v>3.8114999999999997</v>
          </cell>
          <cell r="BT1837">
            <v>4.4467499999999998</v>
          </cell>
          <cell r="BU1837">
            <v>0</v>
          </cell>
          <cell r="BW1837">
            <v>0</v>
          </cell>
          <cell r="BX1837">
            <v>10.01154</v>
          </cell>
          <cell r="BY1837">
            <v>0</v>
          </cell>
          <cell r="BZ1837">
            <v>0</v>
          </cell>
          <cell r="CA1837">
            <v>2.0709149999999998</v>
          </cell>
          <cell r="CB1837">
            <v>0</v>
          </cell>
          <cell r="CC1837">
            <v>0</v>
          </cell>
          <cell r="CD1837">
            <v>23.9</v>
          </cell>
          <cell r="CE1837">
            <v>0</v>
          </cell>
          <cell r="CF1837">
            <v>0</v>
          </cell>
          <cell r="CG1837">
            <v>0</v>
          </cell>
          <cell r="CH1837">
            <v>0</v>
          </cell>
          <cell r="CI1837">
            <v>0</v>
          </cell>
          <cell r="CJ1837">
            <v>15549.896116838852</v>
          </cell>
          <cell r="CK1837">
            <v>990.94815582839988</v>
          </cell>
          <cell r="CL1837">
            <v>552.89657038769997</v>
          </cell>
          <cell r="CM1837">
            <v>11.86647</v>
          </cell>
          <cell r="CN1837">
            <v>3422.644694885978</v>
          </cell>
          <cell r="CO1837">
            <v>403.59808995660001</v>
          </cell>
          <cell r="CP1837">
            <v>255.94025216759997</v>
          </cell>
          <cell r="CQ1837">
            <v>5.5647899999999995</v>
          </cell>
          <cell r="CR1837">
            <v>0</v>
          </cell>
          <cell r="CS1837">
            <v>133.82082180979282</v>
          </cell>
          <cell r="CT1837">
            <v>5518.0019721075796</v>
          </cell>
          <cell r="CU1837">
            <v>0</v>
          </cell>
          <cell r="CV1837">
            <v>0</v>
          </cell>
          <cell r="CW1837">
            <v>0</v>
          </cell>
          <cell r="CX1837">
            <v>0</v>
          </cell>
          <cell r="CY1837">
            <v>0</v>
          </cell>
          <cell r="CZ1837">
            <v>15.855840000000001</v>
          </cell>
          <cell r="DA1837">
            <v>0.68300000000000005</v>
          </cell>
          <cell r="DB1837">
            <v>0</v>
          </cell>
          <cell r="DC1837">
            <v>0.56700000000000006</v>
          </cell>
        </row>
        <row r="1838">
          <cell r="C1838" t="str">
            <v>WT15x62</v>
          </cell>
          <cell r="D1838" t="str">
            <v>F</v>
          </cell>
          <cell r="E1838">
            <v>62</v>
          </cell>
          <cell r="F1838">
            <v>18.2</v>
          </cell>
          <cell r="G1838">
            <v>15.1</v>
          </cell>
          <cell r="H1838">
            <v>0</v>
          </cell>
          <cell r="I1838">
            <v>0</v>
          </cell>
          <cell r="J1838">
            <v>10.5</v>
          </cell>
          <cell r="K1838">
            <v>0</v>
          </cell>
          <cell r="L1838">
            <v>0</v>
          </cell>
          <cell r="M1838">
            <v>0.58499999999999996</v>
          </cell>
          <cell r="N1838">
            <v>0.93</v>
          </cell>
          <cell r="O1838">
            <v>0</v>
          </cell>
          <cell r="P1838">
            <v>0</v>
          </cell>
          <cell r="Q1838">
            <v>0</v>
          </cell>
          <cell r="R1838">
            <v>1.58</v>
          </cell>
          <cell r="S1838">
            <v>1.8125</v>
          </cell>
          <cell r="T1838">
            <v>0</v>
          </cell>
          <cell r="V1838">
            <v>0</v>
          </cell>
          <cell r="W1838">
            <v>3.9</v>
          </cell>
          <cell r="X1838">
            <v>0</v>
          </cell>
          <cell r="Y1838">
            <v>0</v>
          </cell>
          <cell r="Z1838">
            <v>0.86699999999999999</v>
          </cell>
          <cell r="AA1838">
            <v>0</v>
          </cell>
          <cell r="AB1838">
            <v>0</v>
          </cell>
          <cell r="AC1838">
            <v>23.1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396</v>
          </cell>
          <cell r="AJ1838">
            <v>63.1</v>
          </cell>
          <cell r="AK1838">
            <v>35.299999999999997</v>
          </cell>
          <cell r="AL1838">
            <v>4.66</v>
          </cell>
          <cell r="AM1838">
            <v>90.4</v>
          </cell>
          <cell r="AN1838">
            <v>27</v>
          </cell>
          <cell r="AO1838">
            <v>17.2</v>
          </cell>
          <cell r="AP1838">
            <v>2.23</v>
          </cell>
          <cell r="AQ1838">
            <v>0</v>
          </cell>
          <cell r="AR1838">
            <v>3.98</v>
          </cell>
          <cell r="AS1838">
            <v>23.9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6.21</v>
          </cell>
          <cell r="AZ1838">
            <v>0.69399999999999995</v>
          </cell>
          <cell r="BA1838">
            <v>0</v>
          </cell>
          <cell r="BB1838">
            <v>0.60199999999999998</v>
          </cell>
          <cell r="BD1838" t="str">
            <v>WT380x92.5</v>
          </cell>
          <cell r="BE1838" t="str">
            <v>WT380x92.5</v>
          </cell>
          <cell r="BF1838">
            <v>92.3</v>
          </cell>
          <cell r="BG1838">
            <v>117.51159419999999</v>
          </cell>
          <cell r="BH1838">
            <v>38.369099999999996</v>
          </cell>
          <cell r="BI1838">
            <v>0</v>
          </cell>
          <cell r="BJ1838">
            <v>0</v>
          </cell>
          <cell r="BK1838">
            <v>26.680499999999999</v>
          </cell>
          <cell r="BL1838">
            <v>0</v>
          </cell>
          <cell r="BM1838">
            <v>0</v>
          </cell>
          <cell r="BN1838">
            <v>1.4864849999999998</v>
          </cell>
          <cell r="BO1838">
            <v>2.36313</v>
          </cell>
          <cell r="BP1838">
            <v>0</v>
          </cell>
          <cell r="BQ1838">
            <v>0</v>
          </cell>
          <cell r="BR1838">
            <v>0</v>
          </cell>
          <cell r="BS1838">
            <v>4.01478</v>
          </cell>
          <cell r="BT1838">
            <v>4.6055624999999996</v>
          </cell>
          <cell r="BU1838">
            <v>0</v>
          </cell>
          <cell r="BW1838">
            <v>0</v>
          </cell>
          <cell r="BX1838">
            <v>9.9098999999999986</v>
          </cell>
          <cell r="BY1838">
            <v>0</v>
          </cell>
          <cell r="BZ1838">
            <v>0</v>
          </cell>
          <cell r="CA1838">
            <v>2.2030469999999998</v>
          </cell>
          <cell r="CB1838">
            <v>0</v>
          </cell>
          <cell r="CC1838">
            <v>0</v>
          </cell>
          <cell r="CD1838">
            <v>23.1</v>
          </cell>
          <cell r="CE1838">
            <v>0</v>
          </cell>
          <cell r="CF1838">
            <v>0</v>
          </cell>
          <cell r="CG1838">
            <v>0</v>
          </cell>
          <cell r="CH1838">
            <v>0</v>
          </cell>
          <cell r="CI1838">
            <v>0</v>
          </cell>
          <cell r="CJ1838">
            <v>16508.736896161354</v>
          </cell>
          <cell r="CK1838">
            <v>1035.2455071651</v>
          </cell>
          <cell r="CL1838">
            <v>579.14685266129993</v>
          </cell>
          <cell r="CM1838">
            <v>11.841060000000001</v>
          </cell>
          <cell r="CN1838">
            <v>3768.6611500327945</v>
          </cell>
          <cell r="CO1838">
            <v>442.97351336699995</v>
          </cell>
          <cell r="CP1838">
            <v>282.19053444119999</v>
          </cell>
          <cell r="CQ1838">
            <v>5.6664300000000001</v>
          </cell>
          <cell r="CR1838">
            <v>0</v>
          </cell>
          <cell r="CS1838">
            <v>165.92114355232877</v>
          </cell>
          <cell r="CT1838">
            <v>6433.1827869937151</v>
          </cell>
          <cell r="CU1838">
            <v>0</v>
          </cell>
          <cell r="CV1838">
            <v>0</v>
          </cell>
          <cell r="CW1838">
            <v>0</v>
          </cell>
          <cell r="CX1838">
            <v>0</v>
          </cell>
          <cell r="CY1838">
            <v>0</v>
          </cell>
          <cell r="CZ1838">
            <v>15.77961</v>
          </cell>
          <cell r="DA1838">
            <v>0.69399999999999995</v>
          </cell>
          <cell r="DB1838">
            <v>0</v>
          </cell>
          <cell r="DC1838">
            <v>0.60199999999999998</v>
          </cell>
        </row>
        <row r="1839">
          <cell r="C1839" t="str">
            <v>WT15x66</v>
          </cell>
          <cell r="D1839" t="str">
            <v>F</v>
          </cell>
          <cell r="E1839">
            <v>66</v>
          </cell>
          <cell r="F1839">
            <v>19.399999999999999</v>
          </cell>
          <cell r="G1839">
            <v>15.2</v>
          </cell>
          <cell r="H1839">
            <v>0</v>
          </cell>
          <cell r="I1839">
            <v>0</v>
          </cell>
          <cell r="J1839">
            <v>10.5</v>
          </cell>
          <cell r="K1839">
            <v>0</v>
          </cell>
          <cell r="L1839">
            <v>0</v>
          </cell>
          <cell r="M1839">
            <v>0.61499999999999999</v>
          </cell>
          <cell r="N1839">
            <v>1</v>
          </cell>
          <cell r="O1839">
            <v>0</v>
          </cell>
          <cell r="P1839">
            <v>0</v>
          </cell>
          <cell r="Q1839">
            <v>0</v>
          </cell>
          <cell r="R1839">
            <v>1.65</v>
          </cell>
          <cell r="S1839">
            <v>1.875</v>
          </cell>
          <cell r="T1839">
            <v>0</v>
          </cell>
          <cell r="V1839">
            <v>0</v>
          </cell>
          <cell r="W1839">
            <v>3.9</v>
          </cell>
          <cell r="X1839">
            <v>0</v>
          </cell>
          <cell r="Y1839">
            <v>0</v>
          </cell>
          <cell r="Z1839">
            <v>0.92100000000000004</v>
          </cell>
          <cell r="AA1839">
            <v>0</v>
          </cell>
          <cell r="AB1839">
            <v>0</v>
          </cell>
          <cell r="AC1839">
            <v>22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421</v>
          </cell>
          <cell r="AJ1839">
            <v>66.8</v>
          </cell>
          <cell r="AK1839">
            <v>37.4</v>
          </cell>
          <cell r="AL1839">
            <v>4.66</v>
          </cell>
          <cell r="AM1839">
            <v>98</v>
          </cell>
          <cell r="AN1839">
            <v>29.2</v>
          </cell>
          <cell r="AO1839">
            <v>18.600000000000001</v>
          </cell>
          <cell r="AP1839">
            <v>2.25</v>
          </cell>
          <cell r="AQ1839">
            <v>0</v>
          </cell>
          <cell r="AR1839">
            <v>4.8499999999999996</v>
          </cell>
          <cell r="AS1839">
            <v>28.5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6.19</v>
          </cell>
          <cell r="AZ1839">
            <v>0.69799999999999995</v>
          </cell>
          <cell r="BA1839">
            <v>0</v>
          </cell>
          <cell r="BB1839">
            <v>0.66200000000000003</v>
          </cell>
          <cell r="BD1839" t="str">
            <v>WT380x98</v>
          </cell>
          <cell r="BE1839" t="str">
            <v>WT380x98</v>
          </cell>
          <cell r="BF1839">
            <v>98.3</v>
          </cell>
          <cell r="BG1839">
            <v>125.25961139999998</v>
          </cell>
          <cell r="BH1839">
            <v>38.623199999999997</v>
          </cell>
          <cell r="BI1839">
            <v>0</v>
          </cell>
          <cell r="BJ1839">
            <v>0</v>
          </cell>
          <cell r="BK1839">
            <v>26.680499999999999</v>
          </cell>
          <cell r="BL1839">
            <v>0</v>
          </cell>
          <cell r="BM1839">
            <v>0</v>
          </cell>
          <cell r="BN1839">
            <v>1.5627149999999999</v>
          </cell>
          <cell r="BO1839">
            <v>2.5409999999999999</v>
          </cell>
          <cell r="BP1839">
            <v>0</v>
          </cell>
          <cell r="BQ1839">
            <v>0</v>
          </cell>
          <cell r="BR1839">
            <v>0</v>
          </cell>
          <cell r="BS1839">
            <v>4.1926499999999995</v>
          </cell>
          <cell r="BT1839">
            <v>4.7643750000000002</v>
          </cell>
          <cell r="BU1839">
            <v>0</v>
          </cell>
          <cell r="BW1839">
            <v>0</v>
          </cell>
          <cell r="BX1839">
            <v>9.9098999999999986</v>
          </cell>
          <cell r="BY1839">
            <v>0</v>
          </cell>
          <cell r="BZ1839">
            <v>0</v>
          </cell>
          <cell r="CA1839">
            <v>2.3402609999999999</v>
          </cell>
          <cell r="CB1839">
            <v>0</v>
          </cell>
          <cell r="CC1839">
            <v>0</v>
          </cell>
          <cell r="CD1839">
            <v>22</v>
          </cell>
          <cell r="CE1839">
            <v>0</v>
          </cell>
          <cell r="CF1839">
            <v>0</v>
          </cell>
          <cell r="CG1839">
            <v>0</v>
          </cell>
          <cell r="CH1839">
            <v>0</v>
          </cell>
          <cell r="CI1839">
            <v>0</v>
          </cell>
          <cell r="CJ1839">
            <v>17550.955134555381</v>
          </cell>
          <cell r="CK1839">
            <v>1095.9492849228</v>
          </cell>
          <cell r="CL1839">
            <v>613.60034814539995</v>
          </cell>
          <cell r="CM1839">
            <v>11.841060000000001</v>
          </cell>
          <cell r="CN1839">
            <v>4085.4954945045779</v>
          </cell>
          <cell r="CO1839">
            <v>479.06765149319995</v>
          </cell>
          <cell r="CP1839">
            <v>305.1595314306</v>
          </cell>
          <cell r="CQ1839">
            <v>5.7172499999999999</v>
          </cell>
          <cell r="CR1839">
            <v>0</v>
          </cell>
          <cell r="CS1839">
            <v>202.19033824844084</v>
          </cell>
          <cell r="CT1839">
            <v>7671.3685953690747</v>
          </cell>
          <cell r="CU1839">
            <v>0</v>
          </cell>
          <cell r="CV1839">
            <v>0</v>
          </cell>
          <cell r="CW1839">
            <v>0</v>
          </cell>
          <cell r="CX1839">
            <v>0</v>
          </cell>
          <cell r="CY1839">
            <v>0</v>
          </cell>
          <cell r="CZ1839">
            <v>15.72879</v>
          </cell>
          <cell r="DA1839">
            <v>0.69799999999999995</v>
          </cell>
          <cell r="DB1839">
            <v>0</v>
          </cell>
          <cell r="DC1839">
            <v>0.65900000000000003</v>
          </cell>
        </row>
        <row r="1840">
          <cell r="C1840" t="str">
            <v>WT15x74</v>
          </cell>
          <cell r="D1840" t="str">
            <v>F</v>
          </cell>
          <cell r="E1840">
            <v>74</v>
          </cell>
          <cell r="F1840">
            <v>21.7</v>
          </cell>
          <cell r="G1840">
            <v>15.3</v>
          </cell>
          <cell r="H1840">
            <v>0</v>
          </cell>
          <cell r="I1840">
            <v>0</v>
          </cell>
          <cell r="J1840">
            <v>10.5</v>
          </cell>
          <cell r="K1840">
            <v>0</v>
          </cell>
          <cell r="L1840">
            <v>0</v>
          </cell>
          <cell r="M1840">
            <v>0.65</v>
          </cell>
          <cell r="N1840">
            <v>1.18</v>
          </cell>
          <cell r="O1840">
            <v>0</v>
          </cell>
          <cell r="P1840">
            <v>0</v>
          </cell>
          <cell r="Q1840">
            <v>0</v>
          </cell>
          <cell r="R1840">
            <v>1.83</v>
          </cell>
          <cell r="S1840">
            <v>2.0625</v>
          </cell>
          <cell r="T1840">
            <v>0</v>
          </cell>
          <cell r="V1840">
            <v>0</v>
          </cell>
          <cell r="W1840">
            <v>3.84</v>
          </cell>
          <cell r="X1840">
            <v>0</v>
          </cell>
          <cell r="Y1840">
            <v>0</v>
          </cell>
          <cell r="Z1840">
            <v>1.04</v>
          </cell>
          <cell r="AA1840">
            <v>0</v>
          </cell>
          <cell r="AB1840">
            <v>0</v>
          </cell>
          <cell r="AC1840">
            <v>20.8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466</v>
          </cell>
          <cell r="AJ1840">
            <v>72.2</v>
          </cell>
          <cell r="AK1840">
            <v>40.6</v>
          </cell>
          <cell r="AL1840">
            <v>4.63</v>
          </cell>
          <cell r="AM1840">
            <v>114</v>
          </cell>
          <cell r="AN1840">
            <v>33.9</v>
          </cell>
          <cell r="AO1840">
            <v>21.7</v>
          </cell>
          <cell r="AP1840">
            <v>2.2799999999999998</v>
          </cell>
          <cell r="AQ1840">
            <v>0</v>
          </cell>
          <cell r="AR1840">
            <v>7.24</v>
          </cell>
          <cell r="AS1840">
            <v>37.6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6.11</v>
          </cell>
          <cell r="AZ1840">
            <v>0.71699999999999997</v>
          </cell>
          <cell r="BA1840">
            <v>0</v>
          </cell>
          <cell r="BB1840">
            <v>0.71499999999999997</v>
          </cell>
          <cell r="BD1840" t="str">
            <v>WT380x110</v>
          </cell>
          <cell r="BE1840" t="str">
            <v>WT380x110</v>
          </cell>
          <cell r="BF1840">
            <v>110.19999999999999</v>
          </cell>
          <cell r="BG1840">
            <v>140.1099777</v>
          </cell>
          <cell r="BH1840">
            <v>38.877299999999998</v>
          </cell>
          <cell r="BI1840">
            <v>0</v>
          </cell>
          <cell r="BJ1840">
            <v>0</v>
          </cell>
          <cell r="BK1840">
            <v>26.680499999999999</v>
          </cell>
          <cell r="BL1840">
            <v>0</v>
          </cell>
          <cell r="BM1840">
            <v>0</v>
          </cell>
          <cell r="BN1840">
            <v>1.6516500000000001</v>
          </cell>
          <cell r="BO1840">
            <v>2.9983799999999996</v>
          </cell>
          <cell r="BP1840">
            <v>0</v>
          </cell>
          <cell r="BQ1840">
            <v>0</v>
          </cell>
          <cell r="BR1840">
            <v>0</v>
          </cell>
          <cell r="BS1840">
            <v>4.6500300000000001</v>
          </cell>
          <cell r="BT1840">
            <v>5.2408124999999997</v>
          </cell>
          <cell r="BU1840">
            <v>0</v>
          </cell>
          <cell r="BW1840">
            <v>0</v>
          </cell>
          <cell r="BX1840">
            <v>9.757439999999999</v>
          </cell>
          <cell r="BY1840">
            <v>0</v>
          </cell>
          <cell r="BZ1840">
            <v>0</v>
          </cell>
          <cell r="CA1840">
            <v>2.6426400000000001</v>
          </cell>
          <cell r="CB1840">
            <v>0</v>
          </cell>
          <cell r="CC1840">
            <v>0</v>
          </cell>
          <cell r="CD1840">
            <v>20.8</v>
          </cell>
          <cell r="CE1840">
            <v>0</v>
          </cell>
          <cell r="CF1840">
            <v>0</v>
          </cell>
          <cell r="CG1840">
            <v>0</v>
          </cell>
          <cell r="CH1840">
            <v>0</v>
          </cell>
          <cell r="CI1840">
            <v>0</v>
          </cell>
          <cell r="CJ1840">
            <v>19426.947963664625</v>
          </cell>
          <cell r="CK1840">
            <v>1184.5439875961999</v>
          </cell>
          <cell r="CL1840">
            <v>666.10091269259999</v>
          </cell>
          <cell r="CM1840">
            <v>11.76483</v>
          </cell>
          <cell r="CN1840">
            <v>4752.5151670767536</v>
          </cell>
          <cell r="CO1840">
            <v>556.17785567189992</v>
          </cell>
          <cell r="CP1840">
            <v>356.01945333569995</v>
          </cell>
          <cell r="CQ1840">
            <v>5.7934799999999997</v>
          </cell>
          <cell r="CR1840">
            <v>0</v>
          </cell>
          <cell r="CS1840">
            <v>301.82640183890965</v>
          </cell>
          <cell r="CT1840">
            <v>10120.823129329025</v>
          </cell>
          <cell r="CU1840">
            <v>0</v>
          </cell>
          <cell r="CV1840">
            <v>0</v>
          </cell>
          <cell r="CW1840">
            <v>0</v>
          </cell>
          <cell r="CX1840">
            <v>0</v>
          </cell>
          <cell r="CY1840">
            <v>0</v>
          </cell>
          <cell r="CZ1840">
            <v>15.525510000000001</v>
          </cell>
          <cell r="DA1840">
            <v>0.71699999999999997</v>
          </cell>
          <cell r="DB1840">
            <v>0</v>
          </cell>
          <cell r="DC1840">
            <v>0.71299999999999997</v>
          </cell>
        </row>
        <row r="1841">
          <cell r="C1841" t="str">
            <v>WT15x86.5</v>
          </cell>
          <cell r="D1841" t="str">
            <v>F</v>
          </cell>
          <cell r="E1841">
            <v>86.5</v>
          </cell>
          <cell r="F1841">
            <v>25.5</v>
          </cell>
          <cell r="G1841">
            <v>15.2</v>
          </cell>
          <cell r="H1841">
            <v>0</v>
          </cell>
          <cell r="I1841">
            <v>0</v>
          </cell>
          <cell r="J1841">
            <v>15</v>
          </cell>
          <cell r="K1841">
            <v>0</v>
          </cell>
          <cell r="L1841">
            <v>0</v>
          </cell>
          <cell r="M1841">
            <v>0.65500000000000003</v>
          </cell>
          <cell r="N1841">
            <v>1.07</v>
          </cell>
          <cell r="O1841">
            <v>0</v>
          </cell>
          <cell r="P1841">
            <v>0</v>
          </cell>
          <cell r="Q1841">
            <v>0</v>
          </cell>
          <cell r="R1841">
            <v>1.85</v>
          </cell>
          <cell r="S1841">
            <v>2</v>
          </cell>
          <cell r="T1841">
            <v>0</v>
          </cell>
          <cell r="V1841">
            <v>0</v>
          </cell>
          <cell r="W1841">
            <v>3.31</v>
          </cell>
          <cell r="X1841">
            <v>0</v>
          </cell>
          <cell r="Y1841">
            <v>0</v>
          </cell>
          <cell r="Z1841">
            <v>0.85099999999999998</v>
          </cell>
          <cell r="AA1841">
            <v>0</v>
          </cell>
          <cell r="AB1841">
            <v>0</v>
          </cell>
          <cell r="AC1841">
            <v>20.399999999999999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497</v>
          </cell>
          <cell r="AJ1841">
            <v>73.5</v>
          </cell>
          <cell r="AK1841">
            <v>41.7</v>
          </cell>
          <cell r="AL1841">
            <v>4.42</v>
          </cell>
          <cell r="AM1841">
            <v>299</v>
          </cell>
          <cell r="AN1841">
            <v>61.4</v>
          </cell>
          <cell r="AO1841">
            <v>39.9</v>
          </cell>
          <cell r="AP1841">
            <v>3.42</v>
          </cell>
          <cell r="AQ1841">
            <v>0</v>
          </cell>
          <cell r="AR1841">
            <v>7.78</v>
          </cell>
          <cell r="AS1841">
            <v>53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6.24</v>
          </cell>
          <cell r="AZ1841">
            <v>0.80200000000000005</v>
          </cell>
          <cell r="BA1841">
            <v>0</v>
          </cell>
          <cell r="BB1841">
            <v>0.73299999999999998</v>
          </cell>
          <cell r="BD1841" t="str">
            <v>WT380x128.5</v>
          </cell>
          <cell r="BE1841" t="str">
            <v>WT380x128.5</v>
          </cell>
          <cell r="BF1841">
            <v>128.79999999999998</v>
          </cell>
          <cell r="BG1841">
            <v>164.6453655</v>
          </cell>
          <cell r="BH1841">
            <v>38.623199999999997</v>
          </cell>
          <cell r="BI1841">
            <v>0</v>
          </cell>
          <cell r="BJ1841">
            <v>0</v>
          </cell>
          <cell r="BK1841">
            <v>38.115000000000002</v>
          </cell>
          <cell r="BL1841">
            <v>0</v>
          </cell>
          <cell r="BM1841">
            <v>0</v>
          </cell>
          <cell r="BN1841">
            <v>1.664355</v>
          </cell>
          <cell r="BO1841">
            <v>2.7188699999999999</v>
          </cell>
          <cell r="BP1841">
            <v>0</v>
          </cell>
          <cell r="BQ1841">
            <v>0</v>
          </cell>
          <cell r="BR1841">
            <v>0</v>
          </cell>
          <cell r="BS1841">
            <v>4.70085</v>
          </cell>
          <cell r="BT1841">
            <v>5.0819999999999999</v>
          </cell>
          <cell r="BU1841">
            <v>0</v>
          </cell>
          <cell r="BW1841">
            <v>0</v>
          </cell>
          <cell r="BX1841">
            <v>8.4107099999999999</v>
          </cell>
          <cell r="BY1841">
            <v>0</v>
          </cell>
          <cell r="BZ1841">
            <v>0</v>
          </cell>
          <cell r="CA1841">
            <v>2.162391</v>
          </cell>
          <cell r="CB1841">
            <v>0</v>
          </cell>
          <cell r="CC1841">
            <v>0</v>
          </cell>
          <cell r="CD1841">
            <v>20.399999999999999</v>
          </cell>
          <cell r="CE1841">
            <v>0</v>
          </cell>
          <cell r="CF1841">
            <v>0</v>
          </cell>
          <cell r="CG1841">
            <v>0</v>
          </cell>
          <cell r="CH1841">
            <v>0</v>
          </cell>
          <cell r="CI1841">
            <v>0</v>
          </cell>
          <cell r="CJ1841">
            <v>20719.298579273218</v>
          </cell>
          <cell r="CK1841">
            <v>1205.8723419435</v>
          </cell>
          <cell r="CL1841">
            <v>684.14798175570002</v>
          </cell>
          <cell r="CM1841">
            <v>11.231219999999999</v>
          </cell>
          <cell r="CN1841">
            <v>12464.930131192539</v>
          </cell>
          <cell r="CO1841">
            <v>1007.3545822493999</v>
          </cell>
          <cell r="CP1841">
            <v>654.61641419789999</v>
          </cell>
          <cell r="CQ1841">
            <v>8.6902200000000001</v>
          </cell>
          <cell r="CR1841">
            <v>0</v>
          </cell>
          <cell r="CS1841">
            <v>324.3383157882206</v>
          </cell>
          <cell r="CT1841">
            <v>14266.053879107401</v>
          </cell>
          <cell r="CU1841">
            <v>0</v>
          </cell>
          <cell r="CV1841">
            <v>0</v>
          </cell>
          <cell r="CW1841">
            <v>0</v>
          </cell>
          <cell r="CX1841">
            <v>0</v>
          </cell>
          <cell r="CY1841">
            <v>0</v>
          </cell>
          <cell r="CZ1841">
            <v>15.855840000000001</v>
          </cell>
          <cell r="DA1841">
            <v>0.80200000000000005</v>
          </cell>
          <cell r="DB1841">
            <v>0</v>
          </cell>
          <cell r="DC1841">
            <v>0.73099999999999998</v>
          </cell>
        </row>
        <row r="1842">
          <cell r="C1842" t="str">
            <v>WT15x95.5</v>
          </cell>
          <cell r="D1842" t="str">
            <v>F</v>
          </cell>
          <cell r="E1842">
            <v>95.5</v>
          </cell>
          <cell r="F1842">
            <v>28.1</v>
          </cell>
          <cell r="G1842">
            <v>15.3</v>
          </cell>
          <cell r="H1842">
            <v>0</v>
          </cell>
          <cell r="I1842">
            <v>0</v>
          </cell>
          <cell r="J1842">
            <v>15</v>
          </cell>
          <cell r="K1842">
            <v>0</v>
          </cell>
          <cell r="L1842">
            <v>0</v>
          </cell>
          <cell r="M1842">
            <v>0.71</v>
          </cell>
          <cell r="N1842">
            <v>1.19</v>
          </cell>
          <cell r="O1842">
            <v>0</v>
          </cell>
          <cell r="P1842">
            <v>0</v>
          </cell>
          <cell r="Q1842">
            <v>0</v>
          </cell>
          <cell r="R1842">
            <v>1.97</v>
          </cell>
          <cell r="S1842">
            <v>2.0625</v>
          </cell>
          <cell r="T1842">
            <v>0</v>
          </cell>
          <cell r="V1842">
            <v>0</v>
          </cell>
          <cell r="W1842">
            <v>3.34</v>
          </cell>
          <cell r="X1842">
            <v>0</v>
          </cell>
          <cell r="Y1842">
            <v>0</v>
          </cell>
          <cell r="Z1842">
            <v>0.93500000000000005</v>
          </cell>
          <cell r="AA1842">
            <v>0</v>
          </cell>
          <cell r="AB1842">
            <v>0</v>
          </cell>
          <cell r="AC1842">
            <v>18.8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549</v>
          </cell>
          <cell r="AJ1842">
            <v>80.8</v>
          </cell>
          <cell r="AK1842">
            <v>45.7</v>
          </cell>
          <cell r="AL1842">
            <v>4.42</v>
          </cell>
          <cell r="AM1842">
            <v>336</v>
          </cell>
          <cell r="AN1842">
            <v>68.900000000000006</v>
          </cell>
          <cell r="AO1842">
            <v>44.7</v>
          </cell>
          <cell r="AP1842">
            <v>3.46</v>
          </cell>
          <cell r="AQ1842">
            <v>0</v>
          </cell>
          <cell r="AR1842">
            <v>10.5</v>
          </cell>
          <cell r="AS1842">
            <v>71.2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6.25</v>
          </cell>
          <cell r="AZ1842">
            <v>0.80700000000000005</v>
          </cell>
          <cell r="BA1842">
            <v>0</v>
          </cell>
          <cell r="BB1842">
            <v>0.81599999999999995</v>
          </cell>
          <cell r="BD1842" t="str">
            <v>WT380x142</v>
          </cell>
          <cell r="BE1842" t="str">
            <v>WT380x142</v>
          </cell>
          <cell r="BF1842">
            <v>142.19999999999999</v>
          </cell>
          <cell r="BG1842">
            <v>181.4327361</v>
          </cell>
          <cell r="BH1842">
            <v>38.877299999999998</v>
          </cell>
          <cell r="BI1842">
            <v>0</v>
          </cell>
          <cell r="BJ1842">
            <v>0</v>
          </cell>
          <cell r="BK1842">
            <v>38.115000000000002</v>
          </cell>
          <cell r="BL1842">
            <v>0</v>
          </cell>
          <cell r="BM1842">
            <v>0</v>
          </cell>
          <cell r="BN1842">
            <v>1.8041099999999999</v>
          </cell>
          <cell r="BO1842">
            <v>3.02379</v>
          </cell>
          <cell r="BP1842">
            <v>0</v>
          </cell>
          <cell r="BQ1842">
            <v>0</v>
          </cell>
          <cell r="BR1842">
            <v>0</v>
          </cell>
          <cell r="BS1842">
            <v>5.0057700000000001</v>
          </cell>
          <cell r="BT1842">
            <v>5.2408124999999997</v>
          </cell>
          <cell r="BU1842">
            <v>0</v>
          </cell>
          <cell r="BW1842">
            <v>0</v>
          </cell>
          <cell r="BX1842">
            <v>8.4869399999999988</v>
          </cell>
          <cell r="BY1842">
            <v>0</v>
          </cell>
          <cell r="BZ1842">
            <v>0</v>
          </cell>
          <cell r="CA1842">
            <v>2.3758349999999999</v>
          </cell>
          <cell r="CB1842">
            <v>0</v>
          </cell>
          <cell r="CC1842">
            <v>0</v>
          </cell>
          <cell r="CD1842">
            <v>18.8</v>
          </cell>
          <cell r="CE1842">
            <v>0</v>
          </cell>
          <cell r="CF1842">
            <v>0</v>
          </cell>
          <cell r="CG1842">
            <v>0</v>
          </cell>
          <cell r="CH1842">
            <v>0</v>
          </cell>
          <cell r="CI1842">
            <v>0</v>
          </cell>
          <cell r="CJ1842">
            <v>22887.112515132787</v>
          </cell>
          <cell r="CK1842">
            <v>1325.6392548167998</v>
          </cell>
          <cell r="CL1842">
            <v>749.77368743969998</v>
          </cell>
          <cell r="CM1842">
            <v>11.231219999999999</v>
          </cell>
          <cell r="CN1842">
            <v>14007.413124015695</v>
          </cell>
          <cell r="CO1842">
            <v>1130.4027804069001</v>
          </cell>
          <cell r="CP1842">
            <v>733.36726101869999</v>
          </cell>
          <cell r="CQ1842">
            <v>8.7918599999999998</v>
          </cell>
          <cell r="CR1842">
            <v>0</v>
          </cell>
          <cell r="CS1842">
            <v>437.73166012549046</v>
          </cell>
          <cell r="CT1842">
            <v>19164.962947027303</v>
          </cell>
          <cell r="CU1842">
            <v>0</v>
          </cell>
          <cell r="CV1842">
            <v>0</v>
          </cell>
          <cell r="CW1842">
            <v>0</v>
          </cell>
          <cell r="CX1842">
            <v>0</v>
          </cell>
          <cell r="CY1842">
            <v>0</v>
          </cell>
          <cell r="CZ1842">
            <v>15.88125</v>
          </cell>
          <cell r="DA1842">
            <v>0.80700000000000005</v>
          </cell>
          <cell r="DB1842">
            <v>0</v>
          </cell>
          <cell r="DC1842">
            <v>0.81300000000000006</v>
          </cell>
        </row>
        <row r="1843">
          <cell r="C1843" t="str">
            <v>WT16.5x100.5</v>
          </cell>
          <cell r="D1843" t="str">
            <v>F</v>
          </cell>
          <cell r="E1843">
            <v>100.5</v>
          </cell>
          <cell r="F1843">
            <v>29.6</v>
          </cell>
          <cell r="G1843">
            <v>16.8</v>
          </cell>
          <cell r="H1843">
            <v>0</v>
          </cell>
          <cell r="I1843">
            <v>0</v>
          </cell>
          <cell r="J1843">
            <v>15.7</v>
          </cell>
          <cell r="K1843">
            <v>0</v>
          </cell>
          <cell r="L1843">
            <v>0</v>
          </cell>
          <cell r="M1843">
            <v>0.71499999999999997</v>
          </cell>
          <cell r="N1843">
            <v>1.1499999999999999</v>
          </cell>
          <cell r="O1843">
            <v>0</v>
          </cell>
          <cell r="P1843">
            <v>0</v>
          </cell>
          <cell r="Q1843">
            <v>0</v>
          </cell>
          <cell r="R1843">
            <v>1.94</v>
          </cell>
          <cell r="S1843">
            <v>2</v>
          </cell>
          <cell r="T1843">
            <v>0</v>
          </cell>
          <cell r="V1843">
            <v>0</v>
          </cell>
          <cell r="W1843">
            <v>3.77</v>
          </cell>
          <cell r="X1843">
            <v>0</v>
          </cell>
          <cell r="Y1843">
            <v>0</v>
          </cell>
          <cell r="Z1843">
            <v>0.94</v>
          </cell>
          <cell r="AA1843">
            <v>0</v>
          </cell>
          <cell r="AB1843">
            <v>0</v>
          </cell>
          <cell r="AC1843">
            <v>20.8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725</v>
          </cell>
          <cell r="AJ1843">
            <v>97.8</v>
          </cell>
          <cell r="AK1843">
            <v>55.5</v>
          </cell>
          <cell r="AL1843">
            <v>4.95</v>
          </cell>
          <cell r="AM1843">
            <v>375</v>
          </cell>
          <cell r="AN1843">
            <v>73.3</v>
          </cell>
          <cell r="AO1843">
            <v>47.6</v>
          </cell>
          <cell r="AP1843">
            <v>3.56</v>
          </cell>
          <cell r="AQ1843">
            <v>0</v>
          </cell>
          <cell r="AR1843">
            <v>10.4</v>
          </cell>
          <cell r="AS1843">
            <v>84.9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6.88</v>
          </cell>
          <cell r="AZ1843">
            <v>0.78400000000000003</v>
          </cell>
          <cell r="BA1843">
            <v>0</v>
          </cell>
          <cell r="BB1843">
            <v>0.71699999999999997</v>
          </cell>
          <cell r="BD1843" t="str">
            <v>WT420x149.5</v>
          </cell>
          <cell r="BE1843" t="str">
            <v>WT420x149.5</v>
          </cell>
          <cell r="BF1843">
            <v>149.6</v>
          </cell>
          <cell r="BG1843">
            <v>191.1177576</v>
          </cell>
          <cell r="BH1843">
            <v>42.688800000000001</v>
          </cell>
          <cell r="BI1843">
            <v>0</v>
          </cell>
          <cell r="BJ1843">
            <v>0</v>
          </cell>
          <cell r="BK1843">
            <v>39.893699999999995</v>
          </cell>
          <cell r="BL1843">
            <v>0</v>
          </cell>
          <cell r="BM1843">
            <v>0</v>
          </cell>
          <cell r="BN1843">
            <v>1.8168149999999998</v>
          </cell>
          <cell r="BO1843">
            <v>2.9221499999999998</v>
          </cell>
          <cell r="BP1843">
            <v>0</v>
          </cell>
          <cell r="BQ1843">
            <v>0</v>
          </cell>
          <cell r="BR1843">
            <v>0</v>
          </cell>
          <cell r="BS1843">
            <v>4.9295399999999994</v>
          </cell>
          <cell r="BT1843">
            <v>5.0819999999999999</v>
          </cell>
          <cell r="BU1843">
            <v>0</v>
          </cell>
          <cell r="BW1843">
            <v>0</v>
          </cell>
          <cell r="BX1843">
            <v>9.5795700000000004</v>
          </cell>
          <cell r="BY1843">
            <v>0</v>
          </cell>
          <cell r="BZ1843">
            <v>0</v>
          </cell>
          <cell r="CA1843">
            <v>2.3885399999999999</v>
          </cell>
          <cell r="CB1843">
            <v>0</v>
          </cell>
          <cell r="CC1843">
            <v>0</v>
          </cell>
          <cell r="CD1843">
            <v>20.8</v>
          </cell>
          <cell r="CE1843">
            <v>0</v>
          </cell>
          <cell r="CF1843">
            <v>0</v>
          </cell>
          <cell r="CG1843">
            <v>0</v>
          </cell>
          <cell r="CH1843">
            <v>0</v>
          </cell>
          <cell r="CI1843">
            <v>0</v>
          </cell>
          <cell r="CJ1843">
            <v>30224.328913426725</v>
          </cell>
          <cell r="CK1843">
            <v>1604.5485039737998</v>
          </cell>
          <cell r="CL1843">
            <v>910.55666636549995</v>
          </cell>
          <cell r="CM1843">
            <v>12.57795</v>
          </cell>
          <cell r="CN1843">
            <v>15633.273575910374</v>
          </cell>
          <cell r="CO1843">
            <v>1202.5910566593</v>
          </cell>
          <cell r="CP1843">
            <v>780.94589763959993</v>
          </cell>
          <cell r="CQ1843">
            <v>9.0459599999999991</v>
          </cell>
          <cell r="CR1843">
            <v>0</v>
          </cell>
          <cell r="CS1843">
            <v>433.56278717191441</v>
          </cell>
          <cell r="CT1843">
            <v>22852.603289362614</v>
          </cell>
          <cell r="CU1843">
            <v>0</v>
          </cell>
          <cell r="CV1843">
            <v>0</v>
          </cell>
          <cell r="CW1843">
            <v>0</v>
          </cell>
          <cell r="CX1843">
            <v>0</v>
          </cell>
          <cell r="CY1843">
            <v>0</v>
          </cell>
          <cell r="CZ1843">
            <v>17.48208</v>
          </cell>
          <cell r="DA1843">
            <v>0.78400000000000003</v>
          </cell>
          <cell r="DB1843">
            <v>0</v>
          </cell>
          <cell r="DC1843">
            <v>0.71499999999999997</v>
          </cell>
        </row>
        <row r="1844">
          <cell r="C1844" t="str">
            <v>WT16.5x110.5</v>
          </cell>
          <cell r="D1844" t="str">
            <v>F</v>
          </cell>
          <cell r="E1844">
            <v>110.5</v>
          </cell>
          <cell r="F1844">
            <v>32.6</v>
          </cell>
          <cell r="G1844">
            <v>17</v>
          </cell>
          <cell r="H1844">
            <v>0</v>
          </cell>
          <cell r="I1844">
            <v>0</v>
          </cell>
          <cell r="J1844">
            <v>15.8</v>
          </cell>
          <cell r="K1844">
            <v>0</v>
          </cell>
          <cell r="L1844">
            <v>0</v>
          </cell>
          <cell r="M1844">
            <v>0.77500000000000002</v>
          </cell>
          <cell r="N1844">
            <v>1.27</v>
          </cell>
          <cell r="O1844">
            <v>0</v>
          </cell>
          <cell r="P1844">
            <v>0</v>
          </cell>
          <cell r="Q1844">
            <v>0</v>
          </cell>
          <cell r="R1844">
            <v>2.06</v>
          </cell>
          <cell r="S1844">
            <v>2.125</v>
          </cell>
          <cell r="T1844">
            <v>0</v>
          </cell>
          <cell r="V1844">
            <v>0</v>
          </cell>
          <cell r="W1844">
            <v>3.81</v>
          </cell>
          <cell r="X1844">
            <v>0</v>
          </cell>
          <cell r="Y1844">
            <v>0</v>
          </cell>
          <cell r="Z1844">
            <v>1.03</v>
          </cell>
          <cell r="AA1844">
            <v>0</v>
          </cell>
          <cell r="AB1844">
            <v>0</v>
          </cell>
          <cell r="AC1844">
            <v>19.2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799</v>
          </cell>
          <cell r="AJ1844">
            <v>107</v>
          </cell>
          <cell r="AK1844">
            <v>60.8</v>
          </cell>
          <cell r="AL1844">
            <v>4.95</v>
          </cell>
          <cell r="AM1844">
            <v>420</v>
          </cell>
          <cell r="AN1844">
            <v>82.1</v>
          </cell>
          <cell r="AO1844">
            <v>53.2</v>
          </cell>
          <cell r="AP1844">
            <v>3.59</v>
          </cell>
          <cell r="AQ1844">
            <v>0</v>
          </cell>
          <cell r="AR1844">
            <v>13.9</v>
          </cell>
          <cell r="AS1844">
            <v>113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6.89</v>
          </cell>
          <cell r="AZ1844">
            <v>0.78800000000000003</v>
          </cell>
          <cell r="BA1844">
            <v>0</v>
          </cell>
          <cell r="BB1844">
            <v>0.80100000000000005</v>
          </cell>
          <cell r="BD1844" t="str">
            <v>WT420x164.5</v>
          </cell>
          <cell r="BE1844" t="str">
            <v>WT420x164.5</v>
          </cell>
          <cell r="BF1844">
            <v>164.5</v>
          </cell>
          <cell r="BG1844">
            <v>210.48780059999999</v>
          </cell>
          <cell r="BH1844">
            <v>43.196999999999996</v>
          </cell>
          <cell r="BI1844">
            <v>0</v>
          </cell>
          <cell r="BJ1844">
            <v>0</v>
          </cell>
          <cell r="BK1844">
            <v>40.147800000000004</v>
          </cell>
          <cell r="BL1844">
            <v>0</v>
          </cell>
          <cell r="BM1844">
            <v>0</v>
          </cell>
          <cell r="BN1844">
            <v>1.9692750000000001</v>
          </cell>
          <cell r="BO1844">
            <v>3.2270699999999999</v>
          </cell>
          <cell r="BP1844">
            <v>0</v>
          </cell>
          <cell r="BQ1844">
            <v>0</v>
          </cell>
          <cell r="BR1844">
            <v>0</v>
          </cell>
          <cell r="BS1844">
            <v>5.2344600000000003</v>
          </cell>
          <cell r="BT1844">
            <v>5.3996249999999995</v>
          </cell>
          <cell r="BU1844">
            <v>0</v>
          </cell>
          <cell r="BW1844">
            <v>0</v>
          </cell>
          <cell r="BX1844">
            <v>9.6812100000000001</v>
          </cell>
          <cell r="BY1844">
            <v>0</v>
          </cell>
          <cell r="BZ1844">
            <v>0</v>
          </cell>
          <cell r="CA1844">
            <v>2.6172300000000002</v>
          </cell>
          <cell r="CB1844">
            <v>0</v>
          </cell>
          <cell r="CC1844">
            <v>0</v>
          </cell>
          <cell r="CD1844">
            <v>19.2</v>
          </cell>
          <cell r="CE1844">
            <v>0</v>
          </cell>
          <cell r="CF1844">
            <v>0</v>
          </cell>
          <cell r="CG1844">
            <v>0</v>
          </cell>
          <cell r="CH1844">
            <v>0</v>
          </cell>
          <cell r="CI1844">
            <v>0</v>
          </cell>
          <cell r="CJ1844">
            <v>33309.294899073037</v>
          </cell>
          <cell r="CK1844">
            <v>1755.4876270469999</v>
          </cell>
          <cell r="CL1844">
            <v>997.5107263967999</v>
          </cell>
          <cell r="CM1844">
            <v>12.57795</v>
          </cell>
          <cell r="CN1844">
            <v>17509.266405019618</v>
          </cell>
          <cell r="CO1844">
            <v>1346.9676091640999</v>
          </cell>
          <cell r="CP1844">
            <v>872.82188559719998</v>
          </cell>
          <cell r="CQ1844">
            <v>9.1221899999999998</v>
          </cell>
          <cell r="CR1844">
            <v>0</v>
          </cell>
          <cell r="CS1844">
            <v>579.4733405470779</v>
          </cell>
          <cell r="CT1844">
            <v>30416.30355356861</v>
          </cell>
          <cell r="CU1844">
            <v>0</v>
          </cell>
          <cell r="CV1844">
            <v>0</v>
          </cell>
          <cell r="CW1844">
            <v>0</v>
          </cell>
          <cell r="CX1844">
            <v>0</v>
          </cell>
          <cell r="CY1844">
            <v>0</v>
          </cell>
          <cell r="CZ1844">
            <v>17.507489999999997</v>
          </cell>
          <cell r="DA1844">
            <v>0.78800000000000003</v>
          </cell>
          <cell r="DB1844">
            <v>0</v>
          </cell>
          <cell r="DC1844">
            <v>0.79900000000000004</v>
          </cell>
        </row>
        <row r="1845">
          <cell r="C1845" t="str">
            <v>WT16.5x120.5</v>
          </cell>
          <cell r="D1845" t="str">
            <v>F</v>
          </cell>
          <cell r="E1845">
            <v>120.5</v>
          </cell>
          <cell r="F1845">
            <v>35.5</v>
          </cell>
          <cell r="G1845">
            <v>17.100000000000001</v>
          </cell>
          <cell r="H1845">
            <v>0</v>
          </cell>
          <cell r="I1845">
            <v>0</v>
          </cell>
          <cell r="J1845">
            <v>15.9</v>
          </cell>
          <cell r="K1845">
            <v>0</v>
          </cell>
          <cell r="L1845">
            <v>0</v>
          </cell>
          <cell r="M1845">
            <v>0.83</v>
          </cell>
          <cell r="N1845">
            <v>1.4</v>
          </cell>
          <cell r="O1845">
            <v>0</v>
          </cell>
          <cell r="P1845">
            <v>0</v>
          </cell>
          <cell r="Q1845">
            <v>0</v>
          </cell>
          <cell r="R1845">
            <v>2.19</v>
          </cell>
          <cell r="S1845">
            <v>2.25</v>
          </cell>
          <cell r="T1845">
            <v>0</v>
          </cell>
          <cell r="V1845">
            <v>0</v>
          </cell>
          <cell r="W1845">
            <v>3.84</v>
          </cell>
          <cell r="X1845">
            <v>0</v>
          </cell>
          <cell r="Y1845">
            <v>0</v>
          </cell>
          <cell r="Z1845">
            <v>1.1200000000000001</v>
          </cell>
          <cell r="AA1845">
            <v>0</v>
          </cell>
          <cell r="AB1845">
            <v>0</v>
          </cell>
          <cell r="AC1845">
            <v>18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872</v>
          </cell>
          <cell r="AJ1845">
            <v>116</v>
          </cell>
          <cell r="AK1845">
            <v>65.8</v>
          </cell>
          <cell r="AL1845">
            <v>4.96</v>
          </cell>
          <cell r="AM1845">
            <v>466</v>
          </cell>
          <cell r="AN1845">
            <v>90.8</v>
          </cell>
          <cell r="AO1845">
            <v>58.8</v>
          </cell>
          <cell r="AP1845">
            <v>3.62</v>
          </cell>
          <cell r="AQ1845">
            <v>0</v>
          </cell>
          <cell r="AR1845">
            <v>18</v>
          </cell>
          <cell r="AS1845">
            <v>146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6.9</v>
          </cell>
          <cell r="AZ1845">
            <v>0.79300000000000004</v>
          </cell>
          <cell r="BA1845">
            <v>0</v>
          </cell>
          <cell r="BB1845">
            <v>0.86699999999999999</v>
          </cell>
          <cell r="BD1845" t="str">
            <v>WT420x179.5</v>
          </cell>
          <cell r="BE1845" t="str">
            <v>WT420x179.5</v>
          </cell>
          <cell r="BF1845">
            <v>179.4</v>
          </cell>
          <cell r="BG1845">
            <v>229.2121755</v>
          </cell>
          <cell r="BH1845">
            <v>43.451100000000004</v>
          </cell>
          <cell r="BI1845">
            <v>0</v>
          </cell>
          <cell r="BJ1845">
            <v>0</v>
          </cell>
          <cell r="BK1845">
            <v>40.401899999999998</v>
          </cell>
          <cell r="BL1845">
            <v>0</v>
          </cell>
          <cell r="BM1845">
            <v>0</v>
          </cell>
          <cell r="BN1845">
            <v>2.1090299999999997</v>
          </cell>
          <cell r="BO1845">
            <v>3.5573999999999995</v>
          </cell>
          <cell r="BP1845">
            <v>0</v>
          </cell>
          <cell r="BQ1845">
            <v>0</v>
          </cell>
          <cell r="BR1845">
            <v>0</v>
          </cell>
          <cell r="BS1845">
            <v>5.5647899999999995</v>
          </cell>
          <cell r="BT1845">
            <v>5.7172499999999999</v>
          </cell>
          <cell r="BU1845">
            <v>0</v>
          </cell>
          <cell r="BW1845">
            <v>0</v>
          </cell>
          <cell r="BX1845">
            <v>9.757439999999999</v>
          </cell>
          <cell r="BY1845">
            <v>0</v>
          </cell>
          <cell r="BZ1845">
            <v>0</v>
          </cell>
          <cell r="CA1845">
            <v>2.84592</v>
          </cell>
          <cell r="CB1845">
            <v>0</v>
          </cell>
          <cell r="CC1845">
            <v>0</v>
          </cell>
          <cell r="CD1845">
            <v>18</v>
          </cell>
          <cell r="CE1845">
            <v>0</v>
          </cell>
          <cell r="CF1845">
            <v>0</v>
          </cell>
          <cell r="CG1845">
            <v>0</v>
          </cell>
          <cell r="CH1845">
            <v>0</v>
          </cell>
          <cell r="CI1845">
            <v>0</v>
          </cell>
          <cell r="CJ1845">
            <v>36352.572155183589</v>
          </cell>
          <cell r="CK1845">
            <v>1903.145464836</v>
          </cell>
          <cell r="CL1845">
            <v>1079.5428585017999</v>
          </cell>
          <cell r="CM1845">
            <v>12.60336</v>
          </cell>
          <cell r="CN1845">
            <v>19426.947963664625</v>
          </cell>
          <cell r="CO1845">
            <v>1489.7035190267998</v>
          </cell>
          <cell r="CP1845">
            <v>964.69787355479991</v>
          </cell>
          <cell r="CQ1845">
            <v>9.1984200000000005</v>
          </cell>
          <cell r="CR1845">
            <v>0</v>
          </cell>
          <cell r="CS1845">
            <v>750.397131643698</v>
          </cell>
          <cell r="CT1845">
            <v>39298.940874522275</v>
          </cell>
          <cell r="CU1845">
            <v>0</v>
          </cell>
          <cell r="CV1845">
            <v>0</v>
          </cell>
          <cell r="CW1845">
            <v>0</v>
          </cell>
          <cell r="CX1845">
            <v>0</v>
          </cell>
          <cell r="CY1845">
            <v>0</v>
          </cell>
          <cell r="CZ1845">
            <v>17.532900000000001</v>
          </cell>
          <cell r="DA1845">
            <v>0.79300000000000004</v>
          </cell>
          <cell r="DB1845">
            <v>0</v>
          </cell>
          <cell r="DC1845">
            <v>0.86499999999999999</v>
          </cell>
        </row>
        <row r="1846">
          <cell r="C1846" t="str">
            <v>WT16.5x131.5</v>
          </cell>
          <cell r="D1846" t="str">
            <v>F</v>
          </cell>
          <cell r="E1846">
            <v>131.5</v>
          </cell>
          <cell r="F1846">
            <v>38.700000000000003</v>
          </cell>
          <cell r="G1846">
            <v>17.3</v>
          </cell>
          <cell r="H1846">
            <v>0</v>
          </cell>
          <cell r="I1846">
            <v>0</v>
          </cell>
          <cell r="J1846">
            <v>15.8</v>
          </cell>
          <cell r="K1846">
            <v>0</v>
          </cell>
          <cell r="L1846">
            <v>0</v>
          </cell>
          <cell r="M1846">
            <v>0.87</v>
          </cell>
          <cell r="N1846">
            <v>1.57</v>
          </cell>
          <cell r="O1846">
            <v>0</v>
          </cell>
          <cell r="P1846">
            <v>0</v>
          </cell>
          <cell r="Q1846">
            <v>0</v>
          </cell>
          <cell r="R1846">
            <v>2.36</v>
          </cell>
          <cell r="S1846">
            <v>2.4375</v>
          </cell>
          <cell r="T1846">
            <v>0</v>
          </cell>
          <cell r="V1846">
            <v>0</v>
          </cell>
          <cell r="W1846">
            <v>3.83</v>
          </cell>
          <cell r="X1846">
            <v>0</v>
          </cell>
          <cell r="Y1846">
            <v>0</v>
          </cell>
          <cell r="Z1846">
            <v>1.23</v>
          </cell>
          <cell r="AA1846">
            <v>0</v>
          </cell>
          <cell r="AB1846">
            <v>0</v>
          </cell>
          <cell r="AC1846">
            <v>17.100000000000001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943</v>
          </cell>
          <cell r="AJ1846">
            <v>125</v>
          </cell>
          <cell r="AK1846">
            <v>70.2</v>
          </cell>
          <cell r="AL1846">
            <v>4.93</v>
          </cell>
          <cell r="AM1846">
            <v>517</v>
          </cell>
          <cell r="AN1846">
            <v>101</v>
          </cell>
          <cell r="AO1846">
            <v>65.5</v>
          </cell>
          <cell r="AP1846">
            <v>3.65</v>
          </cell>
          <cell r="AQ1846">
            <v>0</v>
          </cell>
          <cell r="AR1846">
            <v>24.3</v>
          </cell>
          <cell r="AS1846">
            <v>188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6.86</v>
          </cell>
          <cell r="AZ1846">
            <v>0.80300000000000005</v>
          </cell>
          <cell r="BA1846">
            <v>0</v>
          </cell>
          <cell r="BB1846">
            <v>0.90500000000000003</v>
          </cell>
          <cell r="BD1846" t="str">
            <v>WT420x196</v>
          </cell>
          <cell r="BE1846" t="str">
            <v>WT420x196</v>
          </cell>
          <cell r="BF1846">
            <v>195.7</v>
          </cell>
          <cell r="BG1846">
            <v>249.8735547</v>
          </cell>
          <cell r="BH1846">
            <v>43.959299999999999</v>
          </cell>
          <cell r="BI1846">
            <v>0</v>
          </cell>
          <cell r="BJ1846">
            <v>0</v>
          </cell>
          <cell r="BK1846">
            <v>40.147800000000004</v>
          </cell>
          <cell r="BL1846">
            <v>0</v>
          </cell>
          <cell r="BM1846">
            <v>0</v>
          </cell>
          <cell r="BN1846">
            <v>2.2106699999999999</v>
          </cell>
          <cell r="BO1846">
            <v>3.9893700000000001</v>
          </cell>
          <cell r="BP1846">
            <v>0</v>
          </cell>
          <cell r="BQ1846">
            <v>0</v>
          </cell>
          <cell r="BR1846">
            <v>0</v>
          </cell>
          <cell r="BS1846">
            <v>5.9967599999999992</v>
          </cell>
          <cell r="BT1846">
            <v>6.1936875000000002</v>
          </cell>
          <cell r="BU1846">
            <v>0</v>
          </cell>
          <cell r="BW1846">
            <v>0</v>
          </cell>
          <cell r="BX1846">
            <v>9.73203</v>
          </cell>
          <cell r="BY1846">
            <v>0</v>
          </cell>
          <cell r="BZ1846">
            <v>0</v>
          </cell>
          <cell r="CA1846">
            <v>3.1254299999999997</v>
          </cell>
          <cell r="CB1846">
            <v>0</v>
          </cell>
          <cell r="CC1846">
            <v>0</v>
          </cell>
          <cell r="CD1846">
            <v>17.100000000000001</v>
          </cell>
          <cell r="CE1846">
            <v>0</v>
          </cell>
          <cell r="CF1846">
            <v>0</v>
          </cell>
          <cell r="CG1846">
            <v>0</v>
          </cell>
          <cell r="CH1846">
            <v>0</v>
          </cell>
          <cell r="CI1846">
            <v>0</v>
          </cell>
          <cell r="CJ1846">
            <v>39312.471952222622</v>
          </cell>
          <cell r="CK1846">
            <v>2050.803302625</v>
          </cell>
          <cell r="CL1846">
            <v>1151.7311347542</v>
          </cell>
          <cell r="CM1846">
            <v>12.52713</v>
          </cell>
          <cell r="CN1846">
            <v>21553.073169988435</v>
          </cell>
          <cell r="CO1846">
            <v>1657.049068521</v>
          </cell>
          <cell r="CP1846">
            <v>1074.6209305754999</v>
          </cell>
          <cell r="CQ1846">
            <v>9.2746499999999994</v>
          </cell>
          <cell r="CR1846">
            <v>0</v>
          </cell>
          <cell r="CS1846">
            <v>1013.0361277189922</v>
          </cell>
          <cell r="CT1846">
            <v>50604.115646645121</v>
          </cell>
          <cell r="CU1846">
            <v>0</v>
          </cell>
          <cell r="CV1846">
            <v>0</v>
          </cell>
          <cell r="CW1846">
            <v>0</v>
          </cell>
          <cell r="CX1846">
            <v>0</v>
          </cell>
          <cell r="CY1846">
            <v>0</v>
          </cell>
          <cell r="CZ1846">
            <v>17.431260000000002</v>
          </cell>
          <cell r="DA1846">
            <v>0.80300000000000005</v>
          </cell>
          <cell r="DB1846">
            <v>0</v>
          </cell>
          <cell r="DC1846">
            <v>0.90200000000000002</v>
          </cell>
        </row>
        <row r="1847">
          <cell r="C1847" t="str">
            <v>WT16.5x145.5</v>
          </cell>
          <cell r="D1847" t="str">
            <v>F</v>
          </cell>
          <cell r="E1847">
            <v>145.5</v>
          </cell>
          <cell r="F1847">
            <v>42.8</v>
          </cell>
          <cell r="G1847">
            <v>17.399999999999999</v>
          </cell>
          <cell r="H1847">
            <v>0</v>
          </cell>
          <cell r="I1847">
            <v>0</v>
          </cell>
          <cell r="J1847">
            <v>15.9</v>
          </cell>
          <cell r="K1847">
            <v>0</v>
          </cell>
          <cell r="L1847">
            <v>0</v>
          </cell>
          <cell r="M1847">
            <v>0.96</v>
          </cell>
          <cell r="N1847">
            <v>1.73</v>
          </cell>
          <cell r="O1847">
            <v>0</v>
          </cell>
          <cell r="P1847">
            <v>0</v>
          </cell>
          <cell r="Q1847">
            <v>0</v>
          </cell>
          <cell r="R1847">
            <v>2.52</v>
          </cell>
          <cell r="S1847">
            <v>2.625</v>
          </cell>
          <cell r="T1847">
            <v>0</v>
          </cell>
          <cell r="V1847">
            <v>0</v>
          </cell>
          <cell r="W1847">
            <v>3.93</v>
          </cell>
          <cell r="X1847">
            <v>0</v>
          </cell>
          <cell r="Y1847">
            <v>0</v>
          </cell>
          <cell r="Z1847">
            <v>1.35</v>
          </cell>
          <cell r="AA1847">
            <v>0</v>
          </cell>
          <cell r="AB1847">
            <v>0</v>
          </cell>
          <cell r="AC1847">
            <v>15.5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1060</v>
          </cell>
          <cell r="AJ1847">
            <v>140</v>
          </cell>
          <cell r="AK1847">
            <v>78.3</v>
          </cell>
          <cell r="AL1847">
            <v>4.96</v>
          </cell>
          <cell r="AM1847">
            <v>581</v>
          </cell>
          <cell r="AN1847">
            <v>113</v>
          </cell>
          <cell r="AO1847">
            <v>73.099999999999994</v>
          </cell>
          <cell r="AP1847">
            <v>3.68</v>
          </cell>
          <cell r="AQ1847">
            <v>0</v>
          </cell>
          <cell r="AR1847">
            <v>32.5</v>
          </cell>
          <cell r="AS1847">
            <v>256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6.91</v>
          </cell>
          <cell r="AZ1847">
            <v>0.80300000000000005</v>
          </cell>
          <cell r="BA1847">
            <v>0</v>
          </cell>
          <cell r="BB1847">
            <v>0.99099999999999999</v>
          </cell>
          <cell r="BD1847" t="str">
            <v>WT420x216.5</v>
          </cell>
          <cell r="BE1847" t="str">
            <v>WT420x216.5</v>
          </cell>
          <cell r="BF1847">
            <v>216.6</v>
          </cell>
          <cell r="BG1847">
            <v>276.34594679999998</v>
          </cell>
          <cell r="BH1847">
            <v>44.213399999999993</v>
          </cell>
          <cell r="BI1847">
            <v>0</v>
          </cell>
          <cell r="BJ1847">
            <v>0</v>
          </cell>
          <cell r="BK1847">
            <v>40.401899999999998</v>
          </cell>
          <cell r="BL1847">
            <v>0</v>
          </cell>
          <cell r="BM1847">
            <v>0</v>
          </cell>
          <cell r="BN1847">
            <v>2.4393599999999998</v>
          </cell>
          <cell r="BO1847">
            <v>4.3959299999999999</v>
          </cell>
          <cell r="BP1847">
            <v>0</v>
          </cell>
          <cell r="BQ1847">
            <v>0</v>
          </cell>
          <cell r="BR1847">
            <v>0</v>
          </cell>
          <cell r="BS1847">
            <v>6.4033199999999999</v>
          </cell>
          <cell r="BT1847">
            <v>6.6701249999999996</v>
          </cell>
          <cell r="BU1847">
            <v>0</v>
          </cell>
          <cell r="BW1847">
            <v>0</v>
          </cell>
          <cell r="BX1847">
            <v>9.9861299999999993</v>
          </cell>
          <cell r="BY1847">
            <v>0</v>
          </cell>
          <cell r="BZ1847">
            <v>0</v>
          </cell>
          <cell r="CA1847">
            <v>3.4303500000000002</v>
          </cell>
          <cell r="CB1847">
            <v>0</v>
          </cell>
          <cell r="CC1847">
            <v>0</v>
          </cell>
          <cell r="CD1847">
            <v>15.5</v>
          </cell>
          <cell r="CE1847">
            <v>0</v>
          </cell>
          <cell r="CF1847">
            <v>0</v>
          </cell>
          <cell r="CG1847">
            <v>0</v>
          </cell>
          <cell r="CH1847">
            <v>0</v>
          </cell>
          <cell r="CI1847">
            <v>0</v>
          </cell>
          <cell r="CJ1847">
            <v>44190.053307906659</v>
          </cell>
          <cell r="CK1847">
            <v>2296.8996989399998</v>
          </cell>
          <cell r="CL1847">
            <v>1284.6231887642998</v>
          </cell>
          <cell r="CM1847">
            <v>12.60336</v>
          </cell>
          <cell r="CN1847">
            <v>24221.151860277139</v>
          </cell>
          <cell r="CO1847">
            <v>1853.9261855729999</v>
          </cell>
          <cell r="CP1847">
            <v>1199.3097713750999</v>
          </cell>
          <cell r="CQ1847">
            <v>9.3508800000000001</v>
          </cell>
          <cell r="CR1847">
            <v>0</v>
          </cell>
          <cell r="CS1847">
            <v>1354.8837099122325</v>
          </cell>
          <cell r="CT1847">
            <v>68907.731944367828</v>
          </cell>
          <cell r="CU1847">
            <v>0</v>
          </cell>
          <cell r="CV1847">
            <v>0</v>
          </cell>
          <cell r="CW1847">
            <v>0</v>
          </cell>
          <cell r="CX1847">
            <v>0</v>
          </cell>
          <cell r="CY1847">
            <v>0</v>
          </cell>
          <cell r="CZ1847">
            <v>17.558309999999999</v>
          </cell>
          <cell r="DA1847">
            <v>0.80300000000000005</v>
          </cell>
          <cell r="DB1847">
            <v>0</v>
          </cell>
          <cell r="DC1847">
            <v>0.98899999999999999</v>
          </cell>
        </row>
        <row r="1848">
          <cell r="C1848" t="str">
            <v>WT16.5x159</v>
          </cell>
          <cell r="D1848" t="str">
            <v>T</v>
          </cell>
          <cell r="E1848">
            <v>159</v>
          </cell>
          <cell r="F1848">
            <v>46.8</v>
          </cell>
          <cell r="G1848">
            <v>17.600000000000001</v>
          </cell>
          <cell r="H1848">
            <v>0</v>
          </cell>
          <cell r="I1848">
            <v>0</v>
          </cell>
          <cell r="J1848">
            <v>16</v>
          </cell>
          <cell r="K1848">
            <v>0</v>
          </cell>
          <cell r="L1848">
            <v>0</v>
          </cell>
          <cell r="M1848">
            <v>1.04</v>
          </cell>
          <cell r="N1848">
            <v>1.89</v>
          </cell>
          <cell r="O1848">
            <v>0</v>
          </cell>
          <cell r="P1848">
            <v>0</v>
          </cell>
          <cell r="Q1848">
            <v>0</v>
          </cell>
          <cell r="R1848">
            <v>2.68</v>
          </cell>
          <cell r="S1848">
            <v>2.75</v>
          </cell>
          <cell r="T1848">
            <v>0</v>
          </cell>
          <cell r="V1848">
            <v>0</v>
          </cell>
          <cell r="W1848">
            <v>4.0199999999999996</v>
          </cell>
          <cell r="X1848">
            <v>0</v>
          </cell>
          <cell r="Y1848">
            <v>0</v>
          </cell>
          <cell r="Z1848">
            <v>1.46</v>
          </cell>
          <cell r="AA1848">
            <v>0</v>
          </cell>
          <cell r="AB1848">
            <v>0</v>
          </cell>
          <cell r="AC1848">
            <v>14.3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1160</v>
          </cell>
          <cell r="AJ1848">
            <v>154</v>
          </cell>
          <cell r="AK1848">
            <v>85.8</v>
          </cell>
          <cell r="AL1848">
            <v>4.99</v>
          </cell>
          <cell r="AM1848">
            <v>645</v>
          </cell>
          <cell r="AN1848">
            <v>125</v>
          </cell>
          <cell r="AO1848">
            <v>80.7</v>
          </cell>
          <cell r="AP1848">
            <v>3.71</v>
          </cell>
          <cell r="AQ1848">
            <v>0</v>
          </cell>
          <cell r="AR1848">
            <v>42.1</v>
          </cell>
          <cell r="AS1848">
            <v>335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6.93</v>
          </cell>
          <cell r="AZ1848">
            <v>0.80300000000000005</v>
          </cell>
          <cell r="BA1848">
            <v>0</v>
          </cell>
          <cell r="BB1848">
            <v>1</v>
          </cell>
          <cell r="BD1848" t="str">
            <v>WT420x236.5</v>
          </cell>
          <cell r="BE1848" t="str">
            <v>WT420x236.5</v>
          </cell>
          <cell r="BF1848">
            <v>236.7</v>
          </cell>
          <cell r="BG1848">
            <v>302.17267079999999</v>
          </cell>
          <cell r="BH1848">
            <v>44.721600000000002</v>
          </cell>
          <cell r="BI1848">
            <v>0</v>
          </cell>
          <cell r="BJ1848">
            <v>0</v>
          </cell>
          <cell r="BK1848">
            <v>40.655999999999999</v>
          </cell>
          <cell r="BL1848">
            <v>0</v>
          </cell>
          <cell r="BM1848">
            <v>0</v>
          </cell>
          <cell r="BN1848">
            <v>2.6426400000000001</v>
          </cell>
          <cell r="BO1848">
            <v>4.8024899999999997</v>
          </cell>
          <cell r="BP1848">
            <v>0</v>
          </cell>
          <cell r="BQ1848">
            <v>0</v>
          </cell>
          <cell r="BR1848">
            <v>0</v>
          </cell>
          <cell r="BS1848">
            <v>6.8098800000000006</v>
          </cell>
          <cell r="BT1848">
            <v>6.9877500000000001</v>
          </cell>
          <cell r="BU1848">
            <v>0</v>
          </cell>
          <cell r="BW1848">
            <v>0</v>
          </cell>
          <cell r="BX1848">
            <v>10.214819999999998</v>
          </cell>
          <cell r="BY1848">
            <v>0</v>
          </cell>
          <cell r="BZ1848">
            <v>0</v>
          </cell>
          <cell r="CA1848">
            <v>3.7098599999999999</v>
          </cell>
          <cell r="CB1848">
            <v>0</v>
          </cell>
          <cell r="CC1848">
            <v>0</v>
          </cell>
          <cell r="CD1848">
            <v>14.3</v>
          </cell>
          <cell r="CE1848">
            <v>0</v>
          </cell>
          <cell r="CF1848">
            <v>0</v>
          </cell>
          <cell r="CG1848">
            <v>0</v>
          </cell>
          <cell r="CH1848">
            <v>0</v>
          </cell>
          <cell r="CI1848">
            <v>0</v>
          </cell>
          <cell r="CJ1848">
            <v>48358.92626148276</v>
          </cell>
          <cell r="CK1848">
            <v>2526.5896688339999</v>
          </cell>
          <cell r="CL1848">
            <v>1407.6713869217999</v>
          </cell>
          <cell r="CM1848">
            <v>12.679590000000001</v>
          </cell>
          <cell r="CN1848">
            <v>26889.230550565844</v>
          </cell>
          <cell r="CO1848">
            <v>2050.803302625</v>
          </cell>
          <cell r="CP1848">
            <v>1323.9986121746999</v>
          </cell>
          <cell r="CQ1848">
            <v>9.427109999999999</v>
          </cell>
          <cell r="CR1848">
            <v>0</v>
          </cell>
          <cell r="CS1848">
            <v>1755.0955134555381</v>
          </cell>
          <cell r="CT1848">
            <v>90172.227349075081</v>
          </cell>
          <cell r="CU1848">
            <v>0</v>
          </cell>
          <cell r="CV1848">
            <v>0</v>
          </cell>
          <cell r="CW1848">
            <v>0</v>
          </cell>
          <cell r="CX1848">
            <v>0</v>
          </cell>
          <cell r="CY1848">
            <v>0</v>
          </cell>
          <cell r="CZ1848">
            <v>17.60913</v>
          </cell>
          <cell r="DA1848">
            <v>0.80300000000000005</v>
          </cell>
          <cell r="DB1848">
            <v>0</v>
          </cell>
          <cell r="DC1848">
            <v>1</v>
          </cell>
        </row>
        <row r="1849">
          <cell r="C1849" t="str">
            <v>WT16.5x177</v>
          </cell>
          <cell r="D1849" t="str">
            <v>T</v>
          </cell>
          <cell r="E1849">
            <v>177</v>
          </cell>
          <cell r="F1849">
            <v>52.1</v>
          </cell>
          <cell r="G1849">
            <v>17.8</v>
          </cell>
          <cell r="H1849">
            <v>0</v>
          </cell>
          <cell r="I1849">
            <v>0</v>
          </cell>
          <cell r="J1849">
            <v>16.100000000000001</v>
          </cell>
          <cell r="K1849">
            <v>0</v>
          </cell>
          <cell r="L1849">
            <v>0</v>
          </cell>
          <cell r="M1849">
            <v>1.1599999999999999</v>
          </cell>
          <cell r="N1849">
            <v>2.09</v>
          </cell>
          <cell r="O1849">
            <v>0</v>
          </cell>
          <cell r="P1849">
            <v>0</v>
          </cell>
          <cell r="Q1849">
            <v>0</v>
          </cell>
          <cell r="R1849">
            <v>2.88</v>
          </cell>
          <cell r="S1849">
            <v>2.9375</v>
          </cell>
          <cell r="T1849">
            <v>0</v>
          </cell>
          <cell r="V1849">
            <v>0</v>
          </cell>
          <cell r="W1849">
            <v>4.1500000000000004</v>
          </cell>
          <cell r="X1849">
            <v>0</v>
          </cell>
          <cell r="Y1849">
            <v>0</v>
          </cell>
          <cell r="Z1849">
            <v>1.62</v>
          </cell>
          <cell r="AA1849">
            <v>0</v>
          </cell>
          <cell r="AB1849">
            <v>0</v>
          </cell>
          <cell r="AC1849">
            <v>12.8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1320</v>
          </cell>
          <cell r="AJ1849">
            <v>174</v>
          </cell>
          <cell r="AK1849">
            <v>96.8</v>
          </cell>
          <cell r="AL1849">
            <v>5.03</v>
          </cell>
          <cell r="AM1849">
            <v>729</v>
          </cell>
          <cell r="AN1849">
            <v>141</v>
          </cell>
          <cell r="AO1849">
            <v>90.6</v>
          </cell>
          <cell r="AP1849">
            <v>3.74</v>
          </cell>
          <cell r="AQ1849">
            <v>0</v>
          </cell>
          <cell r="AR1849">
            <v>57.1</v>
          </cell>
          <cell r="AS1849">
            <v>468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7</v>
          </cell>
          <cell r="AZ1849">
            <v>0.80300000000000005</v>
          </cell>
          <cell r="BA1849">
            <v>0</v>
          </cell>
          <cell r="BB1849">
            <v>1</v>
          </cell>
          <cell r="BD1849" t="str">
            <v>WT420x249</v>
          </cell>
          <cell r="BE1849" t="str">
            <v>WT420x249</v>
          </cell>
          <cell r="BF1849">
            <v>263.5</v>
          </cell>
          <cell r="BG1849">
            <v>336.39308010000002</v>
          </cell>
          <cell r="BH1849">
            <v>45.229799999999997</v>
          </cell>
          <cell r="BI1849">
            <v>0</v>
          </cell>
          <cell r="BJ1849">
            <v>0</v>
          </cell>
          <cell r="BK1849">
            <v>40.9101</v>
          </cell>
          <cell r="BL1849">
            <v>0</v>
          </cell>
          <cell r="BM1849">
            <v>0</v>
          </cell>
          <cell r="BN1849">
            <v>2.9475599999999997</v>
          </cell>
          <cell r="BO1849">
            <v>5.3106899999999992</v>
          </cell>
          <cell r="BP1849">
            <v>0</v>
          </cell>
          <cell r="BQ1849">
            <v>0</v>
          </cell>
          <cell r="BR1849">
            <v>0</v>
          </cell>
          <cell r="BS1849">
            <v>7.3180799999999993</v>
          </cell>
          <cell r="BT1849">
            <v>7.4641874999999995</v>
          </cell>
          <cell r="BU1849">
            <v>0</v>
          </cell>
          <cell r="BW1849">
            <v>0</v>
          </cell>
          <cell r="BX1849">
            <v>10.545150000000001</v>
          </cell>
          <cell r="BY1849">
            <v>0</v>
          </cell>
          <cell r="BZ1849">
            <v>0</v>
          </cell>
          <cell r="CA1849">
            <v>4.1164199999999997</v>
          </cell>
          <cell r="CB1849">
            <v>0</v>
          </cell>
          <cell r="CC1849">
            <v>0</v>
          </cell>
          <cell r="CD1849">
            <v>12.8</v>
          </cell>
          <cell r="CE1849">
            <v>0</v>
          </cell>
          <cell r="CF1849">
            <v>0</v>
          </cell>
          <cell r="CG1849">
            <v>0</v>
          </cell>
          <cell r="CH1849">
            <v>0</v>
          </cell>
          <cell r="CI1849">
            <v>0</v>
          </cell>
          <cell r="CJ1849">
            <v>55029.122987204515</v>
          </cell>
          <cell r="CK1849">
            <v>2854.7181972539997</v>
          </cell>
          <cell r="CL1849">
            <v>1588.1420775527999</v>
          </cell>
          <cell r="CM1849">
            <v>12.781230000000001</v>
          </cell>
          <cell r="CN1849">
            <v>30391.083831569769</v>
          </cell>
          <cell r="CO1849">
            <v>2313.3061253609999</v>
          </cell>
          <cell r="CP1849">
            <v>1486.4222337425999</v>
          </cell>
          <cell r="CQ1849">
            <v>9.5033399999999997</v>
          </cell>
          <cell r="CR1849">
            <v>0</v>
          </cell>
          <cell r="CS1849">
            <v>2380.4264564919531</v>
          </cell>
          <cell r="CT1849">
            <v>125971.94746079744</v>
          </cell>
          <cell r="CU1849">
            <v>0</v>
          </cell>
          <cell r="CV1849">
            <v>0</v>
          </cell>
          <cell r="CW1849">
            <v>0</v>
          </cell>
          <cell r="CX1849">
            <v>0</v>
          </cell>
          <cell r="CY1849">
            <v>0</v>
          </cell>
          <cell r="CZ1849">
            <v>17.786999999999999</v>
          </cell>
          <cell r="DA1849">
            <v>0.80300000000000005</v>
          </cell>
          <cell r="DB1849">
            <v>0</v>
          </cell>
          <cell r="DC1849">
            <v>1</v>
          </cell>
        </row>
        <row r="1850">
          <cell r="C1850" t="str">
            <v>WT16.5x193.5</v>
          </cell>
          <cell r="D1850" t="str">
            <v>T</v>
          </cell>
          <cell r="E1850">
            <v>193.5</v>
          </cell>
          <cell r="F1850">
            <v>57</v>
          </cell>
          <cell r="G1850">
            <v>18</v>
          </cell>
          <cell r="H1850">
            <v>0</v>
          </cell>
          <cell r="I1850">
            <v>0</v>
          </cell>
          <cell r="J1850">
            <v>16.2</v>
          </cell>
          <cell r="K1850">
            <v>0</v>
          </cell>
          <cell r="L1850">
            <v>0</v>
          </cell>
          <cell r="M1850">
            <v>1.26</v>
          </cell>
          <cell r="N1850">
            <v>2.2799999999999998</v>
          </cell>
          <cell r="O1850">
            <v>0</v>
          </cell>
          <cell r="P1850">
            <v>0</v>
          </cell>
          <cell r="Q1850">
            <v>0</v>
          </cell>
          <cell r="R1850">
            <v>3.07</v>
          </cell>
          <cell r="S1850">
            <v>3.1875</v>
          </cell>
          <cell r="T1850">
            <v>0</v>
          </cell>
          <cell r="V1850">
            <v>0</v>
          </cell>
          <cell r="W1850">
            <v>4.2699999999999996</v>
          </cell>
          <cell r="X1850">
            <v>0</v>
          </cell>
          <cell r="Y1850">
            <v>0</v>
          </cell>
          <cell r="Z1850">
            <v>1.76</v>
          </cell>
          <cell r="AA1850">
            <v>0</v>
          </cell>
          <cell r="AB1850">
            <v>0</v>
          </cell>
          <cell r="AC1850">
            <v>11.8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1460</v>
          </cell>
          <cell r="AJ1850">
            <v>193</v>
          </cell>
          <cell r="AK1850">
            <v>107</v>
          </cell>
          <cell r="AL1850">
            <v>5.07</v>
          </cell>
          <cell r="AM1850">
            <v>810</v>
          </cell>
          <cell r="AN1850">
            <v>156</v>
          </cell>
          <cell r="AO1850">
            <v>100</v>
          </cell>
          <cell r="AP1850">
            <v>3.77</v>
          </cell>
          <cell r="AQ1850">
            <v>0</v>
          </cell>
          <cell r="AR1850">
            <v>73.900000000000006</v>
          </cell>
          <cell r="AS1850">
            <v>615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7.04</v>
          </cell>
          <cell r="AZ1850">
            <v>0.80200000000000005</v>
          </cell>
          <cell r="BA1850">
            <v>0</v>
          </cell>
          <cell r="BB1850">
            <v>1</v>
          </cell>
          <cell r="BD1850" t="str">
            <v>WT420x288</v>
          </cell>
          <cell r="BE1850" t="str">
            <v>WT420x288</v>
          </cell>
          <cell r="BF1850">
            <v>288</v>
          </cell>
          <cell r="BG1850">
            <v>368.03081699999996</v>
          </cell>
          <cell r="BH1850">
            <v>45.738</v>
          </cell>
          <cell r="BI1850">
            <v>0</v>
          </cell>
          <cell r="BJ1850">
            <v>0</v>
          </cell>
          <cell r="BK1850">
            <v>41.164199999999994</v>
          </cell>
          <cell r="BL1850">
            <v>0</v>
          </cell>
          <cell r="BM1850">
            <v>0</v>
          </cell>
          <cell r="BN1850">
            <v>3.20166</v>
          </cell>
          <cell r="BO1850">
            <v>5.7934799999999997</v>
          </cell>
          <cell r="BP1850">
            <v>0</v>
          </cell>
          <cell r="BQ1850">
            <v>0</v>
          </cell>
          <cell r="BR1850">
            <v>0</v>
          </cell>
          <cell r="BS1850">
            <v>7.8008699999999997</v>
          </cell>
          <cell r="BT1850">
            <v>8.0994375000000005</v>
          </cell>
          <cell r="BU1850">
            <v>0</v>
          </cell>
          <cell r="BW1850">
            <v>0</v>
          </cell>
          <cell r="BX1850">
            <v>10.850069999999999</v>
          </cell>
          <cell r="BY1850">
            <v>0</v>
          </cell>
          <cell r="BZ1850">
            <v>0</v>
          </cell>
          <cell r="CA1850">
            <v>4.4721599999999997</v>
          </cell>
          <cell r="CB1850">
            <v>0</v>
          </cell>
          <cell r="CC1850">
            <v>0</v>
          </cell>
          <cell r="CD1850">
            <v>11.8</v>
          </cell>
          <cell r="CE1850">
            <v>0</v>
          </cell>
          <cell r="CF1850">
            <v>0</v>
          </cell>
          <cell r="CG1850">
            <v>0</v>
          </cell>
          <cell r="CH1850">
            <v>0</v>
          </cell>
          <cell r="CI1850">
            <v>0</v>
          </cell>
          <cell r="CJ1850">
            <v>60865.545122211057</v>
          </cell>
          <cell r="CK1850">
            <v>3166.4402992529999</v>
          </cell>
          <cell r="CL1850">
            <v>1755.4876270469999</v>
          </cell>
          <cell r="CM1850">
            <v>12.88287</v>
          </cell>
          <cell r="CN1850">
            <v>33767.870923966409</v>
          </cell>
          <cell r="CO1850">
            <v>2559.4025216759997</v>
          </cell>
          <cell r="CP1850">
            <v>1640.6426420999999</v>
          </cell>
          <cell r="CQ1850">
            <v>9.5795700000000004</v>
          </cell>
          <cell r="CR1850">
            <v>0</v>
          </cell>
          <cell r="CS1850">
            <v>3080.7971126927382</v>
          </cell>
          <cell r="CT1850">
            <v>165540.05916322739</v>
          </cell>
          <cell r="CU1850">
            <v>0</v>
          </cell>
          <cell r="CV1850">
            <v>0</v>
          </cell>
          <cell r="CW1850">
            <v>0</v>
          </cell>
          <cell r="CX1850">
            <v>0</v>
          </cell>
          <cell r="CY1850">
            <v>0</v>
          </cell>
          <cell r="CZ1850">
            <v>17.888639999999999</v>
          </cell>
          <cell r="DA1850">
            <v>0.80200000000000005</v>
          </cell>
          <cell r="DB1850">
            <v>0</v>
          </cell>
          <cell r="DC1850">
            <v>1</v>
          </cell>
        </row>
        <row r="1851">
          <cell r="C1851" t="str">
            <v>WT16.5x59</v>
          </cell>
          <cell r="D1851" t="str">
            <v>F</v>
          </cell>
          <cell r="E1851">
            <v>59</v>
          </cell>
          <cell r="F1851">
            <v>17.3</v>
          </cell>
          <cell r="G1851">
            <v>16.399999999999999</v>
          </cell>
          <cell r="H1851">
            <v>0</v>
          </cell>
          <cell r="I1851">
            <v>0</v>
          </cell>
          <cell r="J1851">
            <v>11.5</v>
          </cell>
          <cell r="K1851">
            <v>0</v>
          </cell>
          <cell r="L1851">
            <v>0</v>
          </cell>
          <cell r="M1851">
            <v>0.55000000000000004</v>
          </cell>
          <cell r="N1851">
            <v>0.74</v>
          </cell>
          <cell r="O1851">
            <v>0</v>
          </cell>
          <cell r="P1851">
            <v>0</v>
          </cell>
          <cell r="Q1851">
            <v>0</v>
          </cell>
          <cell r="R1851">
            <v>1.44</v>
          </cell>
          <cell r="S1851">
            <v>1.625</v>
          </cell>
          <cell r="T1851">
            <v>0</v>
          </cell>
          <cell r="V1851">
            <v>0</v>
          </cell>
          <cell r="W1851">
            <v>4.47</v>
          </cell>
          <cell r="X1851">
            <v>0</v>
          </cell>
          <cell r="Y1851">
            <v>0</v>
          </cell>
          <cell r="Z1851">
            <v>0.86199999999999999</v>
          </cell>
          <cell r="AA1851">
            <v>0</v>
          </cell>
          <cell r="AB1851">
            <v>0</v>
          </cell>
          <cell r="AC1851">
            <v>27.3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469</v>
          </cell>
          <cell r="AJ1851">
            <v>70.8</v>
          </cell>
          <cell r="AK1851">
            <v>39.200000000000003</v>
          </cell>
          <cell r="AL1851">
            <v>5.2</v>
          </cell>
          <cell r="AM1851">
            <v>93.5</v>
          </cell>
          <cell r="AN1851">
            <v>25.6</v>
          </cell>
          <cell r="AO1851">
            <v>16.3</v>
          </cell>
          <cell r="AP1851">
            <v>2.3199999999999998</v>
          </cell>
          <cell r="AQ1851">
            <v>0</v>
          </cell>
          <cell r="AR1851">
            <v>2.64</v>
          </cell>
          <cell r="AS1851">
            <v>23.4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7.02</v>
          </cell>
          <cell r="AZ1851">
            <v>0.65900000000000003</v>
          </cell>
          <cell r="BA1851">
            <v>0</v>
          </cell>
          <cell r="BB1851">
            <v>0.44800000000000001</v>
          </cell>
          <cell r="BD1851" t="str">
            <v>WT420x88</v>
          </cell>
          <cell r="BE1851" t="str">
            <v>WT420x88</v>
          </cell>
          <cell r="BF1851">
            <v>87.899999999999991</v>
          </cell>
          <cell r="BG1851">
            <v>111.7005813</v>
          </cell>
          <cell r="BH1851">
            <v>41.672399999999996</v>
          </cell>
          <cell r="BI1851">
            <v>0</v>
          </cell>
          <cell r="BJ1851">
            <v>0</v>
          </cell>
          <cell r="BK1851">
            <v>29.221499999999999</v>
          </cell>
          <cell r="BL1851">
            <v>0</v>
          </cell>
          <cell r="BM1851">
            <v>0</v>
          </cell>
          <cell r="BN1851">
            <v>1.3975500000000001</v>
          </cell>
          <cell r="BO1851">
            <v>1.8803399999999999</v>
          </cell>
          <cell r="BP1851">
            <v>0</v>
          </cell>
          <cell r="BQ1851">
            <v>0</v>
          </cell>
          <cell r="BR1851">
            <v>0</v>
          </cell>
          <cell r="BS1851">
            <v>3.6590399999999996</v>
          </cell>
          <cell r="BT1851">
            <v>4.1291250000000002</v>
          </cell>
          <cell r="BU1851">
            <v>0</v>
          </cell>
          <cell r="BW1851">
            <v>0</v>
          </cell>
          <cell r="BX1851">
            <v>11.358269999999999</v>
          </cell>
          <cell r="BY1851">
            <v>0</v>
          </cell>
          <cell r="BZ1851">
            <v>0</v>
          </cell>
          <cell r="CA1851">
            <v>2.1903419999999998</v>
          </cell>
          <cell r="CB1851">
            <v>0</v>
          </cell>
          <cell r="CC1851">
            <v>0</v>
          </cell>
          <cell r="CD1851">
            <v>27.3</v>
          </cell>
          <cell r="CE1851">
            <v>0</v>
          </cell>
          <cell r="CF1851">
            <v>0</v>
          </cell>
          <cell r="CG1851">
            <v>0</v>
          </cell>
          <cell r="CH1851">
            <v>0</v>
          </cell>
          <cell r="CI1851">
            <v>0</v>
          </cell>
          <cell r="CJ1851">
            <v>19552.01415227191</v>
          </cell>
          <cell r="CK1851">
            <v>1161.5749906067999</v>
          </cell>
          <cell r="CL1851">
            <v>643.13191570319998</v>
          </cell>
          <cell r="CM1851">
            <v>13.213200000000001</v>
          </cell>
          <cell r="CN1851">
            <v>3897.8962115936533</v>
          </cell>
          <cell r="CO1851">
            <v>420.0045163776</v>
          </cell>
          <cell r="CP1851">
            <v>267.42475066229997</v>
          </cell>
          <cell r="CQ1851">
            <v>5.8951199999999995</v>
          </cell>
          <cell r="CR1851">
            <v>0</v>
          </cell>
          <cell r="CS1851">
            <v>110.05824597440905</v>
          </cell>
          <cell r="CT1851">
            <v>6298.5973730398709</v>
          </cell>
          <cell r="CU1851">
            <v>0</v>
          </cell>
          <cell r="CV1851">
            <v>0</v>
          </cell>
          <cell r="CW1851">
            <v>0</v>
          </cell>
          <cell r="CX1851">
            <v>0</v>
          </cell>
          <cell r="CY1851">
            <v>0</v>
          </cell>
          <cell r="CZ1851">
            <v>17.837819999999997</v>
          </cell>
          <cell r="DA1851">
            <v>0.65900000000000003</v>
          </cell>
          <cell r="DB1851">
            <v>0</v>
          </cell>
          <cell r="DC1851">
            <v>0.44800000000000001</v>
          </cell>
        </row>
        <row r="1852">
          <cell r="C1852" t="str">
            <v>WT16.5x65</v>
          </cell>
          <cell r="D1852" t="str">
            <v>F</v>
          </cell>
          <cell r="E1852">
            <v>65</v>
          </cell>
          <cell r="F1852">
            <v>19.2</v>
          </cell>
          <cell r="G1852">
            <v>16.5</v>
          </cell>
          <cell r="H1852">
            <v>0</v>
          </cell>
          <cell r="I1852">
            <v>0</v>
          </cell>
          <cell r="J1852">
            <v>11.5</v>
          </cell>
          <cell r="K1852">
            <v>0</v>
          </cell>
          <cell r="L1852">
            <v>0</v>
          </cell>
          <cell r="M1852">
            <v>0.57999999999999996</v>
          </cell>
          <cell r="N1852">
            <v>0.85499999999999998</v>
          </cell>
          <cell r="O1852">
            <v>0</v>
          </cell>
          <cell r="P1852">
            <v>0</v>
          </cell>
          <cell r="Q1852">
            <v>0</v>
          </cell>
          <cell r="R1852">
            <v>1.56</v>
          </cell>
          <cell r="S1852">
            <v>1.75</v>
          </cell>
          <cell r="T1852">
            <v>0</v>
          </cell>
          <cell r="V1852">
            <v>0</v>
          </cell>
          <cell r="W1852">
            <v>4.3600000000000003</v>
          </cell>
          <cell r="X1852">
            <v>0</v>
          </cell>
          <cell r="Y1852">
            <v>0</v>
          </cell>
          <cell r="Z1852">
            <v>0.83199999999999996</v>
          </cell>
          <cell r="AA1852">
            <v>0</v>
          </cell>
          <cell r="AB1852">
            <v>0</v>
          </cell>
          <cell r="AC1852">
            <v>25.8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513</v>
          </cell>
          <cell r="AJ1852">
            <v>75.599999999999994</v>
          </cell>
          <cell r="AK1852">
            <v>42.1</v>
          </cell>
          <cell r="AL1852">
            <v>5.18</v>
          </cell>
          <cell r="AM1852">
            <v>109</v>
          </cell>
          <cell r="AN1852">
            <v>29.7</v>
          </cell>
          <cell r="AO1852">
            <v>18.899999999999999</v>
          </cell>
          <cell r="AP1852">
            <v>2.38</v>
          </cell>
          <cell r="AQ1852">
            <v>0</v>
          </cell>
          <cell r="AR1852">
            <v>3.67</v>
          </cell>
          <cell r="AS1852">
            <v>29.3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6.92</v>
          </cell>
          <cell r="AZ1852">
            <v>0.67700000000000005</v>
          </cell>
          <cell r="BA1852">
            <v>0</v>
          </cell>
          <cell r="BB1852">
            <v>0.49199999999999999</v>
          </cell>
          <cell r="BD1852" t="str">
            <v>WT420x96.5</v>
          </cell>
          <cell r="BE1852" t="str">
            <v>WT420x96.5</v>
          </cell>
          <cell r="BF1852">
            <v>96.8</v>
          </cell>
          <cell r="BG1852">
            <v>123.96827519999999</v>
          </cell>
          <cell r="BH1852">
            <v>41.926499999999997</v>
          </cell>
          <cell r="BI1852">
            <v>0</v>
          </cell>
          <cell r="BJ1852">
            <v>0</v>
          </cell>
          <cell r="BK1852">
            <v>29.221499999999999</v>
          </cell>
          <cell r="BL1852">
            <v>0</v>
          </cell>
          <cell r="BM1852">
            <v>0</v>
          </cell>
          <cell r="BN1852">
            <v>1.4737799999999999</v>
          </cell>
          <cell r="BO1852">
            <v>2.172555</v>
          </cell>
          <cell r="BP1852">
            <v>0</v>
          </cell>
          <cell r="BQ1852">
            <v>0</v>
          </cell>
          <cell r="BR1852">
            <v>0</v>
          </cell>
          <cell r="BS1852">
            <v>3.9639600000000002</v>
          </cell>
          <cell r="BT1852">
            <v>4.4467499999999998</v>
          </cell>
          <cell r="BU1852">
            <v>0</v>
          </cell>
          <cell r="BW1852">
            <v>0</v>
          </cell>
          <cell r="BX1852">
            <v>11.078760000000001</v>
          </cell>
          <cell r="BY1852">
            <v>0</v>
          </cell>
          <cell r="BZ1852">
            <v>0</v>
          </cell>
          <cell r="CA1852">
            <v>2.114112</v>
          </cell>
          <cell r="CB1852">
            <v>0</v>
          </cell>
          <cell r="CC1852">
            <v>0</v>
          </cell>
          <cell r="CD1852">
            <v>25.8</v>
          </cell>
          <cell r="CE1852">
            <v>0</v>
          </cell>
          <cell r="CF1852">
            <v>0</v>
          </cell>
          <cell r="CG1852">
            <v>0</v>
          </cell>
          <cell r="CH1852">
            <v>0</v>
          </cell>
          <cell r="CI1852">
            <v>0</v>
          </cell>
          <cell r="CJ1852">
            <v>21386.31825184539</v>
          </cell>
          <cell r="CK1852">
            <v>1240.3258374275999</v>
          </cell>
          <cell r="CL1852">
            <v>690.71055232410004</v>
          </cell>
          <cell r="CM1852">
            <v>13.162379999999999</v>
          </cell>
          <cell r="CN1852">
            <v>4544.0715193979486</v>
          </cell>
          <cell r="CO1852">
            <v>487.27086470369994</v>
          </cell>
          <cell r="CP1852">
            <v>310.08145935689998</v>
          </cell>
          <cell r="CQ1852">
            <v>6.04758</v>
          </cell>
          <cell r="CR1852">
            <v>0</v>
          </cell>
          <cell r="CS1852">
            <v>152.99763739624285</v>
          </cell>
          <cell r="CT1852">
            <v>7886.7052576952246</v>
          </cell>
          <cell r="CU1852">
            <v>0</v>
          </cell>
          <cell r="CV1852">
            <v>0</v>
          </cell>
          <cell r="CW1852">
            <v>0</v>
          </cell>
          <cell r="CX1852">
            <v>0</v>
          </cell>
          <cell r="CY1852">
            <v>0</v>
          </cell>
          <cell r="CZ1852">
            <v>17.58372</v>
          </cell>
          <cell r="DA1852">
            <v>0.67700000000000005</v>
          </cell>
          <cell r="DB1852">
            <v>0</v>
          </cell>
          <cell r="DC1852">
            <v>0.49199999999999999</v>
          </cell>
        </row>
        <row r="1853">
          <cell r="C1853" t="str">
            <v>WT16.5x70.5</v>
          </cell>
          <cell r="D1853" t="str">
            <v>F</v>
          </cell>
          <cell r="E1853">
            <v>70.5</v>
          </cell>
          <cell r="F1853">
            <v>20.8</v>
          </cell>
          <cell r="G1853">
            <v>16.7</v>
          </cell>
          <cell r="H1853">
            <v>0</v>
          </cell>
          <cell r="I1853">
            <v>0</v>
          </cell>
          <cell r="J1853">
            <v>11.5</v>
          </cell>
          <cell r="K1853">
            <v>0</v>
          </cell>
          <cell r="L1853">
            <v>0</v>
          </cell>
          <cell r="M1853">
            <v>0.60499999999999998</v>
          </cell>
          <cell r="N1853">
            <v>0.96</v>
          </cell>
          <cell r="O1853">
            <v>0</v>
          </cell>
          <cell r="P1853">
            <v>0</v>
          </cell>
          <cell r="Q1853">
            <v>0</v>
          </cell>
          <cell r="R1853">
            <v>1.66</v>
          </cell>
          <cell r="S1853">
            <v>1.8125</v>
          </cell>
          <cell r="T1853">
            <v>0</v>
          </cell>
          <cell r="V1853">
            <v>0</v>
          </cell>
          <cell r="W1853">
            <v>4.29</v>
          </cell>
          <cell r="X1853">
            <v>0</v>
          </cell>
          <cell r="Y1853">
            <v>0</v>
          </cell>
          <cell r="Z1853">
            <v>0.90100000000000002</v>
          </cell>
          <cell r="AA1853">
            <v>0</v>
          </cell>
          <cell r="AB1853">
            <v>0</v>
          </cell>
          <cell r="AC1853">
            <v>24.8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552</v>
          </cell>
          <cell r="AJ1853">
            <v>79.8</v>
          </cell>
          <cell r="AK1853">
            <v>44.7</v>
          </cell>
          <cell r="AL1853">
            <v>5.15</v>
          </cell>
          <cell r="AM1853">
            <v>123</v>
          </cell>
          <cell r="AN1853">
            <v>33.4</v>
          </cell>
          <cell r="AO1853">
            <v>21.3</v>
          </cell>
          <cell r="AP1853">
            <v>2.4300000000000002</v>
          </cell>
          <cell r="AQ1853">
            <v>0</v>
          </cell>
          <cell r="AR1853">
            <v>4.84</v>
          </cell>
          <cell r="AS1853">
            <v>35.4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6.85</v>
          </cell>
          <cell r="AZ1853">
            <v>0.69099999999999995</v>
          </cell>
          <cell r="BA1853">
            <v>0</v>
          </cell>
          <cell r="BB1853">
            <v>0.52800000000000002</v>
          </cell>
          <cell r="BD1853" t="str">
            <v>WT420x105</v>
          </cell>
          <cell r="BE1853" t="str">
            <v>WT420x105</v>
          </cell>
          <cell r="BF1853">
            <v>105</v>
          </cell>
          <cell r="BG1853">
            <v>134.29896479999999</v>
          </cell>
          <cell r="BH1853">
            <v>42.434699999999999</v>
          </cell>
          <cell r="BI1853">
            <v>0</v>
          </cell>
          <cell r="BJ1853">
            <v>0</v>
          </cell>
          <cell r="BK1853">
            <v>29.221499999999999</v>
          </cell>
          <cell r="BL1853">
            <v>0</v>
          </cell>
          <cell r="BM1853">
            <v>0</v>
          </cell>
          <cell r="BN1853">
            <v>1.5373049999999999</v>
          </cell>
          <cell r="BO1853">
            <v>2.4393599999999998</v>
          </cell>
          <cell r="BP1853">
            <v>0</v>
          </cell>
          <cell r="BQ1853">
            <v>0</v>
          </cell>
          <cell r="BR1853">
            <v>0</v>
          </cell>
          <cell r="BS1853">
            <v>4.2180599999999995</v>
          </cell>
          <cell r="BT1853">
            <v>4.6055624999999996</v>
          </cell>
          <cell r="BU1853">
            <v>0</v>
          </cell>
          <cell r="BW1853">
            <v>0</v>
          </cell>
          <cell r="BX1853">
            <v>10.90089</v>
          </cell>
          <cell r="BY1853">
            <v>0</v>
          </cell>
          <cell r="BZ1853">
            <v>0</v>
          </cell>
          <cell r="CA1853">
            <v>2.2894410000000001</v>
          </cell>
          <cell r="CB1853">
            <v>0</v>
          </cell>
          <cell r="CC1853">
            <v>0</v>
          </cell>
          <cell r="CD1853">
            <v>24.8</v>
          </cell>
          <cell r="CE1853">
            <v>0</v>
          </cell>
          <cell r="CF1853">
            <v>0</v>
          </cell>
          <cell r="CG1853">
            <v>0</v>
          </cell>
          <cell r="CH1853">
            <v>0</v>
          </cell>
          <cell r="CI1853">
            <v>0</v>
          </cell>
          <cell r="CJ1853">
            <v>23012.178703740072</v>
          </cell>
          <cell r="CK1853">
            <v>1309.2328283958</v>
          </cell>
          <cell r="CL1853">
            <v>733.36726101869999</v>
          </cell>
          <cell r="CM1853">
            <v>13.08615</v>
          </cell>
          <cell r="CN1853">
            <v>5127.7137328986028</v>
          </cell>
          <cell r="CO1853">
            <v>547.97464246139998</v>
          </cell>
          <cell r="CP1853">
            <v>349.45688276729999</v>
          </cell>
          <cell r="CQ1853">
            <v>6.1746300000000005</v>
          </cell>
          <cell r="CR1853">
            <v>0</v>
          </cell>
          <cell r="CS1853">
            <v>201.77345095308323</v>
          </cell>
          <cell r="CT1853">
            <v>9528.6473079321131</v>
          </cell>
          <cell r="CU1853">
            <v>0</v>
          </cell>
          <cell r="CV1853">
            <v>0</v>
          </cell>
          <cell r="CW1853">
            <v>0</v>
          </cell>
          <cell r="CX1853">
            <v>0</v>
          </cell>
          <cell r="CY1853">
            <v>0</v>
          </cell>
          <cell r="CZ1853">
            <v>17.405849999999997</v>
          </cell>
          <cell r="DA1853">
            <v>0.69099999999999995</v>
          </cell>
          <cell r="DB1853">
            <v>0</v>
          </cell>
          <cell r="DC1853">
            <v>0.52800000000000002</v>
          </cell>
        </row>
        <row r="1854">
          <cell r="C1854" t="str">
            <v>WT16.5x76</v>
          </cell>
          <cell r="D1854" t="str">
            <v>F</v>
          </cell>
          <cell r="E1854">
            <v>76</v>
          </cell>
          <cell r="F1854">
            <v>22.4</v>
          </cell>
          <cell r="G1854">
            <v>16.7</v>
          </cell>
          <cell r="H1854">
            <v>0</v>
          </cell>
          <cell r="I1854">
            <v>0</v>
          </cell>
          <cell r="J1854">
            <v>11.6</v>
          </cell>
          <cell r="K1854">
            <v>0</v>
          </cell>
          <cell r="L1854">
            <v>0</v>
          </cell>
          <cell r="M1854">
            <v>0.63500000000000001</v>
          </cell>
          <cell r="N1854">
            <v>1.06</v>
          </cell>
          <cell r="O1854">
            <v>0</v>
          </cell>
          <cell r="P1854">
            <v>0</v>
          </cell>
          <cell r="Q1854">
            <v>0</v>
          </cell>
          <cell r="R1854">
            <v>1.76</v>
          </cell>
          <cell r="S1854">
            <v>1.9375</v>
          </cell>
          <cell r="T1854">
            <v>0</v>
          </cell>
          <cell r="V1854">
            <v>0</v>
          </cell>
          <cell r="W1854">
            <v>4.26</v>
          </cell>
          <cell r="X1854">
            <v>0</v>
          </cell>
          <cell r="Y1854">
            <v>0</v>
          </cell>
          <cell r="Z1854">
            <v>0.96699999999999997</v>
          </cell>
          <cell r="AA1854">
            <v>0</v>
          </cell>
          <cell r="AB1854">
            <v>0</v>
          </cell>
          <cell r="AC1854">
            <v>23.6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592</v>
          </cell>
          <cell r="AJ1854">
            <v>84.5</v>
          </cell>
          <cell r="AK1854">
            <v>47.4</v>
          </cell>
          <cell r="AL1854">
            <v>5.14</v>
          </cell>
          <cell r="AM1854">
            <v>136</v>
          </cell>
          <cell r="AN1854">
            <v>36.9</v>
          </cell>
          <cell r="AO1854">
            <v>23.6</v>
          </cell>
          <cell r="AP1854">
            <v>2.4700000000000002</v>
          </cell>
          <cell r="AQ1854">
            <v>0</v>
          </cell>
          <cell r="AR1854">
            <v>6.16</v>
          </cell>
          <cell r="AS1854">
            <v>43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6.81</v>
          </cell>
          <cell r="AZ1854">
            <v>0.7</v>
          </cell>
          <cell r="BA1854">
            <v>0</v>
          </cell>
          <cell r="BB1854">
            <v>0.57499999999999996</v>
          </cell>
          <cell r="BD1854" t="str">
            <v>WT420x113</v>
          </cell>
          <cell r="BE1854" t="str">
            <v>WT420x113</v>
          </cell>
          <cell r="BF1854">
            <v>113.19999999999999</v>
          </cell>
          <cell r="BG1854">
            <v>144.62965439999999</v>
          </cell>
          <cell r="BH1854">
            <v>42.434699999999999</v>
          </cell>
          <cell r="BI1854">
            <v>0</v>
          </cell>
          <cell r="BJ1854">
            <v>0</v>
          </cell>
          <cell r="BK1854">
            <v>29.475599999999996</v>
          </cell>
          <cell r="BL1854">
            <v>0</v>
          </cell>
          <cell r="BM1854">
            <v>0</v>
          </cell>
          <cell r="BN1854">
            <v>1.6135349999999999</v>
          </cell>
          <cell r="BO1854">
            <v>2.69346</v>
          </cell>
          <cell r="BP1854">
            <v>0</v>
          </cell>
          <cell r="BQ1854">
            <v>0</v>
          </cell>
          <cell r="BR1854">
            <v>0</v>
          </cell>
          <cell r="BS1854">
            <v>4.4721599999999997</v>
          </cell>
          <cell r="BT1854">
            <v>4.9231875</v>
          </cell>
          <cell r="BU1854">
            <v>0</v>
          </cell>
          <cell r="BW1854">
            <v>0</v>
          </cell>
          <cell r="BX1854">
            <v>10.82466</v>
          </cell>
          <cell r="BY1854">
            <v>0</v>
          </cell>
          <cell r="BZ1854">
            <v>0</v>
          </cell>
          <cell r="CA1854">
            <v>2.457147</v>
          </cell>
          <cell r="CB1854">
            <v>0</v>
          </cell>
          <cell r="CC1854">
            <v>0</v>
          </cell>
          <cell r="CD1854">
            <v>23.6</v>
          </cell>
          <cell r="CE1854">
            <v>0</v>
          </cell>
          <cell r="CF1854">
            <v>0</v>
          </cell>
          <cell r="CG1854">
            <v>0</v>
          </cell>
          <cell r="CH1854">
            <v>0</v>
          </cell>
          <cell r="CI1854">
            <v>0</v>
          </cell>
          <cell r="CJ1854">
            <v>24679.727885170512</v>
          </cell>
          <cell r="CK1854">
            <v>1386.3430325744998</v>
          </cell>
          <cell r="CL1854">
            <v>777.66461235539998</v>
          </cell>
          <cell r="CM1854">
            <v>13.060739999999999</v>
          </cell>
          <cell r="CN1854">
            <v>5669.6672168634959</v>
          </cell>
          <cell r="CO1854">
            <v>605.3971349348999</v>
          </cell>
          <cell r="CP1854">
            <v>387.19166353560001</v>
          </cell>
          <cell r="CQ1854">
            <v>6.2762700000000002</v>
          </cell>
          <cell r="CR1854">
            <v>0</v>
          </cell>
          <cell r="CS1854">
            <v>256.80257394028774</v>
          </cell>
          <cell r="CT1854">
            <v>11574.345600030534</v>
          </cell>
          <cell r="CU1854">
            <v>0</v>
          </cell>
          <cell r="CV1854">
            <v>0</v>
          </cell>
          <cell r="CW1854">
            <v>0</v>
          </cell>
          <cell r="CX1854">
            <v>0</v>
          </cell>
          <cell r="CY1854">
            <v>0</v>
          </cell>
          <cell r="CZ1854">
            <v>17.304209999999998</v>
          </cell>
          <cell r="DA1854">
            <v>0.7</v>
          </cell>
          <cell r="DB1854">
            <v>0</v>
          </cell>
          <cell r="DC1854">
            <v>0.57499999999999996</v>
          </cell>
        </row>
        <row r="1855">
          <cell r="C1855" t="str">
            <v>WT16.5x84.5</v>
          </cell>
          <cell r="D1855" t="str">
            <v>F</v>
          </cell>
          <cell r="E1855">
            <v>84.5</v>
          </cell>
          <cell r="F1855">
            <v>24.8</v>
          </cell>
          <cell r="G1855">
            <v>16.899999999999999</v>
          </cell>
          <cell r="H1855">
            <v>0</v>
          </cell>
          <cell r="I1855">
            <v>0</v>
          </cell>
          <cell r="J1855">
            <v>11.5</v>
          </cell>
          <cell r="K1855">
            <v>0</v>
          </cell>
          <cell r="L1855">
            <v>0</v>
          </cell>
          <cell r="M1855">
            <v>0.67</v>
          </cell>
          <cell r="N1855">
            <v>1.22</v>
          </cell>
          <cell r="O1855">
            <v>0</v>
          </cell>
          <cell r="P1855">
            <v>0</v>
          </cell>
          <cell r="Q1855">
            <v>0</v>
          </cell>
          <cell r="R1855">
            <v>1.92</v>
          </cell>
          <cell r="S1855">
            <v>2.125</v>
          </cell>
          <cell r="T1855">
            <v>0</v>
          </cell>
          <cell r="V1855">
            <v>0</v>
          </cell>
          <cell r="W1855">
            <v>4.21</v>
          </cell>
          <cell r="X1855">
            <v>0</v>
          </cell>
          <cell r="Y1855">
            <v>0</v>
          </cell>
          <cell r="Z1855">
            <v>1.08</v>
          </cell>
          <cell r="AA1855">
            <v>0</v>
          </cell>
          <cell r="AB1855">
            <v>0</v>
          </cell>
          <cell r="AC1855">
            <v>22.4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649</v>
          </cell>
          <cell r="AJ1855">
            <v>90.8</v>
          </cell>
          <cell r="AK1855">
            <v>51.1</v>
          </cell>
          <cell r="AL1855">
            <v>5.12</v>
          </cell>
          <cell r="AM1855">
            <v>155</v>
          </cell>
          <cell r="AN1855">
            <v>42.1</v>
          </cell>
          <cell r="AO1855">
            <v>27</v>
          </cell>
          <cell r="AP1855">
            <v>2.5</v>
          </cell>
          <cell r="AQ1855">
            <v>0</v>
          </cell>
          <cell r="AR1855">
            <v>8.81</v>
          </cell>
          <cell r="AS1855">
            <v>55.4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6.74</v>
          </cell>
          <cell r="AZ1855">
            <v>0.71499999999999997</v>
          </cell>
          <cell r="BA1855">
            <v>0</v>
          </cell>
          <cell r="BB1855">
            <v>0.628</v>
          </cell>
          <cell r="BD1855" t="str">
            <v>WT420x125.5</v>
          </cell>
          <cell r="BE1855" t="str">
            <v>WT420x125.5</v>
          </cell>
          <cell r="BF1855">
            <v>125.8</v>
          </cell>
          <cell r="BG1855">
            <v>160.12568880000001</v>
          </cell>
          <cell r="BH1855">
            <v>42.942899999999995</v>
          </cell>
          <cell r="BI1855">
            <v>0</v>
          </cell>
          <cell r="BJ1855">
            <v>0</v>
          </cell>
          <cell r="BK1855">
            <v>29.221499999999999</v>
          </cell>
          <cell r="BL1855">
            <v>0</v>
          </cell>
          <cell r="BM1855">
            <v>0</v>
          </cell>
          <cell r="BN1855">
            <v>1.7024700000000001</v>
          </cell>
          <cell r="BO1855">
            <v>3.1000199999999998</v>
          </cell>
          <cell r="BP1855">
            <v>0</v>
          </cell>
          <cell r="BQ1855">
            <v>0</v>
          </cell>
          <cell r="BR1855">
            <v>0</v>
          </cell>
          <cell r="BS1855">
            <v>4.8787199999999995</v>
          </cell>
          <cell r="BT1855">
            <v>5.3996249999999995</v>
          </cell>
          <cell r="BU1855">
            <v>0</v>
          </cell>
          <cell r="BW1855">
            <v>0</v>
          </cell>
          <cell r="BX1855">
            <v>10.697609999999999</v>
          </cell>
          <cell r="BY1855">
            <v>0</v>
          </cell>
          <cell r="BZ1855">
            <v>0</v>
          </cell>
          <cell r="CA1855">
            <v>2.7442800000000003</v>
          </cell>
          <cell r="CB1855">
            <v>0</v>
          </cell>
          <cell r="CC1855">
            <v>0</v>
          </cell>
          <cell r="CD1855">
            <v>22.4</v>
          </cell>
          <cell r="CE1855">
            <v>0</v>
          </cell>
          <cell r="CF1855">
            <v>0</v>
          </cell>
          <cell r="CG1855">
            <v>0</v>
          </cell>
          <cell r="CH1855">
            <v>0</v>
          </cell>
          <cell r="CI1855">
            <v>0</v>
          </cell>
          <cell r="CJ1855">
            <v>27055.985468708888</v>
          </cell>
          <cell r="CK1855">
            <v>1489.7035190267998</v>
          </cell>
          <cell r="CL1855">
            <v>838.36839011309996</v>
          </cell>
          <cell r="CM1855">
            <v>13.009919999999999</v>
          </cell>
          <cell r="CN1855">
            <v>6461.7530780429552</v>
          </cell>
          <cell r="CO1855">
            <v>690.71055232410004</v>
          </cell>
          <cell r="CP1855">
            <v>442.97351336699995</v>
          </cell>
          <cell r="CQ1855">
            <v>6.3525</v>
          </cell>
          <cell r="CR1855">
            <v>0</v>
          </cell>
          <cell r="CS1855">
            <v>367.27770721005442</v>
          </cell>
          <cell r="CT1855">
            <v>14912.063866085849</v>
          </cell>
          <cell r="CU1855">
            <v>0</v>
          </cell>
          <cell r="CV1855">
            <v>0</v>
          </cell>
          <cell r="CW1855">
            <v>0</v>
          </cell>
          <cell r="CX1855">
            <v>0</v>
          </cell>
          <cell r="CY1855">
            <v>0</v>
          </cell>
          <cell r="CZ1855">
            <v>17.126339999999999</v>
          </cell>
          <cell r="DA1855">
            <v>0.71499999999999997</v>
          </cell>
          <cell r="DB1855">
            <v>0</v>
          </cell>
          <cell r="DC1855">
            <v>0.628</v>
          </cell>
        </row>
        <row r="1856">
          <cell r="C1856" t="str">
            <v>WT18x105</v>
          </cell>
          <cell r="D1856" t="str">
            <v>F</v>
          </cell>
          <cell r="E1856">
            <v>105</v>
          </cell>
          <cell r="F1856">
            <v>30.9</v>
          </cell>
          <cell r="G1856">
            <v>18.3</v>
          </cell>
          <cell r="H1856">
            <v>0</v>
          </cell>
          <cell r="I1856">
            <v>0</v>
          </cell>
          <cell r="J1856">
            <v>12.2</v>
          </cell>
          <cell r="K1856">
            <v>0</v>
          </cell>
          <cell r="L1856">
            <v>0</v>
          </cell>
          <cell r="M1856">
            <v>0.83</v>
          </cell>
          <cell r="N1856">
            <v>1.36</v>
          </cell>
          <cell r="O1856">
            <v>0</v>
          </cell>
          <cell r="P1856">
            <v>0</v>
          </cell>
          <cell r="Q1856">
            <v>0</v>
          </cell>
          <cell r="R1856">
            <v>2.11</v>
          </cell>
          <cell r="S1856">
            <v>2.3125</v>
          </cell>
          <cell r="T1856">
            <v>0</v>
          </cell>
          <cell r="V1856">
            <v>0</v>
          </cell>
          <cell r="W1856">
            <v>4.87</v>
          </cell>
          <cell r="X1856">
            <v>0</v>
          </cell>
          <cell r="Y1856">
            <v>0</v>
          </cell>
          <cell r="Z1856">
            <v>1.27</v>
          </cell>
          <cell r="AA1856">
            <v>0</v>
          </cell>
          <cell r="AB1856">
            <v>0</v>
          </cell>
          <cell r="AC1856">
            <v>19.600000000000001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985</v>
          </cell>
          <cell r="AJ1856">
            <v>131</v>
          </cell>
          <cell r="AK1856">
            <v>73.099999999999994</v>
          </cell>
          <cell r="AL1856">
            <v>5.65</v>
          </cell>
          <cell r="AM1856">
            <v>206</v>
          </cell>
          <cell r="AN1856">
            <v>53.4</v>
          </cell>
          <cell r="AO1856">
            <v>33.799999999999997</v>
          </cell>
          <cell r="AP1856">
            <v>2.58</v>
          </cell>
          <cell r="AQ1856">
            <v>0</v>
          </cell>
          <cell r="AR1856">
            <v>13.9</v>
          </cell>
          <cell r="AS1856">
            <v>119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7.49</v>
          </cell>
          <cell r="AZ1856">
            <v>0.68700000000000006</v>
          </cell>
          <cell r="BA1856">
            <v>0</v>
          </cell>
          <cell r="BB1856">
            <v>0.79100000000000004</v>
          </cell>
          <cell r="BD1856" t="str">
            <v>WT460x156.5</v>
          </cell>
          <cell r="BE1856" t="str">
            <v>WT460x156.5</v>
          </cell>
          <cell r="BF1856">
            <v>156.29999999999998</v>
          </cell>
          <cell r="BG1856">
            <v>199.51144289999999</v>
          </cell>
          <cell r="BH1856">
            <v>46.500300000000003</v>
          </cell>
          <cell r="BI1856">
            <v>0</v>
          </cell>
          <cell r="BJ1856">
            <v>0</v>
          </cell>
          <cell r="BK1856">
            <v>31.000199999999996</v>
          </cell>
          <cell r="BL1856">
            <v>0</v>
          </cell>
          <cell r="BM1856">
            <v>0</v>
          </cell>
          <cell r="BN1856">
            <v>2.1090299999999997</v>
          </cell>
          <cell r="BO1856">
            <v>3.4557600000000002</v>
          </cell>
          <cell r="BP1856">
            <v>0</v>
          </cell>
          <cell r="BQ1856">
            <v>0</v>
          </cell>
          <cell r="BR1856">
            <v>0</v>
          </cell>
          <cell r="BS1856">
            <v>5.3615099999999991</v>
          </cell>
          <cell r="BT1856">
            <v>5.8760624999999997</v>
          </cell>
          <cell r="BU1856">
            <v>0</v>
          </cell>
          <cell r="BW1856">
            <v>0</v>
          </cell>
          <cell r="BX1856">
            <v>12.37467</v>
          </cell>
          <cell r="BY1856">
            <v>0</v>
          </cell>
          <cell r="BZ1856">
            <v>0</v>
          </cell>
          <cell r="CA1856">
            <v>3.2270699999999999</v>
          </cell>
          <cell r="CB1856">
            <v>0</v>
          </cell>
          <cell r="CC1856">
            <v>0</v>
          </cell>
          <cell r="CD1856">
            <v>19.600000000000001</v>
          </cell>
          <cell r="CE1856">
            <v>0</v>
          </cell>
          <cell r="CF1856">
            <v>0</v>
          </cell>
          <cell r="CG1856">
            <v>0</v>
          </cell>
          <cell r="CH1856">
            <v>0</v>
          </cell>
          <cell r="CI1856">
            <v>0</v>
          </cell>
          <cell r="CJ1856">
            <v>41063.398592724581</v>
          </cell>
          <cell r="CK1856">
            <v>2149.2418611509997</v>
          </cell>
          <cell r="CL1856">
            <v>1199.3097713750999</v>
          </cell>
          <cell r="CM1856">
            <v>14.35665</v>
          </cell>
          <cell r="CN1856">
            <v>8587.878284366765</v>
          </cell>
          <cell r="CO1856">
            <v>876.10317088139993</v>
          </cell>
          <cell r="CP1856">
            <v>554.53721302979989</v>
          </cell>
          <cell r="CQ1856">
            <v>6.5557800000000004</v>
          </cell>
          <cell r="CR1856">
            <v>0</v>
          </cell>
          <cell r="CS1856">
            <v>579.4733405470779</v>
          </cell>
          <cell r="CT1856">
            <v>32031.328521014733</v>
          </cell>
          <cell r="CU1856">
            <v>0</v>
          </cell>
          <cell r="CV1856">
            <v>0</v>
          </cell>
          <cell r="CW1856">
            <v>0</v>
          </cell>
          <cell r="CX1856">
            <v>0</v>
          </cell>
          <cell r="CY1856">
            <v>0</v>
          </cell>
          <cell r="CZ1856">
            <v>19.03209</v>
          </cell>
          <cell r="DA1856">
            <v>0.68700000000000006</v>
          </cell>
          <cell r="DB1856">
            <v>0</v>
          </cell>
          <cell r="DC1856">
            <v>0.78800000000000003</v>
          </cell>
        </row>
        <row r="1857">
          <cell r="C1857" t="str">
            <v>WT18x115</v>
          </cell>
          <cell r="D1857" t="str">
            <v>F</v>
          </cell>
          <cell r="E1857">
            <v>115</v>
          </cell>
          <cell r="F1857">
            <v>33.799999999999997</v>
          </cell>
          <cell r="G1857">
            <v>18</v>
          </cell>
          <cell r="H1857">
            <v>0</v>
          </cell>
          <cell r="I1857">
            <v>0</v>
          </cell>
          <cell r="J1857">
            <v>16.5</v>
          </cell>
          <cell r="K1857">
            <v>0</v>
          </cell>
          <cell r="L1857">
            <v>0</v>
          </cell>
          <cell r="M1857">
            <v>0.76</v>
          </cell>
          <cell r="N1857">
            <v>1.26</v>
          </cell>
          <cell r="O1857">
            <v>0</v>
          </cell>
          <cell r="P1857">
            <v>0</v>
          </cell>
          <cell r="Q1857">
            <v>0</v>
          </cell>
          <cell r="R1857">
            <v>2.21</v>
          </cell>
          <cell r="S1857">
            <v>2.5</v>
          </cell>
          <cell r="T1857">
            <v>0</v>
          </cell>
          <cell r="V1857">
            <v>0</v>
          </cell>
          <cell r="W1857">
            <v>4.01</v>
          </cell>
          <cell r="X1857">
            <v>0</v>
          </cell>
          <cell r="Y1857">
            <v>0</v>
          </cell>
          <cell r="Z1857">
            <v>1.03</v>
          </cell>
          <cell r="AA1857">
            <v>0</v>
          </cell>
          <cell r="AB1857">
            <v>0</v>
          </cell>
          <cell r="AC1857">
            <v>20.7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934</v>
          </cell>
          <cell r="AJ1857">
            <v>118</v>
          </cell>
          <cell r="AK1857">
            <v>67</v>
          </cell>
          <cell r="AL1857">
            <v>5.25</v>
          </cell>
          <cell r="AM1857">
            <v>470</v>
          </cell>
          <cell r="AN1857">
            <v>88</v>
          </cell>
          <cell r="AO1857">
            <v>57</v>
          </cell>
          <cell r="AP1857">
            <v>3.73</v>
          </cell>
          <cell r="AQ1857">
            <v>0</v>
          </cell>
          <cell r="AR1857">
            <v>14.3</v>
          </cell>
          <cell r="AS1857">
            <v>125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7.28</v>
          </cell>
          <cell r="AZ1857">
            <v>0.78400000000000003</v>
          </cell>
          <cell r="BA1857">
            <v>0</v>
          </cell>
          <cell r="BB1857">
            <v>0.71399999999999997</v>
          </cell>
          <cell r="BD1857" t="str">
            <v>WT460x171</v>
          </cell>
          <cell r="BE1857" t="str">
            <v>WT460x171</v>
          </cell>
          <cell r="BF1857">
            <v>171.2</v>
          </cell>
          <cell r="BG1857">
            <v>218.23581779999998</v>
          </cell>
          <cell r="BH1857">
            <v>45.738</v>
          </cell>
          <cell r="BI1857">
            <v>0</v>
          </cell>
          <cell r="BJ1857">
            <v>0</v>
          </cell>
          <cell r="BK1857">
            <v>41.926499999999997</v>
          </cell>
          <cell r="BL1857">
            <v>0</v>
          </cell>
          <cell r="BM1857">
            <v>0</v>
          </cell>
          <cell r="BN1857">
            <v>1.93116</v>
          </cell>
          <cell r="BO1857">
            <v>3.20166</v>
          </cell>
          <cell r="BP1857">
            <v>0</v>
          </cell>
          <cell r="BQ1857">
            <v>0</v>
          </cell>
          <cell r="BR1857">
            <v>0</v>
          </cell>
          <cell r="BS1857">
            <v>5.6156099999999993</v>
          </cell>
          <cell r="BT1857">
            <v>6.3525</v>
          </cell>
          <cell r="BU1857">
            <v>0</v>
          </cell>
          <cell r="BW1857">
            <v>0</v>
          </cell>
          <cell r="BX1857">
            <v>10.189409999999999</v>
          </cell>
          <cell r="BY1857">
            <v>0</v>
          </cell>
          <cell r="BZ1857">
            <v>0</v>
          </cell>
          <cell r="CA1857">
            <v>2.6172300000000002</v>
          </cell>
          <cell r="CB1857">
            <v>0</v>
          </cell>
          <cell r="CC1857">
            <v>0</v>
          </cell>
          <cell r="CD1857">
            <v>20.7</v>
          </cell>
          <cell r="CE1857">
            <v>0</v>
          </cell>
          <cell r="CF1857">
            <v>0</v>
          </cell>
          <cell r="CG1857">
            <v>0</v>
          </cell>
          <cell r="CH1857">
            <v>0</v>
          </cell>
          <cell r="CI1857">
            <v>0</v>
          </cell>
          <cell r="CJ1857">
            <v>38937.273386400775</v>
          </cell>
          <cell r="CK1857">
            <v>1935.958317678</v>
          </cell>
          <cell r="CL1857">
            <v>1099.230570207</v>
          </cell>
          <cell r="CM1857">
            <v>13.340249999999999</v>
          </cell>
          <cell r="CN1857">
            <v>19593.702881807669</v>
          </cell>
          <cell r="CO1857">
            <v>1443.765525048</v>
          </cell>
          <cell r="CP1857">
            <v>935.16630599699999</v>
          </cell>
          <cell r="CQ1857">
            <v>9.4779299999999989</v>
          </cell>
          <cell r="CR1857">
            <v>0</v>
          </cell>
          <cell r="CS1857">
            <v>596.14883236138235</v>
          </cell>
          <cell r="CT1857">
            <v>33646.353488460853</v>
          </cell>
          <cell r="CU1857">
            <v>0</v>
          </cell>
          <cell r="CV1857">
            <v>0</v>
          </cell>
          <cell r="CW1857">
            <v>0</v>
          </cell>
          <cell r="CX1857">
            <v>0</v>
          </cell>
          <cell r="CY1857">
            <v>0</v>
          </cell>
          <cell r="CZ1857">
            <v>18.498480000000001</v>
          </cell>
          <cell r="DA1857">
            <v>0.78400000000000003</v>
          </cell>
          <cell r="DB1857">
            <v>0</v>
          </cell>
          <cell r="DC1857">
            <v>0.71099999999999997</v>
          </cell>
        </row>
        <row r="1858">
          <cell r="C1858" t="str">
            <v>WT18x116</v>
          </cell>
          <cell r="D1858" t="str">
            <v>F</v>
          </cell>
          <cell r="E1858">
            <v>116</v>
          </cell>
          <cell r="F1858">
            <v>34.1</v>
          </cell>
          <cell r="G1858">
            <v>18.600000000000001</v>
          </cell>
          <cell r="H1858">
            <v>0</v>
          </cell>
          <cell r="I1858">
            <v>0</v>
          </cell>
          <cell r="J1858">
            <v>12.1</v>
          </cell>
          <cell r="K1858">
            <v>0</v>
          </cell>
          <cell r="L1858">
            <v>0</v>
          </cell>
          <cell r="M1858">
            <v>0.87</v>
          </cell>
          <cell r="N1858">
            <v>1.57</v>
          </cell>
          <cell r="O1858">
            <v>0</v>
          </cell>
          <cell r="P1858">
            <v>0</v>
          </cell>
          <cell r="Q1858">
            <v>0</v>
          </cell>
          <cell r="R1858">
            <v>2.3199999999999998</v>
          </cell>
          <cell r="S1858">
            <v>2.4375</v>
          </cell>
          <cell r="T1858">
            <v>0</v>
          </cell>
          <cell r="V1858">
            <v>0</v>
          </cell>
          <cell r="W1858">
            <v>4.82</v>
          </cell>
          <cell r="X1858">
            <v>0</v>
          </cell>
          <cell r="Y1858">
            <v>0</v>
          </cell>
          <cell r="Z1858">
            <v>1.4</v>
          </cell>
          <cell r="AA1858">
            <v>0</v>
          </cell>
          <cell r="AB1858">
            <v>0</v>
          </cell>
          <cell r="AC1858">
            <v>18.7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1080</v>
          </cell>
          <cell r="AJ1858">
            <v>140</v>
          </cell>
          <cell r="AK1858">
            <v>78.5</v>
          </cell>
          <cell r="AL1858">
            <v>5.63</v>
          </cell>
          <cell r="AM1858">
            <v>234</v>
          </cell>
          <cell r="AN1858">
            <v>60.9</v>
          </cell>
          <cell r="AO1858">
            <v>38.6</v>
          </cell>
          <cell r="AP1858">
            <v>2.62</v>
          </cell>
          <cell r="AQ1858">
            <v>0</v>
          </cell>
          <cell r="AR1858">
            <v>19.7</v>
          </cell>
          <cell r="AS1858">
            <v>151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7.4</v>
          </cell>
          <cell r="AZ1858">
            <v>0.70299999999999996</v>
          </cell>
          <cell r="BA1858">
            <v>0</v>
          </cell>
          <cell r="BB1858">
            <v>0.82899999999999996</v>
          </cell>
          <cell r="BD1858" t="str">
            <v>WT460x172.5</v>
          </cell>
          <cell r="BE1858" t="str">
            <v>WT460x172.5</v>
          </cell>
          <cell r="BF1858">
            <v>172.7</v>
          </cell>
          <cell r="BG1858">
            <v>220.17282209999999</v>
          </cell>
          <cell r="BH1858">
            <v>47.262599999999999</v>
          </cell>
          <cell r="BI1858">
            <v>0</v>
          </cell>
          <cell r="BJ1858">
            <v>0</v>
          </cell>
          <cell r="BK1858">
            <v>30.746099999999998</v>
          </cell>
          <cell r="BL1858">
            <v>0</v>
          </cell>
          <cell r="BM1858">
            <v>0</v>
          </cell>
          <cell r="BN1858">
            <v>2.2106699999999999</v>
          </cell>
          <cell r="BO1858">
            <v>3.9893700000000001</v>
          </cell>
          <cell r="BP1858">
            <v>0</v>
          </cell>
          <cell r="BQ1858">
            <v>0</v>
          </cell>
          <cell r="BR1858">
            <v>0</v>
          </cell>
          <cell r="BS1858">
            <v>5.8951199999999995</v>
          </cell>
          <cell r="BT1858">
            <v>6.1936875000000002</v>
          </cell>
          <cell r="BU1858">
            <v>0</v>
          </cell>
          <cell r="BW1858">
            <v>0</v>
          </cell>
          <cell r="BX1858">
            <v>12.24762</v>
          </cell>
          <cell r="BY1858">
            <v>0</v>
          </cell>
          <cell r="BZ1858">
            <v>0</v>
          </cell>
          <cell r="CA1858">
            <v>3.5573999999999995</v>
          </cell>
          <cell r="CB1858">
            <v>0</v>
          </cell>
          <cell r="CC1858">
            <v>0</v>
          </cell>
          <cell r="CD1858">
            <v>18.7</v>
          </cell>
          <cell r="CE1858">
            <v>0</v>
          </cell>
          <cell r="CF1858">
            <v>0</v>
          </cell>
          <cell r="CG1858">
            <v>0</v>
          </cell>
          <cell r="CH1858">
            <v>0</v>
          </cell>
          <cell r="CI1858">
            <v>0</v>
          </cell>
          <cell r="CJ1858">
            <v>45023.827898621879</v>
          </cell>
          <cell r="CK1858">
            <v>2296.8996989399998</v>
          </cell>
          <cell r="CL1858">
            <v>1287.9044740484999</v>
          </cell>
          <cell r="CM1858">
            <v>14.305829999999998</v>
          </cell>
          <cell r="CN1858">
            <v>9755.1627113680734</v>
          </cell>
          <cell r="CO1858">
            <v>999.15136903889993</v>
          </cell>
          <cell r="CP1858">
            <v>633.28805985060001</v>
          </cell>
          <cell r="CQ1858">
            <v>6.6574200000000001</v>
          </cell>
          <cell r="CR1858">
            <v>0</v>
          </cell>
          <cell r="CS1858">
            <v>821.26797185449163</v>
          </cell>
          <cell r="CT1858">
            <v>40644.795014060714</v>
          </cell>
          <cell r="CU1858">
            <v>0</v>
          </cell>
          <cell r="CV1858">
            <v>0</v>
          </cell>
          <cell r="CW1858">
            <v>0</v>
          </cell>
          <cell r="CX1858">
            <v>0</v>
          </cell>
          <cell r="CY1858">
            <v>0</v>
          </cell>
          <cell r="CZ1858">
            <v>18.8034</v>
          </cell>
          <cell r="DA1858">
            <v>0.70299999999999996</v>
          </cell>
          <cell r="DB1858">
            <v>0</v>
          </cell>
          <cell r="DC1858">
            <v>0.82700000000000007</v>
          </cell>
        </row>
        <row r="1859">
          <cell r="C1859" t="str">
            <v>WT18x122.5</v>
          </cell>
          <cell r="D1859" t="str">
            <v>F</v>
          </cell>
          <cell r="E1859">
            <v>122.5</v>
          </cell>
          <cell r="F1859">
            <v>36</v>
          </cell>
          <cell r="G1859">
            <v>18</v>
          </cell>
          <cell r="H1859">
            <v>0</v>
          </cell>
          <cell r="I1859">
            <v>0</v>
          </cell>
          <cell r="J1859">
            <v>16.5</v>
          </cell>
          <cell r="K1859">
            <v>0</v>
          </cell>
          <cell r="L1859">
            <v>0</v>
          </cell>
          <cell r="M1859">
            <v>0.8</v>
          </cell>
          <cell r="N1859">
            <v>1.35</v>
          </cell>
          <cell r="O1859">
            <v>0</v>
          </cell>
          <cell r="P1859">
            <v>0</v>
          </cell>
          <cell r="Q1859">
            <v>0</v>
          </cell>
          <cell r="R1859">
            <v>2.2999999999999998</v>
          </cell>
          <cell r="S1859">
            <v>2.625</v>
          </cell>
          <cell r="T1859">
            <v>0</v>
          </cell>
          <cell r="V1859">
            <v>0</v>
          </cell>
          <cell r="W1859">
            <v>4.03</v>
          </cell>
          <cell r="X1859">
            <v>0</v>
          </cell>
          <cell r="Y1859">
            <v>0</v>
          </cell>
          <cell r="Z1859">
            <v>1.0900000000000001</v>
          </cell>
          <cell r="AA1859">
            <v>0</v>
          </cell>
          <cell r="AB1859">
            <v>0</v>
          </cell>
          <cell r="AC1859">
            <v>19.7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995</v>
          </cell>
          <cell r="AJ1859">
            <v>125</v>
          </cell>
          <cell r="AK1859">
            <v>71</v>
          </cell>
          <cell r="AL1859">
            <v>5.26</v>
          </cell>
          <cell r="AM1859">
            <v>507</v>
          </cell>
          <cell r="AN1859">
            <v>94.8</v>
          </cell>
          <cell r="AO1859">
            <v>61.4</v>
          </cell>
          <cell r="AP1859">
            <v>3.75</v>
          </cell>
          <cell r="AQ1859">
            <v>0</v>
          </cell>
          <cell r="AR1859">
            <v>17.3</v>
          </cell>
          <cell r="AS1859">
            <v>151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7.28</v>
          </cell>
          <cell r="AZ1859">
            <v>0.78800000000000003</v>
          </cell>
          <cell r="BA1859">
            <v>0</v>
          </cell>
          <cell r="BB1859">
            <v>0.76800000000000002</v>
          </cell>
          <cell r="BD1859" t="str">
            <v>WT460x182.5</v>
          </cell>
          <cell r="BE1859" t="str">
            <v>WT460x182.5</v>
          </cell>
          <cell r="BF1859">
            <v>182.4</v>
          </cell>
          <cell r="BG1859">
            <v>232.440516</v>
          </cell>
          <cell r="BH1859">
            <v>45.738</v>
          </cell>
          <cell r="BI1859">
            <v>0</v>
          </cell>
          <cell r="BJ1859">
            <v>0</v>
          </cell>
          <cell r="BK1859">
            <v>41.926499999999997</v>
          </cell>
          <cell r="BL1859">
            <v>0</v>
          </cell>
          <cell r="BM1859">
            <v>0</v>
          </cell>
          <cell r="BN1859">
            <v>2.0327999999999999</v>
          </cell>
          <cell r="BO1859">
            <v>3.4303500000000002</v>
          </cell>
          <cell r="BP1859">
            <v>0</v>
          </cell>
          <cell r="BQ1859">
            <v>0</v>
          </cell>
          <cell r="BR1859">
            <v>0</v>
          </cell>
          <cell r="BS1859">
            <v>5.8442999999999996</v>
          </cell>
          <cell r="BT1859">
            <v>6.6701249999999996</v>
          </cell>
          <cell r="BU1859">
            <v>0</v>
          </cell>
          <cell r="BW1859">
            <v>0</v>
          </cell>
          <cell r="BX1859">
            <v>10.24023</v>
          </cell>
          <cell r="BY1859">
            <v>0</v>
          </cell>
          <cell r="BZ1859">
            <v>0</v>
          </cell>
          <cell r="CA1859">
            <v>2.7696900000000002</v>
          </cell>
          <cell r="CB1859">
            <v>0</v>
          </cell>
          <cell r="CC1859">
            <v>0</v>
          </cell>
          <cell r="CD1859">
            <v>19.7</v>
          </cell>
          <cell r="CE1859">
            <v>0</v>
          </cell>
          <cell r="CF1859">
            <v>0</v>
          </cell>
          <cell r="CG1859">
            <v>0</v>
          </cell>
          <cell r="CH1859">
            <v>0</v>
          </cell>
          <cell r="CI1859">
            <v>0</v>
          </cell>
          <cell r="CJ1859">
            <v>41480.285888082195</v>
          </cell>
          <cell r="CK1859">
            <v>2050.803302625</v>
          </cell>
          <cell r="CL1859">
            <v>1164.856275891</v>
          </cell>
          <cell r="CM1859">
            <v>13.365659999999998</v>
          </cell>
          <cell r="CN1859">
            <v>21136.185874630828</v>
          </cell>
          <cell r="CO1859">
            <v>1555.3292247108</v>
          </cell>
          <cell r="CP1859">
            <v>1007.3545822493999</v>
          </cell>
          <cell r="CQ1859">
            <v>9.5287500000000005</v>
          </cell>
          <cell r="CR1859">
            <v>0</v>
          </cell>
          <cell r="CS1859">
            <v>721.21502096866527</v>
          </cell>
          <cell r="CT1859">
            <v>40644.795014060714</v>
          </cell>
          <cell r="CU1859">
            <v>0</v>
          </cell>
          <cell r="CV1859">
            <v>0</v>
          </cell>
          <cell r="CW1859">
            <v>0</v>
          </cell>
          <cell r="CX1859">
            <v>0</v>
          </cell>
          <cell r="CY1859">
            <v>0</v>
          </cell>
          <cell r="CZ1859">
            <v>18.498480000000001</v>
          </cell>
          <cell r="DA1859">
            <v>0.78800000000000003</v>
          </cell>
          <cell r="DB1859">
            <v>0</v>
          </cell>
          <cell r="DC1859">
            <v>0.76500000000000001</v>
          </cell>
        </row>
        <row r="1860">
          <cell r="C1860" t="str">
            <v>WT18x128</v>
          </cell>
          <cell r="D1860" t="str">
            <v>F</v>
          </cell>
          <cell r="E1860">
            <v>128</v>
          </cell>
          <cell r="F1860">
            <v>37.700000000000003</v>
          </cell>
          <cell r="G1860">
            <v>18.7</v>
          </cell>
          <cell r="H1860">
            <v>0</v>
          </cell>
          <cell r="I1860">
            <v>0</v>
          </cell>
          <cell r="J1860">
            <v>12.2</v>
          </cell>
          <cell r="K1860">
            <v>0</v>
          </cell>
          <cell r="L1860">
            <v>0</v>
          </cell>
          <cell r="M1860">
            <v>0.96</v>
          </cell>
          <cell r="N1860">
            <v>1.73</v>
          </cell>
          <cell r="O1860">
            <v>0</v>
          </cell>
          <cell r="P1860">
            <v>0</v>
          </cell>
          <cell r="Q1860">
            <v>0</v>
          </cell>
          <cell r="R1860">
            <v>2.48</v>
          </cell>
          <cell r="S1860">
            <v>2.625</v>
          </cell>
          <cell r="T1860">
            <v>0</v>
          </cell>
          <cell r="V1860">
            <v>0</v>
          </cell>
          <cell r="W1860">
            <v>4.92</v>
          </cell>
          <cell r="X1860">
            <v>0</v>
          </cell>
          <cell r="Y1860">
            <v>0</v>
          </cell>
          <cell r="Z1860">
            <v>1.54</v>
          </cell>
          <cell r="AA1860">
            <v>0</v>
          </cell>
          <cell r="AB1860">
            <v>0</v>
          </cell>
          <cell r="AC1860">
            <v>16.899999999999999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1210</v>
          </cell>
          <cell r="AJ1860">
            <v>156</v>
          </cell>
          <cell r="AK1860">
            <v>87.4</v>
          </cell>
          <cell r="AL1860">
            <v>5.66</v>
          </cell>
          <cell r="AM1860">
            <v>264</v>
          </cell>
          <cell r="AN1860">
            <v>68.5</v>
          </cell>
          <cell r="AO1860">
            <v>43.2</v>
          </cell>
          <cell r="AP1860">
            <v>2.65</v>
          </cell>
          <cell r="AQ1860">
            <v>0</v>
          </cell>
          <cell r="AR1860">
            <v>26.4</v>
          </cell>
          <cell r="AS1860">
            <v>205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7.45</v>
          </cell>
          <cell r="AZ1860">
            <v>0.70399999999999996</v>
          </cell>
          <cell r="BA1860">
            <v>0</v>
          </cell>
          <cell r="BB1860">
            <v>0.92200000000000004</v>
          </cell>
          <cell r="BD1860" t="str">
            <v>WT460x190.5</v>
          </cell>
          <cell r="BE1860" t="str">
            <v>WT460x190.5</v>
          </cell>
          <cell r="BF1860">
            <v>190.5</v>
          </cell>
          <cell r="BG1860">
            <v>243.4168737</v>
          </cell>
          <cell r="BH1860">
            <v>47.5167</v>
          </cell>
          <cell r="BI1860">
            <v>0</v>
          </cell>
          <cell r="BJ1860">
            <v>0</v>
          </cell>
          <cell r="BK1860">
            <v>31.000199999999996</v>
          </cell>
          <cell r="BL1860">
            <v>0</v>
          </cell>
          <cell r="BM1860">
            <v>0</v>
          </cell>
          <cell r="BN1860">
            <v>2.4393599999999998</v>
          </cell>
          <cell r="BO1860">
            <v>4.3959299999999999</v>
          </cell>
          <cell r="BP1860">
            <v>0</v>
          </cell>
          <cell r="BQ1860">
            <v>0</v>
          </cell>
          <cell r="BR1860">
            <v>0</v>
          </cell>
          <cell r="BS1860">
            <v>6.3016800000000002</v>
          </cell>
          <cell r="BT1860">
            <v>6.6701249999999996</v>
          </cell>
          <cell r="BU1860">
            <v>0</v>
          </cell>
          <cell r="BW1860">
            <v>0</v>
          </cell>
          <cell r="BX1860">
            <v>12.501719999999999</v>
          </cell>
          <cell r="BY1860">
            <v>0</v>
          </cell>
          <cell r="BZ1860">
            <v>0</v>
          </cell>
          <cell r="CA1860">
            <v>3.9131399999999998</v>
          </cell>
          <cell r="CB1860">
            <v>0</v>
          </cell>
          <cell r="CC1860">
            <v>0</v>
          </cell>
          <cell r="CD1860">
            <v>16.899999999999999</v>
          </cell>
          <cell r="CE1860">
            <v>0</v>
          </cell>
          <cell r="CF1860">
            <v>0</v>
          </cell>
          <cell r="CG1860">
            <v>0</v>
          </cell>
          <cell r="CH1860">
            <v>0</v>
          </cell>
          <cell r="CI1860">
            <v>0</v>
          </cell>
          <cell r="CJ1860">
            <v>50443.362738270807</v>
          </cell>
          <cell r="CK1860">
            <v>2559.4025216759997</v>
          </cell>
          <cell r="CL1860">
            <v>1433.9216691954</v>
          </cell>
          <cell r="CM1860">
            <v>14.382059999999999</v>
          </cell>
          <cell r="CN1860">
            <v>11005.824597440904</v>
          </cell>
          <cell r="CO1860">
            <v>1123.8402098385</v>
          </cell>
          <cell r="CP1860">
            <v>708.75762138720006</v>
          </cell>
          <cell r="CQ1860">
            <v>6.7336499999999999</v>
          </cell>
          <cell r="CR1860">
            <v>0</v>
          </cell>
          <cell r="CS1860">
            <v>1100.5824597440903</v>
          </cell>
          <cell r="CT1860">
            <v>55180.019721075798</v>
          </cell>
          <cell r="CU1860">
            <v>0</v>
          </cell>
          <cell r="CV1860">
            <v>0</v>
          </cell>
          <cell r="CW1860">
            <v>0</v>
          </cell>
          <cell r="CX1860">
            <v>0</v>
          </cell>
          <cell r="CY1860">
            <v>0</v>
          </cell>
          <cell r="CZ1860">
            <v>18.93045</v>
          </cell>
          <cell r="DA1860">
            <v>0.70399999999999996</v>
          </cell>
          <cell r="DB1860">
            <v>0</v>
          </cell>
          <cell r="DC1860">
            <v>0.92</v>
          </cell>
        </row>
        <row r="1861">
          <cell r="C1861" t="str">
            <v>WT18x130</v>
          </cell>
          <cell r="D1861" t="str">
            <v>F</v>
          </cell>
          <cell r="E1861">
            <v>130</v>
          </cell>
          <cell r="F1861">
            <v>38.200000000000003</v>
          </cell>
          <cell r="G1861">
            <v>18.100000000000001</v>
          </cell>
          <cell r="H1861">
            <v>0</v>
          </cell>
          <cell r="I1861">
            <v>0</v>
          </cell>
          <cell r="J1861">
            <v>16.600000000000001</v>
          </cell>
          <cell r="K1861">
            <v>0</v>
          </cell>
          <cell r="L1861">
            <v>0</v>
          </cell>
          <cell r="M1861">
            <v>0.84</v>
          </cell>
          <cell r="N1861">
            <v>1.44</v>
          </cell>
          <cell r="O1861">
            <v>0</v>
          </cell>
          <cell r="P1861">
            <v>0</v>
          </cell>
          <cell r="Q1861">
            <v>0</v>
          </cell>
          <cell r="R1861">
            <v>2.39</v>
          </cell>
          <cell r="S1861">
            <v>2.6875</v>
          </cell>
          <cell r="T1861">
            <v>0</v>
          </cell>
          <cell r="V1861">
            <v>0</v>
          </cell>
          <cell r="W1861">
            <v>4.05</v>
          </cell>
          <cell r="X1861">
            <v>0</v>
          </cell>
          <cell r="Y1861">
            <v>0</v>
          </cell>
          <cell r="Z1861">
            <v>1.1599999999999999</v>
          </cell>
          <cell r="AA1861">
            <v>0</v>
          </cell>
          <cell r="AB1861">
            <v>0</v>
          </cell>
          <cell r="AC1861">
            <v>18.7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1060</v>
          </cell>
          <cell r="AJ1861">
            <v>133</v>
          </cell>
          <cell r="AK1861">
            <v>75.099999999999994</v>
          </cell>
          <cell r="AL1861">
            <v>5.26</v>
          </cell>
          <cell r="AM1861">
            <v>545</v>
          </cell>
          <cell r="AN1861">
            <v>102</v>
          </cell>
          <cell r="AO1861">
            <v>65.8</v>
          </cell>
          <cell r="AP1861">
            <v>3.77</v>
          </cell>
          <cell r="AQ1861">
            <v>0</v>
          </cell>
          <cell r="AR1861">
            <v>20.7</v>
          </cell>
          <cell r="AS1861">
            <v>181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7.29</v>
          </cell>
          <cell r="AZ1861">
            <v>0.79100000000000004</v>
          </cell>
          <cell r="BA1861">
            <v>0</v>
          </cell>
          <cell r="BB1861">
            <v>0.81699999999999995</v>
          </cell>
          <cell r="BD1861" t="str">
            <v>WT460x193.5</v>
          </cell>
          <cell r="BE1861" t="str">
            <v>WT460x193.5</v>
          </cell>
          <cell r="BF1861">
            <v>193.5</v>
          </cell>
          <cell r="BG1861">
            <v>246.6452142</v>
          </cell>
          <cell r="BH1861">
            <v>45.992100000000001</v>
          </cell>
          <cell r="BI1861">
            <v>0</v>
          </cell>
          <cell r="BJ1861">
            <v>0</v>
          </cell>
          <cell r="BK1861">
            <v>42.180600000000005</v>
          </cell>
          <cell r="BL1861">
            <v>0</v>
          </cell>
          <cell r="BM1861">
            <v>0</v>
          </cell>
          <cell r="BN1861">
            <v>2.1344399999999997</v>
          </cell>
          <cell r="BO1861">
            <v>3.6590399999999996</v>
          </cell>
          <cell r="BP1861">
            <v>0</v>
          </cell>
          <cell r="BQ1861">
            <v>0</v>
          </cell>
          <cell r="BR1861">
            <v>0</v>
          </cell>
          <cell r="BS1861">
            <v>6.0729899999999999</v>
          </cell>
          <cell r="BT1861">
            <v>6.8289374999999994</v>
          </cell>
          <cell r="BU1861">
            <v>0</v>
          </cell>
          <cell r="BW1861">
            <v>0</v>
          </cell>
          <cell r="BX1861">
            <v>10.291049999999998</v>
          </cell>
          <cell r="BY1861">
            <v>0</v>
          </cell>
          <cell r="BZ1861">
            <v>0</v>
          </cell>
          <cell r="CA1861">
            <v>2.9475599999999997</v>
          </cell>
          <cell r="CB1861">
            <v>0</v>
          </cell>
          <cell r="CC1861">
            <v>0</v>
          </cell>
          <cell r="CD1861">
            <v>18.7</v>
          </cell>
          <cell r="CE1861">
            <v>0</v>
          </cell>
          <cell r="CF1861">
            <v>0</v>
          </cell>
          <cell r="CG1861">
            <v>0</v>
          </cell>
          <cell r="CH1861">
            <v>0</v>
          </cell>
          <cell r="CI1861">
            <v>0</v>
          </cell>
          <cell r="CJ1861">
            <v>44190.053307906659</v>
          </cell>
          <cell r="CK1861">
            <v>2182.054713993</v>
          </cell>
          <cell r="CL1861">
            <v>1232.1226242170999</v>
          </cell>
          <cell r="CM1861">
            <v>13.365659999999998</v>
          </cell>
          <cell r="CN1861">
            <v>22720.357596989743</v>
          </cell>
          <cell r="CO1861">
            <v>1673.4554949419999</v>
          </cell>
          <cell r="CP1861">
            <v>1079.5428585017999</v>
          </cell>
          <cell r="CQ1861">
            <v>9.5795700000000004</v>
          </cell>
          <cell r="CR1861">
            <v>0</v>
          </cell>
          <cell r="CS1861">
            <v>862.95670139025265</v>
          </cell>
          <cell r="CT1861">
            <v>48719.919851291314</v>
          </cell>
          <cell r="CU1861">
            <v>0</v>
          </cell>
          <cell r="CV1861">
            <v>0</v>
          </cell>
          <cell r="CW1861">
            <v>0</v>
          </cell>
          <cell r="CX1861">
            <v>0</v>
          </cell>
          <cell r="CY1861">
            <v>0</v>
          </cell>
          <cell r="CZ1861">
            <v>18.523889999999998</v>
          </cell>
          <cell r="DA1861">
            <v>0.79100000000000004</v>
          </cell>
          <cell r="DB1861">
            <v>0</v>
          </cell>
          <cell r="DC1861">
            <v>0.81400000000000006</v>
          </cell>
        </row>
        <row r="1862">
          <cell r="C1862" t="str">
            <v>WT18x140</v>
          </cell>
          <cell r="D1862" t="str">
            <v>F</v>
          </cell>
          <cell r="E1862">
            <v>140</v>
          </cell>
          <cell r="F1862">
            <v>41.2</v>
          </cell>
          <cell r="G1862">
            <v>18.3</v>
          </cell>
          <cell r="H1862">
            <v>0</v>
          </cell>
          <cell r="I1862">
            <v>0</v>
          </cell>
          <cell r="J1862">
            <v>16.600000000000001</v>
          </cell>
          <cell r="K1862">
            <v>0</v>
          </cell>
          <cell r="L1862">
            <v>0</v>
          </cell>
          <cell r="M1862">
            <v>0.88500000000000001</v>
          </cell>
          <cell r="N1862">
            <v>1.57</v>
          </cell>
          <cell r="O1862">
            <v>0</v>
          </cell>
          <cell r="P1862">
            <v>0</v>
          </cell>
          <cell r="Q1862">
            <v>0</v>
          </cell>
          <cell r="R1862">
            <v>2.52</v>
          </cell>
          <cell r="S1862">
            <v>2.8125</v>
          </cell>
          <cell r="T1862">
            <v>0</v>
          </cell>
          <cell r="V1862">
            <v>0</v>
          </cell>
          <cell r="W1862">
            <v>4.07</v>
          </cell>
          <cell r="X1862">
            <v>0</v>
          </cell>
          <cell r="Y1862">
            <v>0</v>
          </cell>
          <cell r="Z1862">
            <v>1.24</v>
          </cell>
          <cell r="AA1862">
            <v>0</v>
          </cell>
          <cell r="AB1862">
            <v>0</v>
          </cell>
          <cell r="AC1862">
            <v>17.8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1140</v>
          </cell>
          <cell r="AJ1862">
            <v>142</v>
          </cell>
          <cell r="AK1862">
            <v>80</v>
          </cell>
          <cell r="AL1862">
            <v>5.25</v>
          </cell>
          <cell r="AM1862">
            <v>599</v>
          </cell>
          <cell r="AN1862">
            <v>111</v>
          </cell>
          <cell r="AO1862">
            <v>72.2</v>
          </cell>
          <cell r="AP1862">
            <v>3.81</v>
          </cell>
          <cell r="AQ1862">
            <v>0</v>
          </cell>
          <cell r="AR1862">
            <v>26.2</v>
          </cell>
          <cell r="AS1862">
            <v>226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7.28</v>
          </cell>
          <cell r="AZ1862">
            <v>0.79600000000000004</v>
          </cell>
          <cell r="BA1862">
            <v>0</v>
          </cell>
          <cell r="BB1862">
            <v>0.86499999999999999</v>
          </cell>
          <cell r="BD1862" t="str">
            <v>WT460x208.5</v>
          </cell>
          <cell r="BE1862" t="str">
            <v>WT460x208.5</v>
          </cell>
          <cell r="BF1862">
            <v>208.4</v>
          </cell>
          <cell r="BG1862">
            <v>266.01525720000001</v>
          </cell>
          <cell r="BH1862">
            <v>46.500300000000003</v>
          </cell>
          <cell r="BI1862">
            <v>0</v>
          </cell>
          <cell r="BJ1862">
            <v>0</v>
          </cell>
          <cell r="BK1862">
            <v>42.180600000000005</v>
          </cell>
          <cell r="BL1862">
            <v>0</v>
          </cell>
          <cell r="BM1862">
            <v>0</v>
          </cell>
          <cell r="BN1862">
            <v>2.2487849999999998</v>
          </cell>
          <cell r="BO1862">
            <v>3.9893700000000001</v>
          </cell>
          <cell r="BP1862">
            <v>0</v>
          </cell>
          <cell r="BQ1862">
            <v>0</v>
          </cell>
          <cell r="BR1862">
            <v>0</v>
          </cell>
          <cell r="BS1862">
            <v>6.4033199999999999</v>
          </cell>
          <cell r="BT1862">
            <v>7.1465624999999999</v>
          </cell>
          <cell r="BU1862">
            <v>0</v>
          </cell>
          <cell r="BW1862">
            <v>0</v>
          </cell>
          <cell r="BX1862">
            <v>10.34187</v>
          </cell>
          <cell r="BY1862">
            <v>0</v>
          </cell>
          <cell r="BZ1862">
            <v>0</v>
          </cell>
          <cell r="CA1862">
            <v>3.1508400000000001</v>
          </cell>
          <cell r="CB1862">
            <v>0</v>
          </cell>
          <cell r="CC1862">
            <v>0</v>
          </cell>
          <cell r="CD1862">
            <v>17.8</v>
          </cell>
          <cell r="CE1862">
            <v>0</v>
          </cell>
          <cell r="CF1862">
            <v>0</v>
          </cell>
          <cell r="CG1862">
            <v>0</v>
          </cell>
          <cell r="CH1862">
            <v>0</v>
          </cell>
          <cell r="CI1862">
            <v>0</v>
          </cell>
          <cell r="CJ1862">
            <v>47525.15167076754</v>
          </cell>
          <cell r="CK1862">
            <v>2329.712551782</v>
          </cell>
          <cell r="CL1862">
            <v>1312.5141136799998</v>
          </cell>
          <cell r="CM1862">
            <v>13.340249999999999</v>
          </cell>
          <cell r="CN1862">
            <v>24971.548991920838</v>
          </cell>
          <cell r="CO1862">
            <v>1821.1133327309999</v>
          </cell>
          <cell r="CP1862">
            <v>1184.5439875961999</v>
          </cell>
          <cell r="CQ1862">
            <v>9.6812100000000001</v>
          </cell>
          <cell r="CR1862">
            <v>0</v>
          </cell>
          <cell r="CS1862">
            <v>1092.2447138369382</v>
          </cell>
          <cell r="CT1862">
            <v>60832.607107137221</v>
          </cell>
          <cell r="CU1862">
            <v>0</v>
          </cell>
          <cell r="CV1862">
            <v>0</v>
          </cell>
          <cell r="CW1862">
            <v>0</v>
          </cell>
          <cell r="CX1862">
            <v>0</v>
          </cell>
          <cell r="CY1862">
            <v>0</v>
          </cell>
          <cell r="CZ1862">
            <v>18.498480000000001</v>
          </cell>
          <cell r="DA1862">
            <v>0.79600000000000004</v>
          </cell>
          <cell r="DB1862">
            <v>0</v>
          </cell>
          <cell r="DC1862">
            <v>0.86299999999999999</v>
          </cell>
        </row>
        <row r="1863">
          <cell r="C1863" t="str">
            <v>WT18x150</v>
          </cell>
          <cell r="D1863" t="str">
            <v>F</v>
          </cell>
          <cell r="E1863">
            <v>150</v>
          </cell>
          <cell r="F1863">
            <v>44.1</v>
          </cell>
          <cell r="G1863">
            <v>18.399999999999999</v>
          </cell>
          <cell r="H1863">
            <v>0</v>
          </cell>
          <cell r="I1863">
            <v>0</v>
          </cell>
          <cell r="J1863">
            <v>16.7</v>
          </cell>
          <cell r="K1863">
            <v>0</v>
          </cell>
          <cell r="L1863">
            <v>0</v>
          </cell>
          <cell r="M1863">
            <v>0.94499999999999995</v>
          </cell>
          <cell r="N1863">
            <v>1.68</v>
          </cell>
          <cell r="O1863">
            <v>0</v>
          </cell>
          <cell r="P1863">
            <v>0</v>
          </cell>
          <cell r="Q1863">
            <v>0</v>
          </cell>
          <cell r="R1863">
            <v>2.63</v>
          </cell>
          <cell r="S1863">
            <v>2.9375</v>
          </cell>
          <cell r="T1863">
            <v>0</v>
          </cell>
          <cell r="V1863">
            <v>0</v>
          </cell>
          <cell r="W1863">
            <v>4.13</v>
          </cell>
          <cell r="X1863">
            <v>0</v>
          </cell>
          <cell r="Y1863">
            <v>0</v>
          </cell>
          <cell r="Z1863">
            <v>1.33</v>
          </cell>
          <cell r="AA1863">
            <v>0</v>
          </cell>
          <cell r="AB1863">
            <v>0</v>
          </cell>
          <cell r="AC1863">
            <v>16.7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1230</v>
          </cell>
          <cell r="AJ1863">
            <v>153</v>
          </cell>
          <cell r="AK1863">
            <v>86.1</v>
          </cell>
          <cell r="AL1863">
            <v>5.27</v>
          </cell>
          <cell r="AM1863">
            <v>648</v>
          </cell>
          <cell r="AN1863">
            <v>120</v>
          </cell>
          <cell r="AO1863">
            <v>77.8</v>
          </cell>
          <cell r="AP1863">
            <v>3.83</v>
          </cell>
          <cell r="AQ1863">
            <v>0</v>
          </cell>
          <cell r="AR1863">
            <v>32</v>
          </cell>
          <cell r="AS1863">
            <v>278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7.31</v>
          </cell>
          <cell r="AZ1863">
            <v>0.79700000000000004</v>
          </cell>
          <cell r="BA1863">
            <v>0</v>
          </cell>
          <cell r="BB1863">
            <v>0.92500000000000004</v>
          </cell>
          <cell r="BD1863" t="str">
            <v>WT460x223</v>
          </cell>
          <cell r="BE1863" t="str">
            <v>WT460x223</v>
          </cell>
          <cell r="BF1863">
            <v>223.29999999999998</v>
          </cell>
          <cell r="BG1863">
            <v>284.73963209999999</v>
          </cell>
          <cell r="BH1863">
            <v>46.754399999999997</v>
          </cell>
          <cell r="BI1863">
            <v>0</v>
          </cell>
          <cell r="BJ1863">
            <v>0</v>
          </cell>
          <cell r="BK1863">
            <v>42.434699999999999</v>
          </cell>
          <cell r="BL1863">
            <v>0</v>
          </cell>
          <cell r="BM1863">
            <v>0</v>
          </cell>
          <cell r="BN1863">
            <v>2.4012449999999999</v>
          </cell>
          <cell r="BO1863">
            <v>4.2688799999999993</v>
          </cell>
          <cell r="BP1863">
            <v>0</v>
          </cell>
          <cell r="BQ1863">
            <v>0</v>
          </cell>
          <cell r="BR1863">
            <v>0</v>
          </cell>
          <cell r="BS1863">
            <v>6.6828299999999992</v>
          </cell>
          <cell r="BT1863">
            <v>7.4641874999999995</v>
          </cell>
          <cell r="BU1863">
            <v>0</v>
          </cell>
          <cell r="BW1863">
            <v>0</v>
          </cell>
          <cell r="BX1863">
            <v>10.49433</v>
          </cell>
          <cell r="BY1863">
            <v>0</v>
          </cell>
          <cell r="BZ1863">
            <v>0</v>
          </cell>
          <cell r="CA1863">
            <v>3.3795299999999999</v>
          </cell>
          <cell r="CB1863">
            <v>0</v>
          </cell>
          <cell r="CC1863">
            <v>0</v>
          </cell>
          <cell r="CD1863">
            <v>16.7</v>
          </cell>
          <cell r="CE1863">
            <v>0</v>
          </cell>
          <cell r="CF1863">
            <v>0</v>
          </cell>
          <cell r="CG1863">
            <v>0</v>
          </cell>
          <cell r="CH1863">
            <v>0</v>
          </cell>
          <cell r="CI1863">
            <v>0</v>
          </cell>
          <cell r="CJ1863">
            <v>51277.137328986028</v>
          </cell>
          <cell r="CK1863">
            <v>2510.1832424129998</v>
          </cell>
          <cell r="CL1863">
            <v>1412.5933148480999</v>
          </cell>
          <cell r="CM1863">
            <v>13.391069999999999</v>
          </cell>
          <cell r="CN1863">
            <v>27014.296739173125</v>
          </cell>
          <cell r="CO1863">
            <v>1968.7711705199999</v>
          </cell>
          <cell r="CP1863">
            <v>1276.4199755538</v>
          </cell>
          <cell r="CQ1863">
            <v>9.73203</v>
          </cell>
          <cell r="CR1863">
            <v>0</v>
          </cell>
          <cell r="CS1863">
            <v>1334.039345144352</v>
          </cell>
          <cell r="CT1863">
            <v>74829.490158336936</v>
          </cell>
          <cell r="CU1863">
            <v>0</v>
          </cell>
          <cell r="CV1863">
            <v>0</v>
          </cell>
          <cell r="CW1863">
            <v>0</v>
          </cell>
          <cell r="CX1863">
            <v>0</v>
          </cell>
          <cell r="CY1863">
            <v>0</v>
          </cell>
          <cell r="CZ1863">
            <v>18.57471</v>
          </cell>
          <cell r="DA1863">
            <v>0.79700000000000004</v>
          </cell>
          <cell r="DB1863">
            <v>0</v>
          </cell>
          <cell r="DC1863">
            <v>0.92300000000000004</v>
          </cell>
        </row>
        <row r="1864">
          <cell r="C1864" t="str">
            <v>WT18x164</v>
          </cell>
          <cell r="D1864" t="str">
            <v>T</v>
          </cell>
          <cell r="E1864">
            <v>164</v>
          </cell>
          <cell r="F1864">
            <v>48.2</v>
          </cell>
          <cell r="G1864">
            <v>18.5</v>
          </cell>
          <cell r="H1864">
            <v>0</v>
          </cell>
          <cell r="I1864">
            <v>0</v>
          </cell>
          <cell r="J1864">
            <v>16.600000000000001</v>
          </cell>
          <cell r="K1864">
            <v>0</v>
          </cell>
          <cell r="L1864">
            <v>0</v>
          </cell>
          <cell r="M1864">
            <v>1.02</v>
          </cell>
          <cell r="N1864">
            <v>1.85</v>
          </cell>
          <cell r="O1864">
            <v>0</v>
          </cell>
          <cell r="P1864">
            <v>0</v>
          </cell>
          <cell r="Q1864">
            <v>0</v>
          </cell>
          <cell r="R1864">
            <v>2.8</v>
          </cell>
          <cell r="S1864">
            <v>3.125</v>
          </cell>
          <cell r="T1864">
            <v>0</v>
          </cell>
          <cell r="V1864">
            <v>0</v>
          </cell>
          <cell r="W1864">
            <v>4.21</v>
          </cell>
          <cell r="X1864">
            <v>0</v>
          </cell>
          <cell r="Y1864">
            <v>0</v>
          </cell>
          <cell r="Z1864">
            <v>1.45</v>
          </cell>
          <cell r="AA1864">
            <v>0</v>
          </cell>
          <cell r="AB1864">
            <v>0</v>
          </cell>
          <cell r="AC1864">
            <v>15.4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1350</v>
          </cell>
          <cell r="AJ1864">
            <v>168</v>
          </cell>
          <cell r="AK1864">
            <v>94.1</v>
          </cell>
          <cell r="AL1864">
            <v>5.29</v>
          </cell>
          <cell r="AM1864">
            <v>711</v>
          </cell>
          <cell r="AN1864">
            <v>132</v>
          </cell>
          <cell r="AO1864">
            <v>85.5</v>
          </cell>
          <cell r="AP1864">
            <v>3.84</v>
          </cell>
          <cell r="AQ1864">
            <v>0</v>
          </cell>
          <cell r="AR1864">
            <v>41.9</v>
          </cell>
          <cell r="AS1864">
            <v>363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7.32</v>
          </cell>
          <cell r="AZ1864">
            <v>0.79900000000000004</v>
          </cell>
          <cell r="BA1864">
            <v>0</v>
          </cell>
          <cell r="BB1864">
            <v>0.98899999999999999</v>
          </cell>
          <cell r="BD1864" t="str">
            <v>WT460x244</v>
          </cell>
          <cell r="BE1864" t="str">
            <v>WT460x244</v>
          </cell>
          <cell r="BF1864">
            <v>244.1</v>
          </cell>
          <cell r="BG1864">
            <v>311.21202420000003</v>
          </cell>
          <cell r="BH1864">
            <v>47.008499999999998</v>
          </cell>
          <cell r="BI1864">
            <v>0</v>
          </cell>
          <cell r="BJ1864">
            <v>0</v>
          </cell>
          <cell r="BK1864">
            <v>42.180600000000005</v>
          </cell>
          <cell r="BL1864">
            <v>0</v>
          </cell>
          <cell r="BM1864">
            <v>0</v>
          </cell>
          <cell r="BN1864">
            <v>2.5918199999999998</v>
          </cell>
          <cell r="BO1864">
            <v>4.70085</v>
          </cell>
          <cell r="BP1864">
            <v>0</v>
          </cell>
          <cell r="BQ1864">
            <v>0</v>
          </cell>
          <cell r="BR1864">
            <v>0</v>
          </cell>
          <cell r="BS1864">
            <v>7.1147999999999989</v>
          </cell>
          <cell r="BT1864">
            <v>7.9406249999999998</v>
          </cell>
          <cell r="BU1864">
            <v>0</v>
          </cell>
          <cell r="BW1864">
            <v>0</v>
          </cell>
          <cell r="BX1864">
            <v>10.697609999999999</v>
          </cell>
          <cell r="BY1864">
            <v>0</v>
          </cell>
          <cell r="BZ1864">
            <v>0</v>
          </cell>
          <cell r="CA1864">
            <v>3.6844499999999996</v>
          </cell>
          <cell r="CB1864">
            <v>0</v>
          </cell>
          <cell r="CC1864">
            <v>0</v>
          </cell>
          <cell r="CD1864">
            <v>15.4</v>
          </cell>
          <cell r="CE1864">
            <v>0</v>
          </cell>
          <cell r="CF1864">
            <v>0</v>
          </cell>
          <cell r="CG1864">
            <v>0</v>
          </cell>
          <cell r="CH1864">
            <v>0</v>
          </cell>
          <cell r="CI1864">
            <v>0</v>
          </cell>
          <cell r="CJ1864">
            <v>56279.784873277349</v>
          </cell>
          <cell r="CK1864">
            <v>2756.279638728</v>
          </cell>
          <cell r="CL1864">
            <v>1543.8447262160998</v>
          </cell>
          <cell r="CM1864">
            <v>13.441889999999999</v>
          </cell>
          <cell r="CN1864">
            <v>29640.686699926071</v>
          </cell>
          <cell r="CO1864">
            <v>2165.6482875719998</v>
          </cell>
          <cell r="CP1864">
            <v>1402.7494589954999</v>
          </cell>
          <cell r="CQ1864">
            <v>9.757439999999999</v>
          </cell>
          <cell r="CR1864">
            <v>0</v>
          </cell>
          <cell r="CS1864">
            <v>1746.7577675483858</v>
          </cell>
          <cell r="CT1864">
            <v>97709.010530490312</v>
          </cell>
          <cell r="CU1864">
            <v>0</v>
          </cell>
          <cell r="CV1864">
            <v>0</v>
          </cell>
          <cell r="CW1864">
            <v>0</v>
          </cell>
          <cell r="CX1864">
            <v>0</v>
          </cell>
          <cell r="CY1864">
            <v>0</v>
          </cell>
          <cell r="CZ1864">
            <v>18.60012</v>
          </cell>
          <cell r="DA1864">
            <v>0.79900000000000004</v>
          </cell>
          <cell r="DB1864">
            <v>0</v>
          </cell>
          <cell r="DC1864">
            <v>0.98699999999999999</v>
          </cell>
        </row>
        <row r="1865">
          <cell r="C1865" t="str">
            <v>WT18x179.5</v>
          </cell>
          <cell r="D1865" t="str">
            <v>T</v>
          </cell>
          <cell r="E1865">
            <v>179.5</v>
          </cell>
          <cell r="F1865">
            <v>52.7</v>
          </cell>
          <cell r="G1865">
            <v>18.7</v>
          </cell>
          <cell r="H1865">
            <v>0</v>
          </cell>
          <cell r="I1865">
            <v>0</v>
          </cell>
          <cell r="J1865">
            <v>16.7</v>
          </cell>
          <cell r="K1865">
            <v>0</v>
          </cell>
          <cell r="L1865">
            <v>0</v>
          </cell>
          <cell r="M1865">
            <v>1.1200000000000001</v>
          </cell>
          <cell r="N1865">
            <v>2.0099999999999998</v>
          </cell>
          <cell r="O1865">
            <v>0</v>
          </cell>
          <cell r="P1865">
            <v>0</v>
          </cell>
          <cell r="Q1865">
            <v>0</v>
          </cell>
          <cell r="R1865">
            <v>2.96</v>
          </cell>
          <cell r="S1865">
            <v>3.25</v>
          </cell>
          <cell r="T1865">
            <v>0</v>
          </cell>
          <cell r="V1865">
            <v>0</v>
          </cell>
          <cell r="W1865">
            <v>4.33</v>
          </cell>
          <cell r="X1865">
            <v>0</v>
          </cell>
          <cell r="Y1865">
            <v>0</v>
          </cell>
          <cell r="Z1865">
            <v>1.58</v>
          </cell>
          <cell r="AA1865">
            <v>0</v>
          </cell>
          <cell r="AB1865">
            <v>0</v>
          </cell>
          <cell r="AC1865">
            <v>14.1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1500</v>
          </cell>
          <cell r="AJ1865">
            <v>187</v>
          </cell>
          <cell r="AK1865">
            <v>104</v>
          </cell>
          <cell r="AL1865">
            <v>5.33</v>
          </cell>
          <cell r="AM1865">
            <v>786</v>
          </cell>
          <cell r="AN1865">
            <v>146</v>
          </cell>
          <cell r="AO1865">
            <v>94</v>
          </cell>
          <cell r="AP1865">
            <v>3.86</v>
          </cell>
          <cell r="AQ1865">
            <v>0</v>
          </cell>
          <cell r="AR1865">
            <v>54</v>
          </cell>
          <cell r="AS1865">
            <v>480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7.38</v>
          </cell>
          <cell r="AZ1865">
            <v>0.79700000000000004</v>
          </cell>
          <cell r="BA1865">
            <v>0</v>
          </cell>
          <cell r="BB1865">
            <v>1</v>
          </cell>
          <cell r="BD1865" t="str">
            <v>WT460x267</v>
          </cell>
          <cell r="BE1865" t="str">
            <v>WT460x267</v>
          </cell>
          <cell r="BF1865">
            <v>267.20000000000005</v>
          </cell>
          <cell r="BG1865">
            <v>340.26708869999999</v>
          </cell>
          <cell r="BH1865">
            <v>47.5167</v>
          </cell>
          <cell r="BI1865">
            <v>0</v>
          </cell>
          <cell r="BJ1865">
            <v>0</v>
          </cell>
          <cell r="BK1865">
            <v>42.434699999999999</v>
          </cell>
          <cell r="BL1865">
            <v>0</v>
          </cell>
          <cell r="BM1865">
            <v>0</v>
          </cell>
          <cell r="BN1865">
            <v>2.84592</v>
          </cell>
          <cell r="BO1865">
            <v>5.1074099999999989</v>
          </cell>
          <cell r="BP1865">
            <v>0</v>
          </cell>
          <cell r="BQ1865">
            <v>0</v>
          </cell>
          <cell r="BR1865">
            <v>0</v>
          </cell>
          <cell r="BS1865">
            <v>7.5213599999999996</v>
          </cell>
          <cell r="BT1865">
            <v>8.2582500000000003</v>
          </cell>
          <cell r="BU1865">
            <v>0</v>
          </cell>
          <cell r="BW1865">
            <v>0</v>
          </cell>
          <cell r="BX1865">
            <v>11.00253</v>
          </cell>
          <cell r="BY1865">
            <v>0</v>
          </cell>
          <cell r="BZ1865">
            <v>0</v>
          </cell>
          <cell r="CA1865">
            <v>4.01478</v>
          </cell>
          <cell r="CB1865">
            <v>0</v>
          </cell>
          <cell r="CC1865">
            <v>0</v>
          </cell>
          <cell r="CD1865">
            <v>14.1</v>
          </cell>
          <cell r="CE1865">
            <v>0</v>
          </cell>
          <cell r="CF1865">
            <v>0</v>
          </cell>
          <cell r="CG1865">
            <v>0</v>
          </cell>
          <cell r="CH1865">
            <v>0</v>
          </cell>
          <cell r="CI1865">
            <v>0</v>
          </cell>
          <cell r="CJ1865">
            <v>62533.094303641497</v>
          </cell>
          <cell r="CK1865">
            <v>3068.0017407269997</v>
          </cell>
          <cell r="CL1865">
            <v>1706.2683477839998</v>
          </cell>
          <cell r="CM1865">
            <v>13.543530000000001</v>
          </cell>
          <cell r="CN1865">
            <v>32767.341415108145</v>
          </cell>
          <cell r="CO1865">
            <v>2395.338257466</v>
          </cell>
          <cell r="CP1865">
            <v>1542.2040835739999</v>
          </cell>
          <cell r="CQ1865">
            <v>9.8082599999999989</v>
          </cell>
          <cell r="CR1865">
            <v>0</v>
          </cell>
          <cell r="CS1865">
            <v>2251.1913949310938</v>
          </cell>
          <cell r="CT1865">
            <v>129201.99739568967</v>
          </cell>
          <cell r="CU1865">
            <v>0</v>
          </cell>
          <cell r="CV1865">
            <v>0</v>
          </cell>
          <cell r="CW1865">
            <v>0</v>
          </cell>
          <cell r="CX1865">
            <v>0</v>
          </cell>
          <cell r="CY1865">
            <v>0</v>
          </cell>
          <cell r="CZ1865">
            <v>18.752579999999998</v>
          </cell>
          <cell r="DA1865">
            <v>0.79700000000000004</v>
          </cell>
          <cell r="DB1865">
            <v>0</v>
          </cell>
          <cell r="DC1865">
            <v>1</v>
          </cell>
        </row>
        <row r="1866">
          <cell r="C1866" t="str">
            <v>WT18x196.5</v>
          </cell>
          <cell r="D1866" t="str">
            <v>T</v>
          </cell>
          <cell r="E1866">
            <v>196.5</v>
          </cell>
          <cell r="F1866">
            <v>57.8</v>
          </cell>
          <cell r="G1866">
            <v>18.899999999999999</v>
          </cell>
          <cell r="H1866">
            <v>0</v>
          </cell>
          <cell r="I1866">
            <v>0</v>
          </cell>
          <cell r="J1866">
            <v>16.8</v>
          </cell>
          <cell r="K1866">
            <v>0</v>
          </cell>
          <cell r="L1866">
            <v>0</v>
          </cell>
          <cell r="M1866">
            <v>1.22</v>
          </cell>
          <cell r="N1866">
            <v>2.2000000000000002</v>
          </cell>
          <cell r="O1866">
            <v>0</v>
          </cell>
          <cell r="P1866">
            <v>0</v>
          </cell>
          <cell r="Q1866">
            <v>0</v>
          </cell>
          <cell r="R1866">
            <v>3.15</v>
          </cell>
          <cell r="S1866">
            <v>3.4375</v>
          </cell>
          <cell r="T1866">
            <v>0</v>
          </cell>
          <cell r="V1866">
            <v>0</v>
          </cell>
          <cell r="W1866">
            <v>4.4400000000000004</v>
          </cell>
          <cell r="X1866">
            <v>0</v>
          </cell>
          <cell r="Y1866">
            <v>0</v>
          </cell>
          <cell r="Z1866">
            <v>1.72</v>
          </cell>
          <cell r="AA1866">
            <v>0</v>
          </cell>
          <cell r="AB1866">
            <v>0</v>
          </cell>
          <cell r="AC1866">
            <v>12.9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1660</v>
          </cell>
          <cell r="AJ1866">
            <v>207</v>
          </cell>
          <cell r="AK1866">
            <v>115</v>
          </cell>
          <cell r="AL1866">
            <v>5.37</v>
          </cell>
          <cell r="AM1866">
            <v>877</v>
          </cell>
          <cell r="AN1866">
            <v>162</v>
          </cell>
          <cell r="AO1866">
            <v>104</v>
          </cell>
          <cell r="AP1866">
            <v>3.89</v>
          </cell>
          <cell r="AQ1866">
            <v>0</v>
          </cell>
          <cell r="AR1866">
            <v>70.5</v>
          </cell>
          <cell r="AS1866">
            <v>637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7.42</v>
          </cell>
          <cell r="AZ1866">
            <v>0.79700000000000004</v>
          </cell>
          <cell r="BA1866">
            <v>0</v>
          </cell>
          <cell r="BB1866">
            <v>1</v>
          </cell>
          <cell r="BD1866" t="str">
            <v>WT460x292.5</v>
          </cell>
          <cell r="BE1866" t="str">
            <v>WT460x292.5</v>
          </cell>
          <cell r="BF1866">
            <v>292.5</v>
          </cell>
          <cell r="BG1866">
            <v>373.19616179999997</v>
          </cell>
          <cell r="BH1866">
            <v>48.024899999999995</v>
          </cell>
          <cell r="BI1866">
            <v>0</v>
          </cell>
          <cell r="BJ1866">
            <v>0</v>
          </cell>
          <cell r="BK1866">
            <v>42.688800000000001</v>
          </cell>
          <cell r="BL1866">
            <v>0</v>
          </cell>
          <cell r="BM1866">
            <v>0</v>
          </cell>
          <cell r="BN1866">
            <v>3.1000199999999998</v>
          </cell>
          <cell r="BO1866">
            <v>5.5902000000000003</v>
          </cell>
          <cell r="BP1866">
            <v>0</v>
          </cell>
          <cell r="BQ1866">
            <v>0</v>
          </cell>
          <cell r="BR1866">
            <v>0</v>
          </cell>
          <cell r="BS1866">
            <v>8.0041499999999992</v>
          </cell>
          <cell r="BT1866">
            <v>8.7346874999999997</v>
          </cell>
          <cell r="BU1866">
            <v>0</v>
          </cell>
          <cell r="BW1866">
            <v>0</v>
          </cell>
          <cell r="BX1866">
            <v>11.28204</v>
          </cell>
          <cell r="BY1866">
            <v>0</v>
          </cell>
          <cell r="BZ1866">
            <v>0</v>
          </cell>
          <cell r="CA1866">
            <v>4.37052</v>
          </cell>
          <cell r="CB1866">
            <v>0</v>
          </cell>
          <cell r="CC1866">
            <v>0</v>
          </cell>
          <cell r="CD1866">
            <v>12.9</v>
          </cell>
          <cell r="CE1866">
            <v>0</v>
          </cell>
          <cell r="CF1866">
            <v>0</v>
          </cell>
          <cell r="CG1866">
            <v>0</v>
          </cell>
          <cell r="CH1866">
            <v>0</v>
          </cell>
          <cell r="CI1866">
            <v>0</v>
          </cell>
          <cell r="CJ1866">
            <v>69203.291029363259</v>
          </cell>
          <cell r="CK1866">
            <v>3396.1302691469996</v>
          </cell>
          <cell r="CL1866">
            <v>1886.7390384149999</v>
          </cell>
          <cell r="CM1866">
            <v>13.64517</v>
          </cell>
          <cell r="CN1866">
            <v>36561.015802862399</v>
          </cell>
          <cell r="CO1866">
            <v>2657.8410802019998</v>
          </cell>
          <cell r="CP1866">
            <v>1706.2683477839998</v>
          </cell>
          <cell r="CQ1866">
            <v>9.8844899999999996</v>
          </cell>
          <cell r="CR1866">
            <v>0</v>
          </cell>
          <cell r="CS1866">
            <v>2939.0554322711505</v>
          </cell>
          <cell r="CT1866">
            <v>171461.81737719651</v>
          </cell>
          <cell r="CU1866">
            <v>0</v>
          </cell>
          <cell r="CV1866">
            <v>0</v>
          </cell>
          <cell r="CW1866">
            <v>0</v>
          </cell>
          <cell r="CX1866">
            <v>0</v>
          </cell>
          <cell r="CY1866">
            <v>0</v>
          </cell>
          <cell r="CZ1866">
            <v>18.854219999999998</v>
          </cell>
          <cell r="DA1866">
            <v>0.79700000000000004</v>
          </cell>
          <cell r="DB1866">
            <v>0</v>
          </cell>
          <cell r="DC1866">
            <v>1</v>
          </cell>
        </row>
        <row r="1867">
          <cell r="C1867" t="str">
            <v>WT18x219.5</v>
          </cell>
          <cell r="D1867" t="str">
            <v>T</v>
          </cell>
          <cell r="E1867">
            <v>219.5</v>
          </cell>
          <cell r="F1867">
            <v>64.5</v>
          </cell>
          <cell r="G1867">
            <v>19.100000000000001</v>
          </cell>
          <cell r="H1867">
            <v>0</v>
          </cell>
          <cell r="I1867">
            <v>0</v>
          </cell>
          <cell r="J1867">
            <v>17</v>
          </cell>
          <cell r="K1867">
            <v>0</v>
          </cell>
          <cell r="L1867">
            <v>0</v>
          </cell>
          <cell r="M1867">
            <v>1.36</v>
          </cell>
          <cell r="N1867">
            <v>2.44</v>
          </cell>
          <cell r="O1867">
            <v>0</v>
          </cell>
          <cell r="P1867">
            <v>0</v>
          </cell>
          <cell r="Q1867">
            <v>0</v>
          </cell>
          <cell r="R1867">
            <v>3.39</v>
          </cell>
          <cell r="S1867">
            <v>3.6875</v>
          </cell>
          <cell r="T1867">
            <v>0</v>
          </cell>
          <cell r="V1867">
            <v>0</v>
          </cell>
          <cell r="W1867">
            <v>4.5999999999999996</v>
          </cell>
          <cell r="X1867">
            <v>0</v>
          </cell>
          <cell r="Y1867">
            <v>0</v>
          </cell>
          <cell r="Z1867">
            <v>1.9</v>
          </cell>
          <cell r="AA1867">
            <v>0</v>
          </cell>
          <cell r="AB1867">
            <v>0</v>
          </cell>
          <cell r="AC1867">
            <v>11.6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1890</v>
          </cell>
          <cell r="AJ1867">
            <v>235</v>
          </cell>
          <cell r="AK1867">
            <v>130</v>
          </cell>
          <cell r="AL1867">
            <v>5.41</v>
          </cell>
          <cell r="AM1867">
            <v>996</v>
          </cell>
          <cell r="AN1867">
            <v>183</v>
          </cell>
          <cell r="AO1867">
            <v>117</v>
          </cell>
          <cell r="AP1867">
            <v>3.93</v>
          </cell>
          <cell r="AQ1867">
            <v>0</v>
          </cell>
          <cell r="AR1867">
            <v>96.3</v>
          </cell>
          <cell r="AS1867">
            <v>894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7.49</v>
          </cell>
          <cell r="AZ1867">
            <v>0.79600000000000004</v>
          </cell>
          <cell r="BA1867">
            <v>0</v>
          </cell>
          <cell r="BB1867">
            <v>1</v>
          </cell>
          <cell r="BD1867" t="str">
            <v>WT460x326.5</v>
          </cell>
          <cell r="BE1867" t="str">
            <v>WT460x326.5</v>
          </cell>
          <cell r="BF1867">
            <v>326.70000000000005</v>
          </cell>
          <cell r="BG1867">
            <v>416.45592449999998</v>
          </cell>
          <cell r="BH1867">
            <v>48.533100000000005</v>
          </cell>
          <cell r="BI1867">
            <v>0</v>
          </cell>
          <cell r="BJ1867">
            <v>0</v>
          </cell>
          <cell r="BK1867">
            <v>43.196999999999996</v>
          </cell>
          <cell r="BL1867">
            <v>0</v>
          </cell>
          <cell r="BM1867">
            <v>0</v>
          </cell>
          <cell r="BN1867">
            <v>3.4557600000000002</v>
          </cell>
          <cell r="BO1867">
            <v>6.2000399999999996</v>
          </cell>
          <cell r="BP1867">
            <v>0</v>
          </cell>
          <cell r="BQ1867">
            <v>0</v>
          </cell>
          <cell r="BR1867">
            <v>0</v>
          </cell>
          <cell r="BS1867">
            <v>8.6139899999999994</v>
          </cell>
          <cell r="BT1867">
            <v>9.3699374999999989</v>
          </cell>
          <cell r="BU1867">
            <v>0</v>
          </cell>
          <cell r="BW1867">
            <v>0</v>
          </cell>
          <cell r="BX1867">
            <v>11.688599999999999</v>
          </cell>
          <cell r="BY1867">
            <v>0</v>
          </cell>
          <cell r="BZ1867">
            <v>0</v>
          </cell>
          <cell r="CA1867">
            <v>4.8278999999999996</v>
          </cell>
          <cell r="CB1867">
            <v>0</v>
          </cell>
          <cell r="CC1867">
            <v>0</v>
          </cell>
          <cell r="CD1867">
            <v>11.6</v>
          </cell>
          <cell r="CE1867">
            <v>0</v>
          </cell>
          <cell r="CF1867">
            <v>0</v>
          </cell>
          <cell r="CG1867">
            <v>0</v>
          </cell>
          <cell r="CH1867">
            <v>0</v>
          </cell>
          <cell r="CI1867">
            <v>0</v>
          </cell>
          <cell r="CJ1867">
            <v>78791.698822588281</v>
          </cell>
          <cell r="CK1867">
            <v>3855.5102089349998</v>
          </cell>
          <cell r="CL1867">
            <v>2132.8354347300001</v>
          </cell>
          <cell r="CM1867">
            <v>13.74681</v>
          </cell>
          <cell r="CN1867">
            <v>41521.974617617954</v>
          </cell>
          <cell r="CO1867">
            <v>3002.3760350429998</v>
          </cell>
          <cell r="CP1867">
            <v>1919.5518912569999</v>
          </cell>
          <cell r="CQ1867">
            <v>9.9861299999999993</v>
          </cell>
          <cell r="CR1867">
            <v>0</v>
          </cell>
          <cell r="CS1867">
            <v>4014.6246542937843</v>
          </cell>
          <cell r="CT1867">
            <v>240638.72014947204</v>
          </cell>
          <cell r="CU1867">
            <v>0</v>
          </cell>
          <cell r="CV1867">
            <v>0</v>
          </cell>
          <cell r="CW1867">
            <v>0</v>
          </cell>
          <cell r="CX1867">
            <v>0</v>
          </cell>
          <cell r="CY1867">
            <v>0</v>
          </cell>
          <cell r="CZ1867">
            <v>19.03209</v>
          </cell>
          <cell r="DA1867">
            <v>0.79600000000000004</v>
          </cell>
          <cell r="DB1867">
            <v>0</v>
          </cell>
          <cell r="DC1867">
            <v>1</v>
          </cell>
        </row>
        <row r="1868">
          <cell r="C1868" t="str">
            <v>WT18x263.5</v>
          </cell>
          <cell r="D1868" t="str">
            <v>T</v>
          </cell>
          <cell r="E1868">
            <v>263.5</v>
          </cell>
          <cell r="F1868">
            <v>77.400000000000006</v>
          </cell>
          <cell r="G1868">
            <v>19.600000000000001</v>
          </cell>
          <cell r="H1868">
            <v>0</v>
          </cell>
          <cell r="I1868">
            <v>0</v>
          </cell>
          <cell r="J1868">
            <v>17.2</v>
          </cell>
          <cell r="K1868">
            <v>0</v>
          </cell>
          <cell r="L1868">
            <v>0</v>
          </cell>
          <cell r="M1868">
            <v>1.61</v>
          </cell>
          <cell r="N1868">
            <v>2.91</v>
          </cell>
          <cell r="O1868">
            <v>0</v>
          </cell>
          <cell r="P1868">
            <v>0</v>
          </cell>
          <cell r="Q1868">
            <v>0</v>
          </cell>
          <cell r="R1868">
            <v>3.86</v>
          </cell>
          <cell r="S1868">
            <v>4.1875</v>
          </cell>
          <cell r="T1868">
            <v>0</v>
          </cell>
          <cell r="V1868">
            <v>0</v>
          </cell>
          <cell r="W1868">
            <v>4.87</v>
          </cell>
          <cell r="X1868">
            <v>0</v>
          </cell>
          <cell r="Y1868">
            <v>0</v>
          </cell>
          <cell r="Z1868">
            <v>2.25</v>
          </cell>
          <cell r="AA1868">
            <v>0</v>
          </cell>
          <cell r="AB1868">
            <v>0</v>
          </cell>
          <cell r="AC1868">
            <v>9.7799999999999994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2340</v>
          </cell>
          <cell r="AJ1868">
            <v>290</v>
          </cell>
          <cell r="AK1868">
            <v>159</v>
          </cell>
          <cell r="AL1868">
            <v>5.5</v>
          </cell>
          <cell r="AM1868">
            <v>1240</v>
          </cell>
          <cell r="AN1868">
            <v>227</v>
          </cell>
          <cell r="AO1868">
            <v>145</v>
          </cell>
          <cell r="AP1868">
            <v>4.01</v>
          </cell>
          <cell r="AQ1868">
            <v>0</v>
          </cell>
          <cell r="AR1868">
            <v>163</v>
          </cell>
          <cell r="AS1868">
            <v>1570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7.61</v>
          </cell>
          <cell r="AZ1868">
            <v>0.79900000000000004</v>
          </cell>
          <cell r="BA1868">
            <v>0</v>
          </cell>
          <cell r="BB1868">
            <v>1</v>
          </cell>
          <cell r="BD1868" t="str">
            <v>WT460x392</v>
          </cell>
          <cell r="BE1868" t="str">
            <v>WT460x392</v>
          </cell>
          <cell r="BF1868">
            <v>392.20000000000005</v>
          </cell>
          <cell r="BG1868">
            <v>499.7471094</v>
          </cell>
          <cell r="BH1868">
            <v>49.803600000000003</v>
          </cell>
          <cell r="BI1868">
            <v>0</v>
          </cell>
          <cell r="BJ1868">
            <v>0</v>
          </cell>
          <cell r="BK1868">
            <v>43.705199999999998</v>
          </cell>
          <cell r="BL1868">
            <v>0</v>
          </cell>
          <cell r="BM1868">
            <v>0</v>
          </cell>
          <cell r="BN1868">
            <v>4.0910099999999998</v>
          </cell>
          <cell r="BO1868">
            <v>7.3943099999999999</v>
          </cell>
          <cell r="BP1868">
            <v>0</v>
          </cell>
          <cell r="BQ1868">
            <v>0</v>
          </cell>
          <cell r="BR1868">
            <v>0</v>
          </cell>
          <cell r="BS1868">
            <v>9.8082599999999989</v>
          </cell>
          <cell r="BT1868">
            <v>10.640437499999999</v>
          </cell>
          <cell r="BU1868">
            <v>0</v>
          </cell>
          <cell r="BW1868">
            <v>0</v>
          </cell>
          <cell r="BX1868">
            <v>12.37467</v>
          </cell>
          <cell r="BY1868">
            <v>0</v>
          </cell>
          <cell r="BZ1868">
            <v>0</v>
          </cell>
          <cell r="CA1868">
            <v>5.7172499999999999</v>
          </cell>
          <cell r="CB1868">
            <v>0</v>
          </cell>
          <cell r="CC1868">
            <v>0</v>
          </cell>
          <cell r="CD1868">
            <v>9.7799999999999994</v>
          </cell>
          <cell r="CE1868">
            <v>0</v>
          </cell>
          <cell r="CF1868">
            <v>0</v>
          </cell>
          <cell r="CG1868">
            <v>0</v>
          </cell>
          <cell r="CH1868">
            <v>0</v>
          </cell>
          <cell r="CI1868">
            <v>0</v>
          </cell>
          <cell r="CJ1868">
            <v>97551.627113680734</v>
          </cell>
          <cell r="CK1868">
            <v>4757.8636620899997</v>
          </cell>
          <cell r="CL1868">
            <v>2608.621800939</v>
          </cell>
          <cell r="CM1868">
            <v>13.9755</v>
          </cell>
          <cell r="CN1868">
            <v>51694.024624343641</v>
          </cell>
          <cell r="CO1868">
            <v>3724.2587975669999</v>
          </cell>
          <cell r="CP1868">
            <v>2378.9318310449999</v>
          </cell>
          <cell r="CQ1868">
            <v>10.189409999999999</v>
          </cell>
          <cell r="CR1868">
            <v>0</v>
          </cell>
          <cell r="CS1868">
            <v>6795.2629143290424</v>
          </cell>
          <cell r="CT1868">
            <v>422598.19981506834</v>
          </cell>
          <cell r="CU1868">
            <v>0</v>
          </cell>
          <cell r="CV1868">
            <v>0</v>
          </cell>
          <cell r="CW1868">
            <v>0</v>
          </cell>
          <cell r="CX1868">
            <v>0</v>
          </cell>
          <cell r="CY1868">
            <v>0</v>
          </cell>
          <cell r="CZ1868">
            <v>19.337009999999999</v>
          </cell>
          <cell r="DA1868">
            <v>0.79900000000000004</v>
          </cell>
          <cell r="DB1868">
            <v>0</v>
          </cell>
          <cell r="DC1868">
            <v>1</v>
          </cell>
        </row>
        <row r="1869">
          <cell r="C1869" t="str">
            <v>WT18x325</v>
          </cell>
          <cell r="D1869" t="str">
            <v>T</v>
          </cell>
          <cell r="E1869">
            <v>325</v>
          </cell>
          <cell r="F1869">
            <v>95.5</v>
          </cell>
          <cell r="G1869">
            <v>20.2</v>
          </cell>
          <cell r="H1869">
            <v>0</v>
          </cell>
          <cell r="I1869">
            <v>0</v>
          </cell>
          <cell r="J1869">
            <v>17.600000000000001</v>
          </cell>
          <cell r="K1869">
            <v>0</v>
          </cell>
          <cell r="L1869">
            <v>0</v>
          </cell>
          <cell r="M1869">
            <v>1.97</v>
          </cell>
          <cell r="N1869">
            <v>3.54</v>
          </cell>
          <cell r="O1869">
            <v>0</v>
          </cell>
          <cell r="P1869">
            <v>0</v>
          </cell>
          <cell r="Q1869">
            <v>0</v>
          </cell>
          <cell r="R1869">
            <v>4.49</v>
          </cell>
          <cell r="S1869">
            <v>4.8125</v>
          </cell>
          <cell r="T1869">
            <v>0</v>
          </cell>
          <cell r="V1869">
            <v>0</v>
          </cell>
          <cell r="W1869">
            <v>5.26</v>
          </cell>
          <cell r="X1869">
            <v>0</v>
          </cell>
          <cell r="Y1869">
            <v>0</v>
          </cell>
          <cell r="Z1869">
            <v>2.72</v>
          </cell>
          <cell r="AA1869">
            <v>0</v>
          </cell>
          <cell r="AB1869">
            <v>0</v>
          </cell>
          <cell r="AC1869">
            <v>7.99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3030</v>
          </cell>
          <cell r="AJ1869">
            <v>373</v>
          </cell>
          <cell r="AK1869">
            <v>203</v>
          </cell>
          <cell r="AL1869">
            <v>5.64</v>
          </cell>
          <cell r="AM1869">
            <v>1610</v>
          </cell>
          <cell r="AN1869">
            <v>290</v>
          </cell>
          <cell r="AO1869">
            <v>183</v>
          </cell>
          <cell r="AP1869">
            <v>4.1100000000000003</v>
          </cell>
          <cell r="AQ1869">
            <v>0</v>
          </cell>
          <cell r="AR1869">
            <v>294</v>
          </cell>
          <cell r="AS1869">
            <v>3010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7.8</v>
          </cell>
          <cell r="AZ1869">
            <v>0.8</v>
          </cell>
          <cell r="BA1869">
            <v>0</v>
          </cell>
          <cell r="BB1869">
            <v>1</v>
          </cell>
          <cell r="BD1869" t="str">
            <v>WT460x483.5</v>
          </cell>
          <cell r="BE1869" t="str">
            <v>WT460x483.5</v>
          </cell>
          <cell r="BF1869">
            <v>483.70000000000005</v>
          </cell>
          <cell r="BG1869">
            <v>616.61303550000002</v>
          </cell>
          <cell r="BH1869">
            <v>51.328199999999995</v>
          </cell>
          <cell r="BI1869">
            <v>0</v>
          </cell>
          <cell r="BJ1869">
            <v>0</v>
          </cell>
          <cell r="BK1869">
            <v>44.721600000000002</v>
          </cell>
          <cell r="BL1869">
            <v>0</v>
          </cell>
          <cell r="BM1869">
            <v>0</v>
          </cell>
          <cell r="BN1869">
            <v>5.0057700000000001</v>
          </cell>
          <cell r="BO1869">
            <v>8.9951399999999992</v>
          </cell>
          <cell r="BP1869">
            <v>0</v>
          </cell>
          <cell r="BQ1869">
            <v>0</v>
          </cell>
          <cell r="BR1869">
            <v>0</v>
          </cell>
          <cell r="BS1869">
            <v>11.409090000000001</v>
          </cell>
          <cell r="BT1869">
            <v>12.228562499999999</v>
          </cell>
          <cell r="BU1869">
            <v>0</v>
          </cell>
          <cell r="BW1869">
            <v>0</v>
          </cell>
          <cell r="BX1869">
            <v>13.365659999999998</v>
          </cell>
          <cell r="BY1869">
            <v>0</v>
          </cell>
          <cell r="BZ1869">
            <v>0</v>
          </cell>
          <cell r="CA1869">
            <v>6.9115200000000003</v>
          </cell>
          <cell r="CB1869">
            <v>0</v>
          </cell>
          <cell r="CC1869">
            <v>0</v>
          </cell>
          <cell r="CD1869">
            <v>7.99</v>
          </cell>
          <cell r="CE1869">
            <v>0</v>
          </cell>
          <cell r="CF1869">
            <v>0</v>
          </cell>
          <cell r="CG1869">
            <v>0</v>
          </cell>
          <cell r="CH1869">
            <v>0</v>
          </cell>
          <cell r="CI1869">
            <v>0</v>
          </cell>
          <cell r="CJ1869">
            <v>126316.85049335583</v>
          </cell>
          <cell r="CK1869">
            <v>6119.5970550329994</v>
          </cell>
          <cell r="CL1869">
            <v>3330.5045634629996</v>
          </cell>
          <cell r="CM1869">
            <v>14.331239999999999</v>
          </cell>
          <cell r="CN1869">
            <v>67118.854552575212</v>
          </cell>
          <cell r="CO1869">
            <v>4757.8636620899997</v>
          </cell>
          <cell r="CP1869">
            <v>3002.3760350429998</v>
          </cell>
          <cell r="CQ1869">
            <v>10.44351</v>
          </cell>
          <cell r="CR1869">
            <v>0</v>
          </cell>
          <cell r="CS1869">
            <v>12256.486483513734</v>
          </cell>
          <cell r="CT1869">
            <v>810204.19200213731</v>
          </cell>
          <cell r="CU1869">
            <v>0</v>
          </cell>
          <cell r="CV1869">
            <v>0</v>
          </cell>
          <cell r="CW1869">
            <v>0</v>
          </cell>
          <cell r="CX1869">
            <v>0</v>
          </cell>
          <cell r="CY1869">
            <v>0</v>
          </cell>
          <cell r="CZ1869">
            <v>19.819799999999997</v>
          </cell>
          <cell r="DA1869">
            <v>0.8</v>
          </cell>
          <cell r="DB1869">
            <v>0</v>
          </cell>
          <cell r="DC1869">
            <v>1</v>
          </cell>
        </row>
        <row r="1870">
          <cell r="C1870" t="str">
            <v>WT18x399</v>
          </cell>
          <cell r="D1870" t="str">
            <v>T</v>
          </cell>
          <cell r="E1870">
            <v>399</v>
          </cell>
          <cell r="F1870">
            <v>117</v>
          </cell>
          <cell r="G1870">
            <v>21</v>
          </cell>
          <cell r="H1870">
            <v>0</v>
          </cell>
          <cell r="I1870">
            <v>0</v>
          </cell>
          <cell r="J1870">
            <v>18</v>
          </cell>
          <cell r="K1870">
            <v>0</v>
          </cell>
          <cell r="L1870">
            <v>0</v>
          </cell>
          <cell r="M1870">
            <v>2.38</v>
          </cell>
          <cell r="N1870">
            <v>4.29</v>
          </cell>
          <cell r="O1870">
            <v>0</v>
          </cell>
          <cell r="P1870">
            <v>0</v>
          </cell>
          <cell r="Q1870">
            <v>0</v>
          </cell>
          <cell r="R1870">
            <v>5.24</v>
          </cell>
          <cell r="S1870">
            <v>5.5625</v>
          </cell>
          <cell r="T1870">
            <v>0</v>
          </cell>
          <cell r="V1870">
            <v>0</v>
          </cell>
          <cell r="W1870">
            <v>5.71</v>
          </cell>
          <cell r="X1870">
            <v>0</v>
          </cell>
          <cell r="Y1870">
            <v>0</v>
          </cell>
          <cell r="Z1870">
            <v>3.26</v>
          </cell>
          <cell r="AA1870">
            <v>0</v>
          </cell>
          <cell r="AB1870">
            <v>0</v>
          </cell>
          <cell r="AC1870">
            <v>6.62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3930</v>
          </cell>
          <cell r="AJ1870">
            <v>478</v>
          </cell>
          <cell r="AK1870">
            <v>257</v>
          </cell>
          <cell r="AL1870">
            <v>5.79</v>
          </cell>
          <cell r="AM1870">
            <v>2100</v>
          </cell>
          <cell r="AN1870">
            <v>371</v>
          </cell>
          <cell r="AO1870">
            <v>234</v>
          </cell>
          <cell r="AP1870">
            <v>4.2300000000000004</v>
          </cell>
          <cell r="AQ1870">
            <v>0</v>
          </cell>
          <cell r="AR1870">
            <v>523</v>
          </cell>
          <cell r="AS1870">
            <v>5700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8.02</v>
          </cell>
          <cell r="AZ1870">
            <v>0.80200000000000005</v>
          </cell>
          <cell r="BA1870">
            <v>0</v>
          </cell>
          <cell r="BB1870">
            <v>1</v>
          </cell>
          <cell r="BD1870" t="str">
            <v>WT460x594</v>
          </cell>
          <cell r="BE1870" t="str">
            <v>WT460x594</v>
          </cell>
          <cell r="BF1870">
            <v>593.80000000000007</v>
          </cell>
          <cell r="BG1870">
            <v>755.43167699999992</v>
          </cell>
          <cell r="BH1870">
            <v>53.360999999999997</v>
          </cell>
          <cell r="BI1870">
            <v>0</v>
          </cell>
          <cell r="BJ1870">
            <v>0</v>
          </cell>
          <cell r="BK1870">
            <v>45.738</v>
          </cell>
          <cell r="BL1870">
            <v>0</v>
          </cell>
          <cell r="BM1870">
            <v>0</v>
          </cell>
          <cell r="BN1870">
            <v>6.04758</v>
          </cell>
          <cell r="BO1870">
            <v>10.90089</v>
          </cell>
          <cell r="BP1870">
            <v>0</v>
          </cell>
          <cell r="BQ1870">
            <v>0</v>
          </cell>
          <cell r="BR1870">
            <v>0</v>
          </cell>
          <cell r="BS1870">
            <v>13.31484</v>
          </cell>
          <cell r="BT1870">
            <v>14.1343125</v>
          </cell>
          <cell r="BU1870">
            <v>0</v>
          </cell>
          <cell r="BW1870">
            <v>0</v>
          </cell>
          <cell r="BX1870">
            <v>14.50911</v>
          </cell>
          <cell r="BY1870">
            <v>0</v>
          </cell>
          <cell r="BZ1870">
            <v>0</v>
          </cell>
          <cell r="CA1870">
            <v>8.2836599999999994</v>
          </cell>
          <cell r="CB1870">
            <v>0</v>
          </cell>
          <cell r="CC1870">
            <v>0</v>
          </cell>
          <cell r="CD1870">
            <v>6.62</v>
          </cell>
          <cell r="CE1870">
            <v>0</v>
          </cell>
          <cell r="CF1870">
            <v>0</v>
          </cell>
          <cell r="CG1870">
            <v>0</v>
          </cell>
          <cell r="CH1870">
            <v>0</v>
          </cell>
          <cell r="CI1870">
            <v>0</v>
          </cell>
          <cell r="CJ1870">
            <v>163836.70707554073</v>
          </cell>
          <cell r="CK1870">
            <v>7842.2718292379996</v>
          </cell>
          <cell r="CL1870">
            <v>4216.4515901969999</v>
          </cell>
          <cell r="CM1870">
            <v>14.712389999999999</v>
          </cell>
          <cell r="CN1870">
            <v>87546.332025098091</v>
          </cell>
          <cell r="CO1870">
            <v>6086.7842021910001</v>
          </cell>
          <cell r="CP1870">
            <v>3839.1037825139997</v>
          </cell>
          <cell r="CQ1870">
            <v>10.748430000000001</v>
          </cell>
          <cell r="CR1870">
            <v>0</v>
          </cell>
          <cell r="CS1870">
            <v>21803.205547203001</v>
          </cell>
          <cell r="CT1870">
            <v>1534273.7190738148</v>
          </cell>
          <cell r="CU1870">
            <v>0</v>
          </cell>
          <cell r="CV1870">
            <v>0</v>
          </cell>
          <cell r="CW1870">
            <v>0</v>
          </cell>
          <cell r="CX1870">
            <v>0</v>
          </cell>
          <cell r="CY1870">
            <v>0</v>
          </cell>
          <cell r="CZ1870">
            <v>20.378819999999997</v>
          </cell>
          <cell r="DA1870">
            <v>0.80200000000000005</v>
          </cell>
          <cell r="DB1870">
            <v>0</v>
          </cell>
          <cell r="DC1870">
            <v>1</v>
          </cell>
        </row>
        <row r="1871">
          <cell r="C1871" t="str">
            <v>WT18x67.5</v>
          </cell>
          <cell r="D1871" t="str">
            <v>F</v>
          </cell>
          <cell r="E1871">
            <v>67.5</v>
          </cell>
          <cell r="F1871">
            <v>19.899999999999999</v>
          </cell>
          <cell r="G1871">
            <v>17.8</v>
          </cell>
          <cell r="H1871">
            <v>0</v>
          </cell>
          <cell r="I1871">
            <v>0</v>
          </cell>
          <cell r="J1871">
            <v>12</v>
          </cell>
          <cell r="K1871">
            <v>0</v>
          </cell>
          <cell r="L1871">
            <v>0</v>
          </cell>
          <cell r="M1871">
            <v>0.6</v>
          </cell>
          <cell r="N1871">
            <v>0.79</v>
          </cell>
          <cell r="O1871">
            <v>0</v>
          </cell>
          <cell r="P1871">
            <v>0</v>
          </cell>
          <cell r="Q1871">
            <v>0</v>
          </cell>
          <cell r="R1871">
            <v>1.54</v>
          </cell>
          <cell r="S1871">
            <v>1.6875</v>
          </cell>
          <cell r="T1871">
            <v>0</v>
          </cell>
          <cell r="V1871">
            <v>0</v>
          </cell>
          <cell r="W1871">
            <v>4.96</v>
          </cell>
          <cell r="X1871">
            <v>0</v>
          </cell>
          <cell r="Y1871">
            <v>0</v>
          </cell>
          <cell r="Z1871">
            <v>1.23</v>
          </cell>
          <cell r="AA1871">
            <v>0</v>
          </cell>
          <cell r="AB1871">
            <v>0</v>
          </cell>
          <cell r="AC1871">
            <v>27.1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637</v>
          </cell>
          <cell r="AJ1871">
            <v>90.1</v>
          </cell>
          <cell r="AK1871">
            <v>49.7</v>
          </cell>
          <cell r="AL1871">
            <v>5.66</v>
          </cell>
          <cell r="AM1871">
            <v>113</v>
          </cell>
          <cell r="AN1871">
            <v>29.8</v>
          </cell>
          <cell r="AO1871">
            <v>18.899999999999999</v>
          </cell>
          <cell r="AP1871">
            <v>2.38</v>
          </cell>
          <cell r="AQ1871">
            <v>0</v>
          </cell>
          <cell r="AR1871">
            <v>3.48</v>
          </cell>
          <cell r="AS1871">
            <v>37.299999999999997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7.65</v>
          </cell>
          <cell r="AZ1871">
            <v>0.64400000000000002</v>
          </cell>
          <cell r="BA1871">
            <v>0</v>
          </cell>
          <cell r="BB1871">
            <v>0.45600000000000002</v>
          </cell>
          <cell r="BD1871" t="str">
            <v>WT460x100.5</v>
          </cell>
          <cell r="BE1871" t="str">
            <v>WT460x100.5</v>
          </cell>
          <cell r="BF1871">
            <v>100.5</v>
          </cell>
          <cell r="BG1871">
            <v>128.48795189999998</v>
          </cell>
          <cell r="BH1871">
            <v>45.229799999999997</v>
          </cell>
          <cell r="BI1871">
            <v>0</v>
          </cell>
          <cell r="BJ1871">
            <v>0</v>
          </cell>
          <cell r="BK1871">
            <v>30.491999999999997</v>
          </cell>
          <cell r="BL1871">
            <v>0</v>
          </cell>
          <cell r="BM1871">
            <v>0</v>
          </cell>
          <cell r="BN1871">
            <v>1.5246</v>
          </cell>
          <cell r="BO1871">
            <v>2.00739</v>
          </cell>
          <cell r="BP1871">
            <v>0</v>
          </cell>
          <cell r="BQ1871">
            <v>0</v>
          </cell>
          <cell r="BR1871">
            <v>0</v>
          </cell>
          <cell r="BS1871">
            <v>3.9131399999999998</v>
          </cell>
          <cell r="BT1871">
            <v>4.2879375</v>
          </cell>
          <cell r="BU1871">
            <v>0</v>
          </cell>
          <cell r="BW1871">
            <v>0</v>
          </cell>
          <cell r="BX1871">
            <v>12.60336</v>
          </cell>
          <cell r="BY1871">
            <v>0</v>
          </cell>
          <cell r="BZ1871">
            <v>0</v>
          </cell>
          <cell r="CA1871">
            <v>3.1254299999999997</v>
          </cell>
          <cell r="CB1871">
            <v>0</v>
          </cell>
          <cell r="CC1871">
            <v>0</v>
          </cell>
          <cell r="CD1871">
            <v>27.1</v>
          </cell>
          <cell r="CE1871">
            <v>0</v>
          </cell>
          <cell r="CF1871">
            <v>0</v>
          </cell>
          <cell r="CG1871">
            <v>0</v>
          </cell>
          <cell r="CH1871">
            <v>0</v>
          </cell>
          <cell r="CI1871">
            <v>0</v>
          </cell>
          <cell r="CJ1871">
            <v>26555.720714279756</v>
          </cell>
          <cell r="CK1871">
            <v>1478.2190205320999</v>
          </cell>
          <cell r="CL1871">
            <v>815.39939312369995</v>
          </cell>
          <cell r="CM1871">
            <v>14.382059999999999</v>
          </cell>
          <cell r="CN1871">
            <v>4710.8264375409926</v>
          </cell>
          <cell r="CO1871">
            <v>488.91150734579998</v>
          </cell>
          <cell r="CP1871">
            <v>310.08145935689998</v>
          </cell>
          <cell r="CQ1871">
            <v>6.04758</v>
          </cell>
          <cell r="CR1871">
            <v>0</v>
          </cell>
          <cell r="CS1871">
            <v>145.07677878444827</v>
          </cell>
          <cell r="CT1871">
            <v>10040.071880956719</v>
          </cell>
          <cell r="CU1871">
            <v>0</v>
          </cell>
          <cell r="CV1871">
            <v>0</v>
          </cell>
          <cell r="CW1871">
            <v>0</v>
          </cell>
          <cell r="CX1871">
            <v>0</v>
          </cell>
          <cell r="CY1871">
            <v>0</v>
          </cell>
          <cell r="CZ1871">
            <v>19.438649999999999</v>
          </cell>
          <cell r="DA1871">
            <v>0.64400000000000002</v>
          </cell>
          <cell r="DB1871">
            <v>0</v>
          </cell>
          <cell r="DC1871">
            <v>0.45600000000000002</v>
          </cell>
        </row>
        <row r="1872">
          <cell r="C1872" t="str">
            <v>WT18x75</v>
          </cell>
          <cell r="D1872" t="str">
            <v>F</v>
          </cell>
          <cell r="E1872">
            <v>75</v>
          </cell>
          <cell r="F1872">
            <v>22.1</v>
          </cell>
          <cell r="G1872">
            <v>17.899999999999999</v>
          </cell>
          <cell r="H1872">
            <v>0</v>
          </cell>
          <cell r="I1872">
            <v>0</v>
          </cell>
          <cell r="J1872">
            <v>12</v>
          </cell>
          <cell r="K1872">
            <v>0</v>
          </cell>
          <cell r="L1872">
            <v>0</v>
          </cell>
          <cell r="M1872">
            <v>0.625</v>
          </cell>
          <cell r="N1872">
            <v>0.94</v>
          </cell>
          <cell r="O1872">
            <v>0</v>
          </cell>
          <cell r="P1872">
            <v>0</v>
          </cell>
          <cell r="Q1872">
            <v>0</v>
          </cell>
          <cell r="R1872">
            <v>1.69</v>
          </cell>
          <cell r="S1872">
            <v>1.875</v>
          </cell>
          <cell r="T1872">
            <v>0</v>
          </cell>
          <cell r="V1872">
            <v>0</v>
          </cell>
          <cell r="W1872">
            <v>4.78</v>
          </cell>
          <cell r="X1872">
            <v>0</v>
          </cell>
          <cell r="Y1872">
            <v>0</v>
          </cell>
          <cell r="Z1872">
            <v>0.92300000000000004</v>
          </cell>
          <cell r="AA1872">
            <v>0</v>
          </cell>
          <cell r="AB1872">
            <v>0</v>
          </cell>
          <cell r="AC1872">
            <v>26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698</v>
          </cell>
          <cell r="AJ1872">
            <v>95.5</v>
          </cell>
          <cell r="AK1872">
            <v>53.1</v>
          </cell>
          <cell r="AL1872">
            <v>5.62</v>
          </cell>
          <cell r="AM1872">
            <v>135</v>
          </cell>
          <cell r="AN1872">
            <v>35.4</v>
          </cell>
          <cell r="AO1872">
            <v>22.5</v>
          </cell>
          <cell r="AP1872">
            <v>2.4700000000000002</v>
          </cell>
          <cell r="AQ1872">
            <v>0</v>
          </cell>
          <cell r="AR1872">
            <v>5.04</v>
          </cell>
          <cell r="AS1872">
            <v>46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7.5</v>
          </cell>
          <cell r="AZ1872">
            <v>0.67</v>
          </cell>
          <cell r="BA1872">
            <v>0</v>
          </cell>
          <cell r="BB1872">
            <v>0.48599999999999999</v>
          </cell>
          <cell r="BD1872" t="str">
            <v>WT460x111.5</v>
          </cell>
          <cell r="BE1872" t="str">
            <v>WT460x111.5</v>
          </cell>
          <cell r="BF1872">
            <v>111.69999999999999</v>
          </cell>
          <cell r="BG1872">
            <v>142.69265010000001</v>
          </cell>
          <cell r="BH1872">
            <v>45.483899999999998</v>
          </cell>
          <cell r="BI1872">
            <v>0</v>
          </cell>
          <cell r="BJ1872">
            <v>0</v>
          </cell>
          <cell r="BK1872">
            <v>30.491999999999997</v>
          </cell>
          <cell r="BL1872">
            <v>0</v>
          </cell>
          <cell r="BM1872">
            <v>0</v>
          </cell>
          <cell r="BN1872">
            <v>1.588125</v>
          </cell>
          <cell r="BO1872">
            <v>2.3885399999999999</v>
          </cell>
          <cell r="BP1872">
            <v>0</v>
          </cell>
          <cell r="BQ1872">
            <v>0</v>
          </cell>
          <cell r="BR1872">
            <v>0</v>
          </cell>
          <cell r="BS1872">
            <v>4.2942900000000002</v>
          </cell>
          <cell r="BT1872">
            <v>4.7643750000000002</v>
          </cell>
          <cell r="BU1872">
            <v>0</v>
          </cell>
          <cell r="BW1872">
            <v>0</v>
          </cell>
          <cell r="BX1872">
            <v>12.14598</v>
          </cell>
          <cell r="BY1872">
            <v>0</v>
          </cell>
          <cell r="BZ1872">
            <v>0</v>
          </cell>
          <cell r="CA1872">
            <v>2.3453430000000002</v>
          </cell>
          <cell r="CB1872">
            <v>0</v>
          </cell>
          <cell r="CC1872">
            <v>0</v>
          </cell>
          <cell r="CD1872">
            <v>26</v>
          </cell>
          <cell r="CE1872">
            <v>0</v>
          </cell>
          <cell r="CF1872">
            <v>0</v>
          </cell>
          <cell r="CG1872">
            <v>0</v>
          </cell>
          <cell r="CH1872">
            <v>0</v>
          </cell>
          <cell r="CI1872">
            <v>0</v>
          </cell>
          <cell r="CJ1872">
            <v>29098.733215961176</v>
          </cell>
          <cell r="CK1872">
            <v>1566.8137232054999</v>
          </cell>
          <cell r="CL1872">
            <v>871.18124295509995</v>
          </cell>
          <cell r="CM1872">
            <v>14.280419999999999</v>
          </cell>
          <cell r="CN1872">
            <v>5627.9784873277349</v>
          </cell>
          <cell r="CO1872">
            <v>580.78749530339996</v>
          </cell>
          <cell r="CP1872">
            <v>369.14459447249999</v>
          </cell>
          <cell r="CQ1872">
            <v>6.2762700000000002</v>
          </cell>
          <cell r="CR1872">
            <v>0</v>
          </cell>
          <cell r="CS1872">
            <v>210.11119686023542</v>
          </cell>
          <cell r="CT1872">
            <v>12381.858083753594</v>
          </cell>
          <cell r="CU1872">
            <v>0</v>
          </cell>
          <cell r="CV1872">
            <v>0</v>
          </cell>
          <cell r="CW1872">
            <v>0</v>
          </cell>
          <cell r="CX1872">
            <v>0</v>
          </cell>
          <cell r="CY1872">
            <v>0</v>
          </cell>
          <cell r="CZ1872">
            <v>19.057500000000001</v>
          </cell>
          <cell r="DA1872">
            <v>0.67</v>
          </cell>
          <cell r="DB1872">
            <v>0</v>
          </cell>
          <cell r="DC1872">
            <v>0.48599999999999999</v>
          </cell>
        </row>
        <row r="1873">
          <cell r="C1873" t="str">
            <v>WT18x80</v>
          </cell>
          <cell r="D1873" t="str">
            <v>F</v>
          </cell>
          <cell r="E1873">
            <v>80</v>
          </cell>
          <cell r="F1873">
            <v>23.5</v>
          </cell>
          <cell r="G1873">
            <v>18</v>
          </cell>
          <cell r="H1873">
            <v>0</v>
          </cell>
          <cell r="I1873">
            <v>0</v>
          </cell>
          <cell r="J1873">
            <v>12</v>
          </cell>
          <cell r="K1873">
            <v>0</v>
          </cell>
          <cell r="L1873">
            <v>0</v>
          </cell>
          <cell r="M1873">
            <v>0.65</v>
          </cell>
          <cell r="N1873">
            <v>1.02</v>
          </cell>
          <cell r="O1873">
            <v>0</v>
          </cell>
          <cell r="P1873">
            <v>0</v>
          </cell>
          <cell r="Q1873">
            <v>0</v>
          </cell>
          <cell r="R1873">
            <v>1.77</v>
          </cell>
          <cell r="S1873">
            <v>1.9375</v>
          </cell>
          <cell r="T1873">
            <v>0</v>
          </cell>
          <cell r="V1873">
            <v>0</v>
          </cell>
          <cell r="W1873">
            <v>4.74</v>
          </cell>
          <cell r="X1873">
            <v>0</v>
          </cell>
          <cell r="Y1873">
            <v>0</v>
          </cell>
          <cell r="Z1873">
            <v>0.98</v>
          </cell>
          <cell r="AA1873">
            <v>0</v>
          </cell>
          <cell r="AB1873">
            <v>0</v>
          </cell>
          <cell r="AC1873">
            <v>25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740</v>
          </cell>
          <cell r="AJ1873">
            <v>100</v>
          </cell>
          <cell r="AK1873">
            <v>55.8</v>
          </cell>
          <cell r="AL1873">
            <v>5.61</v>
          </cell>
          <cell r="AM1873">
            <v>147</v>
          </cell>
          <cell r="AN1873">
            <v>38.6</v>
          </cell>
          <cell r="AO1873">
            <v>24.6</v>
          </cell>
          <cell r="AP1873">
            <v>2.5</v>
          </cell>
          <cell r="AQ1873">
            <v>0</v>
          </cell>
          <cell r="AR1873">
            <v>6.17</v>
          </cell>
          <cell r="AS1873">
            <v>53.6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7.46</v>
          </cell>
          <cell r="AZ1873">
            <v>0.67800000000000005</v>
          </cell>
          <cell r="BA1873">
            <v>0</v>
          </cell>
          <cell r="BB1873">
            <v>0.52100000000000002</v>
          </cell>
          <cell r="BD1873" t="str">
            <v>WT460x119</v>
          </cell>
          <cell r="BE1873" t="str">
            <v>WT460x119</v>
          </cell>
          <cell r="BF1873">
            <v>119.1</v>
          </cell>
          <cell r="BG1873">
            <v>151.73200349999999</v>
          </cell>
          <cell r="BH1873">
            <v>45.738</v>
          </cell>
          <cell r="BI1873">
            <v>0</v>
          </cell>
          <cell r="BJ1873">
            <v>0</v>
          </cell>
          <cell r="BK1873">
            <v>30.491999999999997</v>
          </cell>
          <cell r="BL1873">
            <v>0</v>
          </cell>
          <cell r="BM1873">
            <v>0</v>
          </cell>
          <cell r="BN1873">
            <v>1.6516500000000001</v>
          </cell>
          <cell r="BO1873">
            <v>2.5918199999999998</v>
          </cell>
          <cell r="BP1873">
            <v>0</v>
          </cell>
          <cell r="BQ1873">
            <v>0</v>
          </cell>
          <cell r="BR1873">
            <v>0</v>
          </cell>
          <cell r="BS1873">
            <v>4.4975699999999996</v>
          </cell>
          <cell r="BT1873">
            <v>4.9231875</v>
          </cell>
          <cell r="BU1873">
            <v>0</v>
          </cell>
          <cell r="BW1873">
            <v>0</v>
          </cell>
          <cell r="BX1873">
            <v>12.04434</v>
          </cell>
          <cell r="BY1873">
            <v>0</v>
          </cell>
          <cell r="BZ1873">
            <v>0</v>
          </cell>
          <cell r="CA1873">
            <v>2.4901800000000001</v>
          </cell>
          <cell r="CB1873">
            <v>0</v>
          </cell>
          <cell r="CC1873">
            <v>0</v>
          </cell>
          <cell r="CD1873">
            <v>25</v>
          </cell>
          <cell r="CE1873">
            <v>0</v>
          </cell>
          <cell r="CF1873">
            <v>0</v>
          </cell>
          <cell r="CG1873">
            <v>0</v>
          </cell>
          <cell r="CH1873">
            <v>0</v>
          </cell>
          <cell r="CI1873">
            <v>0</v>
          </cell>
          <cell r="CJ1873">
            <v>30849.659856463139</v>
          </cell>
          <cell r="CK1873">
            <v>1640.6426420999999</v>
          </cell>
          <cell r="CL1873">
            <v>915.47859429179994</v>
          </cell>
          <cell r="CM1873">
            <v>14.25501</v>
          </cell>
          <cell r="CN1873">
            <v>6128.2432417568671</v>
          </cell>
          <cell r="CO1873">
            <v>633.28805985060001</v>
          </cell>
          <cell r="CP1873">
            <v>403.59808995660001</v>
          </cell>
          <cell r="CQ1873">
            <v>6.3525</v>
          </cell>
          <cell r="CR1873">
            <v>0</v>
          </cell>
          <cell r="CS1873">
            <v>257.21946123564538</v>
          </cell>
          <cell r="CT1873">
            <v>14427.556375852015</v>
          </cell>
          <cell r="CU1873">
            <v>0</v>
          </cell>
          <cell r="CV1873">
            <v>0</v>
          </cell>
          <cell r="CW1873">
            <v>0</v>
          </cell>
          <cell r="CX1873">
            <v>0</v>
          </cell>
          <cell r="CY1873">
            <v>0</v>
          </cell>
          <cell r="CZ1873">
            <v>18.955859999999998</v>
          </cell>
          <cell r="DA1873">
            <v>0.67800000000000005</v>
          </cell>
          <cell r="DB1873">
            <v>0</v>
          </cell>
          <cell r="DC1873">
            <v>0.52100000000000002</v>
          </cell>
        </row>
        <row r="1874">
          <cell r="C1874" t="str">
            <v>WT18x85</v>
          </cell>
          <cell r="D1874" t="str">
            <v>F</v>
          </cell>
          <cell r="E1874">
            <v>85</v>
          </cell>
          <cell r="F1874">
            <v>25</v>
          </cell>
          <cell r="G1874">
            <v>18.100000000000001</v>
          </cell>
          <cell r="H1874">
            <v>0</v>
          </cell>
          <cell r="I1874">
            <v>0</v>
          </cell>
          <cell r="J1874">
            <v>12</v>
          </cell>
          <cell r="K1874">
            <v>0</v>
          </cell>
          <cell r="L1874">
            <v>0</v>
          </cell>
          <cell r="M1874">
            <v>0.68</v>
          </cell>
          <cell r="N1874">
            <v>1.1000000000000001</v>
          </cell>
          <cell r="O1874">
            <v>0</v>
          </cell>
          <cell r="P1874">
            <v>0</v>
          </cell>
          <cell r="Q1874">
            <v>0</v>
          </cell>
          <cell r="R1874">
            <v>1.85</v>
          </cell>
          <cell r="S1874">
            <v>2</v>
          </cell>
          <cell r="T1874">
            <v>0</v>
          </cell>
          <cell r="V1874">
            <v>0</v>
          </cell>
          <cell r="W1874">
            <v>4.7300000000000004</v>
          </cell>
          <cell r="X1874">
            <v>0</v>
          </cell>
          <cell r="Y1874">
            <v>0</v>
          </cell>
          <cell r="Z1874">
            <v>1.04</v>
          </cell>
          <cell r="AA1874">
            <v>0</v>
          </cell>
          <cell r="AB1874">
            <v>0</v>
          </cell>
          <cell r="AC1874">
            <v>23.9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786</v>
          </cell>
          <cell r="AJ1874">
            <v>105</v>
          </cell>
          <cell r="AK1874">
            <v>58.9</v>
          </cell>
          <cell r="AL1874">
            <v>5.61</v>
          </cell>
          <cell r="AM1874">
            <v>160</v>
          </cell>
          <cell r="AN1874">
            <v>41.8</v>
          </cell>
          <cell r="AO1874">
            <v>26.6</v>
          </cell>
          <cell r="AP1874">
            <v>2.5299999999999998</v>
          </cell>
          <cell r="AQ1874">
            <v>0</v>
          </cell>
          <cell r="AR1874">
            <v>7.51</v>
          </cell>
          <cell r="AS1874">
            <v>63.2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7.44</v>
          </cell>
          <cell r="AZ1874">
            <v>0.68400000000000005</v>
          </cell>
          <cell r="BA1874">
            <v>0</v>
          </cell>
          <cell r="BB1874">
            <v>0.56599999999999995</v>
          </cell>
          <cell r="BD1874" t="str">
            <v>WT460x126.5</v>
          </cell>
          <cell r="BE1874" t="str">
            <v>WT460x126.5</v>
          </cell>
          <cell r="BF1874">
            <v>126.5</v>
          </cell>
          <cell r="BG1874">
            <v>161.417025</v>
          </cell>
          <cell r="BH1874">
            <v>45.992100000000001</v>
          </cell>
          <cell r="BI1874">
            <v>0</v>
          </cell>
          <cell r="BJ1874">
            <v>0</v>
          </cell>
          <cell r="BK1874">
            <v>30.491999999999997</v>
          </cell>
          <cell r="BL1874">
            <v>0</v>
          </cell>
          <cell r="BM1874">
            <v>0</v>
          </cell>
          <cell r="BN1874">
            <v>1.7278800000000001</v>
          </cell>
          <cell r="BO1874">
            <v>2.7951000000000001</v>
          </cell>
          <cell r="BP1874">
            <v>0</v>
          </cell>
          <cell r="BQ1874">
            <v>0</v>
          </cell>
          <cell r="BR1874">
            <v>0</v>
          </cell>
          <cell r="BS1874">
            <v>4.70085</v>
          </cell>
          <cell r="BT1874">
            <v>5.0819999999999999</v>
          </cell>
          <cell r="BU1874">
            <v>0</v>
          </cell>
          <cell r="BW1874">
            <v>0</v>
          </cell>
          <cell r="BX1874">
            <v>12.018930000000001</v>
          </cell>
          <cell r="BY1874">
            <v>0</v>
          </cell>
          <cell r="BZ1874">
            <v>0</v>
          </cell>
          <cell r="CA1874">
            <v>2.6426400000000001</v>
          </cell>
          <cell r="CB1874">
            <v>0</v>
          </cell>
          <cell r="CC1874">
            <v>0</v>
          </cell>
          <cell r="CD1874">
            <v>23.9</v>
          </cell>
          <cell r="CE1874">
            <v>0</v>
          </cell>
          <cell r="CF1874">
            <v>0</v>
          </cell>
          <cell r="CG1874">
            <v>0</v>
          </cell>
          <cell r="CH1874">
            <v>0</v>
          </cell>
          <cell r="CI1874">
            <v>0</v>
          </cell>
          <cell r="CJ1874">
            <v>32767.341415108145</v>
          </cell>
          <cell r="CK1874">
            <v>1722.6747742049999</v>
          </cell>
          <cell r="CL1874">
            <v>966.33851619689995</v>
          </cell>
          <cell r="CM1874">
            <v>14.25501</v>
          </cell>
          <cell r="CN1874">
            <v>6670.1967257217602</v>
          </cell>
          <cell r="CO1874">
            <v>685.78862439779994</v>
          </cell>
          <cell r="CP1874">
            <v>436.41094279859999</v>
          </cell>
          <cell r="CQ1874">
            <v>6.4287299999999989</v>
          </cell>
          <cell r="CR1874">
            <v>0</v>
          </cell>
          <cell r="CS1874">
            <v>313.08235881356507</v>
          </cell>
          <cell r="CT1874">
            <v>17011.596323765807</v>
          </cell>
          <cell r="CU1874">
            <v>0</v>
          </cell>
          <cell r="CV1874">
            <v>0</v>
          </cell>
          <cell r="CW1874">
            <v>0</v>
          </cell>
          <cell r="CX1874">
            <v>0</v>
          </cell>
          <cell r="CY1874">
            <v>0</v>
          </cell>
          <cell r="CZ1874">
            <v>18.90504</v>
          </cell>
          <cell r="DA1874">
            <v>0.68400000000000005</v>
          </cell>
          <cell r="DB1874">
            <v>0</v>
          </cell>
          <cell r="DC1874">
            <v>0.56600000000000006</v>
          </cell>
        </row>
        <row r="1875">
          <cell r="C1875" t="str">
            <v>WT18x91</v>
          </cell>
          <cell r="D1875" t="str">
            <v>F</v>
          </cell>
          <cell r="E1875">
            <v>91</v>
          </cell>
          <cell r="F1875">
            <v>26.8</v>
          </cell>
          <cell r="G1875">
            <v>18.2</v>
          </cell>
          <cell r="H1875">
            <v>0</v>
          </cell>
          <cell r="I1875">
            <v>0</v>
          </cell>
          <cell r="J1875">
            <v>12.1</v>
          </cell>
          <cell r="K1875">
            <v>0</v>
          </cell>
          <cell r="L1875">
            <v>0</v>
          </cell>
          <cell r="M1875">
            <v>0.72499999999999998</v>
          </cell>
          <cell r="N1875">
            <v>1.18</v>
          </cell>
          <cell r="O1875">
            <v>0</v>
          </cell>
          <cell r="P1875">
            <v>0</v>
          </cell>
          <cell r="Q1875">
            <v>0</v>
          </cell>
          <cell r="R1875">
            <v>1.93</v>
          </cell>
          <cell r="S1875">
            <v>2.125</v>
          </cell>
          <cell r="T1875">
            <v>0</v>
          </cell>
          <cell r="V1875">
            <v>0</v>
          </cell>
          <cell r="W1875">
            <v>4.7699999999999996</v>
          </cell>
          <cell r="X1875">
            <v>0</v>
          </cell>
          <cell r="Y1875">
            <v>0</v>
          </cell>
          <cell r="Z1875">
            <v>1.1100000000000001</v>
          </cell>
          <cell r="AA1875">
            <v>0</v>
          </cell>
          <cell r="AB1875">
            <v>0</v>
          </cell>
          <cell r="AC1875">
            <v>22.4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845</v>
          </cell>
          <cell r="AJ1875">
            <v>113</v>
          </cell>
          <cell r="AK1875">
            <v>63.1</v>
          </cell>
          <cell r="AL1875">
            <v>5.62</v>
          </cell>
          <cell r="AM1875">
            <v>174</v>
          </cell>
          <cell r="AN1875">
            <v>45.3</v>
          </cell>
          <cell r="AO1875">
            <v>28.8</v>
          </cell>
          <cell r="AP1875">
            <v>2.5499999999999998</v>
          </cell>
          <cell r="AQ1875">
            <v>0</v>
          </cell>
          <cell r="AR1875">
            <v>9.1999999999999993</v>
          </cell>
          <cell r="AS1875">
            <v>77.599999999999994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7.45</v>
          </cell>
          <cell r="AZ1875">
            <v>0.68500000000000005</v>
          </cell>
          <cell r="BA1875">
            <v>0</v>
          </cell>
          <cell r="BB1875">
            <v>0.63700000000000001</v>
          </cell>
          <cell r="BD1875" t="str">
            <v>WT460x135.5</v>
          </cell>
          <cell r="BE1875" t="str">
            <v>WT460x135.5</v>
          </cell>
          <cell r="BF1875">
            <v>135.5</v>
          </cell>
          <cell r="BG1875">
            <v>173.03905079999998</v>
          </cell>
          <cell r="BH1875">
            <v>46.246199999999995</v>
          </cell>
          <cell r="BI1875">
            <v>0</v>
          </cell>
          <cell r="BJ1875">
            <v>0</v>
          </cell>
          <cell r="BK1875">
            <v>30.746099999999998</v>
          </cell>
          <cell r="BL1875">
            <v>0</v>
          </cell>
          <cell r="BM1875">
            <v>0</v>
          </cell>
          <cell r="BN1875">
            <v>1.8422249999999998</v>
          </cell>
          <cell r="BO1875">
            <v>2.9983799999999996</v>
          </cell>
          <cell r="BP1875">
            <v>0</v>
          </cell>
          <cell r="BQ1875">
            <v>0</v>
          </cell>
          <cell r="BR1875">
            <v>0</v>
          </cell>
          <cell r="BS1875">
            <v>4.9041299999999994</v>
          </cell>
          <cell r="BT1875">
            <v>5.3996249999999995</v>
          </cell>
          <cell r="BU1875">
            <v>0</v>
          </cell>
          <cell r="BW1875">
            <v>0</v>
          </cell>
          <cell r="BX1875">
            <v>12.120569999999999</v>
          </cell>
          <cell r="BY1875">
            <v>0</v>
          </cell>
          <cell r="BZ1875">
            <v>0</v>
          </cell>
          <cell r="CA1875">
            <v>2.8205100000000001</v>
          </cell>
          <cell r="CB1875">
            <v>0</v>
          </cell>
          <cell r="CC1875">
            <v>0</v>
          </cell>
          <cell r="CD1875">
            <v>22.4</v>
          </cell>
          <cell r="CE1875">
            <v>0</v>
          </cell>
          <cell r="CF1875">
            <v>0</v>
          </cell>
          <cell r="CG1875">
            <v>0</v>
          </cell>
          <cell r="CH1875">
            <v>0</v>
          </cell>
          <cell r="CI1875">
            <v>0</v>
          </cell>
          <cell r="CJ1875">
            <v>35226.976457718047</v>
          </cell>
          <cell r="CK1875">
            <v>1853.9261855729999</v>
          </cell>
          <cell r="CL1875">
            <v>1035.2455071651</v>
          </cell>
          <cell r="CM1875">
            <v>14.280419999999999</v>
          </cell>
          <cell r="CN1875">
            <v>7253.8389392224135</v>
          </cell>
          <cell r="CO1875">
            <v>743.21111687129996</v>
          </cell>
          <cell r="CP1875">
            <v>472.50508092479998</v>
          </cell>
          <cell r="CQ1875">
            <v>6.4795499999999997</v>
          </cell>
          <cell r="CR1875">
            <v>0</v>
          </cell>
          <cell r="CS1875">
            <v>383.53631172900117</v>
          </cell>
          <cell r="CT1875">
            <v>20887.656245636495</v>
          </cell>
          <cell r="CU1875">
            <v>0</v>
          </cell>
          <cell r="CV1875">
            <v>0</v>
          </cell>
          <cell r="CW1875">
            <v>0</v>
          </cell>
          <cell r="CX1875">
            <v>0</v>
          </cell>
          <cell r="CY1875">
            <v>0</v>
          </cell>
          <cell r="CZ1875">
            <v>18.93045</v>
          </cell>
          <cell r="DA1875">
            <v>0.68500000000000005</v>
          </cell>
          <cell r="DB1875">
            <v>0</v>
          </cell>
          <cell r="DC1875">
            <v>0.63700000000000001</v>
          </cell>
        </row>
        <row r="1876">
          <cell r="C1876" t="str">
            <v>WT18x97</v>
          </cell>
          <cell r="D1876" t="str">
            <v>F</v>
          </cell>
          <cell r="E1876">
            <v>97</v>
          </cell>
          <cell r="F1876">
            <v>28.5</v>
          </cell>
          <cell r="G1876">
            <v>18.2</v>
          </cell>
          <cell r="H1876">
            <v>0</v>
          </cell>
          <cell r="I1876">
            <v>0</v>
          </cell>
          <cell r="J1876">
            <v>12.1</v>
          </cell>
          <cell r="K1876">
            <v>0</v>
          </cell>
          <cell r="L1876">
            <v>0</v>
          </cell>
          <cell r="M1876">
            <v>0.76500000000000001</v>
          </cell>
          <cell r="N1876">
            <v>1.26</v>
          </cell>
          <cell r="O1876">
            <v>0</v>
          </cell>
          <cell r="P1876">
            <v>0</v>
          </cell>
          <cell r="Q1876">
            <v>0</v>
          </cell>
          <cell r="R1876">
            <v>2.0099999999999998</v>
          </cell>
          <cell r="S1876">
            <v>2.1875</v>
          </cell>
          <cell r="T1876">
            <v>0</v>
          </cell>
          <cell r="V1876">
            <v>0</v>
          </cell>
          <cell r="W1876">
            <v>4.8</v>
          </cell>
          <cell r="X1876">
            <v>0</v>
          </cell>
          <cell r="Y1876">
            <v>0</v>
          </cell>
          <cell r="Z1876">
            <v>1.18</v>
          </cell>
          <cell r="AA1876">
            <v>0</v>
          </cell>
          <cell r="AB1876">
            <v>0</v>
          </cell>
          <cell r="AC1876">
            <v>21.2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901</v>
          </cell>
          <cell r="AJ1876">
            <v>120</v>
          </cell>
          <cell r="AK1876">
            <v>67</v>
          </cell>
          <cell r="AL1876">
            <v>5.62</v>
          </cell>
          <cell r="AM1876">
            <v>187</v>
          </cell>
          <cell r="AN1876">
            <v>48.8</v>
          </cell>
          <cell r="AO1876">
            <v>30.9</v>
          </cell>
          <cell r="AP1876">
            <v>2.56</v>
          </cell>
          <cell r="AQ1876">
            <v>0</v>
          </cell>
          <cell r="AR1876">
            <v>11.1</v>
          </cell>
          <cell r="AS1876">
            <v>92.7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7.45</v>
          </cell>
          <cell r="AZ1876">
            <v>0.68700000000000006</v>
          </cell>
          <cell r="BA1876">
            <v>0</v>
          </cell>
          <cell r="BB1876">
            <v>0.70199999999999996</v>
          </cell>
          <cell r="BD1876" t="str">
            <v>WT460x144.5</v>
          </cell>
          <cell r="BE1876" t="str">
            <v>WT460x144.5</v>
          </cell>
          <cell r="BF1876">
            <v>144.4</v>
          </cell>
          <cell r="BG1876">
            <v>184.01540849999998</v>
          </cell>
          <cell r="BH1876">
            <v>46.246199999999995</v>
          </cell>
          <cell r="BI1876">
            <v>0</v>
          </cell>
          <cell r="BJ1876">
            <v>0</v>
          </cell>
          <cell r="BK1876">
            <v>30.746099999999998</v>
          </cell>
          <cell r="BL1876">
            <v>0</v>
          </cell>
          <cell r="BM1876">
            <v>0</v>
          </cell>
          <cell r="BN1876">
            <v>1.943865</v>
          </cell>
          <cell r="BO1876">
            <v>3.20166</v>
          </cell>
          <cell r="BP1876">
            <v>0</v>
          </cell>
          <cell r="BQ1876">
            <v>0</v>
          </cell>
          <cell r="BR1876">
            <v>0</v>
          </cell>
          <cell r="BS1876">
            <v>5.1074099999999989</v>
          </cell>
          <cell r="BT1876">
            <v>5.5584375000000001</v>
          </cell>
          <cell r="BU1876">
            <v>0</v>
          </cell>
          <cell r="BW1876">
            <v>0</v>
          </cell>
          <cell r="BX1876">
            <v>12.1968</v>
          </cell>
          <cell r="BY1876">
            <v>0</v>
          </cell>
          <cell r="BZ1876">
            <v>0</v>
          </cell>
          <cell r="CA1876">
            <v>2.9983799999999996</v>
          </cell>
          <cell r="CB1876">
            <v>0</v>
          </cell>
          <cell r="CC1876">
            <v>0</v>
          </cell>
          <cell r="CD1876">
            <v>21.2</v>
          </cell>
          <cell r="CE1876">
            <v>0</v>
          </cell>
          <cell r="CF1876">
            <v>0</v>
          </cell>
          <cell r="CG1876">
            <v>0</v>
          </cell>
          <cell r="CH1876">
            <v>0</v>
          </cell>
          <cell r="CI1876">
            <v>0</v>
          </cell>
          <cell r="CJ1876">
            <v>37561.545311720656</v>
          </cell>
          <cell r="CK1876">
            <v>1968.7711705199999</v>
          </cell>
          <cell r="CL1876">
            <v>1099.230570207</v>
          </cell>
          <cell r="CM1876">
            <v>14.280419999999999</v>
          </cell>
          <cell r="CN1876">
            <v>7795.7924231873067</v>
          </cell>
          <cell r="CO1876">
            <v>800.63360934479988</v>
          </cell>
          <cell r="CP1876">
            <v>506.95857640889994</v>
          </cell>
          <cell r="CQ1876">
            <v>6.5049599999999996</v>
          </cell>
          <cell r="CR1876">
            <v>0</v>
          </cell>
          <cell r="CS1876">
            <v>462.74489784694708</v>
          </cell>
          <cell r="CT1876">
            <v>24952.135747042568</v>
          </cell>
          <cell r="CU1876">
            <v>0</v>
          </cell>
          <cell r="CV1876">
            <v>0</v>
          </cell>
          <cell r="CW1876">
            <v>0</v>
          </cell>
          <cell r="CX1876">
            <v>0</v>
          </cell>
          <cell r="CY1876">
            <v>0</v>
          </cell>
          <cell r="CZ1876">
            <v>18.93045</v>
          </cell>
          <cell r="DA1876">
            <v>0.68700000000000006</v>
          </cell>
          <cell r="DB1876">
            <v>0</v>
          </cell>
          <cell r="DC1876">
            <v>0.7</v>
          </cell>
        </row>
        <row r="1877">
          <cell r="C1877" t="str">
            <v>WT2.5x8</v>
          </cell>
          <cell r="D1877" t="str">
            <v>F</v>
          </cell>
          <cell r="E1877">
            <v>8</v>
          </cell>
          <cell r="F1877">
            <v>2.35</v>
          </cell>
          <cell r="G1877">
            <v>2.5099999999999998</v>
          </cell>
          <cell r="H1877">
            <v>0</v>
          </cell>
          <cell r="I1877">
            <v>0</v>
          </cell>
          <cell r="J1877">
            <v>5</v>
          </cell>
          <cell r="K1877">
            <v>0</v>
          </cell>
          <cell r="L1877">
            <v>0</v>
          </cell>
          <cell r="M1877">
            <v>0.24</v>
          </cell>
          <cell r="N1877">
            <v>0.36</v>
          </cell>
          <cell r="O1877">
            <v>0</v>
          </cell>
          <cell r="P1877">
            <v>0</v>
          </cell>
          <cell r="Q1877">
            <v>0</v>
          </cell>
          <cell r="R1877">
            <v>0.66</v>
          </cell>
          <cell r="S1877">
            <v>0.75</v>
          </cell>
          <cell r="T1877">
            <v>0</v>
          </cell>
          <cell r="V1877">
            <v>0</v>
          </cell>
          <cell r="W1877">
            <v>0.45800000000000002</v>
          </cell>
          <cell r="X1877">
            <v>0</v>
          </cell>
          <cell r="Y1877">
            <v>0</v>
          </cell>
          <cell r="Z1877">
            <v>0.23499999999999999</v>
          </cell>
          <cell r="AA1877">
            <v>0</v>
          </cell>
          <cell r="AB1877">
            <v>0</v>
          </cell>
          <cell r="AC1877">
            <v>7.69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0.84499999999999997</v>
          </cell>
          <cell r="AJ1877">
            <v>0.80100000000000005</v>
          </cell>
          <cell r="AK1877">
            <v>0.41299999999999998</v>
          </cell>
          <cell r="AL1877">
            <v>0.59899999999999998</v>
          </cell>
          <cell r="AM1877">
            <v>3.75</v>
          </cell>
          <cell r="AN1877">
            <v>2.2799999999999998</v>
          </cell>
          <cell r="AO1877">
            <v>1.5</v>
          </cell>
          <cell r="AP1877">
            <v>1.26</v>
          </cell>
          <cell r="AQ1877">
            <v>0</v>
          </cell>
          <cell r="AR1877">
            <v>9.5799999999999996E-2</v>
          </cell>
          <cell r="AS1877">
            <v>4.53E-2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1.43</v>
          </cell>
          <cell r="AZ1877">
            <v>0.96199999999999997</v>
          </cell>
          <cell r="BA1877">
            <v>0</v>
          </cell>
          <cell r="BB1877">
            <v>1</v>
          </cell>
          <cell r="BD1877" t="str">
            <v>WT65x11.9</v>
          </cell>
          <cell r="BE1877" t="str">
            <v>WT65x11.9</v>
          </cell>
          <cell r="BF1877">
            <v>12</v>
          </cell>
          <cell r="BG1877">
            <v>15.17320035</v>
          </cell>
          <cell r="BH1877">
            <v>6.3779099999999991</v>
          </cell>
          <cell r="BI1877">
            <v>0</v>
          </cell>
          <cell r="BJ1877">
            <v>0</v>
          </cell>
          <cell r="BK1877">
            <v>12.705</v>
          </cell>
          <cell r="BL1877">
            <v>0</v>
          </cell>
          <cell r="BM1877">
            <v>0</v>
          </cell>
          <cell r="BN1877">
            <v>0.60983999999999994</v>
          </cell>
          <cell r="BO1877">
            <v>0.91475999999999991</v>
          </cell>
          <cell r="BP1877">
            <v>0</v>
          </cell>
          <cell r="BQ1877">
            <v>0</v>
          </cell>
          <cell r="BR1877">
            <v>0</v>
          </cell>
          <cell r="BS1877">
            <v>1.67706</v>
          </cell>
          <cell r="BT1877">
            <v>1.9057499999999998</v>
          </cell>
          <cell r="BU1877">
            <v>0</v>
          </cell>
          <cell r="BW1877">
            <v>0</v>
          </cell>
          <cell r="BX1877">
            <v>1.163778</v>
          </cell>
          <cell r="BY1877">
            <v>0</v>
          </cell>
          <cell r="BZ1877">
            <v>0</v>
          </cell>
          <cell r="CA1877">
            <v>0.59713499999999997</v>
          </cell>
          <cell r="CB1877">
            <v>0</v>
          </cell>
          <cell r="CC1877">
            <v>0</v>
          </cell>
          <cell r="CD1877">
            <v>7.69</v>
          </cell>
          <cell r="CE1877">
            <v>0</v>
          </cell>
          <cell r="CF1877">
            <v>0</v>
          </cell>
          <cell r="CG1877">
            <v>0</v>
          </cell>
          <cell r="CH1877">
            <v>0</v>
          </cell>
          <cell r="CI1877">
            <v>0</v>
          </cell>
          <cell r="CJ1877">
            <v>35.226976457718045</v>
          </cell>
          <cell r="CK1877">
            <v>13.141547563221</v>
          </cell>
          <cell r="CL1877">
            <v>6.7758541118729996</v>
          </cell>
          <cell r="CM1877">
            <v>1.5220589999999998</v>
          </cell>
          <cell r="CN1877">
            <v>156.33273575910374</v>
          </cell>
          <cell r="CO1877">
            <v>37.406652239879996</v>
          </cell>
          <cell r="CP1877">
            <v>24.609639631499999</v>
          </cell>
          <cell r="CQ1877">
            <v>3.20166</v>
          </cell>
          <cell r="CR1877">
            <v>0</v>
          </cell>
          <cell r="CS1877">
            <v>3.9937802895259034</v>
          </cell>
          <cell r="CT1877">
            <v>12.193438504218213</v>
          </cell>
          <cell r="CU1877">
            <v>0</v>
          </cell>
          <cell r="CV1877">
            <v>0</v>
          </cell>
          <cell r="CW1877">
            <v>0</v>
          </cell>
          <cell r="CX1877">
            <v>0</v>
          </cell>
          <cell r="CY1877">
            <v>0</v>
          </cell>
          <cell r="CZ1877">
            <v>3.6336299999999997</v>
          </cell>
          <cell r="DA1877">
            <v>0.96199999999999997</v>
          </cell>
          <cell r="DB1877">
            <v>0</v>
          </cell>
          <cell r="DC1877">
            <v>1</v>
          </cell>
        </row>
        <row r="1878">
          <cell r="C1878" t="str">
            <v>WT2.5x9.5</v>
          </cell>
          <cell r="D1878" t="str">
            <v>F</v>
          </cell>
          <cell r="E1878">
            <v>9.5</v>
          </cell>
          <cell r="F1878">
            <v>2.78</v>
          </cell>
          <cell r="G1878">
            <v>2.58</v>
          </cell>
          <cell r="H1878">
            <v>0</v>
          </cell>
          <cell r="I1878">
            <v>0</v>
          </cell>
          <cell r="J1878">
            <v>5.03</v>
          </cell>
          <cell r="K1878">
            <v>0</v>
          </cell>
          <cell r="L1878">
            <v>0</v>
          </cell>
          <cell r="M1878">
            <v>0.27</v>
          </cell>
          <cell r="N1878">
            <v>0.43</v>
          </cell>
          <cell r="O1878">
            <v>0</v>
          </cell>
          <cell r="P1878">
            <v>0</v>
          </cell>
          <cell r="Q1878">
            <v>0</v>
          </cell>
          <cell r="R1878">
            <v>0.73</v>
          </cell>
          <cell r="S1878">
            <v>0.8125</v>
          </cell>
          <cell r="T1878">
            <v>0</v>
          </cell>
          <cell r="V1878">
            <v>0</v>
          </cell>
          <cell r="W1878">
            <v>0.48699999999999999</v>
          </cell>
          <cell r="X1878">
            <v>0</v>
          </cell>
          <cell r="Y1878">
            <v>0</v>
          </cell>
          <cell r="Z1878">
            <v>0.27600000000000002</v>
          </cell>
          <cell r="AA1878">
            <v>0</v>
          </cell>
          <cell r="AB1878">
            <v>0</v>
          </cell>
          <cell r="AC1878">
            <v>6.83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1.01</v>
          </cell>
          <cell r="AJ1878">
            <v>0.97</v>
          </cell>
          <cell r="AK1878">
            <v>0.48499999999999999</v>
          </cell>
          <cell r="AL1878">
            <v>0.60399999999999998</v>
          </cell>
          <cell r="AM1878">
            <v>4.5599999999999996</v>
          </cell>
          <cell r="AN1878">
            <v>2.76</v>
          </cell>
          <cell r="AO1878">
            <v>1.81</v>
          </cell>
          <cell r="AP1878">
            <v>1.28</v>
          </cell>
          <cell r="AQ1878">
            <v>0</v>
          </cell>
          <cell r="AR1878">
            <v>0.157</v>
          </cell>
          <cell r="AS1878">
            <v>7.7499999999999999E-2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1.44</v>
          </cell>
          <cell r="AZ1878">
            <v>0.96399999999999997</v>
          </cell>
          <cell r="BA1878">
            <v>0</v>
          </cell>
          <cell r="BB1878">
            <v>1</v>
          </cell>
          <cell r="BD1878" t="str">
            <v>WT65x14.05</v>
          </cell>
          <cell r="BE1878" t="str">
            <v>WT65x14.05</v>
          </cell>
          <cell r="BF1878">
            <v>14.2</v>
          </cell>
          <cell r="BG1878">
            <v>17.949573179999998</v>
          </cell>
          <cell r="BH1878">
            <v>6.5557800000000004</v>
          </cell>
          <cell r="BI1878">
            <v>0</v>
          </cell>
          <cell r="BJ1878">
            <v>0</v>
          </cell>
          <cell r="BK1878">
            <v>12.781230000000001</v>
          </cell>
          <cell r="BL1878">
            <v>0</v>
          </cell>
          <cell r="BM1878">
            <v>0</v>
          </cell>
          <cell r="BN1878">
            <v>0.68607000000000007</v>
          </cell>
          <cell r="BO1878">
            <v>1.09263</v>
          </cell>
          <cell r="BP1878">
            <v>0</v>
          </cell>
          <cell r="BQ1878">
            <v>0</v>
          </cell>
          <cell r="BR1878">
            <v>0</v>
          </cell>
          <cell r="BS1878">
            <v>1.85493</v>
          </cell>
          <cell r="BT1878">
            <v>2.0645625000000001</v>
          </cell>
          <cell r="BU1878">
            <v>0</v>
          </cell>
          <cell r="BW1878">
            <v>0</v>
          </cell>
          <cell r="BX1878">
            <v>1.2374669999999999</v>
          </cell>
          <cell r="BY1878">
            <v>0</v>
          </cell>
          <cell r="BZ1878">
            <v>0</v>
          </cell>
          <cell r="CA1878">
            <v>0.70131600000000005</v>
          </cell>
          <cell r="CB1878">
            <v>0</v>
          </cell>
          <cell r="CC1878">
            <v>0</v>
          </cell>
          <cell r="CD1878">
            <v>6.83</v>
          </cell>
          <cell r="CE1878">
            <v>0</v>
          </cell>
          <cell r="CF1878">
            <v>0</v>
          </cell>
          <cell r="CG1878">
            <v>0</v>
          </cell>
          <cell r="CH1878">
            <v>0</v>
          </cell>
          <cell r="CI1878">
            <v>0</v>
          </cell>
          <cell r="CJ1878">
            <v>42.10561683111861</v>
          </cell>
          <cell r="CK1878">
            <v>15.914233628369999</v>
          </cell>
          <cell r="CL1878">
            <v>7.9571168141849995</v>
          </cell>
          <cell r="CM1878">
            <v>1.534764</v>
          </cell>
          <cell r="CN1878">
            <v>190.10060668307014</v>
          </cell>
          <cell r="CO1878">
            <v>45.281736921959997</v>
          </cell>
          <cell r="CP1878">
            <v>29.69563182201</v>
          </cell>
          <cell r="CQ1878">
            <v>3.2524799999999998</v>
          </cell>
          <cell r="CR1878">
            <v>0</v>
          </cell>
          <cell r="CS1878">
            <v>6.5451305371144768</v>
          </cell>
          <cell r="CT1878">
            <v>20.860739162845729</v>
          </cell>
          <cell r="CU1878">
            <v>0</v>
          </cell>
          <cell r="CV1878">
            <v>0</v>
          </cell>
          <cell r="CW1878">
            <v>0</v>
          </cell>
          <cell r="CX1878">
            <v>0</v>
          </cell>
          <cell r="CY1878">
            <v>0</v>
          </cell>
          <cell r="CZ1878">
            <v>3.6590399999999996</v>
          </cell>
          <cell r="DA1878">
            <v>0.96399999999999997</v>
          </cell>
          <cell r="DB1878">
            <v>0</v>
          </cell>
          <cell r="DC1878">
            <v>1</v>
          </cell>
        </row>
        <row r="1879">
          <cell r="C1879" t="str">
            <v>WT20x105.5</v>
          </cell>
          <cell r="D1879" t="str">
            <v>F</v>
          </cell>
          <cell r="E1879">
            <v>105.5</v>
          </cell>
          <cell r="F1879">
            <v>31</v>
          </cell>
          <cell r="G1879">
            <v>19.7</v>
          </cell>
          <cell r="H1879">
            <v>0</v>
          </cell>
          <cell r="I1879">
            <v>0</v>
          </cell>
          <cell r="J1879">
            <v>11.8</v>
          </cell>
          <cell r="K1879">
            <v>0</v>
          </cell>
          <cell r="L1879">
            <v>0</v>
          </cell>
          <cell r="M1879">
            <v>0.75</v>
          </cell>
          <cell r="N1879">
            <v>1.42</v>
          </cell>
          <cell r="O1879">
            <v>0</v>
          </cell>
          <cell r="P1879">
            <v>0</v>
          </cell>
          <cell r="Q1879">
            <v>0</v>
          </cell>
          <cell r="R1879">
            <v>2.6</v>
          </cell>
          <cell r="S1879">
            <v>2.6875</v>
          </cell>
          <cell r="T1879">
            <v>0</v>
          </cell>
          <cell r="V1879">
            <v>0</v>
          </cell>
          <cell r="W1879">
            <v>5.08</v>
          </cell>
          <cell r="X1879">
            <v>0</v>
          </cell>
          <cell r="Y1879">
            <v>0</v>
          </cell>
          <cell r="Z1879">
            <v>1.31</v>
          </cell>
          <cell r="AA1879">
            <v>0</v>
          </cell>
          <cell r="AB1879">
            <v>0</v>
          </cell>
          <cell r="AC1879">
            <v>22.8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1120</v>
          </cell>
          <cell r="AJ1879">
            <v>137</v>
          </cell>
          <cell r="AK1879">
            <v>76.7</v>
          </cell>
          <cell r="AL1879">
            <v>6.01</v>
          </cell>
          <cell r="AM1879">
            <v>195</v>
          </cell>
          <cell r="AN1879">
            <v>52.1</v>
          </cell>
          <cell r="AO1879">
            <v>33</v>
          </cell>
          <cell r="AP1879">
            <v>2.5099999999999998</v>
          </cell>
          <cell r="AQ1879">
            <v>0</v>
          </cell>
          <cell r="AR1879">
            <v>15.2</v>
          </cell>
          <cell r="AS1879">
            <v>113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7.84</v>
          </cell>
          <cell r="AZ1879">
            <v>0.68899999999999995</v>
          </cell>
          <cell r="BA1879">
            <v>0</v>
          </cell>
          <cell r="BB1879">
            <v>0.58099999999999996</v>
          </cell>
          <cell r="BD1879" t="str">
            <v>WT500x157</v>
          </cell>
          <cell r="BE1879" t="str">
            <v>WT500x157</v>
          </cell>
          <cell r="BF1879">
            <v>157.1</v>
          </cell>
          <cell r="BG1879">
            <v>200.15711099999999</v>
          </cell>
          <cell r="BH1879">
            <v>50.057699999999997</v>
          </cell>
          <cell r="BI1879">
            <v>0</v>
          </cell>
          <cell r="BJ1879">
            <v>0</v>
          </cell>
          <cell r="BK1879">
            <v>29.983800000000002</v>
          </cell>
          <cell r="BL1879">
            <v>0</v>
          </cell>
          <cell r="BM1879">
            <v>0</v>
          </cell>
          <cell r="BN1879">
            <v>1.9057499999999998</v>
          </cell>
          <cell r="BO1879">
            <v>3.6082199999999998</v>
          </cell>
          <cell r="BP1879">
            <v>0</v>
          </cell>
          <cell r="BQ1879">
            <v>0</v>
          </cell>
          <cell r="BR1879">
            <v>0</v>
          </cell>
          <cell r="BS1879">
            <v>6.6066000000000003</v>
          </cell>
          <cell r="BT1879">
            <v>6.8289374999999994</v>
          </cell>
          <cell r="BU1879">
            <v>0</v>
          </cell>
          <cell r="BW1879">
            <v>0</v>
          </cell>
          <cell r="BX1879">
            <v>12.90828</v>
          </cell>
          <cell r="BY1879">
            <v>0</v>
          </cell>
          <cell r="BZ1879">
            <v>0</v>
          </cell>
          <cell r="CA1879">
            <v>3.3287100000000001</v>
          </cell>
          <cell r="CB1879">
            <v>0</v>
          </cell>
          <cell r="CC1879">
            <v>0</v>
          </cell>
          <cell r="CD1879">
            <v>22.8</v>
          </cell>
          <cell r="CE1879">
            <v>0</v>
          </cell>
          <cell r="CF1879">
            <v>0</v>
          </cell>
          <cell r="CG1879">
            <v>0</v>
          </cell>
          <cell r="CH1879">
            <v>0</v>
          </cell>
          <cell r="CI1879">
            <v>0</v>
          </cell>
          <cell r="CJ1879">
            <v>46691.37708005232</v>
          </cell>
          <cell r="CK1879">
            <v>2247.6804196769999</v>
          </cell>
          <cell r="CL1879">
            <v>1258.3729064907</v>
          </cell>
          <cell r="CM1879">
            <v>15.271409999999999</v>
          </cell>
          <cell r="CN1879">
            <v>8129.3022594733948</v>
          </cell>
          <cell r="CO1879">
            <v>854.77481653409995</v>
          </cell>
          <cell r="CP1879">
            <v>541.41207189299996</v>
          </cell>
          <cell r="CQ1879">
            <v>6.3779099999999991</v>
          </cell>
          <cell r="CR1879">
            <v>0</v>
          </cell>
          <cell r="CS1879">
            <v>633.66868894356719</v>
          </cell>
          <cell r="CT1879">
            <v>30416.30355356861</v>
          </cell>
          <cell r="CU1879">
            <v>0</v>
          </cell>
          <cell r="CV1879">
            <v>0</v>
          </cell>
          <cell r="CW1879">
            <v>0</v>
          </cell>
          <cell r="CX1879">
            <v>0</v>
          </cell>
          <cell r="CY1879">
            <v>0</v>
          </cell>
          <cell r="CZ1879">
            <v>19.92144</v>
          </cell>
          <cell r="DA1879">
            <v>0.68899999999999995</v>
          </cell>
          <cell r="DB1879">
            <v>0</v>
          </cell>
          <cell r="DC1879">
            <v>0.58099999999999996</v>
          </cell>
        </row>
        <row r="1880">
          <cell r="C1880" t="str">
            <v>WT20x107.5</v>
          </cell>
          <cell r="D1880" t="str">
            <v>F</v>
          </cell>
          <cell r="E1880">
            <v>107.5</v>
          </cell>
          <cell r="F1880">
            <v>31.7</v>
          </cell>
          <cell r="G1880">
            <v>19.5</v>
          </cell>
          <cell r="H1880">
            <v>0</v>
          </cell>
          <cell r="I1880">
            <v>0</v>
          </cell>
          <cell r="J1880">
            <v>15.8</v>
          </cell>
          <cell r="K1880">
            <v>0</v>
          </cell>
          <cell r="L1880">
            <v>0</v>
          </cell>
          <cell r="M1880">
            <v>0.65</v>
          </cell>
          <cell r="N1880">
            <v>1.22</v>
          </cell>
          <cell r="O1880">
            <v>0</v>
          </cell>
          <cell r="P1880">
            <v>0</v>
          </cell>
          <cell r="Q1880">
            <v>0</v>
          </cell>
          <cell r="R1880">
            <v>2.4</v>
          </cell>
          <cell r="S1880">
            <v>2.5</v>
          </cell>
          <cell r="T1880">
            <v>0</v>
          </cell>
          <cell r="V1880">
            <v>0</v>
          </cell>
          <cell r="W1880">
            <v>4.28</v>
          </cell>
          <cell r="X1880">
            <v>0</v>
          </cell>
          <cell r="Y1880">
            <v>0</v>
          </cell>
          <cell r="Z1880">
            <v>1.01</v>
          </cell>
          <cell r="AA1880">
            <v>0</v>
          </cell>
          <cell r="AB1880">
            <v>0</v>
          </cell>
          <cell r="AC1880">
            <v>26.3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1030</v>
          </cell>
          <cell r="AJ1880">
            <v>120</v>
          </cell>
          <cell r="AK1880">
            <v>68</v>
          </cell>
          <cell r="AL1880">
            <v>5.71</v>
          </cell>
          <cell r="AM1880">
            <v>398</v>
          </cell>
          <cell r="AN1880">
            <v>77.8</v>
          </cell>
          <cell r="AO1880">
            <v>50.5</v>
          </cell>
          <cell r="AP1880">
            <v>3.54</v>
          </cell>
          <cell r="AQ1880">
            <v>0</v>
          </cell>
          <cell r="AR1880">
            <v>12.4</v>
          </cell>
          <cell r="AS1880">
            <v>101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7.65</v>
          </cell>
          <cell r="AZ1880">
            <v>0.77</v>
          </cell>
          <cell r="BA1880">
            <v>0</v>
          </cell>
          <cell r="BB1880">
            <v>0.44500000000000001</v>
          </cell>
          <cell r="BD1880" t="str">
            <v>WT500x160.5</v>
          </cell>
          <cell r="BE1880" t="str">
            <v>WT500x160.5</v>
          </cell>
          <cell r="BF1880">
            <v>160</v>
          </cell>
          <cell r="BG1880">
            <v>204.67678769999998</v>
          </cell>
          <cell r="BH1880">
            <v>49.549500000000002</v>
          </cell>
          <cell r="BI1880">
            <v>0</v>
          </cell>
          <cell r="BJ1880">
            <v>0</v>
          </cell>
          <cell r="BK1880">
            <v>40.147800000000004</v>
          </cell>
          <cell r="BL1880">
            <v>0</v>
          </cell>
          <cell r="BM1880">
            <v>0</v>
          </cell>
          <cell r="BN1880">
            <v>1.6516500000000001</v>
          </cell>
          <cell r="BO1880">
            <v>3.1000199999999998</v>
          </cell>
          <cell r="BP1880">
            <v>0</v>
          </cell>
          <cell r="BQ1880">
            <v>0</v>
          </cell>
          <cell r="BR1880">
            <v>0</v>
          </cell>
          <cell r="BS1880">
            <v>6.0983999999999998</v>
          </cell>
          <cell r="BT1880">
            <v>6.3525</v>
          </cell>
          <cell r="BU1880">
            <v>0</v>
          </cell>
          <cell r="BW1880">
            <v>0</v>
          </cell>
          <cell r="BX1880">
            <v>10.87548</v>
          </cell>
          <cell r="BY1880">
            <v>0</v>
          </cell>
          <cell r="BZ1880">
            <v>0</v>
          </cell>
          <cell r="CA1880">
            <v>2.5664099999999999</v>
          </cell>
          <cell r="CB1880">
            <v>0</v>
          </cell>
          <cell r="CC1880">
            <v>0</v>
          </cell>
          <cell r="CD1880">
            <v>26.3</v>
          </cell>
          <cell r="CE1880">
            <v>0</v>
          </cell>
          <cell r="CF1880">
            <v>0</v>
          </cell>
          <cell r="CG1880">
            <v>0</v>
          </cell>
          <cell r="CH1880">
            <v>0</v>
          </cell>
          <cell r="CI1880">
            <v>0</v>
          </cell>
          <cell r="CJ1880">
            <v>42939.391421833825</v>
          </cell>
          <cell r="CK1880">
            <v>1968.7711705199999</v>
          </cell>
          <cell r="CL1880">
            <v>1115.6369966279999</v>
          </cell>
          <cell r="CM1880">
            <v>14.50911</v>
          </cell>
          <cell r="CN1880">
            <v>16592.114355232876</v>
          </cell>
          <cell r="CO1880">
            <v>1276.4199755538</v>
          </cell>
          <cell r="CP1880">
            <v>828.52453426049999</v>
          </cell>
          <cell r="CQ1880">
            <v>8.9951399999999992</v>
          </cell>
          <cell r="CR1880">
            <v>0</v>
          </cell>
          <cell r="CS1880">
            <v>516.94024624343638</v>
          </cell>
          <cell r="CT1880">
            <v>27186.253618676368</v>
          </cell>
          <cell r="CU1880">
            <v>0</v>
          </cell>
          <cell r="CV1880">
            <v>0</v>
          </cell>
          <cell r="CW1880">
            <v>0</v>
          </cell>
          <cell r="CX1880">
            <v>0</v>
          </cell>
          <cell r="CY1880">
            <v>0</v>
          </cell>
          <cell r="CZ1880">
            <v>19.438649999999999</v>
          </cell>
          <cell r="DA1880">
            <v>0.77</v>
          </cell>
          <cell r="DB1880">
            <v>0</v>
          </cell>
          <cell r="DC1880">
            <v>0.44500000000000001</v>
          </cell>
        </row>
        <row r="1881">
          <cell r="C1881" t="str">
            <v>WT20x117.5</v>
          </cell>
          <cell r="D1881" t="str">
            <v>F</v>
          </cell>
          <cell r="E1881">
            <v>117.5</v>
          </cell>
          <cell r="F1881">
            <v>34.5</v>
          </cell>
          <cell r="G1881">
            <v>19.8</v>
          </cell>
          <cell r="H1881">
            <v>0</v>
          </cell>
          <cell r="I1881">
            <v>0</v>
          </cell>
          <cell r="J1881">
            <v>11.9</v>
          </cell>
          <cell r="K1881">
            <v>0</v>
          </cell>
          <cell r="L1881">
            <v>0</v>
          </cell>
          <cell r="M1881">
            <v>0.83</v>
          </cell>
          <cell r="N1881">
            <v>1.58</v>
          </cell>
          <cell r="O1881">
            <v>0</v>
          </cell>
          <cell r="P1881">
            <v>0</v>
          </cell>
          <cell r="Q1881">
            <v>0</v>
          </cell>
          <cell r="R1881">
            <v>2.76</v>
          </cell>
          <cell r="S1881">
            <v>2.875</v>
          </cell>
          <cell r="T1881">
            <v>0</v>
          </cell>
          <cell r="V1881">
            <v>0</v>
          </cell>
          <cell r="W1881">
            <v>5.17</v>
          </cell>
          <cell r="X1881">
            <v>0</v>
          </cell>
          <cell r="Y1881">
            <v>0</v>
          </cell>
          <cell r="Z1881">
            <v>1.45</v>
          </cell>
          <cell r="AA1881">
            <v>0</v>
          </cell>
          <cell r="AB1881">
            <v>0</v>
          </cell>
          <cell r="AC1881">
            <v>20.6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1260</v>
          </cell>
          <cell r="AJ1881">
            <v>153</v>
          </cell>
          <cell r="AK1881">
            <v>85.7</v>
          </cell>
          <cell r="AL1881">
            <v>6.04</v>
          </cell>
          <cell r="AM1881">
            <v>222</v>
          </cell>
          <cell r="AN1881">
            <v>59</v>
          </cell>
          <cell r="AO1881">
            <v>37.299999999999997</v>
          </cell>
          <cell r="AP1881">
            <v>2.54</v>
          </cell>
          <cell r="AQ1881">
            <v>0</v>
          </cell>
          <cell r="AR1881">
            <v>20.6</v>
          </cell>
          <cell r="AS1881">
            <v>156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7.88</v>
          </cell>
          <cell r="AZ1881">
            <v>0.69099999999999995</v>
          </cell>
          <cell r="BA1881">
            <v>0</v>
          </cell>
          <cell r="BB1881">
            <v>0.69899999999999995</v>
          </cell>
          <cell r="BD1881" t="str">
            <v>WT500x175</v>
          </cell>
          <cell r="BE1881" t="str">
            <v>WT500x175</v>
          </cell>
          <cell r="BF1881">
            <v>174.9</v>
          </cell>
          <cell r="BG1881">
            <v>222.7554945</v>
          </cell>
          <cell r="BH1881">
            <v>50.311799999999998</v>
          </cell>
          <cell r="BI1881">
            <v>0</v>
          </cell>
          <cell r="BJ1881">
            <v>0</v>
          </cell>
          <cell r="BK1881">
            <v>30.2379</v>
          </cell>
          <cell r="BL1881">
            <v>0</v>
          </cell>
          <cell r="BM1881">
            <v>0</v>
          </cell>
          <cell r="BN1881">
            <v>2.1090299999999997</v>
          </cell>
          <cell r="BO1881">
            <v>4.01478</v>
          </cell>
          <cell r="BP1881">
            <v>0</v>
          </cell>
          <cell r="BQ1881">
            <v>0</v>
          </cell>
          <cell r="BR1881">
            <v>0</v>
          </cell>
          <cell r="BS1881">
            <v>7.0131599999999992</v>
          </cell>
          <cell r="BT1881">
            <v>7.3053749999999997</v>
          </cell>
          <cell r="BU1881">
            <v>0</v>
          </cell>
          <cell r="BW1881">
            <v>0</v>
          </cell>
          <cell r="BX1881">
            <v>13.13697</v>
          </cell>
          <cell r="BY1881">
            <v>0</v>
          </cell>
          <cell r="BZ1881">
            <v>0</v>
          </cell>
          <cell r="CA1881">
            <v>3.6844499999999996</v>
          </cell>
          <cell r="CB1881">
            <v>0</v>
          </cell>
          <cell r="CC1881">
            <v>0</v>
          </cell>
          <cell r="CD1881">
            <v>20.6</v>
          </cell>
          <cell r="CE1881">
            <v>0</v>
          </cell>
          <cell r="CF1881">
            <v>0</v>
          </cell>
          <cell r="CG1881">
            <v>0</v>
          </cell>
          <cell r="CH1881">
            <v>0</v>
          </cell>
          <cell r="CI1881">
            <v>0</v>
          </cell>
          <cell r="CJ1881">
            <v>52527.799215058862</v>
          </cell>
          <cell r="CK1881">
            <v>2510.1832424129998</v>
          </cell>
          <cell r="CL1881">
            <v>1406.0307442797</v>
          </cell>
          <cell r="CM1881">
            <v>15.34764</v>
          </cell>
          <cell r="CN1881">
            <v>9254.8979569389412</v>
          </cell>
          <cell r="CO1881">
            <v>967.97915883899998</v>
          </cell>
          <cell r="CP1881">
            <v>611.95970550329992</v>
          </cell>
          <cell r="CQ1881">
            <v>6.4541399999999998</v>
          </cell>
          <cell r="CR1881">
            <v>0</v>
          </cell>
          <cell r="CS1881">
            <v>858.78782843667659</v>
          </cell>
          <cell r="CT1881">
            <v>41990.649153599144</v>
          </cell>
          <cell r="CU1881">
            <v>0</v>
          </cell>
          <cell r="CV1881">
            <v>0</v>
          </cell>
          <cell r="CW1881">
            <v>0</v>
          </cell>
          <cell r="CX1881">
            <v>0</v>
          </cell>
          <cell r="CY1881">
            <v>0</v>
          </cell>
          <cell r="CZ1881">
            <v>20.02308</v>
          </cell>
          <cell r="DA1881">
            <v>0.69099999999999995</v>
          </cell>
          <cell r="DB1881">
            <v>0</v>
          </cell>
          <cell r="DC1881">
            <v>0.69600000000000006</v>
          </cell>
        </row>
        <row r="1882">
          <cell r="C1882" t="str">
            <v>WT20x124.5</v>
          </cell>
          <cell r="D1882" t="str">
            <v>F</v>
          </cell>
          <cell r="E1882">
            <v>124.5</v>
          </cell>
          <cell r="F1882">
            <v>36.700000000000003</v>
          </cell>
          <cell r="G1882">
            <v>19.7</v>
          </cell>
          <cell r="H1882">
            <v>0</v>
          </cell>
          <cell r="I1882">
            <v>0</v>
          </cell>
          <cell r="J1882">
            <v>15.8</v>
          </cell>
          <cell r="K1882">
            <v>0</v>
          </cell>
          <cell r="L1882">
            <v>0</v>
          </cell>
          <cell r="M1882">
            <v>0.75</v>
          </cell>
          <cell r="N1882">
            <v>1.42</v>
          </cell>
          <cell r="O1882">
            <v>0</v>
          </cell>
          <cell r="P1882">
            <v>0</v>
          </cell>
          <cell r="Q1882">
            <v>0</v>
          </cell>
          <cell r="R1882">
            <v>2.6</v>
          </cell>
          <cell r="S1882">
            <v>2.6875</v>
          </cell>
          <cell r="T1882">
            <v>0</v>
          </cell>
          <cell r="V1882">
            <v>0</v>
          </cell>
          <cell r="W1882">
            <v>4.41</v>
          </cell>
          <cell r="X1882">
            <v>0</v>
          </cell>
          <cell r="Y1882">
            <v>0</v>
          </cell>
          <cell r="Z1882">
            <v>1.1599999999999999</v>
          </cell>
          <cell r="AA1882">
            <v>0</v>
          </cell>
          <cell r="AB1882">
            <v>0</v>
          </cell>
          <cell r="AC1882">
            <v>22.8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1210</v>
          </cell>
          <cell r="AJ1882">
            <v>140</v>
          </cell>
          <cell r="AK1882">
            <v>79.400000000000006</v>
          </cell>
          <cell r="AL1882">
            <v>5.75</v>
          </cell>
          <cell r="AM1882">
            <v>463</v>
          </cell>
          <cell r="AN1882">
            <v>90.8</v>
          </cell>
          <cell r="AO1882">
            <v>58.8</v>
          </cell>
          <cell r="AP1882">
            <v>3.55</v>
          </cell>
          <cell r="AQ1882">
            <v>0</v>
          </cell>
          <cell r="AR1882">
            <v>19</v>
          </cell>
          <cell r="AS1882">
            <v>158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7.7</v>
          </cell>
          <cell r="AZ1882">
            <v>0.76900000000000002</v>
          </cell>
          <cell r="BA1882">
            <v>0</v>
          </cell>
          <cell r="BB1882">
            <v>0.57999999999999996</v>
          </cell>
          <cell r="BD1882" t="str">
            <v>WT500x185.5</v>
          </cell>
          <cell r="BE1882" t="str">
            <v>WT500x185.5</v>
          </cell>
          <cell r="BF1882">
            <v>185.29999999999998</v>
          </cell>
          <cell r="BG1882">
            <v>236.96019269999999</v>
          </cell>
          <cell r="BH1882">
            <v>50.057699999999997</v>
          </cell>
          <cell r="BI1882">
            <v>0</v>
          </cell>
          <cell r="BJ1882">
            <v>0</v>
          </cell>
          <cell r="BK1882">
            <v>40.147800000000004</v>
          </cell>
          <cell r="BL1882">
            <v>0</v>
          </cell>
          <cell r="BM1882">
            <v>0</v>
          </cell>
          <cell r="BN1882">
            <v>1.9057499999999998</v>
          </cell>
          <cell r="BO1882">
            <v>3.6082199999999998</v>
          </cell>
          <cell r="BP1882">
            <v>0</v>
          </cell>
          <cell r="BQ1882">
            <v>0</v>
          </cell>
          <cell r="BR1882">
            <v>0</v>
          </cell>
          <cell r="BS1882">
            <v>6.6066000000000003</v>
          </cell>
          <cell r="BT1882">
            <v>6.8289374999999994</v>
          </cell>
          <cell r="BU1882">
            <v>0</v>
          </cell>
          <cell r="BW1882">
            <v>0</v>
          </cell>
          <cell r="BX1882">
            <v>11.20581</v>
          </cell>
          <cell r="BY1882">
            <v>0</v>
          </cell>
          <cell r="BZ1882">
            <v>0</v>
          </cell>
          <cell r="CA1882">
            <v>2.9475599999999997</v>
          </cell>
          <cell r="CB1882">
            <v>0</v>
          </cell>
          <cell r="CC1882">
            <v>0</v>
          </cell>
          <cell r="CD1882">
            <v>22.8</v>
          </cell>
          <cell r="CE1882">
            <v>0</v>
          </cell>
          <cell r="CF1882">
            <v>0</v>
          </cell>
          <cell r="CG1882">
            <v>0</v>
          </cell>
          <cell r="CH1882">
            <v>0</v>
          </cell>
          <cell r="CI1882">
            <v>0</v>
          </cell>
          <cell r="CJ1882">
            <v>50443.362738270807</v>
          </cell>
          <cell r="CK1882">
            <v>2296.8996989399998</v>
          </cell>
          <cell r="CL1882">
            <v>1302.6702578274001</v>
          </cell>
          <cell r="CM1882">
            <v>14.610749999999999</v>
          </cell>
          <cell r="CN1882">
            <v>19301.881775057343</v>
          </cell>
          <cell r="CO1882">
            <v>1489.7035190267998</v>
          </cell>
          <cell r="CP1882">
            <v>964.69787355479991</v>
          </cell>
          <cell r="CQ1882">
            <v>9.0205500000000001</v>
          </cell>
          <cell r="CR1882">
            <v>0</v>
          </cell>
          <cell r="CS1882">
            <v>792.08586117945902</v>
          </cell>
          <cell r="CT1882">
            <v>42528.990809414521</v>
          </cell>
          <cell r="CU1882">
            <v>0</v>
          </cell>
          <cell r="CV1882">
            <v>0</v>
          </cell>
          <cell r="CW1882">
            <v>0</v>
          </cell>
          <cell r="CX1882">
            <v>0</v>
          </cell>
          <cell r="CY1882">
            <v>0</v>
          </cell>
          <cell r="CZ1882">
            <v>19.5657</v>
          </cell>
          <cell r="DA1882">
            <v>0.76900000000000002</v>
          </cell>
          <cell r="DB1882">
            <v>0</v>
          </cell>
          <cell r="DC1882">
            <v>0.57999999999999996</v>
          </cell>
        </row>
        <row r="1883">
          <cell r="C1883" t="str">
            <v>WT20x132</v>
          </cell>
          <cell r="D1883" t="str">
            <v>F</v>
          </cell>
          <cell r="E1883">
            <v>132</v>
          </cell>
          <cell r="F1883">
            <v>38.799999999999997</v>
          </cell>
          <cell r="G1883">
            <v>20</v>
          </cell>
          <cell r="H1883">
            <v>0</v>
          </cell>
          <cell r="I1883">
            <v>0</v>
          </cell>
          <cell r="J1883">
            <v>11.9</v>
          </cell>
          <cell r="K1883">
            <v>0</v>
          </cell>
          <cell r="L1883">
            <v>0</v>
          </cell>
          <cell r="M1883">
            <v>0.96</v>
          </cell>
          <cell r="N1883">
            <v>1.73</v>
          </cell>
          <cell r="O1883">
            <v>0</v>
          </cell>
          <cell r="P1883">
            <v>0</v>
          </cell>
          <cell r="Q1883">
            <v>0</v>
          </cell>
          <cell r="R1883">
            <v>2.91</v>
          </cell>
          <cell r="S1883">
            <v>3</v>
          </cell>
          <cell r="T1883">
            <v>0</v>
          </cell>
          <cell r="V1883">
            <v>0</v>
          </cell>
          <cell r="W1883">
            <v>5.41</v>
          </cell>
          <cell r="X1883">
            <v>0</v>
          </cell>
          <cell r="Y1883">
            <v>0</v>
          </cell>
          <cell r="Z1883">
            <v>1.63</v>
          </cell>
          <cell r="AA1883">
            <v>0</v>
          </cell>
          <cell r="AB1883">
            <v>0</v>
          </cell>
          <cell r="AC1883">
            <v>17.8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1450</v>
          </cell>
          <cell r="AJ1883">
            <v>178</v>
          </cell>
          <cell r="AK1883">
            <v>99.2</v>
          </cell>
          <cell r="AL1883">
            <v>6.11</v>
          </cell>
          <cell r="AM1883">
            <v>246</v>
          </cell>
          <cell r="AN1883">
            <v>66</v>
          </cell>
          <cell r="AO1883">
            <v>41.3</v>
          </cell>
          <cell r="AP1883">
            <v>2.52</v>
          </cell>
          <cell r="AQ1883">
            <v>0</v>
          </cell>
          <cell r="AR1883">
            <v>27.9</v>
          </cell>
          <cell r="AS1883">
            <v>233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8.02</v>
          </cell>
          <cell r="AZ1883">
            <v>0.67900000000000005</v>
          </cell>
          <cell r="BA1883">
            <v>0</v>
          </cell>
          <cell r="BB1883">
            <v>0.85499999999999998</v>
          </cell>
          <cell r="BD1883" t="str">
            <v>WT500x196.5</v>
          </cell>
          <cell r="BE1883" t="str">
            <v>WT500x196.5</v>
          </cell>
          <cell r="BF1883">
            <v>196.5</v>
          </cell>
          <cell r="BG1883">
            <v>250.51922279999997</v>
          </cell>
          <cell r="BH1883">
            <v>50.82</v>
          </cell>
          <cell r="BI1883">
            <v>0</v>
          </cell>
          <cell r="BJ1883">
            <v>0</v>
          </cell>
          <cell r="BK1883">
            <v>30.2379</v>
          </cell>
          <cell r="BL1883">
            <v>0</v>
          </cell>
          <cell r="BM1883">
            <v>0</v>
          </cell>
          <cell r="BN1883">
            <v>2.4393599999999998</v>
          </cell>
          <cell r="BO1883">
            <v>4.3959299999999999</v>
          </cell>
          <cell r="BP1883">
            <v>0</v>
          </cell>
          <cell r="BQ1883">
            <v>0</v>
          </cell>
          <cell r="BR1883">
            <v>0</v>
          </cell>
          <cell r="BS1883">
            <v>7.3943099999999999</v>
          </cell>
          <cell r="BT1883">
            <v>7.6229999999999993</v>
          </cell>
          <cell r="BU1883">
            <v>0</v>
          </cell>
          <cell r="BW1883">
            <v>0</v>
          </cell>
          <cell r="BX1883">
            <v>13.74681</v>
          </cell>
          <cell r="BY1883">
            <v>0</v>
          </cell>
          <cell r="BZ1883">
            <v>0</v>
          </cell>
          <cell r="CA1883">
            <v>4.1418299999999997</v>
          </cell>
          <cell r="CB1883">
            <v>0</v>
          </cell>
          <cell r="CC1883">
            <v>0</v>
          </cell>
          <cell r="CD1883">
            <v>17.8</v>
          </cell>
          <cell r="CE1883">
            <v>0</v>
          </cell>
          <cell r="CF1883">
            <v>0</v>
          </cell>
          <cell r="CG1883">
            <v>0</v>
          </cell>
          <cell r="CH1883">
            <v>0</v>
          </cell>
          <cell r="CI1883">
            <v>0</v>
          </cell>
          <cell r="CJ1883">
            <v>60448.65782685345</v>
          </cell>
          <cell r="CK1883">
            <v>2920.3439029379997</v>
          </cell>
          <cell r="CL1883">
            <v>1627.5175009632001</v>
          </cell>
          <cell r="CM1883">
            <v>15.525510000000001</v>
          </cell>
          <cell r="CN1883">
            <v>10255.427465797206</v>
          </cell>
          <cell r="CO1883">
            <v>1082.8241437859999</v>
          </cell>
          <cell r="CP1883">
            <v>677.58541118729988</v>
          </cell>
          <cell r="CQ1883">
            <v>6.4033199999999999</v>
          </cell>
          <cell r="CR1883">
            <v>0</v>
          </cell>
          <cell r="CS1883">
            <v>1163.1155540477318</v>
          </cell>
          <cell r="CT1883">
            <v>62716.802902491028</v>
          </cell>
          <cell r="CU1883">
            <v>0</v>
          </cell>
          <cell r="CV1883">
            <v>0</v>
          </cell>
          <cell r="CW1883">
            <v>0</v>
          </cell>
          <cell r="CX1883">
            <v>0</v>
          </cell>
          <cell r="CY1883">
            <v>0</v>
          </cell>
          <cell r="CZ1883">
            <v>20.378819999999997</v>
          </cell>
          <cell r="DA1883">
            <v>0.67900000000000005</v>
          </cell>
          <cell r="DB1883">
            <v>0</v>
          </cell>
          <cell r="DC1883">
            <v>0.85199999999999998</v>
          </cell>
        </row>
        <row r="1884">
          <cell r="C1884" t="str">
            <v>WT20x138.5</v>
          </cell>
          <cell r="D1884" t="str">
            <v>F</v>
          </cell>
          <cell r="E1884">
            <v>138.5</v>
          </cell>
          <cell r="F1884">
            <v>40.700000000000003</v>
          </cell>
          <cell r="G1884">
            <v>19.8</v>
          </cell>
          <cell r="H1884">
            <v>0</v>
          </cell>
          <cell r="I1884">
            <v>0</v>
          </cell>
          <cell r="J1884">
            <v>15.8</v>
          </cell>
          <cell r="K1884">
            <v>0</v>
          </cell>
          <cell r="L1884">
            <v>0</v>
          </cell>
          <cell r="M1884">
            <v>0.83</v>
          </cell>
          <cell r="N1884">
            <v>1.58</v>
          </cell>
          <cell r="O1884">
            <v>0</v>
          </cell>
          <cell r="P1884">
            <v>0</v>
          </cell>
          <cell r="Q1884">
            <v>0</v>
          </cell>
          <cell r="R1884">
            <v>2.76</v>
          </cell>
          <cell r="S1884">
            <v>2.875</v>
          </cell>
          <cell r="T1884">
            <v>0</v>
          </cell>
          <cell r="V1884">
            <v>0</v>
          </cell>
          <cell r="W1884">
            <v>4.5</v>
          </cell>
          <cell r="X1884">
            <v>0</v>
          </cell>
          <cell r="Y1884">
            <v>0</v>
          </cell>
          <cell r="Z1884">
            <v>1.29</v>
          </cell>
          <cell r="AA1884">
            <v>0</v>
          </cell>
          <cell r="AB1884">
            <v>0</v>
          </cell>
          <cell r="AC1884">
            <v>20.6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1360</v>
          </cell>
          <cell r="AJ1884">
            <v>157</v>
          </cell>
          <cell r="AK1884">
            <v>88.6</v>
          </cell>
          <cell r="AL1884">
            <v>5.78</v>
          </cell>
          <cell r="AM1884">
            <v>522</v>
          </cell>
          <cell r="AN1884">
            <v>102</v>
          </cell>
          <cell r="AO1884">
            <v>65.900000000000006</v>
          </cell>
          <cell r="AP1884">
            <v>3.58</v>
          </cell>
          <cell r="AQ1884">
            <v>0</v>
          </cell>
          <cell r="AR1884">
            <v>25.7</v>
          </cell>
          <cell r="AS1884">
            <v>218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7.75</v>
          </cell>
          <cell r="AZ1884">
            <v>0.77100000000000002</v>
          </cell>
          <cell r="BA1884">
            <v>0</v>
          </cell>
          <cell r="BB1884">
            <v>0.69899999999999995</v>
          </cell>
          <cell r="BD1884" t="str">
            <v>WT500x206</v>
          </cell>
          <cell r="BE1884" t="str">
            <v>WT500x206</v>
          </cell>
          <cell r="BF1884">
            <v>206.2</v>
          </cell>
          <cell r="BG1884">
            <v>262.78691670000001</v>
          </cell>
          <cell r="BH1884">
            <v>50.311799999999998</v>
          </cell>
          <cell r="BI1884">
            <v>0</v>
          </cell>
          <cell r="BJ1884">
            <v>0</v>
          </cell>
          <cell r="BK1884">
            <v>40.147800000000004</v>
          </cell>
          <cell r="BL1884">
            <v>0</v>
          </cell>
          <cell r="BM1884">
            <v>0</v>
          </cell>
          <cell r="BN1884">
            <v>2.1090299999999997</v>
          </cell>
          <cell r="BO1884">
            <v>4.01478</v>
          </cell>
          <cell r="BP1884">
            <v>0</v>
          </cell>
          <cell r="BQ1884">
            <v>0</v>
          </cell>
          <cell r="BR1884">
            <v>0</v>
          </cell>
          <cell r="BS1884">
            <v>7.0131599999999992</v>
          </cell>
          <cell r="BT1884">
            <v>7.3053749999999997</v>
          </cell>
          <cell r="BU1884">
            <v>0</v>
          </cell>
          <cell r="BW1884">
            <v>0</v>
          </cell>
          <cell r="BX1884">
            <v>11.4345</v>
          </cell>
          <cell r="BY1884">
            <v>0</v>
          </cell>
          <cell r="BZ1884">
            <v>0</v>
          </cell>
          <cell r="CA1884">
            <v>3.2778900000000002</v>
          </cell>
          <cell r="CB1884">
            <v>0</v>
          </cell>
          <cell r="CC1884">
            <v>0</v>
          </cell>
          <cell r="CD1884">
            <v>20.6</v>
          </cell>
          <cell r="CE1884">
            <v>0</v>
          </cell>
          <cell r="CF1884">
            <v>0</v>
          </cell>
          <cell r="CG1884">
            <v>0</v>
          </cell>
          <cell r="CH1884">
            <v>0</v>
          </cell>
          <cell r="CI1884">
            <v>0</v>
          </cell>
          <cell r="CJ1884">
            <v>56696.672168634956</v>
          </cell>
          <cell r="CK1884">
            <v>2575.8089480969998</v>
          </cell>
          <cell r="CL1884">
            <v>1453.6093809005997</v>
          </cell>
          <cell r="CM1884">
            <v>14.68698</v>
          </cell>
          <cell r="CN1884">
            <v>21761.516817667241</v>
          </cell>
          <cell r="CO1884">
            <v>1673.4554949419999</v>
          </cell>
          <cell r="CP1884">
            <v>1081.1835011439</v>
          </cell>
          <cell r="CQ1884">
            <v>9.0967800000000008</v>
          </cell>
          <cell r="CR1884">
            <v>0</v>
          </cell>
          <cell r="CS1884">
            <v>1071.4003490690577</v>
          </cell>
          <cell r="CT1884">
            <v>58679.240483875728</v>
          </cell>
          <cell r="CU1884">
            <v>0</v>
          </cell>
          <cell r="CV1884">
            <v>0</v>
          </cell>
          <cell r="CW1884">
            <v>0</v>
          </cell>
          <cell r="CX1884">
            <v>0</v>
          </cell>
          <cell r="CY1884">
            <v>0</v>
          </cell>
          <cell r="CZ1884">
            <v>19.69275</v>
          </cell>
          <cell r="DA1884">
            <v>0.77100000000000002</v>
          </cell>
          <cell r="DB1884">
            <v>0</v>
          </cell>
          <cell r="DC1884">
            <v>0.69600000000000006</v>
          </cell>
        </row>
        <row r="1885">
          <cell r="C1885" t="str">
            <v>WT20x139</v>
          </cell>
          <cell r="D1885" t="str">
            <v>F</v>
          </cell>
          <cell r="E1885">
            <v>139</v>
          </cell>
          <cell r="F1885">
            <v>40.9</v>
          </cell>
          <cell r="G1885">
            <v>20.100000000000001</v>
          </cell>
          <cell r="H1885">
            <v>0</v>
          </cell>
          <cell r="I1885">
            <v>0</v>
          </cell>
          <cell r="J1885">
            <v>12</v>
          </cell>
          <cell r="K1885">
            <v>0</v>
          </cell>
          <cell r="L1885">
            <v>0</v>
          </cell>
          <cell r="M1885">
            <v>1.02</v>
          </cell>
          <cell r="N1885">
            <v>1.81</v>
          </cell>
          <cell r="O1885">
            <v>0</v>
          </cell>
          <cell r="P1885">
            <v>0</v>
          </cell>
          <cell r="Q1885">
            <v>0</v>
          </cell>
          <cell r="R1885">
            <v>2.99</v>
          </cell>
          <cell r="S1885">
            <v>3.0625</v>
          </cell>
          <cell r="T1885">
            <v>0</v>
          </cell>
          <cell r="V1885">
            <v>0</v>
          </cell>
          <cell r="W1885">
            <v>5.5</v>
          </cell>
          <cell r="X1885">
            <v>0</v>
          </cell>
          <cell r="Y1885">
            <v>0</v>
          </cell>
          <cell r="Z1885">
            <v>1.71</v>
          </cell>
          <cell r="AA1885">
            <v>0</v>
          </cell>
          <cell r="AB1885">
            <v>0</v>
          </cell>
          <cell r="AC1885">
            <v>16.8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1540</v>
          </cell>
          <cell r="AJ1885">
            <v>190</v>
          </cell>
          <cell r="AK1885">
            <v>106</v>
          </cell>
          <cell r="AL1885">
            <v>6.14</v>
          </cell>
          <cell r="AM1885">
            <v>260</v>
          </cell>
          <cell r="AN1885">
            <v>69.8</v>
          </cell>
          <cell r="AO1885">
            <v>43.5</v>
          </cell>
          <cell r="AP1885">
            <v>2.52</v>
          </cell>
          <cell r="AQ1885">
            <v>0</v>
          </cell>
          <cell r="AR1885">
            <v>32.200000000000003</v>
          </cell>
          <cell r="AS1885">
            <v>278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8.07</v>
          </cell>
          <cell r="AZ1885">
            <v>0.67600000000000005</v>
          </cell>
          <cell r="BA1885">
            <v>0</v>
          </cell>
          <cell r="BB1885">
            <v>0.91300000000000003</v>
          </cell>
          <cell r="BD1885" t="str">
            <v>WT500x207.5</v>
          </cell>
          <cell r="BE1885" t="str">
            <v>WT500x207.5</v>
          </cell>
          <cell r="BF1885">
            <v>206.9</v>
          </cell>
          <cell r="BG1885">
            <v>264.0782529</v>
          </cell>
          <cell r="BH1885">
            <v>51.074100000000001</v>
          </cell>
          <cell r="BI1885">
            <v>0</v>
          </cell>
          <cell r="BJ1885">
            <v>0</v>
          </cell>
          <cell r="BK1885">
            <v>30.491999999999997</v>
          </cell>
          <cell r="BL1885">
            <v>0</v>
          </cell>
          <cell r="BM1885">
            <v>0</v>
          </cell>
          <cell r="BN1885">
            <v>2.5918199999999998</v>
          </cell>
          <cell r="BO1885">
            <v>4.5992100000000002</v>
          </cell>
          <cell r="BP1885">
            <v>0</v>
          </cell>
          <cell r="BQ1885">
            <v>0</v>
          </cell>
          <cell r="BR1885">
            <v>0</v>
          </cell>
          <cell r="BS1885">
            <v>7.5975900000000003</v>
          </cell>
          <cell r="BT1885">
            <v>7.7818125</v>
          </cell>
          <cell r="BU1885">
            <v>0</v>
          </cell>
          <cell r="BW1885">
            <v>0</v>
          </cell>
          <cell r="BX1885">
            <v>13.9755</v>
          </cell>
          <cell r="BY1885">
            <v>0</v>
          </cell>
          <cell r="BZ1885">
            <v>0</v>
          </cell>
          <cell r="CA1885">
            <v>4.34511</v>
          </cell>
          <cell r="CB1885">
            <v>0</v>
          </cell>
          <cell r="CC1885">
            <v>0</v>
          </cell>
          <cell r="CD1885">
            <v>16.8</v>
          </cell>
          <cell r="CE1885">
            <v>0</v>
          </cell>
          <cell r="CF1885">
            <v>0</v>
          </cell>
          <cell r="CG1885">
            <v>0</v>
          </cell>
          <cell r="CH1885">
            <v>0</v>
          </cell>
          <cell r="CI1885">
            <v>0</v>
          </cell>
          <cell r="CJ1885">
            <v>64200.643485071938</v>
          </cell>
          <cell r="CK1885">
            <v>3117.2210199899996</v>
          </cell>
          <cell r="CL1885">
            <v>1739.0812006259998</v>
          </cell>
          <cell r="CM1885">
            <v>15.601739999999999</v>
          </cell>
          <cell r="CN1885">
            <v>10839.06967929786</v>
          </cell>
          <cell r="CO1885">
            <v>1145.1685641857998</v>
          </cell>
          <cell r="CP1885">
            <v>713.67954931349993</v>
          </cell>
          <cell r="CQ1885">
            <v>6.4033199999999999</v>
          </cell>
          <cell r="CR1885">
            <v>0</v>
          </cell>
          <cell r="CS1885">
            <v>1342.3770910515043</v>
          </cell>
          <cell r="CT1885">
            <v>74829.490158336936</v>
          </cell>
          <cell r="CU1885">
            <v>0</v>
          </cell>
          <cell r="CV1885">
            <v>0</v>
          </cell>
          <cell r="CW1885">
            <v>0</v>
          </cell>
          <cell r="CX1885">
            <v>0</v>
          </cell>
          <cell r="CY1885">
            <v>0</v>
          </cell>
          <cell r="CZ1885">
            <v>20.505870000000002</v>
          </cell>
          <cell r="DA1885">
            <v>0.67600000000000005</v>
          </cell>
          <cell r="DB1885">
            <v>0</v>
          </cell>
          <cell r="DC1885">
            <v>0.91</v>
          </cell>
        </row>
        <row r="1886">
          <cell r="C1886" t="str">
            <v>WT20x148.5</v>
          </cell>
          <cell r="D1886" t="str">
            <v>F</v>
          </cell>
          <cell r="E1886">
            <v>148.5</v>
          </cell>
          <cell r="F1886">
            <v>43.7</v>
          </cell>
          <cell r="G1886">
            <v>19.899999999999999</v>
          </cell>
          <cell r="H1886">
            <v>0</v>
          </cell>
          <cell r="I1886">
            <v>0</v>
          </cell>
          <cell r="J1886">
            <v>15.8</v>
          </cell>
          <cell r="K1886">
            <v>0</v>
          </cell>
          <cell r="L1886">
            <v>0</v>
          </cell>
          <cell r="M1886">
            <v>0.93</v>
          </cell>
          <cell r="N1886">
            <v>1.65</v>
          </cell>
          <cell r="O1886">
            <v>0</v>
          </cell>
          <cell r="P1886">
            <v>0</v>
          </cell>
          <cell r="Q1886">
            <v>0</v>
          </cell>
          <cell r="R1886">
            <v>2.83</v>
          </cell>
          <cell r="S1886">
            <v>2.9375</v>
          </cell>
          <cell r="T1886">
            <v>0</v>
          </cell>
          <cell r="V1886">
            <v>0</v>
          </cell>
          <cell r="W1886">
            <v>4.71</v>
          </cell>
          <cell r="X1886">
            <v>0</v>
          </cell>
          <cell r="Y1886">
            <v>0</v>
          </cell>
          <cell r="Z1886">
            <v>1.38</v>
          </cell>
          <cell r="AA1886">
            <v>0</v>
          </cell>
          <cell r="AB1886">
            <v>0</v>
          </cell>
          <cell r="AC1886">
            <v>18.399999999999999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1500</v>
          </cell>
          <cell r="AJ1886">
            <v>176</v>
          </cell>
          <cell r="AK1886">
            <v>98.9</v>
          </cell>
          <cell r="AL1886">
            <v>5.87</v>
          </cell>
          <cell r="AM1886">
            <v>546</v>
          </cell>
          <cell r="AN1886">
            <v>107</v>
          </cell>
          <cell r="AO1886">
            <v>69</v>
          </cell>
          <cell r="AP1886">
            <v>3.54</v>
          </cell>
          <cell r="AQ1886">
            <v>0</v>
          </cell>
          <cell r="AR1886">
            <v>30.5</v>
          </cell>
          <cell r="AS1886">
            <v>279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7.87</v>
          </cell>
          <cell r="AZ1886">
            <v>0.75600000000000001</v>
          </cell>
          <cell r="BA1886">
            <v>0</v>
          </cell>
          <cell r="BB1886">
            <v>0.82499999999999996</v>
          </cell>
          <cell r="BD1886" t="str">
            <v>WT500x221.5</v>
          </cell>
          <cell r="BE1886" t="str">
            <v>WT500x221.5</v>
          </cell>
          <cell r="BF1886">
            <v>221</v>
          </cell>
          <cell r="BG1886">
            <v>282.15695970000002</v>
          </cell>
          <cell r="BH1886">
            <v>50.565899999999992</v>
          </cell>
          <cell r="BI1886">
            <v>0</v>
          </cell>
          <cell r="BJ1886">
            <v>0</v>
          </cell>
          <cell r="BK1886">
            <v>40.147800000000004</v>
          </cell>
          <cell r="BL1886">
            <v>0</v>
          </cell>
          <cell r="BM1886">
            <v>0</v>
          </cell>
          <cell r="BN1886">
            <v>2.36313</v>
          </cell>
          <cell r="BO1886">
            <v>4.1926499999999995</v>
          </cell>
          <cell r="BP1886">
            <v>0</v>
          </cell>
          <cell r="BQ1886">
            <v>0</v>
          </cell>
          <cell r="BR1886">
            <v>0</v>
          </cell>
          <cell r="BS1886">
            <v>7.1910299999999996</v>
          </cell>
          <cell r="BT1886">
            <v>7.4641874999999995</v>
          </cell>
          <cell r="BU1886">
            <v>0</v>
          </cell>
          <cell r="BW1886">
            <v>0</v>
          </cell>
          <cell r="BX1886">
            <v>11.968109999999999</v>
          </cell>
          <cell r="BY1886">
            <v>0</v>
          </cell>
          <cell r="BZ1886">
            <v>0</v>
          </cell>
          <cell r="CA1886">
            <v>3.5065799999999996</v>
          </cell>
          <cell r="CB1886">
            <v>0</v>
          </cell>
          <cell r="CC1886">
            <v>0</v>
          </cell>
          <cell r="CD1886">
            <v>18.399999999999999</v>
          </cell>
          <cell r="CE1886">
            <v>0</v>
          </cell>
          <cell r="CF1886">
            <v>0</v>
          </cell>
          <cell r="CG1886">
            <v>0</v>
          </cell>
          <cell r="CH1886">
            <v>0</v>
          </cell>
          <cell r="CI1886">
            <v>0</v>
          </cell>
          <cell r="CJ1886">
            <v>62533.094303641497</v>
          </cell>
          <cell r="CK1886">
            <v>2887.5310500959999</v>
          </cell>
          <cell r="CL1886">
            <v>1622.5955730369001</v>
          </cell>
          <cell r="CM1886">
            <v>14.91567</v>
          </cell>
          <cell r="CN1886">
            <v>22762.046326525506</v>
          </cell>
          <cell r="CO1886">
            <v>1755.4876270469999</v>
          </cell>
          <cell r="CP1886">
            <v>1132.043423049</v>
          </cell>
          <cell r="CQ1886">
            <v>8.9951399999999992</v>
          </cell>
          <cell r="CR1886">
            <v>0</v>
          </cell>
          <cell r="CS1886">
            <v>1271.5062508407104</v>
          </cell>
          <cell r="CT1886">
            <v>75098.66098624462</v>
          </cell>
          <cell r="CU1886">
            <v>0</v>
          </cell>
          <cell r="CV1886">
            <v>0</v>
          </cell>
          <cell r="CW1886">
            <v>0</v>
          </cell>
          <cell r="CX1886">
            <v>0</v>
          </cell>
          <cell r="CY1886">
            <v>0</v>
          </cell>
          <cell r="CZ1886">
            <v>19.997669999999999</v>
          </cell>
          <cell r="DA1886">
            <v>0.75600000000000001</v>
          </cell>
          <cell r="DB1886">
            <v>0</v>
          </cell>
          <cell r="DC1886">
            <v>0.82300000000000006</v>
          </cell>
        </row>
        <row r="1887">
          <cell r="C1887" t="str">
            <v>WT20x162</v>
          </cell>
          <cell r="D1887" t="str">
            <v>F</v>
          </cell>
          <cell r="E1887">
            <v>162</v>
          </cell>
          <cell r="F1887">
            <v>47.7</v>
          </cell>
          <cell r="G1887">
            <v>20.100000000000001</v>
          </cell>
          <cell r="H1887">
            <v>0</v>
          </cell>
          <cell r="I1887">
            <v>0</v>
          </cell>
          <cell r="J1887">
            <v>15.9</v>
          </cell>
          <cell r="K1887">
            <v>0</v>
          </cell>
          <cell r="L1887">
            <v>0</v>
          </cell>
          <cell r="M1887">
            <v>1</v>
          </cell>
          <cell r="N1887">
            <v>1.81</v>
          </cell>
          <cell r="O1887">
            <v>0</v>
          </cell>
          <cell r="P1887">
            <v>0</v>
          </cell>
          <cell r="Q1887">
            <v>0</v>
          </cell>
          <cell r="R1887">
            <v>2.99</v>
          </cell>
          <cell r="S1887">
            <v>3.0625</v>
          </cell>
          <cell r="T1887">
            <v>0</v>
          </cell>
          <cell r="V1887">
            <v>0</v>
          </cell>
          <cell r="W1887">
            <v>4.7699999999999996</v>
          </cell>
          <cell r="X1887">
            <v>0</v>
          </cell>
          <cell r="Y1887">
            <v>0</v>
          </cell>
          <cell r="Z1887">
            <v>1.5</v>
          </cell>
          <cell r="AA1887">
            <v>0</v>
          </cell>
          <cell r="AB1887">
            <v>0</v>
          </cell>
          <cell r="AC1887">
            <v>17.100000000000001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1650</v>
          </cell>
          <cell r="AJ1887">
            <v>192</v>
          </cell>
          <cell r="AK1887">
            <v>108</v>
          </cell>
          <cell r="AL1887">
            <v>5.88</v>
          </cell>
          <cell r="AM1887">
            <v>609</v>
          </cell>
          <cell r="AN1887">
            <v>119</v>
          </cell>
          <cell r="AO1887">
            <v>76.599999999999994</v>
          </cell>
          <cell r="AP1887">
            <v>3.57</v>
          </cell>
          <cell r="AQ1887">
            <v>0</v>
          </cell>
          <cell r="AR1887">
            <v>39.6</v>
          </cell>
          <cell r="AS1887">
            <v>362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7.89</v>
          </cell>
          <cell r="AZ1887">
            <v>0.76</v>
          </cell>
          <cell r="BA1887">
            <v>0</v>
          </cell>
          <cell r="BB1887">
            <v>0.89300000000000002</v>
          </cell>
          <cell r="BD1887" t="str">
            <v>WT500x241.5</v>
          </cell>
          <cell r="BE1887" t="str">
            <v>WT500x241.5</v>
          </cell>
          <cell r="BF1887">
            <v>241.1</v>
          </cell>
          <cell r="BG1887">
            <v>307.98368370000003</v>
          </cell>
          <cell r="BH1887">
            <v>51.074100000000001</v>
          </cell>
          <cell r="BI1887">
            <v>0</v>
          </cell>
          <cell r="BJ1887">
            <v>0</v>
          </cell>
          <cell r="BK1887">
            <v>40.401899999999998</v>
          </cell>
          <cell r="BL1887">
            <v>0</v>
          </cell>
          <cell r="BM1887">
            <v>0</v>
          </cell>
          <cell r="BN1887">
            <v>2.5409999999999999</v>
          </cell>
          <cell r="BO1887">
            <v>4.5992100000000002</v>
          </cell>
          <cell r="BP1887">
            <v>0</v>
          </cell>
          <cell r="BQ1887">
            <v>0</v>
          </cell>
          <cell r="BR1887">
            <v>0</v>
          </cell>
          <cell r="BS1887">
            <v>7.5975900000000003</v>
          </cell>
          <cell r="BT1887">
            <v>7.7818125</v>
          </cell>
          <cell r="BU1887">
            <v>0</v>
          </cell>
          <cell r="BW1887">
            <v>0</v>
          </cell>
          <cell r="BX1887">
            <v>12.120569999999999</v>
          </cell>
          <cell r="BY1887">
            <v>0</v>
          </cell>
          <cell r="BZ1887">
            <v>0</v>
          </cell>
          <cell r="CA1887">
            <v>3.8114999999999997</v>
          </cell>
          <cell r="CB1887">
            <v>0</v>
          </cell>
          <cell r="CC1887">
            <v>0</v>
          </cell>
          <cell r="CD1887">
            <v>17.100000000000001</v>
          </cell>
          <cell r="CE1887">
            <v>0</v>
          </cell>
          <cell r="CF1887">
            <v>0</v>
          </cell>
          <cell r="CG1887">
            <v>0</v>
          </cell>
          <cell r="CH1887">
            <v>0</v>
          </cell>
          <cell r="CI1887">
            <v>0</v>
          </cell>
          <cell r="CJ1887">
            <v>68786.403734005653</v>
          </cell>
          <cell r="CK1887">
            <v>3150.0338728319998</v>
          </cell>
          <cell r="CL1887">
            <v>1771.8940534679998</v>
          </cell>
          <cell r="CM1887">
            <v>14.941079999999999</v>
          </cell>
          <cell r="CN1887">
            <v>25388.436287278448</v>
          </cell>
          <cell r="CO1887">
            <v>1952.3647440989998</v>
          </cell>
          <cell r="CP1887">
            <v>1256.7322638485998</v>
          </cell>
          <cell r="CQ1887">
            <v>9.0713699999999999</v>
          </cell>
          <cell r="CR1887">
            <v>0</v>
          </cell>
          <cell r="CS1887">
            <v>1650.8736896161356</v>
          </cell>
          <cell r="CT1887">
            <v>97439.839702582627</v>
          </cell>
          <cell r="CU1887">
            <v>0</v>
          </cell>
          <cell r="CV1887">
            <v>0</v>
          </cell>
          <cell r="CW1887">
            <v>0</v>
          </cell>
          <cell r="CX1887">
            <v>0</v>
          </cell>
          <cell r="CY1887">
            <v>0</v>
          </cell>
          <cell r="CZ1887">
            <v>20.048489999999997</v>
          </cell>
          <cell r="DA1887">
            <v>0.76</v>
          </cell>
          <cell r="DB1887">
            <v>0</v>
          </cell>
          <cell r="DC1887">
            <v>0.89100000000000001</v>
          </cell>
        </row>
        <row r="1888">
          <cell r="C1888" t="str">
            <v>WT20x163.5</v>
          </cell>
          <cell r="D1888" t="str">
            <v>F</v>
          </cell>
          <cell r="E1888">
            <v>163.5</v>
          </cell>
          <cell r="F1888">
            <v>48</v>
          </cell>
          <cell r="G1888">
            <v>20.399999999999999</v>
          </cell>
          <cell r="H1888">
            <v>0</v>
          </cell>
          <cell r="I1888">
            <v>0</v>
          </cell>
          <cell r="J1888">
            <v>12.1</v>
          </cell>
          <cell r="K1888">
            <v>0</v>
          </cell>
          <cell r="L1888">
            <v>0</v>
          </cell>
          <cell r="M1888">
            <v>1.18</v>
          </cell>
          <cell r="N1888">
            <v>2.13</v>
          </cell>
          <cell r="O1888">
            <v>0</v>
          </cell>
          <cell r="P1888">
            <v>0</v>
          </cell>
          <cell r="Q1888">
            <v>0</v>
          </cell>
          <cell r="R1888">
            <v>3.31</v>
          </cell>
          <cell r="S1888">
            <v>3.375</v>
          </cell>
          <cell r="T1888">
            <v>0</v>
          </cell>
          <cell r="V1888">
            <v>0</v>
          </cell>
          <cell r="W1888">
            <v>5.66</v>
          </cell>
          <cell r="X1888">
            <v>0</v>
          </cell>
          <cell r="Y1888">
            <v>0</v>
          </cell>
          <cell r="Z1888">
            <v>1.98</v>
          </cell>
          <cell r="AA1888">
            <v>0</v>
          </cell>
          <cell r="AB1888">
            <v>0</v>
          </cell>
          <cell r="AC1888">
            <v>14.5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1840</v>
          </cell>
          <cell r="AJ1888">
            <v>224</v>
          </cell>
          <cell r="AK1888">
            <v>125</v>
          </cell>
          <cell r="AL1888">
            <v>6.19</v>
          </cell>
          <cell r="AM1888">
            <v>320</v>
          </cell>
          <cell r="AN1888">
            <v>85</v>
          </cell>
          <cell r="AO1888">
            <v>52.7</v>
          </cell>
          <cell r="AP1888">
            <v>2.58</v>
          </cell>
          <cell r="AQ1888">
            <v>0</v>
          </cell>
          <cell r="AR1888">
            <v>51.4</v>
          </cell>
          <cell r="AS1888">
            <v>449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8.1300000000000008</v>
          </cell>
          <cell r="AZ1888">
            <v>0.68100000000000005</v>
          </cell>
          <cell r="BA1888">
            <v>0</v>
          </cell>
          <cell r="BB1888">
            <v>1</v>
          </cell>
          <cell r="BD1888" t="str">
            <v>WT500x243</v>
          </cell>
          <cell r="BE1888" t="str">
            <v>WT500x243</v>
          </cell>
          <cell r="BF1888">
            <v>243.4</v>
          </cell>
          <cell r="BG1888">
            <v>309.92068799999998</v>
          </cell>
          <cell r="BH1888">
            <v>51.836399999999998</v>
          </cell>
          <cell r="BI1888">
            <v>0</v>
          </cell>
          <cell r="BJ1888">
            <v>0</v>
          </cell>
          <cell r="BK1888">
            <v>30.746099999999998</v>
          </cell>
          <cell r="BL1888">
            <v>0</v>
          </cell>
          <cell r="BM1888">
            <v>0</v>
          </cell>
          <cell r="BN1888">
            <v>2.9983799999999996</v>
          </cell>
          <cell r="BO1888">
            <v>5.4123299999999999</v>
          </cell>
          <cell r="BP1888">
            <v>0</v>
          </cell>
          <cell r="BQ1888">
            <v>0</v>
          </cell>
          <cell r="BR1888">
            <v>0</v>
          </cell>
          <cell r="BS1888">
            <v>8.4107099999999999</v>
          </cell>
          <cell r="BT1888">
            <v>8.5758749999999999</v>
          </cell>
          <cell r="BU1888">
            <v>0</v>
          </cell>
          <cell r="BW1888">
            <v>0</v>
          </cell>
          <cell r="BX1888">
            <v>14.382059999999999</v>
          </cell>
          <cell r="BY1888">
            <v>0</v>
          </cell>
          <cell r="BZ1888">
            <v>0</v>
          </cell>
          <cell r="CA1888">
            <v>5.03118</v>
          </cell>
          <cell r="CB1888">
            <v>0</v>
          </cell>
          <cell r="CC1888">
            <v>0</v>
          </cell>
          <cell r="CD1888">
            <v>14.5</v>
          </cell>
          <cell r="CE1888">
            <v>0</v>
          </cell>
          <cell r="CF1888">
            <v>0</v>
          </cell>
          <cell r="CG1888">
            <v>0</v>
          </cell>
          <cell r="CH1888">
            <v>0</v>
          </cell>
          <cell r="CI1888">
            <v>0</v>
          </cell>
          <cell r="CJ1888">
            <v>76707.262345800234</v>
          </cell>
          <cell r="CK1888">
            <v>3675.039518304</v>
          </cell>
          <cell r="CL1888">
            <v>2050.803302625</v>
          </cell>
          <cell r="CM1888">
            <v>15.72879</v>
          </cell>
          <cell r="CN1888">
            <v>13340.39345144352</v>
          </cell>
          <cell r="CO1888">
            <v>1394.5462457849999</v>
          </cell>
          <cell r="CP1888">
            <v>864.61867238670004</v>
          </cell>
          <cell r="CQ1888">
            <v>6.5557800000000004</v>
          </cell>
          <cell r="CR1888">
            <v>0</v>
          </cell>
          <cell r="CS1888">
            <v>2142.8006981381154</v>
          </cell>
          <cell r="CT1888">
            <v>120857.70173055139</v>
          </cell>
          <cell r="CU1888">
            <v>0</v>
          </cell>
          <cell r="CV1888">
            <v>0</v>
          </cell>
          <cell r="CW1888">
            <v>0</v>
          </cell>
          <cell r="CX1888">
            <v>0</v>
          </cell>
          <cell r="CY1888">
            <v>0</v>
          </cell>
          <cell r="CZ1888">
            <v>20.658330000000003</v>
          </cell>
          <cell r="DA1888">
            <v>0.68100000000000005</v>
          </cell>
          <cell r="DB1888">
            <v>0</v>
          </cell>
          <cell r="DC1888">
            <v>1</v>
          </cell>
        </row>
        <row r="1889">
          <cell r="C1889" t="str">
            <v>WT20x165.5</v>
          </cell>
          <cell r="D1889" t="str">
            <v>F</v>
          </cell>
          <cell r="E1889">
            <v>165.5</v>
          </cell>
          <cell r="F1889">
            <v>48.7</v>
          </cell>
          <cell r="G1889">
            <v>20.399999999999999</v>
          </cell>
          <cell r="H1889">
            <v>0</v>
          </cell>
          <cell r="I1889">
            <v>0</v>
          </cell>
          <cell r="J1889">
            <v>12.2</v>
          </cell>
          <cell r="K1889">
            <v>0</v>
          </cell>
          <cell r="L1889">
            <v>0</v>
          </cell>
          <cell r="M1889">
            <v>1.22</v>
          </cell>
          <cell r="N1889">
            <v>2.13</v>
          </cell>
          <cell r="O1889">
            <v>0</v>
          </cell>
          <cell r="P1889">
            <v>0</v>
          </cell>
          <cell r="Q1889">
            <v>0</v>
          </cell>
          <cell r="R1889">
            <v>3.31</v>
          </cell>
          <cell r="S1889">
            <v>3.375</v>
          </cell>
          <cell r="T1889">
            <v>0</v>
          </cell>
          <cell r="V1889">
            <v>0</v>
          </cell>
          <cell r="W1889">
            <v>5.74</v>
          </cell>
          <cell r="X1889">
            <v>0</v>
          </cell>
          <cell r="Y1889">
            <v>0</v>
          </cell>
          <cell r="Z1889">
            <v>2</v>
          </cell>
          <cell r="AA1889">
            <v>0</v>
          </cell>
          <cell r="AB1889">
            <v>0</v>
          </cell>
          <cell r="AC1889">
            <v>14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1880</v>
          </cell>
          <cell r="AJ1889">
            <v>231</v>
          </cell>
          <cell r="AK1889">
            <v>128</v>
          </cell>
          <cell r="AL1889">
            <v>6.21</v>
          </cell>
          <cell r="AM1889">
            <v>322</v>
          </cell>
          <cell r="AN1889">
            <v>85.7</v>
          </cell>
          <cell r="AO1889">
            <v>52.9</v>
          </cell>
          <cell r="AP1889">
            <v>2.57</v>
          </cell>
          <cell r="AQ1889">
            <v>0</v>
          </cell>
          <cell r="AR1889">
            <v>52.6</v>
          </cell>
          <cell r="AS1889">
            <v>485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8.19</v>
          </cell>
          <cell r="AZ1889">
            <v>0.67400000000000004</v>
          </cell>
          <cell r="BA1889">
            <v>0</v>
          </cell>
          <cell r="BB1889">
            <v>1</v>
          </cell>
          <cell r="BD1889" t="str">
            <v>WT500x247</v>
          </cell>
          <cell r="BE1889" t="str">
            <v>WT500x247</v>
          </cell>
          <cell r="BF1889">
            <v>246.29999999999998</v>
          </cell>
          <cell r="BG1889">
            <v>314.44036469999998</v>
          </cell>
          <cell r="BH1889">
            <v>51.836399999999998</v>
          </cell>
          <cell r="BI1889">
            <v>0</v>
          </cell>
          <cell r="BJ1889">
            <v>0</v>
          </cell>
          <cell r="BK1889">
            <v>31.000199999999996</v>
          </cell>
          <cell r="BL1889">
            <v>0</v>
          </cell>
          <cell r="BM1889">
            <v>0</v>
          </cell>
          <cell r="BN1889">
            <v>3.1000199999999998</v>
          </cell>
          <cell r="BO1889">
            <v>5.4123299999999999</v>
          </cell>
          <cell r="BP1889">
            <v>0</v>
          </cell>
          <cell r="BQ1889">
            <v>0</v>
          </cell>
          <cell r="BR1889">
            <v>0</v>
          </cell>
          <cell r="BS1889">
            <v>8.4107099999999999</v>
          </cell>
          <cell r="BT1889">
            <v>8.5758749999999999</v>
          </cell>
          <cell r="BU1889">
            <v>0</v>
          </cell>
          <cell r="BW1889">
            <v>0</v>
          </cell>
          <cell r="BX1889">
            <v>14.58534</v>
          </cell>
          <cell r="BY1889">
            <v>0</v>
          </cell>
          <cell r="BZ1889">
            <v>0</v>
          </cell>
          <cell r="CA1889">
            <v>5.0819999999999999</v>
          </cell>
          <cell r="CB1889">
            <v>0</v>
          </cell>
          <cell r="CC1889">
            <v>0</v>
          </cell>
          <cell r="CD1889">
            <v>14</v>
          </cell>
          <cell r="CE1889">
            <v>0</v>
          </cell>
          <cell r="CF1889">
            <v>0</v>
          </cell>
          <cell r="CG1889">
            <v>0</v>
          </cell>
          <cell r="CH1889">
            <v>0</v>
          </cell>
          <cell r="CI1889">
            <v>0</v>
          </cell>
          <cell r="CJ1889">
            <v>78374.811527230675</v>
          </cell>
          <cell r="CK1889">
            <v>3789.8845032509998</v>
          </cell>
          <cell r="CL1889">
            <v>2100.0225818879999</v>
          </cell>
          <cell r="CM1889">
            <v>15.77961</v>
          </cell>
          <cell r="CN1889">
            <v>13423.770910515041</v>
          </cell>
          <cell r="CO1889">
            <v>1406.0307442797</v>
          </cell>
          <cell r="CP1889">
            <v>867.89995767089988</v>
          </cell>
          <cell r="CQ1889">
            <v>6.5303699999999996</v>
          </cell>
          <cell r="CR1889">
            <v>0</v>
          </cell>
          <cell r="CS1889">
            <v>2192.8271735810285</v>
          </cell>
          <cell r="CT1889">
            <v>130547.85153522811</v>
          </cell>
          <cell r="CU1889">
            <v>0</v>
          </cell>
          <cell r="CV1889">
            <v>0</v>
          </cell>
          <cell r="CW1889">
            <v>0</v>
          </cell>
          <cell r="CX1889">
            <v>0</v>
          </cell>
          <cell r="CY1889">
            <v>0</v>
          </cell>
          <cell r="CZ1889">
            <v>20.810789999999997</v>
          </cell>
          <cell r="DA1889">
            <v>0.67400000000000004</v>
          </cell>
          <cell r="DB1889">
            <v>0</v>
          </cell>
          <cell r="DC1889">
            <v>1</v>
          </cell>
        </row>
        <row r="1890">
          <cell r="C1890" t="str">
            <v>WT20x181</v>
          </cell>
          <cell r="D1890" t="str">
            <v>T</v>
          </cell>
          <cell r="E1890">
            <v>181</v>
          </cell>
          <cell r="F1890">
            <v>53.3</v>
          </cell>
          <cell r="G1890">
            <v>20.3</v>
          </cell>
          <cell r="H1890">
            <v>0</v>
          </cell>
          <cell r="I1890">
            <v>0</v>
          </cell>
          <cell r="J1890">
            <v>16</v>
          </cell>
          <cell r="K1890">
            <v>0</v>
          </cell>
          <cell r="L1890">
            <v>0</v>
          </cell>
          <cell r="M1890">
            <v>1.1200000000000001</v>
          </cell>
          <cell r="N1890">
            <v>2.0099999999999998</v>
          </cell>
          <cell r="O1890">
            <v>0</v>
          </cell>
          <cell r="P1890">
            <v>0</v>
          </cell>
          <cell r="Q1890">
            <v>0</v>
          </cell>
          <cell r="R1890">
            <v>3.19</v>
          </cell>
          <cell r="S1890">
            <v>3.25</v>
          </cell>
          <cell r="T1890">
            <v>0</v>
          </cell>
          <cell r="V1890">
            <v>0</v>
          </cell>
          <cell r="W1890">
            <v>4.91</v>
          </cell>
          <cell r="X1890">
            <v>0</v>
          </cell>
          <cell r="Y1890">
            <v>0</v>
          </cell>
          <cell r="Z1890">
            <v>1.66</v>
          </cell>
          <cell r="AA1890">
            <v>0</v>
          </cell>
          <cell r="AB1890">
            <v>0</v>
          </cell>
          <cell r="AC1890">
            <v>15.3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1870</v>
          </cell>
          <cell r="AJ1890">
            <v>217</v>
          </cell>
          <cell r="AK1890">
            <v>122</v>
          </cell>
          <cell r="AL1890">
            <v>5.92</v>
          </cell>
          <cell r="AM1890">
            <v>691</v>
          </cell>
          <cell r="AN1890">
            <v>135</v>
          </cell>
          <cell r="AO1890">
            <v>86.3</v>
          </cell>
          <cell r="AP1890">
            <v>3.6</v>
          </cell>
          <cell r="AQ1890">
            <v>0</v>
          </cell>
          <cell r="AR1890">
            <v>54.2</v>
          </cell>
          <cell r="AS1890">
            <v>511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7.96</v>
          </cell>
          <cell r="AZ1890">
            <v>0.75900000000000001</v>
          </cell>
          <cell r="BA1890">
            <v>0</v>
          </cell>
          <cell r="BB1890">
            <v>0.99299999999999999</v>
          </cell>
          <cell r="BD1890" t="str">
            <v>WT500x269.5</v>
          </cell>
          <cell r="BE1890" t="str">
            <v>WT500x269.5</v>
          </cell>
          <cell r="BF1890">
            <v>269.40000000000003</v>
          </cell>
          <cell r="BG1890">
            <v>344.14109729999996</v>
          </cell>
          <cell r="BH1890">
            <v>51.582300000000004</v>
          </cell>
          <cell r="BI1890">
            <v>0</v>
          </cell>
          <cell r="BJ1890">
            <v>0</v>
          </cell>
          <cell r="BK1890">
            <v>40.655999999999999</v>
          </cell>
          <cell r="BL1890">
            <v>0</v>
          </cell>
          <cell r="BM1890">
            <v>0</v>
          </cell>
          <cell r="BN1890">
            <v>2.84592</v>
          </cell>
          <cell r="BO1890">
            <v>5.1074099999999989</v>
          </cell>
          <cell r="BP1890">
            <v>0</v>
          </cell>
          <cell r="BQ1890">
            <v>0</v>
          </cell>
          <cell r="BR1890">
            <v>0</v>
          </cell>
          <cell r="BS1890">
            <v>8.1057899999999989</v>
          </cell>
          <cell r="BT1890">
            <v>8.2582500000000003</v>
          </cell>
          <cell r="BU1890">
            <v>0</v>
          </cell>
          <cell r="BW1890">
            <v>0</v>
          </cell>
          <cell r="BX1890">
            <v>12.47631</v>
          </cell>
          <cell r="BY1890">
            <v>0</v>
          </cell>
          <cell r="BZ1890">
            <v>0</v>
          </cell>
          <cell r="CA1890">
            <v>4.2180599999999995</v>
          </cell>
          <cell r="CB1890">
            <v>0</v>
          </cell>
          <cell r="CC1890">
            <v>0</v>
          </cell>
          <cell r="CD1890">
            <v>15.3</v>
          </cell>
          <cell r="CE1890">
            <v>0</v>
          </cell>
          <cell r="CF1890">
            <v>0</v>
          </cell>
          <cell r="CG1890">
            <v>0</v>
          </cell>
          <cell r="CH1890">
            <v>0</v>
          </cell>
          <cell r="CI1890">
            <v>0</v>
          </cell>
          <cell r="CJ1890">
            <v>77957.924231873068</v>
          </cell>
          <cell r="CK1890">
            <v>3560.1945333569997</v>
          </cell>
          <cell r="CL1890">
            <v>2001.5840233619999</v>
          </cell>
          <cell r="CM1890">
            <v>15.042719999999999</v>
          </cell>
          <cell r="CN1890">
            <v>28806.912109210851</v>
          </cell>
          <cell r="CO1890">
            <v>2214.8675668349997</v>
          </cell>
          <cell r="CP1890">
            <v>1415.8746001323</v>
          </cell>
          <cell r="CQ1890">
            <v>9.1476000000000006</v>
          </cell>
          <cell r="CR1890">
            <v>0</v>
          </cell>
          <cell r="CS1890">
            <v>2259.5291408382463</v>
          </cell>
          <cell r="CT1890">
            <v>137546.29306082797</v>
          </cell>
          <cell r="CU1890">
            <v>0</v>
          </cell>
          <cell r="CV1890">
            <v>0</v>
          </cell>
          <cell r="CW1890">
            <v>0</v>
          </cell>
          <cell r="CX1890">
            <v>0</v>
          </cell>
          <cell r="CY1890">
            <v>0</v>
          </cell>
          <cell r="CZ1890">
            <v>20.22636</v>
          </cell>
          <cell r="DA1890">
            <v>0.75900000000000001</v>
          </cell>
          <cell r="DB1890">
            <v>0</v>
          </cell>
          <cell r="DC1890">
            <v>0.99099999999999999</v>
          </cell>
        </row>
        <row r="1891">
          <cell r="C1891" t="str">
            <v>WT20x186</v>
          </cell>
          <cell r="D1891" t="str">
            <v>T</v>
          </cell>
          <cell r="E1891">
            <v>186</v>
          </cell>
          <cell r="F1891">
            <v>54.7</v>
          </cell>
          <cell r="G1891">
            <v>20.3</v>
          </cell>
          <cell r="H1891">
            <v>0</v>
          </cell>
          <cell r="I1891">
            <v>0</v>
          </cell>
          <cell r="J1891">
            <v>16.100000000000001</v>
          </cell>
          <cell r="K1891">
            <v>0</v>
          </cell>
          <cell r="L1891">
            <v>0</v>
          </cell>
          <cell r="M1891">
            <v>1.1599999999999999</v>
          </cell>
          <cell r="N1891">
            <v>2.0499999999999998</v>
          </cell>
          <cell r="O1891">
            <v>0</v>
          </cell>
          <cell r="P1891">
            <v>0</v>
          </cell>
          <cell r="Q1891">
            <v>0</v>
          </cell>
          <cell r="R1891">
            <v>3.23</v>
          </cell>
          <cell r="S1891">
            <v>3.3125</v>
          </cell>
          <cell r="T1891">
            <v>0</v>
          </cell>
          <cell r="V1891">
            <v>0</v>
          </cell>
          <cell r="W1891">
            <v>4.97</v>
          </cell>
          <cell r="X1891">
            <v>0</v>
          </cell>
          <cell r="Y1891">
            <v>0</v>
          </cell>
          <cell r="Z1891">
            <v>1.7</v>
          </cell>
          <cell r="AA1891">
            <v>0</v>
          </cell>
          <cell r="AB1891">
            <v>0</v>
          </cell>
          <cell r="AC1891">
            <v>14.7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1930</v>
          </cell>
          <cell r="AJ1891">
            <v>225</v>
          </cell>
          <cell r="AK1891">
            <v>126</v>
          </cell>
          <cell r="AL1891">
            <v>5.95</v>
          </cell>
          <cell r="AM1891">
            <v>710</v>
          </cell>
          <cell r="AN1891">
            <v>139</v>
          </cell>
          <cell r="AO1891">
            <v>88.4</v>
          </cell>
          <cell r="AP1891">
            <v>3.6</v>
          </cell>
          <cell r="AQ1891">
            <v>0</v>
          </cell>
          <cell r="AR1891">
            <v>58</v>
          </cell>
          <cell r="AS1891">
            <v>559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7.99</v>
          </cell>
          <cell r="AZ1891">
            <v>0.75600000000000001</v>
          </cell>
          <cell r="BA1891">
            <v>0</v>
          </cell>
          <cell r="BB1891">
            <v>1</v>
          </cell>
          <cell r="BD1891" t="str">
            <v>WT500x277</v>
          </cell>
          <cell r="BE1891" t="str">
            <v>WT500x277</v>
          </cell>
          <cell r="BF1891">
            <v>276.90000000000003</v>
          </cell>
          <cell r="BG1891">
            <v>353.18045069999999</v>
          </cell>
          <cell r="BH1891">
            <v>51.582300000000004</v>
          </cell>
          <cell r="BI1891">
            <v>0</v>
          </cell>
          <cell r="BJ1891">
            <v>0</v>
          </cell>
          <cell r="BK1891">
            <v>40.9101</v>
          </cell>
          <cell r="BL1891">
            <v>0</v>
          </cell>
          <cell r="BM1891">
            <v>0</v>
          </cell>
          <cell r="BN1891">
            <v>2.9475599999999997</v>
          </cell>
          <cell r="BO1891">
            <v>5.2090499999999995</v>
          </cell>
          <cell r="BP1891">
            <v>0</v>
          </cell>
          <cell r="BQ1891">
            <v>0</v>
          </cell>
          <cell r="BR1891">
            <v>0</v>
          </cell>
          <cell r="BS1891">
            <v>8.2074300000000004</v>
          </cell>
          <cell r="BT1891">
            <v>8.4170625000000001</v>
          </cell>
          <cell r="BU1891">
            <v>0</v>
          </cell>
          <cell r="BW1891">
            <v>0</v>
          </cell>
          <cell r="BX1891">
            <v>12.628769999999999</v>
          </cell>
          <cell r="BY1891">
            <v>0</v>
          </cell>
          <cell r="BZ1891">
            <v>0</v>
          </cell>
          <cell r="CA1891">
            <v>4.3197000000000001</v>
          </cell>
          <cell r="CB1891">
            <v>0</v>
          </cell>
          <cell r="CC1891">
            <v>0</v>
          </cell>
          <cell r="CD1891">
            <v>14.7</v>
          </cell>
          <cell r="CE1891">
            <v>0</v>
          </cell>
          <cell r="CF1891">
            <v>0</v>
          </cell>
          <cell r="CG1891">
            <v>0</v>
          </cell>
          <cell r="CH1891">
            <v>0</v>
          </cell>
          <cell r="CI1891">
            <v>0</v>
          </cell>
          <cell r="CJ1891">
            <v>80459.248004018722</v>
          </cell>
          <cell r="CK1891">
            <v>3691.4459447249997</v>
          </cell>
          <cell r="CL1891">
            <v>2067.2097290459997</v>
          </cell>
          <cell r="CM1891">
            <v>15.11895</v>
          </cell>
          <cell r="CN1891">
            <v>29598.997970390308</v>
          </cell>
          <cell r="CO1891">
            <v>2280.4932725189997</v>
          </cell>
          <cell r="CP1891">
            <v>1450.3280956164001</v>
          </cell>
          <cell r="CQ1891">
            <v>9.1476000000000006</v>
          </cell>
          <cell r="CR1891">
            <v>0</v>
          </cell>
          <cell r="CS1891">
            <v>2417.9463130741378</v>
          </cell>
          <cell r="CT1891">
            <v>150466.49280039693</v>
          </cell>
          <cell r="CU1891">
            <v>0</v>
          </cell>
          <cell r="CV1891">
            <v>0</v>
          </cell>
          <cell r="CW1891">
            <v>0</v>
          </cell>
          <cell r="CX1891">
            <v>0</v>
          </cell>
          <cell r="CY1891">
            <v>0</v>
          </cell>
          <cell r="CZ1891">
            <v>20.302589999999999</v>
          </cell>
          <cell r="DA1891">
            <v>0.75600000000000001</v>
          </cell>
          <cell r="DB1891">
            <v>0</v>
          </cell>
          <cell r="DC1891">
            <v>1</v>
          </cell>
        </row>
        <row r="1892">
          <cell r="C1892" t="str">
            <v>WT20x196</v>
          </cell>
          <cell r="D1892" t="str">
            <v>T</v>
          </cell>
          <cell r="E1892">
            <v>196</v>
          </cell>
          <cell r="F1892">
            <v>57.7</v>
          </cell>
          <cell r="G1892">
            <v>20.8</v>
          </cell>
          <cell r="H1892">
            <v>0</v>
          </cell>
          <cell r="I1892">
            <v>0</v>
          </cell>
          <cell r="J1892">
            <v>12.4</v>
          </cell>
          <cell r="K1892">
            <v>0</v>
          </cell>
          <cell r="L1892">
            <v>0</v>
          </cell>
          <cell r="M1892">
            <v>1.42</v>
          </cell>
          <cell r="N1892">
            <v>2.52</v>
          </cell>
          <cell r="O1892">
            <v>0</v>
          </cell>
          <cell r="P1892">
            <v>0</v>
          </cell>
          <cell r="Q1892">
            <v>0</v>
          </cell>
          <cell r="R1892">
            <v>3.7</v>
          </cell>
          <cell r="S1892">
            <v>3.8125</v>
          </cell>
          <cell r="T1892">
            <v>0</v>
          </cell>
          <cell r="V1892">
            <v>0</v>
          </cell>
          <cell r="W1892">
            <v>5.95</v>
          </cell>
          <cell r="X1892">
            <v>0</v>
          </cell>
          <cell r="Y1892">
            <v>0</v>
          </cell>
          <cell r="Z1892">
            <v>2.33</v>
          </cell>
          <cell r="AA1892">
            <v>0</v>
          </cell>
          <cell r="AB1892">
            <v>0</v>
          </cell>
          <cell r="AC1892">
            <v>12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2270</v>
          </cell>
          <cell r="AJ1892">
            <v>276</v>
          </cell>
          <cell r="AK1892">
            <v>153</v>
          </cell>
          <cell r="AL1892">
            <v>6.28</v>
          </cell>
          <cell r="AM1892">
            <v>401</v>
          </cell>
          <cell r="AN1892">
            <v>106</v>
          </cell>
          <cell r="AO1892">
            <v>64.900000000000006</v>
          </cell>
          <cell r="AP1892">
            <v>2.64</v>
          </cell>
          <cell r="AQ1892">
            <v>0</v>
          </cell>
          <cell r="AR1892">
            <v>85.6</v>
          </cell>
          <cell r="AS1892">
            <v>802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8.26</v>
          </cell>
          <cell r="AZ1892">
            <v>0.67800000000000005</v>
          </cell>
          <cell r="BA1892">
            <v>0</v>
          </cell>
          <cell r="BB1892">
            <v>1</v>
          </cell>
          <cell r="BD1892" t="str">
            <v>WT500x292</v>
          </cell>
          <cell r="BE1892" t="str">
            <v>WT500x292</v>
          </cell>
          <cell r="BF1892">
            <v>291.70000000000005</v>
          </cell>
          <cell r="BG1892">
            <v>372.5504937</v>
          </cell>
          <cell r="BH1892">
            <v>52.852800000000002</v>
          </cell>
          <cell r="BI1892">
            <v>0</v>
          </cell>
          <cell r="BJ1892">
            <v>0</v>
          </cell>
          <cell r="BK1892">
            <v>31.508400000000002</v>
          </cell>
          <cell r="BL1892">
            <v>0</v>
          </cell>
          <cell r="BM1892">
            <v>0</v>
          </cell>
          <cell r="BN1892">
            <v>3.6082199999999998</v>
          </cell>
          <cell r="BO1892">
            <v>6.4033199999999999</v>
          </cell>
          <cell r="BP1892">
            <v>0</v>
          </cell>
          <cell r="BQ1892">
            <v>0</v>
          </cell>
          <cell r="BR1892">
            <v>0</v>
          </cell>
          <cell r="BS1892">
            <v>9.4016999999999999</v>
          </cell>
          <cell r="BT1892">
            <v>9.6875625000000003</v>
          </cell>
          <cell r="BU1892">
            <v>0</v>
          </cell>
          <cell r="BW1892">
            <v>0</v>
          </cell>
          <cell r="BX1892">
            <v>15.11895</v>
          </cell>
          <cell r="BY1892">
            <v>0</v>
          </cell>
          <cell r="BZ1892">
            <v>0</v>
          </cell>
          <cell r="CA1892">
            <v>5.9205300000000003</v>
          </cell>
          <cell r="CB1892">
            <v>0</v>
          </cell>
          <cell r="CC1892">
            <v>0</v>
          </cell>
          <cell r="CD1892">
            <v>12</v>
          </cell>
          <cell r="CE1892">
            <v>0</v>
          </cell>
          <cell r="CF1892">
            <v>0</v>
          </cell>
          <cell r="CG1892">
            <v>0</v>
          </cell>
          <cell r="CH1892">
            <v>0</v>
          </cell>
          <cell r="CI1892">
            <v>0</v>
          </cell>
          <cell r="CJ1892">
            <v>94633.416046177474</v>
          </cell>
          <cell r="CK1892">
            <v>4528.173692196</v>
          </cell>
          <cell r="CL1892">
            <v>2510.1832424129998</v>
          </cell>
          <cell r="CM1892">
            <v>15.95748</v>
          </cell>
          <cell r="CN1892">
            <v>16717.180543840161</v>
          </cell>
          <cell r="CO1892">
            <v>1739.0812006259998</v>
          </cell>
          <cell r="CP1892">
            <v>1064.7770747229001</v>
          </cell>
          <cell r="CQ1892">
            <v>6.70824</v>
          </cell>
          <cell r="CR1892">
            <v>0</v>
          </cell>
          <cell r="CS1892">
            <v>3568.5552482611411</v>
          </cell>
          <cell r="CT1892">
            <v>215875.00398196484</v>
          </cell>
          <cell r="CU1892">
            <v>0</v>
          </cell>
          <cell r="CV1892">
            <v>0</v>
          </cell>
          <cell r="CW1892">
            <v>0</v>
          </cell>
          <cell r="CX1892">
            <v>0</v>
          </cell>
          <cell r="CY1892">
            <v>0</v>
          </cell>
          <cell r="CZ1892">
            <v>20.988659999999999</v>
          </cell>
          <cell r="DA1892">
            <v>0.67800000000000005</v>
          </cell>
          <cell r="DB1892">
            <v>0</v>
          </cell>
          <cell r="DC1892">
            <v>1</v>
          </cell>
        </row>
        <row r="1893">
          <cell r="C1893" t="str">
            <v>WT20x198.5</v>
          </cell>
          <cell r="D1893" t="str">
            <v>T</v>
          </cell>
          <cell r="E1893">
            <v>198.5</v>
          </cell>
          <cell r="F1893">
            <v>58.4</v>
          </cell>
          <cell r="G1893">
            <v>20.5</v>
          </cell>
          <cell r="H1893">
            <v>0</v>
          </cell>
          <cell r="I1893">
            <v>0</v>
          </cell>
          <cell r="J1893">
            <v>16.100000000000001</v>
          </cell>
          <cell r="K1893">
            <v>0</v>
          </cell>
          <cell r="L1893">
            <v>0</v>
          </cell>
          <cell r="M1893">
            <v>1.22</v>
          </cell>
          <cell r="N1893">
            <v>2.2000000000000002</v>
          </cell>
          <cell r="O1893">
            <v>0</v>
          </cell>
          <cell r="P1893">
            <v>0</v>
          </cell>
          <cell r="Q1893">
            <v>0</v>
          </cell>
          <cell r="R1893">
            <v>3.38</v>
          </cell>
          <cell r="S1893">
            <v>3.5</v>
          </cell>
          <cell r="T1893">
            <v>0</v>
          </cell>
          <cell r="V1893">
            <v>0</v>
          </cell>
          <cell r="W1893">
            <v>5.03</v>
          </cell>
          <cell r="X1893">
            <v>0</v>
          </cell>
          <cell r="Y1893">
            <v>0</v>
          </cell>
          <cell r="Z1893">
            <v>1.81</v>
          </cell>
          <cell r="AA1893">
            <v>0</v>
          </cell>
          <cell r="AB1893">
            <v>0</v>
          </cell>
          <cell r="AC1893">
            <v>14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2070</v>
          </cell>
          <cell r="AJ1893">
            <v>240</v>
          </cell>
          <cell r="AK1893">
            <v>134</v>
          </cell>
          <cell r="AL1893">
            <v>5.96</v>
          </cell>
          <cell r="AM1893">
            <v>771</v>
          </cell>
          <cell r="AN1893">
            <v>150</v>
          </cell>
          <cell r="AO1893">
            <v>95.7</v>
          </cell>
          <cell r="AP1893">
            <v>3.63</v>
          </cell>
          <cell r="AQ1893">
            <v>0</v>
          </cell>
          <cell r="AR1893">
            <v>70.599999999999994</v>
          </cell>
          <cell r="AS1893">
            <v>677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8.01</v>
          </cell>
          <cell r="AZ1893">
            <v>0.75900000000000001</v>
          </cell>
          <cell r="BA1893">
            <v>0</v>
          </cell>
          <cell r="BB1893">
            <v>1</v>
          </cell>
          <cell r="BD1893" t="str">
            <v>WT500x295.5</v>
          </cell>
          <cell r="BE1893" t="str">
            <v>WT500x295.5</v>
          </cell>
          <cell r="BF1893">
            <v>295.5</v>
          </cell>
          <cell r="BG1893">
            <v>377.07017039999999</v>
          </cell>
          <cell r="BH1893">
            <v>52.090499999999999</v>
          </cell>
          <cell r="BI1893">
            <v>0</v>
          </cell>
          <cell r="BJ1893">
            <v>0</v>
          </cell>
          <cell r="BK1893">
            <v>40.9101</v>
          </cell>
          <cell r="BL1893">
            <v>0</v>
          </cell>
          <cell r="BM1893">
            <v>0</v>
          </cell>
          <cell r="BN1893">
            <v>3.1000199999999998</v>
          </cell>
          <cell r="BO1893">
            <v>5.5902000000000003</v>
          </cell>
          <cell r="BP1893">
            <v>0</v>
          </cell>
          <cell r="BQ1893">
            <v>0</v>
          </cell>
          <cell r="BR1893">
            <v>0</v>
          </cell>
          <cell r="BS1893">
            <v>8.5885800000000003</v>
          </cell>
          <cell r="BT1893">
            <v>8.8934999999999995</v>
          </cell>
          <cell r="BU1893">
            <v>0</v>
          </cell>
          <cell r="BW1893">
            <v>0</v>
          </cell>
          <cell r="BX1893">
            <v>12.781230000000001</v>
          </cell>
          <cell r="BY1893">
            <v>0</v>
          </cell>
          <cell r="BZ1893">
            <v>0</v>
          </cell>
          <cell r="CA1893">
            <v>4.5992100000000002</v>
          </cell>
          <cell r="CB1893">
            <v>0</v>
          </cell>
          <cell r="CC1893">
            <v>0</v>
          </cell>
          <cell r="CD1893">
            <v>14</v>
          </cell>
          <cell r="CE1893">
            <v>0</v>
          </cell>
          <cell r="CF1893">
            <v>0</v>
          </cell>
          <cell r="CG1893">
            <v>0</v>
          </cell>
          <cell r="CH1893">
            <v>0</v>
          </cell>
          <cell r="CI1893">
            <v>0</v>
          </cell>
          <cell r="CJ1893">
            <v>86295.670139025271</v>
          </cell>
          <cell r="CK1893">
            <v>3937.5423410399999</v>
          </cell>
          <cell r="CL1893">
            <v>2198.4611404140001</v>
          </cell>
          <cell r="CM1893">
            <v>15.144359999999999</v>
          </cell>
          <cell r="CN1893">
            <v>32142.010472071728</v>
          </cell>
          <cell r="CO1893">
            <v>2460.9639631499999</v>
          </cell>
          <cell r="CP1893">
            <v>1570.0950084896999</v>
          </cell>
          <cell r="CQ1893">
            <v>9.2238299999999995</v>
          </cell>
          <cell r="CR1893">
            <v>0</v>
          </cell>
          <cell r="CS1893">
            <v>2943.2243052247263</v>
          </cell>
          <cell r="CT1893">
            <v>182228.65049350398</v>
          </cell>
          <cell r="CU1893">
            <v>0</v>
          </cell>
          <cell r="CV1893">
            <v>0</v>
          </cell>
          <cell r="CW1893">
            <v>0</v>
          </cell>
          <cell r="CX1893">
            <v>0</v>
          </cell>
          <cell r="CY1893">
            <v>0</v>
          </cell>
          <cell r="CZ1893">
            <v>20.35341</v>
          </cell>
          <cell r="DA1893">
            <v>0.75900000000000001</v>
          </cell>
          <cell r="DB1893">
            <v>0</v>
          </cell>
          <cell r="DC1893">
            <v>1</v>
          </cell>
        </row>
        <row r="1894">
          <cell r="C1894" t="str">
            <v>WT20x215.5</v>
          </cell>
          <cell r="D1894" t="str">
            <v>T</v>
          </cell>
          <cell r="E1894">
            <v>215.5</v>
          </cell>
          <cell r="F1894">
            <v>63.4</v>
          </cell>
          <cell r="G1894">
            <v>20.6</v>
          </cell>
          <cell r="H1894">
            <v>0</v>
          </cell>
          <cell r="I1894">
            <v>0</v>
          </cell>
          <cell r="J1894">
            <v>16.2</v>
          </cell>
          <cell r="K1894">
            <v>0</v>
          </cell>
          <cell r="L1894">
            <v>0</v>
          </cell>
          <cell r="M1894">
            <v>1.34</v>
          </cell>
          <cell r="N1894">
            <v>2.36</v>
          </cell>
          <cell r="O1894">
            <v>0</v>
          </cell>
          <cell r="P1894">
            <v>0</v>
          </cell>
          <cell r="Q1894">
            <v>0</v>
          </cell>
          <cell r="R1894">
            <v>3.54</v>
          </cell>
          <cell r="S1894">
            <v>3.625</v>
          </cell>
          <cell r="T1894">
            <v>0</v>
          </cell>
          <cell r="V1894">
            <v>0</v>
          </cell>
          <cell r="W1894">
            <v>5.18</v>
          </cell>
          <cell r="X1894">
            <v>0</v>
          </cell>
          <cell r="Y1894">
            <v>0</v>
          </cell>
          <cell r="Z1894">
            <v>1.95</v>
          </cell>
          <cell r="AA1894">
            <v>0</v>
          </cell>
          <cell r="AB1894">
            <v>0</v>
          </cell>
          <cell r="AC1894">
            <v>12.8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2290</v>
          </cell>
          <cell r="AJ1894">
            <v>266</v>
          </cell>
          <cell r="AK1894">
            <v>148</v>
          </cell>
          <cell r="AL1894">
            <v>6.01</v>
          </cell>
          <cell r="AM1894">
            <v>843</v>
          </cell>
          <cell r="AN1894">
            <v>164</v>
          </cell>
          <cell r="AO1894">
            <v>104</v>
          </cell>
          <cell r="AP1894">
            <v>3.65</v>
          </cell>
          <cell r="AQ1894">
            <v>0</v>
          </cell>
          <cell r="AR1894">
            <v>88.2</v>
          </cell>
          <cell r="AS1894">
            <v>881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8.09</v>
          </cell>
          <cell r="AZ1894">
            <v>0.75600000000000001</v>
          </cell>
          <cell r="BA1894">
            <v>0</v>
          </cell>
          <cell r="BB1894">
            <v>1</v>
          </cell>
          <cell r="BD1894" t="str">
            <v>WT500x321</v>
          </cell>
          <cell r="BE1894" t="str">
            <v>WT500x321</v>
          </cell>
          <cell r="BF1894">
            <v>320.8</v>
          </cell>
          <cell r="BG1894">
            <v>409.35357539999995</v>
          </cell>
          <cell r="BH1894">
            <v>52.3446</v>
          </cell>
          <cell r="BI1894">
            <v>0</v>
          </cell>
          <cell r="BJ1894">
            <v>0</v>
          </cell>
          <cell r="BK1894">
            <v>41.164199999999994</v>
          </cell>
          <cell r="BL1894">
            <v>0</v>
          </cell>
          <cell r="BM1894">
            <v>0</v>
          </cell>
          <cell r="BN1894">
            <v>3.4049400000000003</v>
          </cell>
          <cell r="BO1894">
            <v>5.9967599999999992</v>
          </cell>
          <cell r="BP1894">
            <v>0</v>
          </cell>
          <cell r="BQ1894">
            <v>0</v>
          </cell>
          <cell r="BR1894">
            <v>0</v>
          </cell>
          <cell r="BS1894">
            <v>8.9951399999999992</v>
          </cell>
          <cell r="BT1894">
            <v>9.2111249999999991</v>
          </cell>
          <cell r="BU1894">
            <v>0</v>
          </cell>
          <cell r="BW1894">
            <v>0</v>
          </cell>
          <cell r="BX1894">
            <v>13.162379999999999</v>
          </cell>
          <cell r="BY1894">
            <v>0</v>
          </cell>
          <cell r="BZ1894">
            <v>0</v>
          </cell>
          <cell r="CA1894">
            <v>4.9549499999999993</v>
          </cell>
          <cell r="CB1894">
            <v>0</v>
          </cell>
          <cell r="CC1894">
            <v>0</v>
          </cell>
          <cell r="CD1894">
            <v>12.8</v>
          </cell>
          <cell r="CE1894">
            <v>0</v>
          </cell>
          <cell r="CF1894">
            <v>0</v>
          </cell>
          <cell r="CG1894">
            <v>0</v>
          </cell>
          <cell r="CH1894">
            <v>0</v>
          </cell>
          <cell r="CI1894">
            <v>0</v>
          </cell>
          <cell r="CJ1894">
            <v>95467.190636892687</v>
          </cell>
          <cell r="CK1894">
            <v>4364.1094279859999</v>
          </cell>
          <cell r="CL1894">
            <v>2428.1511103079997</v>
          </cell>
          <cell r="CM1894">
            <v>15.271409999999999</v>
          </cell>
          <cell r="CN1894">
            <v>35143.598998646521</v>
          </cell>
          <cell r="CO1894">
            <v>2690.653933044</v>
          </cell>
          <cell r="CP1894">
            <v>1706.2683477839998</v>
          </cell>
          <cell r="CQ1894">
            <v>9.2746499999999994</v>
          </cell>
          <cell r="CR1894">
            <v>0</v>
          </cell>
          <cell r="CS1894">
            <v>3676.9459450541203</v>
          </cell>
          <cell r="CT1894">
            <v>237139.49938667211</v>
          </cell>
          <cell r="CU1894">
            <v>0</v>
          </cell>
          <cell r="CV1894">
            <v>0</v>
          </cell>
          <cell r="CW1894">
            <v>0</v>
          </cell>
          <cell r="CX1894">
            <v>0</v>
          </cell>
          <cell r="CY1894">
            <v>0</v>
          </cell>
          <cell r="CZ1894">
            <v>20.55669</v>
          </cell>
          <cell r="DA1894">
            <v>0.75600000000000001</v>
          </cell>
          <cell r="DB1894">
            <v>0</v>
          </cell>
          <cell r="DC1894">
            <v>1</v>
          </cell>
        </row>
        <row r="1895">
          <cell r="C1895" t="str">
            <v>WT20x251.5</v>
          </cell>
          <cell r="D1895" t="str">
            <v>T</v>
          </cell>
          <cell r="E1895">
            <v>251.5</v>
          </cell>
          <cell r="F1895">
            <v>74</v>
          </cell>
          <cell r="G1895">
            <v>21</v>
          </cell>
          <cell r="H1895">
            <v>0</v>
          </cell>
          <cell r="I1895">
            <v>0</v>
          </cell>
          <cell r="J1895">
            <v>16.399999999999999</v>
          </cell>
          <cell r="K1895">
            <v>0</v>
          </cell>
          <cell r="L1895">
            <v>0</v>
          </cell>
          <cell r="M1895">
            <v>1.54</v>
          </cell>
          <cell r="N1895">
            <v>2.76</v>
          </cell>
          <cell r="O1895">
            <v>0</v>
          </cell>
          <cell r="P1895">
            <v>0</v>
          </cell>
          <cell r="Q1895">
            <v>0</v>
          </cell>
          <cell r="R1895">
            <v>3.94</v>
          </cell>
          <cell r="S1895">
            <v>4</v>
          </cell>
          <cell r="T1895">
            <v>0</v>
          </cell>
          <cell r="V1895">
            <v>0</v>
          </cell>
          <cell r="W1895">
            <v>5.39</v>
          </cell>
          <cell r="X1895">
            <v>0</v>
          </cell>
          <cell r="Y1895">
            <v>0</v>
          </cell>
          <cell r="Z1895">
            <v>2.25</v>
          </cell>
          <cell r="AA1895">
            <v>0</v>
          </cell>
          <cell r="AB1895">
            <v>0</v>
          </cell>
          <cell r="AC1895">
            <v>11.1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2730</v>
          </cell>
          <cell r="AJ1895">
            <v>315</v>
          </cell>
          <cell r="AK1895">
            <v>175</v>
          </cell>
          <cell r="AL1895">
            <v>6.07</v>
          </cell>
          <cell r="AM1895">
            <v>1020</v>
          </cell>
          <cell r="AN1895">
            <v>197</v>
          </cell>
          <cell r="AO1895">
            <v>125</v>
          </cell>
          <cell r="AP1895">
            <v>3.72</v>
          </cell>
          <cell r="AQ1895">
            <v>0</v>
          </cell>
          <cell r="AR1895">
            <v>139</v>
          </cell>
          <cell r="AS1895">
            <v>1420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8.17</v>
          </cell>
          <cell r="AZ1895">
            <v>0.75900000000000001</v>
          </cell>
          <cell r="BA1895">
            <v>0</v>
          </cell>
          <cell r="BB1895">
            <v>1</v>
          </cell>
          <cell r="BD1895" t="str">
            <v>WT500x374</v>
          </cell>
          <cell r="BE1895" t="str">
            <v>WT500x374</v>
          </cell>
          <cell r="BF1895">
            <v>374.3</v>
          </cell>
          <cell r="BG1895">
            <v>477.79439399999995</v>
          </cell>
          <cell r="BH1895">
            <v>53.360999999999997</v>
          </cell>
          <cell r="BI1895">
            <v>0</v>
          </cell>
          <cell r="BJ1895">
            <v>0</v>
          </cell>
          <cell r="BK1895">
            <v>41.672399999999996</v>
          </cell>
          <cell r="BL1895">
            <v>0</v>
          </cell>
          <cell r="BM1895">
            <v>0</v>
          </cell>
          <cell r="BN1895">
            <v>3.9131399999999998</v>
          </cell>
          <cell r="BO1895">
            <v>7.0131599999999992</v>
          </cell>
          <cell r="BP1895">
            <v>0</v>
          </cell>
          <cell r="BQ1895">
            <v>0</v>
          </cell>
          <cell r="BR1895">
            <v>0</v>
          </cell>
          <cell r="BS1895">
            <v>10.01154</v>
          </cell>
          <cell r="BT1895">
            <v>10.164</v>
          </cell>
          <cell r="BU1895">
            <v>0</v>
          </cell>
          <cell r="BW1895">
            <v>0</v>
          </cell>
          <cell r="BX1895">
            <v>13.695989999999998</v>
          </cell>
          <cell r="BY1895">
            <v>0</v>
          </cell>
          <cell r="BZ1895">
            <v>0</v>
          </cell>
          <cell r="CA1895">
            <v>5.7172499999999999</v>
          </cell>
          <cell r="CB1895">
            <v>0</v>
          </cell>
          <cell r="CC1895">
            <v>0</v>
          </cell>
          <cell r="CD1895">
            <v>11.1</v>
          </cell>
          <cell r="CE1895">
            <v>0</v>
          </cell>
          <cell r="CF1895">
            <v>0</v>
          </cell>
          <cell r="CG1895">
            <v>0</v>
          </cell>
          <cell r="CH1895">
            <v>0</v>
          </cell>
          <cell r="CI1895">
            <v>0</v>
          </cell>
          <cell r="CJ1895">
            <v>113810.23163262753</v>
          </cell>
          <cell r="CK1895">
            <v>5168.0243226149996</v>
          </cell>
          <cell r="CL1895">
            <v>2871.1246236749998</v>
          </cell>
          <cell r="CM1895">
            <v>15.423870000000001</v>
          </cell>
          <cell r="CN1895">
            <v>42522.504126476219</v>
          </cell>
          <cell r="CO1895">
            <v>3232.0660049369999</v>
          </cell>
          <cell r="CP1895">
            <v>2050.803302625</v>
          </cell>
          <cell r="CQ1895">
            <v>9.4525199999999998</v>
          </cell>
          <cell r="CR1895">
            <v>0</v>
          </cell>
          <cell r="CS1895">
            <v>5794.733405470779</v>
          </cell>
          <cell r="CT1895">
            <v>382222.57562891528</v>
          </cell>
          <cell r="CU1895">
            <v>0</v>
          </cell>
          <cell r="CV1895">
            <v>0</v>
          </cell>
          <cell r="CW1895">
            <v>0</v>
          </cell>
          <cell r="CX1895">
            <v>0</v>
          </cell>
          <cell r="CY1895">
            <v>0</v>
          </cell>
          <cell r="CZ1895">
            <v>20.759969999999999</v>
          </cell>
          <cell r="DA1895">
            <v>0.75900000000000001</v>
          </cell>
          <cell r="DB1895">
            <v>0</v>
          </cell>
          <cell r="DC1895">
            <v>1</v>
          </cell>
        </row>
        <row r="1896">
          <cell r="C1896" t="str">
            <v>WT20x296.5</v>
          </cell>
          <cell r="D1896" t="str">
            <v>T</v>
          </cell>
          <cell r="E1896">
            <v>296.5</v>
          </cell>
          <cell r="F1896">
            <v>87.2</v>
          </cell>
          <cell r="G1896">
            <v>21.5</v>
          </cell>
          <cell r="H1896">
            <v>0</v>
          </cell>
          <cell r="I1896">
            <v>0</v>
          </cell>
          <cell r="J1896">
            <v>16.7</v>
          </cell>
          <cell r="K1896">
            <v>0</v>
          </cell>
          <cell r="L1896">
            <v>0</v>
          </cell>
          <cell r="M1896">
            <v>1.79</v>
          </cell>
          <cell r="N1896">
            <v>3.23</v>
          </cell>
          <cell r="O1896">
            <v>0</v>
          </cell>
          <cell r="P1896">
            <v>0</v>
          </cell>
          <cell r="Q1896">
            <v>0</v>
          </cell>
          <cell r="R1896">
            <v>4.41</v>
          </cell>
          <cell r="S1896">
            <v>4.5</v>
          </cell>
          <cell r="T1896">
            <v>0</v>
          </cell>
          <cell r="V1896">
            <v>0</v>
          </cell>
          <cell r="W1896">
            <v>5.66</v>
          </cell>
          <cell r="X1896">
            <v>0</v>
          </cell>
          <cell r="Y1896">
            <v>0</v>
          </cell>
          <cell r="Z1896">
            <v>2.61</v>
          </cell>
          <cell r="AA1896">
            <v>0</v>
          </cell>
          <cell r="AB1896">
            <v>0</v>
          </cell>
          <cell r="AC1896">
            <v>9.5399999999999991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3310</v>
          </cell>
          <cell r="AJ1896">
            <v>379</v>
          </cell>
          <cell r="AK1896">
            <v>209</v>
          </cell>
          <cell r="AL1896">
            <v>6.16</v>
          </cell>
          <cell r="AM1896">
            <v>1260</v>
          </cell>
          <cell r="AN1896">
            <v>240</v>
          </cell>
          <cell r="AO1896">
            <v>151</v>
          </cell>
          <cell r="AP1896">
            <v>3.8</v>
          </cell>
          <cell r="AQ1896">
            <v>0</v>
          </cell>
          <cell r="AR1896">
            <v>221</v>
          </cell>
          <cell r="AS1896">
            <v>2340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8.2899999999999991</v>
          </cell>
          <cell r="AZ1896">
            <v>0.76200000000000001</v>
          </cell>
          <cell r="BA1896">
            <v>0</v>
          </cell>
          <cell r="BB1896">
            <v>1</v>
          </cell>
          <cell r="BD1896" t="str">
            <v>WT500x441.5</v>
          </cell>
          <cell r="BE1896" t="str">
            <v>WT500x441.5</v>
          </cell>
          <cell r="BF1896">
            <v>441.3</v>
          </cell>
          <cell r="BG1896">
            <v>563.02258319999999</v>
          </cell>
          <cell r="BH1896">
            <v>54.631499999999996</v>
          </cell>
          <cell r="BI1896">
            <v>0</v>
          </cell>
          <cell r="BJ1896">
            <v>0</v>
          </cell>
          <cell r="BK1896">
            <v>42.434699999999999</v>
          </cell>
          <cell r="BL1896">
            <v>0</v>
          </cell>
          <cell r="BM1896">
            <v>0</v>
          </cell>
          <cell r="BN1896">
            <v>4.5483900000000004</v>
          </cell>
          <cell r="BO1896">
            <v>8.2074300000000004</v>
          </cell>
          <cell r="BP1896">
            <v>0</v>
          </cell>
          <cell r="BQ1896">
            <v>0</v>
          </cell>
          <cell r="BR1896">
            <v>0</v>
          </cell>
          <cell r="BS1896">
            <v>11.20581</v>
          </cell>
          <cell r="BT1896">
            <v>11.4345</v>
          </cell>
          <cell r="BU1896">
            <v>0</v>
          </cell>
          <cell r="BW1896">
            <v>0</v>
          </cell>
          <cell r="BX1896">
            <v>14.382059999999999</v>
          </cell>
          <cell r="BY1896">
            <v>0</v>
          </cell>
          <cell r="BZ1896">
            <v>0</v>
          </cell>
          <cell r="CA1896">
            <v>6.6320099999999993</v>
          </cell>
          <cell r="CB1896">
            <v>0</v>
          </cell>
          <cell r="CC1896">
            <v>0</v>
          </cell>
          <cell r="CD1896">
            <v>9.5399999999999991</v>
          </cell>
          <cell r="CE1896">
            <v>0</v>
          </cell>
          <cell r="CF1896">
            <v>0</v>
          </cell>
          <cell r="CG1896">
            <v>0</v>
          </cell>
          <cell r="CH1896">
            <v>0</v>
          </cell>
          <cell r="CI1896">
            <v>0</v>
          </cell>
          <cell r="CJ1896">
            <v>137989.6947633689</v>
          </cell>
          <cell r="CK1896">
            <v>6218.035613559</v>
          </cell>
          <cell r="CL1896">
            <v>3428.9431219889998</v>
          </cell>
          <cell r="CM1896">
            <v>15.652559999999999</v>
          </cell>
          <cell r="CN1896">
            <v>52527.799215058862</v>
          </cell>
          <cell r="CO1896">
            <v>3937.5423410399999</v>
          </cell>
          <cell r="CP1896">
            <v>2477.370389571</v>
          </cell>
          <cell r="CQ1896">
            <v>9.6557999999999993</v>
          </cell>
          <cell r="CR1896">
            <v>0</v>
          </cell>
          <cell r="CS1896">
            <v>9213.2092274031802</v>
          </cell>
          <cell r="CT1896">
            <v>629859.73730398715</v>
          </cell>
          <cell r="CU1896">
            <v>0</v>
          </cell>
          <cell r="CV1896">
            <v>0</v>
          </cell>
          <cell r="CW1896">
            <v>0</v>
          </cell>
          <cell r="CX1896">
            <v>0</v>
          </cell>
          <cell r="CY1896">
            <v>0</v>
          </cell>
          <cell r="CZ1896">
            <v>21.064889999999998</v>
          </cell>
          <cell r="DA1896">
            <v>0.76200000000000001</v>
          </cell>
          <cell r="DB1896">
            <v>0</v>
          </cell>
          <cell r="DC1896">
            <v>1</v>
          </cell>
        </row>
        <row r="1897">
          <cell r="C1897" t="str">
            <v>WT20x74.5</v>
          </cell>
          <cell r="D1897" t="str">
            <v>F</v>
          </cell>
          <cell r="E1897">
            <v>74.5</v>
          </cell>
          <cell r="F1897">
            <v>21.9</v>
          </cell>
          <cell r="G1897">
            <v>19.100000000000001</v>
          </cell>
          <cell r="H1897">
            <v>0</v>
          </cell>
          <cell r="I1897">
            <v>0</v>
          </cell>
          <cell r="J1897">
            <v>11.8</v>
          </cell>
          <cell r="K1897">
            <v>0</v>
          </cell>
          <cell r="L1897">
            <v>0</v>
          </cell>
          <cell r="M1897">
            <v>0.63</v>
          </cell>
          <cell r="N1897">
            <v>0.83</v>
          </cell>
          <cell r="O1897">
            <v>0</v>
          </cell>
          <cell r="P1897">
            <v>0</v>
          </cell>
          <cell r="Q1897">
            <v>0</v>
          </cell>
          <cell r="R1897">
            <v>2.0099999999999998</v>
          </cell>
          <cell r="S1897">
            <v>2.125</v>
          </cell>
          <cell r="T1897">
            <v>0</v>
          </cell>
          <cell r="V1897">
            <v>0</v>
          </cell>
          <cell r="W1897">
            <v>5.45</v>
          </cell>
          <cell r="X1897">
            <v>0</v>
          </cell>
          <cell r="Y1897">
            <v>0</v>
          </cell>
          <cell r="Z1897">
            <v>1.72</v>
          </cell>
          <cell r="AA1897">
            <v>0</v>
          </cell>
          <cell r="AB1897">
            <v>0</v>
          </cell>
          <cell r="AC1897">
            <v>27.1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815</v>
          </cell>
          <cell r="AJ1897">
            <v>108</v>
          </cell>
          <cell r="AK1897">
            <v>59.7</v>
          </cell>
          <cell r="AL1897">
            <v>6.1</v>
          </cell>
          <cell r="AM1897">
            <v>114</v>
          </cell>
          <cell r="AN1897">
            <v>30.9</v>
          </cell>
          <cell r="AO1897">
            <v>19.399999999999999</v>
          </cell>
          <cell r="AP1897">
            <v>2.29</v>
          </cell>
          <cell r="AQ1897">
            <v>0</v>
          </cell>
          <cell r="AR1897">
            <v>4.66</v>
          </cell>
          <cell r="AS1897">
            <v>51.9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8.23</v>
          </cell>
          <cell r="AZ1897">
            <v>0.626</v>
          </cell>
          <cell r="BA1897">
            <v>0</v>
          </cell>
          <cell r="BB1897">
            <v>0.435</v>
          </cell>
          <cell r="BD1897" t="str">
            <v>WT500x111</v>
          </cell>
          <cell r="BE1897" t="str">
            <v>WT500x111</v>
          </cell>
          <cell r="BF1897">
            <v>110.89999999999999</v>
          </cell>
          <cell r="BG1897">
            <v>141.40131389999999</v>
          </cell>
          <cell r="BH1897">
            <v>48.533100000000005</v>
          </cell>
          <cell r="BI1897">
            <v>0</v>
          </cell>
          <cell r="BJ1897">
            <v>0</v>
          </cell>
          <cell r="BK1897">
            <v>29.983800000000002</v>
          </cell>
          <cell r="BL1897">
            <v>0</v>
          </cell>
          <cell r="BM1897">
            <v>0</v>
          </cell>
          <cell r="BN1897">
            <v>1.60083</v>
          </cell>
          <cell r="BO1897">
            <v>2.1090299999999997</v>
          </cell>
          <cell r="BP1897">
            <v>0</v>
          </cell>
          <cell r="BQ1897">
            <v>0</v>
          </cell>
          <cell r="BR1897">
            <v>0</v>
          </cell>
          <cell r="BS1897">
            <v>5.1074099999999989</v>
          </cell>
          <cell r="BT1897">
            <v>5.3996249999999995</v>
          </cell>
          <cell r="BU1897">
            <v>0</v>
          </cell>
          <cell r="BW1897">
            <v>0</v>
          </cell>
          <cell r="BX1897">
            <v>13.84845</v>
          </cell>
          <cell r="BY1897">
            <v>0</v>
          </cell>
          <cell r="BZ1897">
            <v>0</v>
          </cell>
          <cell r="CA1897">
            <v>4.37052</v>
          </cell>
          <cell r="CB1897">
            <v>0</v>
          </cell>
          <cell r="CC1897">
            <v>0</v>
          </cell>
          <cell r="CD1897">
            <v>27.1</v>
          </cell>
          <cell r="CE1897">
            <v>0</v>
          </cell>
          <cell r="CF1897">
            <v>0</v>
          </cell>
          <cell r="CG1897">
            <v>0</v>
          </cell>
          <cell r="CH1897">
            <v>0</v>
          </cell>
          <cell r="CI1897">
            <v>0</v>
          </cell>
          <cell r="CJ1897">
            <v>33976.314571645213</v>
          </cell>
          <cell r="CK1897">
            <v>1771.8940534679998</v>
          </cell>
          <cell r="CL1897">
            <v>979.46365733369998</v>
          </cell>
          <cell r="CM1897">
            <v>15.500099999999998</v>
          </cell>
          <cell r="CN1897">
            <v>4752.5151670767536</v>
          </cell>
          <cell r="CO1897">
            <v>506.95857640889994</v>
          </cell>
          <cell r="CP1897">
            <v>318.28467256739998</v>
          </cell>
          <cell r="CQ1897">
            <v>5.8188899999999997</v>
          </cell>
          <cell r="CR1897">
            <v>0</v>
          </cell>
          <cell r="CS1897">
            <v>194.26947963664625</v>
          </cell>
          <cell r="CT1897">
            <v>13969.965968408946</v>
          </cell>
          <cell r="CU1897">
            <v>0</v>
          </cell>
          <cell r="CV1897">
            <v>0</v>
          </cell>
          <cell r="CW1897">
            <v>0</v>
          </cell>
          <cell r="CX1897">
            <v>0</v>
          </cell>
          <cell r="CY1897">
            <v>0</v>
          </cell>
          <cell r="CZ1897">
            <v>20.912430000000001</v>
          </cell>
          <cell r="DA1897">
            <v>0.626</v>
          </cell>
          <cell r="DB1897">
            <v>0</v>
          </cell>
          <cell r="DC1897">
            <v>0.435</v>
          </cell>
        </row>
        <row r="1898">
          <cell r="C1898" t="str">
            <v>WT20x83.5</v>
          </cell>
          <cell r="D1898" t="str">
            <v>F</v>
          </cell>
          <cell r="E1898">
            <v>83.5</v>
          </cell>
          <cell r="F1898">
            <v>24.6</v>
          </cell>
          <cell r="G1898">
            <v>19.3</v>
          </cell>
          <cell r="H1898">
            <v>0</v>
          </cell>
          <cell r="I1898">
            <v>0</v>
          </cell>
          <cell r="J1898">
            <v>11.8</v>
          </cell>
          <cell r="K1898">
            <v>0</v>
          </cell>
          <cell r="L1898">
            <v>0</v>
          </cell>
          <cell r="M1898">
            <v>0.65</v>
          </cell>
          <cell r="N1898">
            <v>1.02</v>
          </cell>
          <cell r="O1898">
            <v>0</v>
          </cell>
          <cell r="P1898">
            <v>0</v>
          </cell>
          <cell r="Q1898">
            <v>0</v>
          </cell>
          <cell r="R1898">
            <v>2.21</v>
          </cell>
          <cell r="S1898">
            <v>2.3125</v>
          </cell>
          <cell r="T1898">
            <v>0</v>
          </cell>
          <cell r="V1898">
            <v>0</v>
          </cell>
          <cell r="W1898">
            <v>5.19</v>
          </cell>
          <cell r="X1898">
            <v>0</v>
          </cell>
          <cell r="Y1898">
            <v>0</v>
          </cell>
          <cell r="Z1898">
            <v>1.1000000000000001</v>
          </cell>
          <cell r="AA1898">
            <v>0</v>
          </cell>
          <cell r="AB1898">
            <v>0</v>
          </cell>
          <cell r="AC1898">
            <v>26.3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899</v>
          </cell>
          <cell r="AJ1898">
            <v>115</v>
          </cell>
          <cell r="AK1898">
            <v>63.7</v>
          </cell>
          <cell r="AL1898">
            <v>6.05</v>
          </cell>
          <cell r="AM1898">
            <v>141</v>
          </cell>
          <cell r="AN1898">
            <v>37.799999999999997</v>
          </cell>
          <cell r="AO1898">
            <v>23.9</v>
          </cell>
          <cell r="AP1898">
            <v>2.4</v>
          </cell>
          <cell r="AQ1898">
            <v>0</v>
          </cell>
          <cell r="AR1898">
            <v>6.99</v>
          </cell>
          <cell r="AS1898">
            <v>62.9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8.01</v>
          </cell>
          <cell r="AZ1898">
            <v>0.65900000000000003</v>
          </cell>
          <cell r="BA1898">
            <v>0</v>
          </cell>
          <cell r="BB1898">
            <v>0.45400000000000001</v>
          </cell>
          <cell r="BD1898" t="str">
            <v>WT500x124.5</v>
          </cell>
          <cell r="BE1898" t="str">
            <v>WT500x124.5</v>
          </cell>
          <cell r="BF1898">
            <v>124.3</v>
          </cell>
          <cell r="BG1898">
            <v>158.83435259999999</v>
          </cell>
          <cell r="BH1898">
            <v>49.0413</v>
          </cell>
          <cell r="BI1898">
            <v>0</v>
          </cell>
          <cell r="BJ1898">
            <v>0</v>
          </cell>
          <cell r="BK1898">
            <v>29.983800000000002</v>
          </cell>
          <cell r="BL1898">
            <v>0</v>
          </cell>
          <cell r="BM1898">
            <v>0</v>
          </cell>
          <cell r="BN1898">
            <v>1.6516500000000001</v>
          </cell>
          <cell r="BO1898">
            <v>2.5918199999999998</v>
          </cell>
          <cell r="BP1898">
            <v>0</v>
          </cell>
          <cell r="BQ1898">
            <v>0</v>
          </cell>
          <cell r="BR1898">
            <v>0</v>
          </cell>
          <cell r="BS1898">
            <v>5.6156099999999993</v>
          </cell>
          <cell r="BT1898">
            <v>5.8760624999999997</v>
          </cell>
          <cell r="BU1898">
            <v>0</v>
          </cell>
          <cell r="BW1898">
            <v>0</v>
          </cell>
          <cell r="BX1898">
            <v>13.187790000000001</v>
          </cell>
          <cell r="BY1898">
            <v>0</v>
          </cell>
          <cell r="BZ1898">
            <v>0</v>
          </cell>
          <cell r="CA1898">
            <v>2.7951000000000001</v>
          </cell>
          <cell r="CB1898">
            <v>0</v>
          </cell>
          <cell r="CC1898">
            <v>0</v>
          </cell>
          <cell r="CD1898">
            <v>26.3</v>
          </cell>
          <cell r="CE1898">
            <v>0</v>
          </cell>
          <cell r="CF1898">
            <v>0</v>
          </cell>
          <cell r="CG1898">
            <v>0</v>
          </cell>
          <cell r="CH1898">
            <v>0</v>
          </cell>
          <cell r="CI1898">
            <v>0</v>
          </cell>
          <cell r="CJ1898">
            <v>37478.167852649138</v>
          </cell>
          <cell r="CK1898">
            <v>1886.7390384149999</v>
          </cell>
          <cell r="CL1898">
            <v>1045.0893630177</v>
          </cell>
          <cell r="CM1898">
            <v>15.373049999999999</v>
          </cell>
          <cell r="CN1898">
            <v>5878.110864542301</v>
          </cell>
          <cell r="CO1898">
            <v>620.16291871379997</v>
          </cell>
          <cell r="CP1898">
            <v>392.11359146189994</v>
          </cell>
          <cell r="CQ1898">
            <v>6.0983999999999998</v>
          </cell>
          <cell r="CR1898">
            <v>0</v>
          </cell>
          <cell r="CS1898">
            <v>291.40421945496939</v>
          </cell>
          <cell r="CT1898">
            <v>16930.845075393499</v>
          </cell>
          <cell r="CU1898">
            <v>0</v>
          </cell>
          <cell r="CV1898">
            <v>0</v>
          </cell>
          <cell r="CW1898">
            <v>0</v>
          </cell>
          <cell r="CX1898">
            <v>0</v>
          </cell>
          <cell r="CY1898">
            <v>0</v>
          </cell>
          <cell r="CZ1898">
            <v>20.35341</v>
          </cell>
          <cell r="DA1898">
            <v>0.65900000000000003</v>
          </cell>
          <cell r="DB1898">
            <v>0</v>
          </cell>
          <cell r="DC1898">
            <v>0.45400000000000001</v>
          </cell>
        </row>
        <row r="1899">
          <cell r="C1899" t="str">
            <v>WT20x91.5</v>
          </cell>
          <cell r="D1899" t="str">
            <v>F</v>
          </cell>
          <cell r="E1899">
            <v>91.5</v>
          </cell>
          <cell r="F1899">
            <v>26.9</v>
          </cell>
          <cell r="G1899">
            <v>19.5</v>
          </cell>
          <cell r="H1899">
            <v>0</v>
          </cell>
          <cell r="I1899">
            <v>0</v>
          </cell>
          <cell r="J1899">
            <v>11.8</v>
          </cell>
          <cell r="K1899">
            <v>0</v>
          </cell>
          <cell r="L1899">
            <v>0</v>
          </cell>
          <cell r="M1899">
            <v>0.65</v>
          </cell>
          <cell r="N1899">
            <v>1.22</v>
          </cell>
          <cell r="O1899">
            <v>0</v>
          </cell>
          <cell r="P1899">
            <v>0</v>
          </cell>
          <cell r="Q1899">
            <v>0</v>
          </cell>
          <cell r="R1899">
            <v>2.4</v>
          </cell>
          <cell r="S1899">
            <v>2.5</v>
          </cell>
          <cell r="T1899">
            <v>0</v>
          </cell>
          <cell r="V1899">
            <v>0</v>
          </cell>
          <cell r="W1899">
            <v>4.93</v>
          </cell>
          <cell r="X1899">
            <v>0</v>
          </cell>
          <cell r="Y1899">
            <v>0</v>
          </cell>
          <cell r="Z1899">
            <v>1.1399999999999999</v>
          </cell>
          <cell r="AA1899">
            <v>0</v>
          </cell>
          <cell r="AB1899">
            <v>0</v>
          </cell>
          <cell r="AC1899">
            <v>26.3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958</v>
          </cell>
          <cell r="AJ1899">
            <v>117</v>
          </cell>
          <cell r="AK1899">
            <v>65.8</v>
          </cell>
          <cell r="AL1899">
            <v>5.97</v>
          </cell>
          <cell r="AM1899">
            <v>168</v>
          </cell>
          <cell r="AN1899">
            <v>44.6</v>
          </cell>
          <cell r="AO1899">
            <v>28.5</v>
          </cell>
          <cell r="AP1899">
            <v>2.5</v>
          </cell>
          <cell r="AQ1899">
            <v>0</v>
          </cell>
          <cell r="AR1899">
            <v>10</v>
          </cell>
          <cell r="AS1899">
            <v>72.099999999999994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7.78</v>
          </cell>
          <cell r="AZ1899">
            <v>0.69199999999999995</v>
          </cell>
          <cell r="BA1899">
            <v>0</v>
          </cell>
          <cell r="BB1899">
            <v>0.44500000000000001</v>
          </cell>
          <cell r="BD1899" t="str">
            <v>WT500x136</v>
          </cell>
          <cell r="BE1899" t="str">
            <v>WT500x136</v>
          </cell>
          <cell r="BF1899">
            <v>136.19999999999999</v>
          </cell>
          <cell r="BG1899">
            <v>173.68471889999998</v>
          </cell>
          <cell r="BH1899">
            <v>49.549500000000002</v>
          </cell>
          <cell r="BI1899">
            <v>0</v>
          </cell>
          <cell r="BJ1899">
            <v>0</v>
          </cell>
          <cell r="BK1899">
            <v>29.983800000000002</v>
          </cell>
          <cell r="BL1899">
            <v>0</v>
          </cell>
          <cell r="BM1899">
            <v>0</v>
          </cell>
          <cell r="BN1899">
            <v>1.6516500000000001</v>
          </cell>
          <cell r="BO1899">
            <v>3.1000199999999998</v>
          </cell>
          <cell r="BP1899">
            <v>0</v>
          </cell>
          <cell r="BQ1899">
            <v>0</v>
          </cell>
          <cell r="BR1899">
            <v>0</v>
          </cell>
          <cell r="BS1899">
            <v>6.0983999999999998</v>
          </cell>
          <cell r="BT1899">
            <v>6.3525</v>
          </cell>
          <cell r="BU1899">
            <v>0</v>
          </cell>
          <cell r="BW1899">
            <v>0</v>
          </cell>
          <cell r="BX1899">
            <v>12.52713</v>
          </cell>
          <cell r="BY1899">
            <v>0</v>
          </cell>
          <cell r="BZ1899">
            <v>0</v>
          </cell>
          <cell r="CA1899">
            <v>2.8967399999999999</v>
          </cell>
          <cell r="CB1899">
            <v>0</v>
          </cell>
          <cell r="CC1899">
            <v>0</v>
          </cell>
          <cell r="CD1899">
            <v>26.3</v>
          </cell>
          <cell r="CE1899">
            <v>0</v>
          </cell>
          <cell r="CF1899">
            <v>0</v>
          </cell>
          <cell r="CG1899">
            <v>0</v>
          </cell>
          <cell r="CH1899">
            <v>0</v>
          </cell>
          <cell r="CI1899">
            <v>0</v>
          </cell>
          <cell r="CJ1899">
            <v>39937.802895259039</v>
          </cell>
          <cell r="CK1899">
            <v>1919.5518912569999</v>
          </cell>
          <cell r="CL1899">
            <v>1079.5428585017999</v>
          </cell>
          <cell r="CM1899">
            <v>15.16977</v>
          </cell>
          <cell r="CN1899">
            <v>7003.7065620078474</v>
          </cell>
          <cell r="CO1899">
            <v>731.72661837659996</v>
          </cell>
          <cell r="CP1899">
            <v>467.5831529985</v>
          </cell>
          <cell r="CQ1899">
            <v>6.3525</v>
          </cell>
          <cell r="CR1899">
            <v>0</v>
          </cell>
          <cell r="CS1899">
            <v>416.88729535761001</v>
          </cell>
          <cell r="CT1899">
            <v>19407.216692144219</v>
          </cell>
          <cell r="CU1899">
            <v>0</v>
          </cell>
          <cell r="CV1899">
            <v>0</v>
          </cell>
          <cell r="CW1899">
            <v>0</v>
          </cell>
          <cell r="CX1899">
            <v>0</v>
          </cell>
          <cell r="CY1899">
            <v>0</v>
          </cell>
          <cell r="CZ1899">
            <v>19.768979999999999</v>
          </cell>
          <cell r="DA1899">
            <v>0.69199999999999995</v>
          </cell>
          <cell r="DB1899">
            <v>0</v>
          </cell>
          <cell r="DC1899">
            <v>0.44500000000000001</v>
          </cell>
        </row>
        <row r="1900">
          <cell r="C1900" t="str">
            <v>WT20x99.5</v>
          </cell>
          <cell r="D1900" t="str">
            <v>F</v>
          </cell>
          <cell r="E1900">
            <v>99.5</v>
          </cell>
          <cell r="F1900">
            <v>29.2</v>
          </cell>
          <cell r="G1900">
            <v>19.3</v>
          </cell>
          <cell r="H1900">
            <v>0</v>
          </cell>
          <cell r="I1900">
            <v>0</v>
          </cell>
          <cell r="J1900">
            <v>15.8</v>
          </cell>
          <cell r="K1900">
            <v>0</v>
          </cell>
          <cell r="L1900">
            <v>0</v>
          </cell>
          <cell r="M1900">
            <v>0.65</v>
          </cell>
          <cell r="N1900">
            <v>1.07</v>
          </cell>
          <cell r="O1900">
            <v>0</v>
          </cell>
          <cell r="P1900">
            <v>0</v>
          </cell>
          <cell r="Q1900">
            <v>0</v>
          </cell>
          <cell r="R1900">
            <v>2.25</v>
          </cell>
          <cell r="S1900">
            <v>2.3125</v>
          </cell>
          <cell r="T1900">
            <v>0</v>
          </cell>
          <cell r="V1900">
            <v>0</v>
          </cell>
          <cell r="W1900">
            <v>4.47</v>
          </cell>
          <cell r="X1900">
            <v>0</v>
          </cell>
          <cell r="Y1900">
            <v>0</v>
          </cell>
          <cell r="Z1900">
            <v>0.92900000000000005</v>
          </cell>
          <cell r="AA1900">
            <v>0</v>
          </cell>
          <cell r="AB1900">
            <v>0</v>
          </cell>
          <cell r="AC1900">
            <v>26.3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988</v>
          </cell>
          <cell r="AJ1900">
            <v>117</v>
          </cell>
          <cell r="AK1900">
            <v>66.5</v>
          </cell>
          <cell r="AL1900">
            <v>5.81</v>
          </cell>
          <cell r="AM1900">
            <v>347</v>
          </cell>
          <cell r="AN1900">
            <v>68.2</v>
          </cell>
          <cell r="AO1900">
            <v>44.1</v>
          </cell>
          <cell r="AP1900">
            <v>3.45</v>
          </cell>
          <cell r="AQ1900">
            <v>0</v>
          </cell>
          <cell r="AR1900">
            <v>9.1199999999999992</v>
          </cell>
          <cell r="AS1900">
            <v>83.5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7.82</v>
          </cell>
          <cell r="AZ1900">
            <v>0.747</v>
          </cell>
          <cell r="BA1900">
            <v>0</v>
          </cell>
          <cell r="BB1900">
            <v>0.45200000000000001</v>
          </cell>
          <cell r="BD1900" t="str">
            <v>WT500x148</v>
          </cell>
          <cell r="BE1900" t="str">
            <v>WT500x148</v>
          </cell>
          <cell r="BF1900">
            <v>148.1</v>
          </cell>
          <cell r="BG1900">
            <v>188.5350852</v>
          </cell>
          <cell r="BH1900">
            <v>49.0413</v>
          </cell>
          <cell r="BI1900">
            <v>0</v>
          </cell>
          <cell r="BJ1900">
            <v>0</v>
          </cell>
          <cell r="BK1900">
            <v>40.147800000000004</v>
          </cell>
          <cell r="BL1900">
            <v>0</v>
          </cell>
          <cell r="BM1900">
            <v>0</v>
          </cell>
          <cell r="BN1900">
            <v>1.6516500000000001</v>
          </cell>
          <cell r="BO1900">
            <v>2.7188699999999999</v>
          </cell>
          <cell r="BP1900">
            <v>0</v>
          </cell>
          <cell r="BQ1900">
            <v>0</v>
          </cell>
          <cell r="BR1900">
            <v>0</v>
          </cell>
          <cell r="BS1900">
            <v>5.7172499999999999</v>
          </cell>
          <cell r="BT1900">
            <v>5.8760624999999997</v>
          </cell>
          <cell r="BU1900">
            <v>0</v>
          </cell>
          <cell r="BW1900">
            <v>0</v>
          </cell>
          <cell r="BX1900">
            <v>11.358269999999999</v>
          </cell>
          <cell r="BY1900">
            <v>0</v>
          </cell>
          <cell r="BZ1900">
            <v>0</v>
          </cell>
          <cell r="CA1900">
            <v>2.360589</v>
          </cell>
          <cell r="CB1900">
            <v>0</v>
          </cell>
          <cell r="CC1900">
            <v>0</v>
          </cell>
          <cell r="CD1900">
            <v>26.3</v>
          </cell>
          <cell r="CE1900">
            <v>0</v>
          </cell>
          <cell r="CF1900">
            <v>0</v>
          </cell>
          <cell r="CG1900">
            <v>0</v>
          </cell>
          <cell r="CH1900">
            <v>0</v>
          </cell>
          <cell r="CI1900">
            <v>0</v>
          </cell>
          <cell r="CJ1900">
            <v>41188.464781331866</v>
          </cell>
          <cell r="CK1900">
            <v>1919.5518912569999</v>
          </cell>
          <cell r="CL1900">
            <v>1091.0273569965</v>
          </cell>
          <cell r="CM1900">
            <v>14.763209999999999</v>
          </cell>
          <cell r="CN1900">
            <v>14465.989148909066</v>
          </cell>
          <cell r="CO1900">
            <v>1118.9182819122</v>
          </cell>
          <cell r="CP1900">
            <v>723.52340516610002</v>
          </cell>
          <cell r="CQ1900">
            <v>8.7664500000000007</v>
          </cell>
          <cell r="CR1900">
            <v>0</v>
          </cell>
          <cell r="CS1900">
            <v>380.20121336614028</v>
          </cell>
          <cell r="CT1900">
            <v>22475.764130291849</v>
          </cell>
          <cell r="CU1900">
            <v>0</v>
          </cell>
          <cell r="CV1900">
            <v>0</v>
          </cell>
          <cell r="CW1900">
            <v>0</v>
          </cell>
          <cell r="CX1900">
            <v>0</v>
          </cell>
          <cell r="CY1900">
            <v>0</v>
          </cell>
          <cell r="CZ1900">
            <v>19.870619999999999</v>
          </cell>
          <cell r="DA1900">
            <v>0.747</v>
          </cell>
          <cell r="DB1900">
            <v>0</v>
          </cell>
          <cell r="DC1900">
            <v>0.45200000000000001</v>
          </cell>
        </row>
        <row r="1901">
          <cell r="C1901" t="str">
            <v>WT22x115</v>
          </cell>
          <cell r="D1901" t="str">
            <v>F</v>
          </cell>
          <cell r="E1901">
            <v>115</v>
          </cell>
          <cell r="F1901">
            <v>33.799999999999997</v>
          </cell>
          <cell r="G1901">
            <v>21.5</v>
          </cell>
          <cell r="H1901">
            <v>0</v>
          </cell>
          <cell r="I1901">
            <v>0</v>
          </cell>
          <cell r="J1901">
            <v>15.8</v>
          </cell>
          <cell r="K1901">
            <v>0</v>
          </cell>
          <cell r="L1901">
            <v>0</v>
          </cell>
          <cell r="M1901">
            <v>0.71</v>
          </cell>
          <cell r="N1901">
            <v>1.22</v>
          </cell>
          <cell r="O1901">
            <v>0</v>
          </cell>
          <cell r="P1901">
            <v>0</v>
          </cell>
          <cell r="Q1901">
            <v>0</v>
          </cell>
          <cell r="R1901">
            <v>2.0099999999999998</v>
          </cell>
          <cell r="S1901">
            <v>2.0625</v>
          </cell>
          <cell r="T1901">
            <v>0</v>
          </cell>
          <cell r="V1901">
            <v>0</v>
          </cell>
          <cell r="W1901">
            <v>5.17</v>
          </cell>
          <cell r="X1901">
            <v>0</v>
          </cell>
          <cell r="Y1901">
            <v>0</v>
          </cell>
          <cell r="Z1901">
            <v>1.07</v>
          </cell>
          <cell r="AA1901">
            <v>0</v>
          </cell>
          <cell r="AB1901">
            <v>0</v>
          </cell>
          <cell r="AC1901">
            <v>27.4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1440</v>
          </cell>
          <cell r="AJ1901">
            <v>157</v>
          </cell>
          <cell r="AK1901">
            <v>88.6</v>
          </cell>
          <cell r="AL1901">
            <v>6.53</v>
          </cell>
          <cell r="AM1901">
            <v>398</v>
          </cell>
          <cell r="AN1901">
            <v>78.3</v>
          </cell>
          <cell r="AO1901">
            <v>50.5</v>
          </cell>
          <cell r="AP1901">
            <v>3.43</v>
          </cell>
          <cell r="AQ1901">
            <v>0</v>
          </cell>
          <cell r="AR1901">
            <v>12.4</v>
          </cell>
          <cell r="AS1901">
            <v>139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8.67</v>
          </cell>
          <cell r="AZ1901">
            <v>0.72299999999999998</v>
          </cell>
          <cell r="BA1901">
            <v>0</v>
          </cell>
          <cell r="BB1901">
            <v>0.438</v>
          </cell>
          <cell r="BD1901" t="str">
            <v>WT550x171.5</v>
          </cell>
          <cell r="BE1901" t="str">
            <v>WT550x171.5</v>
          </cell>
          <cell r="BF1901">
            <v>171.2</v>
          </cell>
          <cell r="BG1901">
            <v>218.23581779999998</v>
          </cell>
          <cell r="BH1901">
            <v>54.631499999999996</v>
          </cell>
          <cell r="BI1901">
            <v>0</v>
          </cell>
          <cell r="BJ1901">
            <v>0</v>
          </cell>
          <cell r="BK1901">
            <v>40.147800000000004</v>
          </cell>
          <cell r="BL1901">
            <v>0</v>
          </cell>
          <cell r="BM1901">
            <v>0</v>
          </cell>
          <cell r="BN1901">
            <v>1.8041099999999999</v>
          </cell>
          <cell r="BO1901">
            <v>3.1000199999999998</v>
          </cell>
          <cell r="BP1901">
            <v>0</v>
          </cell>
          <cell r="BQ1901">
            <v>0</v>
          </cell>
          <cell r="BR1901">
            <v>0</v>
          </cell>
          <cell r="BS1901">
            <v>5.1074099999999989</v>
          </cell>
          <cell r="BT1901">
            <v>5.2408124999999997</v>
          </cell>
          <cell r="BU1901">
            <v>0</v>
          </cell>
          <cell r="BW1901">
            <v>0</v>
          </cell>
          <cell r="BX1901">
            <v>13.13697</v>
          </cell>
          <cell r="BY1901">
            <v>0</v>
          </cell>
          <cell r="BZ1901">
            <v>0</v>
          </cell>
          <cell r="CA1901">
            <v>2.7188699999999999</v>
          </cell>
          <cell r="CB1901">
            <v>0</v>
          </cell>
          <cell r="CC1901">
            <v>0</v>
          </cell>
          <cell r="CD1901">
            <v>27.4</v>
          </cell>
          <cell r="CE1901">
            <v>0</v>
          </cell>
          <cell r="CF1901">
            <v>0</v>
          </cell>
          <cell r="CG1901">
            <v>0</v>
          </cell>
          <cell r="CH1901">
            <v>0</v>
          </cell>
          <cell r="CI1901">
            <v>0</v>
          </cell>
          <cell r="CJ1901">
            <v>60031.770531495837</v>
          </cell>
          <cell r="CK1901">
            <v>2575.8089480969998</v>
          </cell>
          <cell r="CL1901">
            <v>1453.6093809005997</v>
          </cell>
          <cell r="CM1901">
            <v>16.59273</v>
          </cell>
          <cell r="CN1901">
            <v>16592.114355232876</v>
          </cell>
          <cell r="CO1901">
            <v>1284.6231887642998</v>
          </cell>
          <cell r="CP1901">
            <v>828.52453426049999</v>
          </cell>
          <cell r="CQ1901">
            <v>8.7156300000000009</v>
          </cell>
          <cell r="CR1901">
            <v>0</v>
          </cell>
          <cell r="CS1901">
            <v>516.94024624343638</v>
          </cell>
          <cell r="CT1901">
            <v>37414.745079168468</v>
          </cell>
          <cell r="CU1901">
            <v>0</v>
          </cell>
          <cell r="CV1901">
            <v>0</v>
          </cell>
          <cell r="CW1901">
            <v>0</v>
          </cell>
          <cell r="CX1901">
            <v>0</v>
          </cell>
          <cell r="CY1901">
            <v>0</v>
          </cell>
          <cell r="CZ1901">
            <v>22.030469999999998</v>
          </cell>
          <cell r="DA1901">
            <v>0.72299999999999998</v>
          </cell>
          <cell r="DB1901">
            <v>0</v>
          </cell>
          <cell r="DC1901">
            <v>0.438</v>
          </cell>
        </row>
        <row r="1902">
          <cell r="C1902" t="str">
            <v>WT22x131</v>
          </cell>
          <cell r="D1902" t="str">
            <v>F</v>
          </cell>
          <cell r="E1902">
            <v>131</v>
          </cell>
          <cell r="F1902">
            <v>38.6</v>
          </cell>
          <cell r="G1902">
            <v>21.7</v>
          </cell>
          <cell r="H1902">
            <v>0</v>
          </cell>
          <cell r="I1902">
            <v>0</v>
          </cell>
          <cell r="J1902">
            <v>15.8</v>
          </cell>
          <cell r="K1902">
            <v>0</v>
          </cell>
          <cell r="L1902">
            <v>0</v>
          </cell>
          <cell r="M1902">
            <v>0.79</v>
          </cell>
          <cell r="N1902">
            <v>1.42</v>
          </cell>
          <cell r="O1902">
            <v>0</v>
          </cell>
          <cell r="P1902">
            <v>0</v>
          </cell>
          <cell r="Q1902">
            <v>0</v>
          </cell>
          <cell r="R1902">
            <v>2.21</v>
          </cell>
          <cell r="S1902">
            <v>2.25</v>
          </cell>
          <cell r="T1902">
            <v>0</v>
          </cell>
          <cell r="V1902">
            <v>0</v>
          </cell>
          <cell r="W1902">
            <v>5.2</v>
          </cell>
          <cell r="X1902">
            <v>0</v>
          </cell>
          <cell r="Y1902">
            <v>0</v>
          </cell>
          <cell r="Z1902">
            <v>1.23</v>
          </cell>
          <cell r="AA1902">
            <v>0</v>
          </cell>
          <cell r="AB1902">
            <v>0</v>
          </cell>
          <cell r="AC1902">
            <v>24.6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1650</v>
          </cell>
          <cell r="AJ1902">
            <v>177</v>
          </cell>
          <cell r="AK1902">
            <v>100</v>
          </cell>
          <cell r="AL1902">
            <v>6.53</v>
          </cell>
          <cell r="AM1902">
            <v>463</v>
          </cell>
          <cell r="AN1902">
            <v>91.3</v>
          </cell>
          <cell r="AO1902">
            <v>58.8</v>
          </cell>
          <cell r="AP1902">
            <v>3.46</v>
          </cell>
          <cell r="AQ1902">
            <v>0</v>
          </cell>
          <cell r="AR1902">
            <v>18.8</v>
          </cell>
          <cell r="AS1902">
            <v>204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8.65</v>
          </cell>
          <cell r="AZ1902">
            <v>0.73099999999999998</v>
          </cell>
          <cell r="BA1902">
            <v>0</v>
          </cell>
          <cell r="BB1902">
            <v>0.53200000000000003</v>
          </cell>
          <cell r="BD1902" t="str">
            <v>WT550x195</v>
          </cell>
          <cell r="BE1902" t="str">
            <v>WT550x195</v>
          </cell>
          <cell r="BF1902">
            <v>195</v>
          </cell>
          <cell r="BG1902">
            <v>249.22788660000001</v>
          </cell>
          <cell r="BH1902">
            <v>55.139699999999998</v>
          </cell>
          <cell r="BI1902">
            <v>0</v>
          </cell>
          <cell r="BJ1902">
            <v>0</v>
          </cell>
          <cell r="BK1902">
            <v>40.147800000000004</v>
          </cell>
          <cell r="BL1902">
            <v>0</v>
          </cell>
          <cell r="BM1902">
            <v>0</v>
          </cell>
          <cell r="BN1902">
            <v>2.00739</v>
          </cell>
          <cell r="BO1902">
            <v>3.6082199999999998</v>
          </cell>
          <cell r="BP1902">
            <v>0</v>
          </cell>
          <cell r="BQ1902">
            <v>0</v>
          </cell>
          <cell r="BR1902">
            <v>0</v>
          </cell>
          <cell r="BS1902">
            <v>5.6156099999999993</v>
          </cell>
          <cell r="BT1902">
            <v>5.7172499999999999</v>
          </cell>
          <cell r="BU1902">
            <v>0</v>
          </cell>
          <cell r="BW1902">
            <v>0</v>
          </cell>
          <cell r="BX1902">
            <v>13.213200000000001</v>
          </cell>
          <cell r="BY1902">
            <v>0</v>
          </cell>
          <cell r="BZ1902">
            <v>0</v>
          </cell>
          <cell r="CA1902">
            <v>3.1254299999999997</v>
          </cell>
          <cell r="CB1902">
            <v>0</v>
          </cell>
          <cell r="CC1902">
            <v>0</v>
          </cell>
          <cell r="CD1902">
            <v>24.6</v>
          </cell>
          <cell r="CE1902">
            <v>0</v>
          </cell>
          <cell r="CF1902">
            <v>0</v>
          </cell>
          <cell r="CG1902">
            <v>0</v>
          </cell>
          <cell r="CH1902">
            <v>0</v>
          </cell>
          <cell r="CI1902">
            <v>0</v>
          </cell>
          <cell r="CJ1902">
            <v>68786.403734005653</v>
          </cell>
          <cell r="CK1902">
            <v>2903.9374765170001</v>
          </cell>
          <cell r="CL1902">
            <v>1640.6426420999999</v>
          </cell>
          <cell r="CM1902">
            <v>16.59273</v>
          </cell>
          <cell r="CN1902">
            <v>19301.881775057343</v>
          </cell>
          <cell r="CO1902">
            <v>1497.9067322372998</v>
          </cell>
          <cell r="CP1902">
            <v>964.69787355479991</v>
          </cell>
          <cell r="CQ1902">
            <v>8.7918599999999998</v>
          </cell>
          <cell r="CR1902">
            <v>0</v>
          </cell>
          <cell r="CS1902">
            <v>783.74811527230679</v>
          </cell>
          <cell r="CT1902">
            <v>54910.848893168113</v>
          </cell>
          <cell r="CU1902">
            <v>0</v>
          </cell>
          <cell r="CV1902">
            <v>0</v>
          </cell>
          <cell r="CW1902">
            <v>0</v>
          </cell>
          <cell r="CX1902">
            <v>0</v>
          </cell>
          <cell r="CY1902">
            <v>0</v>
          </cell>
          <cell r="CZ1902">
            <v>21.979649999999999</v>
          </cell>
          <cell r="DA1902">
            <v>0.73099999999999998</v>
          </cell>
          <cell r="DB1902">
            <v>0</v>
          </cell>
          <cell r="DC1902">
            <v>0.53200000000000003</v>
          </cell>
        </row>
        <row r="1903">
          <cell r="C1903" t="str">
            <v>WT22x145</v>
          </cell>
          <cell r="D1903" t="str">
            <v>F</v>
          </cell>
          <cell r="E1903">
            <v>145</v>
          </cell>
          <cell r="F1903">
            <v>42.9</v>
          </cell>
          <cell r="G1903">
            <v>21.8</v>
          </cell>
          <cell r="H1903">
            <v>0</v>
          </cell>
          <cell r="I1903">
            <v>0</v>
          </cell>
          <cell r="J1903">
            <v>15.8</v>
          </cell>
          <cell r="K1903">
            <v>0</v>
          </cell>
          <cell r="L1903">
            <v>0</v>
          </cell>
          <cell r="M1903">
            <v>0.87</v>
          </cell>
          <cell r="N1903">
            <v>1.58</v>
          </cell>
          <cell r="O1903">
            <v>0</v>
          </cell>
          <cell r="P1903">
            <v>0</v>
          </cell>
          <cell r="Q1903">
            <v>0</v>
          </cell>
          <cell r="R1903">
            <v>2.37</v>
          </cell>
          <cell r="S1903">
            <v>2.4375</v>
          </cell>
          <cell r="T1903">
            <v>0</v>
          </cell>
          <cell r="V1903">
            <v>0</v>
          </cell>
          <cell r="W1903">
            <v>5.27</v>
          </cell>
          <cell r="X1903">
            <v>0</v>
          </cell>
          <cell r="Y1903">
            <v>0</v>
          </cell>
          <cell r="Z1903">
            <v>1.35</v>
          </cell>
          <cell r="AA1903">
            <v>0</v>
          </cell>
          <cell r="AB1903">
            <v>0</v>
          </cell>
          <cell r="AC1903">
            <v>22.3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1840</v>
          </cell>
          <cell r="AJ1903">
            <v>197</v>
          </cell>
          <cell r="AK1903">
            <v>111</v>
          </cell>
          <cell r="AL1903">
            <v>6.55</v>
          </cell>
          <cell r="AM1903">
            <v>523</v>
          </cell>
          <cell r="AN1903">
            <v>103</v>
          </cell>
          <cell r="AO1903">
            <v>66.099999999999994</v>
          </cell>
          <cell r="AP1903">
            <v>3.49</v>
          </cell>
          <cell r="AQ1903">
            <v>0</v>
          </cell>
          <cell r="AR1903">
            <v>25.7</v>
          </cell>
          <cell r="AS1903">
            <v>279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8.67</v>
          </cell>
          <cell r="AZ1903">
            <v>0.73299999999999998</v>
          </cell>
          <cell r="BA1903">
            <v>0</v>
          </cell>
          <cell r="BB1903">
            <v>0.63600000000000001</v>
          </cell>
          <cell r="BD1903" t="str">
            <v>WT550x216.5</v>
          </cell>
          <cell r="BE1903" t="str">
            <v>WT550x216.5</v>
          </cell>
          <cell r="BF1903">
            <v>215.79999999999998</v>
          </cell>
          <cell r="BG1903">
            <v>276.9916149</v>
          </cell>
          <cell r="BH1903">
            <v>55.393799999999999</v>
          </cell>
          <cell r="BI1903">
            <v>0</v>
          </cell>
          <cell r="BJ1903">
            <v>0</v>
          </cell>
          <cell r="BK1903">
            <v>40.147800000000004</v>
          </cell>
          <cell r="BL1903">
            <v>0</v>
          </cell>
          <cell r="BM1903">
            <v>0</v>
          </cell>
          <cell r="BN1903">
            <v>2.2106699999999999</v>
          </cell>
          <cell r="BO1903">
            <v>4.01478</v>
          </cell>
          <cell r="BP1903">
            <v>0</v>
          </cell>
          <cell r="BQ1903">
            <v>0</v>
          </cell>
          <cell r="BR1903">
            <v>0</v>
          </cell>
          <cell r="BS1903">
            <v>6.02217</v>
          </cell>
          <cell r="BT1903">
            <v>6.1936875000000002</v>
          </cell>
          <cell r="BU1903">
            <v>0</v>
          </cell>
          <cell r="BW1903">
            <v>0</v>
          </cell>
          <cell r="BX1903">
            <v>13.391069999999999</v>
          </cell>
          <cell r="BY1903">
            <v>0</v>
          </cell>
          <cell r="BZ1903">
            <v>0</v>
          </cell>
          <cell r="CA1903">
            <v>3.4303500000000002</v>
          </cell>
          <cell r="CB1903">
            <v>0</v>
          </cell>
          <cell r="CC1903">
            <v>0</v>
          </cell>
          <cell r="CD1903">
            <v>22.3</v>
          </cell>
          <cell r="CE1903">
            <v>0</v>
          </cell>
          <cell r="CF1903">
            <v>0</v>
          </cell>
          <cell r="CG1903">
            <v>0</v>
          </cell>
          <cell r="CH1903">
            <v>0</v>
          </cell>
          <cell r="CI1903">
            <v>0</v>
          </cell>
          <cell r="CJ1903">
            <v>76707.262345800234</v>
          </cell>
          <cell r="CK1903">
            <v>3232.0660049369999</v>
          </cell>
          <cell r="CL1903">
            <v>1821.1133327309999</v>
          </cell>
          <cell r="CM1903">
            <v>16.643549999999998</v>
          </cell>
          <cell r="CN1903">
            <v>21803.205547203001</v>
          </cell>
          <cell r="CO1903">
            <v>1689.861921363</v>
          </cell>
          <cell r="CP1903">
            <v>1084.4647864280998</v>
          </cell>
          <cell r="CQ1903">
            <v>8.8680900000000005</v>
          </cell>
          <cell r="CR1903">
            <v>0</v>
          </cell>
          <cell r="CS1903">
            <v>1071.4003490690577</v>
          </cell>
          <cell r="CT1903">
            <v>75098.66098624462</v>
          </cell>
          <cell r="CU1903">
            <v>0</v>
          </cell>
          <cell r="CV1903">
            <v>0</v>
          </cell>
          <cell r="CW1903">
            <v>0</v>
          </cell>
          <cell r="CX1903">
            <v>0</v>
          </cell>
          <cell r="CY1903">
            <v>0</v>
          </cell>
          <cell r="CZ1903">
            <v>22.030469999999998</v>
          </cell>
          <cell r="DA1903">
            <v>0.73299999999999998</v>
          </cell>
          <cell r="DB1903">
            <v>0</v>
          </cell>
          <cell r="DC1903">
            <v>0.63600000000000001</v>
          </cell>
        </row>
        <row r="1904">
          <cell r="C1904" t="str">
            <v>WT22x167.5</v>
          </cell>
          <cell r="D1904" t="str">
            <v>F</v>
          </cell>
          <cell r="E1904">
            <v>167.5</v>
          </cell>
          <cell r="F1904">
            <v>49.1</v>
          </cell>
          <cell r="G1904">
            <v>22</v>
          </cell>
          <cell r="H1904">
            <v>0</v>
          </cell>
          <cell r="I1904">
            <v>0</v>
          </cell>
          <cell r="J1904">
            <v>16</v>
          </cell>
          <cell r="K1904">
            <v>0</v>
          </cell>
          <cell r="L1904">
            <v>0</v>
          </cell>
          <cell r="M1904">
            <v>1.02</v>
          </cell>
          <cell r="N1904">
            <v>1.77</v>
          </cell>
          <cell r="O1904">
            <v>0</v>
          </cell>
          <cell r="P1904">
            <v>0</v>
          </cell>
          <cell r="Q1904">
            <v>0</v>
          </cell>
          <cell r="R1904">
            <v>2.56</v>
          </cell>
          <cell r="S1904">
            <v>2.625</v>
          </cell>
          <cell r="T1904">
            <v>0</v>
          </cell>
          <cell r="V1904">
            <v>0</v>
          </cell>
          <cell r="W1904">
            <v>5.51</v>
          </cell>
          <cell r="X1904">
            <v>0</v>
          </cell>
          <cell r="Y1904">
            <v>0</v>
          </cell>
          <cell r="Z1904">
            <v>1.54</v>
          </cell>
          <cell r="AA1904">
            <v>0</v>
          </cell>
          <cell r="AB1904">
            <v>0</v>
          </cell>
          <cell r="AC1904">
            <v>19.100000000000001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2160</v>
          </cell>
          <cell r="AJ1904">
            <v>233</v>
          </cell>
          <cell r="AK1904">
            <v>131</v>
          </cell>
          <cell r="AL1904">
            <v>6.63</v>
          </cell>
          <cell r="AM1904">
            <v>600</v>
          </cell>
          <cell r="AN1904">
            <v>118</v>
          </cell>
          <cell r="AO1904">
            <v>75.3</v>
          </cell>
          <cell r="AP1904">
            <v>3.5</v>
          </cell>
          <cell r="AQ1904">
            <v>0</v>
          </cell>
          <cell r="AR1904">
            <v>37.1</v>
          </cell>
          <cell r="AS1904">
            <v>434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8.81</v>
          </cell>
          <cell r="AZ1904">
            <v>0.72399999999999998</v>
          </cell>
          <cell r="BA1904">
            <v>0</v>
          </cell>
          <cell r="BB1904">
            <v>0.81699999999999995</v>
          </cell>
          <cell r="BD1904" t="str">
            <v>WT550x249.5</v>
          </cell>
          <cell r="BE1904" t="str">
            <v>WT550x249.5</v>
          </cell>
          <cell r="BF1904">
            <v>249.29999999999998</v>
          </cell>
          <cell r="BG1904">
            <v>317.02303710000001</v>
          </cell>
          <cell r="BH1904">
            <v>55.902000000000001</v>
          </cell>
          <cell r="BI1904">
            <v>0</v>
          </cell>
          <cell r="BJ1904">
            <v>0</v>
          </cell>
          <cell r="BK1904">
            <v>40.655999999999999</v>
          </cell>
          <cell r="BL1904">
            <v>0</v>
          </cell>
          <cell r="BM1904">
            <v>0</v>
          </cell>
          <cell r="BN1904">
            <v>2.5918199999999998</v>
          </cell>
          <cell r="BO1904">
            <v>4.4975699999999996</v>
          </cell>
          <cell r="BP1904">
            <v>0</v>
          </cell>
          <cell r="BQ1904">
            <v>0</v>
          </cell>
          <cell r="BR1904">
            <v>0</v>
          </cell>
          <cell r="BS1904">
            <v>6.5049599999999996</v>
          </cell>
          <cell r="BT1904">
            <v>6.6701249999999996</v>
          </cell>
          <cell r="BU1904">
            <v>0</v>
          </cell>
          <cell r="BW1904">
            <v>0</v>
          </cell>
          <cell r="BX1904">
            <v>14.000909999999999</v>
          </cell>
          <cell r="BY1904">
            <v>0</v>
          </cell>
          <cell r="BZ1904">
            <v>0</v>
          </cell>
          <cell r="CA1904">
            <v>3.9131399999999998</v>
          </cell>
          <cell r="CB1904">
            <v>0</v>
          </cell>
          <cell r="CC1904">
            <v>0</v>
          </cell>
          <cell r="CD1904">
            <v>19.100000000000001</v>
          </cell>
          <cell r="CE1904">
            <v>0</v>
          </cell>
          <cell r="CF1904">
            <v>0</v>
          </cell>
          <cell r="CG1904">
            <v>0</v>
          </cell>
          <cell r="CH1904">
            <v>0</v>
          </cell>
          <cell r="CI1904">
            <v>0</v>
          </cell>
          <cell r="CJ1904">
            <v>90047.655797243759</v>
          </cell>
          <cell r="CK1904">
            <v>3822.6973560929996</v>
          </cell>
          <cell r="CL1904">
            <v>2149.2418611509997</v>
          </cell>
          <cell r="CM1904">
            <v>16.846830000000001</v>
          </cell>
          <cell r="CN1904">
            <v>25013.2377214566</v>
          </cell>
          <cell r="CO1904">
            <v>1935.958317678</v>
          </cell>
          <cell r="CP1904">
            <v>1235.4039095012999</v>
          </cell>
          <cell r="CQ1904">
            <v>8.8934999999999995</v>
          </cell>
          <cell r="CR1904">
            <v>0</v>
          </cell>
          <cell r="CS1904">
            <v>1546.6518657767331</v>
          </cell>
          <cell r="CT1904">
            <v>116820.13931193609</v>
          </cell>
          <cell r="CU1904">
            <v>0</v>
          </cell>
          <cell r="CV1904">
            <v>0</v>
          </cell>
          <cell r="CW1904">
            <v>0</v>
          </cell>
          <cell r="CX1904">
            <v>0</v>
          </cell>
          <cell r="CY1904">
            <v>0</v>
          </cell>
          <cell r="CZ1904">
            <v>22.386210000000002</v>
          </cell>
          <cell r="DA1904">
            <v>0.72399999999999998</v>
          </cell>
          <cell r="DB1904">
            <v>0</v>
          </cell>
          <cell r="DC1904">
            <v>0.81499999999999995</v>
          </cell>
        </row>
        <row r="1905">
          <cell r="C1905" t="str">
            <v>WT2x6.5</v>
          </cell>
          <cell r="D1905" t="str">
            <v>F</v>
          </cell>
          <cell r="E1905">
            <v>6.5</v>
          </cell>
          <cell r="F1905">
            <v>1.91</v>
          </cell>
          <cell r="G1905">
            <v>2.08</v>
          </cell>
          <cell r="H1905">
            <v>0</v>
          </cell>
          <cell r="I1905">
            <v>0</v>
          </cell>
          <cell r="J1905">
            <v>4.0599999999999996</v>
          </cell>
          <cell r="K1905">
            <v>0</v>
          </cell>
          <cell r="L1905">
            <v>0</v>
          </cell>
          <cell r="M1905">
            <v>0.28000000000000003</v>
          </cell>
          <cell r="N1905">
            <v>0.34499999999999997</v>
          </cell>
          <cell r="O1905">
            <v>0</v>
          </cell>
          <cell r="P1905">
            <v>0</v>
          </cell>
          <cell r="Q1905">
            <v>0</v>
          </cell>
          <cell r="R1905">
            <v>0.59499999999999997</v>
          </cell>
          <cell r="S1905">
            <v>0.75</v>
          </cell>
          <cell r="T1905">
            <v>0</v>
          </cell>
          <cell r="V1905">
            <v>0</v>
          </cell>
          <cell r="W1905">
            <v>0.44</v>
          </cell>
          <cell r="X1905">
            <v>0</v>
          </cell>
          <cell r="Y1905">
            <v>0</v>
          </cell>
          <cell r="Z1905">
            <v>0.23599999999999999</v>
          </cell>
          <cell r="AA1905">
            <v>0</v>
          </cell>
          <cell r="AB1905">
            <v>0</v>
          </cell>
          <cell r="AC1905">
            <v>5.3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0.52600000000000002</v>
          </cell>
          <cell r="AJ1905">
            <v>0.61599999999999999</v>
          </cell>
          <cell r="AK1905">
            <v>0.32100000000000001</v>
          </cell>
          <cell r="AL1905">
            <v>0.52400000000000002</v>
          </cell>
          <cell r="AM1905">
            <v>1.93</v>
          </cell>
          <cell r="AN1905">
            <v>1.46</v>
          </cell>
          <cell r="AO1905">
            <v>0.95</v>
          </cell>
          <cell r="AP1905">
            <v>1</v>
          </cell>
          <cell r="AQ1905">
            <v>0</v>
          </cell>
          <cell r="AR1905">
            <v>7.4999999999999997E-2</v>
          </cell>
          <cell r="AS1905">
            <v>2.3300000000000001E-2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1.17</v>
          </cell>
          <cell r="AZ1905">
            <v>0.94799999999999995</v>
          </cell>
          <cell r="BA1905">
            <v>0</v>
          </cell>
          <cell r="BB1905">
            <v>1</v>
          </cell>
          <cell r="BD1905" t="str">
            <v>WT50x9.65</v>
          </cell>
          <cell r="BE1905" t="str">
            <v>WT50x9.65</v>
          </cell>
          <cell r="BF1905">
            <v>9.68</v>
          </cell>
          <cell r="BG1905">
            <v>12.332260709999998</v>
          </cell>
          <cell r="BH1905">
            <v>5.2852800000000002</v>
          </cell>
          <cell r="BI1905">
            <v>0</v>
          </cell>
          <cell r="BJ1905">
            <v>0</v>
          </cell>
          <cell r="BK1905">
            <v>10.316459999999999</v>
          </cell>
          <cell r="BL1905">
            <v>0</v>
          </cell>
          <cell r="BM1905">
            <v>0</v>
          </cell>
          <cell r="BN1905">
            <v>0.71148</v>
          </cell>
          <cell r="BO1905">
            <v>0.8766449999999999</v>
          </cell>
          <cell r="BP1905">
            <v>0</v>
          </cell>
          <cell r="BQ1905">
            <v>0</v>
          </cell>
          <cell r="BR1905">
            <v>0</v>
          </cell>
          <cell r="BS1905">
            <v>1.511895</v>
          </cell>
          <cell r="BT1905">
            <v>1.9057499999999998</v>
          </cell>
          <cell r="BU1905">
            <v>0</v>
          </cell>
          <cell r="BW1905">
            <v>0</v>
          </cell>
          <cell r="BX1905">
            <v>1.1180399999999999</v>
          </cell>
          <cell r="BY1905">
            <v>0</v>
          </cell>
          <cell r="BZ1905">
            <v>0</v>
          </cell>
          <cell r="CA1905">
            <v>0.59967599999999999</v>
          </cell>
          <cell r="CB1905">
            <v>0</v>
          </cell>
          <cell r="CC1905">
            <v>0</v>
          </cell>
          <cell r="CD1905">
            <v>5.3</v>
          </cell>
          <cell r="CE1905">
            <v>0</v>
          </cell>
          <cell r="CF1905">
            <v>0</v>
          </cell>
          <cell r="CG1905">
            <v>0</v>
          </cell>
          <cell r="CH1905">
            <v>0</v>
          </cell>
          <cell r="CI1905">
            <v>0</v>
          </cell>
          <cell r="CJ1905">
            <v>21.928271735810288</v>
          </cell>
          <cell r="CK1905">
            <v>10.106358675335999</v>
          </cell>
          <cell r="CL1905">
            <v>5.2664628811409999</v>
          </cell>
          <cell r="CM1905">
            <v>1.3314840000000001</v>
          </cell>
          <cell r="CN1905">
            <v>80.459248004018718</v>
          </cell>
          <cell r="CO1905">
            <v>23.953382574659997</v>
          </cell>
          <cell r="CP1905">
            <v>15.586105099949998</v>
          </cell>
          <cell r="CQ1905">
            <v>2.5409999999999999</v>
          </cell>
          <cell r="CR1905">
            <v>0</v>
          </cell>
          <cell r="CS1905">
            <v>3.1266547151820747</v>
          </cell>
          <cell r="CT1905">
            <v>6.2716802902491038</v>
          </cell>
          <cell r="CU1905">
            <v>0</v>
          </cell>
          <cell r="CV1905">
            <v>0</v>
          </cell>
          <cell r="CW1905">
            <v>0</v>
          </cell>
          <cell r="CX1905">
            <v>0</v>
          </cell>
          <cell r="CY1905">
            <v>0</v>
          </cell>
          <cell r="CZ1905">
            <v>2.9729699999999997</v>
          </cell>
          <cell r="DA1905">
            <v>0.94799999999999995</v>
          </cell>
          <cell r="DB1905">
            <v>0</v>
          </cell>
          <cell r="DC1905">
            <v>1</v>
          </cell>
        </row>
        <row r="1906">
          <cell r="C1906" t="str">
            <v>WT3x10</v>
          </cell>
          <cell r="D1906" t="str">
            <v>F</v>
          </cell>
          <cell r="E1906">
            <v>10</v>
          </cell>
          <cell r="F1906">
            <v>2.95</v>
          </cell>
          <cell r="G1906">
            <v>3.1</v>
          </cell>
          <cell r="H1906">
            <v>0</v>
          </cell>
          <cell r="I1906">
            <v>0</v>
          </cell>
          <cell r="J1906">
            <v>6.02</v>
          </cell>
          <cell r="K1906">
            <v>0</v>
          </cell>
          <cell r="L1906">
            <v>0</v>
          </cell>
          <cell r="M1906">
            <v>0.26</v>
          </cell>
          <cell r="N1906">
            <v>0.36499999999999999</v>
          </cell>
          <cell r="O1906">
            <v>0</v>
          </cell>
          <cell r="P1906">
            <v>0</v>
          </cell>
          <cell r="Q1906">
            <v>0</v>
          </cell>
          <cell r="R1906">
            <v>0.66400000000000003</v>
          </cell>
          <cell r="S1906">
            <v>0.875</v>
          </cell>
          <cell r="T1906">
            <v>0</v>
          </cell>
          <cell r="V1906">
            <v>0</v>
          </cell>
          <cell r="W1906">
            <v>0.56000000000000005</v>
          </cell>
          <cell r="X1906">
            <v>0</v>
          </cell>
          <cell r="Y1906">
            <v>0</v>
          </cell>
          <cell r="Z1906">
            <v>0.245</v>
          </cell>
          <cell r="AA1906">
            <v>0</v>
          </cell>
          <cell r="AB1906">
            <v>0</v>
          </cell>
          <cell r="AC1906">
            <v>9.3699999999999992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1.76</v>
          </cell>
          <cell r="AJ1906">
            <v>1.29</v>
          </cell>
          <cell r="AK1906">
            <v>0.69299999999999995</v>
          </cell>
          <cell r="AL1906">
            <v>0.77300000000000002</v>
          </cell>
          <cell r="AM1906">
            <v>6.64</v>
          </cell>
          <cell r="AN1906">
            <v>3.36</v>
          </cell>
          <cell r="AO1906">
            <v>2.21</v>
          </cell>
          <cell r="AP1906">
            <v>1.5</v>
          </cell>
          <cell r="AQ1906">
            <v>0</v>
          </cell>
          <cell r="AR1906">
            <v>0.123</v>
          </cell>
          <cell r="AS1906">
            <v>8.5800000000000001E-2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1.73</v>
          </cell>
          <cell r="AZ1906">
            <v>0.95199999999999996</v>
          </cell>
          <cell r="BA1906">
            <v>0</v>
          </cell>
          <cell r="BB1906">
            <v>1</v>
          </cell>
          <cell r="BD1906" t="str">
            <v>WT75x14.9</v>
          </cell>
          <cell r="BE1906" t="str">
            <v>WT75x14.9</v>
          </cell>
          <cell r="BF1906">
            <v>14.9</v>
          </cell>
          <cell r="BG1906">
            <v>19.047208950000002</v>
          </cell>
          <cell r="BH1906">
            <v>7.8771000000000004</v>
          </cell>
          <cell r="BI1906">
            <v>0</v>
          </cell>
          <cell r="BJ1906">
            <v>0</v>
          </cell>
          <cell r="BK1906">
            <v>15.296819999999999</v>
          </cell>
          <cell r="BL1906">
            <v>0</v>
          </cell>
          <cell r="BM1906">
            <v>0</v>
          </cell>
          <cell r="BN1906">
            <v>0.66066000000000003</v>
          </cell>
          <cell r="BO1906">
            <v>0.92746499999999998</v>
          </cell>
          <cell r="BP1906">
            <v>0</v>
          </cell>
          <cell r="BQ1906">
            <v>0</v>
          </cell>
          <cell r="BR1906">
            <v>0</v>
          </cell>
          <cell r="BS1906">
            <v>1.6872240000000001</v>
          </cell>
          <cell r="BT1906">
            <v>2.2233749999999999</v>
          </cell>
          <cell r="BU1906">
            <v>0</v>
          </cell>
          <cell r="BW1906">
            <v>0</v>
          </cell>
          <cell r="BX1906">
            <v>1.42296</v>
          </cell>
          <cell r="BY1906">
            <v>0</v>
          </cell>
          <cell r="BZ1906">
            <v>0</v>
          </cell>
          <cell r="CA1906">
            <v>0.62254500000000002</v>
          </cell>
          <cell r="CB1906">
            <v>0</v>
          </cell>
          <cell r="CC1906">
            <v>0</v>
          </cell>
          <cell r="CD1906">
            <v>9.3699999999999992</v>
          </cell>
          <cell r="CE1906">
            <v>0</v>
          </cell>
          <cell r="CF1906">
            <v>0</v>
          </cell>
          <cell r="CG1906">
            <v>0</v>
          </cell>
          <cell r="CH1906">
            <v>0</v>
          </cell>
          <cell r="CI1906">
            <v>0</v>
          </cell>
          <cell r="CJ1906">
            <v>73.372163982939355</v>
          </cell>
          <cell r="CK1906">
            <v>21.164290083089998</v>
          </cell>
          <cell r="CL1906">
            <v>11.369653509752998</v>
          </cell>
          <cell r="CM1906">
            <v>1.9641930000000001</v>
          </cell>
          <cell r="CN1906">
            <v>276.81316411745303</v>
          </cell>
          <cell r="CO1906">
            <v>55.125592774559998</v>
          </cell>
          <cell r="CP1906">
            <v>36.258202390409998</v>
          </cell>
          <cell r="CQ1906">
            <v>3.8114999999999997</v>
          </cell>
          <cell r="CR1906">
            <v>0</v>
          </cell>
          <cell r="CS1906">
            <v>5.1277137328986031</v>
          </cell>
          <cell r="CT1906">
            <v>23.094857034479531</v>
          </cell>
          <cell r="CU1906">
            <v>0</v>
          </cell>
          <cell r="CV1906">
            <v>0</v>
          </cell>
          <cell r="CW1906">
            <v>0</v>
          </cell>
          <cell r="CX1906">
            <v>0</v>
          </cell>
          <cell r="CY1906">
            <v>0</v>
          </cell>
          <cell r="CZ1906">
            <v>4.3959299999999999</v>
          </cell>
          <cell r="DA1906">
            <v>0.95199999999999996</v>
          </cell>
          <cell r="DB1906">
            <v>0</v>
          </cell>
          <cell r="DC1906">
            <v>1</v>
          </cell>
        </row>
        <row r="1907">
          <cell r="C1907" t="str">
            <v>WT3x12.5</v>
          </cell>
          <cell r="D1907" t="str">
            <v>F</v>
          </cell>
          <cell r="E1907">
            <v>12.5</v>
          </cell>
          <cell r="F1907">
            <v>3.68</v>
          </cell>
          <cell r="G1907">
            <v>3.19</v>
          </cell>
          <cell r="H1907">
            <v>0</v>
          </cell>
          <cell r="I1907">
            <v>0</v>
          </cell>
          <cell r="J1907">
            <v>6.08</v>
          </cell>
          <cell r="K1907">
            <v>0</v>
          </cell>
          <cell r="L1907">
            <v>0</v>
          </cell>
          <cell r="M1907">
            <v>0.32</v>
          </cell>
          <cell r="N1907">
            <v>0.45500000000000002</v>
          </cell>
          <cell r="O1907">
            <v>0</v>
          </cell>
          <cell r="P1907">
            <v>0</v>
          </cell>
          <cell r="Q1907">
            <v>0</v>
          </cell>
          <cell r="R1907">
            <v>0.754</v>
          </cell>
          <cell r="S1907">
            <v>0.9375</v>
          </cell>
          <cell r="T1907">
            <v>0</v>
          </cell>
          <cell r="V1907">
            <v>0</v>
          </cell>
          <cell r="W1907">
            <v>0.61</v>
          </cell>
          <cell r="X1907">
            <v>0</v>
          </cell>
          <cell r="Y1907">
            <v>0</v>
          </cell>
          <cell r="Z1907">
            <v>0.30299999999999999</v>
          </cell>
          <cell r="AA1907">
            <v>0</v>
          </cell>
          <cell r="AB1907">
            <v>0</v>
          </cell>
          <cell r="AC1907">
            <v>7.61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2.29</v>
          </cell>
          <cell r="AJ1907">
            <v>1.69</v>
          </cell>
          <cell r="AK1907">
            <v>0.88600000000000001</v>
          </cell>
          <cell r="AL1907">
            <v>0.78800000000000003</v>
          </cell>
          <cell r="AM1907">
            <v>8.5299999999999994</v>
          </cell>
          <cell r="AN1907">
            <v>4.28</v>
          </cell>
          <cell r="AO1907">
            <v>2.81</v>
          </cell>
          <cell r="AP1907">
            <v>1.52</v>
          </cell>
          <cell r="AQ1907">
            <v>0</v>
          </cell>
          <cell r="AR1907">
            <v>0.23400000000000001</v>
          </cell>
          <cell r="AS1907">
            <v>0.17100000000000001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1.76</v>
          </cell>
          <cell r="AZ1907">
            <v>0.95299999999999996</v>
          </cell>
          <cell r="BA1907">
            <v>0</v>
          </cell>
          <cell r="BB1907">
            <v>1</v>
          </cell>
          <cell r="BD1907" t="str">
            <v>WT75x18.55</v>
          </cell>
          <cell r="BE1907" t="str">
            <v>WT75x18.55</v>
          </cell>
          <cell r="BF1907">
            <v>18.700000000000003</v>
          </cell>
          <cell r="BG1907">
            <v>23.760586079999999</v>
          </cell>
          <cell r="BH1907">
            <v>8.1057899999999989</v>
          </cell>
          <cell r="BI1907">
            <v>0</v>
          </cell>
          <cell r="BJ1907">
            <v>0</v>
          </cell>
          <cell r="BK1907">
            <v>15.44928</v>
          </cell>
          <cell r="BL1907">
            <v>0</v>
          </cell>
          <cell r="BM1907">
            <v>0</v>
          </cell>
          <cell r="BN1907">
            <v>0.81311999999999995</v>
          </cell>
          <cell r="BO1907">
            <v>1.156155</v>
          </cell>
          <cell r="BP1907">
            <v>0</v>
          </cell>
          <cell r="BQ1907">
            <v>0</v>
          </cell>
          <cell r="BR1907">
            <v>0</v>
          </cell>
          <cell r="BS1907">
            <v>1.9159139999999999</v>
          </cell>
          <cell r="BT1907">
            <v>2.3821875000000001</v>
          </cell>
          <cell r="BU1907">
            <v>0</v>
          </cell>
          <cell r="BW1907">
            <v>0</v>
          </cell>
          <cell r="BX1907">
            <v>1.5500099999999999</v>
          </cell>
          <cell r="BY1907">
            <v>0</v>
          </cell>
          <cell r="BZ1907">
            <v>0</v>
          </cell>
          <cell r="CA1907">
            <v>0.76992299999999991</v>
          </cell>
          <cell r="CB1907">
            <v>0</v>
          </cell>
          <cell r="CC1907">
            <v>0</v>
          </cell>
          <cell r="CD1907">
            <v>7.61</v>
          </cell>
          <cell r="CE1907">
            <v>0</v>
          </cell>
          <cell r="CF1907">
            <v>0</v>
          </cell>
          <cell r="CG1907">
            <v>0</v>
          </cell>
          <cell r="CH1907">
            <v>0</v>
          </cell>
          <cell r="CI1907">
            <v>0</v>
          </cell>
          <cell r="CJ1907">
            <v>95.467190636892681</v>
          </cell>
          <cell r="CK1907">
            <v>27.726860651489996</v>
          </cell>
          <cell r="CL1907">
            <v>14.536093809005999</v>
          </cell>
          <cell r="CM1907">
            <v>2.0023080000000002</v>
          </cell>
          <cell r="CN1907">
            <v>355.6048629400413</v>
          </cell>
          <cell r="CO1907">
            <v>70.219505081880001</v>
          </cell>
          <cell r="CP1907">
            <v>46.102058243009999</v>
          </cell>
          <cell r="CQ1907">
            <v>3.86232</v>
          </cell>
          <cell r="CR1907">
            <v>0</v>
          </cell>
          <cell r="CS1907">
            <v>9.7551627113680741</v>
          </cell>
          <cell r="CT1907">
            <v>46.028211572214452</v>
          </cell>
          <cell r="CU1907">
            <v>0</v>
          </cell>
          <cell r="CV1907">
            <v>0</v>
          </cell>
          <cell r="CW1907">
            <v>0</v>
          </cell>
          <cell r="CX1907">
            <v>0</v>
          </cell>
          <cell r="CY1907">
            <v>0</v>
          </cell>
          <cell r="CZ1907">
            <v>4.4721599999999997</v>
          </cell>
          <cell r="DA1907">
            <v>0.95299999999999996</v>
          </cell>
          <cell r="DB1907">
            <v>0</v>
          </cell>
          <cell r="DC1907">
            <v>1</v>
          </cell>
        </row>
        <row r="1908">
          <cell r="C1908" t="str">
            <v>WT3x4.25</v>
          </cell>
          <cell r="D1908" t="str">
            <v>F</v>
          </cell>
          <cell r="E1908">
            <v>4.25</v>
          </cell>
          <cell r="F1908">
            <v>1.25</v>
          </cell>
          <cell r="G1908">
            <v>2.92</v>
          </cell>
          <cell r="H1908">
            <v>0</v>
          </cell>
          <cell r="I1908">
            <v>0</v>
          </cell>
          <cell r="J1908">
            <v>3.94</v>
          </cell>
          <cell r="K1908">
            <v>0</v>
          </cell>
          <cell r="L1908">
            <v>0</v>
          </cell>
          <cell r="M1908">
            <v>0.17</v>
          </cell>
          <cell r="N1908">
            <v>0.19400000000000001</v>
          </cell>
          <cell r="O1908">
            <v>0</v>
          </cell>
          <cell r="P1908">
            <v>0</v>
          </cell>
          <cell r="Q1908">
            <v>0</v>
          </cell>
          <cell r="R1908">
            <v>0.44400000000000001</v>
          </cell>
          <cell r="S1908">
            <v>0.6875</v>
          </cell>
          <cell r="T1908">
            <v>0</v>
          </cell>
          <cell r="V1908">
            <v>0</v>
          </cell>
          <cell r="W1908">
            <v>0.63800000000000001</v>
          </cell>
          <cell r="X1908">
            <v>0</v>
          </cell>
          <cell r="Y1908">
            <v>0</v>
          </cell>
          <cell r="Z1908">
            <v>0.159</v>
          </cell>
          <cell r="AA1908">
            <v>0</v>
          </cell>
          <cell r="AB1908">
            <v>0</v>
          </cell>
          <cell r="AC1908">
            <v>14.5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0.90400000000000003</v>
          </cell>
          <cell r="AJ1908">
            <v>0.7</v>
          </cell>
          <cell r="AK1908">
            <v>0.39700000000000002</v>
          </cell>
          <cell r="AL1908">
            <v>0.84899999999999998</v>
          </cell>
          <cell r="AM1908">
            <v>0.99</v>
          </cell>
          <cell r="AN1908">
            <v>0.77400000000000002</v>
          </cell>
          <cell r="AO1908">
            <v>0.503</v>
          </cell>
          <cell r="AP1908">
            <v>0.88900000000000001</v>
          </cell>
          <cell r="AQ1908">
            <v>0</v>
          </cell>
          <cell r="AR1908">
            <v>1.6400000000000001E-2</v>
          </cell>
          <cell r="AS1908">
            <v>6.1599999999999997E-3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1.34</v>
          </cell>
          <cell r="AZ1908">
            <v>0.83699999999999997</v>
          </cell>
          <cell r="BA1908">
            <v>0</v>
          </cell>
          <cell r="BB1908">
            <v>1</v>
          </cell>
          <cell r="BD1908" t="str">
            <v>WT75x6.5</v>
          </cell>
          <cell r="BE1908" t="str">
            <v>WT75x6.5</v>
          </cell>
          <cell r="BF1908">
            <v>6.33</v>
          </cell>
          <cell r="BG1908">
            <v>8.0708512500000005</v>
          </cell>
          <cell r="BH1908">
            <v>7.4197199999999999</v>
          </cell>
          <cell r="BI1908">
            <v>0</v>
          </cell>
          <cell r="BJ1908">
            <v>0</v>
          </cell>
          <cell r="BK1908">
            <v>10.01154</v>
          </cell>
          <cell r="BL1908">
            <v>0</v>
          </cell>
          <cell r="BM1908">
            <v>0</v>
          </cell>
          <cell r="BN1908">
            <v>0.43197000000000002</v>
          </cell>
          <cell r="BO1908">
            <v>0.492954</v>
          </cell>
          <cell r="BP1908">
            <v>0</v>
          </cell>
          <cell r="BQ1908">
            <v>0</v>
          </cell>
          <cell r="BR1908">
            <v>0</v>
          </cell>
          <cell r="BS1908">
            <v>1.128204</v>
          </cell>
          <cell r="BT1908">
            <v>1.7469375</v>
          </cell>
          <cell r="BU1908">
            <v>0</v>
          </cell>
          <cell r="BW1908">
            <v>0</v>
          </cell>
          <cell r="BX1908">
            <v>1.6211579999999999</v>
          </cell>
          <cell r="BY1908">
            <v>0</v>
          </cell>
          <cell r="BZ1908">
            <v>0</v>
          </cell>
          <cell r="CA1908">
            <v>0.40401900000000002</v>
          </cell>
          <cell r="CB1908">
            <v>0</v>
          </cell>
          <cell r="CC1908">
            <v>0</v>
          </cell>
          <cell r="CD1908">
            <v>14.5</v>
          </cell>
          <cell r="CE1908">
            <v>0</v>
          </cell>
          <cell r="CF1908">
            <v>0</v>
          </cell>
          <cell r="CG1908">
            <v>0</v>
          </cell>
          <cell r="CH1908">
            <v>0</v>
          </cell>
          <cell r="CI1908">
            <v>0</v>
          </cell>
          <cell r="CJ1908">
            <v>37.686611500327942</v>
          </cell>
          <cell r="CK1908">
            <v>11.484498494699999</v>
          </cell>
          <cell r="CL1908">
            <v>6.5133512891369998</v>
          </cell>
          <cell r="CM1908">
            <v>2.1573089999999997</v>
          </cell>
          <cell r="CN1908">
            <v>41.271842240403387</v>
          </cell>
          <cell r="CO1908">
            <v>12.698574049853999</v>
          </cell>
          <cell r="CP1908">
            <v>8.2524324897629988</v>
          </cell>
          <cell r="CQ1908">
            <v>2.2589489999999999</v>
          </cell>
          <cell r="CR1908">
            <v>0</v>
          </cell>
          <cell r="CS1908">
            <v>0.68369516438648048</v>
          </cell>
          <cell r="CT1908">
            <v>1.6580922999113508</v>
          </cell>
          <cell r="CU1908">
            <v>0</v>
          </cell>
          <cell r="CV1908">
            <v>0</v>
          </cell>
          <cell r="CW1908">
            <v>0</v>
          </cell>
          <cell r="CX1908">
            <v>0</v>
          </cell>
          <cell r="CY1908">
            <v>0</v>
          </cell>
          <cell r="CZ1908">
            <v>3.4049400000000003</v>
          </cell>
          <cell r="DA1908">
            <v>0.83699999999999997</v>
          </cell>
          <cell r="DB1908">
            <v>0</v>
          </cell>
          <cell r="DC1908">
            <v>1</v>
          </cell>
        </row>
        <row r="1909">
          <cell r="C1909" t="str">
            <v>WT3x4.5</v>
          </cell>
          <cell r="D1909" t="str">
            <v>F</v>
          </cell>
          <cell r="E1909">
            <v>4.5</v>
          </cell>
          <cell r="F1909">
            <v>1.34</v>
          </cell>
          <cell r="G1909">
            <v>2.95</v>
          </cell>
          <cell r="H1909">
            <v>0</v>
          </cell>
          <cell r="I1909">
            <v>0</v>
          </cell>
          <cell r="J1909">
            <v>3.94</v>
          </cell>
          <cell r="K1909">
            <v>0</v>
          </cell>
          <cell r="L1909">
            <v>0</v>
          </cell>
          <cell r="M1909">
            <v>0.17</v>
          </cell>
          <cell r="N1909">
            <v>0.215</v>
          </cell>
          <cell r="O1909">
            <v>0</v>
          </cell>
          <cell r="P1909">
            <v>0</v>
          </cell>
          <cell r="Q1909">
            <v>0</v>
          </cell>
          <cell r="R1909">
            <v>0.46500000000000002</v>
          </cell>
          <cell r="S1909">
            <v>0.6875</v>
          </cell>
          <cell r="T1909">
            <v>0</v>
          </cell>
          <cell r="V1909">
            <v>0</v>
          </cell>
          <cell r="W1909">
            <v>0.623</v>
          </cell>
          <cell r="X1909">
            <v>0</v>
          </cell>
          <cell r="Y1909">
            <v>0</v>
          </cell>
          <cell r="Z1909">
            <v>0.17</v>
          </cell>
          <cell r="AA1909">
            <v>0</v>
          </cell>
          <cell r="AB1909">
            <v>0</v>
          </cell>
          <cell r="AC1909">
            <v>14.6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0.95</v>
          </cell>
          <cell r="AJ1909">
            <v>0.72</v>
          </cell>
          <cell r="AK1909">
            <v>0.40799999999999997</v>
          </cell>
          <cell r="AL1909">
            <v>0.84199999999999997</v>
          </cell>
          <cell r="AM1909">
            <v>1.1000000000000001</v>
          </cell>
          <cell r="AN1909">
            <v>0.85599999999999998</v>
          </cell>
          <cell r="AO1909">
            <v>0.55700000000000005</v>
          </cell>
          <cell r="AP1909">
            <v>0.90500000000000003</v>
          </cell>
          <cell r="AQ1909">
            <v>0</v>
          </cell>
          <cell r="AR1909">
            <v>2.0199999999999999E-2</v>
          </cell>
          <cell r="AS1909">
            <v>7.3600000000000002E-3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1.34</v>
          </cell>
          <cell r="AZ1909">
            <v>0.85199999999999998</v>
          </cell>
          <cell r="BA1909">
            <v>0</v>
          </cell>
          <cell r="BB1909">
            <v>1</v>
          </cell>
          <cell r="BD1909" t="str">
            <v>WT75x6.75</v>
          </cell>
          <cell r="BE1909" t="str">
            <v>WT75x6.75</v>
          </cell>
          <cell r="BF1909">
            <v>6.7</v>
          </cell>
          <cell r="BG1909">
            <v>8.6519525399999999</v>
          </cell>
          <cell r="BH1909">
            <v>7.4959500000000006</v>
          </cell>
          <cell r="BI1909">
            <v>0</v>
          </cell>
          <cell r="BJ1909">
            <v>0</v>
          </cell>
          <cell r="BK1909">
            <v>10.01154</v>
          </cell>
          <cell r="BL1909">
            <v>0</v>
          </cell>
          <cell r="BM1909">
            <v>0</v>
          </cell>
          <cell r="BN1909">
            <v>0.43197000000000002</v>
          </cell>
          <cell r="BO1909">
            <v>0.546315</v>
          </cell>
          <cell r="BP1909">
            <v>0</v>
          </cell>
          <cell r="BQ1909">
            <v>0</v>
          </cell>
          <cell r="BR1909">
            <v>0</v>
          </cell>
          <cell r="BS1909">
            <v>1.181565</v>
          </cell>
          <cell r="BT1909">
            <v>1.7469375</v>
          </cell>
          <cell r="BU1909">
            <v>0</v>
          </cell>
          <cell r="BW1909">
            <v>0</v>
          </cell>
          <cell r="BX1909">
            <v>1.583043</v>
          </cell>
          <cell r="BY1909">
            <v>0</v>
          </cell>
          <cell r="BZ1909">
            <v>0</v>
          </cell>
          <cell r="CA1909">
            <v>0.43197000000000002</v>
          </cell>
          <cell r="CB1909">
            <v>0</v>
          </cell>
          <cell r="CC1909">
            <v>0</v>
          </cell>
          <cell r="CD1909">
            <v>14.6</v>
          </cell>
          <cell r="CE1909">
            <v>0</v>
          </cell>
          <cell r="CF1909">
            <v>0</v>
          </cell>
          <cell r="CG1909">
            <v>0</v>
          </cell>
          <cell r="CH1909">
            <v>0</v>
          </cell>
          <cell r="CI1909">
            <v>0</v>
          </cell>
          <cell r="CJ1909">
            <v>39.604293058972949</v>
          </cell>
          <cell r="CK1909">
            <v>11.812627023119999</v>
          </cell>
          <cell r="CL1909">
            <v>6.693821979767999</v>
          </cell>
          <cell r="CM1909">
            <v>2.1395219999999999</v>
          </cell>
          <cell r="CN1909">
            <v>45.857602489337104</v>
          </cell>
          <cell r="CO1909">
            <v>14.043901016375999</v>
          </cell>
          <cell r="CP1909">
            <v>9.1383795164970003</v>
          </cell>
          <cell r="CQ1909">
            <v>2.2996050000000001</v>
          </cell>
          <cell r="CR1909">
            <v>0</v>
          </cell>
          <cell r="CS1909">
            <v>0.84211233662237217</v>
          </cell>
          <cell r="CT1909">
            <v>1.9810972934005751</v>
          </cell>
          <cell r="CU1909">
            <v>0</v>
          </cell>
          <cell r="CV1909">
            <v>0</v>
          </cell>
          <cell r="CW1909">
            <v>0</v>
          </cell>
          <cell r="CX1909">
            <v>0</v>
          </cell>
          <cell r="CY1909">
            <v>0</v>
          </cell>
          <cell r="CZ1909">
            <v>3.4049400000000003</v>
          </cell>
          <cell r="DA1909">
            <v>0.85199999999999998</v>
          </cell>
          <cell r="DB1909">
            <v>0</v>
          </cell>
          <cell r="DC1909">
            <v>1</v>
          </cell>
        </row>
        <row r="1910">
          <cell r="C1910" t="str">
            <v>WT3x6</v>
          </cell>
          <cell r="D1910" t="str">
            <v>F</v>
          </cell>
          <cell r="E1910">
            <v>6</v>
          </cell>
          <cell r="F1910">
            <v>1.78</v>
          </cell>
          <cell r="G1910">
            <v>3.02</v>
          </cell>
          <cell r="H1910">
            <v>0</v>
          </cell>
          <cell r="I1910">
            <v>0</v>
          </cell>
          <cell r="J1910">
            <v>4</v>
          </cell>
          <cell r="K1910">
            <v>0</v>
          </cell>
          <cell r="L1910">
            <v>0</v>
          </cell>
          <cell r="M1910">
            <v>0.23</v>
          </cell>
          <cell r="N1910">
            <v>0.28000000000000003</v>
          </cell>
          <cell r="O1910">
            <v>0</v>
          </cell>
          <cell r="P1910">
            <v>0</v>
          </cell>
          <cell r="Q1910">
            <v>0</v>
          </cell>
          <cell r="R1910">
            <v>0.53</v>
          </cell>
          <cell r="S1910">
            <v>0.75</v>
          </cell>
          <cell r="T1910">
            <v>0</v>
          </cell>
          <cell r="V1910">
            <v>0</v>
          </cell>
          <cell r="W1910">
            <v>0.67700000000000005</v>
          </cell>
          <cell r="X1910">
            <v>0</v>
          </cell>
          <cell r="Y1910">
            <v>0</v>
          </cell>
          <cell r="Z1910">
            <v>0.222</v>
          </cell>
          <cell r="AA1910">
            <v>0</v>
          </cell>
          <cell r="AB1910">
            <v>0</v>
          </cell>
          <cell r="AC1910">
            <v>10.8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1.32</v>
          </cell>
          <cell r="AJ1910">
            <v>1.01</v>
          </cell>
          <cell r="AK1910">
            <v>0.56399999999999995</v>
          </cell>
          <cell r="AL1910">
            <v>0.86199999999999999</v>
          </cell>
          <cell r="AM1910">
            <v>1.5</v>
          </cell>
          <cell r="AN1910">
            <v>1.1599999999999999</v>
          </cell>
          <cell r="AO1910">
            <v>0.748</v>
          </cell>
          <cell r="AP1910">
            <v>0.91800000000000004</v>
          </cell>
          <cell r="AQ1910">
            <v>0</v>
          </cell>
          <cell r="AR1910">
            <v>4.4900000000000002E-2</v>
          </cell>
          <cell r="AS1910">
            <v>1.78E-2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1.37</v>
          </cell>
          <cell r="AZ1910">
            <v>0.84599999999999997</v>
          </cell>
          <cell r="BA1910">
            <v>0</v>
          </cell>
          <cell r="BB1910">
            <v>1</v>
          </cell>
          <cell r="BD1910" t="str">
            <v>WT75x9</v>
          </cell>
          <cell r="BE1910" t="str">
            <v>WT75x9</v>
          </cell>
          <cell r="BF1910">
            <v>8.93</v>
          </cell>
          <cell r="BG1910">
            <v>11.49289218</v>
          </cell>
          <cell r="BH1910">
            <v>7.6738200000000001</v>
          </cell>
          <cell r="BI1910">
            <v>0</v>
          </cell>
          <cell r="BJ1910">
            <v>0</v>
          </cell>
          <cell r="BK1910">
            <v>10.164</v>
          </cell>
          <cell r="BL1910">
            <v>0</v>
          </cell>
          <cell r="BM1910">
            <v>0</v>
          </cell>
          <cell r="BN1910">
            <v>0.58443000000000001</v>
          </cell>
          <cell r="BO1910">
            <v>0.71148</v>
          </cell>
          <cell r="BP1910">
            <v>0</v>
          </cell>
          <cell r="BQ1910">
            <v>0</v>
          </cell>
          <cell r="BR1910">
            <v>0</v>
          </cell>
          <cell r="BS1910">
            <v>1.34673</v>
          </cell>
          <cell r="BT1910">
            <v>1.9057499999999998</v>
          </cell>
          <cell r="BU1910">
            <v>0</v>
          </cell>
          <cell r="BW1910">
            <v>0</v>
          </cell>
          <cell r="BX1910">
            <v>1.7202570000000001</v>
          </cell>
          <cell r="BY1910">
            <v>0</v>
          </cell>
          <cell r="BZ1910">
            <v>0</v>
          </cell>
          <cell r="CA1910">
            <v>0.56410199999999999</v>
          </cell>
          <cell r="CB1910">
            <v>0</v>
          </cell>
          <cell r="CC1910">
            <v>0</v>
          </cell>
          <cell r="CD1910">
            <v>10.8</v>
          </cell>
          <cell r="CE1910">
            <v>0</v>
          </cell>
          <cell r="CF1910">
            <v>0</v>
          </cell>
          <cell r="CG1910">
            <v>0</v>
          </cell>
          <cell r="CH1910">
            <v>0</v>
          </cell>
          <cell r="CI1910">
            <v>0</v>
          </cell>
          <cell r="CJ1910">
            <v>55.029122987204524</v>
          </cell>
          <cell r="CK1910">
            <v>16.57049068521</v>
          </cell>
          <cell r="CL1910">
            <v>9.2532245014439987</v>
          </cell>
          <cell r="CM1910">
            <v>2.1903419999999998</v>
          </cell>
          <cell r="CN1910">
            <v>62.533094303641498</v>
          </cell>
          <cell r="CO1910">
            <v>19.031454648359997</v>
          </cell>
          <cell r="CP1910">
            <v>12.272006962908</v>
          </cell>
          <cell r="CQ1910">
            <v>2.3326380000000002</v>
          </cell>
          <cell r="CR1910">
            <v>0</v>
          </cell>
          <cell r="CS1910">
            <v>1.8718239561556689</v>
          </cell>
          <cell r="CT1910">
            <v>4.7912407367568255</v>
          </cell>
          <cell r="CU1910">
            <v>0</v>
          </cell>
          <cell r="CV1910">
            <v>0</v>
          </cell>
          <cell r="CW1910">
            <v>0</v>
          </cell>
          <cell r="CX1910">
            <v>0</v>
          </cell>
          <cell r="CY1910">
            <v>0</v>
          </cell>
          <cell r="CZ1910">
            <v>3.4811700000000001</v>
          </cell>
          <cell r="DA1910">
            <v>0.84599999999999997</v>
          </cell>
          <cell r="DB1910">
            <v>0</v>
          </cell>
          <cell r="DC1910">
            <v>1</v>
          </cell>
        </row>
        <row r="1911">
          <cell r="C1911" t="str">
            <v>WT3x7.5</v>
          </cell>
          <cell r="D1911" t="str">
            <v>F</v>
          </cell>
          <cell r="E1911">
            <v>7.5</v>
          </cell>
          <cell r="F1911">
            <v>2.2200000000000002</v>
          </cell>
          <cell r="G1911">
            <v>3</v>
          </cell>
          <cell r="H1911">
            <v>0</v>
          </cell>
          <cell r="I1911">
            <v>0</v>
          </cell>
          <cell r="J1911">
            <v>5.99</v>
          </cell>
          <cell r="K1911">
            <v>0</v>
          </cell>
          <cell r="L1911">
            <v>0</v>
          </cell>
          <cell r="M1911">
            <v>0.23</v>
          </cell>
          <cell r="N1911">
            <v>0.26</v>
          </cell>
          <cell r="O1911">
            <v>0</v>
          </cell>
          <cell r="P1911">
            <v>0</v>
          </cell>
          <cell r="Q1911">
            <v>0</v>
          </cell>
          <cell r="R1911">
            <v>0.55900000000000005</v>
          </cell>
          <cell r="S1911">
            <v>0.75</v>
          </cell>
          <cell r="T1911">
            <v>0</v>
          </cell>
          <cell r="V1911">
            <v>0</v>
          </cell>
          <cell r="W1911">
            <v>0.55700000000000005</v>
          </cell>
          <cell r="X1911">
            <v>0</v>
          </cell>
          <cell r="Y1911">
            <v>0</v>
          </cell>
          <cell r="Z1911">
            <v>0.186</v>
          </cell>
          <cell r="AA1911">
            <v>0</v>
          </cell>
          <cell r="AB1911">
            <v>0</v>
          </cell>
          <cell r="AC1911">
            <v>10.6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1.41</v>
          </cell>
          <cell r="AJ1911">
            <v>1.03</v>
          </cell>
          <cell r="AK1911">
            <v>0.57699999999999996</v>
          </cell>
          <cell r="AL1911">
            <v>0.79500000000000004</v>
          </cell>
          <cell r="AM1911">
            <v>4.66</v>
          </cell>
          <cell r="AN1911">
            <v>2.37</v>
          </cell>
          <cell r="AO1911">
            <v>1.56</v>
          </cell>
          <cell r="AP1911">
            <v>1.45</v>
          </cell>
          <cell r="AQ1911">
            <v>0</v>
          </cell>
          <cell r="AR1911">
            <v>5.2299999999999999E-2</v>
          </cell>
          <cell r="AS1911">
            <v>3.4200000000000001E-2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1.71</v>
          </cell>
          <cell r="AZ1911">
            <v>0.93799999999999994</v>
          </cell>
          <cell r="BA1911">
            <v>0</v>
          </cell>
          <cell r="BB1911">
            <v>1</v>
          </cell>
          <cell r="BD1911" t="str">
            <v>WT75x11.25</v>
          </cell>
          <cell r="BE1911" t="str">
            <v>WT75x11.25</v>
          </cell>
          <cell r="BF1911">
            <v>11.2</v>
          </cell>
          <cell r="BG1911">
            <v>14.33383182</v>
          </cell>
          <cell r="BH1911">
            <v>7.6229999999999993</v>
          </cell>
          <cell r="BI1911">
            <v>0</v>
          </cell>
          <cell r="BJ1911">
            <v>0</v>
          </cell>
          <cell r="BK1911">
            <v>15.22059</v>
          </cell>
          <cell r="BL1911">
            <v>0</v>
          </cell>
          <cell r="BM1911">
            <v>0</v>
          </cell>
          <cell r="BN1911">
            <v>0.58443000000000001</v>
          </cell>
          <cell r="BO1911">
            <v>0.66066000000000003</v>
          </cell>
          <cell r="BP1911">
            <v>0</v>
          </cell>
          <cell r="BQ1911">
            <v>0</v>
          </cell>
          <cell r="BR1911">
            <v>0</v>
          </cell>
          <cell r="BS1911">
            <v>1.4204190000000001</v>
          </cell>
          <cell r="BT1911">
            <v>1.9057499999999998</v>
          </cell>
          <cell r="BU1911">
            <v>0</v>
          </cell>
          <cell r="BW1911">
            <v>0</v>
          </cell>
          <cell r="BX1911">
            <v>1.4153370000000001</v>
          </cell>
          <cell r="BY1911">
            <v>0</v>
          </cell>
          <cell r="BZ1911">
            <v>0</v>
          </cell>
          <cell r="CA1911">
            <v>0.47262599999999999</v>
          </cell>
          <cell r="CB1911">
            <v>0</v>
          </cell>
          <cell r="CC1911">
            <v>0</v>
          </cell>
          <cell r="CD1911">
            <v>10.6</v>
          </cell>
          <cell r="CE1911">
            <v>0</v>
          </cell>
          <cell r="CF1911">
            <v>0</v>
          </cell>
          <cell r="CG1911">
            <v>0</v>
          </cell>
          <cell r="CH1911">
            <v>0</v>
          </cell>
          <cell r="CI1911">
            <v>0</v>
          </cell>
          <cell r="CJ1911">
            <v>58.781108645423004</v>
          </cell>
          <cell r="CK1911">
            <v>16.898619213629999</v>
          </cell>
          <cell r="CL1911">
            <v>9.4665080449169992</v>
          </cell>
          <cell r="CM1911">
            <v>2.020095</v>
          </cell>
          <cell r="CN1911">
            <v>194.26947963664625</v>
          </cell>
          <cell r="CO1911">
            <v>38.883230617769996</v>
          </cell>
          <cell r="CP1911">
            <v>25.594025216759999</v>
          </cell>
          <cell r="CQ1911">
            <v>3.6844499999999996</v>
          </cell>
          <cell r="CR1911">
            <v>0</v>
          </cell>
          <cell r="CS1911">
            <v>2.1803205547203004</v>
          </cell>
          <cell r="CT1911">
            <v>9.2056423144428905</v>
          </cell>
          <cell r="CU1911">
            <v>0</v>
          </cell>
          <cell r="CV1911">
            <v>0</v>
          </cell>
          <cell r="CW1911">
            <v>0</v>
          </cell>
          <cell r="CX1911">
            <v>0</v>
          </cell>
          <cell r="CY1911">
            <v>0</v>
          </cell>
          <cell r="CZ1911">
            <v>4.34511</v>
          </cell>
          <cell r="DA1911">
            <v>0.93799999999999994</v>
          </cell>
          <cell r="DB1911">
            <v>0</v>
          </cell>
          <cell r="DC1911">
            <v>1</v>
          </cell>
        </row>
        <row r="1912">
          <cell r="C1912" t="str">
            <v>WT3x8</v>
          </cell>
          <cell r="D1912" t="str">
            <v>F</v>
          </cell>
          <cell r="E1912">
            <v>8</v>
          </cell>
          <cell r="F1912">
            <v>2.37</v>
          </cell>
          <cell r="G1912">
            <v>3.14</v>
          </cell>
          <cell r="H1912">
            <v>0</v>
          </cell>
          <cell r="I1912">
            <v>0</v>
          </cell>
          <cell r="J1912">
            <v>4.03</v>
          </cell>
          <cell r="K1912">
            <v>0</v>
          </cell>
          <cell r="L1912">
            <v>0</v>
          </cell>
          <cell r="M1912">
            <v>0.26</v>
          </cell>
          <cell r="N1912">
            <v>0.40500000000000003</v>
          </cell>
          <cell r="O1912">
            <v>0</v>
          </cell>
          <cell r="P1912">
            <v>0</v>
          </cell>
          <cell r="Q1912">
            <v>0</v>
          </cell>
          <cell r="R1912">
            <v>0.65500000000000003</v>
          </cell>
          <cell r="S1912">
            <v>0.875</v>
          </cell>
          <cell r="T1912">
            <v>0</v>
          </cell>
          <cell r="V1912">
            <v>0</v>
          </cell>
          <cell r="W1912">
            <v>0.67600000000000005</v>
          </cell>
          <cell r="X1912">
            <v>0</v>
          </cell>
          <cell r="Y1912">
            <v>0</v>
          </cell>
          <cell r="Z1912">
            <v>0.29399999999999998</v>
          </cell>
          <cell r="AA1912">
            <v>0</v>
          </cell>
          <cell r="AB1912">
            <v>0</v>
          </cell>
          <cell r="AC1912">
            <v>9.56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1.69</v>
          </cell>
          <cell r="AJ1912">
            <v>1.25</v>
          </cell>
          <cell r="AK1912">
            <v>0.68500000000000005</v>
          </cell>
          <cell r="AL1912">
            <v>0.84399999999999997</v>
          </cell>
          <cell r="AM1912">
            <v>2.21</v>
          </cell>
          <cell r="AN1912">
            <v>1.69</v>
          </cell>
          <cell r="AO1912">
            <v>1.1000000000000001</v>
          </cell>
          <cell r="AP1912">
            <v>0.96599999999999997</v>
          </cell>
          <cell r="AQ1912">
            <v>0</v>
          </cell>
          <cell r="AR1912">
            <v>0.111</v>
          </cell>
          <cell r="AS1912">
            <v>4.2599999999999999E-2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1.37</v>
          </cell>
          <cell r="AZ1912">
            <v>0.88100000000000001</v>
          </cell>
          <cell r="BA1912">
            <v>0</v>
          </cell>
          <cell r="BB1912">
            <v>1</v>
          </cell>
          <cell r="BD1912" t="str">
            <v>WT75x12</v>
          </cell>
          <cell r="BE1912" t="str">
            <v>WT75x12</v>
          </cell>
          <cell r="BF1912">
            <v>12</v>
          </cell>
          <cell r="BG1912">
            <v>15.302333969999999</v>
          </cell>
          <cell r="BH1912">
            <v>7.9787400000000002</v>
          </cell>
          <cell r="BI1912">
            <v>0</v>
          </cell>
          <cell r="BJ1912">
            <v>0</v>
          </cell>
          <cell r="BK1912">
            <v>10.24023</v>
          </cell>
          <cell r="BL1912">
            <v>0</v>
          </cell>
          <cell r="BM1912">
            <v>0</v>
          </cell>
          <cell r="BN1912">
            <v>0.66066000000000003</v>
          </cell>
          <cell r="BO1912">
            <v>1.0291049999999999</v>
          </cell>
          <cell r="BP1912">
            <v>0</v>
          </cell>
          <cell r="BQ1912">
            <v>0</v>
          </cell>
          <cell r="BR1912">
            <v>0</v>
          </cell>
          <cell r="BS1912">
            <v>1.664355</v>
          </cell>
          <cell r="BT1912">
            <v>2.2233749999999999</v>
          </cell>
          <cell r="BU1912">
            <v>0</v>
          </cell>
          <cell r="BW1912">
            <v>0</v>
          </cell>
          <cell r="BX1912">
            <v>1.717716</v>
          </cell>
          <cell r="BY1912">
            <v>0</v>
          </cell>
          <cell r="BZ1912">
            <v>0</v>
          </cell>
          <cell r="CA1912">
            <v>0.74705399999999988</v>
          </cell>
          <cell r="CB1912">
            <v>0</v>
          </cell>
          <cell r="CC1912">
            <v>0</v>
          </cell>
          <cell r="CD1912">
            <v>9.56</v>
          </cell>
          <cell r="CE1912">
            <v>0</v>
          </cell>
          <cell r="CF1912">
            <v>0</v>
          </cell>
          <cell r="CG1912">
            <v>0</v>
          </cell>
          <cell r="CH1912">
            <v>0</v>
          </cell>
          <cell r="CI1912">
            <v>0</v>
          </cell>
          <cell r="CJ1912">
            <v>70.453952915436091</v>
          </cell>
          <cell r="CK1912">
            <v>20.508033026249997</v>
          </cell>
          <cell r="CL1912">
            <v>11.238402098385</v>
          </cell>
          <cell r="CM1912">
            <v>2.1446039999999997</v>
          </cell>
          <cell r="CN1912">
            <v>92.132092274031805</v>
          </cell>
          <cell r="CO1912">
            <v>27.726860651489996</v>
          </cell>
          <cell r="CP1912">
            <v>18.0470690631</v>
          </cell>
          <cell r="CQ1912">
            <v>2.4546060000000001</v>
          </cell>
          <cell r="CR1912">
            <v>0</v>
          </cell>
          <cell r="CS1912">
            <v>4.627448978469471</v>
          </cell>
          <cell r="CT1912">
            <v>11.466677268867459</v>
          </cell>
          <cell r="CU1912">
            <v>0</v>
          </cell>
          <cell r="CV1912">
            <v>0</v>
          </cell>
          <cell r="CW1912">
            <v>0</v>
          </cell>
          <cell r="CX1912">
            <v>0</v>
          </cell>
          <cell r="CY1912">
            <v>0</v>
          </cell>
          <cell r="CZ1912">
            <v>3.4811700000000001</v>
          </cell>
          <cell r="DA1912">
            <v>0.88100000000000001</v>
          </cell>
          <cell r="DB1912">
            <v>0</v>
          </cell>
          <cell r="DC1912">
            <v>1</v>
          </cell>
        </row>
        <row r="1913">
          <cell r="C1913" t="str">
            <v>WT4x10.5</v>
          </cell>
          <cell r="D1913" t="str">
            <v>F</v>
          </cell>
          <cell r="E1913">
            <v>10.5</v>
          </cell>
          <cell r="F1913">
            <v>3.08</v>
          </cell>
          <cell r="G1913">
            <v>4.1399999999999997</v>
          </cell>
          <cell r="H1913">
            <v>0</v>
          </cell>
          <cell r="I1913">
            <v>0</v>
          </cell>
          <cell r="J1913">
            <v>5.27</v>
          </cell>
          <cell r="K1913">
            <v>0</v>
          </cell>
          <cell r="L1913">
            <v>0</v>
          </cell>
          <cell r="M1913">
            <v>0.25</v>
          </cell>
          <cell r="N1913">
            <v>0.4</v>
          </cell>
          <cell r="O1913">
            <v>0</v>
          </cell>
          <cell r="P1913">
            <v>0</v>
          </cell>
          <cell r="Q1913">
            <v>0</v>
          </cell>
          <cell r="R1913">
            <v>0.7</v>
          </cell>
          <cell r="S1913">
            <v>0.875</v>
          </cell>
          <cell r="T1913">
            <v>0</v>
          </cell>
          <cell r="V1913">
            <v>0</v>
          </cell>
          <cell r="W1913">
            <v>0.83099999999999996</v>
          </cell>
          <cell r="X1913">
            <v>0</v>
          </cell>
          <cell r="Y1913">
            <v>0</v>
          </cell>
          <cell r="Z1913">
            <v>0.29199999999999998</v>
          </cell>
          <cell r="AA1913">
            <v>0</v>
          </cell>
          <cell r="AB1913">
            <v>0</v>
          </cell>
          <cell r="AC1913">
            <v>13.8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3.9</v>
          </cell>
          <cell r="AJ1913">
            <v>2.11</v>
          </cell>
          <cell r="AK1913">
            <v>1.18</v>
          </cell>
          <cell r="AL1913">
            <v>1.1200000000000001</v>
          </cell>
          <cell r="AM1913">
            <v>4.88</v>
          </cell>
          <cell r="AN1913">
            <v>2.84</v>
          </cell>
          <cell r="AO1913">
            <v>1.85</v>
          </cell>
          <cell r="AP1913">
            <v>1.26</v>
          </cell>
          <cell r="AQ1913">
            <v>0</v>
          </cell>
          <cell r="AR1913">
            <v>0.14099999999999999</v>
          </cell>
          <cell r="AS1913">
            <v>9.1600000000000001E-2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1.8</v>
          </cell>
          <cell r="AZ1913">
            <v>0.877</v>
          </cell>
          <cell r="BA1913">
            <v>0</v>
          </cell>
          <cell r="BB1913">
            <v>1</v>
          </cell>
          <cell r="BD1913" t="str">
            <v>WT100x15.65</v>
          </cell>
          <cell r="BE1913" t="str">
            <v>WT100x15.65</v>
          </cell>
          <cell r="BF1913">
            <v>15.7</v>
          </cell>
          <cell r="BG1913">
            <v>19.88657748</v>
          </cell>
          <cell r="BH1913">
            <v>10.519739999999999</v>
          </cell>
          <cell r="BI1913">
            <v>0</v>
          </cell>
          <cell r="BJ1913">
            <v>0</v>
          </cell>
          <cell r="BK1913">
            <v>13.391069999999999</v>
          </cell>
          <cell r="BL1913">
            <v>0</v>
          </cell>
          <cell r="BM1913">
            <v>0</v>
          </cell>
          <cell r="BN1913">
            <v>0.63524999999999998</v>
          </cell>
          <cell r="BO1913">
            <v>1.0164</v>
          </cell>
          <cell r="BP1913">
            <v>0</v>
          </cell>
          <cell r="BQ1913">
            <v>0</v>
          </cell>
          <cell r="BR1913">
            <v>0</v>
          </cell>
          <cell r="BS1913">
            <v>1.7786999999999997</v>
          </cell>
          <cell r="BT1913">
            <v>2.2233749999999999</v>
          </cell>
          <cell r="BU1913">
            <v>0</v>
          </cell>
          <cell r="BW1913">
            <v>0</v>
          </cell>
          <cell r="BX1913">
            <v>2.1115709999999996</v>
          </cell>
          <cell r="BY1913">
            <v>0</v>
          </cell>
          <cell r="BZ1913">
            <v>0</v>
          </cell>
          <cell r="CA1913">
            <v>0.74197199999999996</v>
          </cell>
          <cell r="CB1913">
            <v>0</v>
          </cell>
          <cell r="CC1913">
            <v>0</v>
          </cell>
          <cell r="CD1913">
            <v>13.8</v>
          </cell>
          <cell r="CE1913">
            <v>0</v>
          </cell>
          <cell r="CF1913">
            <v>0</v>
          </cell>
          <cell r="CG1913">
            <v>0</v>
          </cell>
          <cell r="CH1913">
            <v>0</v>
          </cell>
          <cell r="CI1913">
            <v>0</v>
          </cell>
          <cell r="CJ1913">
            <v>162.58604518946788</v>
          </cell>
          <cell r="CK1913">
            <v>34.617559748309993</v>
          </cell>
          <cell r="CL1913">
            <v>19.359583176779999</v>
          </cell>
          <cell r="CM1913">
            <v>2.84592</v>
          </cell>
          <cell r="CN1913">
            <v>203.44100013451367</v>
          </cell>
          <cell r="CO1913">
            <v>46.594251035639992</v>
          </cell>
          <cell r="CP1913">
            <v>30.351888878850001</v>
          </cell>
          <cell r="CQ1913">
            <v>3.20166</v>
          </cell>
          <cell r="CR1913">
            <v>0</v>
          </cell>
          <cell r="CS1913">
            <v>5.8781108645423004</v>
          </cell>
          <cell r="CT1913">
            <v>24.656047836344115</v>
          </cell>
          <cell r="CU1913">
            <v>0</v>
          </cell>
          <cell r="CV1913">
            <v>0</v>
          </cell>
          <cell r="CW1913">
            <v>0</v>
          </cell>
          <cell r="CX1913">
            <v>0</v>
          </cell>
          <cell r="CY1913">
            <v>0</v>
          </cell>
          <cell r="CZ1913">
            <v>4.5738000000000003</v>
          </cell>
          <cell r="DA1913">
            <v>0.877</v>
          </cell>
          <cell r="DB1913">
            <v>0</v>
          </cell>
          <cell r="DC1913">
            <v>1</v>
          </cell>
        </row>
        <row r="1914">
          <cell r="C1914" t="str">
            <v>WT4x12</v>
          </cell>
          <cell r="D1914" t="str">
            <v>F</v>
          </cell>
          <cell r="E1914">
            <v>12</v>
          </cell>
          <cell r="F1914">
            <v>3.54</v>
          </cell>
          <cell r="G1914">
            <v>3.97</v>
          </cell>
          <cell r="H1914">
            <v>0</v>
          </cell>
          <cell r="I1914">
            <v>0</v>
          </cell>
          <cell r="J1914">
            <v>6.5</v>
          </cell>
          <cell r="K1914">
            <v>0</v>
          </cell>
          <cell r="L1914">
            <v>0</v>
          </cell>
          <cell r="M1914">
            <v>0.245</v>
          </cell>
          <cell r="N1914">
            <v>0.4</v>
          </cell>
          <cell r="O1914">
            <v>0</v>
          </cell>
          <cell r="P1914">
            <v>0</v>
          </cell>
          <cell r="Q1914">
            <v>0</v>
          </cell>
          <cell r="R1914">
            <v>0.79400000000000004</v>
          </cell>
          <cell r="S1914">
            <v>0.875</v>
          </cell>
          <cell r="T1914">
            <v>0</v>
          </cell>
          <cell r="V1914">
            <v>0</v>
          </cell>
          <cell r="W1914">
            <v>0.69499999999999995</v>
          </cell>
          <cell r="X1914">
            <v>0</v>
          </cell>
          <cell r="Y1914">
            <v>0</v>
          </cell>
          <cell r="Z1914">
            <v>0.27200000000000002</v>
          </cell>
          <cell r="AA1914">
            <v>0</v>
          </cell>
          <cell r="AB1914">
            <v>0</v>
          </cell>
          <cell r="AC1914">
            <v>12.9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3.53</v>
          </cell>
          <cell r="AJ1914">
            <v>1.98</v>
          </cell>
          <cell r="AK1914">
            <v>1.08</v>
          </cell>
          <cell r="AL1914">
            <v>0.999</v>
          </cell>
          <cell r="AM1914">
            <v>9.14</v>
          </cell>
          <cell r="AN1914">
            <v>4.28</v>
          </cell>
          <cell r="AO1914">
            <v>2.81</v>
          </cell>
          <cell r="AP1914">
            <v>1.61</v>
          </cell>
          <cell r="AQ1914">
            <v>0</v>
          </cell>
          <cell r="AR1914">
            <v>0.17299999999999999</v>
          </cell>
          <cell r="AS1914">
            <v>0.14399999999999999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1.96</v>
          </cell>
          <cell r="AZ1914">
            <v>0.93600000000000005</v>
          </cell>
          <cell r="BA1914">
            <v>0</v>
          </cell>
          <cell r="BB1914">
            <v>1</v>
          </cell>
          <cell r="BD1914" t="str">
            <v>WT100x17.95</v>
          </cell>
          <cell r="BE1914" t="str">
            <v>WT100x17.95</v>
          </cell>
          <cell r="BF1914">
            <v>17.900000000000002</v>
          </cell>
          <cell r="BG1914">
            <v>22.856650739999999</v>
          </cell>
          <cell r="BH1914">
            <v>10.087770000000001</v>
          </cell>
          <cell r="BI1914">
            <v>0</v>
          </cell>
          <cell r="BJ1914">
            <v>0</v>
          </cell>
          <cell r="BK1914">
            <v>16.516500000000001</v>
          </cell>
          <cell r="BL1914">
            <v>0</v>
          </cell>
          <cell r="BM1914">
            <v>0</v>
          </cell>
          <cell r="BN1914">
            <v>0.62254500000000002</v>
          </cell>
          <cell r="BO1914">
            <v>1.0164</v>
          </cell>
          <cell r="BP1914">
            <v>0</v>
          </cell>
          <cell r="BQ1914">
            <v>0</v>
          </cell>
          <cell r="BR1914">
            <v>0</v>
          </cell>
          <cell r="BS1914">
            <v>2.0175540000000001</v>
          </cell>
          <cell r="BT1914">
            <v>2.2233749999999999</v>
          </cell>
          <cell r="BU1914">
            <v>0</v>
          </cell>
          <cell r="BW1914">
            <v>0</v>
          </cell>
          <cell r="BX1914">
            <v>1.7659949999999998</v>
          </cell>
          <cell r="BY1914">
            <v>0</v>
          </cell>
          <cell r="BZ1914">
            <v>0</v>
          </cell>
          <cell r="CA1914">
            <v>0.69115199999999999</v>
          </cell>
          <cell r="CB1914">
            <v>0</v>
          </cell>
          <cell r="CC1914">
            <v>0</v>
          </cell>
          <cell r="CD1914">
            <v>12.9</v>
          </cell>
          <cell r="CE1914">
            <v>0</v>
          </cell>
          <cell r="CF1914">
            <v>0</v>
          </cell>
          <cell r="CG1914">
            <v>0</v>
          </cell>
          <cell r="CH1914">
            <v>0</v>
          </cell>
          <cell r="CI1914">
            <v>0</v>
          </cell>
          <cell r="CJ1914">
            <v>147.16121526123632</v>
          </cell>
          <cell r="CK1914">
            <v>32.484724313579996</v>
          </cell>
          <cell r="CL1914">
            <v>17.718940534680002</v>
          </cell>
          <cell r="CM1914">
            <v>2.538459</v>
          </cell>
          <cell r="CN1914">
            <v>381.03498795685556</v>
          </cell>
          <cell r="CO1914">
            <v>70.219505081880001</v>
          </cell>
          <cell r="CP1914">
            <v>46.102058243009999</v>
          </cell>
          <cell r="CQ1914">
            <v>4.0910099999999998</v>
          </cell>
          <cell r="CR1914">
            <v>0</v>
          </cell>
          <cell r="CS1914">
            <v>7.2121502096866523</v>
          </cell>
          <cell r="CT1914">
            <v>38.760599218706901</v>
          </cell>
          <cell r="CU1914">
            <v>0</v>
          </cell>
          <cell r="CV1914">
            <v>0</v>
          </cell>
          <cell r="CW1914">
            <v>0</v>
          </cell>
          <cell r="CX1914">
            <v>0</v>
          </cell>
          <cell r="CY1914">
            <v>0</v>
          </cell>
          <cell r="CZ1914">
            <v>4.9803600000000001</v>
          </cell>
          <cell r="DA1914">
            <v>0.93600000000000005</v>
          </cell>
          <cell r="DB1914">
            <v>0</v>
          </cell>
          <cell r="DC1914">
            <v>1</v>
          </cell>
        </row>
        <row r="1915">
          <cell r="C1915" t="str">
            <v>WT4x14</v>
          </cell>
          <cell r="D1915" t="str">
            <v>F</v>
          </cell>
          <cell r="E1915">
            <v>14</v>
          </cell>
          <cell r="F1915">
            <v>4.12</v>
          </cell>
          <cell r="G1915">
            <v>4.03</v>
          </cell>
          <cell r="H1915">
            <v>0</v>
          </cell>
          <cell r="I1915">
            <v>0</v>
          </cell>
          <cell r="J1915">
            <v>6.54</v>
          </cell>
          <cell r="K1915">
            <v>0</v>
          </cell>
          <cell r="L1915">
            <v>0</v>
          </cell>
          <cell r="M1915">
            <v>0.28499999999999998</v>
          </cell>
          <cell r="N1915">
            <v>0.46500000000000002</v>
          </cell>
          <cell r="O1915">
            <v>0</v>
          </cell>
          <cell r="P1915">
            <v>0</v>
          </cell>
          <cell r="Q1915">
            <v>0</v>
          </cell>
          <cell r="R1915">
            <v>0.85899999999999999</v>
          </cell>
          <cell r="S1915">
            <v>0.9375</v>
          </cell>
          <cell r="T1915">
            <v>0</v>
          </cell>
          <cell r="V1915">
            <v>0</v>
          </cell>
          <cell r="W1915">
            <v>0.73399999999999999</v>
          </cell>
          <cell r="X1915">
            <v>0</v>
          </cell>
          <cell r="Y1915">
            <v>0</v>
          </cell>
          <cell r="Z1915">
            <v>0.315</v>
          </cell>
          <cell r="AA1915">
            <v>0</v>
          </cell>
          <cell r="AB1915">
            <v>0</v>
          </cell>
          <cell r="AC1915">
            <v>11.1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4.2300000000000004</v>
          </cell>
          <cell r="AJ1915">
            <v>2.38</v>
          </cell>
          <cell r="AK1915">
            <v>1.28</v>
          </cell>
          <cell r="AL1915">
            <v>1.01</v>
          </cell>
          <cell r="AM1915">
            <v>10.8</v>
          </cell>
          <cell r="AN1915">
            <v>5.04</v>
          </cell>
          <cell r="AO1915">
            <v>3.31</v>
          </cell>
          <cell r="AP1915">
            <v>1.62</v>
          </cell>
          <cell r="AQ1915">
            <v>0</v>
          </cell>
          <cell r="AR1915">
            <v>0.26800000000000002</v>
          </cell>
          <cell r="AS1915">
            <v>0.23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1.97</v>
          </cell>
          <cell r="AZ1915">
            <v>0.93500000000000005</v>
          </cell>
          <cell r="BA1915">
            <v>0</v>
          </cell>
          <cell r="BB1915">
            <v>1</v>
          </cell>
          <cell r="BD1915" t="str">
            <v>WT100x20.85</v>
          </cell>
          <cell r="BE1915" t="str">
            <v>WT100x20.85</v>
          </cell>
          <cell r="BF1915">
            <v>20.900000000000002</v>
          </cell>
          <cell r="BG1915">
            <v>26.601525719999998</v>
          </cell>
          <cell r="BH1915">
            <v>10.24023</v>
          </cell>
          <cell r="BI1915">
            <v>0</v>
          </cell>
          <cell r="BJ1915">
            <v>0</v>
          </cell>
          <cell r="BK1915">
            <v>16.61814</v>
          </cell>
          <cell r="BL1915">
            <v>0</v>
          </cell>
          <cell r="BM1915">
            <v>0</v>
          </cell>
          <cell r="BN1915">
            <v>0.72418499999999997</v>
          </cell>
          <cell r="BO1915">
            <v>1.181565</v>
          </cell>
          <cell r="BP1915">
            <v>0</v>
          </cell>
          <cell r="BQ1915">
            <v>0</v>
          </cell>
          <cell r="BR1915">
            <v>0</v>
          </cell>
          <cell r="BS1915">
            <v>2.1827190000000001</v>
          </cell>
          <cell r="BT1915">
            <v>2.3821875000000001</v>
          </cell>
          <cell r="BU1915">
            <v>0</v>
          </cell>
          <cell r="BW1915">
            <v>0</v>
          </cell>
          <cell r="BX1915">
            <v>1.8650939999999998</v>
          </cell>
          <cell r="BY1915">
            <v>0</v>
          </cell>
          <cell r="BZ1915">
            <v>0</v>
          </cell>
          <cell r="CA1915">
            <v>0.80041499999999999</v>
          </cell>
          <cell r="CB1915">
            <v>0</v>
          </cell>
          <cell r="CC1915">
            <v>0</v>
          </cell>
          <cell r="CD1915">
            <v>11.1</v>
          </cell>
          <cell r="CE1915">
            <v>0</v>
          </cell>
          <cell r="CF1915">
            <v>0</v>
          </cell>
          <cell r="CG1915">
            <v>0</v>
          </cell>
          <cell r="CH1915">
            <v>0</v>
          </cell>
          <cell r="CI1915">
            <v>0</v>
          </cell>
          <cell r="CJ1915">
            <v>176.34332593626905</v>
          </cell>
          <cell r="CK1915">
            <v>39.047294881979994</v>
          </cell>
          <cell r="CL1915">
            <v>21.000225818880001</v>
          </cell>
          <cell r="CM1915">
            <v>2.5664099999999999</v>
          </cell>
          <cell r="CN1915">
            <v>450.2382789862188</v>
          </cell>
          <cell r="CO1915">
            <v>82.688389161839993</v>
          </cell>
          <cell r="CP1915">
            <v>54.305271453509995</v>
          </cell>
          <cell r="CQ1915">
            <v>4.1164199999999997</v>
          </cell>
          <cell r="CR1915">
            <v>0</v>
          </cell>
          <cell r="CS1915">
            <v>11.172579515583948</v>
          </cell>
          <cell r="CT1915">
            <v>61.909290418767974</v>
          </cell>
          <cell r="CU1915">
            <v>0</v>
          </cell>
          <cell r="CV1915">
            <v>0</v>
          </cell>
          <cell r="CW1915">
            <v>0</v>
          </cell>
          <cell r="CX1915">
            <v>0</v>
          </cell>
          <cell r="CY1915">
            <v>0</v>
          </cell>
          <cell r="CZ1915">
            <v>5.0057700000000001</v>
          </cell>
          <cell r="DA1915">
            <v>0.93500000000000005</v>
          </cell>
          <cell r="DB1915">
            <v>0</v>
          </cell>
          <cell r="DC1915">
            <v>1</v>
          </cell>
        </row>
        <row r="1916">
          <cell r="C1916" t="str">
            <v>WT4x15.5</v>
          </cell>
          <cell r="D1916" t="str">
            <v>F</v>
          </cell>
          <cell r="E1916">
            <v>15.5</v>
          </cell>
          <cell r="F1916">
            <v>4.5599999999999996</v>
          </cell>
          <cell r="G1916">
            <v>4</v>
          </cell>
          <cell r="H1916">
            <v>0</v>
          </cell>
          <cell r="I1916">
            <v>0</v>
          </cell>
          <cell r="J1916">
            <v>8</v>
          </cell>
          <cell r="K1916">
            <v>0</v>
          </cell>
          <cell r="L1916">
            <v>0</v>
          </cell>
          <cell r="M1916">
            <v>0.28499999999999998</v>
          </cell>
          <cell r="N1916">
            <v>0.435</v>
          </cell>
          <cell r="O1916">
            <v>0</v>
          </cell>
          <cell r="P1916">
            <v>0</v>
          </cell>
          <cell r="Q1916">
            <v>0</v>
          </cell>
          <cell r="R1916">
            <v>0.82899999999999996</v>
          </cell>
          <cell r="S1916">
            <v>1.125</v>
          </cell>
          <cell r="T1916">
            <v>0</v>
          </cell>
          <cell r="V1916">
            <v>0</v>
          </cell>
          <cell r="W1916">
            <v>0.66800000000000004</v>
          </cell>
          <cell r="X1916">
            <v>0</v>
          </cell>
          <cell r="Y1916">
            <v>0</v>
          </cell>
          <cell r="Z1916">
            <v>0.28499999999999998</v>
          </cell>
          <cell r="AA1916">
            <v>0</v>
          </cell>
          <cell r="AB1916">
            <v>0</v>
          </cell>
          <cell r="AC1916">
            <v>11.1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4.28</v>
          </cell>
          <cell r="AJ1916">
            <v>2.39</v>
          </cell>
          <cell r="AK1916">
            <v>1.28</v>
          </cell>
          <cell r="AL1916">
            <v>0.96899999999999997</v>
          </cell>
          <cell r="AM1916">
            <v>18.5</v>
          </cell>
          <cell r="AN1916">
            <v>7.03</v>
          </cell>
          <cell r="AO1916">
            <v>4.6399999999999997</v>
          </cell>
          <cell r="AP1916">
            <v>2.02</v>
          </cell>
          <cell r="AQ1916">
            <v>0</v>
          </cell>
          <cell r="AR1916">
            <v>0.26700000000000002</v>
          </cell>
          <cell r="AS1916">
            <v>0.32700000000000001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2.2799999999999998</v>
          </cell>
          <cell r="AZ1916">
            <v>0.96099999999999997</v>
          </cell>
          <cell r="BA1916">
            <v>0</v>
          </cell>
          <cell r="BB1916">
            <v>1</v>
          </cell>
          <cell r="BD1916" t="str">
            <v>WT100x23.05</v>
          </cell>
          <cell r="BE1916" t="str">
            <v>WT100x23.05</v>
          </cell>
          <cell r="BF1916">
            <v>23.1</v>
          </cell>
          <cell r="BG1916">
            <v>29.442465359999996</v>
          </cell>
          <cell r="BH1916">
            <v>10.164</v>
          </cell>
          <cell r="BI1916">
            <v>0</v>
          </cell>
          <cell r="BJ1916">
            <v>0</v>
          </cell>
          <cell r="BK1916">
            <v>20.327999999999999</v>
          </cell>
          <cell r="BL1916">
            <v>0</v>
          </cell>
          <cell r="BM1916">
            <v>0</v>
          </cell>
          <cell r="BN1916">
            <v>0.72418499999999997</v>
          </cell>
          <cell r="BO1916">
            <v>1.105335</v>
          </cell>
          <cell r="BP1916">
            <v>0</v>
          </cell>
          <cell r="BQ1916">
            <v>0</v>
          </cell>
          <cell r="BR1916">
            <v>0</v>
          </cell>
          <cell r="BS1916">
            <v>2.1064889999999998</v>
          </cell>
          <cell r="BT1916">
            <v>2.858625</v>
          </cell>
          <cell r="BU1916">
            <v>0</v>
          </cell>
          <cell r="BW1916">
            <v>0</v>
          </cell>
          <cell r="BX1916">
            <v>1.6973880000000001</v>
          </cell>
          <cell r="BY1916">
            <v>0</v>
          </cell>
          <cell r="BZ1916">
            <v>0</v>
          </cell>
          <cell r="CA1916">
            <v>0.72418499999999997</v>
          </cell>
          <cell r="CB1916">
            <v>0</v>
          </cell>
          <cell r="CC1916">
            <v>0</v>
          </cell>
          <cell r="CD1916">
            <v>11.1</v>
          </cell>
          <cell r="CE1916">
            <v>0</v>
          </cell>
          <cell r="CF1916">
            <v>0</v>
          </cell>
          <cell r="CG1916">
            <v>0</v>
          </cell>
          <cell r="CH1916">
            <v>0</v>
          </cell>
          <cell r="CI1916">
            <v>0</v>
          </cell>
          <cell r="CJ1916">
            <v>178.42776241305708</v>
          </cell>
          <cell r="CK1916">
            <v>39.211359146189999</v>
          </cell>
          <cell r="CL1916">
            <v>21.000225818880001</v>
          </cell>
          <cell r="CM1916">
            <v>2.4622289999999998</v>
          </cell>
          <cell r="CN1916">
            <v>771.24149641157851</v>
          </cell>
          <cell r="CO1916">
            <v>115.33717773962999</v>
          </cell>
          <cell r="CP1916">
            <v>76.125818593439988</v>
          </cell>
          <cell r="CQ1916">
            <v>5.1328199999999997</v>
          </cell>
          <cell r="CR1916">
            <v>0</v>
          </cell>
          <cell r="CS1916">
            <v>11.130890786048187</v>
          </cell>
          <cell r="CT1916">
            <v>88.018860725813596</v>
          </cell>
          <cell r="CU1916">
            <v>0</v>
          </cell>
          <cell r="CV1916">
            <v>0</v>
          </cell>
          <cell r="CW1916">
            <v>0</v>
          </cell>
          <cell r="CX1916">
            <v>0</v>
          </cell>
          <cell r="CY1916">
            <v>0</v>
          </cell>
          <cell r="CZ1916">
            <v>5.7934799999999997</v>
          </cell>
          <cell r="DA1916">
            <v>0.96099999999999997</v>
          </cell>
          <cell r="DB1916">
            <v>0</v>
          </cell>
          <cell r="DC1916">
            <v>1</v>
          </cell>
        </row>
        <row r="1917">
          <cell r="C1917" t="str">
            <v>WT4x17.5</v>
          </cell>
          <cell r="D1917" t="str">
            <v>F</v>
          </cell>
          <cell r="E1917">
            <v>17.5</v>
          </cell>
          <cell r="F1917">
            <v>5.14</v>
          </cell>
          <cell r="G1917">
            <v>4.0599999999999996</v>
          </cell>
          <cell r="H1917">
            <v>0</v>
          </cell>
          <cell r="I1917">
            <v>0</v>
          </cell>
          <cell r="J1917">
            <v>8.02</v>
          </cell>
          <cell r="K1917">
            <v>0</v>
          </cell>
          <cell r="L1917">
            <v>0</v>
          </cell>
          <cell r="M1917">
            <v>0.31</v>
          </cell>
          <cell r="N1917">
            <v>0.495</v>
          </cell>
          <cell r="O1917">
            <v>0</v>
          </cell>
          <cell r="P1917">
            <v>0</v>
          </cell>
          <cell r="Q1917">
            <v>0</v>
          </cell>
          <cell r="R1917">
            <v>0.88900000000000001</v>
          </cell>
          <cell r="S1917">
            <v>1.1875</v>
          </cell>
          <cell r="T1917">
            <v>0</v>
          </cell>
          <cell r="V1917">
            <v>0</v>
          </cell>
          <cell r="W1917">
            <v>0.68799999999999994</v>
          </cell>
          <cell r="X1917">
            <v>0</v>
          </cell>
          <cell r="Y1917">
            <v>0</v>
          </cell>
          <cell r="Z1917">
            <v>0.32100000000000001</v>
          </cell>
          <cell r="AA1917">
            <v>0</v>
          </cell>
          <cell r="AB1917">
            <v>0</v>
          </cell>
          <cell r="AC1917">
            <v>10.199999999999999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4.82</v>
          </cell>
          <cell r="AJ1917">
            <v>2.71</v>
          </cell>
          <cell r="AK1917">
            <v>1.43</v>
          </cell>
          <cell r="AL1917">
            <v>0.96799999999999997</v>
          </cell>
          <cell r="AM1917">
            <v>21.3</v>
          </cell>
          <cell r="AN1917">
            <v>8.0500000000000007</v>
          </cell>
          <cell r="AO1917">
            <v>5.31</v>
          </cell>
          <cell r="AP1917">
            <v>2.0299999999999998</v>
          </cell>
          <cell r="AQ1917">
            <v>0</v>
          </cell>
          <cell r="AR1917">
            <v>0.38400000000000001</v>
          </cell>
          <cell r="AS1917">
            <v>0.48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2.2999999999999998</v>
          </cell>
          <cell r="AZ1917">
            <v>0.96299999999999997</v>
          </cell>
          <cell r="BA1917">
            <v>0</v>
          </cell>
          <cell r="BB1917">
            <v>1</v>
          </cell>
          <cell r="BD1917" t="str">
            <v>WT100x26</v>
          </cell>
          <cell r="BE1917" t="str">
            <v>WT100x26</v>
          </cell>
          <cell r="BF1917">
            <v>26.1</v>
          </cell>
          <cell r="BG1917">
            <v>33.187340339999999</v>
          </cell>
          <cell r="BH1917">
            <v>10.316459999999999</v>
          </cell>
          <cell r="BI1917">
            <v>0</v>
          </cell>
          <cell r="BJ1917">
            <v>0</v>
          </cell>
          <cell r="BK1917">
            <v>20.378819999999997</v>
          </cell>
          <cell r="BL1917">
            <v>0</v>
          </cell>
          <cell r="BM1917">
            <v>0</v>
          </cell>
          <cell r="BN1917">
            <v>0.78771000000000002</v>
          </cell>
          <cell r="BO1917">
            <v>1.257795</v>
          </cell>
          <cell r="BP1917">
            <v>0</v>
          </cell>
          <cell r="BQ1917">
            <v>0</v>
          </cell>
          <cell r="BR1917">
            <v>0</v>
          </cell>
          <cell r="BS1917">
            <v>2.2589489999999999</v>
          </cell>
          <cell r="BT1917">
            <v>3.0174374999999998</v>
          </cell>
          <cell r="BU1917">
            <v>0</v>
          </cell>
          <cell r="BW1917">
            <v>0</v>
          </cell>
          <cell r="BX1917">
            <v>1.7482079999999998</v>
          </cell>
          <cell r="BY1917">
            <v>0</v>
          </cell>
          <cell r="BZ1917">
            <v>0</v>
          </cell>
          <cell r="CA1917">
            <v>0.81566099999999997</v>
          </cell>
          <cell r="CB1917">
            <v>0</v>
          </cell>
          <cell r="CC1917">
            <v>0</v>
          </cell>
          <cell r="CD1917">
            <v>10.199999999999999</v>
          </cell>
          <cell r="CE1917">
            <v>0</v>
          </cell>
          <cell r="CF1917">
            <v>0</v>
          </cell>
          <cell r="CG1917">
            <v>0</v>
          </cell>
          <cell r="CH1917">
            <v>0</v>
          </cell>
          <cell r="CI1917">
            <v>0</v>
          </cell>
          <cell r="CJ1917">
            <v>200.93967636236803</v>
          </cell>
          <cell r="CK1917">
            <v>44.461415600909994</v>
          </cell>
          <cell r="CL1917">
            <v>23.461189782029997</v>
          </cell>
          <cell r="CM1917">
            <v>2.4596879999999999</v>
          </cell>
          <cell r="CN1917">
            <v>887.96993911170932</v>
          </cell>
          <cell r="CO1917">
            <v>132.07173268905001</v>
          </cell>
          <cell r="CP1917">
            <v>87.118124295509986</v>
          </cell>
          <cell r="CQ1917">
            <v>5.1582299999999996</v>
          </cell>
          <cell r="CR1917">
            <v>0</v>
          </cell>
          <cell r="CS1917">
            <v>16.008472141732224</v>
          </cell>
          <cell r="CT1917">
            <v>129.20199739568966</v>
          </cell>
          <cell r="CU1917">
            <v>0</v>
          </cell>
          <cell r="CV1917">
            <v>0</v>
          </cell>
          <cell r="CW1917">
            <v>0</v>
          </cell>
          <cell r="CX1917">
            <v>0</v>
          </cell>
          <cell r="CY1917">
            <v>0</v>
          </cell>
          <cell r="CZ1917">
            <v>5.8442999999999996</v>
          </cell>
          <cell r="DA1917">
            <v>0.96299999999999997</v>
          </cell>
          <cell r="DB1917">
            <v>0</v>
          </cell>
          <cell r="DC1917">
            <v>1</v>
          </cell>
        </row>
        <row r="1918">
          <cell r="C1918" t="str">
            <v>WT4x20</v>
          </cell>
          <cell r="D1918" t="str">
            <v>F</v>
          </cell>
          <cell r="E1918">
            <v>20</v>
          </cell>
          <cell r="F1918">
            <v>5.87</v>
          </cell>
          <cell r="G1918">
            <v>4.13</v>
          </cell>
          <cell r="H1918">
            <v>0</v>
          </cell>
          <cell r="I1918">
            <v>0</v>
          </cell>
          <cell r="J1918">
            <v>8.07</v>
          </cell>
          <cell r="K1918">
            <v>0</v>
          </cell>
          <cell r="L1918">
            <v>0</v>
          </cell>
          <cell r="M1918">
            <v>0.36</v>
          </cell>
          <cell r="N1918">
            <v>0.56000000000000005</v>
          </cell>
          <cell r="O1918">
            <v>0</v>
          </cell>
          <cell r="P1918">
            <v>0</v>
          </cell>
          <cell r="Q1918">
            <v>0</v>
          </cell>
          <cell r="R1918">
            <v>0.95399999999999996</v>
          </cell>
          <cell r="S1918">
            <v>1.25</v>
          </cell>
          <cell r="T1918">
            <v>0</v>
          </cell>
          <cell r="V1918">
            <v>0</v>
          </cell>
          <cell r="W1918">
            <v>0.73499999999999999</v>
          </cell>
          <cell r="X1918">
            <v>0</v>
          </cell>
          <cell r="Y1918">
            <v>0</v>
          </cell>
          <cell r="Z1918">
            <v>0.36399999999999999</v>
          </cell>
          <cell r="AA1918">
            <v>0</v>
          </cell>
          <cell r="AB1918">
            <v>0</v>
          </cell>
          <cell r="AC1918">
            <v>8.81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5.73</v>
          </cell>
          <cell r="AJ1918">
            <v>3.25</v>
          </cell>
          <cell r="AK1918">
            <v>1.69</v>
          </cell>
          <cell r="AL1918">
            <v>0.98799999999999999</v>
          </cell>
          <cell r="AM1918">
            <v>24.5</v>
          </cell>
          <cell r="AN1918">
            <v>9.24</v>
          </cell>
          <cell r="AO1918">
            <v>6.08</v>
          </cell>
          <cell r="AP1918">
            <v>2.04</v>
          </cell>
          <cell r="AQ1918">
            <v>0</v>
          </cell>
          <cell r="AR1918">
            <v>0.55800000000000005</v>
          </cell>
          <cell r="AS1918">
            <v>0.71499999999999997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2.31</v>
          </cell>
          <cell r="AZ1918">
            <v>0.96099999999999997</v>
          </cell>
          <cell r="BA1918">
            <v>0</v>
          </cell>
          <cell r="BB1918">
            <v>1</v>
          </cell>
          <cell r="BD1918" t="str">
            <v>WT100x29.5</v>
          </cell>
          <cell r="BE1918" t="str">
            <v>WT100x29.5</v>
          </cell>
          <cell r="BF1918">
            <v>29.8</v>
          </cell>
          <cell r="BG1918">
            <v>37.900717469999996</v>
          </cell>
          <cell r="BH1918">
            <v>10.49433</v>
          </cell>
          <cell r="BI1918">
            <v>0</v>
          </cell>
          <cell r="BJ1918">
            <v>0</v>
          </cell>
          <cell r="BK1918">
            <v>20.505870000000002</v>
          </cell>
          <cell r="BL1918">
            <v>0</v>
          </cell>
          <cell r="BM1918">
            <v>0</v>
          </cell>
          <cell r="BN1918">
            <v>0.91475999999999991</v>
          </cell>
          <cell r="BO1918">
            <v>1.42296</v>
          </cell>
          <cell r="BP1918">
            <v>0</v>
          </cell>
          <cell r="BQ1918">
            <v>0</v>
          </cell>
          <cell r="BR1918">
            <v>0</v>
          </cell>
          <cell r="BS1918">
            <v>2.4241139999999999</v>
          </cell>
          <cell r="BT1918">
            <v>3.17625</v>
          </cell>
          <cell r="BU1918">
            <v>0</v>
          </cell>
          <cell r="BW1918">
            <v>0</v>
          </cell>
          <cell r="BX1918">
            <v>1.8676349999999999</v>
          </cell>
          <cell r="BY1918">
            <v>0</v>
          </cell>
          <cell r="BZ1918">
            <v>0</v>
          </cell>
          <cell r="CA1918">
            <v>0.92492399999999997</v>
          </cell>
          <cell r="CB1918">
            <v>0</v>
          </cell>
          <cell r="CC1918">
            <v>0</v>
          </cell>
          <cell r="CD1918">
            <v>8.81</v>
          </cell>
          <cell r="CE1918">
            <v>0</v>
          </cell>
          <cell r="CF1918">
            <v>0</v>
          </cell>
          <cell r="CG1918">
            <v>0</v>
          </cell>
          <cell r="CH1918">
            <v>0</v>
          </cell>
          <cell r="CI1918">
            <v>0</v>
          </cell>
          <cell r="CJ1918">
            <v>238.87642023991054</v>
          </cell>
          <cell r="CK1918">
            <v>53.320885868249995</v>
          </cell>
          <cell r="CL1918">
            <v>27.726860651489996</v>
          </cell>
          <cell r="CM1918">
            <v>2.5105079999999997</v>
          </cell>
          <cell r="CN1918">
            <v>1021.3738736261445</v>
          </cell>
          <cell r="CO1918">
            <v>151.59538013003998</v>
          </cell>
          <cell r="CP1918">
            <v>99.75107263967999</v>
          </cell>
          <cell r="CQ1918">
            <v>5.1836399999999996</v>
          </cell>
          <cell r="CR1918">
            <v>0</v>
          </cell>
          <cell r="CS1918">
            <v>23.262311080954639</v>
          </cell>
          <cell r="CT1918">
            <v>192.45714195399609</v>
          </cell>
          <cell r="CU1918">
            <v>0</v>
          </cell>
          <cell r="CV1918">
            <v>0</v>
          </cell>
          <cell r="CW1918">
            <v>0</v>
          </cell>
          <cell r="CX1918">
            <v>0</v>
          </cell>
          <cell r="CY1918">
            <v>0</v>
          </cell>
          <cell r="CZ1918">
            <v>5.8697099999999995</v>
          </cell>
          <cell r="DA1918">
            <v>0.96099999999999997</v>
          </cell>
          <cell r="DB1918">
            <v>0</v>
          </cell>
          <cell r="DC1918">
            <v>1</v>
          </cell>
        </row>
        <row r="1919">
          <cell r="C1919" t="str">
            <v>WT4x24</v>
          </cell>
          <cell r="D1919" t="str">
            <v>F</v>
          </cell>
          <cell r="E1919">
            <v>24</v>
          </cell>
          <cell r="F1919">
            <v>7.05</v>
          </cell>
          <cell r="G1919">
            <v>4.25</v>
          </cell>
          <cell r="H1919">
            <v>0</v>
          </cell>
          <cell r="I1919">
            <v>0</v>
          </cell>
          <cell r="J1919">
            <v>8.11</v>
          </cell>
          <cell r="K1919">
            <v>0</v>
          </cell>
          <cell r="L1919">
            <v>0</v>
          </cell>
          <cell r="M1919">
            <v>0.4</v>
          </cell>
          <cell r="N1919">
            <v>0.68500000000000005</v>
          </cell>
          <cell r="O1919">
            <v>0</v>
          </cell>
          <cell r="P1919">
            <v>0</v>
          </cell>
          <cell r="Q1919">
            <v>0</v>
          </cell>
          <cell r="R1919">
            <v>1.08</v>
          </cell>
          <cell r="S1919">
            <v>1.375</v>
          </cell>
          <cell r="T1919">
            <v>0</v>
          </cell>
          <cell r="V1919">
            <v>0</v>
          </cell>
          <cell r="W1919">
            <v>0.77700000000000002</v>
          </cell>
          <cell r="X1919">
            <v>0</v>
          </cell>
          <cell r="Y1919">
            <v>0</v>
          </cell>
          <cell r="Z1919">
            <v>0.435</v>
          </cell>
          <cell r="AA1919">
            <v>0</v>
          </cell>
          <cell r="AB1919">
            <v>0</v>
          </cell>
          <cell r="AC1919">
            <v>7.93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6.85</v>
          </cell>
          <cell r="AJ1919">
            <v>3.94</v>
          </cell>
          <cell r="AK1919">
            <v>1.97</v>
          </cell>
          <cell r="AL1919">
            <v>0.98599999999999999</v>
          </cell>
          <cell r="AM1919">
            <v>30.5</v>
          </cell>
          <cell r="AN1919">
            <v>11.4</v>
          </cell>
          <cell r="AO1919">
            <v>7.51</v>
          </cell>
          <cell r="AP1919">
            <v>2.08</v>
          </cell>
          <cell r="AQ1919">
            <v>0</v>
          </cell>
          <cell r="AR1919">
            <v>0.97699999999999998</v>
          </cell>
          <cell r="AS1919">
            <v>1.3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2.34</v>
          </cell>
          <cell r="AZ1919">
            <v>0.96599999999999997</v>
          </cell>
          <cell r="BA1919">
            <v>0</v>
          </cell>
          <cell r="BB1919">
            <v>1</v>
          </cell>
          <cell r="BD1919" t="str">
            <v>WT100x35.5</v>
          </cell>
          <cell r="BE1919" t="str">
            <v>WT100x35.5</v>
          </cell>
          <cell r="BF1919">
            <v>35.800000000000004</v>
          </cell>
          <cell r="BG1919">
            <v>45.519601049999999</v>
          </cell>
          <cell r="BH1919">
            <v>10.799249999999999</v>
          </cell>
          <cell r="BI1919">
            <v>0</v>
          </cell>
          <cell r="BJ1919">
            <v>0</v>
          </cell>
          <cell r="BK1919">
            <v>20.607509999999998</v>
          </cell>
          <cell r="BL1919">
            <v>0</v>
          </cell>
          <cell r="BM1919">
            <v>0</v>
          </cell>
          <cell r="BN1919">
            <v>1.0164</v>
          </cell>
          <cell r="BO1919">
            <v>1.740585</v>
          </cell>
          <cell r="BP1919">
            <v>0</v>
          </cell>
          <cell r="BQ1919">
            <v>0</v>
          </cell>
          <cell r="BR1919">
            <v>0</v>
          </cell>
          <cell r="BS1919">
            <v>2.7442800000000003</v>
          </cell>
          <cell r="BT1919">
            <v>3.4938750000000001</v>
          </cell>
          <cell r="BU1919">
            <v>0</v>
          </cell>
          <cell r="BW1919">
            <v>0</v>
          </cell>
          <cell r="BX1919">
            <v>1.9743569999999999</v>
          </cell>
          <cell r="BY1919">
            <v>0</v>
          </cell>
          <cell r="BZ1919">
            <v>0</v>
          </cell>
          <cell r="CA1919">
            <v>1.105335</v>
          </cell>
          <cell r="CB1919">
            <v>0</v>
          </cell>
          <cell r="CC1919">
            <v>0</v>
          </cell>
          <cell r="CD1919">
            <v>7.93</v>
          </cell>
          <cell r="CE1919">
            <v>0</v>
          </cell>
          <cell r="CF1919">
            <v>0</v>
          </cell>
          <cell r="CG1919">
            <v>0</v>
          </cell>
          <cell r="CH1919">
            <v>0</v>
          </cell>
          <cell r="CI1919">
            <v>0</v>
          </cell>
          <cell r="CJ1919">
            <v>285.56779731996284</v>
          </cell>
          <cell r="CK1919">
            <v>64.641320098739996</v>
          </cell>
          <cell r="CL1919">
            <v>32.320660049369998</v>
          </cell>
          <cell r="CM1919">
            <v>2.5054259999999999</v>
          </cell>
          <cell r="CN1919">
            <v>1271.5062508407104</v>
          </cell>
          <cell r="CO1919">
            <v>187.03326119939999</v>
          </cell>
          <cell r="CP1919">
            <v>123.21226242170999</v>
          </cell>
          <cell r="CQ1919">
            <v>5.2852800000000002</v>
          </cell>
          <cell r="CR1919">
            <v>0</v>
          </cell>
          <cell r="CS1919">
            <v>40.729888756438491</v>
          </cell>
          <cell r="CT1919">
            <v>349.92207627999289</v>
          </cell>
          <cell r="CU1919">
            <v>0</v>
          </cell>
          <cell r="CV1919">
            <v>0</v>
          </cell>
          <cell r="CW1919">
            <v>0</v>
          </cell>
          <cell r="CX1919">
            <v>0</v>
          </cell>
          <cell r="CY1919">
            <v>0</v>
          </cell>
          <cell r="CZ1919">
            <v>5.9459399999999993</v>
          </cell>
          <cell r="DA1919">
            <v>0.96599999999999997</v>
          </cell>
          <cell r="DB1919">
            <v>0</v>
          </cell>
          <cell r="DC1919">
            <v>1</v>
          </cell>
        </row>
        <row r="1920">
          <cell r="C1920" t="str">
            <v>WT4x29</v>
          </cell>
          <cell r="D1920" t="str">
            <v>F</v>
          </cell>
          <cell r="E1920">
            <v>29</v>
          </cell>
          <cell r="F1920">
            <v>8.5399999999999991</v>
          </cell>
          <cell r="G1920">
            <v>4.38</v>
          </cell>
          <cell r="H1920">
            <v>0</v>
          </cell>
          <cell r="I1920">
            <v>0</v>
          </cell>
          <cell r="J1920">
            <v>8.2200000000000006</v>
          </cell>
          <cell r="K1920">
            <v>0</v>
          </cell>
          <cell r="L1920">
            <v>0</v>
          </cell>
          <cell r="M1920">
            <v>0.51</v>
          </cell>
          <cell r="N1920">
            <v>0.81</v>
          </cell>
          <cell r="O1920">
            <v>0</v>
          </cell>
          <cell r="P1920">
            <v>0</v>
          </cell>
          <cell r="Q1920">
            <v>0</v>
          </cell>
          <cell r="R1920">
            <v>1.2</v>
          </cell>
          <cell r="S1920">
            <v>1.5</v>
          </cell>
          <cell r="T1920">
            <v>0</v>
          </cell>
          <cell r="V1920">
            <v>0</v>
          </cell>
          <cell r="W1920">
            <v>0.874</v>
          </cell>
          <cell r="X1920">
            <v>0</v>
          </cell>
          <cell r="Y1920">
            <v>0</v>
          </cell>
          <cell r="Z1920">
            <v>0.52</v>
          </cell>
          <cell r="AA1920">
            <v>0</v>
          </cell>
          <cell r="AB1920">
            <v>0</v>
          </cell>
          <cell r="AC1920">
            <v>6.22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9.1199999999999992</v>
          </cell>
          <cell r="AJ1920">
            <v>5.25</v>
          </cell>
          <cell r="AK1920">
            <v>2.61</v>
          </cell>
          <cell r="AL1920">
            <v>1.03</v>
          </cell>
          <cell r="AM1920">
            <v>37.5</v>
          </cell>
          <cell r="AN1920">
            <v>13.9</v>
          </cell>
          <cell r="AO1920">
            <v>9.1300000000000008</v>
          </cell>
          <cell r="AP1920">
            <v>2.1</v>
          </cell>
          <cell r="AQ1920">
            <v>0</v>
          </cell>
          <cell r="AR1920">
            <v>1.66</v>
          </cell>
          <cell r="AS1920">
            <v>2.2799999999999998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2.38</v>
          </cell>
          <cell r="AZ1920">
            <v>0.96099999999999997</v>
          </cell>
          <cell r="BA1920">
            <v>0</v>
          </cell>
          <cell r="BB1920">
            <v>1</v>
          </cell>
          <cell r="BD1920" t="str">
            <v>WT100x43</v>
          </cell>
          <cell r="BE1920" t="str">
            <v>WT100x43</v>
          </cell>
          <cell r="BF1920">
            <v>43.2</v>
          </cell>
          <cell r="BG1920">
            <v>55.140055739999994</v>
          </cell>
          <cell r="BH1920">
            <v>11.129579999999999</v>
          </cell>
          <cell r="BI1920">
            <v>0</v>
          </cell>
          <cell r="BJ1920">
            <v>0</v>
          </cell>
          <cell r="BK1920">
            <v>20.88702</v>
          </cell>
          <cell r="BL1920">
            <v>0</v>
          </cell>
          <cell r="BM1920">
            <v>0</v>
          </cell>
          <cell r="BN1920">
            <v>1.2959099999999999</v>
          </cell>
          <cell r="BO1920">
            <v>2.0582099999999999</v>
          </cell>
          <cell r="BP1920">
            <v>0</v>
          </cell>
          <cell r="BQ1920">
            <v>0</v>
          </cell>
          <cell r="BR1920">
            <v>0</v>
          </cell>
          <cell r="BS1920">
            <v>3.0491999999999999</v>
          </cell>
          <cell r="BT1920">
            <v>3.8114999999999997</v>
          </cell>
          <cell r="BU1920">
            <v>0</v>
          </cell>
          <cell r="BW1920">
            <v>0</v>
          </cell>
          <cell r="BX1920">
            <v>2.220834</v>
          </cell>
          <cell r="BY1920">
            <v>0</v>
          </cell>
          <cell r="BZ1920">
            <v>0</v>
          </cell>
          <cell r="CA1920">
            <v>1.3213200000000001</v>
          </cell>
          <cell r="CB1920">
            <v>0</v>
          </cell>
          <cell r="CC1920">
            <v>0</v>
          </cell>
          <cell r="CD1920">
            <v>6.22</v>
          </cell>
          <cell r="CE1920">
            <v>0</v>
          </cell>
          <cell r="CF1920">
            <v>0</v>
          </cell>
          <cell r="CG1920">
            <v>0</v>
          </cell>
          <cell r="CH1920">
            <v>0</v>
          </cell>
          <cell r="CI1920">
            <v>0</v>
          </cell>
          <cell r="CJ1920">
            <v>380.20121336614028</v>
          </cell>
          <cell r="CK1920">
            <v>86.13373871025</v>
          </cell>
          <cell r="CL1920">
            <v>42.820772958809997</v>
          </cell>
          <cell r="CM1920">
            <v>2.6172300000000002</v>
          </cell>
          <cell r="CN1920">
            <v>1563.3273575910375</v>
          </cell>
          <cell r="CO1920">
            <v>228.0493272519</v>
          </cell>
          <cell r="CP1920">
            <v>149.79067322373001</v>
          </cell>
          <cell r="CQ1920">
            <v>5.3361000000000001</v>
          </cell>
          <cell r="CR1920">
            <v>0</v>
          </cell>
          <cell r="CS1920">
            <v>69.203291029363257</v>
          </cell>
          <cell r="CT1920">
            <v>613.70948762952594</v>
          </cell>
          <cell r="CU1920">
            <v>0</v>
          </cell>
          <cell r="CV1920">
            <v>0</v>
          </cell>
          <cell r="CW1920">
            <v>0</v>
          </cell>
          <cell r="CX1920">
            <v>0</v>
          </cell>
          <cell r="CY1920">
            <v>0</v>
          </cell>
          <cell r="CZ1920">
            <v>6.04758</v>
          </cell>
          <cell r="DA1920">
            <v>0.96099999999999997</v>
          </cell>
          <cell r="DB1920">
            <v>0</v>
          </cell>
          <cell r="DC1920">
            <v>1</v>
          </cell>
        </row>
        <row r="1921">
          <cell r="C1921" t="str">
            <v>WT4x33.5</v>
          </cell>
          <cell r="D1921" t="str">
            <v>F</v>
          </cell>
          <cell r="E1921">
            <v>33.5</v>
          </cell>
          <cell r="F1921">
            <v>9.84</v>
          </cell>
          <cell r="G1921">
            <v>4.5</v>
          </cell>
          <cell r="H1921">
            <v>0</v>
          </cell>
          <cell r="I1921">
            <v>0</v>
          </cell>
          <cell r="J1921">
            <v>8.2799999999999994</v>
          </cell>
          <cell r="K1921">
            <v>0</v>
          </cell>
          <cell r="L1921">
            <v>0</v>
          </cell>
          <cell r="M1921">
            <v>0.56999999999999995</v>
          </cell>
          <cell r="N1921">
            <v>0.93500000000000005</v>
          </cell>
          <cell r="O1921">
            <v>0</v>
          </cell>
          <cell r="P1921">
            <v>0</v>
          </cell>
          <cell r="Q1921">
            <v>0</v>
          </cell>
          <cell r="R1921">
            <v>1.33</v>
          </cell>
          <cell r="S1921">
            <v>1.625</v>
          </cell>
          <cell r="T1921">
            <v>0</v>
          </cell>
          <cell r="V1921">
            <v>0</v>
          </cell>
          <cell r="W1921">
            <v>0.93600000000000005</v>
          </cell>
          <cell r="X1921">
            <v>0</v>
          </cell>
          <cell r="Y1921">
            <v>0</v>
          </cell>
          <cell r="Z1921">
            <v>0.59399999999999997</v>
          </cell>
          <cell r="AA1921">
            <v>0</v>
          </cell>
          <cell r="AB1921">
            <v>0</v>
          </cell>
          <cell r="AC1921">
            <v>5.56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10.9</v>
          </cell>
          <cell r="AJ1921">
            <v>6.29</v>
          </cell>
          <cell r="AK1921">
            <v>3.05</v>
          </cell>
          <cell r="AL1921">
            <v>1.05</v>
          </cell>
          <cell r="AM1921">
            <v>44.3</v>
          </cell>
          <cell r="AN1921">
            <v>16.3</v>
          </cell>
          <cell r="AO1921">
            <v>10.7</v>
          </cell>
          <cell r="AP1921">
            <v>2.12</v>
          </cell>
          <cell r="AQ1921">
            <v>0</v>
          </cell>
          <cell r="AR1921">
            <v>2.5099999999999998</v>
          </cell>
          <cell r="AS1921">
            <v>3.56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2.41</v>
          </cell>
          <cell r="AZ1921">
            <v>0.96199999999999997</v>
          </cell>
          <cell r="BA1921">
            <v>0</v>
          </cell>
          <cell r="BB1921">
            <v>1</v>
          </cell>
          <cell r="BD1921" t="str">
            <v>WT100x50</v>
          </cell>
          <cell r="BE1921" t="str">
            <v>WT100x50</v>
          </cell>
          <cell r="BF1921">
            <v>49.9</v>
          </cell>
          <cell r="BG1921">
            <v>63.533741039999995</v>
          </cell>
          <cell r="BH1921">
            <v>11.4345</v>
          </cell>
          <cell r="BI1921">
            <v>0</v>
          </cell>
          <cell r="BJ1921">
            <v>0</v>
          </cell>
          <cell r="BK1921">
            <v>21.039479999999998</v>
          </cell>
          <cell r="BL1921">
            <v>0</v>
          </cell>
          <cell r="BM1921">
            <v>0</v>
          </cell>
          <cell r="BN1921">
            <v>1.4483699999999999</v>
          </cell>
          <cell r="BO1921">
            <v>2.3758349999999999</v>
          </cell>
          <cell r="BP1921">
            <v>0</v>
          </cell>
          <cell r="BQ1921">
            <v>0</v>
          </cell>
          <cell r="BR1921">
            <v>0</v>
          </cell>
          <cell r="BS1921">
            <v>3.3795299999999999</v>
          </cell>
          <cell r="BT1921">
            <v>4.1291250000000002</v>
          </cell>
          <cell r="BU1921">
            <v>0</v>
          </cell>
          <cell r="BW1921">
            <v>0</v>
          </cell>
          <cell r="BX1921">
            <v>2.3783760000000003</v>
          </cell>
          <cell r="BY1921">
            <v>0</v>
          </cell>
          <cell r="BZ1921">
            <v>0</v>
          </cell>
          <cell r="CA1921">
            <v>1.5093539999999999</v>
          </cell>
          <cell r="CB1921">
            <v>0</v>
          </cell>
          <cell r="CC1921">
            <v>0</v>
          </cell>
          <cell r="CD1921">
            <v>5.56</v>
          </cell>
          <cell r="CE1921">
            <v>0</v>
          </cell>
          <cell r="CF1921">
            <v>0</v>
          </cell>
          <cell r="CG1921">
            <v>0</v>
          </cell>
          <cell r="CH1921">
            <v>0</v>
          </cell>
          <cell r="CI1921">
            <v>0</v>
          </cell>
          <cell r="CJ1921">
            <v>454.40715193979491</v>
          </cell>
          <cell r="CK1921">
            <v>103.19642218809</v>
          </cell>
          <cell r="CL1921">
            <v>50.039600584049992</v>
          </cell>
          <cell r="CM1921">
            <v>2.66805</v>
          </cell>
          <cell r="CN1921">
            <v>1846.810718434212</v>
          </cell>
          <cell r="CO1921">
            <v>267.42475066229997</v>
          </cell>
          <cell r="CP1921">
            <v>175.54876270469998</v>
          </cell>
          <cell r="CQ1921">
            <v>5.3869199999999999</v>
          </cell>
          <cell r="CR1921">
            <v>0</v>
          </cell>
          <cell r="CS1921">
            <v>104.6387111347601</v>
          </cell>
          <cell r="CT1921">
            <v>958.24814735136511</v>
          </cell>
          <cell r="CU1921">
            <v>0</v>
          </cell>
          <cell r="CV1921">
            <v>0</v>
          </cell>
          <cell r="CW1921">
            <v>0</v>
          </cell>
          <cell r="CX1921">
            <v>0</v>
          </cell>
          <cell r="CY1921">
            <v>0</v>
          </cell>
          <cell r="CZ1921">
            <v>6.1238099999999998</v>
          </cell>
          <cell r="DA1921">
            <v>0.96199999999999997</v>
          </cell>
          <cell r="DB1921">
            <v>0</v>
          </cell>
          <cell r="DC1921">
            <v>1</v>
          </cell>
        </row>
        <row r="1922">
          <cell r="C1922" t="str">
            <v>WT4x5</v>
          </cell>
          <cell r="D1922" t="str">
            <v>F</v>
          </cell>
          <cell r="E1922">
            <v>5</v>
          </cell>
          <cell r="F1922">
            <v>1.48</v>
          </cell>
          <cell r="G1922">
            <v>3.95</v>
          </cell>
          <cell r="H1922">
            <v>0</v>
          </cell>
          <cell r="I1922">
            <v>0</v>
          </cell>
          <cell r="J1922">
            <v>3.94</v>
          </cell>
          <cell r="K1922">
            <v>0</v>
          </cell>
          <cell r="L1922">
            <v>0</v>
          </cell>
          <cell r="M1922">
            <v>0.17</v>
          </cell>
          <cell r="N1922">
            <v>0.20499999999999999</v>
          </cell>
          <cell r="O1922">
            <v>0</v>
          </cell>
          <cell r="P1922">
            <v>0</v>
          </cell>
          <cell r="Q1922">
            <v>0</v>
          </cell>
          <cell r="R1922">
            <v>0.505</v>
          </cell>
          <cell r="S1922">
            <v>0.6875</v>
          </cell>
          <cell r="T1922">
            <v>0</v>
          </cell>
          <cell r="V1922">
            <v>0</v>
          </cell>
          <cell r="W1922">
            <v>0.95299999999999996</v>
          </cell>
          <cell r="X1922">
            <v>0</v>
          </cell>
          <cell r="Y1922">
            <v>0</v>
          </cell>
          <cell r="Z1922">
            <v>0.188</v>
          </cell>
          <cell r="AA1922">
            <v>0</v>
          </cell>
          <cell r="AB1922">
            <v>0</v>
          </cell>
          <cell r="AC1922">
            <v>20.2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2.15</v>
          </cell>
          <cell r="AJ1922">
            <v>1.27</v>
          </cell>
          <cell r="AK1922">
            <v>0.71699999999999997</v>
          </cell>
          <cell r="AL1922">
            <v>1.2</v>
          </cell>
          <cell r="AM1922">
            <v>1.05</v>
          </cell>
          <cell r="AN1922">
            <v>0.82599999999999996</v>
          </cell>
          <cell r="AO1922">
            <v>0.53100000000000003</v>
          </cell>
          <cell r="AP1922">
            <v>0.84</v>
          </cell>
          <cell r="AQ1922">
            <v>0</v>
          </cell>
          <cell r="AR1922">
            <v>2.12E-2</v>
          </cell>
          <cell r="AS1922">
            <v>1.14E-2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1.7</v>
          </cell>
          <cell r="AZ1922">
            <v>0.75</v>
          </cell>
          <cell r="BA1922">
            <v>0</v>
          </cell>
          <cell r="BB1922">
            <v>0.73499999999999999</v>
          </cell>
          <cell r="BD1922" t="str">
            <v>WT100x7.5</v>
          </cell>
          <cell r="BE1922" t="str">
            <v>WT100x7.5</v>
          </cell>
          <cell r="BF1922">
            <v>7.45</v>
          </cell>
          <cell r="BG1922">
            <v>9.5558878800000002</v>
          </cell>
          <cell r="BH1922">
            <v>10.036950000000001</v>
          </cell>
          <cell r="BI1922">
            <v>0</v>
          </cell>
          <cell r="BJ1922">
            <v>0</v>
          </cell>
          <cell r="BK1922">
            <v>10.01154</v>
          </cell>
          <cell r="BL1922">
            <v>0</v>
          </cell>
          <cell r="BM1922">
            <v>0</v>
          </cell>
          <cell r="BN1922">
            <v>0.43197000000000002</v>
          </cell>
          <cell r="BO1922">
            <v>0.52090499999999995</v>
          </cell>
          <cell r="BP1922">
            <v>0</v>
          </cell>
          <cell r="BQ1922">
            <v>0</v>
          </cell>
          <cell r="BR1922">
            <v>0</v>
          </cell>
          <cell r="BS1922">
            <v>1.2832049999999999</v>
          </cell>
          <cell r="BT1922">
            <v>1.7469375</v>
          </cell>
          <cell r="BU1922">
            <v>0</v>
          </cell>
          <cell r="BW1922">
            <v>0</v>
          </cell>
          <cell r="BX1922">
            <v>2.421573</v>
          </cell>
          <cell r="BY1922">
            <v>0</v>
          </cell>
          <cell r="BZ1922">
            <v>0</v>
          </cell>
          <cell r="CA1922">
            <v>0.47770799999999997</v>
          </cell>
          <cell r="CB1922">
            <v>0</v>
          </cell>
          <cell r="CC1922">
            <v>0</v>
          </cell>
          <cell r="CD1922">
            <v>20.2</v>
          </cell>
          <cell r="CE1922">
            <v>0</v>
          </cell>
          <cell r="CF1922">
            <v>0</v>
          </cell>
          <cell r="CG1922">
            <v>0</v>
          </cell>
          <cell r="CH1922">
            <v>0</v>
          </cell>
          <cell r="CI1922">
            <v>0</v>
          </cell>
          <cell r="CJ1922">
            <v>89.630768501886138</v>
          </cell>
          <cell r="CK1922">
            <v>20.836161554669999</v>
          </cell>
          <cell r="CL1922">
            <v>11.763407743856998</v>
          </cell>
          <cell r="CM1922">
            <v>3.0491999999999999</v>
          </cell>
          <cell r="CN1922">
            <v>43.773166012549048</v>
          </cell>
          <cell r="CO1922">
            <v>13.551708223745999</v>
          </cell>
          <cell r="CP1922">
            <v>8.7118124295509993</v>
          </cell>
          <cell r="CQ1922">
            <v>2.1344399999999997</v>
          </cell>
          <cell r="CR1922">
            <v>0</v>
          </cell>
          <cell r="CS1922">
            <v>0.88380106615813314</v>
          </cell>
          <cell r="CT1922">
            <v>3.0685474381476299</v>
          </cell>
          <cell r="CU1922">
            <v>0</v>
          </cell>
          <cell r="CV1922">
            <v>0</v>
          </cell>
          <cell r="CW1922">
            <v>0</v>
          </cell>
          <cell r="CX1922">
            <v>0</v>
          </cell>
          <cell r="CY1922">
            <v>0</v>
          </cell>
          <cell r="CZ1922">
            <v>4.3197000000000001</v>
          </cell>
          <cell r="DA1922">
            <v>0.75</v>
          </cell>
          <cell r="DB1922">
            <v>0</v>
          </cell>
          <cell r="DC1922">
            <v>0.73199999999999998</v>
          </cell>
        </row>
        <row r="1923">
          <cell r="C1923" t="str">
            <v>WT4x6.5</v>
          </cell>
          <cell r="D1923" t="str">
            <v>F</v>
          </cell>
          <cell r="E1923">
            <v>6.5</v>
          </cell>
          <cell r="F1923">
            <v>1.92</v>
          </cell>
          <cell r="G1923">
            <v>4</v>
          </cell>
          <cell r="H1923">
            <v>0</v>
          </cell>
          <cell r="I1923">
            <v>0</v>
          </cell>
          <cell r="J1923">
            <v>4</v>
          </cell>
          <cell r="K1923">
            <v>0</v>
          </cell>
          <cell r="L1923">
            <v>0</v>
          </cell>
          <cell r="M1923">
            <v>0.23</v>
          </cell>
          <cell r="N1923">
            <v>0.255</v>
          </cell>
          <cell r="O1923">
            <v>0</v>
          </cell>
          <cell r="P1923">
            <v>0</v>
          </cell>
          <cell r="Q1923">
            <v>0</v>
          </cell>
          <cell r="R1923">
            <v>0.55500000000000005</v>
          </cell>
          <cell r="S1923">
            <v>0.75</v>
          </cell>
          <cell r="T1923">
            <v>0</v>
          </cell>
          <cell r="V1923">
            <v>0</v>
          </cell>
          <cell r="W1923">
            <v>1.03</v>
          </cell>
          <cell r="X1923">
            <v>0</v>
          </cell>
          <cell r="Y1923">
            <v>0</v>
          </cell>
          <cell r="Z1923">
            <v>0.24</v>
          </cell>
          <cell r="AA1923">
            <v>0</v>
          </cell>
          <cell r="AB1923">
            <v>0</v>
          </cell>
          <cell r="AC1923">
            <v>15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2.89</v>
          </cell>
          <cell r="AJ1923">
            <v>1.74</v>
          </cell>
          <cell r="AK1923">
            <v>0.97399999999999998</v>
          </cell>
          <cell r="AL1923">
            <v>1.23</v>
          </cell>
          <cell r="AM1923">
            <v>1.36</v>
          </cell>
          <cell r="AN1923">
            <v>1.07</v>
          </cell>
          <cell r="AO1923">
            <v>0.68200000000000005</v>
          </cell>
          <cell r="AP1923">
            <v>0.84299999999999997</v>
          </cell>
          <cell r="AQ1923">
            <v>0</v>
          </cell>
          <cell r="AR1923">
            <v>4.3299999999999998E-2</v>
          </cell>
          <cell r="AS1923">
            <v>2.69E-2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1.74</v>
          </cell>
          <cell r="AZ1923">
            <v>0.73099999999999998</v>
          </cell>
          <cell r="BA1923">
            <v>0</v>
          </cell>
          <cell r="BB1923">
            <v>1</v>
          </cell>
          <cell r="BD1923" t="str">
            <v>WT100x9.65</v>
          </cell>
          <cell r="BE1923" t="str">
            <v>WT100x9.65</v>
          </cell>
          <cell r="BF1923">
            <v>9.68</v>
          </cell>
          <cell r="BG1923">
            <v>12.396827519999999</v>
          </cell>
          <cell r="BH1923">
            <v>10.164</v>
          </cell>
          <cell r="BI1923">
            <v>0</v>
          </cell>
          <cell r="BJ1923">
            <v>0</v>
          </cell>
          <cell r="BK1923">
            <v>10.164</v>
          </cell>
          <cell r="BL1923">
            <v>0</v>
          </cell>
          <cell r="BM1923">
            <v>0</v>
          </cell>
          <cell r="BN1923">
            <v>0.58443000000000001</v>
          </cell>
          <cell r="BO1923">
            <v>0.64795499999999995</v>
          </cell>
          <cell r="BP1923">
            <v>0</v>
          </cell>
          <cell r="BQ1923">
            <v>0</v>
          </cell>
          <cell r="BR1923">
            <v>0</v>
          </cell>
          <cell r="BS1923">
            <v>1.410255</v>
          </cell>
          <cell r="BT1923">
            <v>1.9057499999999998</v>
          </cell>
          <cell r="BU1923">
            <v>0</v>
          </cell>
          <cell r="BW1923">
            <v>0</v>
          </cell>
          <cell r="BX1923">
            <v>2.6172300000000002</v>
          </cell>
          <cell r="BY1923">
            <v>0</v>
          </cell>
          <cell r="BZ1923">
            <v>0</v>
          </cell>
          <cell r="CA1923">
            <v>0.60983999999999994</v>
          </cell>
          <cell r="CB1923">
            <v>0</v>
          </cell>
          <cell r="CC1923">
            <v>0</v>
          </cell>
          <cell r="CD1923">
            <v>15</v>
          </cell>
          <cell r="CE1923">
            <v>0</v>
          </cell>
          <cell r="CF1923">
            <v>0</v>
          </cell>
          <cell r="CG1923">
            <v>0</v>
          </cell>
          <cell r="CH1923">
            <v>0</v>
          </cell>
          <cell r="CI1923">
            <v>0</v>
          </cell>
          <cell r="CJ1923">
            <v>120.48042835834929</v>
          </cell>
          <cell r="CK1923">
            <v>28.547181972539999</v>
          </cell>
          <cell r="CL1923">
            <v>15.979859334053998</v>
          </cell>
          <cell r="CM1923">
            <v>3.1254299999999997</v>
          </cell>
          <cell r="CN1923">
            <v>56.696672168634962</v>
          </cell>
          <cell r="CO1923">
            <v>17.55487627047</v>
          </cell>
          <cell r="CP1923">
            <v>11.189182819121999</v>
          </cell>
          <cell r="CQ1923">
            <v>2.1420629999999998</v>
          </cell>
          <cell r="CR1923">
            <v>0</v>
          </cell>
          <cell r="CS1923">
            <v>1.8051219888984511</v>
          </cell>
          <cell r="CT1923">
            <v>7.2406952707167758</v>
          </cell>
          <cell r="CU1923">
            <v>0</v>
          </cell>
          <cell r="CV1923">
            <v>0</v>
          </cell>
          <cell r="CW1923">
            <v>0</v>
          </cell>
          <cell r="CX1923">
            <v>0</v>
          </cell>
          <cell r="CY1923">
            <v>0</v>
          </cell>
          <cell r="CZ1923">
            <v>4.4213399999999998</v>
          </cell>
          <cell r="DA1923">
            <v>0.73099999999999998</v>
          </cell>
          <cell r="DB1923">
            <v>0</v>
          </cell>
          <cell r="DC1923">
            <v>1</v>
          </cell>
        </row>
        <row r="1924">
          <cell r="C1924" t="str">
            <v>WT4x7.5</v>
          </cell>
          <cell r="D1924" t="str">
            <v>F</v>
          </cell>
          <cell r="E1924">
            <v>7.5</v>
          </cell>
          <cell r="F1924">
            <v>2.2200000000000002</v>
          </cell>
          <cell r="G1924">
            <v>4.05</v>
          </cell>
          <cell r="H1924">
            <v>0</v>
          </cell>
          <cell r="I1924">
            <v>0</v>
          </cell>
          <cell r="J1924">
            <v>4.01</v>
          </cell>
          <cell r="K1924">
            <v>0</v>
          </cell>
          <cell r="L1924">
            <v>0</v>
          </cell>
          <cell r="M1924">
            <v>0.245</v>
          </cell>
          <cell r="N1924">
            <v>0.315</v>
          </cell>
          <cell r="O1924">
            <v>0</v>
          </cell>
          <cell r="P1924">
            <v>0</v>
          </cell>
          <cell r="Q1924">
            <v>0</v>
          </cell>
          <cell r="R1924">
            <v>0.61499999999999999</v>
          </cell>
          <cell r="S1924">
            <v>0.8125</v>
          </cell>
          <cell r="T1924">
            <v>0</v>
          </cell>
          <cell r="V1924">
            <v>0</v>
          </cell>
          <cell r="W1924">
            <v>0.998</v>
          </cell>
          <cell r="X1924">
            <v>0</v>
          </cell>
          <cell r="Y1924">
            <v>0</v>
          </cell>
          <cell r="Z1924">
            <v>0.27600000000000002</v>
          </cell>
          <cell r="AA1924">
            <v>0</v>
          </cell>
          <cell r="AB1924">
            <v>0</v>
          </cell>
          <cell r="AC1924">
            <v>14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3.28</v>
          </cell>
          <cell r="AJ1924">
            <v>1.91</v>
          </cell>
          <cell r="AK1924">
            <v>1.07</v>
          </cell>
          <cell r="AL1924">
            <v>1.22</v>
          </cell>
          <cell r="AM1924">
            <v>1.7</v>
          </cell>
          <cell r="AN1924">
            <v>1.33</v>
          </cell>
          <cell r="AO1924">
            <v>0.84899999999999998</v>
          </cell>
          <cell r="AP1924">
            <v>0.876</v>
          </cell>
          <cell r="AQ1924">
            <v>0</v>
          </cell>
          <cell r="AR1924">
            <v>6.7900000000000002E-2</v>
          </cell>
          <cell r="AS1924">
            <v>3.8199999999999998E-2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1.72</v>
          </cell>
          <cell r="AZ1924">
            <v>0.76100000000000001</v>
          </cell>
          <cell r="BA1924">
            <v>0</v>
          </cell>
          <cell r="BB1924">
            <v>1</v>
          </cell>
          <cell r="BD1924" t="str">
            <v>WT100x11.25</v>
          </cell>
          <cell r="BE1924" t="str">
            <v>WT100x11.25</v>
          </cell>
          <cell r="BF1924">
            <v>11.2</v>
          </cell>
          <cell r="BG1924">
            <v>14.33383182</v>
          </cell>
          <cell r="BH1924">
            <v>10.291049999999998</v>
          </cell>
          <cell r="BI1924">
            <v>0</v>
          </cell>
          <cell r="BJ1924">
            <v>0</v>
          </cell>
          <cell r="BK1924">
            <v>10.189409999999999</v>
          </cell>
          <cell r="BL1924">
            <v>0</v>
          </cell>
          <cell r="BM1924">
            <v>0</v>
          </cell>
          <cell r="BN1924">
            <v>0.62254500000000002</v>
          </cell>
          <cell r="BO1924">
            <v>0.80041499999999999</v>
          </cell>
          <cell r="BP1924">
            <v>0</v>
          </cell>
          <cell r="BQ1924">
            <v>0</v>
          </cell>
          <cell r="BR1924">
            <v>0</v>
          </cell>
          <cell r="BS1924">
            <v>1.5627149999999999</v>
          </cell>
          <cell r="BT1924">
            <v>2.0645625000000001</v>
          </cell>
          <cell r="BU1924">
            <v>0</v>
          </cell>
          <cell r="BW1924">
            <v>0</v>
          </cell>
          <cell r="BX1924">
            <v>2.5359180000000001</v>
          </cell>
          <cell r="BY1924">
            <v>0</v>
          </cell>
          <cell r="BZ1924">
            <v>0</v>
          </cell>
          <cell r="CA1924">
            <v>0.70131600000000005</v>
          </cell>
          <cell r="CB1924">
            <v>0</v>
          </cell>
          <cell r="CC1924">
            <v>0</v>
          </cell>
          <cell r="CD1924">
            <v>14</v>
          </cell>
          <cell r="CE1924">
            <v>0</v>
          </cell>
          <cell r="CF1924">
            <v>0</v>
          </cell>
          <cell r="CG1924">
            <v>0</v>
          </cell>
          <cell r="CH1924">
            <v>0</v>
          </cell>
          <cell r="CI1924">
            <v>0</v>
          </cell>
          <cell r="CJ1924">
            <v>136.73903287729607</v>
          </cell>
          <cell r="CK1924">
            <v>31.336274464109998</v>
          </cell>
          <cell r="CL1924">
            <v>17.55487627047</v>
          </cell>
          <cell r="CM1924">
            <v>3.1000199999999998</v>
          </cell>
          <cell r="CN1924">
            <v>70.870840210793702</v>
          </cell>
          <cell r="CO1924">
            <v>21.82054713993</v>
          </cell>
          <cell r="CP1924">
            <v>13.929056031428999</v>
          </cell>
          <cell r="CQ1924">
            <v>2.2259159999999998</v>
          </cell>
          <cell r="CR1924">
            <v>0</v>
          </cell>
          <cell r="CS1924">
            <v>2.8306647354781718</v>
          </cell>
          <cell r="CT1924">
            <v>10.282325626073636</v>
          </cell>
          <cell r="CU1924">
            <v>0</v>
          </cell>
          <cell r="CV1924">
            <v>0</v>
          </cell>
          <cell r="CW1924">
            <v>0</v>
          </cell>
          <cell r="CX1924">
            <v>0</v>
          </cell>
          <cell r="CY1924">
            <v>0</v>
          </cell>
          <cell r="CZ1924">
            <v>4.37052</v>
          </cell>
          <cell r="DA1924">
            <v>0.76100000000000001</v>
          </cell>
          <cell r="DB1924">
            <v>0</v>
          </cell>
          <cell r="DC1924">
            <v>1</v>
          </cell>
        </row>
        <row r="1925">
          <cell r="C1925" t="str">
            <v>WT4x9</v>
          </cell>
          <cell r="D1925" t="str">
            <v>F</v>
          </cell>
          <cell r="E1925">
            <v>9</v>
          </cell>
          <cell r="F1925">
            <v>2.63</v>
          </cell>
          <cell r="G1925">
            <v>4.07</v>
          </cell>
          <cell r="H1925">
            <v>0</v>
          </cell>
          <cell r="I1925">
            <v>0</v>
          </cell>
          <cell r="J1925">
            <v>5.25</v>
          </cell>
          <cell r="K1925">
            <v>0</v>
          </cell>
          <cell r="L1925">
            <v>0</v>
          </cell>
          <cell r="M1925">
            <v>0.23</v>
          </cell>
          <cell r="N1925">
            <v>0.33</v>
          </cell>
          <cell r="O1925">
            <v>0</v>
          </cell>
          <cell r="P1925">
            <v>0</v>
          </cell>
          <cell r="Q1925">
            <v>0</v>
          </cell>
          <cell r="R1925">
            <v>0.63</v>
          </cell>
          <cell r="S1925">
            <v>0.8125</v>
          </cell>
          <cell r="T1925">
            <v>0</v>
          </cell>
          <cell r="V1925">
            <v>0</v>
          </cell>
          <cell r="W1925">
            <v>0.83399999999999996</v>
          </cell>
          <cell r="X1925">
            <v>0</v>
          </cell>
          <cell r="Y1925">
            <v>0</v>
          </cell>
          <cell r="Z1925">
            <v>0.251</v>
          </cell>
          <cell r="AA1925">
            <v>0</v>
          </cell>
          <cell r="AB1925">
            <v>0</v>
          </cell>
          <cell r="AC1925">
            <v>15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3.41</v>
          </cell>
          <cell r="AJ1925">
            <v>1.86</v>
          </cell>
          <cell r="AK1925">
            <v>1.05</v>
          </cell>
          <cell r="AL1925">
            <v>1.1399999999999999</v>
          </cell>
          <cell r="AM1925">
            <v>3.98</v>
          </cell>
          <cell r="AN1925">
            <v>2.33</v>
          </cell>
          <cell r="AO1925">
            <v>1.52</v>
          </cell>
          <cell r="AP1925">
            <v>1.23</v>
          </cell>
          <cell r="AQ1925">
            <v>0</v>
          </cell>
          <cell r="AR1925">
            <v>8.5500000000000007E-2</v>
          </cell>
          <cell r="AS1925">
            <v>5.62E-2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1.8</v>
          </cell>
          <cell r="AZ1925">
            <v>0.86199999999999999</v>
          </cell>
          <cell r="BA1925">
            <v>0</v>
          </cell>
          <cell r="BB1925">
            <v>1</v>
          </cell>
          <cell r="BD1925" t="str">
            <v>WT100x13.3</v>
          </cell>
          <cell r="BE1925" t="str">
            <v>WT100x13.3</v>
          </cell>
          <cell r="BF1925">
            <v>13.4</v>
          </cell>
          <cell r="BG1925">
            <v>16.981071029999999</v>
          </cell>
          <cell r="BH1925">
            <v>10.34187</v>
          </cell>
          <cell r="BI1925">
            <v>0</v>
          </cell>
          <cell r="BJ1925">
            <v>0</v>
          </cell>
          <cell r="BK1925">
            <v>13.340249999999999</v>
          </cell>
          <cell r="BL1925">
            <v>0</v>
          </cell>
          <cell r="BM1925">
            <v>0</v>
          </cell>
          <cell r="BN1925">
            <v>0.58443000000000001</v>
          </cell>
          <cell r="BO1925">
            <v>0.83853</v>
          </cell>
          <cell r="BP1925">
            <v>0</v>
          </cell>
          <cell r="BQ1925">
            <v>0</v>
          </cell>
          <cell r="BR1925">
            <v>0</v>
          </cell>
          <cell r="BS1925">
            <v>1.60083</v>
          </cell>
          <cell r="BT1925">
            <v>2.0645625000000001</v>
          </cell>
          <cell r="BU1925">
            <v>0</v>
          </cell>
          <cell r="BW1925">
            <v>0</v>
          </cell>
          <cell r="BX1925">
            <v>2.1191939999999998</v>
          </cell>
          <cell r="BY1925">
            <v>0</v>
          </cell>
          <cell r="BZ1925">
            <v>0</v>
          </cell>
          <cell r="CA1925">
            <v>0.637791</v>
          </cell>
          <cell r="CB1925">
            <v>0</v>
          </cell>
          <cell r="CC1925">
            <v>0</v>
          </cell>
          <cell r="CD1925">
            <v>15</v>
          </cell>
          <cell r="CE1925">
            <v>0</v>
          </cell>
          <cell r="CF1925">
            <v>0</v>
          </cell>
          <cell r="CG1925">
            <v>0</v>
          </cell>
          <cell r="CH1925">
            <v>0</v>
          </cell>
          <cell r="CI1925">
            <v>0</v>
          </cell>
          <cell r="CJ1925">
            <v>142.15856771694502</v>
          </cell>
          <cell r="CK1925">
            <v>30.515953143059999</v>
          </cell>
          <cell r="CL1925">
            <v>17.226747742050001</v>
          </cell>
          <cell r="CM1925">
            <v>2.8967399999999999</v>
          </cell>
          <cell r="CN1925">
            <v>165.92114355232877</v>
          </cell>
          <cell r="CO1925">
            <v>38.226973560929999</v>
          </cell>
          <cell r="CP1925">
            <v>24.937768159919997</v>
          </cell>
          <cell r="CQ1925">
            <v>3.1254299999999997</v>
          </cell>
          <cell r="CR1925">
            <v>0</v>
          </cell>
          <cell r="CS1925">
            <v>3.5643863753075657</v>
          </cell>
          <cell r="CT1925">
            <v>15.127400528412</v>
          </cell>
          <cell r="CU1925">
            <v>0</v>
          </cell>
          <cell r="CV1925">
            <v>0</v>
          </cell>
          <cell r="CW1925">
            <v>0</v>
          </cell>
          <cell r="CX1925">
            <v>0</v>
          </cell>
          <cell r="CY1925">
            <v>0</v>
          </cell>
          <cell r="CZ1925">
            <v>4.5738000000000003</v>
          </cell>
          <cell r="DA1925">
            <v>0.86199999999999999</v>
          </cell>
          <cell r="DB1925">
            <v>0</v>
          </cell>
          <cell r="DC1925">
            <v>1</v>
          </cell>
        </row>
        <row r="1926">
          <cell r="C1926" t="str">
            <v>WT5x11</v>
          </cell>
          <cell r="D1926" t="str">
            <v>F</v>
          </cell>
          <cell r="E1926">
            <v>11</v>
          </cell>
          <cell r="F1926">
            <v>3.24</v>
          </cell>
          <cell r="G1926">
            <v>5.09</v>
          </cell>
          <cell r="H1926">
            <v>0</v>
          </cell>
          <cell r="I1926">
            <v>0</v>
          </cell>
          <cell r="J1926">
            <v>5.75</v>
          </cell>
          <cell r="K1926">
            <v>0</v>
          </cell>
          <cell r="L1926">
            <v>0</v>
          </cell>
          <cell r="M1926">
            <v>0.24</v>
          </cell>
          <cell r="N1926">
            <v>0.36</v>
          </cell>
          <cell r="O1926">
            <v>0</v>
          </cell>
          <cell r="P1926">
            <v>0</v>
          </cell>
          <cell r="Q1926">
            <v>0</v>
          </cell>
          <cell r="R1926">
            <v>0.66</v>
          </cell>
          <cell r="S1926">
            <v>0.9375</v>
          </cell>
          <cell r="T1926">
            <v>0</v>
          </cell>
          <cell r="V1926">
            <v>0</v>
          </cell>
          <cell r="W1926">
            <v>1.07</v>
          </cell>
          <cell r="X1926">
            <v>0</v>
          </cell>
          <cell r="Y1926">
            <v>0</v>
          </cell>
          <cell r="Z1926">
            <v>0.28199999999999997</v>
          </cell>
          <cell r="AA1926">
            <v>0</v>
          </cell>
          <cell r="AB1926">
            <v>0</v>
          </cell>
          <cell r="AC1926">
            <v>18.399999999999999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6.88</v>
          </cell>
          <cell r="AJ1926">
            <v>3.02</v>
          </cell>
          <cell r="AK1926">
            <v>1.72</v>
          </cell>
          <cell r="AL1926">
            <v>1.46</v>
          </cell>
          <cell r="AM1926">
            <v>5.71</v>
          </cell>
          <cell r="AN1926">
            <v>3.05</v>
          </cell>
          <cell r="AO1926">
            <v>1.99</v>
          </cell>
          <cell r="AP1926">
            <v>1.33</v>
          </cell>
          <cell r="AQ1926">
            <v>0</v>
          </cell>
          <cell r="AR1926">
            <v>0.11899999999999999</v>
          </cell>
          <cell r="AS1926">
            <v>0.107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2.16</v>
          </cell>
          <cell r="AZ1926">
            <v>0.83</v>
          </cell>
          <cell r="BA1926">
            <v>0</v>
          </cell>
          <cell r="BB1926">
            <v>0.83699999999999997</v>
          </cell>
          <cell r="BD1926" t="str">
            <v>WT125x16.35</v>
          </cell>
          <cell r="BE1926" t="str">
            <v>WT125x16.35</v>
          </cell>
          <cell r="BF1926">
            <v>16.400000000000002</v>
          </cell>
          <cell r="BG1926">
            <v>20.919646440000001</v>
          </cell>
          <cell r="BH1926">
            <v>12.933689999999999</v>
          </cell>
          <cell r="BI1926">
            <v>0</v>
          </cell>
          <cell r="BJ1926">
            <v>0</v>
          </cell>
          <cell r="BK1926">
            <v>14.610749999999999</v>
          </cell>
          <cell r="BL1926">
            <v>0</v>
          </cell>
          <cell r="BM1926">
            <v>0</v>
          </cell>
          <cell r="BN1926">
            <v>0.60983999999999994</v>
          </cell>
          <cell r="BO1926">
            <v>0.91475999999999991</v>
          </cell>
          <cell r="BP1926">
            <v>0</v>
          </cell>
          <cell r="BQ1926">
            <v>0</v>
          </cell>
          <cell r="BR1926">
            <v>0</v>
          </cell>
          <cell r="BS1926">
            <v>1.67706</v>
          </cell>
          <cell r="BT1926">
            <v>2.3821875000000001</v>
          </cell>
          <cell r="BU1926">
            <v>0</v>
          </cell>
          <cell r="BW1926">
            <v>0</v>
          </cell>
          <cell r="BX1926">
            <v>2.7188699999999999</v>
          </cell>
          <cell r="BY1926">
            <v>0</v>
          </cell>
          <cell r="BZ1926">
            <v>0</v>
          </cell>
          <cell r="CA1926">
            <v>0.71656199999999992</v>
          </cell>
          <cell r="CB1926">
            <v>0</v>
          </cell>
          <cell r="CC1926">
            <v>0</v>
          </cell>
          <cell r="CD1926">
            <v>18.399999999999999</v>
          </cell>
          <cell r="CE1926">
            <v>0</v>
          </cell>
          <cell r="CF1926">
            <v>0</v>
          </cell>
          <cell r="CG1926">
            <v>0</v>
          </cell>
          <cell r="CH1926">
            <v>0</v>
          </cell>
          <cell r="CI1926">
            <v>0</v>
          </cell>
          <cell r="CJ1926">
            <v>286.81845920603564</v>
          </cell>
          <cell r="CK1926">
            <v>49.54740779142</v>
          </cell>
          <cell r="CL1926">
            <v>28.219053444119996</v>
          </cell>
          <cell r="CM1926">
            <v>3.7098599999999999</v>
          </cell>
          <cell r="CN1926">
            <v>238.04264564919529</v>
          </cell>
          <cell r="CO1926">
            <v>50.039600584049992</v>
          </cell>
          <cell r="CP1926">
            <v>32.64878857779</v>
          </cell>
          <cell r="CQ1926">
            <v>3.3795299999999999</v>
          </cell>
          <cell r="CR1926">
            <v>0</v>
          </cell>
          <cell r="CS1926">
            <v>4.9609588147555588</v>
          </cell>
          <cell r="CT1926">
            <v>28.801278586122489</v>
          </cell>
          <cell r="CU1926">
            <v>0</v>
          </cell>
          <cell r="CV1926">
            <v>0</v>
          </cell>
          <cell r="CW1926">
            <v>0</v>
          </cell>
          <cell r="CX1926">
            <v>0</v>
          </cell>
          <cell r="CY1926">
            <v>0</v>
          </cell>
          <cell r="CZ1926">
            <v>5.4885600000000005</v>
          </cell>
          <cell r="DA1926">
            <v>0.83</v>
          </cell>
          <cell r="DB1926">
            <v>0</v>
          </cell>
          <cell r="DC1926">
            <v>0.83399999999999996</v>
          </cell>
        </row>
        <row r="1927">
          <cell r="C1927" t="str">
            <v>WT5x13</v>
          </cell>
          <cell r="D1927" t="str">
            <v>F</v>
          </cell>
          <cell r="E1927">
            <v>13</v>
          </cell>
          <cell r="F1927">
            <v>3.81</v>
          </cell>
          <cell r="G1927">
            <v>5.17</v>
          </cell>
          <cell r="H1927">
            <v>0</v>
          </cell>
          <cell r="I1927">
            <v>0</v>
          </cell>
          <cell r="J1927">
            <v>5.77</v>
          </cell>
          <cell r="K1927">
            <v>0</v>
          </cell>
          <cell r="L1927">
            <v>0</v>
          </cell>
          <cell r="M1927">
            <v>0.26</v>
          </cell>
          <cell r="N1927">
            <v>0.44</v>
          </cell>
          <cell r="O1927">
            <v>0</v>
          </cell>
          <cell r="P1927">
            <v>0</v>
          </cell>
          <cell r="Q1927">
            <v>0</v>
          </cell>
          <cell r="R1927">
            <v>0.74</v>
          </cell>
          <cell r="S1927">
            <v>1.0625</v>
          </cell>
          <cell r="T1927">
            <v>0</v>
          </cell>
          <cell r="V1927">
            <v>0</v>
          </cell>
          <cell r="W1927">
            <v>1.06</v>
          </cell>
          <cell r="X1927">
            <v>0</v>
          </cell>
          <cell r="Y1927">
            <v>0</v>
          </cell>
          <cell r="Z1927">
            <v>0.33</v>
          </cell>
          <cell r="AA1927">
            <v>0</v>
          </cell>
          <cell r="AB1927">
            <v>0</v>
          </cell>
          <cell r="AC1927">
            <v>17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7.86</v>
          </cell>
          <cell r="AJ1927">
            <v>3.39</v>
          </cell>
          <cell r="AK1927">
            <v>1.91</v>
          </cell>
          <cell r="AL1927">
            <v>1.44</v>
          </cell>
          <cell r="AM1927">
            <v>7.05</v>
          </cell>
          <cell r="AN1927">
            <v>3.75</v>
          </cell>
          <cell r="AO1927">
            <v>2.44</v>
          </cell>
          <cell r="AP1927">
            <v>1.36</v>
          </cell>
          <cell r="AQ1927">
            <v>0</v>
          </cell>
          <cell r="AR1927">
            <v>0.20100000000000001</v>
          </cell>
          <cell r="AS1927">
            <v>0.17299999999999999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2.15</v>
          </cell>
          <cell r="AZ1927">
            <v>0.84699999999999998</v>
          </cell>
          <cell r="BA1927">
            <v>0</v>
          </cell>
          <cell r="BB1927">
            <v>0.90400000000000003</v>
          </cell>
          <cell r="BD1927" t="str">
            <v>WT125x19.25</v>
          </cell>
          <cell r="BE1927" t="str">
            <v>WT125x19.25</v>
          </cell>
          <cell r="BF1927">
            <v>19.400000000000002</v>
          </cell>
          <cell r="BG1927">
            <v>24.599954609999998</v>
          </cell>
          <cell r="BH1927">
            <v>13.13697</v>
          </cell>
          <cell r="BI1927">
            <v>0</v>
          </cell>
          <cell r="BJ1927">
            <v>0</v>
          </cell>
          <cell r="BK1927">
            <v>14.661569999999999</v>
          </cell>
          <cell r="BL1927">
            <v>0</v>
          </cell>
          <cell r="BM1927">
            <v>0</v>
          </cell>
          <cell r="BN1927">
            <v>0.66066000000000003</v>
          </cell>
          <cell r="BO1927">
            <v>1.1180399999999999</v>
          </cell>
          <cell r="BP1927">
            <v>0</v>
          </cell>
          <cell r="BQ1927">
            <v>0</v>
          </cell>
          <cell r="BR1927">
            <v>0</v>
          </cell>
          <cell r="BS1927">
            <v>1.8803399999999999</v>
          </cell>
          <cell r="BT1927">
            <v>2.6998124999999997</v>
          </cell>
          <cell r="BU1927">
            <v>0</v>
          </cell>
          <cell r="BW1927">
            <v>0</v>
          </cell>
          <cell r="BX1927">
            <v>2.69346</v>
          </cell>
          <cell r="BY1927">
            <v>0</v>
          </cell>
          <cell r="BZ1927">
            <v>0</v>
          </cell>
          <cell r="CA1927">
            <v>0.83853</v>
          </cell>
          <cell r="CB1927">
            <v>0</v>
          </cell>
          <cell r="CC1927">
            <v>0</v>
          </cell>
          <cell r="CD1927">
            <v>17</v>
          </cell>
          <cell r="CE1927">
            <v>0</v>
          </cell>
          <cell r="CF1927">
            <v>0</v>
          </cell>
          <cell r="CG1927">
            <v>0</v>
          </cell>
          <cell r="CH1927">
            <v>0</v>
          </cell>
          <cell r="CI1927">
            <v>0</v>
          </cell>
          <cell r="CJ1927">
            <v>327.67341415108149</v>
          </cell>
          <cell r="CK1927">
            <v>55.617785567189998</v>
          </cell>
          <cell r="CL1927">
            <v>31.336274464109998</v>
          </cell>
          <cell r="CM1927">
            <v>3.6590399999999996</v>
          </cell>
          <cell r="CN1927">
            <v>293.90554322711506</v>
          </cell>
          <cell r="CO1927">
            <v>61.524099078749998</v>
          </cell>
          <cell r="CP1927">
            <v>40.031680467239994</v>
          </cell>
          <cell r="CQ1927">
            <v>3.4557600000000002</v>
          </cell>
          <cell r="CR1927">
            <v>0</v>
          </cell>
          <cell r="CS1927">
            <v>8.3794346366879608</v>
          </cell>
          <cell r="CT1927">
            <v>46.566553228029818</v>
          </cell>
          <cell r="CU1927">
            <v>0</v>
          </cell>
          <cell r="CV1927">
            <v>0</v>
          </cell>
          <cell r="CW1927">
            <v>0</v>
          </cell>
          <cell r="CX1927">
            <v>0</v>
          </cell>
          <cell r="CY1927">
            <v>0</v>
          </cell>
          <cell r="CZ1927">
            <v>5.4631499999999997</v>
          </cell>
          <cell r="DA1927">
            <v>0.84699999999999998</v>
          </cell>
          <cell r="DB1927">
            <v>0</v>
          </cell>
          <cell r="DC1927">
            <v>0.90100000000000002</v>
          </cell>
        </row>
        <row r="1928">
          <cell r="C1928" t="str">
            <v>WT5x15</v>
          </cell>
          <cell r="D1928" t="str">
            <v>F</v>
          </cell>
          <cell r="E1928">
            <v>15</v>
          </cell>
          <cell r="F1928">
            <v>4.42</v>
          </cell>
          <cell r="G1928">
            <v>5.24</v>
          </cell>
          <cell r="H1928">
            <v>0</v>
          </cell>
          <cell r="I1928">
            <v>0</v>
          </cell>
          <cell r="J1928">
            <v>5.81</v>
          </cell>
          <cell r="K1928">
            <v>0</v>
          </cell>
          <cell r="L1928">
            <v>0</v>
          </cell>
          <cell r="M1928">
            <v>0.3</v>
          </cell>
          <cell r="N1928">
            <v>0.51</v>
          </cell>
          <cell r="O1928">
            <v>0</v>
          </cell>
          <cell r="P1928">
            <v>0</v>
          </cell>
          <cell r="Q1928">
            <v>0</v>
          </cell>
          <cell r="R1928">
            <v>0.81</v>
          </cell>
          <cell r="S1928">
            <v>1.125</v>
          </cell>
          <cell r="T1928">
            <v>0</v>
          </cell>
          <cell r="V1928">
            <v>0</v>
          </cell>
          <cell r="W1928">
            <v>1.1000000000000001</v>
          </cell>
          <cell r="X1928">
            <v>0</v>
          </cell>
          <cell r="Y1928">
            <v>0</v>
          </cell>
          <cell r="Z1928">
            <v>0.38</v>
          </cell>
          <cell r="AA1928">
            <v>0</v>
          </cell>
          <cell r="AB1928">
            <v>0</v>
          </cell>
          <cell r="AC1928">
            <v>14.8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9.2799999999999994</v>
          </cell>
          <cell r="AJ1928">
            <v>4.01</v>
          </cell>
          <cell r="AK1928">
            <v>2.2400000000000002</v>
          </cell>
          <cell r="AL1928">
            <v>1.45</v>
          </cell>
          <cell r="AM1928">
            <v>8.35</v>
          </cell>
          <cell r="AN1928">
            <v>4.41</v>
          </cell>
          <cell r="AO1928">
            <v>2.87</v>
          </cell>
          <cell r="AP1928">
            <v>1.37</v>
          </cell>
          <cell r="AQ1928">
            <v>0</v>
          </cell>
          <cell r="AR1928">
            <v>0.31</v>
          </cell>
          <cell r="AS1928">
            <v>0.27300000000000002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2.17</v>
          </cell>
          <cell r="AZ1928">
            <v>0.84799999999999998</v>
          </cell>
          <cell r="BA1928">
            <v>0</v>
          </cell>
          <cell r="BB1928">
            <v>1</v>
          </cell>
          <cell r="BD1928" t="str">
            <v>WT125x22.4</v>
          </cell>
          <cell r="BE1928" t="str">
            <v>WT125x22.4</v>
          </cell>
          <cell r="BF1928">
            <v>22.400000000000002</v>
          </cell>
          <cell r="BG1928">
            <v>28.53853002</v>
          </cell>
          <cell r="BH1928">
            <v>13.31484</v>
          </cell>
          <cell r="BI1928">
            <v>0</v>
          </cell>
          <cell r="BJ1928">
            <v>0</v>
          </cell>
          <cell r="BK1928">
            <v>14.763209999999999</v>
          </cell>
          <cell r="BL1928">
            <v>0</v>
          </cell>
          <cell r="BM1928">
            <v>0</v>
          </cell>
          <cell r="BN1928">
            <v>0.76229999999999998</v>
          </cell>
          <cell r="BO1928">
            <v>1.2959099999999999</v>
          </cell>
          <cell r="BP1928">
            <v>0</v>
          </cell>
          <cell r="BQ1928">
            <v>0</v>
          </cell>
          <cell r="BR1928">
            <v>0</v>
          </cell>
          <cell r="BS1928">
            <v>2.0582099999999999</v>
          </cell>
          <cell r="BT1928">
            <v>2.858625</v>
          </cell>
          <cell r="BU1928">
            <v>0</v>
          </cell>
          <cell r="BW1928">
            <v>0</v>
          </cell>
          <cell r="BX1928">
            <v>2.7951000000000001</v>
          </cell>
          <cell r="BY1928">
            <v>0</v>
          </cell>
          <cell r="BZ1928">
            <v>0</v>
          </cell>
          <cell r="CA1928">
            <v>0.96557999999999999</v>
          </cell>
          <cell r="CB1928">
            <v>0</v>
          </cell>
          <cell r="CC1928">
            <v>0</v>
          </cell>
          <cell r="CD1928">
            <v>14.8</v>
          </cell>
          <cell r="CE1928">
            <v>0</v>
          </cell>
          <cell r="CF1928">
            <v>0</v>
          </cell>
          <cell r="CG1928">
            <v>0</v>
          </cell>
          <cell r="CH1928">
            <v>0</v>
          </cell>
          <cell r="CI1928">
            <v>0</v>
          </cell>
          <cell r="CJ1928">
            <v>386.87141009186206</v>
          </cell>
          <cell r="CK1928">
            <v>65.789769948209994</v>
          </cell>
          <cell r="CL1928">
            <v>36.750395183039998</v>
          </cell>
          <cell r="CM1928">
            <v>3.6844499999999996</v>
          </cell>
          <cell r="CN1928">
            <v>348.1008916236043</v>
          </cell>
          <cell r="CO1928">
            <v>72.352340516609999</v>
          </cell>
          <cell r="CP1928">
            <v>47.086443828269999</v>
          </cell>
          <cell r="CQ1928">
            <v>3.4811700000000001</v>
          </cell>
          <cell r="CR1928">
            <v>0</v>
          </cell>
          <cell r="CS1928">
            <v>12.92350615608591</v>
          </cell>
          <cell r="CT1928">
            <v>73.483636018798506</v>
          </cell>
          <cell r="CU1928">
            <v>0</v>
          </cell>
          <cell r="CV1928">
            <v>0</v>
          </cell>
          <cell r="CW1928">
            <v>0</v>
          </cell>
          <cell r="CX1928">
            <v>0</v>
          </cell>
          <cell r="CY1928">
            <v>0</v>
          </cell>
          <cell r="CZ1928">
            <v>5.5139699999999996</v>
          </cell>
          <cell r="DA1928">
            <v>0.84799999999999998</v>
          </cell>
          <cell r="DB1928">
            <v>0</v>
          </cell>
          <cell r="DC1928">
            <v>1</v>
          </cell>
        </row>
        <row r="1929">
          <cell r="C1929" t="str">
            <v>WT5x16.5</v>
          </cell>
          <cell r="D1929" t="str">
            <v>F</v>
          </cell>
          <cell r="E1929">
            <v>16.5</v>
          </cell>
          <cell r="F1929">
            <v>4.8499999999999996</v>
          </cell>
          <cell r="G1929">
            <v>4.87</v>
          </cell>
          <cell r="H1929">
            <v>0</v>
          </cell>
          <cell r="I1929">
            <v>0</v>
          </cell>
          <cell r="J1929">
            <v>7.96</v>
          </cell>
          <cell r="K1929">
            <v>0</v>
          </cell>
          <cell r="L1929">
            <v>0</v>
          </cell>
          <cell r="M1929">
            <v>0.28999999999999998</v>
          </cell>
          <cell r="N1929">
            <v>0.435</v>
          </cell>
          <cell r="O1929">
            <v>0</v>
          </cell>
          <cell r="P1929">
            <v>0</v>
          </cell>
          <cell r="Q1929">
            <v>0</v>
          </cell>
          <cell r="R1929">
            <v>0.93500000000000005</v>
          </cell>
          <cell r="S1929">
            <v>1.125</v>
          </cell>
          <cell r="T1929">
            <v>0</v>
          </cell>
          <cell r="V1929">
            <v>0</v>
          </cell>
          <cell r="W1929">
            <v>0.86899999999999999</v>
          </cell>
          <cell r="X1929">
            <v>0</v>
          </cell>
          <cell r="Y1929">
            <v>0</v>
          </cell>
          <cell r="Z1929">
            <v>0.30499999999999999</v>
          </cell>
          <cell r="AA1929">
            <v>0</v>
          </cell>
          <cell r="AB1929">
            <v>0</v>
          </cell>
          <cell r="AC1929">
            <v>13.6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7.71</v>
          </cell>
          <cell r="AJ1929">
            <v>3.48</v>
          </cell>
          <cell r="AK1929">
            <v>1.93</v>
          </cell>
          <cell r="AL1929">
            <v>1.26</v>
          </cell>
          <cell r="AM1929">
            <v>18.3</v>
          </cell>
          <cell r="AN1929">
            <v>7</v>
          </cell>
          <cell r="AO1929">
            <v>4.5999999999999996</v>
          </cell>
          <cell r="AP1929">
            <v>1.94</v>
          </cell>
          <cell r="AQ1929">
            <v>0</v>
          </cell>
          <cell r="AR1929">
            <v>0.29099999999999998</v>
          </cell>
          <cell r="AS1929">
            <v>0.35599999999999998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2.41</v>
          </cell>
          <cell r="AZ1929">
            <v>0.92700000000000005</v>
          </cell>
          <cell r="BA1929">
            <v>0</v>
          </cell>
          <cell r="BB1929">
            <v>1</v>
          </cell>
          <cell r="BD1929" t="str">
            <v>WT125x24.55</v>
          </cell>
          <cell r="BE1929" t="str">
            <v>WT125x24.55</v>
          </cell>
          <cell r="BF1929">
            <v>24.6</v>
          </cell>
          <cell r="BG1929">
            <v>31.314902849999996</v>
          </cell>
          <cell r="BH1929">
            <v>12.37467</v>
          </cell>
          <cell r="BI1929">
            <v>0</v>
          </cell>
          <cell r="BJ1929">
            <v>0</v>
          </cell>
          <cell r="BK1929">
            <v>20.22636</v>
          </cell>
          <cell r="BL1929">
            <v>0</v>
          </cell>
          <cell r="BM1929">
            <v>0</v>
          </cell>
          <cell r="BN1929">
            <v>0.73688999999999993</v>
          </cell>
          <cell r="BO1929">
            <v>1.105335</v>
          </cell>
          <cell r="BP1929">
            <v>0</v>
          </cell>
          <cell r="BQ1929">
            <v>0</v>
          </cell>
          <cell r="BR1929">
            <v>0</v>
          </cell>
          <cell r="BS1929">
            <v>2.3758349999999999</v>
          </cell>
          <cell r="BT1929">
            <v>2.858625</v>
          </cell>
          <cell r="BU1929">
            <v>0</v>
          </cell>
          <cell r="BW1929">
            <v>0</v>
          </cell>
          <cell r="BX1929">
            <v>2.208129</v>
          </cell>
          <cell r="BY1929">
            <v>0</v>
          </cell>
          <cell r="BZ1929">
            <v>0</v>
          </cell>
          <cell r="CA1929">
            <v>0.77500499999999994</v>
          </cell>
          <cell r="CB1929">
            <v>0</v>
          </cell>
          <cell r="CC1929">
            <v>0</v>
          </cell>
          <cell r="CD1929">
            <v>13.6</v>
          </cell>
          <cell r="CE1929">
            <v>0</v>
          </cell>
          <cell r="CF1929">
            <v>0</v>
          </cell>
          <cell r="CG1929">
            <v>0</v>
          </cell>
          <cell r="CH1929">
            <v>0</v>
          </cell>
          <cell r="CI1929">
            <v>0</v>
          </cell>
          <cell r="CJ1929">
            <v>321.42010472071729</v>
          </cell>
          <cell r="CK1929">
            <v>57.094363945079998</v>
          </cell>
          <cell r="CL1929">
            <v>31.664402992529997</v>
          </cell>
          <cell r="CM1929">
            <v>3.20166</v>
          </cell>
          <cell r="CN1929">
            <v>762.90375050442628</v>
          </cell>
          <cell r="CO1929">
            <v>114.844984947</v>
          </cell>
          <cell r="CP1929">
            <v>75.469561536599983</v>
          </cell>
          <cell r="CQ1929">
            <v>4.9295399999999994</v>
          </cell>
          <cell r="CR1929">
            <v>0</v>
          </cell>
          <cell r="CS1929">
            <v>12.13142029490645</v>
          </cell>
          <cell r="CT1929">
            <v>95.824814735136499</v>
          </cell>
          <cell r="CU1929">
            <v>0</v>
          </cell>
          <cell r="CV1929">
            <v>0</v>
          </cell>
          <cell r="CW1929">
            <v>0</v>
          </cell>
          <cell r="CX1929">
            <v>0</v>
          </cell>
          <cell r="CY1929">
            <v>0</v>
          </cell>
          <cell r="CZ1929">
            <v>6.1238099999999998</v>
          </cell>
          <cell r="DA1929">
            <v>0.92700000000000005</v>
          </cell>
          <cell r="DB1929">
            <v>0</v>
          </cell>
          <cell r="DC1929">
            <v>1</v>
          </cell>
        </row>
        <row r="1930">
          <cell r="C1930" t="str">
            <v>WT5x19.5</v>
          </cell>
          <cell r="D1930" t="str">
            <v>F</v>
          </cell>
          <cell r="E1930">
            <v>19.5</v>
          </cell>
          <cell r="F1930">
            <v>5.73</v>
          </cell>
          <cell r="G1930">
            <v>4.96</v>
          </cell>
          <cell r="H1930">
            <v>0</v>
          </cell>
          <cell r="I1930">
            <v>0</v>
          </cell>
          <cell r="J1930">
            <v>7.99</v>
          </cell>
          <cell r="K1930">
            <v>0</v>
          </cell>
          <cell r="L1930">
            <v>0</v>
          </cell>
          <cell r="M1930">
            <v>0.315</v>
          </cell>
          <cell r="N1930">
            <v>0.53</v>
          </cell>
          <cell r="O1930">
            <v>0</v>
          </cell>
          <cell r="P1930">
            <v>0</v>
          </cell>
          <cell r="Q1930">
            <v>0</v>
          </cell>
          <cell r="R1930">
            <v>1.03</v>
          </cell>
          <cell r="S1930">
            <v>1.1875</v>
          </cell>
          <cell r="T1930">
            <v>0</v>
          </cell>
          <cell r="V1930">
            <v>0</v>
          </cell>
          <cell r="W1930">
            <v>0.876</v>
          </cell>
          <cell r="X1930">
            <v>0</v>
          </cell>
          <cell r="Y1930">
            <v>0</v>
          </cell>
          <cell r="Z1930">
            <v>0.35899999999999999</v>
          </cell>
          <cell r="AA1930">
            <v>0</v>
          </cell>
          <cell r="AB1930">
            <v>0</v>
          </cell>
          <cell r="AC1930">
            <v>12.5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8.84</v>
          </cell>
          <cell r="AJ1930">
            <v>3.99</v>
          </cell>
          <cell r="AK1930">
            <v>2.16</v>
          </cell>
          <cell r="AL1930">
            <v>1.24</v>
          </cell>
          <cell r="AM1930">
            <v>22.5</v>
          </cell>
          <cell r="AN1930">
            <v>8.57</v>
          </cell>
          <cell r="AO1930">
            <v>5.64</v>
          </cell>
          <cell r="AP1930">
            <v>1.98</v>
          </cell>
          <cell r="AQ1930">
            <v>0</v>
          </cell>
          <cell r="AR1930">
            <v>0.48699999999999999</v>
          </cell>
          <cell r="AS1930">
            <v>0.61599999999999999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2.42</v>
          </cell>
          <cell r="AZ1930">
            <v>0.93600000000000005</v>
          </cell>
          <cell r="BA1930">
            <v>0</v>
          </cell>
          <cell r="BB1930">
            <v>1</v>
          </cell>
          <cell r="BD1930" t="str">
            <v>WT125x29</v>
          </cell>
          <cell r="BE1930" t="str">
            <v>WT125x29</v>
          </cell>
          <cell r="BF1930">
            <v>29.1</v>
          </cell>
          <cell r="BG1930">
            <v>36.99678213</v>
          </cell>
          <cell r="BH1930">
            <v>12.60336</v>
          </cell>
          <cell r="BI1930">
            <v>0</v>
          </cell>
          <cell r="BJ1930">
            <v>0</v>
          </cell>
          <cell r="BK1930">
            <v>20.302589999999999</v>
          </cell>
          <cell r="BL1930">
            <v>0</v>
          </cell>
          <cell r="BM1930">
            <v>0</v>
          </cell>
          <cell r="BN1930">
            <v>0.80041499999999999</v>
          </cell>
          <cell r="BO1930">
            <v>1.34673</v>
          </cell>
          <cell r="BP1930">
            <v>0</v>
          </cell>
          <cell r="BQ1930">
            <v>0</v>
          </cell>
          <cell r="BR1930">
            <v>0</v>
          </cell>
          <cell r="BS1930">
            <v>2.6172300000000002</v>
          </cell>
          <cell r="BT1930">
            <v>3.0174374999999998</v>
          </cell>
          <cell r="BU1930">
            <v>0</v>
          </cell>
          <cell r="BW1930">
            <v>0</v>
          </cell>
          <cell r="BX1930">
            <v>2.2259159999999998</v>
          </cell>
          <cell r="BY1930">
            <v>0</v>
          </cell>
          <cell r="BZ1930">
            <v>0</v>
          </cell>
          <cell r="CA1930">
            <v>0.91221899999999989</v>
          </cell>
          <cell r="CB1930">
            <v>0</v>
          </cell>
          <cell r="CC1930">
            <v>0</v>
          </cell>
          <cell r="CD1930">
            <v>12.5</v>
          </cell>
          <cell r="CE1930">
            <v>0</v>
          </cell>
          <cell r="CF1930">
            <v>0</v>
          </cell>
          <cell r="CG1930">
            <v>0</v>
          </cell>
          <cell r="CH1930">
            <v>0</v>
          </cell>
          <cell r="CI1930">
            <v>0</v>
          </cell>
          <cell r="CJ1930">
            <v>368.52836909612722</v>
          </cell>
          <cell r="CK1930">
            <v>65.461641419789999</v>
          </cell>
          <cell r="CL1930">
            <v>35.437881069360003</v>
          </cell>
          <cell r="CM1930">
            <v>3.1508400000000001</v>
          </cell>
          <cell r="CN1930">
            <v>937.99641455462245</v>
          </cell>
          <cell r="CO1930">
            <v>140.60307442797</v>
          </cell>
          <cell r="CP1930">
            <v>92.532245014439994</v>
          </cell>
          <cell r="CQ1930">
            <v>5.03118</v>
          </cell>
          <cell r="CR1930">
            <v>0</v>
          </cell>
          <cell r="CS1930">
            <v>20.302411283915607</v>
          </cell>
          <cell r="CT1930">
            <v>165.80922999113508</v>
          </cell>
          <cell r="CU1930">
            <v>0</v>
          </cell>
          <cell r="CV1930">
            <v>0</v>
          </cell>
          <cell r="CW1930">
            <v>0</v>
          </cell>
          <cell r="CX1930">
            <v>0</v>
          </cell>
          <cell r="CY1930">
            <v>0</v>
          </cell>
          <cell r="CZ1930">
            <v>6.1492199999999997</v>
          </cell>
          <cell r="DA1930">
            <v>0.93600000000000005</v>
          </cell>
          <cell r="DB1930">
            <v>0</v>
          </cell>
          <cell r="DC1930">
            <v>1</v>
          </cell>
        </row>
        <row r="1931">
          <cell r="C1931" t="str">
            <v>WT5x22.5</v>
          </cell>
          <cell r="D1931" t="str">
            <v>F</v>
          </cell>
          <cell r="E1931">
            <v>22.5</v>
          </cell>
          <cell r="F1931">
            <v>6.63</v>
          </cell>
          <cell r="G1931">
            <v>5.05</v>
          </cell>
          <cell r="H1931">
            <v>0</v>
          </cell>
          <cell r="I1931">
            <v>0</v>
          </cell>
          <cell r="J1931">
            <v>8.02</v>
          </cell>
          <cell r="K1931">
            <v>0</v>
          </cell>
          <cell r="L1931">
            <v>0</v>
          </cell>
          <cell r="M1931">
            <v>0.35</v>
          </cell>
          <cell r="N1931">
            <v>0.62</v>
          </cell>
          <cell r="O1931">
            <v>0</v>
          </cell>
          <cell r="P1931">
            <v>0</v>
          </cell>
          <cell r="Q1931">
            <v>0</v>
          </cell>
          <cell r="R1931">
            <v>1.1200000000000001</v>
          </cell>
          <cell r="S1931">
            <v>1.3125</v>
          </cell>
          <cell r="T1931">
            <v>0</v>
          </cell>
          <cell r="V1931">
            <v>0</v>
          </cell>
          <cell r="W1931">
            <v>0.90700000000000003</v>
          </cell>
          <cell r="X1931">
            <v>0</v>
          </cell>
          <cell r="Y1931">
            <v>0</v>
          </cell>
          <cell r="Z1931">
            <v>0.41299999999999998</v>
          </cell>
          <cell r="AA1931">
            <v>0</v>
          </cell>
          <cell r="AB1931">
            <v>0</v>
          </cell>
          <cell r="AC1931">
            <v>11.2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10.199999999999999</v>
          </cell>
          <cell r="AJ1931">
            <v>4.6500000000000004</v>
          </cell>
          <cell r="AK1931">
            <v>2.4700000000000002</v>
          </cell>
          <cell r="AL1931">
            <v>1.24</v>
          </cell>
          <cell r="AM1931">
            <v>26.7</v>
          </cell>
          <cell r="AN1931">
            <v>10.1</v>
          </cell>
          <cell r="AO1931">
            <v>6.65</v>
          </cell>
          <cell r="AP1931">
            <v>2.0099999999999998</v>
          </cell>
          <cell r="AQ1931">
            <v>0</v>
          </cell>
          <cell r="AR1931">
            <v>0.753</v>
          </cell>
          <cell r="AS1931">
            <v>0.98099999999999998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2.4300000000000002</v>
          </cell>
          <cell r="AZ1931">
            <v>0.94</v>
          </cell>
          <cell r="BA1931">
            <v>0</v>
          </cell>
          <cell r="BB1931">
            <v>1</v>
          </cell>
          <cell r="BD1931" t="str">
            <v>WT125x33.5</v>
          </cell>
          <cell r="BE1931" t="str">
            <v>WT125x33.5</v>
          </cell>
          <cell r="BF1931">
            <v>33.5</v>
          </cell>
          <cell r="BG1931">
            <v>42.807795029999994</v>
          </cell>
          <cell r="BH1931">
            <v>12.832049999999999</v>
          </cell>
          <cell r="BI1931">
            <v>0</v>
          </cell>
          <cell r="BJ1931">
            <v>0</v>
          </cell>
          <cell r="BK1931">
            <v>20.378819999999997</v>
          </cell>
          <cell r="BL1931">
            <v>0</v>
          </cell>
          <cell r="BM1931">
            <v>0</v>
          </cell>
          <cell r="BN1931">
            <v>0.88934999999999986</v>
          </cell>
          <cell r="BO1931">
            <v>1.57542</v>
          </cell>
          <cell r="BP1931">
            <v>0</v>
          </cell>
          <cell r="BQ1931">
            <v>0</v>
          </cell>
          <cell r="BR1931">
            <v>0</v>
          </cell>
          <cell r="BS1931">
            <v>2.84592</v>
          </cell>
          <cell r="BT1931">
            <v>3.3350624999999998</v>
          </cell>
          <cell r="BU1931">
            <v>0</v>
          </cell>
          <cell r="BW1931">
            <v>0</v>
          </cell>
          <cell r="BX1931">
            <v>2.3046869999999999</v>
          </cell>
          <cell r="BY1931">
            <v>0</v>
          </cell>
          <cell r="BZ1931">
            <v>0</v>
          </cell>
          <cell r="CA1931">
            <v>1.0494329999999998</v>
          </cell>
          <cell r="CB1931">
            <v>0</v>
          </cell>
          <cell r="CC1931">
            <v>0</v>
          </cell>
          <cell r="CD1931">
            <v>11.2</v>
          </cell>
          <cell r="CE1931">
            <v>0</v>
          </cell>
          <cell r="CF1931">
            <v>0</v>
          </cell>
          <cell r="CG1931">
            <v>0</v>
          </cell>
          <cell r="CH1931">
            <v>0</v>
          </cell>
          <cell r="CI1931">
            <v>0</v>
          </cell>
          <cell r="CJ1931">
            <v>425.22504126476218</v>
          </cell>
          <cell r="CK1931">
            <v>76.289882857649999</v>
          </cell>
          <cell r="CL1931">
            <v>40.523873259870001</v>
          </cell>
          <cell r="CM1931">
            <v>3.1508400000000001</v>
          </cell>
          <cell r="CN1931">
            <v>1113.0890786048187</v>
          </cell>
          <cell r="CO1931">
            <v>165.70490685209998</v>
          </cell>
          <cell r="CP1931">
            <v>109.10273569965</v>
          </cell>
          <cell r="CQ1931">
            <v>5.1074099999999989</v>
          </cell>
          <cell r="CR1931">
            <v>0</v>
          </cell>
          <cell r="CS1931">
            <v>31.391613340428034</v>
          </cell>
          <cell r="CT1931">
            <v>264.05658217744076</v>
          </cell>
          <cell r="CU1931">
            <v>0</v>
          </cell>
          <cell r="CV1931">
            <v>0</v>
          </cell>
          <cell r="CW1931">
            <v>0</v>
          </cell>
          <cell r="CX1931">
            <v>0</v>
          </cell>
          <cell r="CY1931">
            <v>0</v>
          </cell>
          <cell r="CZ1931">
            <v>6.1746300000000005</v>
          </cell>
          <cell r="DA1931">
            <v>0.94</v>
          </cell>
          <cell r="DB1931">
            <v>0</v>
          </cell>
          <cell r="DC1931">
            <v>1</v>
          </cell>
        </row>
        <row r="1932">
          <cell r="C1932" t="str">
            <v>WT5x24.5</v>
          </cell>
          <cell r="D1932" t="str">
            <v>F</v>
          </cell>
          <cell r="E1932">
            <v>24.5</v>
          </cell>
          <cell r="F1932">
            <v>7.21</v>
          </cell>
          <cell r="G1932">
            <v>4.99</v>
          </cell>
          <cell r="H1932">
            <v>0</v>
          </cell>
          <cell r="I1932">
            <v>0</v>
          </cell>
          <cell r="J1932">
            <v>10</v>
          </cell>
          <cell r="K1932">
            <v>0</v>
          </cell>
          <cell r="L1932">
            <v>0</v>
          </cell>
          <cell r="M1932">
            <v>0.34</v>
          </cell>
          <cell r="N1932">
            <v>0.56000000000000005</v>
          </cell>
          <cell r="O1932">
            <v>0</v>
          </cell>
          <cell r="P1932">
            <v>0</v>
          </cell>
          <cell r="Q1932">
            <v>0</v>
          </cell>
          <cell r="R1932">
            <v>1.06</v>
          </cell>
          <cell r="S1932">
            <v>1.25</v>
          </cell>
          <cell r="T1932">
            <v>0</v>
          </cell>
          <cell r="V1932">
            <v>0</v>
          </cell>
          <cell r="W1932">
            <v>0.80700000000000005</v>
          </cell>
          <cell r="X1932">
            <v>0</v>
          </cell>
          <cell r="Y1932">
            <v>0</v>
          </cell>
          <cell r="Z1932">
            <v>0.36099999999999999</v>
          </cell>
          <cell r="AA1932">
            <v>0</v>
          </cell>
          <cell r="AB1932">
            <v>0</v>
          </cell>
          <cell r="AC1932">
            <v>11.6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10</v>
          </cell>
          <cell r="AJ1932">
            <v>4.5199999999999996</v>
          </cell>
          <cell r="AK1932">
            <v>2.39</v>
          </cell>
          <cell r="AL1932">
            <v>1.18</v>
          </cell>
          <cell r="AM1932">
            <v>46.7</v>
          </cell>
          <cell r="AN1932">
            <v>14.1</v>
          </cell>
          <cell r="AO1932">
            <v>9.34</v>
          </cell>
          <cell r="AP1932">
            <v>2.54</v>
          </cell>
          <cell r="AQ1932">
            <v>0</v>
          </cell>
          <cell r="AR1932">
            <v>0.69299999999999995</v>
          </cell>
          <cell r="AS1932">
            <v>1.33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2.85</v>
          </cell>
          <cell r="AZ1932">
            <v>0.96599999999999997</v>
          </cell>
          <cell r="BA1932">
            <v>0</v>
          </cell>
          <cell r="BB1932">
            <v>1</v>
          </cell>
          <cell r="BD1932" t="str">
            <v>WT125x36.5</v>
          </cell>
          <cell r="BE1932" t="str">
            <v>WT125x36.5</v>
          </cell>
          <cell r="BF1932">
            <v>36.5</v>
          </cell>
          <cell r="BG1932">
            <v>46.55267001</v>
          </cell>
          <cell r="BH1932">
            <v>12.679590000000001</v>
          </cell>
          <cell r="BI1932">
            <v>0</v>
          </cell>
          <cell r="BJ1932">
            <v>0</v>
          </cell>
          <cell r="BK1932">
            <v>25.41</v>
          </cell>
          <cell r="BL1932">
            <v>0</v>
          </cell>
          <cell r="BM1932">
            <v>0</v>
          </cell>
          <cell r="BN1932">
            <v>0.86394000000000004</v>
          </cell>
          <cell r="BO1932">
            <v>1.42296</v>
          </cell>
          <cell r="BP1932">
            <v>0</v>
          </cell>
          <cell r="BQ1932">
            <v>0</v>
          </cell>
          <cell r="BR1932">
            <v>0</v>
          </cell>
          <cell r="BS1932">
            <v>2.69346</v>
          </cell>
          <cell r="BT1932">
            <v>3.17625</v>
          </cell>
          <cell r="BU1932">
            <v>0</v>
          </cell>
          <cell r="BW1932">
            <v>0</v>
          </cell>
          <cell r="BX1932">
            <v>2.0505870000000002</v>
          </cell>
          <cell r="BY1932">
            <v>0</v>
          </cell>
          <cell r="BZ1932">
            <v>0</v>
          </cell>
          <cell r="CA1932">
            <v>0.91730099999999992</v>
          </cell>
          <cell r="CB1932">
            <v>0</v>
          </cell>
          <cell r="CC1932">
            <v>0</v>
          </cell>
          <cell r="CD1932">
            <v>11.6</v>
          </cell>
          <cell r="CE1932">
            <v>0</v>
          </cell>
          <cell r="CF1932">
            <v>0</v>
          </cell>
          <cell r="CG1932">
            <v>0</v>
          </cell>
          <cell r="CH1932">
            <v>0</v>
          </cell>
          <cell r="CI1932">
            <v>0</v>
          </cell>
          <cell r="CJ1932">
            <v>416.88729535761001</v>
          </cell>
          <cell r="CK1932">
            <v>74.157047422919987</v>
          </cell>
          <cell r="CL1932">
            <v>39.211359146189999</v>
          </cell>
          <cell r="CM1932">
            <v>2.9983799999999996</v>
          </cell>
          <cell r="CN1932">
            <v>1946.8636693200388</v>
          </cell>
          <cell r="CO1932">
            <v>231.33061253609998</v>
          </cell>
          <cell r="CP1932">
            <v>153.23602277213999</v>
          </cell>
          <cell r="CQ1932">
            <v>6.4541399999999998</v>
          </cell>
          <cell r="CR1932">
            <v>0</v>
          </cell>
          <cell r="CS1932">
            <v>28.89028956828237</v>
          </cell>
          <cell r="CT1932">
            <v>357.99720111722348</v>
          </cell>
          <cell r="CU1932">
            <v>0</v>
          </cell>
          <cell r="CV1932">
            <v>0</v>
          </cell>
          <cell r="CW1932">
            <v>0</v>
          </cell>
          <cell r="CX1932">
            <v>0</v>
          </cell>
          <cell r="CY1932">
            <v>0</v>
          </cell>
          <cell r="CZ1932">
            <v>7.2418500000000003</v>
          </cell>
          <cell r="DA1932">
            <v>0.96599999999999997</v>
          </cell>
          <cell r="DB1932">
            <v>0</v>
          </cell>
          <cell r="DC1932">
            <v>1</v>
          </cell>
        </row>
        <row r="1933">
          <cell r="C1933" t="str">
            <v>WT5x27</v>
          </cell>
          <cell r="D1933" t="str">
            <v>F</v>
          </cell>
          <cell r="E1933">
            <v>27</v>
          </cell>
          <cell r="F1933">
            <v>7.91</v>
          </cell>
          <cell r="G1933">
            <v>5.05</v>
          </cell>
          <cell r="H1933">
            <v>0</v>
          </cell>
          <cell r="I1933">
            <v>0</v>
          </cell>
          <cell r="J1933">
            <v>10</v>
          </cell>
          <cell r="K1933">
            <v>0</v>
          </cell>
          <cell r="L1933">
            <v>0</v>
          </cell>
          <cell r="M1933">
            <v>0.37</v>
          </cell>
          <cell r="N1933">
            <v>0.61499999999999999</v>
          </cell>
          <cell r="O1933">
            <v>0</v>
          </cell>
          <cell r="P1933">
            <v>0</v>
          </cell>
          <cell r="Q1933">
            <v>0</v>
          </cell>
          <cell r="R1933">
            <v>1.1200000000000001</v>
          </cell>
          <cell r="S1933">
            <v>1.3125</v>
          </cell>
          <cell r="T1933">
            <v>0</v>
          </cell>
          <cell r="V1933">
            <v>0</v>
          </cell>
          <cell r="W1933">
            <v>0.83599999999999997</v>
          </cell>
          <cell r="X1933">
            <v>0</v>
          </cell>
          <cell r="Y1933">
            <v>0</v>
          </cell>
          <cell r="Z1933">
            <v>0.39500000000000002</v>
          </cell>
          <cell r="AA1933">
            <v>0</v>
          </cell>
          <cell r="AB1933">
            <v>0</v>
          </cell>
          <cell r="AC1933">
            <v>10.6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11.1</v>
          </cell>
          <cell r="AJ1933">
            <v>5.05</v>
          </cell>
          <cell r="AK1933">
            <v>2.64</v>
          </cell>
          <cell r="AL1933">
            <v>1.19</v>
          </cell>
          <cell r="AM1933">
            <v>51.7</v>
          </cell>
          <cell r="AN1933">
            <v>15.6</v>
          </cell>
          <cell r="AO1933">
            <v>10.3</v>
          </cell>
          <cell r="AP1933">
            <v>2.56</v>
          </cell>
          <cell r="AQ1933">
            <v>0</v>
          </cell>
          <cell r="AR1933">
            <v>0.90900000000000003</v>
          </cell>
          <cell r="AS1933">
            <v>1.78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2.87</v>
          </cell>
          <cell r="AZ1933">
            <v>0.96599999999999997</v>
          </cell>
          <cell r="BA1933">
            <v>0</v>
          </cell>
          <cell r="BB1933">
            <v>1</v>
          </cell>
          <cell r="BD1933" t="str">
            <v>WT125x40</v>
          </cell>
          <cell r="BE1933" t="str">
            <v>WT125x40</v>
          </cell>
          <cell r="BF1933">
            <v>40.200000000000003</v>
          </cell>
          <cell r="BG1933">
            <v>51.072346709999998</v>
          </cell>
          <cell r="BH1933">
            <v>12.832049999999999</v>
          </cell>
          <cell r="BI1933">
            <v>0</v>
          </cell>
          <cell r="BJ1933">
            <v>0</v>
          </cell>
          <cell r="BK1933">
            <v>25.41</v>
          </cell>
          <cell r="BL1933">
            <v>0</v>
          </cell>
          <cell r="BM1933">
            <v>0</v>
          </cell>
          <cell r="BN1933">
            <v>0.94016999999999995</v>
          </cell>
          <cell r="BO1933">
            <v>1.5627149999999999</v>
          </cell>
          <cell r="BP1933">
            <v>0</v>
          </cell>
          <cell r="BQ1933">
            <v>0</v>
          </cell>
          <cell r="BR1933">
            <v>0</v>
          </cell>
          <cell r="BS1933">
            <v>2.84592</v>
          </cell>
          <cell r="BT1933">
            <v>3.3350624999999998</v>
          </cell>
          <cell r="BU1933">
            <v>0</v>
          </cell>
          <cell r="BW1933">
            <v>0</v>
          </cell>
          <cell r="BX1933">
            <v>2.1242760000000001</v>
          </cell>
          <cell r="BY1933">
            <v>0</v>
          </cell>
          <cell r="BZ1933">
            <v>0</v>
          </cell>
          <cell r="CA1933">
            <v>1.003695</v>
          </cell>
          <cell r="CB1933">
            <v>0</v>
          </cell>
          <cell r="CC1933">
            <v>0</v>
          </cell>
          <cell r="CD1933">
            <v>10.6</v>
          </cell>
          <cell r="CE1933">
            <v>0</v>
          </cell>
          <cell r="CF1933">
            <v>0</v>
          </cell>
          <cell r="CG1933">
            <v>0</v>
          </cell>
          <cell r="CH1933">
            <v>0</v>
          </cell>
          <cell r="CI1933">
            <v>0</v>
          </cell>
          <cell r="CJ1933">
            <v>462.74489784694708</v>
          </cell>
          <cell r="CK1933">
            <v>82.852453426049991</v>
          </cell>
          <cell r="CL1933">
            <v>43.312965751439997</v>
          </cell>
          <cell r="CM1933">
            <v>3.02379</v>
          </cell>
          <cell r="CN1933">
            <v>2155.3073169988438</v>
          </cell>
          <cell r="CO1933">
            <v>255.94025216759997</v>
          </cell>
          <cell r="CP1933">
            <v>168.98619213629999</v>
          </cell>
          <cell r="CQ1933">
            <v>6.5049599999999996</v>
          </cell>
          <cell r="CR1933">
            <v>0</v>
          </cell>
          <cell r="CS1933">
            <v>37.895055148006747</v>
          </cell>
          <cell r="CT1933">
            <v>479.12407367568255</v>
          </cell>
          <cell r="CU1933">
            <v>0</v>
          </cell>
          <cell r="CV1933">
            <v>0</v>
          </cell>
          <cell r="CW1933">
            <v>0</v>
          </cell>
          <cell r="CX1933">
            <v>0</v>
          </cell>
          <cell r="CY1933">
            <v>0</v>
          </cell>
          <cell r="CZ1933">
            <v>7.2926700000000002</v>
          </cell>
          <cell r="DA1933">
            <v>0.96599999999999997</v>
          </cell>
          <cell r="DB1933">
            <v>0</v>
          </cell>
          <cell r="DC1933">
            <v>1</v>
          </cell>
        </row>
        <row r="1934">
          <cell r="C1934" t="str">
            <v>WT5x30</v>
          </cell>
          <cell r="D1934" t="str">
            <v>F</v>
          </cell>
          <cell r="E1934">
            <v>30</v>
          </cell>
          <cell r="F1934">
            <v>8.82</v>
          </cell>
          <cell r="G1934">
            <v>5.1100000000000003</v>
          </cell>
          <cell r="H1934">
            <v>0</v>
          </cell>
          <cell r="I1934">
            <v>0</v>
          </cell>
          <cell r="J1934">
            <v>10.1</v>
          </cell>
          <cell r="K1934">
            <v>0</v>
          </cell>
          <cell r="L1934">
            <v>0</v>
          </cell>
          <cell r="M1934">
            <v>0.42</v>
          </cell>
          <cell r="N1934">
            <v>0.68</v>
          </cell>
          <cell r="O1934">
            <v>0</v>
          </cell>
          <cell r="P1934">
            <v>0</v>
          </cell>
          <cell r="Q1934">
            <v>0</v>
          </cell>
          <cell r="R1934">
            <v>1.18</v>
          </cell>
          <cell r="S1934">
            <v>1.375</v>
          </cell>
          <cell r="T1934">
            <v>0</v>
          </cell>
          <cell r="V1934">
            <v>0</v>
          </cell>
          <cell r="W1934">
            <v>0.88400000000000001</v>
          </cell>
          <cell r="X1934">
            <v>0</v>
          </cell>
          <cell r="Y1934">
            <v>0</v>
          </cell>
          <cell r="Z1934">
            <v>0.438</v>
          </cell>
          <cell r="AA1934">
            <v>0</v>
          </cell>
          <cell r="AB1934">
            <v>0</v>
          </cell>
          <cell r="AC1934">
            <v>9.36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12.9</v>
          </cell>
          <cell r="AJ1934">
            <v>5.87</v>
          </cell>
          <cell r="AK1934">
            <v>3.04</v>
          </cell>
          <cell r="AL1934">
            <v>1.21</v>
          </cell>
          <cell r="AM1934">
            <v>58.1</v>
          </cell>
          <cell r="AN1934">
            <v>17.5</v>
          </cell>
          <cell r="AO1934">
            <v>11.5</v>
          </cell>
          <cell r="AP1934">
            <v>2.57</v>
          </cell>
          <cell r="AQ1934">
            <v>0</v>
          </cell>
          <cell r="AR1934">
            <v>1.23</v>
          </cell>
          <cell r="AS1934">
            <v>2.46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2.89</v>
          </cell>
          <cell r="AZ1934">
            <v>0.96499999999999997</v>
          </cell>
          <cell r="BA1934">
            <v>0</v>
          </cell>
          <cell r="BB1934">
            <v>1</v>
          </cell>
          <cell r="BD1934" t="str">
            <v>WT125x44.5</v>
          </cell>
          <cell r="BE1934" t="str">
            <v>WT125x44.5</v>
          </cell>
          <cell r="BF1934">
            <v>44.7</v>
          </cell>
          <cell r="BG1934">
            <v>56.947926420000002</v>
          </cell>
          <cell r="BH1934">
            <v>12.98451</v>
          </cell>
          <cell r="BI1934">
            <v>0</v>
          </cell>
          <cell r="BJ1934">
            <v>0</v>
          </cell>
          <cell r="BK1934">
            <v>25.664099999999998</v>
          </cell>
          <cell r="BL1934">
            <v>0</v>
          </cell>
          <cell r="BM1934">
            <v>0</v>
          </cell>
          <cell r="BN1934">
            <v>1.0672199999999998</v>
          </cell>
          <cell r="BO1934">
            <v>1.7278800000000001</v>
          </cell>
          <cell r="BP1934">
            <v>0</v>
          </cell>
          <cell r="BQ1934">
            <v>0</v>
          </cell>
          <cell r="BR1934">
            <v>0</v>
          </cell>
          <cell r="BS1934">
            <v>2.9983799999999996</v>
          </cell>
          <cell r="BT1934">
            <v>3.4938750000000001</v>
          </cell>
          <cell r="BU1934">
            <v>0</v>
          </cell>
          <cell r="BW1934">
            <v>0</v>
          </cell>
          <cell r="BX1934">
            <v>2.2462439999999999</v>
          </cell>
          <cell r="BY1934">
            <v>0</v>
          </cell>
          <cell r="BZ1934">
            <v>0</v>
          </cell>
          <cell r="CA1934">
            <v>1.1129579999999999</v>
          </cell>
          <cell r="CB1934">
            <v>0</v>
          </cell>
          <cell r="CC1934">
            <v>0</v>
          </cell>
          <cell r="CD1934">
            <v>9.36</v>
          </cell>
          <cell r="CE1934">
            <v>0</v>
          </cell>
          <cell r="CF1934">
            <v>0</v>
          </cell>
          <cell r="CG1934">
            <v>0</v>
          </cell>
          <cell r="CH1934">
            <v>0</v>
          </cell>
          <cell r="CI1934">
            <v>0</v>
          </cell>
          <cell r="CJ1934">
            <v>537.78461101131688</v>
          </cell>
          <cell r="CK1934">
            <v>96.305723091269996</v>
          </cell>
          <cell r="CL1934">
            <v>49.875536319839995</v>
          </cell>
          <cell r="CM1934">
            <v>3.0746099999999998</v>
          </cell>
          <cell r="CN1934">
            <v>2422.1151860277141</v>
          </cell>
          <cell r="CO1934">
            <v>287.11246236749997</v>
          </cell>
          <cell r="CP1934">
            <v>188.67390384149999</v>
          </cell>
          <cell r="CQ1934">
            <v>6.5303699999999996</v>
          </cell>
          <cell r="CR1934">
            <v>0</v>
          </cell>
          <cell r="CS1934">
            <v>51.277137328986029</v>
          </cell>
          <cell r="CT1934">
            <v>662.16023665290959</v>
          </cell>
          <cell r="CU1934">
            <v>0</v>
          </cell>
          <cell r="CV1934">
            <v>0</v>
          </cell>
          <cell r="CW1934">
            <v>0</v>
          </cell>
          <cell r="CX1934">
            <v>0</v>
          </cell>
          <cell r="CY1934">
            <v>0</v>
          </cell>
          <cell r="CZ1934">
            <v>7.3434900000000001</v>
          </cell>
          <cell r="DA1934">
            <v>0.96499999999999997</v>
          </cell>
          <cell r="DB1934">
            <v>0</v>
          </cell>
          <cell r="DC1934">
            <v>1</v>
          </cell>
        </row>
        <row r="1935">
          <cell r="C1935" t="str">
            <v>WT5x34</v>
          </cell>
          <cell r="D1935" t="str">
            <v>F</v>
          </cell>
          <cell r="E1935">
            <v>34</v>
          </cell>
          <cell r="F1935">
            <v>9.99</v>
          </cell>
          <cell r="G1935">
            <v>5.2</v>
          </cell>
          <cell r="H1935">
            <v>0</v>
          </cell>
          <cell r="I1935">
            <v>0</v>
          </cell>
          <cell r="J1935">
            <v>10.1</v>
          </cell>
          <cell r="K1935">
            <v>0</v>
          </cell>
          <cell r="L1935">
            <v>0</v>
          </cell>
          <cell r="M1935">
            <v>0.47</v>
          </cell>
          <cell r="N1935">
            <v>0.77</v>
          </cell>
          <cell r="O1935">
            <v>0</v>
          </cell>
          <cell r="P1935">
            <v>0</v>
          </cell>
          <cell r="Q1935">
            <v>0</v>
          </cell>
          <cell r="R1935">
            <v>1.27</v>
          </cell>
          <cell r="S1935">
            <v>1.4375</v>
          </cell>
          <cell r="T1935">
            <v>0</v>
          </cell>
          <cell r="V1935">
            <v>0</v>
          </cell>
          <cell r="W1935">
            <v>0.93200000000000005</v>
          </cell>
          <cell r="X1935">
            <v>0</v>
          </cell>
          <cell r="Y1935">
            <v>0</v>
          </cell>
          <cell r="Z1935">
            <v>0.49299999999999999</v>
          </cell>
          <cell r="AA1935">
            <v>0</v>
          </cell>
          <cell r="AB1935">
            <v>0</v>
          </cell>
          <cell r="AC1935">
            <v>8.36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14.9</v>
          </cell>
          <cell r="AJ1935">
            <v>6.85</v>
          </cell>
          <cell r="AK1935">
            <v>3.49</v>
          </cell>
          <cell r="AL1935">
            <v>1.22</v>
          </cell>
          <cell r="AM1935">
            <v>66.7</v>
          </cell>
          <cell r="AN1935">
            <v>20</v>
          </cell>
          <cell r="AO1935">
            <v>13.2</v>
          </cell>
          <cell r="AP1935">
            <v>2.58</v>
          </cell>
          <cell r="AQ1935">
            <v>0</v>
          </cell>
          <cell r="AR1935">
            <v>1.78</v>
          </cell>
          <cell r="AS1935">
            <v>3.62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2.91</v>
          </cell>
          <cell r="AZ1935">
            <v>0.96499999999999997</v>
          </cell>
          <cell r="BA1935">
            <v>0</v>
          </cell>
          <cell r="BB1935">
            <v>1</v>
          </cell>
          <cell r="BD1935" t="str">
            <v>WT125x50.5</v>
          </cell>
          <cell r="BE1935" t="str">
            <v>WT125x50.5</v>
          </cell>
          <cell r="BF1935">
            <v>50.6</v>
          </cell>
          <cell r="BG1935">
            <v>64.502243190000002</v>
          </cell>
          <cell r="BH1935">
            <v>13.213200000000001</v>
          </cell>
          <cell r="BI1935">
            <v>0</v>
          </cell>
          <cell r="BJ1935">
            <v>0</v>
          </cell>
          <cell r="BK1935">
            <v>25.664099999999998</v>
          </cell>
          <cell r="BL1935">
            <v>0</v>
          </cell>
          <cell r="BM1935">
            <v>0</v>
          </cell>
          <cell r="BN1935">
            <v>1.1942699999999999</v>
          </cell>
          <cell r="BO1935">
            <v>1.9565699999999999</v>
          </cell>
          <cell r="BP1935">
            <v>0</v>
          </cell>
          <cell r="BQ1935">
            <v>0</v>
          </cell>
          <cell r="BR1935">
            <v>0</v>
          </cell>
          <cell r="BS1935">
            <v>3.2270699999999999</v>
          </cell>
          <cell r="BT1935">
            <v>3.6526874999999999</v>
          </cell>
          <cell r="BU1935">
            <v>0</v>
          </cell>
          <cell r="BW1935">
            <v>0</v>
          </cell>
          <cell r="BX1935">
            <v>2.3682120000000002</v>
          </cell>
          <cell r="BY1935">
            <v>0</v>
          </cell>
          <cell r="BZ1935">
            <v>0</v>
          </cell>
          <cell r="CA1935">
            <v>1.252713</v>
          </cell>
          <cell r="CB1935">
            <v>0</v>
          </cell>
          <cell r="CC1935">
            <v>0</v>
          </cell>
          <cell r="CD1935">
            <v>8.36</v>
          </cell>
          <cell r="CE1935">
            <v>0</v>
          </cell>
          <cell r="CF1935">
            <v>0</v>
          </cell>
          <cell r="CG1935">
            <v>0</v>
          </cell>
          <cell r="CH1935">
            <v>0</v>
          </cell>
          <cell r="CI1935">
            <v>0</v>
          </cell>
          <cell r="CJ1935">
            <v>621.16207008283891</v>
          </cell>
          <cell r="CK1935">
            <v>112.38402098384999</v>
          </cell>
          <cell r="CL1935">
            <v>57.258428209290003</v>
          </cell>
          <cell r="CM1935">
            <v>3.1000199999999998</v>
          </cell>
          <cell r="CN1935">
            <v>2780.6382600352586</v>
          </cell>
          <cell r="CO1935">
            <v>328.12852841999995</v>
          </cell>
          <cell r="CP1935">
            <v>216.56482875719996</v>
          </cell>
          <cell r="CQ1935">
            <v>6.5557800000000004</v>
          </cell>
          <cell r="CR1935">
            <v>0</v>
          </cell>
          <cell r="CS1935">
            <v>74.205938573654578</v>
          </cell>
          <cell r="CT1935">
            <v>974.3983970258264</v>
          </cell>
          <cell r="CU1935">
            <v>0</v>
          </cell>
          <cell r="CV1935">
            <v>0</v>
          </cell>
          <cell r="CW1935">
            <v>0</v>
          </cell>
          <cell r="CX1935">
            <v>0</v>
          </cell>
          <cell r="CY1935">
            <v>0</v>
          </cell>
          <cell r="CZ1935">
            <v>7.3943099999999999</v>
          </cell>
          <cell r="DA1935">
            <v>0.96499999999999997</v>
          </cell>
          <cell r="DB1935">
            <v>0</v>
          </cell>
          <cell r="DC1935">
            <v>1</v>
          </cell>
        </row>
        <row r="1936">
          <cell r="C1936" t="str">
            <v>WT5x38.5</v>
          </cell>
          <cell r="D1936" t="str">
            <v>F</v>
          </cell>
          <cell r="E1936">
            <v>38.5</v>
          </cell>
          <cell r="F1936">
            <v>11.3</v>
          </cell>
          <cell r="G1936">
            <v>5.3</v>
          </cell>
          <cell r="H1936">
            <v>0</v>
          </cell>
          <cell r="I1936">
            <v>0</v>
          </cell>
          <cell r="J1936">
            <v>10.199999999999999</v>
          </cell>
          <cell r="K1936">
            <v>0</v>
          </cell>
          <cell r="L1936">
            <v>0</v>
          </cell>
          <cell r="M1936">
            <v>0.53</v>
          </cell>
          <cell r="N1936">
            <v>0.87</v>
          </cell>
          <cell r="O1936">
            <v>0</v>
          </cell>
          <cell r="P1936">
            <v>0</v>
          </cell>
          <cell r="Q1936">
            <v>0</v>
          </cell>
          <cell r="R1936">
            <v>1.37</v>
          </cell>
          <cell r="S1936">
            <v>1.5625</v>
          </cell>
          <cell r="T1936">
            <v>0</v>
          </cell>
          <cell r="V1936">
            <v>0</v>
          </cell>
          <cell r="W1936">
            <v>0.99</v>
          </cell>
          <cell r="X1936">
            <v>0</v>
          </cell>
          <cell r="Y1936">
            <v>0</v>
          </cell>
          <cell r="Z1936">
            <v>0.55500000000000005</v>
          </cell>
          <cell r="AA1936">
            <v>0</v>
          </cell>
          <cell r="AB1936">
            <v>0</v>
          </cell>
          <cell r="AC1936">
            <v>7.42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17.399999999999999</v>
          </cell>
          <cell r="AJ1936">
            <v>8.06</v>
          </cell>
          <cell r="AK1936">
            <v>4.05</v>
          </cell>
          <cell r="AL1936">
            <v>1.24</v>
          </cell>
          <cell r="AM1936">
            <v>76.8</v>
          </cell>
          <cell r="AN1936">
            <v>22.9</v>
          </cell>
          <cell r="AO1936">
            <v>15.1</v>
          </cell>
          <cell r="AP1936">
            <v>2.6</v>
          </cell>
          <cell r="AQ1936">
            <v>0</v>
          </cell>
          <cell r="AR1936">
            <v>2.5499999999999998</v>
          </cell>
          <cell r="AS1936">
            <v>5.31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2.94</v>
          </cell>
          <cell r="AZ1936">
            <v>0.96399999999999997</v>
          </cell>
          <cell r="BA1936">
            <v>0</v>
          </cell>
          <cell r="BB1936">
            <v>1</v>
          </cell>
          <cell r="BD1936" t="str">
            <v>WT125x57.5</v>
          </cell>
          <cell r="BE1936" t="str">
            <v>WT125x57.5</v>
          </cell>
          <cell r="BF1936">
            <v>57.300000000000004</v>
          </cell>
          <cell r="BG1936">
            <v>72.960495300000005</v>
          </cell>
          <cell r="BH1936">
            <v>13.4673</v>
          </cell>
          <cell r="BI1936">
            <v>0</v>
          </cell>
          <cell r="BJ1936">
            <v>0</v>
          </cell>
          <cell r="BK1936">
            <v>25.918199999999999</v>
          </cell>
          <cell r="BL1936">
            <v>0</v>
          </cell>
          <cell r="BM1936">
            <v>0</v>
          </cell>
          <cell r="BN1936">
            <v>1.34673</v>
          </cell>
          <cell r="BO1936">
            <v>2.2106699999999999</v>
          </cell>
          <cell r="BP1936">
            <v>0</v>
          </cell>
          <cell r="BQ1936">
            <v>0</v>
          </cell>
          <cell r="BR1936">
            <v>0</v>
          </cell>
          <cell r="BS1936">
            <v>3.4811700000000001</v>
          </cell>
          <cell r="BT1936">
            <v>3.9703124999999999</v>
          </cell>
          <cell r="BU1936">
            <v>0</v>
          </cell>
          <cell r="BW1936">
            <v>0</v>
          </cell>
          <cell r="BX1936">
            <v>2.51559</v>
          </cell>
          <cell r="BY1936">
            <v>0</v>
          </cell>
          <cell r="BZ1936">
            <v>0</v>
          </cell>
          <cell r="CA1936">
            <v>1.410255</v>
          </cell>
          <cell r="CB1936">
            <v>0</v>
          </cell>
          <cell r="CC1936">
            <v>0</v>
          </cell>
          <cell r="CD1936">
            <v>7.42</v>
          </cell>
          <cell r="CE1936">
            <v>0</v>
          </cell>
          <cell r="CF1936">
            <v>0</v>
          </cell>
          <cell r="CG1936">
            <v>0</v>
          </cell>
          <cell r="CH1936">
            <v>0</v>
          </cell>
          <cell r="CI1936">
            <v>0</v>
          </cell>
          <cell r="CJ1936">
            <v>725.38389392224133</v>
          </cell>
          <cell r="CK1936">
            <v>132.23579695326001</v>
          </cell>
          <cell r="CL1936">
            <v>66.446027005049999</v>
          </cell>
          <cell r="CM1936">
            <v>3.1508400000000001</v>
          </cell>
          <cell r="CN1936">
            <v>3201.6944283464445</v>
          </cell>
          <cell r="CO1936">
            <v>375.70716504089995</v>
          </cell>
          <cell r="CP1936">
            <v>247.73703895709997</v>
          </cell>
          <cell r="CQ1936">
            <v>6.6066000000000003</v>
          </cell>
          <cell r="CR1936">
            <v>0</v>
          </cell>
          <cell r="CS1936">
            <v>106.30626031619055</v>
          </cell>
          <cell r="CT1936">
            <v>1429.297096189817</v>
          </cell>
          <cell r="CU1936">
            <v>0</v>
          </cell>
          <cell r="CV1936">
            <v>0</v>
          </cell>
          <cell r="CW1936">
            <v>0</v>
          </cell>
          <cell r="CX1936">
            <v>0</v>
          </cell>
          <cell r="CY1936">
            <v>0</v>
          </cell>
          <cell r="CZ1936">
            <v>7.4705399999999997</v>
          </cell>
          <cell r="DA1936">
            <v>0.96399999999999997</v>
          </cell>
          <cell r="DB1936">
            <v>0</v>
          </cell>
          <cell r="DC1936">
            <v>1</v>
          </cell>
        </row>
        <row r="1937">
          <cell r="C1937" t="str">
            <v>WT5x44</v>
          </cell>
          <cell r="D1937" t="str">
            <v>F</v>
          </cell>
          <cell r="E1937">
            <v>44</v>
          </cell>
          <cell r="F1937">
            <v>12.9</v>
          </cell>
          <cell r="G1937">
            <v>5.42</v>
          </cell>
          <cell r="H1937">
            <v>0</v>
          </cell>
          <cell r="I1937">
            <v>0</v>
          </cell>
          <cell r="J1937">
            <v>10.3</v>
          </cell>
          <cell r="K1937">
            <v>0</v>
          </cell>
          <cell r="L1937">
            <v>0</v>
          </cell>
          <cell r="M1937">
            <v>0.60499999999999998</v>
          </cell>
          <cell r="N1937">
            <v>0.99</v>
          </cell>
          <cell r="O1937">
            <v>0</v>
          </cell>
          <cell r="P1937">
            <v>0</v>
          </cell>
          <cell r="Q1937">
            <v>0</v>
          </cell>
          <cell r="R1937">
            <v>1.49</v>
          </cell>
          <cell r="S1937">
            <v>1.6875</v>
          </cell>
          <cell r="T1937">
            <v>0</v>
          </cell>
          <cell r="V1937">
            <v>0</v>
          </cell>
          <cell r="W1937">
            <v>1.06</v>
          </cell>
          <cell r="X1937">
            <v>0</v>
          </cell>
          <cell r="Y1937">
            <v>0</v>
          </cell>
          <cell r="Z1937">
            <v>0.63100000000000001</v>
          </cell>
          <cell r="AA1937">
            <v>0</v>
          </cell>
          <cell r="AB1937">
            <v>0</v>
          </cell>
          <cell r="AC1937">
            <v>6.5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20.8</v>
          </cell>
          <cell r="AJ1937">
            <v>9.65</v>
          </cell>
          <cell r="AK1937">
            <v>4.7699999999999996</v>
          </cell>
          <cell r="AL1937">
            <v>1.27</v>
          </cell>
          <cell r="AM1937">
            <v>89.3</v>
          </cell>
          <cell r="AN1937">
            <v>26.5</v>
          </cell>
          <cell r="AO1937">
            <v>17.399999999999999</v>
          </cell>
          <cell r="AP1937">
            <v>2.63</v>
          </cell>
          <cell r="AQ1937">
            <v>0</v>
          </cell>
          <cell r="AR1937">
            <v>3.75</v>
          </cell>
          <cell r="AS1937">
            <v>8.02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2.98</v>
          </cell>
          <cell r="AZ1937">
            <v>0.96399999999999997</v>
          </cell>
          <cell r="BA1937">
            <v>0</v>
          </cell>
          <cell r="BB1937">
            <v>1</v>
          </cell>
          <cell r="BD1937" t="str">
            <v>WT125x65.5</v>
          </cell>
          <cell r="BE1937" t="str">
            <v>WT125x65.5</v>
          </cell>
          <cell r="BF1937">
            <v>65.5</v>
          </cell>
          <cell r="BG1937">
            <v>83.291184900000005</v>
          </cell>
          <cell r="BH1937">
            <v>13.772219999999999</v>
          </cell>
          <cell r="BI1937">
            <v>0</v>
          </cell>
          <cell r="BJ1937">
            <v>0</v>
          </cell>
          <cell r="BK1937">
            <v>26.1723</v>
          </cell>
          <cell r="BL1937">
            <v>0</v>
          </cell>
          <cell r="BM1937">
            <v>0</v>
          </cell>
          <cell r="BN1937">
            <v>1.5373049999999999</v>
          </cell>
          <cell r="BO1937">
            <v>2.51559</v>
          </cell>
          <cell r="BP1937">
            <v>0</v>
          </cell>
          <cell r="BQ1937">
            <v>0</v>
          </cell>
          <cell r="BR1937">
            <v>0</v>
          </cell>
          <cell r="BS1937">
            <v>3.7860899999999997</v>
          </cell>
          <cell r="BT1937">
            <v>4.2879375</v>
          </cell>
          <cell r="BU1937">
            <v>0</v>
          </cell>
          <cell r="BW1937">
            <v>0</v>
          </cell>
          <cell r="BX1937">
            <v>2.69346</v>
          </cell>
          <cell r="BY1937">
            <v>0</v>
          </cell>
          <cell r="BZ1937">
            <v>0</v>
          </cell>
          <cell r="CA1937">
            <v>1.6033709999999999</v>
          </cell>
          <cell r="CB1937">
            <v>0</v>
          </cell>
          <cell r="CC1937">
            <v>0</v>
          </cell>
          <cell r="CD1937">
            <v>6.5</v>
          </cell>
          <cell r="CE1937">
            <v>0</v>
          </cell>
          <cell r="CF1937">
            <v>0</v>
          </cell>
          <cell r="CG1937">
            <v>0</v>
          </cell>
          <cell r="CH1937">
            <v>0</v>
          </cell>
          <cell r="CI1937">
            <v>0</v>
          </cell>
          <cell r="CJ1937">
            <v>867.12557434382882</v>
          </cell>
          <cell r="CK1937">
            <v>158.32201496265</v>
          </cell>
          <cell r="CL1937">
            <v>78.258654028169985</v>
          </cell>
          <cell r="CM1937">
            <v>3.2270699999999999</v>
          </cell>
          <cell r="CN1937">
            <v>3722.8035475434572</v>
          </cell>
          <cell r="CO1937">
            <v>434.77030015649996</v>
          </cell>
          <cell r="CP1937">
            <v>285.47181972539994</v>
          </cell>
          <cell r="CQ1937">
            <v>6.6828299999999992</v>
          </cell>
          <cell r="CR1937">
            <v>0</v>
          </cell>
          <cell r="CS1937">
            <v>156.33273575910374</v>
          </cell>
          <cell r="CT1937">
            <v>2158.7500398196485</v>
          </cell>
          <cell r="CU1937">
            <v>0</v>
          </cell>
          <cell r="CV1937">
            <v>0</v>
          </cell>
          <cell r="CW1937">
            <v>0</v>
          </cell>
          <cell r="CX1937">
            <v>0</v>
          </cell>
          <cell r="CY1937">
            <v>0</v>
          </cell>
          <cell r="CZ1937">
            <v>7.5721799999999995</v>
          </cell>
          <cell r="DA1937">
            <v>0.96399999999999997</v>
          </cell>
          <cell r="DB1937">
            <v>0</v>
          </cell>
          <cell r="DC1937">
            <v>1</v>
          </cell>
        </row>
        <row r="1938">
          <cell r="C1938" t="str">
            <v>WT5x50</v>
          </cell>
          <cell r="D1938" t="str">
            <v>F</v>
          </cell>
          <cell r="E1938">
            <v>50</v>
          </cell>
          <cell r="F1938">
            <v>14.7</v>
          </cell>
          <cell r="G1938">
            <v>5.55</v>
          </cell>
          <cell r="H1938">
            <v>0</v>
          </cell>
          <cell r="I1938">
            <v>0</v>
          </cell>
          <cell r="J1938">
            <v>10.3</v>
          </cell>
          <cell r="K1938">
            <v>0</v>
          </cell>
          <cell r="L1938">
            <v>0</v>
          </cell>
          <cell r="M1938">
            <v>0.68</v>
          </cell>
          <cell r="N1938">
            <v>1.1200000000000001</v>
          </cell>
          <cell r="O1938">
            <v>0</v>
          </cell>
          <cell r="P1938">
            <v>0</v>
          </cell>
          <cell r="Q1938">
            <v>0</v>
          </cell>
          <cell r="R1938">
            <v>1.62</v>
          </cell>
          <cell r="S1938">
            <v>1.8125</v>
          </cell>
          <cell r="T1938">
            <v>0</v>
          </cell>
          <cell r="V1938">
            <v>0</v>
          </cell>
          <cell r="W1938">
            <v>1.1299999999999999</v>
          </cell>
          <cell r="X1938">
            <v>0</v>
          </cell>
          <cell r="Y1938">
            <v>0</v>
          </cell>
          <cell r="Z1938">
            <v>0.71099999999999997</v>
          </cell>
          <cell r="AA1938">
            <v>0</v>
          </cell>
          <cell r="AB1938">
            <v>0</v>
          </cell>
          <cell r="AC1938">
            <v>5.78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24.5</v>
          </cell>
          <cell r="AJ1938">
            <v>11.4</v>
          </cell>
          <cell r="AK1938">
            <v>5.56</v>
          </cell>
          <cell r="AL1938">
            <v>1.29</v>
          </cell>
          <cell r="AM1938">
            <v>103</v>
          </cell>
          <cell r="AN1938">
            <v>30.5</v>
          </cell>
          <cell r="AO1938">
            <v>20</v>
          </cell>
          <cell r="AP1938">
            <v>2.65</v>
          </cell>
          <cell r="AQ1938">
            <v>0</v>
          </cell>
          <cell r="AR1938">
            <v>5.41</v>
          </cell>
          <cell r="AS1938">
            <v>11.9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3</v>
          </cell>
          <cell r="AZ1938">
            <v>0.96399999999999997</v>
          </cell>
          <cell r="BA1938">
            <v>0</v>
          </cell>
          <cell r="BB1938">
            <v>1</v>
          </cell>
          <cell r="BD1938" t="str">
            <v>WT125x74.5</v>
          </cell>
          <cell r="BE1938" t="str">
            <v>WT125x74.5</v>
          </cell>
          <cell r="BF1938">
            <v>74.5</v>
          </cell>
          <cell r="BG1938">
            <v>94.913210699999993</v>
          </cell>
          <cell r="BH1938">
            <v>14.102549999999999</v>
          </cell>
          <cell r="BI1938">
            <v>0</v>
          </cell>
          <cell r="BJ1938">
            <v>0</v>
          </cell>
          <cell r="BK1938">
            <v>26.1723</v>
          </cell>
          <cell r="BL1938">
            <v>0</v>
          </cell>
          <cell r="BM1938">
            <v>0</v>
          </cell>
          <cell r="BN1938">
            <v>1.7278800000000001</v>
          </cell>
          <cell r="BO1938">
            <v>2.84592</v>
          </cell>
          <cell r="BP1938">
            <v>0</v>
          </cell>
          <cell r="BQ1938">
            <v>0</v>
          </cell>
          <cell r="BR1938">
            <v>0</v>
          </cell>
          <cell r="BS1938">
            <v>4.1164199999999997</v>
          </cell>
          <cell r="BT1938">
            <v>4.6055624999999996</v>
          </cell>
          <cell r="BU1938">
            <v>0</v>
          </cell>
          <cell r="BW1938">
            <v>0</v>
          </cell>
          <cell r="BX1938">
            <v>2.8713299999999995</v>
          </cell>
          <cell r="BY1938">
            <v>0</v>
          </cell>
          <cell r="BZ1938">
            <v>0</v>
          </cell>
          <cell r="CA1938">
            <v>1.8066509999999998</v>
          </cell>
          <cell r="CB1938">
            <v>0</v>
          </cell>
          <cell r="CC1938">
            <v>0</v>
          </cell>
          <cell r="CD1938">
            <v>5.78</v>
          </cell>
          <cell r="CE1938">
            <v>0</v>
          </cell>
          <cell r="CF1938">
            <v>0</v>
          </cell>
          <cell r="CG1938">
            <v>0</v>
          </cell>
          <cell r="CH1938">
            <v>0</v>
          </cell>
          <cell r="CI1938">
            <v>0</v>
          </cell>
          <cell r="CJ1938">
            <v>1021.3738736261445</v>
          </cell>
          <cell r="CK1938">
            <v>187.03326119939999</v>
          </cell>
          <cell r="CL1938">
            <v>91.219730900759984</v>
          </cell>
          <cell r="CM1938">
            <v>3.2778900000000002</v>
          </cell>
          <cell r="CN1938">
            <v>4293.9391421833825</v>
          </cell>
          <cell r="CO1938">
            <v>500.39600584049998</v>
          </cell>
          <cell r="CP1938">
            <v>328.12852841999995</v>
          </cell>
          <cell r="CQ1938">
            <v>6.7336499999999999</v>
          </cell>
          <cell r="CR1938">
            <v>0</v>
          </cell>
          <cell r="CS1938">
            <v>225.53602678846701</v>
          </cell>
          <cell r="CT1938">
            <v>3203.1328521014734</v>
          </cell>
          <cell r="CU1938">
            <v>0</v>
          </cell>
          <cell r="CV1938">
            <v>0</v>
          </cell>
          <cell r="CW1938">
            <v>0</v>
          </cell>
          <cell r="CX1938">
            <v>0</v>
          </cell>
          <cell r="CY1938">
            <v>0</v>
          </cell>
          <cell r="CZ1938">
            <v>7.6229999999999993</v>
          </cell>
          <cell r="DA1938">
            <v>0.96399999999999997</v>
          </cell>
          <cell r="DB1938">
            <v>0</v>
          </cell>
          <cell r="DC1938">
            <v>1</v>
          </cell>
        </row>
        <row r="1939">
          <cell r="C1939" t="str">
            <v>WT5x56</v>
          </cell>
          <cell r="D1939" t="str">
            <v>F</v>
          </cell>
          <cell r="E1939">
            <v>56</v>
          </cell>
          <cell r="F1939">
            <v>16.5</v>
          </cell>
          <cell r="G1939">
            <v>5.68</v>
          </cell>
          <cell r="H1939">
            <v>0</v>
          </cell>
          <cell r="I1939">
            <v>0</v>
          </cell>
          <cell r="J1939">
            <v>10.4</v>
          </cell>
          <cell r="K1939">
            <v>0</v>
          </cell>
          <cell r="L1939">
            <v>0</v>
          </cell>
          <cell r="M1939">
            <v>0.755</v>
          </cell>
          <cell r="N1939">
            <v>1.25</v>
          </cell>
          <cell r="O1939">
            <v>0</v>
          </cell>
          <cell r="P1939">
            <v>0</v>
          </cell>
          <cell r="Q1939">
            <v>0</v>
          </cell>
          <cell r="R1939">
            <v>1.75</v>
          </cell>
          <cell r="S1939">
            <v>1.9375</v>
          </cell>
          <cell r="T1939">
            <v>0</v>
          </cell>
          <cell r="V1939">
            <v>0</v>
          </cell>
          <cell r="W1939">
            <v>1.21</v>
          </cell>
          <cell r="X1939">
            <v>0</v>
          </cell>
          <cell r="Y1939">
            <v>0</v>
          </cell>
          <cell r="Z1939">
            <v>0.79100000000000004</v>
          </cell>
          <cell r="AA1939">
            <v>0</v>
          </cell>
          <cell r="AB1939">
            <v>0</v>
          </cell>
          <cell r="AC1939">
            <v>5.21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28.6</v>
          </cell>
          <cell r="AJ1939">
            <v>13.4</v>
          </cell>
          <cell r="AK1939">
            <v>6.4</v>
          </cell>
          <cell r="AL1939">
            <v>1.32</v>
          </cell>
          <cell r="AM1939">
            <v>118</v>
          </cell>
          <cell r="AN1939">
            <v>34.6</v>
          </cell>
          <cell r="AO1939">
            <v>22.6</v>
          </cell>
          <cell r="AP1939">
            <v>2.67</v>
          </cell>
          <cell r="AQ1939">
            <v>0</v>
          </cell>
          <cell r="AR1939">
            <v>7.5</v>
          </cell>
          <cell r="AS1939">
            <v>16.899999999999999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3.04</v>
          </cell>
          <cell r="AZ1939">
            <v>0.96299999999999997</v>
          </cell>
          <cell r="BA1939">
            <v>0</v>
          </cell>
          <cell r="BB1939">
            <v>1</v>
          </cell>
          <cell r="BD1939" t="str">
            <v>WT125x83.5</v>
          </cell>
          <cell r="BE1939" t="str">
            <v>WT125x83.5</v>
          </cell>
          <cell r="BF1939">
            <v>83.399999999999991</v>
          </cell>
          <cell r="BG1939">
            <v>106.5352365</v>
          </cell>
          <cell r="BH1939">
            <v>14.432879999999999</v>
          </cell>
          <cell r="BI1939">
            <v>0</v>
          </cell>
          <cell r="BJ1939">
            <v>0</v>
          </cell>
          <cell r="BK1939">
            <v>26.426400000000001</v>
          </cell>
          <cell r="BL1939">
            <v>0</v>
          </cell>
          <cell r="BM1939">
            <v>0</v>
          </cell>
          <cell r="BN1939">
            <v>1.918455</v>
          </cell>
          <cell r="BO1939">
            <v>3.17625</v>
          </cell>
          <cell r="BP1939">
            <v>0</v>
          </cell>
          <cell r="BQ1939">
            <v>0</v>
          </cell>
          <cell r="BR1939">
            <v>0</v>
          </cell>
          <cell r="BS1939">
            <v>4.4467499999999998</v>
          </cell>
          <cell r="BT1939">
            <v>4.9231875</v>
          </cell>
          <cell r="BU1939">
            <v>0</v>
          </cell>
          <cell r="BW1939">
            <v>0</v>
          </cell>
          <cell r="BX1939">
            <v>3.0746099999999998</v>
          </cell>
          <cell r="BY1939">
            <v>0</v>
          </cell>
          <cell r="BZ1939">
            <v>0</v>
          </cell>
          <cell r="CA1939">
            <v>2.0099309999999999</v>
          </cell>
          <cell r="CB1939">
            <v>0</v>
          </cell>
          <cell r="CC1939">
            <v>0</v>
          </cell>
          <cell r="CD1939">
            <v>5.21</v>
          </cell>
          <cell r="CE1939">
            <v>0</v>
          </cell>
          <cell r="CF1939">
            <v>0</v>
          </cell>
          <cell r="CG1939">
            <v>0</v>
          </cell>
          <cell r="CH1939">
            <v>0</v>
          </cell>
          <cell r="CI1939">
            <v>0</v>
          </cell>
          <cell r="CJ1939">
            <v>1192.2976647227647</v>
          </cell>
          <cell r="CK1939">
            <v>219.8461140414</v>
          </cell>
          <cell r="CL1939">
            <v>105.0011290944</v>
          </cell>
          <cell r="CM1939">
            <v>3.35412</v>
          </cell>
          <cell r="CN1939">
            <v>4919.2700852197977</v>
          </cell>
          <cell r="CO1939">
            <v>567.66235416660004</v>
          </cell>
          <cell r="CP1939">
            <v>370.78523711460002</v>
          </cell>
          <cell r="CQ1939">
            <v>6.7844699999999998</v>
          </cell>
          <cell r="CR1939">
            <v>0</v>
          </cell>
          <cell r="CS1939">
            <v>312.66547151820748</v>
          </cell>
          <cell r="CT1939">
            <v>4548.9869916399066</v>
          </cell>
          <cell r="CU1939">
            <v>0</v>
          </cell>
          <cell r="CV1939">
            <v>0</v>
          </cell>
          <cell r="CW1939">
            <v>0</v>
          </cell>
          <cell r="CX1939">
            <v>0</v>
          </cell>
          <cell r="CY1939">
            <v>0</v>
          </cell>
          <cell r="CZ1939">
            <v>7.72464</v>
          </cell>
          <cell r="DA1939">
            <v>0.96299999999999997</v>
          </cell>
          <cell r="DB1939">
            <v>0</v>
          </cell>
          <cell r="DC1939">
            <v>1</v>
          </cell>
        </row>
        <row r="1940">
          <cell r="C1940" t="str">
            <v>WT5x6</v>
          </cell>
          <cell r="D1940" t="str">
            <v>F</v>
          </cell>
          <cell r="E1940">
            <v>6</v>
          </cell>
          <cell r="F1940">
            <v>1.77</v>
          </cell>
          <cell r="G1940">
            <v>4.93</v>
          </cell>
          <cell r="H1940">
            <v>0</v>
          </cell>
          <cell r="I1940">
            <v>0</v>
          </cell>
          <cell r="J1940">
            <v>3.96</v>
          </cell>
          <cell r="K1940">
            <v>0</v>
          </cell>
          <cell r="L1940">
            <v>0</v>
          </cell>
          <cell r="M1940">
            <v>0.19</v>
          </cell>
          <cell r="N1940">
            <v>0.21</v>
          </cell>
          <cell r="O1940">
            <v>0</v>
          </cell>
          <cell r="P1940">
            <v>0</v>
          </cell>
          <cell r="Q1940">
            <v>0</v>
          </cell>
          <cell r="R1940">
            <v>0.51</v>
          </cell>
          <cell r="S1940">
            <v>0.75</v>
          </cell>
          <cell r="T1940">
            <v>0</v>
          </cell>
          <cell r="V1940">
            <v>0</v>
          </cell>
          <cell r="W1940">
            <v>1.36</v>
          </cell>
          <cell r="X1940">
            <v>0</v>
          </cell>
          <cell r="Y1940">
            <v>0</v>
          </cell>
          <cell r="Z1940">
            <v>0.32200000000000001</v>
          </cell>
          <cell r="AA1940">
            <v>0</v>
          </cell>
          <cell r="AB1940">
            <v>0</v>
          </cell>
          <cell r="AC1940">
            <v>23.3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4.3499999999999996</v>
          </cell>
          <cell r="AJ1940">
            <v>2.2000000000000002</v>
          </cell>
          <cell r="AK1940">
            <v>1.22</v>
          </cell>
          <cell r="AL1940">
            <v>1.57</v>
          </cell>
          <cell r="AM1940">
            <v>1.0900000000000001</v>
          </cell>
          <cell r="AN1940">
            <v>0.86899999999999999</v>
          </cell>
          <cell r="AO1940">
            <v>0.55100000000000005</v>
          </cell>
          <cell r="AP1940">
            <v>0.78500000000000003</v>
          </cell>
          <cell r="AQ1940">
            <v>0</v>
          </cell>
          <cell r="AR1940">
            <v>2.7199999999999998E-2</v>
          </cell>
          <cell r="AS1940">
            <v>2.5499999999999998E-2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2.16</v>
          </cell>
          <cell r="AZ1940">
            <v>0.66200000000000003</v>
          </cell>
          <cell r="BA1940">
            <v>0</v>
          </cell>
          <cell r="BB1940">
            <v>0.59299999999999997</v>
          </cell>
          <cell r="BD1940" t="str">
            <v>WT125x8.95</v>
          </cell>
          <cell r="BE1940" t="str">
            <v>WT125x8.95</v>
          </cell>
          <cell r="BF1940">
            <v>8.93</v>
          </cell>
          <cell r="BG1940">
            <v>11.42832537</v>
          </cell>
          <cell r="BH1940">
            <v>12.52713</v>
          </cell>
          <cell r="BI1940">
            <v>0</v>
          </cell>
          <cell r="BJ1940">
            <v>0</v>
          </cell>
          <cell r="BK1940">
            <v>10.06236</v>
          </cell>
          <cell r="BL1940">
            <v>0</v>
          </cell>
          <cell r="BM1940">
            <v>0</v>
          </cell>
          <cell r="BN1940">
            <v>0.48279</v>
          </cell>
          <cell r="BO1940">
            <v>0.53360999999999992</v>
          </cell>
          <cell r="BP1940">
            <v>0</v>
          </cell>
          <cell r="BQ1940">
            <v>0</v>
          </cell>
          <cell r="BR1940">
            <v>0</v>
          </cell>
          <cell r="BS1940">
            <v>1.2959099999999999</v>
          </cell>
          <cell r="BT1940">
            <v>1.9057499999999998</v>
          </cell>
          <cell r="BU1940">
            <v>0</v>
          </cell>
          <cell r="BW1940">
            <v>0</v>
          </cell>
          <cell r="BX1940">
            <v>3.4557600000000002</v>
          </cell>
          <cell r="BY1940">
            <v>0</v>
          </cell>
          <cell r="BZ1940">
            <v>0</v>
          </cell>
          <cell r="CA1940">
            <v>0.81820199999999998</v>
          </cell>
          <cell r="CB1940">
            <v>0</v>
          </cell>
          <cell r="CC1940">
            <v>0</v>
          </cell>
          <cell r="CD1940">
            <v>23.3</v>
          </cell>
          <cell r="CE1940">
            <v>0</v>
          </cell>
          <cell r="CF1940">
            <v>0</v>
          </cell>
          <cell r="CG1940">
            <v>0</v>
          </cell>
          <cell r="CH1940">
            <v>0</v>
          </cell>
          <cell r="CI1940">
            <v>0</v>
          </cell>
          <cell r="CJ1940">
            <v>181.34597348056033</v>
          </cell>
          <cell r="CK1940">
            <v>36.094138126200001</v>
          </cell>
          <cell r="CL1940">
            <v>20.015840233619997</v>
          </cell>
          <cell r="CM1940">
            <v>3.9893700000000001</v>
          </cell>
          <cell r="CN1940">
            <v>45.440715193979493</v>
          </cell>
          <cell r="CO1940">
            <v>14.257184559849</v>
          </cell>
          <cell r="CP1940">
            <v>9.0399409579709999</v>
          </cell>
          <cell r="CQ1940">
            <v>1.994685</v>
          </cell>
          <cell r="CR1940">
            <v>0</v>
          </cell>
          <cell r="CS1940">
            <v>1.1339334433726991</v>
          </cell>
          <cell r="CT1940">
            <v>6.8638561116460135</v>
          </cell>
          <cell r="CU1940">
            <v>0</v>
          </cell>
          <cell r="CV1940">
            <v>0</v>
          </cell>
          <cell r="CW1940">
            <v>0</v>
          </cell>
          <cell r="CX1940">
            <v>0</v>
          </cell>
          <cell r="CY1940">
            <v>0</v>
          </cell>
          <cell r="CZ1940">
            <v>5.4885600000000005</v>
          </cell>
          <cell r="DA1940">
            <v>0.66200000000000003</v>
          </cell>
          <cell r="DB1940">
            <v>0</v>
          </cell>
          <cell r="DC1940">
            <v>0.59299999999999997</v>
          </cell>
        </row>
        <row r="1941">
          <cell r="C1941" t="str">
            <v>WT5x7.5</v>
          </cell>
          <cell r="D1941" t="str">
            <v>F</v>
          </cell>
          <cell r="E1941">
            <v>7.5</v>
          </cell>
          <cell r="F1941">
            <v>2.21</v>
          </cell>
          <cell r="G1941">
            <v>5</v>
          </cell>
          <cell r="H1941">
            <v>0</v>
          </cell>
          <cell r="I1941">
            <v>0</v>
          </cell>
          <cell r="J1941">
            <v>4</v>
          </cell>
          <cell r="K1941">
            <v>0</v>
          </cell>
          <cell r="L1941">
            <v>0</v>
          </cell>
          <cell r="M1941">
            <v>0.23</v>
          </cell>
          <cell r="N1941">
            <v>0.27</v>
          </cell>
          <cell r="O1941">
            <v>0</v>
          </cell>
          <cell r="P1941">
            <v>0</v>
          </cell>
          <cell r="Q1941">
            <v>0</v>
          </cell>
          <cell r="R1941">
            <v>0.56999999999999995</v>
          </cell>
          <cell r="S1941">
            <v>0.8125</v>
          </cell>
          <cell r="T1941">
            <v>0</v>
          </cell>
          <cell r="V1941">
            <v>0</v>
          </cell>
          <cell r="W1941">
            <v>1.37</v>
          </cell>
          <cell r="X1941">
            <v>0</v>
          </cell>
          <cell r="Y1941">
            <v>0</v>
          </cell>
          <cell r="Z1941">
            <v>0.30499999999999999</v>
          </cell>
          <cell r="AA1941">
            <v>0</v>
          </cell>
          <cell r="AB1941">
            <v>0</v>
          </cell>
          <cell r="AC1941">
            <v>19.2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5.45</v>
          </cell>
          <cell r="AJ1941">
            <v>2.71</v>
          </cell>
          <cell r="AK1941">
            <v>1.5</v>
          </cell>
          <cell r="AL1941">
            <v>1.57</v>
          </cell>
          <cell r="AM1941">
            <v>1.45</v>
          </cell>
          <cell r="AN1941">
            <v>1.1499999999999999</v>
          </cell>
          <cell r="AO1941">
            <v>0.72299999999999998</v>
          </cell>
          <cell r="AP1941">
            <v>0.81</v>
          </cell>
          <cell r="AQ1941">
            <v>0</v>
          </cell>
          <cell r="AR1941">
            <v>5.1799999999999999E-2</v>
          </cell>
          <cell r="AS1941">
            <v>4.7500000000000001E-2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2.16</v>
          </cell>
          <cell r="AZ1941">
            <v>0.67300000000000004</v>
          </cell>
          <cell r="BA1941">
            <v>0</v>
          </cell>
          <cell r="BB1941">
            <v>0.81</v>
          </cell>
          <cell r="BD1941" t="str">
            <v>WT125x11.15</v>
          </cell>
          <cell r="BE1941" t="str">
            <v>WT125x11.15</v>
          </cell>
          <cell r="BF1941">
            <v>11.2</v>
          </cell>
          <cell r="BG1941">
            <v>14.26926501</v>
          </cell>
          <cell r="BH1941">
            <v>12.705</v>
          </cell>
          <cell r="BI1941">
            <v>0</v>
          </cell>
          <cell r="BJ1941">
            <v>0</v>
          </cell>
          <cell r="BK1941">
            <v>10.164</v>
          </cell>
          <cell r="BL1941">
            <v>0</v>
          </cell>
          <cell r="BM1941">
            <v>0</v>
          </cell>
          <cell r="BN1941">
            <v>0.58443000000000001</v>
          </cell>
          <cell r="BO1941">
            <v>0.68607000000000007</v>
          </cell>
          <cell r="BP1941">
            <v>0</v>
          </cell>
          <cell r="BQ1941">
            <v>0</v>
          </cell>
          <cell r="BR1941">
            <v>0</v>
          </cell>
          <cell r="BS1941">
            <v>1.4483699999999999</v>
          </cell>
          <cell r="BT1941">
            <v>2.0645625000000001</v>
          </cell>
          <cell r="BU1941">
            <v>0</v>
          </cell>
          <cell r="BW1941">
            <v>0</v>
          </cell>
          <cell r="BX1941">
            <v>3.4811700000000001</v>
          </cell>
          <cell r="BY1941">
            <v>0</v>
          </cell>
          <cell r="BZ1941">
            <v>0</v>
          </cell>
          <cell r="CA1941">
            <v>0.77500499999999994</v>
          </cell>
          <cell r="CB1941">
            <v>0</v>
          </cell>
          <cell r="CC1941">
            <v>0</v>
          </cell>
          <cell r="CD1941">
            <v>19.2</v>
          </cell>
          <cell r="CE1941">
            <v>0</v>
          </cell>
          <cell r="CF1941">
            <v>0</v>
          </cell>
          <cell r="CG1941">
            <v>0</v>
          </cell>
          <cell r="CH1941">
            <v>0</v>
          </cell>
          <cell r="CI1941">
            <v>0</v>
          </cell>
          <cell r="CJ1941">
            <v>227.20357596989746</v>
          </cell>
          <cell r="CK1941">
            <v>44.461415600909994</v>
          </cell>
          <cell r="CL1941">
            <v>24.609639631499999</v>
          </cell>
          <cell r="CM1941">
            <v>3.9893700000000001</v>
          </cell>
          <cell r="CN1941">
            <v>60.448657826853449</v>
          </cell>
          <cell r="CO1941">
            <v>18.867390384149996</v>
          </cell>
          <cell r="CP1941">
            <v>11.861846302382999</v>
          </cell>
          <cell r="CQ1941">
            <v>2.0582099999999999</v>
          </cell>
          <cell r="CR1941">
            <v>0</v>
          </cell>
          <cell r="CS1941">
            <v>2.1594761899524197</v>
          </cell>
          <cell r="CT1941">
            <v>12.785614325615125</v>
          </cell>
          <cell r="CU1941">
            <v>0</v>
          </cell>
          <cell r="CV1941">
            <v>0</v>
          </cell>
          <cell r="CW1941">
            <v>0</v>
          </cell>
          <cell r="CX1941">
            <v>0</v>
          </cell>
          <cell r="CY1941">
            <v>0</v>
          </cell>
          <cell r="CZ1941">
            <v>5.4885600000000005</v>
          </cell>
          <cell r="DA1941">
            <v>0.67300000000000004</v>
          </cell>
          <cell r="DB1941">
            <v>0</v>
          </cell>
          <cell r="DC1941">
            <v>0.80800000000000005</v>
          </cell>
        </row>
        <row r="1942">
          <cell r="C1942" t="str">
            <v>WT5x8.5</v>
          </cell>
          <cell r="D1942" t="str">
            <v>F</v>
          </cell>
          <cell r="E1942">
            <v>8.5</v>
          </cell>
          <cell r="F1942">
            <v>2.5</v>
          </cell>
          <cell r="G1942">
            <v>5.05</v>
          </cell>
          <cell r="H1942">
            <v>0</v>
          </cell>
          <cell r="I1942">
            <v>0</v>
          </cell>
          <cell r="J1942">
            <v>4.01</v>
          </cell>
          <cell r="K1942">
            <v>0</v>
          </cell>
          <cell r="L1942">
            <v>0</v>
          </cell>
          <cell r="M1942">
            <v>0.24</v>
          </cell>
          <cell r="N1942">
            <v>0.33</v>
          </cell>
          <cell r="O1942">
            <v>0</v>
          </cell>
          <cell r="P1942">
            <v>0</v>
          </cell>
          <cell r="Q1942">
            <v>0</v>
          </cell>
          <cell r="R1942">
            <v>0.63</v>
          </cell>
          <cell r="S1942">
            <v>0.875</v>
          </cell>
          <cell r="T1942">
            <v>0</v>
          </cell>
          <cell r="V1942">
            <v>0</v>
          </cell>
          <cell r="W1942">
            <v>1.32</v>
          </cell>
          <cell r="X1942">
            <v>0</v>
          </cell>
          <cell r="Y1942">
            <v>0</v>
          </cell>
          <cell r="Z1942">
            <v>0.311</v>
          </cell>
          <cell r="AA1942">
            <v>0</v>
          </cell>
          <cell r="AB1942">
            <v>0</v>
          </cell>
          <cell r="AC1942">
            <v>18.399999999999999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6.06</v>
          </cell>
          <cell r="AJ1942">
            <v>2.9</v>
          </cell>
          <cell r="AK1942">
            <v>1.62</v>
          </cell>
          <cell r="AL1942">
            <v>1.56</v>
          </cell>
          <cell r="AM1942">
            <v>1.78</v>
          </cell>
          <cell r="AN1942">
            <v>1.4</v>
          </cell>
          <cell r="AO1942">
            <v>0.88700000000000001</v>
          </cell>
          <cell r="AP1942">
            <v>0.84399999999999997</v>
          </cell>
          <cell r="AQ1942">
            <v>0</v>
          </cell>
          <cell r="AR1942">
            <v>7.7600000000000002E-2</v>
          </cell>
          <cell r="AS1942">
            <v>6.0999999999999999E-2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2.11</v>
          </cell>
          <cell r="AZ1942">
            <v>0.7</v>
          </cell>
          <cell r="BA1942">
            <v>0</v>
          </cell>
          <cell r="BB1942">
            <v>0.84299999999999997</v>
          </cell>
          <cell r="BD1942" t="str">
            <v>WT125x12.65</v>
          </cell>
          <cell r="BE1942" t="str">
            <v>WT125x12.65</v>
          </cell>
          <cell r="BF1942">
            <v>12.7</v>
          </cell>
          <cell r="BG1942">
            <v>16.141702500000001</v>
          </cell>
          <cell r="BH1942">
            <v>12.832049999999999</v>
          </cell>
          <cell r="BI1942">
            <v>0</v>
          </cell>
          <cell r="BJ1942">
            <v>0</v>
          </cell>
          <cell r="BK1942">
            <v>10.189409999999999</v>
          </cell>
          <cell r="BL1942">
            <v>0</v>
          </cell>
          <cell r="BM1942">
            <v>0</v>
          </cell>
          <cell r="BN1942">
            <v>0.60983999999999994</v>
          </cell>
          <cell r="BO1942">
            <v>0.83853</v>
          </cell>
          <cell r="BP1942">
            <v>0</v>
          </cell>
          <cell r="BQ1942">
            <v>0</v>
          </cell>
          <cell r="BR1942">
            <v>0</v>
          </cell>
          <cell r="BS1942">
            <v>1.60083</v>
          </cell>
          <cell r="BT1942">
            <v>2.2233749999999999</v>
          </cell>
          <cell r="BU1942">
            <v>0</v>
          </cell>
          <cell r="BW1942">
            <v>0</v>
          </cell>
          <cell r="BX1942">
            <v>3.35412</v>
          </cell>
          <cell r="BY1942">
            <v>0</v>
          </cell>
          <cell r="BZ1942">
            <v>0</v>
          </cell>
          <cell r="CA1942">
            <v>0.79025099999999993</v>
          </cell>
          <cell r="CB1942">
            <v>0</v>
          </cell>
          <cell r="CC1942">
            <v>0</v>
          </cell>
          <cell r="CD1942">
            <v>18.399999999999999</v>
          </cell>
          <cell r="CE1942">
            <v>0</v>
          </cell>
          <cell r="CF1942">
            <v>0</v>
          </cell>
          <cell r="CG1942">
            <v>0</v>
          </cell>
          <cell r="CH1942">
            <v>0</v>
          </cell>
          <cell r="CI1942">
            <v>0</v>
          </cell>
          <cell r="CJ1942">
            <v>252.63370098671163</v>
          </cell>
          <cell r="CK1942">
            <v>47.578636620899992</v>
          </cell>
          <cell r="CL1942">
            <v>26.578410802019999</v>
          </cell>
          <cell r="CM1942">
            <v>3.9639600000000002</v>
          </cell>
          <cell r="CN1942">
            <v>74.205938573654578</v>
          </cell>
          <cell r="CO1942">
            <v>22.968996989399997</v>
          </cell>
          <cell r="CP1942">
            <v>14.552500235426999</v>
          </cell>
          <cell r="CQ1942">
            <v>2.1446039999999997</v>
          </cell>
          <cell r="CR1942">
            <v>0</v>
          </cell>
          <cell r="CS1942">
            <v>3.2350454119750536</v>
          </cell>
          <cell r="CT1942">
            <v>16.419420502368897</v>
          </cell>
          <cell r="CU1942">
            <v>0</v>
          </cell>
          <cell r="CV1942">
            <v>0</v>
          </cell>
          <cell r="CW1942">
            <v>0</v>
          </cell>
          <cell r="CX1942">
            <v>0</v>
          </cell>
          <cell r="CY1942">
            <v>0</v>
          </cell>
          <cell r="CZ1942">
            <v>5.3615099999999991</v>
          </cell>
          <cell r="DA1942">
            <v>0.7</v>
          </cell>
          <cell r="DB1942">
            <v>0</v>
          </cell>
          <cell r="DC1942">
            <v>0.84099999999999997</v>
          </cell>
        </row>
        <row r="1943">
          <cell r="C1943" t="str">
            <v>WT5x9.5</v>
          </cell>
          <cell r="D1943" t="str">
            <v>F</v>
          </cell>
          <cell r="E1943">
            <v>9.5</v>
          </cell>
          <cell r="F1943">
            <v>2.81</v>
          </cell>
          <cell r="G1943">
            <v>5.12</v>
          </cell>
          <cell r="H1943">
            <v>0</v>
          </cell>
          <cell r="I1943">
            <v>0</v>
          </cell>
          <cell r="J1943">
            <v>4.0199999999999996</v>
          </cell>
          <cell r="K1943">
            <v>0</v>
          </cell>
          <cell r="L1943">
            <v>0</v>
          </cell>
          <cell r="M1943">
            <v>0.25</v>
          </cell>
          <cell r="N1943">
            <v>0.39500000000000002</v>
          </cell>
          <cell r="O1943">
            <v>0</v>
          </cell>
          <cell r="P1943">
            <v>0</v>
          </cell>
          <cell r="Q1943">
            <v>0</v>
          </cell>
          <cell r="R1943">
            <v>0.69499999999999995</v>
          </cell>
          <cell r="S1943">
            <v>0.9375</v>
          </cell>
          <cell r="T1943">
            <v>0</v>
          </cell>
          <cell r="V1943">
            <v>0</v>
          </cell>
          <cell r="W1943">
            <v>1.28</v>
          </cell>
          <cell r="X1943">
            <v>0</v>
          </cell>
          <cell r="Y1943">
            <v>0</v>
          </cell>
          <cell r="Z1943">
            <v>0.34899999999999998</v>
          </cell>
          <cell r="AA1943">
            <v>0</v>
          </cell>
          <cell r="AB1943">
            <v>0</v>
          </cell>
          <cell r="AC1943">
            <v>17.7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6.68</v>
          </cell>
          <cell r="AJ1943">
            <v>3.1</v>
          </cell>
          <cell r="AK1943">
            <v>1.74</v>
          </cell>
          <cell r="AL1943">
            <v>1.54</v>
          </cell>
          <cell r="AM1943">
            <v>2.15</v>
          </cell>
          <cell r="AN1943">
            <v>1.67</v>
          </cell>
          <cell r="AO1943">
            <v>1.07</v>
          </cell>
          <cell r="AP1943">
            <v>0.874</v>
          </cell>
          <cell r="AQ1943">
            <v>0</v>
          </cell>
          <cell r="AR1943">
            <v>0.11600000000000001</v>
          </cell>
          <cell r="AS1943">
            <v>7.9600000000000004E-2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2.08</v>
          </cell>
          <cell r="AZ1943">
            <v>0.72899999999999998</v>
          </cell>
          <cell r="BA1943">
            <v>0</v>
          </cell>
          <cell r="BB1943">
            <v>0.873</v>
          </cell>
          <cell r="BD1943" t="str">
            <v>WT125x14.2</v>
          </cell>
          <cell r="BE1943" t="str">
            <v>WT125x14.2</v>
          </cell>
          <cell r="BF1943">
            <v>14.2</v>
          </cell>
          <cell r="BG1943">
            <v>18.143273609999998</v>
          </cell>
          <cell r="BH1943">
            <v>13.009919999999999</v>
          </cell>
          <cell r="BI1943">
            <v>0</v>
          </cell>
          <cell r="BJ1943">
            <v>0</v>
          </cell>
          <cell r="BK1943">
            <v>10.214819999999998</v>
          </cell>
          <cell r="BL1943">
            <v>0</v>
          </cell>
          <cell r="BM1943">
            <v>0</v>
          </cell>
          <cell r="BN1943">
            <v>0.63524999999999998</v>
          </cell>
          <cell r="BO1943">
            <v>1.003695</v>
          </cell>
          <cell r="BP1943">
            <v>0</v>
          </cell>
          <cell r="BQ1943">
            <v>0</v>
          </cell>
          <cell r="BR1943">
            <v>0</v>
          </cell>
          <cell r="BS1943">
            <v>1.7659949999999998</v>
          </cell>
          <cell r="BT1943">
            <v>2.3821875000000001</v>
          </cell>
          <cell r="BU1943">
            <v>0</v>
          </cell>
          <cell r="BW1943">
            <v>0</v>
          </cell>
          <cell r="BX1943">
            <v>3.2524799999999998</v>
          </cell>
          <cell r="BY1943">
            <v>0</v>
          </cell>
          <cell r="BZ1943">
            <v>0</v>
          </cell>
          <cell r="CA1943">
            <v>0.88680899999999996</v>
          </cell>
          <cell r="CB1943">
            <v>0</v>
          </cell>
          <cell r="CC1943">
            <v>0</v>
          </cell>
          <cell r="CD1943">
            <v>17.7</v>
          </cell>
          <cell r="CE1943">
            <v>0</v>
          </cell>
          <cell r="CF1943">
            <v>0</v>
          </cell>
          <cell r="CG1943">
            <v>0</v>
          </cell>
          <cell r="CH1943">
            <v>0</v>
          </cell>
          <cell r="CI1943">
            <v>0</v>
          </cell>
          <cell r="CJ1943">
            <v>278.48071329888347</v>
          </cell>
          <cell r="CK1943">
            <v>50.859921905100002</v>
          </cell>
          <cell r="CL1943">
            <v>28.547181972539999</v>
          </cell>
          <cell r="CM1943">
            <v>3.9131399999999998</v>
          </cell>
          <cell r="CN1943">
            <v>89.630768501886138</v>
          </cell>
          <cell r="CO1943">
            <v>27.398732123069998</v>
          </cell>
          <cell r="CP1943">
            <v>17.55487627047</v>
          </cell>
          <cell r="CQ1943">
            <v>2.220834</v>
          </cell>
          <cell r="CR1943">
            <v>0</v>
          </cell>
          <cell r="CS1943">
            <v>4.8358926261482758</v>
          </cell>
          <cell r="CT1943">
            <v>21.425997901451872</v>
          </cell>
          <cell r="CU1943">
            <v>0</v>
          </cell>
          <cell r="CV1943">
            <v>0</v>
          </cell>
          <cell r="CW1943">
            <v>0</v>
          </cell>
          <cell r="CX1943">
            <v>0</v>
          </cell>
          <cell r="CY1943">
            <v>0</v>
          </cell>
          <cell r="CZ1943">
            <v>5.2852800000000002</v>
          </cell>
          <cell r="DA1943">
            <v>0.72899999999999998</v>
          </cell>
          <cell r="DB1943">
            <v>0</v>
          </cell>
          <cell r="DC1943">
            <v>0.87</v>
          </cell>
        </row>
        <row r="1944">
          <cell r="C1944" t="str">
            <v>WT6x105</v>
          </cell>
          <cell r="D1944" t="str">
            <v>T</v>
          </cell>
          <cell r="E1944">
            <v>105</v>
          </cell>
          <cell r="F1944">
            <v>30.9</v>
          </cell>
          <cell r="G1944">
            <v>7.36</v>
          </cell>
          <cell r="H1944">
            <v>0</v>
          </cell>
          <cell r="I1944">
            <v>0</v>
          </cell>
          <cell r="J1944">
            <v>12.8</v>
          </cell>
          <cell r="K1944">
            <v>0</v>
          </cell>
          <cell r="L1944">
            <v>0</v>
          </cell>
          <cell r="M1944">
            <v>1.18</v>
          </cell>
          <cell r="N1944">
            <v>1.9</v>
          </cell>
          <cell r="O1944">
            <v>0</v>
          </cell>
          <cell r="P1944">
            <v>0</v>
          </cell>
          <cell r="Q1944">
            <v>0</v>
          </cell>
          <cell r="R1944">
            <v>2.5</v>
          </cell>
          <cell r="S1944">
            <v>2.8125</v>
          </cell>
          <cell r="T1944">
            <v>0</v>
          </cell>
          <cell r="V1944">
            <v>0</v>
          </cell>
          <cell r="W1944">
            <v>1.72</v>
          </cell>
          <cell r="X1944">
            <v>0</v>
          </cell>
          <cell r="Y1944">
            <v>0</v>
          </cell>
          <cell r="Z1944">
            <v>1.21</v>
          </cell>
          <cell r="AA1944">
            <v>0</v>
          </cell>
          <cell r="AB1944">
            <v>0</v>
          </cell>
          <cell r="AC1944">
            <v>4.12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92.1</v>
          </cell>
          <cell r="AJ1944">
            <v>34.5</v>
          </cell>
          <cell r="AK1944">
            <v>16.399999999999999</v>
          </cell>
          <cell r="AL1944">
            <v>1.73</v>
          </cell>
          <cell r="AM1944">
            <v>332</v>
          </cell>
          <cell r="AN1944">
            <v>79.7</v>
          </cell>
          <cell r="AO1944">
            <v>51.9</v>
          </cell>
          <cell r="AP1944">
            <v>3.28</v>
          </cell>
          <cell r="AQ1944">
            <v>0</v>
          </cell>
          <cell r="AR1944">
            <v>32.1</v>
          </cell>
          <cell r="AS1944">
            <v>112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3.78</v>
          </cell>
          <cell r="AZ1944">
            <v>0.95899999999999996</v>
          </cell>
          <cell r="BA1944">
            <v>0</v>
          </cell>
          <cell r="BB1944">
            <v>1</v>
          </cell>
          <cell r="BD1944" t="str">
            <v>WT155x156.5</v>
          </cell>
          <cell r="BE1944" t="str">
            <v>WT155x156.5</v>
          </cell>
          <cell r="BF1944">
            <v>156.29999999999998</v>
          </cell>
          <cell r="BG1944">
            <v>199.51144289999999</v>
          </cell>
          <cell r="BH1944">
            <v>18.70176</v>
          </cell>
          <cell r="BI1944">
            <v>0</v>
          </cell>
          <cell r="BJ1944">
            <v>0</v>
          </cell>
          <cell r="BK1944">
            <v>32.524799999999999</v>
          </cell>
          <cell r="BL1944">
            <v>0</v>
          </cell>
          <cell r="BM1944">
            <v>0</v>
          </cell>
          <cell r="BN1944">
            <v>2.9983799999999996</v>
          </cell>
          <cell r="BO1944">
            <v>4.8278999999999996</v>
          </cell>
          <cell r="BP1944">
            <v>0</v>
          </cell>
          <cell r="BQ1944">
            <v>0</v>
          </cell>
          <cell r="BR1944">
            <v>0</v>
          </cell>
          <cell r="BS1944">
            <v>6.3525</v>
          </cell>
          <cell r="BT1944">
            <v>7.1465624999999999</v>
          </cell>
          <cell r="BU1944">
            <v>0</v>
          </cell>
          <cell r="BW1944">
            <v>0</v>
          </cell>
          <cell r="BX1944">
            <v>4.37052</v>
          </cell>
          <cell r="BY1944">
            <v>0</v>
          </cell>
          <cell r="BZ1944">
            <v>0</v>
          </cell>
          <cell r="CA1944">
            <v>3.0746099999999998</v>
          </cell>
          <cell r="CB1944">
            <v>0</v>
          </cell>
          <cell r="CC1944">
            <v>0</v>
          </cell>
          <cell r="CD1944">
            <v>4.12</v>
          </cell>
          <cell r="CE1944">
            <v>0</v>
          </cell>
          <cell r="CF1944">
            <v>0</v>
          </cell>
          <cell r="CG1944">
            <v>0</v>
          </cell>
          <cell r="CH1944">
            <v>0</v>
          </cell>
          <cell r="CI1944">
            <v>0</v>
          </cell>
          <cell r="CJ1944">
            <v>3839.5319902435876</v>
          </cell>
          <cell r="CK1944">
            <v>566.02171152450001</v>
          </cell>
          <cell r="CL1944">
            <v>269.06539330439995</v>
          </cell>
          <cell r="CM1944">
            <v>4.3959299999999999</v>
          </cell>
          <cell r="CN1944">
            <v>13840.658205872651</v>
          </cell>
          <cell r="CO1944">
            <v>1307.5921857537001</v>
          </cell>
          <cell r="CP1944">
            <v>851.49353124989989</v>
          </cell>
          <cell r="CQ1944">
            <v>8.3344799999999992</v>
          </cell>
          <cell r="CR1944">
            <v>0</v>
          </cell>
          <cell r="CS1944">
            <v>1338.208218097928</v>
          </cell>
          <cell r="CT1944">
            <v>30147.132725660926</v>
          </cell>
          <cell r="CU1944">
            <v>0</v>
          </cell>
          <cell r="CV1944">
            <v>0</v>
          </cell>
          <cell r="CW1944">
            <v>0</v>
          </cell>
          <cell r="CX1944">
            <v>0</v>
          </cell>
          <cell r="CY1944">
            <v>0</v>
          </cell>
          <cell r="CZ1944">
            <v>9.6049799999999994</v>
          </cell>
          <cell r="DA1944">
            <v>0.95899999999999996</v>
          </cell>
          <cell r="DB1944">
            <v>0</v>
          </cell>
          <cell r="DC1944">
            <v>1</v>
          </cell>
        </row>
        <row r="1945">
          <cell r="C1945" t="str">
            <v>WT6x11</v>
          </cell>
          <cell r="D1945" t="str">
            <v>F</v>
          </cell>
          <cell r="E1945">
            <v>11</v>
          </cell>
          <cell r="F1945">
            <v>3.24</v>
          </cell>
          <cell r="G1945">
            <v>6.16</v>
          </cell>
          <cell r="H1945">
            <v>0</v>
          </cell>
          <cell r="I1945">
            <v>0</v>
          </cell>
          <cell r="J1945">
            <v>4.03</v>
          </cell>
          <cell r="K1945">
            <v>0</v>
          </cell>
          <cell r="L1945">
            <v>0</v>
          </cell>
          <cell r="M1945">
            <v>0.26</v>
          </cell>
          <cell r="N1945">
            <v>0.42499999999999999</v>
          </cell>
          <cell r="O1945">
            <v>0</v>
          </cell>
          <cell r="P1945">
            <v>0</v>
          </cell>
          <cell r="Q1945">
            <v>0</v>
          </cell>
          <cell r="R1945">
            <v>0.72499999999999998</v>
          </cell>
          <cell r="S1945">
            <v>0.9375</v>
          </cell>
          <cell r="T1945">
            <v>0</v>
          </cell>
          <cell r="V1945">
            <v>0</v>
          </cell>
          <cell r="W1945">
            <v>1.63</v>
          </cell>
          <cell r="X1945">
            <v>0</v>
          </cell>
          <cell r="Y1945">
            <v>0</v>
          </cell>
          <cell r="Z1945">
            <v>0.40200000000000002</v>
          </cell>
          <cell r="AA1945">
            <v>0</v>
          </cell>
          <cell r="AB1945">
            <v>0</v>
          </cell>
          <cell r="AC1945">
            <v>20.9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11.7</v>
          </cell>
          <cell r="AJ1945">
            <v>4.63</v>
          </cell>
          <cell r="AK1945">
            <v>2.59</v>
          </cell>
          <cell r="AL1945">
            <v>1.9</v>
          </cell>
          <cell r="AM1945">
            <v>2.33</v>
          </cell>
          <cell r="AN1945">
            <v>1.83</v>
          </cell>
          <cell r="AO1945">
            <v>1.1499999999999999</v>
          </cell>
          <cell r="AP1945">
            <v>0.84699999999999998</v>
          </cell>
          <cell r="AQ1945">
            <v>0</v>
          </cell>
          <cell r="AR1945">
            <v>0.14599999999999999</v>
          </cell>
          <cell r="AS1945">
            <v>0.13700000000000001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2.52</v>
          </cell>
          <cell r="AZ1945">
            <v>0.68400000000000005</v>
          </cell>
          <cell r="BA1945">
            <v>0</v>
          </cell>
          <cell r="BB1945">
            <v>0.71099999999999997</v>
          </cell>
          <cell r="BD1945" t="str">
            <v>WT155x16.35</v>
          </cell>
          <cell r="BE1945" t="str">
            <v>WT155x16.35</v>
          </cell>
          <cell r="BF1945">
            <v>16.400000000000002</v>
          </cell>
          <cell r="BG1945">
            <v>20.919646440000001</v>
          </cell>
          <cell r="BH1945">
            <v>15.652559999999999</v>
          </cell>
          <cell r="BI1945">
            <v>0</v>
          </cell>
          <cell r="BJ1945">
            <v>0</v>
          </cell>
          <cell r="BK1945">
            <v>10.24023</v>
          </cell>
          <cell r="BL1945">
            <v>0</v>
          </cell>
          <cell r="BM1945">
            <v>0</v>
          </cell>
          <cell r="BN1945">
            <v>0.66066000000000003</v>
          </cell>
          <cell r="BO1945">
            <v>1.079925</v>
          </cell>
          <cell r="BP1945">
            <v>0</v>
          </cell>
          <cell r="BQ1945">
            <v>0</v>
          </cell>
          <cell r="BR1945">
            <v>0</v>
          </cell>
          <cell r="BS1945">
            <v>1.8422249999999998</v>
          </cell>
          <cell r="BT1945">
            <v>2.3821875000000001</v>
          </cell>
          <cell r="BU1945">
            <v>0</v>
          </cell>
          <cell r="BW1945">
            <v>0</v>
          </cell>
          <cell r="BX1945">
            <v>4.1418299999999997</v>
          </cell>
          <cell r="BY1945">
            <v>0</v>
          </cell>
          <cell r="BZ1945">
            <v>0</v>
          </cell>
          <cell r="CA1945">
            <v>1.021482</v>
          </cell>
          <cell r="CB1945">
            <v>0</v>
          </cell>
          <cell r="CC1945">
            <v>0</v>
          </cell>
          <cell r="CD1945">
            <v>20.9</v>
          </cell>
          <cell r="CE1945">
            <v>0</v>
          </cell>
          <cell r="CF1945">
            <v>0</v>
          </cell>
          <cell r="CG1945">
            <v>0</v>
          </cell>
          <cell r="CH1945">
            <v>0</v>
          </cell>
          <cell r="CI1945">
            <v>0</v>
          </cell>
          <cell r="CJ1945">
            <v>487.75813556840365</v>
          </cell>
          <cell r="CK1945">
            <v>75.96175432922999</v>
          </cell>
          <cell r="CL1945">
            <v>42.492644430389994</v>
          </cell>
          <cell r="CM1945">
            <v>4.8278999999999996</v>
          </cell>
          <cell r="CN1945">
            <v>97.134739818323126</v>
          </cell>
          <cell r="CO1945">
            <v>30.023760350429999</v>
          </cell>
          <cell r="CP1945">
            <v>18.867390384149996</v>
          </cell>
          <cell r="CQ1945">
            <v>2.1522269999999999</v>
          </cell>
          <cell r="CR1945">
            <v>0</v>
          </cell>
          <cell r="CS1945">
            <v>6.0865545122211051</v>
          </cell>
          <cell r="CT1945">
            <v>36.876403423353096</v>
          </cell>
          <cell r="CU1945">
            <v>0</v>
          </cell>
          <cell r="CV1945">
            <v>0</v>
          </cell>
          <cell r="CW1945">
            <v>0</v>
          </cell>
          <cell r="CX1945">
            <v>0</v>
          </cell>
          <cell r="CY1945">
            <v>0</v>
          </cell>
          <cell r="CZ1945">
            <v>6.4033199999999999</v>
          </cell>
          <cell r="DA1945">
            <v>0.68400000000000005</v>
          </cell>
          <cell r="DB1945">
            <v>0</v>
          </cell>
          <cell r="DC1945">
            <v>0.70799999999999996</v>
          </cell>
        </row>
        <row r="1946">
          <cell r="C1946" t="str">
            <v>WT6x115</v>
          </cell>
          <cell r="D1946" t="str">
            <v>T</v>
          </cell>
          <cell r="E1946">
            <v>115</v>
          </cell>
          <cell r="F1946">
            <v>33.9</v>
          </cell>
          <cell r="G1946">
            <v>7.53</v>
          </cell>
          <cell r="H1946">
            <v>0</v>
          </cell>
          <cell r="I1946">
            <v>0</v>
          </cell>
          <cell r="J1946">
            <v>12.9</v>
          </cell>
          <cell r="K1946">
            <v>0</v>
          </cell>
          <cell r="L1946">
            <v>0</v>
          </cell>
          <cell r="M1946">
            <v>1.29</v>
          </cell>
          <cell r="N1946">
            <v>2.0699999999999998</v>
          </cell>
          <cell r="O1946">
            <v>0</v>
          </cell>
          <cell r="P1946">
            <v>0</v>
          </cell>
          <cell r="Q1946">
            <v>0</v>
          </cell>
          <cell r="R1946">
            <v>2.67</v>
          </cell>
          <cell r="S1946">
            <v>2.9375</v>
          </cell>
          <cell r="T1946">
            <v>0</v>
          </cell>
          <cell r="V1946">
            <v>0</v>
          </cell>
          <cell r="W1946">
            <v>1.82</v>
          </cell>
          <cell r="X1946">
            <v>0</v>
          </cell>
          <cell r="Y1946">
            <v>0</v>
          </cell>
          <cell r="Z1946">
            <v>1.31</v>
          </cell>
          <cell r="AA1946">
            <v>0</v>
          </cell>
          <cell r="AB1946">
            <v>0</v>
          </cell>
          <cell r="AC1946">
            <v>3.78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106</v>
          </cell>
          <cell r="AJ1946">
            <v>39.4</v>
          </cell>
          <cell r="AK1946">
            <v>18.5</v>
          </cell>
          <cell r="AL1946">
            <v>1.77</v>
          </cell>
          <cell r="AM1946">
            <v>371</v>
          </cell>
          <cell r="AN1946">
            <v>88.4</v>
          </cell>
          <cell r="AO1946">
            <v>57.5</v>
          </cell>
          <cell r="AP1946">
            <v>3.31</v>
          </cell>
          <cell r="AQ1946">
            <v>0</v>
          </cell>
          <cell r="AR1946">
            <v>41.6</v>
          </cell>
          <cell r="AS1946">
            <v>148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3.83</v>
          </cell>
          <cell r="AZ1946">
            <v>0.95799999999999996</v>
          </cell>
          <cell r="BA1946">
            <v>0</v>
          </cell>
          <cell r="BB1946">
            <v>1</v>
          </cell>
          <cell r="BD1946" t="str">
            <v>WT155x171</v>
          </cell>
          <cell r="BE1946" t="str">
            <v>WT155x171</v>
          </cell>
          <cell r="BF1946">
            <v>171.2</v>
          </cell>
          <cell r="BG1946">
            <v>218.88148589999997</v>
          </cell>
          <cell r="BH1946">
            <v>19.13373</v>
          </cell>
          <cell r="BI1946">
            <v>0</v>
          </cell>
          <cell r="BJ1946">
            <v>0</v>
          </cell>
          <cell r="BK1946">
            <v>32.7789</v>
          </cell>
          <cell r="BL1946">
            <v>0</v>
          </cell>
          <cell r="BM1946">
            <v>0</v>
          </cell>
          <cell r="BN1946">
            <v>3.2778900000000002</v>
          </cell>
          <cell r="BO1946">
            <v>5.2598699999999994</v>
          </cell>
          <cell r="BP1946">
            <v>0</v>
          </cell>
          <cell r="BQ1946">
            <v>0</v>
          </cell>
          <cell r="BR1946">
            <v>0</v>
          </cell>
          <cell r="BS1946">
            <v>6.7844699999999998</v>
          </cell>
          <cell r="BT1946">
            <v>7.4641874999999995</v>
          </cell>
          <cell r="BU1946">
            <v>0</v>
          </cell>
          <cell r="BW1946">
            <v>0</v>
          </cell>
          <cell r="BX1946">
            <v>4.6246200000000002</v>
          </cell>
          <cell r="BY1946">
            <v>0</v>
          </cell>
          <cell r="BZ1946">
            <v>0</v>
          </cell>
          <cell r="CA1946">
            <v>3.3287100000000001</v>
          </cell>
          <cell r="CB1946">
            <v>0</v>
          </cell>
          <cell r="CC1946">
            <v>0</v>
          </cell>
          <cell r="CD1946">
            <v>3.78</v>
          </cell>
          <cell r="CE1946">
            <v>0</v>
          </cell>
          <cell r="CF1946">
            <v>0</v>
          </cell>
          <cell r="CG1946">
            <v>0</v>
          </cell>
          <cell r="CH1946">
            <v>0</v>
          </cell>
          <cell r="CI1946">
            <v>0</v>
          </cell>
          <cell r="CJ1946">
            <v>4419.0053307906655</v>
          </cell>
          <cell r="CK1946">
            <v>646.41320098739993</v>
          </cell>
          <cell r="CL1946">
            <v>303.51888878849996</v>
          </cell>
          <cell r="CM1946">
            <v>4.4975699999999996</v>
          </cell>
          <cell r="CN1946">
            <v>15466.51865776733</v>
          </cell>
          <cell r="CO1946">
            <v>1450.3280956164001</v>
          </cell>
          <cell r="CP1946">
            <v>943.36951920749993</v>
          </cell>
          <cell r="CQ1946">
            <v>8.4107099999999999</v>
          </cell>
          <cell r="CR1946">
            <v>0</v>
          </cell>
          <cell r="CS1946">
            <v>1734.2511486876576</v>
          </cell>
          <cell r="CT1946">
            <v>39837.282530337652</v>
          </cell>
          <cell r="CU1946">
            <v>0</v>
          </cell>
          <cell r="CV1946">
            <v>0</v>
          </cell>
          <cell r="CW1946">
            <v>0</v>
          </cell>
          <cell r="CX1946">
            <v>0</v>
          </cell>
          <cell r="CY1946">
            <v>0</v>
          </cell>
          <cell r="CZ1946">
            <v>9.73203</v>
          </cell>
          <cell r="DA1946">
            <v>0.95799999999999996</v>
          </cell>
          <cell r="DB1946">
            <v>0</v>
          </cell>
          <cell r="DC1946">
            <v>1</v>
          </cell>
        </row>
        <row r="1947">
          <cell r="C1947" t="str">
            <v>WT6x126</v>
          </cell>
          <cell r="D1947" t="str">
            <v>T</v>
          </cell>
          <cell r="E1947">
            <v>126</v>
          </cell>
          <cell r="F1947">
            <v>37</v>
          </cell>
          <cell r="G1947">
            <v>7.71</v>
          </cell>
          <cell r="H1947">
            <v>0</v>
          </cell>
          <cell r="I1947">
            <v>0</v>
          </cell>
          <cell r="J1947">
            <v>13</v>
          </cell>
          <cell r="K1947">
            <v>0</v>
          </cell>
          <cell r="L1947">
            <v>0</v>
          </cell>
          <cell r="M1947">
            <v>1.4</v>
          </cell>
          <cell r="N1947">
            <v>2.25</v>
          </cell>
          <cell r="O1947">
            <v>0</v>
          </cell>
          <cell r="P1947">
            <v>0</v>
          </cell>
          <cell r="Q1947">
            <v>0</v>
          </cell>
          <cell r="R1947">
            <v>2.85</v>
          </cell>
          <cell r="S1947">
            <v>3.125</v>
          </cell>
          <cell r="T1947">
            <v>0</v>
          </cell>
          <cell r="V1947">
            <v>0</v>
          </cell>
          <cell r="W1947">
            <v>1.92</v>
          </cell>
          <cell r="X1947">
            <v>0</v>
          </cell>
          <cell r="Y1947">
            <v>0</v>
          </cell>
          <cell r="Z1947">
            <v>1.42</v>
          </cell>
          <cell r="AA1947">
            <v>0</v>
          </cell>
          <cell r="AB1947">
            <v>0</v>
          </cell>
          <cell r="AC1947">
            <v>3.48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121</v>
          </cell>
          <cell r="AJ1947">
            <v>44.8</v>
          </cell>
          <cell r="AK1947">
            <v>20.9</v>
          </cell>
          <cell r="AL1947">
            <v>1.81</v>
          </cell>
          <cell r="AM1947">
            <v>414</v>
          </cell>
          <cell r="AN1947">
            <v>97.9</v>
          </cell>
          <cell r="AO1947">
            <v>63.6</v>
          </cell>
          <cell r="AP1947">
            <v>3.34</v>
          </cell>
          <cell r="AQ1947">
            <v>0</v>
          </cell>
          <cell r="AR1947">
            <v>53.5</v>
          </cell>
          <cell r="AS1947">
            <v>195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3.88</v>
          </cell>
          <cell r="AZ1947">
            <v>0.95799999999999996</v>
          </cell>
          <cell r="BA1947">
            <v>0</v>
          </cell>
          <cell r="BB1947">
            <v>1</v>
          </cell>
          <cell r="BD1947" t="str">
            <v>WT155x187.5</v>
          </cell>
          <cell r="BE1947" t="str">
            <v>WT155x187.5</v>
          </cell>
          <cell r="BF1947">
            <v>187.6</v>
          </cell>
          <cell r="BG1947">
            <v>238.89719699999998</v>
          </cell>
          <cell r="BH1947">
            <v>19.59111</v>
          </cell>
          <cell r="BI1947">
            <v>0</v>
          </cell>
          <cell r="BJ1947">
            <v>0</v>
          </cell>
          <cell r="BK1947">
            <v>33.033000000000001</v>
          </cell>
          <cell r="BL1947">
            <v>0</v>
          </cell>
          <cell r="BM1947">
            <v>0</v>
          </cell>
          <cell r="BN1947">
            <v>3.5573999999999995</v>
          </cell>
          <cell r="BO1947">
            <v>5.7172499999999999</v>
          </cell>
          <cell r="BP1947">
            <v>0</v>
          </cell>
          <cell r="BQ1947">
            <v>0</v>
          </cell>
          <cell r="BR1947">
            <v>0</v>
          </cell>
          <cell r="BS1947">
            <v>7.2418500000000003</v>
          </cell>
          <cell r="BT1947">
            <v>7.9406249999999998</v>
          </cell>
          <cell r="BU1947">
            <v>0</v>
          </cell>
          <cell r="BW1947">
            <v>0</v>
          </cell>
          <cell r="BX1947">
            <v>4.8787199999999995</v>
          </cell>
          <cell r="BY1947">
            <v>0</v>
          </cell>
          <cell r="BZ1947">
            <v>0</v>
          </cell>
          <cell r="CA1947">
            <v>3.6082199999999998</v>
          </cell>
          <cell r="CB1947">
            <v>0</v>
          </cell>
          <cell r="CC1947">
            <v>0</v>
          </cell>
          <cell r="CD1947">
            <v>3.48</v>
          </cell>
          <cell r="CE1947">
            <v>0</v>
          </cell>
          <cell r="CF1947">
            <v>0</v>
          </cell>
          <cell r="CG1947">
            <v>0</v>
          </cell>
          <cell r="CH1947">
            <v>0</v>
          </cell>
          <cell r="CI1947">
            <v>0</v>
          </cell>
          <cell r="CJ1947">
            <v>5044.3362738270807</v>
          </cell>
          <cell r="CK1947">
            <v>735.00790366079991</v>
          </cell>
          <cell r="CL1947">
            <v>342.89431219889997</v>
          </cell>
          <cell r="CM1947">
            <v>4.5992100000000002</v>
          </cell>
          <cell r="CN1947">
            <v>17259.134027805052</v>
          </cell>
          <cell r="CO1947">
            <v>1606.1891466159</v>
          </cell>
          <cell r="CP1947">
            <v>1043.4487203756</v>
          </cell>
          <cell r="CQ1947">
            <v>8.4869399999999988</v>
          </cell>
          <cell r="CR1947">
            <v>0</v>
          </cell>
          <cell r="CS1947">
            <v>2230.3470301632133</v>
          </cell>
          <cell r="CT1947">
            <v>52488.311441998929</v>
          </cell>
          <cell r="CU1947">
            <v>0</v>
          </cell>
          <cell r="CV1947">
            <v>0</v>
          </cell>
          <cell r="CW1947">
            <v>0</v>
          </cell>
          <cell r="CX1947">
            <v>0</v>
          </cell>
          <cell r="CY1947">
            <v>0</v>
          </cell>
          <cell r="CZ1947">
            <v>9.8590799999999987</v>
          </cell>
          <cell r="DA1947">
            <v>0.95799999999999996</v>
          </cell>
          <cell r="DB1947">
            <v>0</v>
          </cell>
          <cell r="DC1947">
            <v>1</v>
          </cell>
        </row>
        <row r="1948">
          <cell r="C1948" t="str">
            <v>WT6x13</v>
          </cell>
          <cell r="D1948" t="str">
            <v>F</v>
          </cell>
          <cell r="E1948">
            <v>13</v>
          </cell>
          <cell r="F1948">
            <v>3.82</v>
          </cell>
          <cell r="G1948">
            <v>6.11</v>
          </cell>
          <cell r="H1948">
            <v>0</v>
          </cell>
          <cell r="I1948">
            <v>0</v>
          </cell>
          <cell r="J1948">
            <v>6.49</v>
          </cell>
          <cell r="K1948">
            <v>0</v>
          </cell>
          <cell r="L1948">
            <v>0</v>
          </cell>
          <cell r="M1948">
            <v>0.23</v>
          </cell>
          <cell r="N1948">
            <v>0.38</v>
          </cell>
          <cell r="O1948">
            <v>0</v>
          </cell>
          <cell r="P1948">
            <v>0</v>
          </cell>
          <cell r="Q1948">
            <v>0</v>
          </cell>
          <cell r="R1948">
            <v>0.68</v>
          </cell>
          <cell r="S1948">
            <v>1.0625</v>
          </cell>
          <cell r="T1948">
            <v>0</v>
          </cell>
          <cell r="V1948">
            <v>0</v>
          </cell>
          <cell r="W1948">
            <v>1.25</v>
          </cell>
          <cell r="X1948">
            <v>0</v>
          </cell>
          <cell r="Y1948">
            <v>0</v>
          </cell>
          <cell r="Z1948">
            <v>0.29499999999999998</v>
          </cell>
          <cell r="AA1948">
            <v>0</v>
          </cell>
          <cell r="AB1948">
            <v>0</v>
          </cell>
          <cell r="AC1948">
            <v>23.6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11.7</v>
          </cell>
          <cell r="AJ1948">
            <v>4.2</v>
          </cell>
          <cell r="AK1948">
            <v>2.4</v>
          </cell>
          <cell r="AL1948">
            <v>1.75</v>
          </cell>
          <cell r="AM1948">
            <v>8.66</v>
          </cell>
          <cell r="AN1948">
            <v>4.08</v>
          </cell>
          <cell r="AO1948">
            <v>2.67</v>
          </cell>
          <cell r="AP1948">
            <v>1.51</v>
          </cell>
          <cell r="AQ1948">
            <v>0</v>
          </cell>
          <cell r="AR1948">
            <v>0.15</v>
          </cell>
          <cell r="AS1948">
            <v>0.17399999999999999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2.54</v>
          </cell>
          <cell r="AZ1948">
            <v>0.82599999999999996</v>
          </cell>
          <cell r="BA1948">
            <v>0</v>
          </cell>
          <cell r="BB1948">
            <v>0.56699999999999995</v>
          </cell>
          <cell r="BD1948" t="str">
            <v>WT155x19.35</v>
          </cell>
          <cell r="BE1948" t="str">
            <v>WT155x19.35</v>
          </cell>
          <cell r="BF1948">
            <v>19.400000000000002</v>
          </cell>
          <cell r="BG1948">
            <v>24.664521419999996</v>
          </cell>
          <cell r="BH1948">
            <v>15.525510000000001</v>
          </cell>
          <cell r="BI1948">
            <v>0</v>
          </cell>
          <cell r="BJ1948">
            <v>0</v>
          </cell>
          <cell r="BK1948">
            <v>16.49109</v>
          </cell>
          <cell r="BL1948">
            <v>0</v>
          </cell>
          <cell r="BM1948">
            <v>0</v>
          </cell>
          <cell r="BN1948">
            <v>0.58443000000000001</v>
          </cell>
          <cell r="BO1948">
            <v>0.96557999999999999</v>
          </cell>
          <cell r="BP1948">
            <v>0</v>
          </cell>
          <cell r="BQ1948">
            <v>0</v>
          </cell>
          <cell r="BR1948">
            <v>0</v>
          </cell>
          <cell r="BS1948">
            <v>1.7278800000000001</v>
          </cell>
          <cell r="BT1948">
            <v>2.6998124999999997</v>
          </cell>
          <cell r="BU1948">
            <v>0</v>
          </cell>
          <cell r="BW1948">
            <v>0</v>
          </cell>
          <cell r="BX1948">
            <v>3.17625</v>
          </cell>
          <cell r="BY1948">
            <v>0</v>
          </cell>
          <cell r="BZ1948">
            <v>0</v>
          </cell>
          <cell r="CA1948">
            <v>0.7495949999999999</v>
          </cell>
          <cell r="CB1948">
            <v>0</v>
          </cell>
          <cell r="CC1948">
            <v>0</v>
          </cell>
          <cell r="CD1948">
            <v>23.6</v>
          </cell>
          <cell r="CE1948">
            <v>0</v>
          </cell>
          <cell r="CF1948">
            <v>0</v>
          </cell>
          <cell r="CG1948">
            <v>0</v>
          </cell>
          <cell r="CH1948">
            <v>0</v>
          </cell>
          <cell r="CI1948">
            <v>0</v>
          </cell>
          <cell r="CJ1948">
            <v>487.75813556840365</v>
          </cell>
          <cell r="CK1948">
            <v>68.906990968200006</v>
          </cell>
          <cell r="CL1948">
            <v>39.375423410399996</v>
          </cell>
          <cell r="CM1948">
            <v>4.4467499999999998</v>
          </cell>
          <cell r="CN1948">
            <v>361.02439777969028</v>
          </cell>
          <cell r="CO1948">
            <v>66.938219797679992</v>
          </cell>
          <cell r="CP1948">
            <v>43.805158544069997</v>
          </cell>
          <cell r="CQ1948">
            <v>3.83691</v>
          </cell>
          <cell r="CR1948">
            <v>0</v>
          </cell>
          <cell r="CS1948">
            <v>6.2533094303641494</v>
          </cell>
          <cell r="CT1948">
            <v>46.835724055937504</v>
          </cell>
          <cell r="CU1948">
            <v>0</v>
          </cell>
          <cell r="CV1948">
            <v>0</v>
          </cell>
          <cell r="CW1948">
            <v>0</v>
          </cell>
          <cell r="CX1948">
            <v>0</v>
          </cell>
          <cell r="CY1948">
            <v>0</v>
          </cell>
          <cell r="CZ1948">
            <v>6.4541399999999998</v>
          </cell>
          <cell r="DA1948">
            <v>0.82599999999999996</v>
          </cell>
          <cell r="DB1948">
            <v>0</v>
          </cell>
          <cell r="DC1948">
            <v>0.56700000000000006</v>
          </cell>
        </row>
        <row r="1949">
          <cell r="C1949" t="str">
            <v>WT6x139.5</v>
          </cell>
          <cell r="D1949" t="str">
            <v>T</v>
          </cell>
          <cell r="E1949">
            <v>139.5</v>
          </cell>
          <cell r="F1949">
            <v>41</v>
          </cell>
          <cell r="G1949">
            <v>7.93</v>
          </cell>
          <cell r="H1949">
            <v>0</v>
          </cell>
          <cell r="I1949">
            <v>0</v>
          </cell>
          <cell r="J1949">
            <v>13.1</v>
          </cell>
          <cell r="K1949">
            <v>0</v>
          </cell>
          <cell r="L1949">
            <v>0</v>
          </cell>
          <cell r="M1949">
            <v>1.53</v>
          </cell>
          <cell r="N1949">
            <v>2.4700000000000002</v>
          </cell>
          <cell r="O1949">
            <v>0</v>
          </cell>
          <cell r="P1949">
            <v>0</v>
          </cell>
          <cell r="Q1949">
            <v>0</v>
          </cell>
          <cell r="R1949">
            <v>3.07</v>
          </cell>
          <cell r="S1949">
            <v>3.375</v>
          </cell>
          <cell r="T1949">
            <v>0</v>
          </cell>
          <cell r="V1949">
            <v>0</v>
          </cell>
          <cell r="W1949">
            <v>2.0499999999999998</v>
          </cell>
          <cell r="X1949">
            <v>0</v>
          </cell>
          <cell r="Y1949">
            <v>0</v>
          </cell>
          <cell r="Z1949">
            <v>1.56</v>
          </cell>
          <cell r="AA1949">
            <v>0</v>
          </cell>
          <cell r="AB1949">
            <v>0</v>
          </cell>
          <cell r="AC1949">
            <v>3.17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141</v>
          </cell>
          <cell r="AJ1949">
            <v>51.9</v>
          </cell>
          <cell r="AK1949">
            <v>24.1</v>
          </cell>
          <cell r="AL1949">
            <v>1.86</v>
          </cell>
          <cell r="AM1949">
            <v>469</v>
          </cell>
          <cell r="AN1949">
            <v>110</v>
          </cell>
          <cell r="AO1949">
            <v>71.3</v>
          </cell>
          <cell r="AP1949">
            <v>3.38</v>
          </cell>
          <cell r="AQ1949">
            <v>0</v>
          </cell>
          <cell r="AR1949">
            <v>70.900000000000006</v>
          </cell>
          <cell r="AS1949">
            <v>267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3.94</v>
          </cell>
          <cell r="AZ1949">
            <v>0.95699999999999996</v>
          </cell>
          <cell r="BA1949">
            <v>0</v>
          </cell>
          <cell r="BB1949">
            <v>1</v>
          </cell>
          <cell r="BD1949" t="str">
            <v>WT155x207.5</v>
          </cell>
          <cell r="BE1949" t="str">
            <v>WT155x207.5</v>
          </cell>
          <cell r="BF1949">
            <v>207.7</v>
          </cell>
          <cell r="BG1949">
            <v>264.72392099999996</v>
          </cell>
          <cell r="BH1949">
            <v>20.150129999999997</v>
          </cell>
          <cell r="BI1949">
            <v>0</v>
          </cell>
          <cell r="BJ1949">
            <v>0</v>
          </cell>
          <cell r="BK1949">
            <v>33.287099999999995</v>
          </cell>
          <cell r="BL1949">
            <v>0</v>
          </cell>
          <cell r="BM1949">
            <v>0</v>
          </cell>
          <cell r="BN1949">
            <v>3.8877299999999999</v>
          </cell>
          <cell r="BO1949">
            <v>6.2762700000000002</v>
          </cell>
          <cell r="BP1949">
            <v>0</v>
          </cell>
          <cell r="BQ1949">
            <v>0</v>
          </cell>
          <cell r="BR1949">
            <v>0</v>
          </cell>
          <cell r="BS1949">
            <v>7.8008699999999997</v>
          </cell>
          <cell r="BT1949">
            <v>8.5758749999999999</v>
          </cell>
          <cell r="BU1949">
            <v>0</v>
          </cell>
          <cell r="BW1949">
            <v>0</v>
          </cell>
          <cell r="BX1949">
            <v>5.2090499999999995</v>
          </cell>
          <cell r="BY1949">
            <v>0</v>
          </cell>
          <cell r="BZ1949">
            <v>0</v>
          </cell>
          <cell r="CA1949">
            <v>3.9639600000000002</v>
          </cell>
          <cell r="CB1949">
            <v>0</v>
          </cell>
          <cell r="CC1949">
            <v>0</v>
          </cell>
          <cell r="CD1949">
            <v>3.17</v>
          </cell>
          <cell r="CE1949">
            <v>0</v>
          </cell>
          <cell r="CF1949">
            <v>0</v>
          </cell>
          <cell r="CG1949">
            <v>0</v>
          </cell>
          <cell r="CH1949">
            <v>0</v>
          </cell>
          <cell r="CI1949">
            <v>0</v>
          </cell>
          <cell r="CJ1949">
            <v>5878.110864542301</v>
          </cell>
          <cell r="CK1949">
            <v>851.49353124989989</v>
          </cell>
          <cell r="CL1949">
            <v>395.39487674610001</v>
          </cell>
          <cell r="CM1949">
            <v>4.7262599999999999</v>
          </cell>
          <cell r="CN1949">
            <v>19552.01415227191</v>
          </cell>
          <cell r="CO1949">
            <v>1804.7069063099998</v>
          </cell>
          <cell r="CP1949">
            <v>1169.7782038173</v>
          </cell>
          <cell r="CQ1949">
            <v>8.5885800000000003</v>
          </cell>
          <cell r="CR1949">
            <v>0</v>
          </cell>
          <cell r="CS1949">
            <v>2955.7309240854552</v>
          </cell>
          <cell r="CT1949">
            <v>71868.611051352389</v>
          </cell>
          <cell r="CU1949">
            <v>0</v>
          </cell>
          <cell r="CV1949">
            <v>0</v>
          </cell>
          <cell r="CW1949">
            <v>0</v>
          </cell>
          <cell r="CX1949">
            <v>0</v>
          </cell>
          <cell r="CY1949">
            <v>0</v>
          </cell>
          <cell r="CZ1949">
            <v>10.01154</v>
          </cell>
          <cell r="DA1949">
            <v>0.95699999999999996</v>
          </cell>
          <cell r="DB1949">
            <v>0</v>
          </cell>
          <cell r="DC1949">
            <v>1</v>
          </cell>
        </row>
        <row r="1950">
          <cell r="C1950" t="str">
            <v>WT6x15</v>
          </cell>
          <cell r="D1950" t="str">
            <v>F</v>
          </cell>
          <cell r="E1950">
            <v>15</v>
          </cell>
          <cell r="F1950">
            <v>4.4000000000000004</v>
          </cell>
          <cell r="G1950">
            <v>6.17</v>
          </cell>
          <cell r="H1950">
            <v>0</v>
          </cell>
          <cell r="I1950">
            <v>0</v>
          </cell>
          <cell r="J1950">
            <v>6.52</v>
          </cell>
          <cell r="K1950">
            <v>0</v>
          </cell>
          <cell r="L1950">
            <v>0</v>
          </cell>
          <cell r="M1950">
            <v>0.26</v>
          </cell>
          <cell r="N1950">
            <v>0.44</v>
          </cell>
          <cell r="O1950">
            <v>0</v>
          </cell>
          <cell r="P1950">
            <v>0</v>
          </cell>
          <cell r="Q1950">
            <v>0</v>
          </cell>
          <cell r="R1950">
            <v>0.74</v>
          </cell>
          <cell r="S1950">
            <v>1.125</v>
          </cell>
          <cell r="T1950">
            <v>0</v>
          </cell>
          <cell r="V1950">
            <v>0</v>
          </cell>
          <cell r="W1950">
            <v>1.27</v>
          </cell>
          <cell r="X1950">
            <v>0</v>
          </cell>
          <cell r="Y1950">
            <v>0</v>
          </cell>
          <cell r="Z1950">
            <v>0.33700000000000002</v>
          </cell>
          <cell r="AA1950">
            <v>0</v>
          </cell>
          <cell r="AB1950">
            <v>0</v>
          </cell>
          <cell r="AC1950">
            <v>20.9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13.5</v>
          </cell>
          <cell r="AJ1950">
            <v>4.83</v>
          </cell>
          <cell r="AK1950">
            <v>2.75</v>
          </cell>
          <cell r="AL1950">
            <v>1.75</v>
          </cell>
          <cell r="AM1950">
            <v>10.199999999999999</v>
          </cell>
          <cell r="AN1950">
            <v>4.78</v>
          </cell>
          <cell r="AO1950">
            <v>3.12</v>
          </cell>
          <cell r="AP1950">
            <v>1.52</v>
          </cell>
          <cell r="AQ1950">
            <v>0</v>
          </cell>
          <cell r="AR1950">
            <v>0.22800000000000001</v>
          </cell>
          <cell r="AS1950">
            <v>0.26700000000000002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2.5499999999999998</v>
          </cell>
          <cell r="AZ1950">
            <v>0.83</v>
          </cell>
          <cell r="BA1950">
            <v>0</v>
          </cell>
          <cell r="BB1950">
            <v>0.70799999999999996</v>
          </cell>
          <cell r="BD1950" t="str">
            <v>WT155x22.25</v>
          </cell>
          <cell r="BE1950" t="str">
            <v>WT155x22.25</v>
          </cell>
          <cell r="BF1950">
            <v>22.400000000000002</v>
          </cell>
          <cell r="BG1950">
            <v>28.409396400000002</v>
          </cell>
          <cell r="BH1950">
            <v>15.67797</v>
          </cell>
          <cell r="BI1950">
            <v>0</v>
          </cell>
          <cell r="BJ1950">
            <v>0</v>
          </cell>
          <cell r="BK1950">
            <v>16.567319999999999</v>
          </cell>
          <cell r="BL1950">
            <v>0</v>
          </cell>
          <cell r="BM1950">
            <v>0</v>
          </cell>
          <cell r="BN1950">
            <v>0.66066000000000003</v>
          </cell>
          <cell r="BO1950">
            <v>1.1180399999999999</v>
          </cell>
          <cell r="BP1950">
            <v>0</v>
          </cell>
          <cell r="BQ1950">
            <v>0</v>
          </cell>
          <cell r="BR1950">
            <v>0</v>
          </cell>
          <cell r="BS1950">
            <v>1.8803399999999999</v>
          </cell>
          <cell r="BT1950">
            <v>2.858625</v>
          </cell>
          <cell r="BU1950">
            <v>0</v>
          </cell>
          <cell r="BW1950">
            <v>0</v>
          </cell>
          <cell r="BX1950">
            <v>3.2270699999999999</v>
          </cell>
          <cell r="BY1950">
            <v>0</v>
          </cell>
          <cell r="BZ1950">
            <v>0</v>
          </cell>
          <cell r="CA1950">
            <v>0.85631699999999999</v>
          </cell>
          <cell r="CB1950">
            <v>0</v>
          </cell>
          <cell r="CC1950">
            <v>0</v>
          </cell>
          <cell r="CD1950">
            <v>20.9</v>
          </cell>
          <cell r="CE1950">
            <v>0</v>
          </cell>
          <cell r="CF1950">
            <v>0</v>
          </cell>
          <cell r="CG1950">
            <v>0</v>
          </cell>
          <cell r="CH1950">
            <v>0</v>
          </cell>
          <cell r="CI1950">
            <v>0</v>
          </cell>
          <cell r="CJ1950">
            <v>562.79784873277345</v>
          </cell>
          <cell r="CK1950">
            <v>79.24303961343</v>
          </cell>
          <cell r="CL1950">
            <v>45.117672657749999</v>
          </cell>
          <cell r="CM1950">
            <v>4.4467499999999998</v>
          </cell>
          <cell r="CN1950">
            <v>425.22504126476218</v>
          </cell>
          <cell r="CO1950">
            <v>78.422718292379997</v>
          </cell>
          <cell r="CP1950">
            <v>51.188050433519997</v>
          </cell>
          <cell r="CQ1950">
            <v>3.86232</v>
          </cell>
          <cell r="CR1950">
            <v>0</v>
          </cell>
          <cell r="CS1950">
            <v>9.5050303341535081</v>
          </cell>
          <cell r="CT1950">
            <v>71.868611051352389</v>
          </cell>
          <cell r="CU1950">
            <v>0</v>
          </cell>
          <cell r="CV1950">
            <v>0</v>
          </cell>
          <cell r="CW1950">
            <v>0</v>
          </cell>
          <cell r="CX1950">
            <v>0</v>
          </cell>
          <cell r="CY1950">
            <v>0</v>
          </cell>
          <cell r="CZ1950">
            <v>6.4795499999999997</v>
          </cell>
          <cell r="DA1950">
            <v>0.83</v>
          </cell>
          <cell r="DB1950">
            <v>0</v>
          </cell>
          <cell r="DC1950">
            <v>0.70599999999999996</v>
          </cell>
        </row>
        <row r="1951">
          <cell r="C1951" t="str">
            <v>WT6x152.5</v>
          </cell>
          <cell r="D1951" t="str">
            <v>T</v>
          </cell>
          <cell r="E1951">
            <v>152.5</v>
          </cell>
          <cell r="F1951">
            <v>44.8</v>
          </cell>
          <cell r="G1951">
            <v>8.16</v>
          </cell>
          <cell r="H1951">
            <v>0</v>
          </cell>
          <cell r="I1951">
            <v>0</v>
          </cell>
          <cell r="J1951">
            <v>13.2</v>
          </cell>
          <cell r="K1951">
            <v>0</v>
          </cell>
          <cell r="L1951">
            <v>0</v>
          </cell>
          <cell r="M1951">
            <v>1.63</v>
          </cell>
          <cell r="N1951">
            <v>2.71</v>
          </cell>
          <cell r="O1951">
            <v>0</v>
          </cell>
          <cell r="P1951">
            <v>0</v>
          </cell>
          <cell r="Q1951">
            <v>0</v>
          </cell>
          <cell r="R1951">
            <v>3.3</v>
          </cell>
          <cell r="S1951">
            <v>3.625</v>
          </cell>
          <cell r="T1951">
            <v>0</v>
          </cell>
          <cell r="V1951">
            <v>0</v>
          </cell>
          <cell r="W1951">
            <v>2.16</v>
          </cell>
          <cell r="X1951">
            <v>0</v>
          </cell>
          <cell r="Y1951">
            <v>0</v>
          </cell>
          <cell r="Z1951">
            <v>1.69</v>
          </cell>
          <cell r="AA1951">
            <v>0</v>
          </cell>
          <cell r="AB1951">
            <v>0</v>
          </cell>
          <cell r="AC1951">
            <v>2.99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162</v>
          </cell>
          <cell r="AJ1951">
            <v>59.1</v>
          </cell>
          <cell r="AK1951">
            <v>27</v>
          </cell>
          <cell r="AL1951">
            <v>1.9</v>
          </cell>
          <cell r="AM1951">
            <v>525</v>
          </cell>
          <cell r="AN1951">
            <v>122</v>
          </cell>
          <cell r="AO1951">
            <v>79.3</v>
          </cell>
          <cell r="AP1951">
            <v>3.42</v>
          </cell>
          <cell r="AQ1951">
            <v>0</v>
          </cell>
          <cell r="AR1951">
            <v>92</v>
          </cell>
          <cell r="AS1951">
            <v>356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4</v>
          </cell>
          <cell r="AZ1951">
            <v>0.95899999999999996</v>
          </cell>
          <cell r="BA1951">
            <v>0</v>
          </cell>
          <cell r="BB1951">
            <v>1</v>
          </cell>
          <cell r="BD1951" t="str">
            <v>WT155x227</v>
          </cell>
          <cell r="BE1951" t="str">
            <v>WT155x227</v>
          </cell>
          <cell r="BF1951">
            <v>227</v>
          </cell>
          <cell r="BG1951">
            <v>289.25930879999999</v>
          </cell>
          <cell r="BH1951">
            <v>20.734559999999998</v>
          </cell>
          <cell r="BI1951">
            <v>0</v>
          </cell>
          <cell r="BJ1951">
            <v>0</v>
          </cell>
          <cell r="BK1951">
            <v>33.541199999999996</v>
          </cell>
          <cell r="BL1951">
            <v>0</v>
          </cell>
          <cell r="BM1951">
            <v>0</v>
          </cell>
          <cell r="BN1951">
            <v>4.1418299999999997</v>
          </cell>
          <cell r="BO1951">
            <v>6.8861099999999995</v>
          </cell>
          <cell r="BP1951">
            <v>0</v>
          </cell>
          <cell r="BQ1951">
            <v>0</v>
          </cell>
          <cell r="BR1951">
            <v>0</v>
          </cell>
          <cell r="BS1951">
            <v>8.3852999999999991</v>
          </cell>
          <cell r="BT1951">
            <v>9.2111249999999991</v>
          </cell>
          <cell r="BU1951">
            <v>0</v>
          </cell>
          <cell r="BW1951">
            <v>0</v>
          </cell>
          <cell r="BX1951">
            <v>5.4885600000000005</v>
          </cell>
          <cell r="BY1951">
            <v>0</v>
          </cell>
          <cell r="BZ1951">
            <v>0</v>
          </cell>
          <cell r="CA1951">
            <v>4.2942900000000002</v>
          </cell>
          <cell r="CB1951">
            <v>0</v>
          </cell>
          <cell r="CC1951">
            <v>0</v>
          </cell>
          <cell r="CD1951">
            <v>2.99</v>
          </cell>
          <cell r="CE1951">
            <v>0</v>
          </cell>
          <cell r="CF1951">
            <v>0</v>
          </cell>
          <cell r="CG1951">
            <v>0</v>
          </cell>
          <cell r="CH1951">
            <v>0</v>
          </cell>
          <cell r="CI1951">
            <v>0</v>
          </cell>
          <cell r="CJ1951">
            <v>6753.5741847932813</v>
          </cell>
          <cell r="CK1951">
            <v>969.61980148110001</v>
          </cell>
          <cell r="CL1951">
            <v>442.97351336699995</v>
          </cell>
          <cell r="CM1951">
            <v>4.8278999999999996</v>
          </cell>
          <cell r="CN1951">
            <v>21886.583006274523</v>
          </cell>
          <cell r="CO1951">
            <v>2001.5840233619999</v>
          </cell>
          <cell r="CP1951">
            <v>1301.0296151852999</v>
          </cell>
          <cell r="CQ1951">
            <v>8.6902200000000001</v>
          </cell>
          <cell r="CR1951">
            <v>0</v>
          </cell>
          <cell r="CS1951">
            <v>3835.3631172900118</v>
          </cell>
          <cell r="CT1951">
            <v>95824.814735136504</v>
          </cell>
          <cell r="CU1951">
            <v>0</v>
          </cell>
          <cell r="CV1951">
            <v>0</v>
          </cell>
          <cell r="CW1951">
            <v>0</v>
          </cell>
          <cell r="CX1951">
            <v>0</v>
          </cell>
          <cell r="CY1951">
            <v>0</v>
          </cell>
          <cell r="CZ1951">
            <v>10.164</v>
          </cell>
          <cell r="DA1951">
            <v>0.95899999999999996</v>
          </cell>
          <cell r="DB1951">
            <v>0</v>
          </cell>
          <cell r="DC1951">
            <v>1</v>
          </cell>
        </row>
        <row r="1952">
          <cell r="C1952" t="str">
            <v>WT6x168</v>
          </cell>
          <cell r="D1952" t="str">
            <v>T</v>
          </cell>
          <cell r="E1952">
            <v>168</v>
          </cell>
          <cell r="F1952">
            <v>49.4</v>
          </cell>
          <cell r="G1952">
            <v>8.41</v>
          </cell>
          <cell r="H1952">
            <v>0</v>
          </cell>
          <cell r="I1952">
            <v>0</v>
          </cell>
          <cell r="J1952">
            <v>13.4</v>
          </cell>
          <cell r="K1952">
            <v>0</v>
          </cell>
          <cell r="L1952">
            <v>0</v>
          </cell>
          <cell r="M1952">
            <v>1.78</v>
          </cell>
          <cell r="N1952">
            <v>2.96</v>
          </cell>
          <cell r="O1952">
            <v>0</v>
          </cell>
          <cell r="P1952">
            <v>0</v>
          </cell>
          <cell r="Q1952">
            <v>0</v>
          </cell>
          <cell r="R1952">
            <v>3.55</v>
          </cell>
          <cell r="S1952">
            <v>3.875</v>
          </cell>
          <cell r="T1952">
            <v>0</v>
          </cell>
          <cell r="V1952">
            <v>0</v>
          </cell>
          <cell r="W1952">
            <v>2.31</v>
          </cell>
          <cell r="X1952">
            <v>0</v>
          </cell>
          <cell r="Y1952">
            <v>0</v>
          </cell>
          <cell r="Z1952">
            <v>1.84</v>
          </cell>
          <cell r="AA1952">
            <v>0</v>
          </cell>
          <cell r="AB1952">
            <v>0</v>
          </cell>
          <cell r="AC1952">
            <v>2.74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190</v>
          </cell>
          <cell r="AJ1952">
            <v>68.400000000000006</v>
          </cell>
          <cell r="AK1952">
            <v>31.2</v>
          </cell>
          <cell r="AL1952">
            <v>1.96</v>
          </cell>
          <cell r="AM1952">
            <v>593</v>
          </cell>
          <cell r="AN1952">
            <v>137</v>
          </cell>
          <cell r="AO1952">
            <v>88.6</v>
          </cell>
          <cell r="AP1952">
            <v>3.47</v>
          </cell>
          <cell r="AQ1952">
            <v>0</v>
          </cell>
          <cell r="AR1952">
            <v>120</v>
          </cell>
          <cell r="AS1952">
            <v>481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4.07</v>
          </cell>
          <cell r="AZ1952">
            <v>0.95799999999999996</v>
          </cell>
          <cell r="BA1952">
            <v>0</v>
          </cell>
          <cell r="BB1952">
            <v>1</v>
          </cell>
          <cell r="BD1952" t="str">
            <v>WT155x250</v>
          </cell>
          <cell r="BE1952" t="str">
            <v>WT155x250</v>
          </cell>
          <cell r="BF1952">
            <v>250.1</v>
          </cell>
          <cell r="BG1952">
            <v>318.96004139999997</v>
          </cell>
          <cell r="BH1952">
            <v>21.369810000000001</v>
          </cell>
          <cell r="BI1952">
            <v>0</v>
          </cell>
          <cell r="BJ1952">
            <v>0</v>
          </cell>
          <cell r="BK1952">
            <v>34.049399999999999</v>
          </cell>
          <cell r="BL1952">
            <v>0</v>
          </cell>
          <cell r="BM1952">
            <v>0</v>
          </cell>
          <cell r="BN1952">
            <v>4.5229799999999996</v>
          </cell>
          <cell r="BO1952">
            <v>7.5213599999999996</v>
          </cell>
          <cell r="BP1952">
            <v>0</v>
          </cell>
          <cell r="BQ1952">
            <v>0</v>
          </cell>
          <cell r="BR1952">
            <v>0</v>
          </cell>
          <cell r="BS1952">
            <v>9.0205500000000001</v>
          </cell>
          <cell r="BT1952">
            <v>9.8463750000000001</v>
          </cell>
          <cell r="BU1952">
            <v>0</v>
          </cell>
          <cell r="BW1952">
            <v>0</v>
          </cell>
          <cell r="BX1952">
            <v>5.8697099999999995</v>
          </cell>
          <cell r="BY1952">
            <v>0</v>
          </cell>
          <cell r="BZ1952">
            <v>0</v>
          </cell>
          <cell r="CA1952">
            <v>4.67544</v>
          </cell>
          <cell r="CB1952">
            <v>0</v>
          </cell>
          <cell r="CC1952">
            <v>0</v>
          </cell>
          <cell r="CD1952">
            <v>2.74</v>
          </cell>
          <cell r="CE1952">
            <v>0</v>
          </cell>
          <cell r="CF1952">
            <v>0</v>
          </cell>
          <cell r="CG1952">
            <v>0</v>
          </cell>
          <cell r="CH1952">
            <v>0</v>
          </cell>
          <cell r="CI1952">
            <v>0</v>
          </cell>
          <cell r="CJ1952">
            <v>7920.8586117945897</v>
          </cell>
          <cell r="CK1952">
            <v>1122.1995671964</v>
          </cell>
          <cell r="CL1952">
            <v>511.88050433519993</v>
          </cell>
          <cell r="CM1952">
            <v>4.9803600000000001</v>
          </cell>
          <cell r="CN1952">
            <v>24721.416614706272</v>
          </cell>
          <cell r="CO1952">
            <v>2247.6804196769999</v>
          </cell>
          <cell r="CP1952">
            <v>1453.6093809005997</v>
          </cell>
          <cell r="CQ1952">
            <v>8.8172700000000006</v>
          </cell>
          <cell r="CR1952">
            <v>0</v>
          </cell>
          <cell r="CS1952">
            <v>5002.6475442913197</v>
          </cell>
          <cell r="CT1952">
            <v>129471.16822359737</v>
          </cell>
          <cell r="CU1952">
            <v>0</v>
          </cell>
          <cell r="CV1952">
            <v>0</v>
          </cell>
          <cell r="CW1952">
            <v>0</v>
          </cell>
          <cell r="CX1952">
            <v>0</v>
          </cell>
          <cell r="CY1952">
            <v>0</v>
          </cell>
          <cell r="CZ1952">
            <v>10.34187</v>
          </cell>
          <cell r="DA1952">
            <v>0.95799999999999996</v>
          </cell>
          <cell r="DB1952">
            <v>0</v>
          </cell>
          <cell r="DC1952">
            <v>1</v>
          </cell>
        </row>
        <row r="1953">
          <cell r="C1953" t="str">
            <v>WT6x17.5</v>
          </cell>
          <cell r="D1953" t="str">
            <v>F</v>
          </cell>
          <cell r="E1953">
            <v>17.5</v>
          </cell>
          <cell r="F1953">
            <v>5.17</v>
          </cell>
          <cell r="G1953">
            <v>6.25</v>
          </cell>
          <cell r="H1953">
            <v>0</v>
          </cell>
          <cell r="I1953">
            <v>0</v>
          </cell>
          <cell r="J1953">
            <v>6.56</v>
          </cell>
          <cell r="K1953">
            <v>0</v>
          </cell>
          <cell r="L1953">
            <v>0</v>
          </cell>
          <cell r="M1953">
            <v>0.3</v>
          </cell>
          <cell r="N1953">
            <v>0.52</v>
          </cell>
          <cell r="O1953">
            <v>0</v>
          </cell>
          <cell r="P1953">
            <v>0</v>
          </cell>
          <cell r="Q1953">
            <v>0</v>
          </cell>
          <cell r="R1953">
            <v>0.82</v>
          </cell>
          <cell r="S1953">
            <v>1.1875</v>
          </cell>
          <cell r="T1953">
            <v>0</v>
          </cell>
          <cell r="V1953">
            <v>0</v>
          </cell>
          <cell r="W1953">
            <v>1.3</v>
          </cell>
          <cell r="X1953">
            <v>0</v>
          </cell>
          <cell r="Y1953">
            <v>0</v>
          </cell>
          <cell r="Z1953">
            <v>0.39400000000000002</v>
          </cell>
          <cell r="AA1953">
            <v>0</v>
          </cell>
          <cell r="AB1953">
            <v>0</v>
          </cell>
          <cell r="AC1953">
            <v>18.100000000000001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16</v>
          </cell>
          <cell r="AJ1953">
            <v>5.71</v>
          </cell>
          <cell r="AK1953">
            <v>3.23</v>
          </cell>
          <cell r="AL1953">
            <v>1.76</v>
          </cell>
          <cell r="AM1953">
            <v>12.2</v>
          </cell>
          <cell r="AN1953">
            <v>5.73</v>
          </cell>
          <cell r="AO1953">
            <v>3.73</v>
          </cell>
          <cell r="AP1953">
            <v>1.54</v>
          </cell>
          <cell r="AQ1953">
            <v>0</v>
          </cell>
          <cell r="AR1953">
            <v>0.36899999999999999</v>
          </cell>
          <cell r="AS1953">
            <v>0.437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2.56</v>
          </cell>
          <cell r="AZ1953">
            <v>0.83499999999999996</v>
          </cell>
          <cell r="BA1953">
            <v>0</v>
          </cell>
          <cell r="BB1953">
            <v>0.85499999999999998</v>
          </cell>
          <cell r="BD1953" t="str">
            <v>WT155x26</v>
          </cell>
          <cell r="BE1953" t="str">
            <v>WT155x26</v>
          </cell>
          <cell r="BF1953">
            <v>26.1</v>
          </cell>
          <cell r="BG1953">
            <v>33.381040769999998</v>
          </cell>
          <cell r="BH1953">
            <v>15.88125</v>
          </cell>
          <cell r="BI1953">
            <v>0</v>
          </cell>
          <cell r="BJ1953">
            <v>0</v>
          </cell>
          <cell r="BK1953">
            <v>16.668959999999998</v>
          </cell>
          <cell r="BL1953">
            <v>0</v>
          </cell>
          <cell r="BM1953">
            <v>0</v>
          </cell>
          <cell r="BN1953">
            <v>0.76229999999999998</v>
          </cell>
          <cell r="BO1953">
            <v>1.3213200000000001</v>
          </cell>
          <cell r="BP1953">
            <v>0</v>
          </cell>
          <cell r="BQ1953">
            <v>0</v>
          </cell>
          <cell r="BR1953">
            <v>0</v>
          </cell>
          <cell r="BS1953">
            <v>2.0836199999999998</v>
          </cell>
          <cell r="BT1953">
            <v>3.0174374999999998</v>
          </cell>
          <cell r="BU1953">
            <v>0</v>
          </cell>
          <cell r="BW1953">
            <v>0</v>
          </cell>
          <cell r="BX1953">
            <v>3.3033000000000001</v>
          </cell>
          <cell r="BY1953">
            <v>0</v>
          </cell>
          <cell r="BZ1953">
            <v>0</v>
          </cell>
          <cell r="CA1953">
            <v>1.0011540000000001</v>
          </cell>
          <cell r="CB1953">
            <v>0</v>
          </cell>
          <cell r="CC1953">
            <v>0</v>
          </cell>
          <cell r="CD1953">
            <v>18.100000000000001</v>
          </cell>
          <cell r="CE1953">
            <v>0</v>
          </cell>
          <cell r="CF1953">
            <v>0</v>
          </cell>
          <cell r="CG1953">
            <v>0</v>
          </cell>
          <cell r="CH1953">
            <v>0</v>
          </cell>
          <cell r="CI1953">
            <v>0</v>
          </cell>
          <cell r="CJ1953">
            <v>667.01967257217598</v>
          </cell>
          <cell r="CK1953">
            <v>93.680694863909991</v>
          </cell>
          <cell r="CL1953">
            <v>52.99275733983</v>
          </cell>
          <cell r="CM1953">
            <v>4.4721599999999997</v>
          </cell>
          <cell r="CN1953">
            <v>508.60250033628415</v>
          </cell>
          <cell r="CO1953">
            <v>94.008823392330001</v>
          </cell>
          <cell r="CP1953">
            <v>61.195970550329996</v>
          </cell>
          <cell r="CQ1953">
            <v>3.9131399999999998</v>
          </cell>
          <cell r="CR1953">
            <v>0</v>
          </cell>
          <cell r="CS1953">
            <v>15.383141198695808</v>
          </cell>
          <cell r="CT1953">
            <v>117.62765179565915</v>
          </cell>
          <cell r="CU1953">
            <v>0</v>
          </cell>
          <cell r="CV1953">
            <v>0</v>
          </cell>
          <cell r="CW1953">
            <v>0</v>
          </cell>
          <cell r="CX1953">
            <v>0</v>
          </cell>
          <cell r="CY1953">
            <v>0</v>
          </cell>
          <cell r="CZ1953">
            <v>6.5049599999999996</v>
          </cell>
          <cell r="DA1953">
            <v>0.83499999999999996</v>
          </cell>
          <cell r="DB1953">
            <v>0</v>
          </cell>
          <cell r="DC1953">
            <v>0.85199999999999998</v>
          </cell>
        </row>
        <row r="1954">
          <cell r="C1954" t="str">
            <v>WT6x20</v>
          </cell>
          <cell r="D1954" t="str">
            <v>F</v>
          </cell>
          <cell r="E1954">
            <v>20</v>
          </cell>
          <cell r="F1954">
            <v>5.84</v>
          </cell>
          <cell r="G1954">
            <v>5.97</v>
          </cell>
          <cell r="H1954">
            <v>0</v>
          </cell>
          <cell r="I1954">
            <v>0</v>
          </cell>
          <cell r="J1954">
            <v>8.01</v>
          </cell>
          <cell r="K1954">
            <v>0</v>
          </cell>
          <cell r="L1954">
            <v>0</v>
          </cell>
          <cell r="M1954">
            <v>0.29499999999999998</v>
          </cell>
          <cell r="N1954">
            <v>0.51500000000000001</v>
          </cell>
          <cell r="O1954">
            <v>0</v>
          </cell>
          <cell r="P1954">
            <v>0</v>
          </cell>
          <cell r="Q1954">
            <v>0</v>
          </cell>
          <cell r="R1954">
            <v>1.02</v>
          </cell>
          <cell r="S1954">
            <v>1.375</v>
          </cell>
          <cell r="T1954">
            <v>0</v>
          </cell>
          <cell r="V1954">
            <v>0</v>
          </cell>
          <cell r="W1954">
            <v>1.0900000000000001</v>
          </cell>
          <cell r="X1954">
            <v>0</v>
          </cell>
          <cell r="Y1954">
            <v>0</v>
          </cell>
          <cell r="Z1954">
            <v>0.36499999999999999</v>
          </cell>
          <cell r="AA1954">
            <v>0</v>
          </cell>
          <cell r="AB1954">
            <v>0</v>
          </cell>
          <cell r="AC1954">
            <v>16.8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14.4</v>
          </cell>
          <cell r="AJ1954">
            <v>5.28</v>
          </cell>
          <cell r="AK1954">
            <v>2.95</v>
          </cell>
          <cell r="AL1954">
            <v>1.57</v>
          </cell>
          <cell r="AM1954">
            <v>22</v>
          </cell>
          <cell r="AN1954">
            <v>8.3800000000000008</v>
          </cell>
          <cell r="AO1954">
            <v>5.5</v>
          </cell>
          <cell r="AP1954">
            <v>1.94</v>
          </cell>
          <cell r="AQ1954">
            <v>0</v>
          </cell>
          <cell r="AR1954">
            <v>0.45200000000000001</v>
          </cell>
          <cell r="AS1954">
            <v>0.62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2.63</v>
          </cell>
          <cell r="AZ1954">
            <v>0.9</v>
          </cell>
          <cell r="BA1954">
            <v>0</v>
          </cell>
          <cell r="BB1954">
            <v>0.88500000000000001</v>
          </cell>
          <cell r="BD1954" t="str">
            <v>WT155x30</v>
          </cell>
          <cell r="BE1954" t="str">
            <v>WT155x30</v>
          </cell>
          <cell r="BF1954">
            <v>29.8</v>
          </cell>
          <cell r="BG1954">
            <v>37.707017039999997</v>
          </cell>
          <cell r="BH1954">
            <v>15.16977</v>
          </cell>
          <cell r="BI1954">
            <v>0</v>
          </cell>
          <cell r="BJ1954">
            <v>0</v>
          </cell>
          <cell r="BK1954">
            <v>20.35341</v>
          </cell>
          <cell r="BL1954">
            <v>0</v>
          </cell>
          <cell r="BM1954">
            <v>0</v>
          </cell>
          <cell r="BN1954">
            <v>0.7495949999999999</v>
          </cell>
          <cell r="BO1954">
            <v>1.3086150000000001</v>
          </cell>
          <cell r="BP1954">
            <v>0</v>
          </cell>
          <cell r="BQ1954">
            <v>0</v>
          </cell>
          <cell r="BR1954">
            <v>0</v>
          </cell>
          <cell r="BS1954">
            <v>2.5918199999999998</v>
          </cell>
          <cell r="BT1954">
            <v>3.4938750000000001</v>
          </cell>
          <cell r="BU1954">
            <v>0</v>
          </cell>
          <cell r="BW1954">
            <v>0</v>
          </cell>
          <cell r="BX1954">
            <v>2.7696900000000002</v>
          </cell>
          <cell r="BY1954">
            <v>0</v>
          </cell>
          <cell r="BZ1954">
            <v>0</v>
          </cell>
          <cell r="CA1954">
            <v>0.92746499999999998</v>
          </cell>
          <cell r="CB1954">
            <v>0</v>
          </cell>
          <cell r="CC1954">
            <v>0</v>
          </cell>
          <cell r="CD1954">
            <v>16.8</v>
          </cell>
          <cell r="CE1954">
            <v>0</v>
          </cell>
          <cell r="CF1954">
            <v>0</v>
          </cell>
          <cell r="CG1954">
            <v>0</v>
          </cell>
          <cell r="CH1954">
            <v>0</v>
          </cell>
          <cell r="CI1954">
            <v>0</v>
          </cell>
          <cell r="CJ1954">
            <v>600.3177053149584</v>
          </cell>
          <cell r="CK1954">
            <v>86.625931502879993</v>
          </cell>
          <cell r="CL1954">
            <v>48.398957941950002</v>
          </cell>
          <cell r="CM1954">
            <v>3.9893700000000001</v>
          </cell>
          <cell r="CN1954">
            <v>917.15204978674194</v>
          </cell>
          <cell r="CO1954">
            <v>137.48585340798002</v>
          </cell>
          <cell r="CP1954">
            <v>90.235345315499998</v>
          </cell>
          <cell r="CQ1954">
            <v>4.9295399999999994</v>
          </cell>
          <cell r="CR1954">
            <v>0</v>
          </cell>
          <cell r="CS1954">
            <v>18.843305750163971</v>
          </cell>
          <cell r="CT1954">
            <v>166.88591330276583</v>
          </cell>
          <cell r="CU1954">
            <v>0</v>
          </cell>
          <cell r="CV1954">
            <v>0</v>
          </cell>
          <cell r="CW1954">
            <v>0</v>
          </cell>
          <cell r="CX1954">
            <v>0</v>
          </cell>
          <cell r="CY1954">
            <v>0</v>
          </cell>
          <cell r="CZ1954">
            <v>6.6828299999999992</v>
          </cell>
          <cell r="DA1954">
            <v>0.9</v>
          </cell>
          <cell r="DB1954">
            <v>0</v>
          </cell>
          <cell r="DC1954">
            <v>0.88300000000000001</v>
          </cell>
        </row>
        <row r="1955">
          <cell r="C1955" t="str">
            <v>WT6x22.5</v>
          </cell>
          <cell r="D1955" t="str">
            <v>F</v>
          </cell>
          <cell r="E1955">
            <v>22.5</v>
          </cell>
          <cell r="F1955">
            <v>6.56</v>
          </cell>
          <cell r="G1955">
            <v>6.03</v>
          </cell>
          <cell r="H1955">
            <v>0</v>
          </cell>
          <cell r="I1955">
            <v>0</v>
          </cell>
          <cell r="J1955">
            <v>8.0500000000000007</v>
          </cell>
          <cell r="K1955">
            <v>0</v>
          </cell>
          <cell r="L1955">
            <v>0</v>
          </cell>
          <cell r="M1955">
            <v>0.33500000000000002</v>
          </cell>
          <cell r="N1955">
            <v>0.57499999999999996</v>
          </cell>
          <cell r="O1955">
            <v>0</v>
          </cell>
          <cell r="P1955">
            <v>0</v>
          </cell>
          <cell r="Q1955">
            <v>0</v>
          </cell>
          <cell r="R1955">
            <v>1.08</v>
          </cell>
          <cell r="S1955">
            <v>1.375</v>
          </cell>
          <cell r="T1955">
            <v>0</v>
          </cell>
          <cell r="V1955">
            <v>0</v>
          </cell>
          <cell r="W1955">
            <v>1.1299999999999999</v>
          </cell>
          <cell r="X1955">
            <v>0</v>
          </cell>
          <cell r="Y1955">
            <v>0</v>
          </cell>
          <cell r="Z1955">
            <v>0.40799999999999997</v>
          </cell>
          <cell r="AA1955">
            <v>0</v>
          </cell>
          <cell r="AB1955">
            <v>0</v>
          </cell>
          <cell r="AC1955">
            <v>14.8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16.600000000000001</v>
          </cell>
          <cell r="AJ1955">
            <v>6.1</v>
          </cell>
          <cell r="AK1955">
            <v>3.39</v>
          </cell>
          <cell r="AL1955">
            <v>1.59</v>
          </cell>
          <cell r="AM1955">
            <v>25</v>
          </cell>
          <cell r="AN1955">
            <v>9.4700000000000006</v>
          </cell>
          <cell r="AO1955">
            <v>6.21</v>
          </cell>
          <cell r="AP1955">
            <v>1.95</v>
          </cell>
          <cell r="AQ1955">
            <v>0</v>
          </cell>
          <cell r="AR1955">
            <v>0.627</v>
          </cell>
          <cell r="AS1955">
            <v>0.88500000000000001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2.66</v>
          </cell>
          <cell r="AZ1955">
            <v>0.9</v>
          </cell>
          <cell r="BA1955">
            <v>0</v>
          </cell>
          <cell r="BB1955">
            <v>0.998</v>
          </cell>
          <cell r="BD1955" t="str">
            <v>WT155x33.5</v>
          </cell>
          <cell r="BE1955" t="str">
            <v>WT155x33.5</v>
          </cell>
          <cell r="BF1955">
            <v>33.5</v>
          </cell>
          <cell r="BG1955">
            <v>42.355827359999992</v>
          </cell>
          <cell r="BH1955">
            <v>15.322229999999999</v>
          </cell>
          <cell r="BI1955">
            <v>0</v>
          </cell>
          <cell r="BJ1955">
            <v>0</v>
          </cell>
          <cell r="BK1955">
            <v>20.45505</v>
          </cell>
          <cell r="BL1955">
            <v>0</v>
          </cell>
          <cell r="BM1955">
            <v>0</v>
          </cell>
          <cell r="BN1955">
            <v>0.85123500000000007</v>
          </cell>
          <cell r="BO1955">
            <v>1.4610749999999999</v>
          </cell>
          <cell r="BP1955">
            <v>0</v>
          </cell>
          <cell r="BQ1955">
            <v>0</v>
          </cell>
          <cell r="BR1955">
            <v>0</v>
          </cell>
          <cell r="BS1955">
            <v>2.7442800000000003</v>
          </cell>
          <cell r="BT1955">
            <v>3.4938750000000001</v>
          </cell>
          <cell r="BU1955">
            <v>0</v>
          </cell>
          <cell r="BW1955">
            <v>0</v>
          </cell>
          <cell r="BX1955">
            <v>2.8713299999999995</v>
          </cell>
          <cell r="BY1955">
            <v>0</v>
          </cell>
          <cell r="BZ1955">
            <v>0</v>
          </cell>
          <cell r="CA1955">
            <v>1.0367279999999999</v>
          </cell>
          <cell r="CB1955">
            <v>0</v>
          </cell>
          <cell r="CC1955">
            <v>0</v>
          </cell>
          <cell r="CD1955">
            <v>14.8</v>
          </cell>
          <cell r="CE1955">
            <v>0</v>
          </cell>
          <cell r="CF1955">
            <v>0</v>
          </cell>
          <cell r="CG1955">
            <v>0</v>
          </cell>
          <cell r="CH1955">
            <v>0</v>
          </cell>
          <cell r="CI1955">
            <v>0</v>
          </cell>
          <cell r="CJ1955">
            <v>692.03291029363265</v>
          </cell>
          <cell r="CK1955">
            <v>100.07920116809998</v>
          </cell>
          <cell r="CL1955">
            <v>55.617785567189998</v>
          </cell>
          <cell r="CM1955">
            <v>4.0401899999999999</v>
          </cell>
          <cell r="CN1955">
            <v>1042.2182383940249</v>
          </cell>
          <cell r="CO1955">
            <v>155.36885820686999</v>
          </cell>
          <cell r="CP1955">
            <v>101.88390807440999</v>
          </cell>
          <cell r="CQ1955">
            <v>4.9549499999999993</v>
          </cell>
          <cell r="CR1955">
            <v>0</v>
          </cell>
          <cell r="CS1955">
            <v>26.138833418922147</v>
          </cell>
          <cell r="CT1955">
            <v>238.21618269830284</v>
          </cell>
          <cell r="CU1955">
            <v>0</v>
          </cell>
          <cell r="CV1955">
            <v>0</v>
          </cell>
          <cell r="CW1955">
            <v>0</v>
          </cell>
          <cell r="CX1955">
            <v>0</v>
          </cell>
          <cell r="CY1955">
            <v>0</v>
          </cell>
          <cell r="CZ1955">
            <v>6.7590599999999998</v>
          </cell>
          <cell r="DA1955">
            <v>0.9</v>
          </cell>
          <cell r="DB1955">
            <v>0</v>
          </cell>
          <cell r="DC1955">
            <v>1</v>
          </cell>
        </row>
        <row r="1956">
          <cell r="C1956" t="str">
            <v>WT6x25</v>
          </cell>
          <cell r="D1956" t="str">
            <v>F</v>
          </cell>
          <cell r="E1956">
            <v>25</v>
          </cell>
          <cell r="F1956">
            <v>7.3</v>
          </cell>
          <cell r="G1956">
            <v>6.1</v>
          </cell>
          <cell r="H1956">
            <v>0</v>
          </cell>
          <cell r="I1956">
            <v>0</v>
          </cell>
          <cell r="J1956">
            <v>8.08</v>
          </cell>
          <cell r="K1956">
            <v>0</v>
          </cell>
          <cell r="L1956">
            <v>0</v>
          </cell>
          <cell r="M1956">
            <v>0.37</v>
          </cell>
          <cell r="N1956">
            <v>0.64</v>
          </cell>
          <cell r="O1956">
            <v>0</v>
          </cell>
          <cell r="P1956">
            <v>0</v>
          </cell>
          <cell r="Q1956">
            <v>0</v>
          </cell>
          <cell r="R1956">
            <v>1.1399999999999999</v>
          </cell>
          <cell r="S1956">
            <v>1.5</v>
          </cell>
          <cell r="T1956">
            <v>0</v>
          </cell>
          <cell r="V1956">
            <v>0</v>
          </cell>
          <cell r="W1956">
            <v>1.17</v>
          </cell>
          <cell r="X1956">
            <v>0</v>
          </cell>
          <cell r="Y1956">
            <v>0</v>
          </cell>
          <cell r="Z1956">
            <v>0.45200000000000001</v>
          </cell>
          <cell r="AA1956">
            <v>0</v>
          </cell>
          <cell r="AB1956">
            <v>0</v>
          </cell>
          <cell r="AC1956">
            <v>13.4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18.7</v>
          </cell>
          <cell r="AJ1956">
            <v>6.88</v>
          </cell>
          <cell r="AK1956">
            <v>3.79</v>
          </cell>
          <cell r="AL1956">
            <v>1.6</v>
          </cell>
          <cell r="AM1956">
            <v>28.2</v>
          </cell>
          <cell r="AN1956">
            <v>10.6</v>
          </cell>
          <cell r="AO1956">
            <v>6.97</v>
          </cell>
          <cell r="AP1956">
            <v>1.96</v>
          </cell>
          <cell r="AQ1956">
            <v>0</v>
          </cell>
          <cell r="AR1956">
            <v>0.85499999999999998</v>
          </cell>
          <cell r="AS1956">
            <v>1.23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2.67</v>
          </cell>
          <cell r="AZ1956">
            <v>0.89900000000000002</v>
          </cell>
          <cell r="BA1956">
            <v>0</v>
          </cell>
          <cell r="BB1956">
            <v>1</v>
          </cell>
          <cell r="BD1956" t="str">
            <v>WT155x37</v>
          </cell>
          <cell r="BE1956" t="str">
            <v>WT155x37</v>
          </cell>
          <cell r="BF1956">
            <v>37.300000000000004</v>
          </cell>
          <cell r="BG1956">
            <v>47.133771299999999</v>
          </cell>
          <cell r="BH1956">
            <v>15.500099999999998</v>
          </cell>
          <cell r="BI1956">
            <v>0</v>
          </cell>
          <cell r="BJ1956">
            <v>0</v>
          </cell>
          <cell r="BK1956">
            <v>20.531279999999999</v>
          </cell>
          <cell r="BL1956">
            <v>0</v>
          </cell>
          <cell r="BM1956">
            <v>0</v>
          </cell>
          <cell r="BN1956">
            <v>0.94016999999999995</v>
          </cell>
          <cell r="BO1956">
            <v>1.6262399999999999</v>
          </cell>
          <cell r="BP1956">
            <v>0</v>
          </cell>
          <cell r="BQ1956">
            <v>0</v>
          </cell>
          <cell r="BR1956">
            <v>0</v>
          </cell>
          <cell r="BS1956">
            <v>2.8967399999999999</v>
          </cell>
          <cell r="BT1956">
            <v>3.8114999999999997</v>
          </cell>
          <cell r="BU1956">
            <v>0</v>
          </cell>
          <cell r="BW1956">
            <v>0</v>
          </cell>
          <cell r="BX1956">
            <v>2.9729699999999997</v>
          </cell>
          <cell r="BY1956">
            <v>0</v>
          </cell>
          <cell r="BZ1956">
            <v>0</v>
          </cell>
          <cell r="CA1956">
            <v>1.1485320000000001</v>
          </cell>
          <cell r="CB1956">
            <v>0</v>
          </cell>
          <cell r="CC1956">
            <v>0</v>
          </cell>
          <cell r="CD1956">
            <v>13.4</v>
          </cell>
          <cell r="CE1956">
            <v>0</v>
          </cell>
          <cell r="CF1956">
            <v>0</v>
          </cell>
          <cell r="CG1956">
            <v>0</v>
          </cell>
          <cell r="CH1956">
            <v>0</v>
          </cell>
          <cell r="CI1956">
            <v>0</v>
          </cell>
          <cell r="CJ1956">
            <v>779.57924231873062</v>
          </cell>
          <cell r="CK1956">
            <v>112.87621377647999</v>
          </cell>
          <cell r="CL1956">
            <v>62.180356135589996</v>
          </cell>
          <cell r="CM1956">
            <v>4.0655999999999999</v>
          </cell>
          <cell r="CN1956">
            <v>1175.6221729084602</v>
          </cell>
          <cell r="CO1956">
            <v>173.90812006259998</v>
          </cell>
          <cell r="CP1956">
            <v>114.35279215436999</v>
          </cell>
          <cell r="CQ1956">
            <v>4.9803600000000001</v>
          </cell>
          <cell r="CR1956">
            <v>0</v>
          </cell>
          <cell r="CS1956">
            <v>35.643863753075657</v>
          </cell>
          <cell r="CT1956">
            <v>331.08011832645479</v>
          </cell>
          <cell r="CU1956">
            <v>0</v>
          </cell>
          <cell r="CV1956">
            <v>0</v>
          </cell>
          <cell r="CW1956">
            <v>0</v>
          </cell>
          <cell r="CX1956">
            <v>0</v>
          </cell>
          <cell r="CY1956">
            <v>0</v>
          </cell>
          <cell r="CZ1956">
            <v>6.7844699999999998</v>
          </cell>
          <cell r="DA1956">
            <v>0.89900000000000002</v>
          </cell>
          <cell r="DB1956">
            <v>0</v>
          </cell>
          <cell r="DC1956">
            <v>1</v>
          </cell>
        </row>
        <row r="1957">
          <cell r="C1957" t="str">
            <v>WT6x26.5</v>
          </cell>
          <cell r="D1957" t="str">
            <v>F</v>
          </cell>
          <cell r="E1957">
            <v>26.5</v>
          </cell>
          <cell r="F1957">
            <v>7.78</v>
          </cell>
          <cell r="G1957">
            <v>6.03</v>
          </cell>
          <cell r="H1957">
            <v>0</v>
          </cell>
          <cell r="I1957">
            <v>0</v>
          </cell>
          <cell r="J1957">
            <v>9.99</v>
          </cell>
          <cell r="K1957">
            <v>0</v>
          </cell>
          <cell r="L1957">
            <v>0</v>
          </cell>
          <cell r="M1957">
            <v>0.34499999999999997</v>
          </cell>
          <cell r="N1957">
            <v>0.57499999999999996</v>
          </cell>
          <cell r="O1957">
            <v>0</v>
          </cell>
          <cell r="P1957">
            <v>0</v>
          </cell>
          <cell r="Q1957">
            <v>0</v>
          </cell>
          <cell r="R1957">
            <v>1.17</v>
          </cell>
          <cell r="S1957">
            <v>1.375</v>
          </cell>
          <cell r="T1957">
            <v>0</v>
          </cell>
          <cell r="V1957">
            <v>0</v>
          </cell>
          <cell r="W1957">
            <v>1.02</v>
          </cell>
          <cell r="X1957">
            <v>0</v>
          </cell>
          <cell r="Y1957">
            <v>0</v>
          </cell>
          <cell r="Z1957">
            <v>0.38900000000000001</v>
          </cell>
          <cell r="AA1957">
            <v>0</v>
          </cell>
          <cell r="AB1957">
            <v>0</v>
          </cell>
          <cell r="AC1957">
            <v>14.1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17.7</v>
          </cell>
          <cell r="AJ1957">
            <v>6.46</v>
          </cell>
          <cell r="AK1957">
            <v>3.54</v>
          </cell>
          <cell r="AL1957">
            <v>1.51</v>
          </cell>
          <cell r="AM1957">
            <v>47.9</v>
          </cell>
          <cell r="AN1957">
            <v>14.5</v>
          </cell>
          <cell r="AO1957">
            <v>9.58</v>
          </cell>
          <cell r="AP1957">
            <v>2.48</v>
          </cell>
          <cell r="AQ1957">
            <v>0</v>
          </cell>
          <cell r="AR1957">
            <v>0.78800000000000003</v>
          </cell>
          <cell r="AS1957">
            <v>1.53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2.99</v>
          </cell>
          <cell r="AZ1957">
            <v>0.94</v>
          </cell>
          <cell r="BA1957">
            <v>0</v>
          </cell>
          <cell r="BB1957">
            <v>1</v>
          </cell>
          <cell r="BD1957" t="str">
            <v>WT155x39.5</v>
          </cell>
          <cell r="BE1957" t="str">
            <v>WT155x39.5</v>
          </cell>
          <cell r="BF1957">
            <v>39.5</v>
          </cell>
          <cell r="BG1957">
            <v>50.232978179999996</v>
          </cell>
          <cell r="BH1957">
            <v>15.322229999999999</v>
          </cell>
          <cell r="BI1957">
            <v>0</v>
          </cell>
          <cell r="BJ1957">
            <v>0</v>
          </cell>
          <cell r="BK1957">
            <v>25.384589999999999</v>
          </cell>
          <cell r="BL1957">
            <v>0</v>
          </cell>
          <cell r="BM1957">
            <v>0</v>
          </cell>
          <cell r="BN1957">
            <v>0.8766449999999999</v>
          </cell>
          <cell r="BO1957">
            <v>1.4610749999999999</v>
          </cell>
          <cell r="BP1957">
            <v>0</v>
          </cell>
          <cell r="BQ1957">
            <v>0</v>
          </cell>
          <cell r="BR1957">
            <v>0</v>
          </cell>
          <cell r="BS1957">
            <v>2.9729699999999997</v>
          </cell>
          <cell r="BT1957">
            <v>3.4938750000000001</v>
          </cell>
          <cell r="BU1957">
            <v>0</v>
          </cell>
          <cell r="BW1957">
            <v>0</v>
          </cell>
          <cell r="BX1957">
            <v>2.5918199999999998</v>
          </cell>
          <cell r="BY1957">
            <v>0</v>
          </cell>
          <cell r="BZ1957">
            <v>0</v>
          </cell>
          <cell r="CA1957">
            <v>0.98844900000000002</v>
          </cell>
          <cell r="CB1957">
            <v>0</v>
          </cell>
          <cell r="CC1957">
            <v>0</v>
          </cell>
          <cell r="CD1957">
            <v>14.1</v>
          </cell>
          <cell r="CE1957">
            <v>0</v>
          </cell>
          <cell r="CF1957">
            <v>0</v>
          </cell>
          <cell r="CG1957">
            <v>0</v>
          </cell>
          <cell r="CH1957">
            <v>0</v>
          </cell>
          <cell r="CI1957">
            <v>0</v>
          </cell>
          <cell r="CJ1957">
            <v>737.89051278296961</v>
          </cell>
          <cell r="CK1957">
            <v>105.98551467966</v>
          </cell>
          <cell r="CL1957">
            <v>58.078749530339998</v>
          </cell>
          <cell r="CM1957">
            <v>3.83691</v>
          </cell>
          <cell r="CN1957">
            <v>1996.8901447629519</v>
          </cell>
          <cell r="CO1957">
            <v>237.8931831045</v>
          </cell>
          <cell r="CP1957">
            <v>157.17356511317999</v>
          </cell>
          <cell r="CQ1957">
            <v>6.3016800000000002</v>
          </cell>
          <cell r="CR1957">
            <v>0</v>
          </cell>
          <cell r="CS1957">
            <v>32.85071887417967</v>
          </cell>
          <cell r="CT1957">
            <v>411.83136669876086</v>
          </cell>
          <cell r="CU1957">
            <v>0</v>
          </cell>
          <cell r="CV1957">
            <v>0</v>
          </cell>
          <cell r="CW1957">
            <v>0</v>
          </cell>
          <cell r="CX1957">
            <v>0</v>
          </cell>
          <cell r="CY1957">
            <v>0</v>
          </cell>
          <cell r="CZ1957">
            <v>7.5975900000000003</v>
          </cell>
          <cell r="DA1957">
            <v>0.94</v>
          </cell>
          <cell r="DB1957">
            <v>0</v>
          </cell>
          <cell r="DC1957">
            <v>1</v>
          </cell>
        </row>
        <row r="1958">
          <cell r="C1958" t="str">
            <v>WT6x29</v>
          </cell>
          <cell r="D1958" t="str">
            <v>F</v>
          </cell>
          <cell r="E1958">
            <v>29</v>
          </cell>
          <cell r="F1958">
            <v>8.52</v>
          </cell>
          <cell r="G1958">
            <v>6.1</v>
          </cell>
          <cell r="H1958">
            <v>0</v>
          </cell>
          <cell r="I1958">
            <v>0</v>
          </cell>
          <cell r="J1958">
            <v>10</v>
          </cell>
          <cell r="K1958">
            <v>0</v>
          </cell>
          <cell r="L1958">
            <v>0</v>
          </cell>
          <cell r="M1958">
            <v>0.36</v>
          </cell>
          <cell r="N1958">
            <v>0.64</v>
          </cell>
          <cell r="O1958">
            <v>0</v>
          </cell>
          <cell r="P1958">
            <v>0</v>
          </cell>
          <cell r="Q1958">
            <v>0</v>
          </cell>
          <cell r="R1958">
            <v>1.24</v>
          </cell>
          <cell r="S1958">
            <v>1.5</v>
          </cell>
          <cell r="T1958">
            <v>0</v>
          </cell>
          <cell r="V1958">
            <v>0</v>
          </cell>
          <cell r="W1958">
            <v>1.03</v>
          </cell>
          <cell r="X1958">
            <v>0</v>
          </cell>
          <cell r="Y1958">
            <v>0</v>
          </cell>
          <cell r="Z1958">
            <v>0.42599999999999999</v>
          </cell>
          <cell r="AA1958">
            <v>0</v>
          </cell>
          <cell r="AB1958">
            <v>0</v>
          </cell>
          <cell r="AC1958">
            <v>13.5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19.100000000000001</v>
          </cell>
          <cell r="AJ1958">
            <v>6.97</v>
          </cell>
          <cell r="AK1958">
            <v>3.76</v>
          </cell>
          <cell r="AL1958">
            <v>1.5</v>
          </cell>
          <cell r="AM1958">
            <v>53.5</v>
          </cell>
          <cell r="AN1958">
            <v>16.2</v>
          </cell>
          <cell r="AO1958">
            <v>10.7</v>
          </cell>
          <cell r="AP1958">
            <v>2.5099999999999998</v>
          </cell>
          <cell r="AQ1958">
            <v>0</v>
          </cell>
          <cell r="AR1958">
            <v>1.05</v>
          </cell>
          <cell r="AS1958">
            <v>2.08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3</v>
          </cell>
          <cell r="AZ1958">
            <v>0.94399999999999995</v>
          </cell>
          <cell r="BA1958">
            <v>0</v>
          </cell>
          <cell r="BB1958">
            <v>1</v>
          </cell>
          <cell r="BD1958" t="str">
            <v>WT155x43</v>
          </cell>
          <cell r="BE1958" t="str">
            <v>WT155x43</v>
          </cell>
          <cell r="BF1958">
            <v>43.2</v>
          </cell>
          <cell r="BG1958">
            <v>55.010922119999996</v>
          </cell>
          <cell r="BH1958">
            <v>15.500099999999998</v>
          </cell>
          <cell r="BI1958">
            <v>0</v>
          </cell>
          <cell r="BJ1958">
            <v>0</v>
          </cell>
          <cell r="BK1958">
            <v>25.41</v>
          </cell>
          <cell r="BL1958">
            <v>0</v>
          </cell>
          <cell r="BM1958">
            <v>0</v>
          </cell>
          <cell r="BN1958">
            <v>0.91475999999999991</v>
          </cell>
          <cell r="BO1958">
            <v>1.6262399999999999</v>
          </cell>
          <cell r="BP1958">
            <v>0</v>
          </cell>
          <cell r="BQ1958">
            <v>0</v>
          </cell>
          <cell r="BR1958">
            <v>0</v>
          </cell>
          <cell r="BS1958">
            <v>3.1508400000000001</v>
          </cell>
          <cell r="BT1958">
            <v>3.8114999999999997</v>
          </cell>
          <cell r="BU1958">
            <v>0</v>
          </cell>
          <cell r="BW1958">
            <v>0</v>
          </cell>
          <cell r="BX1958">
            <v>2.6172300000000002</v>
          </cell>
          <cell r="BY1958">
            <v>0</v>
          </cell>
          <cell r="BZ1958">
            <v>0</v>
          </cell>
          <cell r="CA1958">
            <v>1.0824659999999999</v>
          </cell>
          <cell r="CB1958">
            <v>0</v>
          </cell>
          <cell r="CC1958">
            <v>0</v>
          </cell>
          <cell r="CD1958">
            <v>13.5</v>
          </cell>
          <cell r="CE1958">
            <v>0</v>
          </cell>
          <cell r="CF1958">
            <v>0</v>
          </cell>
          <cell r="CG1958">
            <v>0</v>
          </cell>
          <cell r="CH1958">
            <v>0</v>
          </cell>
          <cell r="CI1958">
            <v>0</v>
          </cell>
          <cell r="CJ1958">
            <v>796.25473413303519</v>
          </cell>
          <cell r="CK1958">
            <v>114.35279215436999</v>
          </cell>
          <cell r="CL1958">
            <v>61.688163342959996</v>
          </cell>
          <cell r="CM1958">
            <v>3.8114999999999997</v>
          </cell>
          <cell r="CN1958">
            <v>2230.3470301632133</v>
          </cell>
          <cell r="CO1958">
            <v>265.78410802019999</v>
          </cell>
          <cell r="CP1958">
            <v>175.54876270469998</v>
          </cell>
          <cell r="CQ1958">
            <v>6.3779099999999991</v>
          </cell>
          <cell r="CR1958">
            <v>0</v>
          </cell>
          <cell r="CS1958">
            <v>43.773166012549048</v>
          </cell>
          <cell r="CT1958">
            <v>559.87532204798867</v>
          </cell>
          <cell r="CU1958">
            <v>0</v>
          </cell>
          <cell r="CV1958">
            <v>0</v>
          </cell>
          <cell r="CW1958">
            <v>0</v>
          </cell>
          <cell r="CX1958">
            <v>0</v>
          </cell>
          <cell r="CY1958">
            <v>0</v>
          </cell>
          <cell r="CZ1958">
            <v>7.6229999999999993</v>
          </cell>
          <cell r="DA1958">
            <v>0.94399999999999995</v>
          </cell>
          <cell r="DB1958">
            <v>0</v>
          </cell>
          <cell r="DC1958">
            <v>1</v>
          </cell>
        </row>
        <row r="1959">
          <cell r="C1959" t="str">
            <v>WT6x32.5</v>
          </cell>
          <cell r="D1959" t="str">
            <v>F</v>
          </cell>
          <cell r="E1959">
            <v>32.5</v>
          </cell>
          <cell r="F1959">
            <v>9.5399999999999991</v>
          </cell>
          <cell r="G1959">
            <v>6.06</v>
          </cell>
          <cell r="H1959">
            <v>0</v>
          </cell>
          <cell r="I1959">
            <v>0</v>
          </cell>
          <cell r="J1959">
            <v>12</v>
          </cell>
          <cell r="K1959">
            <v>0</v>
          </cell>
          <cell r="L1959">
            <v>0</v>
          </cell>
          <cell r="M1959">
            <v>0.39</v>
          </cell>
          <cell r="N1959">
            <v>0.60499999999999998</v>
          </cell>
          <cell r="O1959">
            <v>0</v>
          </cell>
          <cell r="P1959">
            <v>0</v>
          </cell>
          <cell r="Q1959">
            <v>0</v>
          </cell>
          <cell r="R1959">
            <v>1.2</v>
          </cell>
          <cell r="S1959">
            <v>1.5</v>
          </cell>
          <cell r="T1959">
            <v>0</v>
          </cell>
          <cell r="V1959">
            <v>0</v>
          </cell>
          <cell r="W1959">
            <v>0.98499999999999999</v>
          </cell>
          <cell r="X1959">
            <v>0</v>
          </cell>
          <cell r="Y1959">
            <v>0</v>
          </cell>
          <cell r="Z1959">
            <v>0.39800000000000002</v>
          </cell>
          <cell r="AA1959">
            <v>0</v>
          </cell>
          <cell r="AB1959">
            <v>0</v>
          </cell>
          <cell r="AC1959">
            <v>12.5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20.6</v>
          </cell>
          <cell r="AJ1959">
            <v>7.5</v>
          </cell>
          <cell r="AK1959">
            <v>4.0599999999999996</v>
          </cell>
          <cell r="AL1959">
            <v>1.47</v>
          </cell>
          <cell r="AM1959">
            <v>87.2</v>
          </cell>
          <cell r="AN1959">
            <v>22</v>
          </cell>
          <cell r="AO1959">
            <v>14.5</v>
          </cell>
          <cell r="AP1959">
            <v>3.02</v>
          </cell>
          <cell r="AQ1959">
            <v>0</v>
          </cell>
          <cell r="AR1959">
            <v>1.0900000000000001</v>
          </cell>
          <cell r="AS1959">
            <v>2.97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3.43</v>
          </cell>
          <cell r="AZ1959">
            <v>0.96</v>
          </cell>
          <cell r="BA1959">
            <v>0</v>
          </cell>
          <cell r="BB1959">
            <v>1</v>
          </cell>
          <cell r="BD1959" t="str">
            <v>WT155x48.5</v>
          </cell>
          <cell r="BE1959" t="str">
            <v>WT155x48.5</v>
          </cell>
          <cell r="BF1959">
            <v>48.4</v>
          </cell>
          <cell r="BG1959">
            <v>61.59673673999999</v>
          </cell>
          <cell r="BH1959">
            <v>15.398459999999998</v>
          </cell>
          <cell r="BI1959">
            <v>0</v>
          </cell>
          <cell r="BJ1959">
            <v>0</v>
          </cell>
          <cell r="BK1959">
            <v>30.491999999999997</v>
          </cell>
          <cell r="BL1959">
            <v>0</v>
          </cell>
          <cell r="BM1959">
            <v>0</v>
          </cell>
          <cell r="BN1959">
            <v>0.99099000000000004</v>
          </cell>
          <cell r="BO1959">
            <v>1.5373049999999999</v>
          </cell>
          <cell r="BP1959">
            <v>0</v>
          </cell>
          <cell r="BQ1959">
            <v>0</v>
          </cell>
          <cell r="BR1959">
            <v>0</v>
          </cell>
          <cell r="BS1959">
            <v>3.0491999999999999</v>
          </cell>
          <cell r="BT1959">
            <v>3.8114999999999997</v>
          </cell>
          <cell r="BU1959">
            <v>0</v>
          </cell>
          <cell r="BW1959">
            <v>0</v>
          </cell>
          <cell r="BX1959">
            <v>2.502885</v>
          </cell>
          <cell r="BY1959">
            <v>0</v>
          </cell>
          <cell r="BZ1959">
            <v>0</v>
          </cell>
          <cell r="CA1959">
            <v>1.0113179999999999</v>
          </cell>
          <cell r="CB1959">
            <v>0</v>
          </cell>
          <cell r="CC1959">
            <v>0</v>
          </cell>
          <cell r="CD1959">
            <v>12.5</v>
          </cell>
          <cell r="CE1959">
            <v>0</v>
          </cell>
          <cell r="CF1959">
            <v>0</v>
          </cell>
          <cell r="CG1959">
            <v>0</v>
          </cell>
          <cell r="CH1959">
            <v>0</v>
          </cell>
          <cell r="CI1959">
            <v>0</v>
          </cell>
          <cell r="CJ1959">
            <v>858.78782843667659</v>
          </cell>
          <cell r="CK1959">
            <v>123.0481981575</v>
          </cell>
          <cell r="CL1959">
            <v>66.610091269259996</v>
          </cell>
          <cell r="CM1959">
            <v>3.7352699999999999</v>
          </cell>
          <cell r="CN1959">
            <v>3635.2572155183593</v>
          </cell>
          <cell r="CO1959">
            <v>360.94138126199999</v>
          </cell>
          <cell r="CP1959">
            <v>237.8931831045</v>
          </cell>
          <cell r="CQ1959">
            <v>7.6738200000000001</v>
          </cell>
          <cell r="CR1959">
            <v>0</v>
          </cell>
          <cell r="CS1959">
            <v>45.440715193979493</v>
          </cell>
          <cell r="CT1959">
            <v>799.43735888582989</v>
          </cell>
          <cell r="CU1959">
            <v>0</v>
          </cell>
          <cell r="CV1959">
            <v>0</v>
          </cell>
          <cell r="CW1959">
            <v>0</v>
          </cell>
          <cell r="CX1959">
            <v>0</v>
          </cell>
          <cell r="CY1959">
            <v>0</v>
          </cell>
          <cell r="CZ1959">
            <v>8.7156300000000009</v>
          </cell>
          <cell r="DA1959">
            <v>0.96</v>
          </cell>
          <cell r="DB1959">
            <v>0</v>
          </cell>
          <cell r="DC1959">
            <v>1</v>
          </cell>
        </row>
        <row r="1960">
          <cell r="C1960" t="str">
            <v>WT6x36</v>
          </cell>
          <cell r="D1960" t="str">
            <v>F</v>
          </cell>
          <cell r="E1960">
            <v>36</v>
          </cell>
          <cell r="F1960">
            <v>10.6</v>
          </cell>
          <cell r="G1960">
            <v>6.13</v>
          </cell>
          <cell r="H1960">
            <v>0</v>
          </cell>
          <cell r="I1960">
            <v>0</v>
          </cell>
          <cell r="J1960">
            <v>12</v>
          </cell>
          <cell r="K1960">
            <v>0</v>
          </cell>
          <cell r="L1960">
            <v>0</v>
          </cell>
          <cell r="M1960">
            <v>0.43</v>
          </cell>
          <cell r="N1960">
            <v>0.67</v>
          </cell>
          <cell r="O1960">
            <v>0</v>
          </cell>
          <cell r="P1960">
            <v>0</v>
          </cell>
          <cell r="Q1960">
            <v>0</v>
          </cell>
          <cell r="R1960">
            <v>1.27</v>
          </cell>
          <cell r="S1960">
            <v>1.5625</v>
          </cell>
          <cell r="T1960">
            <v>0</v>
          </cell>
          <cell r="V1960">
            <v>0</v>
          </cell>
          <cell r="W1960">
            <v>1.02</v>
          </cell>
          <cell r="X1960">
            <v>0</v>
          </cell>
          <cell r="Y1960">
            <v>0</v>
          </cell>
          <cell r="Z1960">
            <v>0.439</v>
          </cell>
          <cell r="AA1960">
            <v>0</v>
          </cell>
          <cell r="AB1960">
            <v>0</v>
          </cell>
          <cell r="AC1960">
            <v>11.3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23.2</v>
          </cell>
          <cell r="AJ1960">
            <v>8.48</v>
          </cell>
          <cell r="AK1960">
            <v>4.54</v>
          </cell>
          <cell r="AL1960">
            <v>1.48</v>
          </cell>
          <cell r="AM1960">
            <v>97.5</v>
          </cell>
          <cell r="AN1960">
            <v>24.6</v>
          </cell>
          <cell r="AO1960">
            <v>16.2</v>
          </cell>
          <cell r="AP1960">
            <v>3.04</v>
          </cell>
          <cell r="AQ1960">
            <v>0</v>
          </cell>
          <cell r="AR1960">
            <v>1.46</v>
          </cell>
          <cell r="AS1960">
            <v>4.07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3.44</v>
          </cell>
          <cell r="AZ1960">
            <v>0.96</v>
          </cell>
          <cell r="BA1960">
            <v>0</v>
          </cell>
          <cell r="BB1960">
            <v>1</v>
          </cell>
          <cell r="BD1960" t="str">
            <v>WT155x53.5</v>
          </cell>
          <cell r="BE1960" t="str">
            <v>WT155x53.5</v>
          </cell>
          <cell r="BF1960">
            <v>53.6</v>
          </cell>
          <cell r="BG1960">
            <v>68.4408186</v>
          </cell>
          <cell r="BH1960">
            <v>15.576329999999999</v>
          </cell>
          <cell r="BI1960">
            <v>0</v>
          </cell>
          <cell r="BJ1960">
            <v>0</v>
          </cell>
          <cell r="BK1960">
            <v>30.491999999999997</v>
          </cell>
          <cell r="BL1960">
            <v>0</v>
          </cell>
          <cell r="BM1960">
            <v>0</v>
          </cell>
          <cell r="BN1960">
            <v>1.09263</v>
          </cell>
          <cell r="BO1960">
            <v>1.7024700000000001</v>
          </cell>
          <cell r="BP1960">
            <v>0</v>
          </cell>
          <cell r="BQ1960">
            <v>0</v>
          </cell>
          <cell r="BR1960">
            <v>0</v>
          </cell>
          <cell r="BS1960">
            <v>3.2270699999999999</v>
          </cell>
          <cell r="BT1960">
            <v>3.9703124999999999</v>
          </cell>
          <cell r="BU1960">
            <v>0</v>
          </cell>
          <cell r="BW1960">
            <v>0</v>
          </cell>
          <cell r="BX1960">
            <v>2.5918199999999998</v>
          </cell>
          <cell r="BY1960">
            <v>0</v>
          </cell>
          <cell r="BZ1960">
            <v>0</v>
          </cell>
          <cell r="CA1960">
            <v>1.115499</v>
          </cell>
          <cell r="CB1960">
            <v>0</v>
          </cell>
          <cell r="CC1960">
            <v>0</v>
          </cell>
          <cell r="CD1960">
            <v>11.3</v>
          </cell>
          <cell r="CE1960">
            <v>0</v>
          </cell>
          <cell r="CF1960">
            <v>0</v>
          </cell>
          <cell r="CG1960">
            <v>0</v>
          </cell>
          <cell r="CH1960">
            <v>0</v>
          </cell>
          <cell r="CI1960">
            <v>0</v>
          </cell>
          <cell r="CJ1960">
            <v>967.17852522965518</v>
          </cell>
          <cell r="CK1960">
            <v>139.12649605007999</v>
          </cell>
          <cell r="CL1960">
            <v>74.485175951339997</v>
          </cell>
          <cell r="CM1960">
            <v>3.7606799999999998</v>
          </cell>
          <cell r="CN1960">
            <v>4064.6511297366974</v>
          </cell>
          <cell r="CO1960">
            <v>403.59808995660001</v>
          </cell>
          <cell r="CP1960">
            <v>265.78410802019999</v>
          </cell>
          <cell r="CQ1960">
            <v>7.72464</v>
          </cell>
          <cell r="CR1960">
            <v>0</v>
          </cell>
          <cell r="CS1960">
            <v>60.86554512221106</v>
          </cell>
          <cell r="CT1960">
            <v>1095.5252695842855</v>
          </cell>
          <cell r="CU1960">
            <v>0</v>
          </cell>
          <cell r="CV1960">
            <v>0</v>
          </cell>
          <cell r="CW1960">
            <v>0</v>
          </cell>
          <cell r="CX1960">
            <v>0</v>
          </cell>
          <cell r="CY1960">
            <v>0</v>
          </cell>
          <cell r="CZ1960">
            <v>8.7410399999999999</v>
          </cell>
          <cell r="DA1960">
            <v>0.96</v>
          </cell>
          <cell r="DB1960">
            <v>0</v>
          </cell>
          <cell r="DC1960">
            <v>1</v>
          </cell>
        </row>
        <row r="1961">
          <cell r="C1961" t="str">
            <v>WT6x39.5</v>
          </cell>
          <cell r="D1961" t="str">
            <v>F</v>
          </cell>
          <cell r="E1961">
            <v>39.5</v>
          </cell>
          <cell r="F1961">
            <v>11.6</v>
          </cell>
          <cell r="G1961">
            <v>6.19</v>
          </cell>
          <cell r="H1961">
            <v>0</v>
          </cell>
          <cell r="I1961">
            <v>0</v>
          </cell>
          <cell r="J1961">
            <v>12.1</v>
          </cell>
          <cell r="K1961">
            <v>0</v>
          </cell>
          <cell r="L1961">
            <v>0</v>
          </cell>
          <cell r="M1961">
            <v>0.47</v>
          </cell>
          <cell r="N1961">
            <v>0.73499999999999999</v>
          </cell>
          <cell r="O1961">
            <v>0</v>
          </cell>
          <cell r="P1961">
            <v>0</v>
          </cell>
          <cell r="Q1961">
            <v>0</v>
          </cell>
          <cell r="R1961">
            <v>1.33</v>
          </cell>
          <cell r="S1961">
            <v>1.625</v>
          </cell>
          <cell r="T1961">
            <v>0</v>
          </cell>
          <cell r="V1961">
            <v>0</v>
          </cell>
          <cell r="W1961">
            <v>1.06</v>
          </cell>
          <cell r="X1961">
            <v>0</v>
          </cell>
          <cell r="Y1961">
            <v>0</v>
          </cell>
          <cell r="Z1961">
            <v>0.48</v>
          </cell>
          <cell r="AA1961">
            <v>0</v>
          </cell>
          <cell r="AB1961">
            <v>0</v>
          </cell>
          <cell r="AC1961">
            <v>10.3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25.8</v>
          </cell>
          <cell r="AJ1961">
            <v>9.49</v>
          </cell>
          <cell r="AK1961">
            <v>5.03</v>
          </cell>
          <cell r="AL1961">
            <v>1.49</v>
          </cell>
          <cell r="AM1961">
            <v>108</v>
          </cell>
          <cell r="AN1961">
            <v>27.1</v>
          </cell>
          <cell r="AO1961">
            <v>17.899999999999999</v>
          </cell>
          <cell r="AP1961">
            <v>3.05</v>
          </cell>
          <cell r="AQ1961">
            <v>0</v>
          </cell>
          <cell r="AR1961">
            <v>1.91</v>
          </cell>
          <cell r="AS1961">
            <v>5.43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3.47</v>
          </cell>
          <cell r="AZ1961">
            <v>0.96</v>
          </cell>
          <cell r="BA1961">
            <v>0</v>
          </cell>
          <cell r="BB1961">
            <v>1</v>
          </cell>
          <cell r="BD1961" t="str">
            <v>WT155x58.5</v>
          </cell>
          <cell r="BE1961" t="str">
            <v>WT155x58.5</v>
          </cell>
          <cell r="BF1961">
            <v>58.800000000000004</v>
          </cell>
          <cell r="BG1961">
            <v>74.897499599999989</v>
          </cell>
          <cell r="BH1961">
            <v>15.72879</v>
          </cell>
          <cell r="BI1961">
            <v>0</v>
          </cell>
          <cell r="BJ1961">
            <v>0</v>
          </cell>
          <cell r="BK1961">
            <v>30.746099999999998</v>
          </cell>
          <cell r="BL1961">
            <v>0</v>
          </cell>
          <cell r="BM1961">
            <v>0</v>
          </cell>
          <cell r="BN1961">
            <v>1.1942699999999999</v>
          </cell>
          <cell r="BO1961">
            <v>1.8676349999999999</v>
          </cell>
          <cell r="BP1961">
            <v>0</v>
          </cell>
          <cell r="BQ1961">
            <v>0</v>
          </cell>
          <cell r="BR1961">
            <v>0</v>
          </cell>
          <cell r="BS1961">
            <v>3.3795299999999999</v>
          </cell>
          <cell r="BT1961">
            <v>4.1291250000000002</v>
          </cell>
          <cell r="BU1961">
            <v>0</v>
          </cell>
          <cell r="BW1961">
            <v>0</v>
          </cell>
          <cell r="BX1961">
            <v>2.69346</v>
          </cell>
          <cell r="BY1961">
            <v>0</v>
          </cell>
          <cell r="BZ1961">
            <v>0</v>
          </cell>
          <cell r="CA1961">
            <v>1.2196799999999999</v>
          </cell>
          <cell r="CB1961">
            <v>0</v>
          </cell>
          <cell r="CC1961">
            <v>0</v>
          </cell>
          <cell r="CD1961">
            <v>10.3</v>
          </cell>
          <cell r="CE1961">
            <v>0</v>
          </cell>
          <cell r="CF1961">
            <v>0</v>
          </cell>
          <cell r="CG1961">
            <v>0</v>
          </cell>
          <cell r="CH1961">
            <v>0</v>
          </cell>
          <cell r="CI1961">
            <v>0</v>
          </cell>
          <cell r="CJ1961">
            <v>1075.5692220226338</v>
          </cell>
          <cell r="CK1961">
            <v>155.69698673528998</v>
          </cell>
          <cell r="CL1961">
            <v>82.524324897629995</v>
          </cell>
          <cell r="CM1961">
            <v>3.7860899999999997</v>
          </cell>
          <cell r="CN1961">
            <v>4502.3827898621876</v>
          </cell>
          <cell r="CO1961">
            <v>444.61415600909999</v>
          </cell>
          <cell r="CP1961">
            <v>293.67503293589994</v>
          </cell>
          <cell r="CQ1961">
            <v>7.750049999999999</v>
          </cell>
          <cell r="CR1961">
            <v>0</v>
          </cell>
          <cell r="CS1961">
            <v>79.62547341330351</v>
          </cell>
          <cell r="CT1961">
            <v>1461.5975955387394</v>
          </cell>
          <cell r="CU1961">
            <v>0</v>
          </cell>
          <cell r="CV1961">
            <v>0</v>
          </cell>
          <cell r="CW1961">
            <v>0</v>
          </cell>
          <cell r="CX1961">
            <v>0</v>
          </cell>
          <cell r="CY1961">
            <v>0</v>
          </cell>
          <cell r="CZ1961">
            <v>8.8172700000000006</v>
          </cell>
          <cell r="DA1961">
            <v>0.96</v>
          </cell>
          <cell r="DB1961">
            <v>0</v>
          </cell>
          <cell r="DC1961">
            <v>1</v>
          </cell>
        </row>
        <row r="1962">
          <cell r="C1962" t="str">
            <v>WT6x43.5</v>
          </cell>
          <cell r="D1962" t="str">
            <v>F</v>
          </cell>
          <cell r="E1962">
            <v>43.5</v>
          </cell>
          <cell r="F1962">
            <v>12.8</v>
          </cell>
          <cell r="G1962">
            <v>6.27</v>
          </cell>
          <cell r="H1962">
            <v>0</v>
          </cell>
          <cell r="I1962">
            <v>0</v>
          </cell>
          <cell r="J1962">
            <v>12.1</v>
          </cell>
          <cell r="K1962">
            <v>0</v>
          </cell>
          <cell r="L1962">
            <v>0</v>
          </cell>
          <cell r="M1962">
            <v>0.51500000000000001</v>
          </cell>
          <cell r="N1962">
            <v>0.81</v>
          </cell>
          <cell r="O1962">
            <v>0</v>
          </cell>
          <cell r="P1962">
            <v>0</v>
          </cell>
          <cell r="Q1962">
            <v>0</v>
          </cell>
          <cell r="R1962">
            <v>1.41</v>
          </cell>
          <cell r="S1962">
            <v>1.6875</v>
          </cell>
          <cell r="T1962">
            <v>0</v>
          </cell>
          <cell r="V1962">
            <v>0</v>
          </cell>
          <cell r="W1962">
            <v>1.1000000000000001</v>
          </cell>
          <cell r="X1962">
            <v>0</v>
          </cell>
          <cell r="Y1962">
            <v>0</v>
          </cell>
          <cell r="Z1962">
            <v>0.52700000000000002</v>
          </cell>
          <cell r="AA1962">
            <v>0</v>
          </cell>
          <cell r="AB1962">
            <v>0</v>
          </cell>
          <cell r="AC1962">
            <v>9.43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28.9</v>
          </cell>
          <cell r="AJ1962">
            <v>10.7</v>
          </cell>
          <cell r="AK1962">
            <v>5.6</v>
          </cell>
          <cell r="AL1962">
            <v>1.5</v>
          </cell>
          <cell r="AM1962">
            <v>120</v>
          </cell>
          <cell r="AN1962">
            <v>30.2</v>
          </cell>
          <cell r="AO1962">
            <v>19.899999999999999</v>
          </cell>
          <cell r="AP1962">
            <v>3.07</v>
          </cell>
          <cell r="AQ1962">
            <v>0</v>
          </cell>
          <cell r="AR1962">
            <v>2.54</v>
          </cell>
          <cell r="AS1962">
            <v>7.34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3.48</v>
          </cell>
          <cell r="AZ1962">
            <v>0.96</v>
          </cell>
          <cell r="BA1962">
            <v>0</v>
          </cell>
          <cell r="BB1962">
            <v>1</v>
          </cell>
          <cell r="BD1962" t="str">
            <v>WT155x64.5</v>
          </cell>
          <cell r="BE1962" t="str">
            <v>WT155x64.5</v>
          </cell>
          <cell r="BF1962">
            <v>64.8</v>
          </cell>
          <cell r="BG1962">
            <v>82.645516799999996</v>
          </cell>
          <cell r="BH1962">
            <v>15.932069999999998</v>
          </cell>
          <cell r="BI1962">
            <v>0</v>
          </cell>
          <cell r="BJ1962">
            <v>0</v>
          </cell>
          <cell r="BK1962">
            <v>30.746099999999998</v>
          </cell>
          <cell r="BL1962">
            <v>0</v>
          </cell>
          <cell r="BM1962">
            <v>0</v>
          </cell>
          <cell r="BN1962">
            <v>1.3086150000000001</v>
          </cell>
          <cell r="BO1962">
            <v>2.0582099999999999</v>
          </cell>
          <cell r="BP1962">
            <v>0</v>
          </cell>
          <cell r="BQ1962">
            <v>0</v>
          </cell>
          <cell r="BR1962">
            <v>0</v>
          </cell>
          <cell r="BS1962">
            <v>3.5828099999999998</v>
          </cell>
          <cell r="BT1962">
            <v>4.2879375</v>
          </cell>
          <cell r="BU1962">
            <v>0</v>
          </cell>
          <cell r="BW1962">
            <v>0</v>
          </cell>
          <cell r="BX1962">
            <v>2.7951000000000001</v>
          </cell>
          <cell r="BY1962">
            <v>0</v>
          </cell>
          <cell r="BZ1962">
            <v>0</v>
          </cell>
          <cell r="CA1962">
            <v>1.339107</v>
          </cell>
          <cell r="CB1962">
            <v>0</v>
          </cell>
          <cell r="CC1962">
            <v>0</v>
          </cell>
          <cell r="CD1962">
            <v>9.43</v>
          </cell>
          <cell r="CE1962">
            <v>0</v>
          </cell>
          <cell r="CF1962">
            <v>0</v>
          </cell>
          <cell r="CG1962">
            <v>0</v>
          </cell>
          <cell r="CH1962">
            <v>0</v>
          </cell>
          <cell r="CI1962">
            <v>0</v>
          </cell>
          <cell r="CJ1962">
            <v>1204.8042835834929</v>
          </cell>
          <cell r="CK1962">
            <v>175.54876270469998</v>
          </cell>
          <cell r="CL1962">
            <v>91.875987957599989</v>
          </cell>
          <cell r="CM1962">
            <v>3.8114999999999997</v>
          </cell>
          <cell r="CN1962">
            <v>5002.6475442913197</v>
          </cell>
          <cell r="CO1962">
            <v>495.47407791419994</v>
          </cell>
          <cell r="CP1962">
            <v>326.48788577789998</v>
          </cell>
          <cell r="CQ1962">
            <v>7.8008699999999997</v>
          </cell>
          <cell r="CR1962">
            <v>0</v>
          </cell>
          <cell r="CS1962">
            <v>105.88937302083293</v>
          </cell>
          <cell r="CT1962">
            <v>1975.7138768424213</v>
          </cell>
          <cell r="CU1962">
            <v>0</v>
          </cell>
          <cell r="CV1962">
            <v>0</v>
          </cell>
          <cell r="CW1962">
            <v>0</v>
          </cell>
          <cell r="CX1962">
            <v>0</v>
          </cell>
          <cell r="CY1962">
            <v>0</v>
          </cell>
          <cell r="CZ1962">
            <v>8.8426799999999997</v>
          </cell>
          <cell r="DA1962">
            <v>0.96</v>
          </cell>
          <cell r="DB1962">
            <v>0</v>
          </cell>
          <cell r="DC1962">
            <v>1</v>
          </cell>
        </row>
        <row r="1963">
          <cell r="C1963" t="str">
            <v>WT6x48</v>
          </cell>
          <cell r="D1963" t="str">
            <v>F</v>
          </cell>
          <cell r="E1963">
            <v>48</v>
          </cell>
          <cell r="F1963">
            <v>14.1</v>
          </cell>
          <cell r="G1963">
            <v>6.36</v>
          </cell>
          <cell r="H1963">
            <v>0</v>
          </cell>
          <cell r="I1963">
            <v>0</v>
          </cell>
          <cell r="J1963">
            <v>12.2</v>
          </cell>
          <cell r="K1963">
            <v>0</v>
          </cell>
          <cell r="L1963">
            <v>0</v>
          </cell>
          <cell r="M1963">
            <v>0.55000000000000004</v>
          </cell>
          <cell r="N1963">
            <v>0.9</v>
          </cell>
          <cell r="O1963">
            <v>0</v>
          </cell>
          <cell r="P1963">
            <v>0</v>
          </cell>
          <cell r="Q1963">
            <v>0</v>
          </cell>
          <cell r="R1963">
            <v>1.5</v>
          </cell>
          <cell r="S1963">
            <v>1.8125</v>
          </cell>
          <cell r="T1963">
            <v>0</v>
          </cell>
          <cell r="V1963">
            <v>0</v>
          </cell>
          <cell r="W1963">
            <v>1.1299999999999999</v>
          </cell>
          <cell r="X1963">
            <v>0</v>
          </cell>
          <cell r="Y1963">
            <v>0</v>
          </cell>
          <cell r="Z1963">
            <v>0.57999999999999996</v>
          </cell>
          <cell r="AA1963">
            <v>0</v>
          </cell>
          <cell r="AB1963">
            <v>0</v>
          </cell>
          <cell r="AC1963">
            <v>8.83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32</v>
          </cell>
          <cell r="AJ1963">
            <v>11.9</v>
          </cell>
          <cell r="AK1963">
            <v>6.12</v>
          </cell>
          <cell r="AL1963">
            <v>1.51</v>
          </cell>
          <cell r="AM1963">
            <v>135</v>
          </cell>
          <cell r="AN1963">
            <v>33.700000000000003</v>
          </cell>
          <cell r="AO1963">
            <v>22.2</v>
          </cell>
          <cell r="AP1963">
            <v>3.09</v>
          </cell>
          <cell r="AQ1963">
            <v>0</v>
          </cell>
          <cell r="AR1963">
            <v>3.42</v>
          </cell>
          <cell r="AS1963">
            <v>10.1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3.51</v>
          </cell>
          <cell r="AZ1963">
            <v>0.96199999999999997</v>
          </cell>
          <cell r="BA1963">
            <v>0</v>
          </cell>
          <cell r="BB1963">
            <v>1</v>
          </cell>
          <cell r="BD1963" t="str">
            <v>WT155x71.5</v>
          </cell>
          <cell r="BE1963" t="str">
            <v>WT155x71.5</v>
          </cell>
          <cell r="BF1963">
            <v>71.5</v>
          </cell>
          <cell r="BG1963">
            <v>91.039202099999997</v>
          </cell>
          <cell r="BH1963">
            <v>16.16076</v>
          </cell>
          <cell r="BI1963">
            <v>0</v>
          </cell>
          <cell r="BJ1963">
            <v>0</v>
          </cell>
          <cell r="BK1963">
            <v>31.000199999999996</v>
          </cell>
          <cell r="BL1963">
            <v>0</v>
          </cell>
          <cell r="BM1963">
            <v>0</v>
          </cell>
          <cell r="BN1963">
            <v>1.3975500000000001</v>
          </cell>
          <cell r="BO1963">
            <v>2.2869000000000002</v>
          </cell>
          <cell r="BP1963">
            <v>0</v>
          </cell>
          <cell r="BQ1963">
            <v>0</v>
          </cell>
          <cell r="BR1963">
            <v>0</v>
          </cell>
          <cell r="BS1963">
            <v>3.8114999999999997</v>
          </cell>
          <cell r="BT1963">
            <v>4.6055624999999996</v>
          </cell>
          <cell r="BU1963">
            <v>0</v>
          </cell>
          <cell r="BW1963">
            <v>0</v>
          </cell>
          <cell r="BX1963">
            <v>2.8713299999999995</v>
          </cell>
          <cell r="BY1963">
            <v>0</v>
          </cell>
          <cell r="BZ1963">
            <v>0</v>
          </cell>
          <cell r="CA1963">
            <v>1.4737799999999999</v>
          </cell>
          <cell r="CB1963">
            <v>0</v>
          </cell>
          <cell r="CC1963">
            <v>0</v>
          </cell>
          <cell r="CD1963">
            <v>8.83</v>
          </cell>
          <cell r="CE1963">
            <v>0</v>
          </cell>
          <cell r="CF1963">
            <v>0</v>
          </cell>
          <cell r="CG1963">
            <v>0</v>
          </cell>
          <cell r="CH1963">
            <v>0</v>
          </cell>
          <cell r="CI1963">
            <v>0</v>
          </cell>
          <cell r="CJ1963">
            <v>1334.039345144352</v>
          </cell>
          <cell r="CK1963">
            <v>195.23647440989998</v>
          </cell>
          <cell r="CL1963">
            <v>100.40732969651999</v>
          </cell>
          <cell r="CM1963">
            <v>3.83691</v>
          </cell>
          <cell r="CN1963">
            <v>5627.9784873277349</v>
          </cell>
          <cell r="CO1963">
            <v>552.89657038769997</v>
          </cell>
          <cell r="CP1963">
            <v>364.22266654619995</v>
          </cell>
          <cell r="CQ1963">
            <v>7.8516899999999996</v>
          </cell>
          <cell r="CR1963">
            <v>0</v>
          </cell>
          <cell r="CS1963">
            <v>142.57545501230263</v>
          </cell>
          <cell r="CT1963">
            <v>2718.6253618676369</v>
          </cell>
          <cell r="CU1963">
            <v>0</v>
          </cell>
          <cell r="CV1963">
            <v>0</v>
          </cell>
          <cell r="CW1963">
            <v>0</v>
          </cell>
          <cell r="CX1963">
            <v>0</v>
          </cell>
          <cell r="CY1963">
            <v>0</v>
          </cell>
          <cell r="CZ1963">
            <v>8.9189099999999986</v>
          </cell>
          <cell r="DA1963">
            <v>0.96199999999999997</v>
          </cell>
          <cell r="DB1963">
            <v>0</v>
          </cell>
          <cell r="DC1963">
            <v>1</v>
          </cell>
        </row>
        <row r="1964">
          <cell r="C1964" t="str">
            <v>WT6x53</v>
          </cell>
          <cell r="D1964" t="str">
            <v>F</v>
          </cell>
          <cell r="E1964">
            <v>53</v>
          </cell>
          <cell r="F1964">
            <v>15.6</v>
          </cell>
          <cell r="G1964">
            <v>6.45</v>
          </cell>
          <cell r="H1964">
            <v>0</v>
          </cell>
          <cell r="I1964">
            <v>0</v>
          </cell>
          <cell r="J1964">
            <v>12.2</v>
          </cell>
          <cell r="K1964">
            <v>0</v>
          </cell>
          <cell r="L1964">
            <v>0</v>
          </cell>
          <cell r="M1964">
            <v>0.61</v>
          </cell>
          <cell r="N1964">
            <v>0.99</v>
          </cell>
          <cell r="O1964">
            <v>0</v>
          </cell>
          <cell r="P1964">
            <v>0</v>
          </cell>
          <cell r="Q1964">
            <v>0</v>
          </cell>
          <cell r="R1964">
            <v>1.59</v>
          </cell>
          <cell r="S1964">
            <v>1.875</v>
          </cell>
          <cell r="T1964">
            <v>0</v>
          </cell>
          <cell r="V1964">
            <v>0</v>
          </cell>
          <cell r="W1964">
            <v>1.19</v>
          </cell>
          <cell r="X1964">
            <v>0</v>
          </cell>
          <cell r="Y1964">
            <v>0</v>
          </cell>
          <cell r="Z1964">
            <v>0.63700000000000001</v>
          </cell>
          <cell r="AA1964">
            <v>0</v>
          </cell>
          <cell r="AB1964">
            <v>0</v>
          </cell>
          <cell r="AC1964">
            <v>7.96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36.299999999999997</v>
          </cell>
          <cell r="AJ1964">
            <v>13.6</v>
          </cell>
          <cell r="AK1964">
            <v>6.92</v>
          </cell>
          <cell r="AL1964">
            <v>1.53</v>
          </cell>
          <cell r="AM1964">
            <v>151</v>
          </cell>
          <cell r="AN1964">
            <v>37.5</v>
          </cell>
          <cell r="AO1964">
            <v>24.7</v>
          </cell>
          <cell r="AP1964">
            <v>3.11</v>
          </cell>
          <cell r="AQ1964">
            <v>0</v>
          </cell>
          <cell r="AR1964">
            <v>4.55</v>
          </cell>
          <cell r="AS1964">
            <v>13.6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>
            <v>3.53</v>
          </cell>
          <cell r="AZ1964">
            <v>0.96099999999999997</v>
          </cell>
          <cell r="BA1964">
            <v>0</v>
          </cell>
          <cell r="BB1964">
            <v>1</v>
          </cell>
          <cell r="BD1964" t="str">
            <v>WT155x79</v>
          </cell>
          <cell r="BE1964" t="str">
            <v>WT155x79</v>
          </cell>
          <cell r="BF1964">
            <v>78.899999999999991</v>
          </cell>
          <cell r="BG1964">
            <v>100.72422359999999</v>
          </cell>
          <cell r="BH1964">
            <v>16.38945</v>
          </cell>
          <cell r="BI1964">
            <v>0</v>
          </cell>
          <cell r="BJ1964">
            <v>0</v>
          </cell>
          <cell r="BK1964">
            <v>31.000199999999996</v>
          </cell>
          <cell r="BL1964">
            <v>0</v>
          </cell>
          <cell r="BM1964">
            <v>0</v>
          </cell>
          <cell r="BN1964">
            <v>1.5500099999999999</v>
          </cell>
          <cell r="BO1964">
            <v>2.51559</v>
          </cell>
          <cell r="BP1964">
            <v>0</v>
          </cell>
          <cell r="BQ1964">
            <v>0</v>
          </cell>
          <cell r="BR1964">
            <v>0</v>
          </cell>
          <cell r="BS1964">
            <v>4.0401899999999999</v>
          </cell>
          <cell r="BT1964">
            <v>4.7643750000000002</v>
          </cell>
          <cell r="BU1964">
            <v>0</v>
          </cell>
          <cell r="BW1964">
            <v>0</v>
          </cell>
          <cell r="BX1964">
            <v>3.02379</v>
          </cell>
          <cell r="BY1964">
            <v>0</v>
          </cell>
          <cell r="BZ1964">
            <v>0</v>
          </cell>
          <cell r="CA1964">
            <v>1.618617</v>
          </cell>
          <cell r="CB1964">
            <v>0</v>
          </cell>
          <cell r="CC1964">
            <v>0</v>
          </cell>
          <cell r="CD1964">
            <v>7.96</v>
          </cell>
          <cell r="CE1964">
            <v>0</v>
          </cell>
          <cell r="CF1964">
            <v>0</v>
          </cell>
          <cell r="CG1964">
            <v>0</v>
          </cell>
          <cell r="CH1964">
            <v>0</v>
          </cell>
          <cell r="CI1964">
            <v>0</v>
          </cell>
          <cell r="CJ1964">
            <v>1513.3008821481242</v>
          </cell>
          <cell r="CK1964">
            <v>223.12739932559998</v>
          </cell>
          <cell r="CL1964">
            <v>113.53247083331999</v>
          </cell>
          <cell r="CM1964">
            <v>3.8877299999999999</v>
          </cell>
          <cell r="CN1964">
            <v>6294.9981598999111</v>
          </cell>
          <cell r="CO1964">
            <v>615.24099078749998</v>
          </cell>
          <cell r="CP1964">
            <v>405.23873259869998</v>
          </cell>
          <cell r="CQ1964">
            <v>7.9025099999999995</v>
          </cell>
          <cell r="CR1964">
            <v>0</v>
          </cell>
          <cell r="CS1964">
            <v>189.68371938771253</v>
          </cell>
          <cell r="CT1964">
            <v>3660.7232595445407</v>
          </cell>
          <cell r="CU1964">
            <v>0</v>
          </cell>
          <cell r="CV1964">
            <v>0</v>
          </cell>
          <cell r="CW1964">
            <v>0</v>
          </cell>
          <cell r="CX1964">
            <v>0</v>
          </cell>
          <cell r="CY1964">
            <v>0</v>
          </cell>
          <cell r="CZ1964">
            <v>8.9697299999999984</v>
          </cell>
          <cell r="DA1964">
            <v>0.96099999999999997</v>
          </cell>
          <cell r="DB1964">
            <v>0</v>
          </cell>
          <cell r="DC1964">
            <v>1</v>
          </cell>
        </row>
        <row r="1965">
          <cell r="C1965" t="str">
            <v>WT6x60</v>
          </cell>
          <cell r="D1965" t="str">
            <v>F</v>
          </cell>
          <cell r="E1965">
            <v>60</v>
          </cell>
          <cell r="F1965">
            <v>17.600000000000001</v>
          </cell>
          <cell r="G1965">
            <v>6.56</v>
          </cell>
          <cell r="H1965">
            <v>0</v>
          </cell>
          <cell r="I1965">
            <v>0</v>
          </cell>
          <cell r="J1965">
            <v>12.3</v>
          </cell>
          <cell r="K1965">
            <v>0</v>
          </cell>
          <cell r="L1965">
            <v>0</v>
          </cell>
          <cell r="M1965">
            <v>0.71</v>
          </cell>
          <cell r="N1965">
            <v>1.1100000000000001</v>
          </cell>
          <cell r="O1965">
            <v>0</v>
          </cell>
          <cell r="P1965">
            <v>0</v>
          </cell>
          <cell r="Q1965">
            <v>0</v>
          </cell>
          <cell r="R1965">
            <v>1.7</v>
          </cell>
          <cell r="S1965">
            <v>2</v>
          </cell>
          <cell r="T1965">
            <v>0</v>
          </cell>
          <cell r="V1965">
            <v>0</v>
          </cell>
          <cell r="W1965">
            <v>1.28</v>
          </cell>
          <cell r="X1965">
            <v>0</v>
          </cell>
          <cell r="Y1965">
            <v>0</v>
          </cell>
          <cell r="Z1965">
            <v>0.71599999999999997</v>
          </cell>
          <cell r="AA1965">
            <v>0</v>
          </cell>
          <cell r="AB1965">
            <v>0</v>
          </cell>
          <cell r="AC1965">
            <v>6.84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43.4</v>
          </cell>
          <cell r="AJ1965">
            <v>16.2</v>
          </cell>
          <cell r="AK1965">
            <v>8.2200000000000006</v>
          </cell>
          <cell r="AL1965">
            <v>1.57</v>
          </cell>
          <cell r="AM1965">
            <v>172</v>
          </cell>
          <cell r="AN1965">
            <v>42.7</v>
          </cell>
          <cell r="AO1965">
            <v>28</v>
          </cell>
          <cell r="AP1965">
            <v>3.13</v>
          </cell>
          <cell r="AQ1965">
            <v>0</v>
          </cell>
          <cell r="AR1965">
            <v>6.42</v>
          </cell>
          <cell r="AS1965">
            <v>19.7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3.57</v>
          </cell>
          <cell r="AZ1965">
            <v>0.95899999999999996</v>
          </cell>
          <cell r="BA1965">
            <v>0</v>
          </cell>
          <cell r="BB1965">
            <v>1</v>
          </cell>
          <cell r="BD1965" t="str">
            <v>WT155x89.5</v>
          </cell>
          <cell r="BE1965" t="str">
            <v>WT155x89.5</v>
          </cell>
          <cell r="BF1965">
            <v>89.3</v>
          </cell>
          <cell r="BG1965">
            <v>113.63758560000001</v>
          </cell>
          <cell r="BH1965">
            <v>16.668959999999998</v>
          </cell>
          <cell r="BI1965">
            <v>0</v>
          </cell>
          <cell r="BJ1965">
            <v>0</v>
          </cell>
          <cell r="BK1965">
            <v>31.254300000000001</v>
          </cell>
          <cell r="BL1965">
            <v>0</v>
          </cell>
          <cell r="BM1965">
            <v>0</v>
          </cell>
          <cell r="BN1965">
            <v>1.8041099999999999</v>
          </cell>
          <cell r="BO1965">
            <v>2.8205100000000001</v>
          </cell>
          <cell r="BP1965">
            <v>0</v>
          </cell>
          <cell r="BQ1965">
            <v>0</v>
          </cell>
          <cell r="BR1965">
            <v>0</v>
          </cell>
          <cell r="BS1965">
            <v>4.3197000000000001</v>
          </cell>
          <cell r="BT1965">
            <v>5.0819999999999999</v>
          </cell>
          <cell r="BU1965">
            <v>0</v>
          </cell>
          <cell r="BW1965">
            <v>0</v>
          </cell>
          <cell r="BX1965">
            <v>3.2524799999999998</v>
          </cell>
          <cell r="BY1965">
            <v>0</v>
          </cell>
          <cell r="BZ1965">
            <v>0</v>
          </cell>
          <cell r="CA1965">
            <v>1.819356</v>
          </cell>
          <cell r="CB1965">
            <v>0</v>
          </cell>
          <cell r="CC1965">
            <v>0</v>
          </cell>
          <cell r="CD1965">
            <v>6.84</v>
          </cell>
          <cell r="CE1965">
            <v>0</v>
          </cell>
          <cell r="CF1965">
            <v>0</v>
          </cell>
          <cell r="CG1965">
            <v>0</v>
          </cell>
          <cell r="CH1965">
            <v>0</v>
          </cell>
          <cell r="CI1965">
            <v>0</v>
          </cell>
          <cell r="CJ1965">
            <v>1809.2908618520273</v>
          </cell>
          <cell r="CK1965">
            <v>265.78410802019999</v>
          </cell>
          <cell r="CL1965">
            <v>134.86082518062</v>
          </cell>
          <cell r="CM1965">
            <v>3.9893700000000001</v>
          </cell>
          <cell r="CN1965">
            <v>7170.4614801508915</v>
          </cell>
          <cell r="CO1965">
            <v>700.55440817670001</v>
          </cell>
          <cell r="CP1965">
            <v>459.379939788</v>
          </cell>
          <cell r="CQ1965">
            <v>7.9533299999999993</v>
          </cell>
          <cell r="CR1965">
            <v>0</v>
          </cell>
          <cell r="CS1965">
            <v>267.64164361958564</v>
          </cell>
          <cell r="CT1965">
            <v>5302.6653097814306</v>
          </cell>
          <cell r="CU1965">
            <v>0</v>
          </cell>
          <cell r="CV1965">
            <v>0</v>
          </cell>
          <cell r="CW1965">
            <v>0</v>
          </cell>
          <cell r="CX1965">
            <v>0</v>
          </cell>
          <cell r="CY1965">
            <v>0</v>
          </cell>
          <cell r="CZ1965">
            <v>9.0713699999999999</v>
          </cell>
          <cell r="DA1965">
            <v>0.95899999999999996</v>
          </cell>
          <cell r="DB1965">
            <v>0</v>
          </cell>
          <cell r="DC1965">
            <v>1</v>
          </cell>
        </row>
        <row r="1966">
          <cell r="C1966" t="str">
            <v>WT6x68</v>
          </cell>
          <cell r="D1966" t="str">
            <v>F</v>
          </cell>
          <cell r="E1966">
            <v>68</v>
          </cell>
          <cell r="F1966">
            <v>20</v>
          </cell>
          <cell r="G1966">
            <v>6.71</v>
          </cell>
          <cell r="H1966">
            <v>0</v>
          </cell>
          <cell r="I1966">
            <v>0</v>
          </cell>
          <cell r="J1966">
            <v>12.4</v>
          </cell>
          <cell r="K1966">
            <v>0</v>
          </cell>
          <cell r="L1966">
            <v>0</v>
          </cell>
          <cell r="M1966">
            <v>0.79</v>
          </cell>
          <cell r="N1966">
            <v>1.25</v>
          </cell>
          <cell r="O1966">
            <v>0</v>
          </cell>
          <cell r="P1966">
            <v>0</v>
          </cell>
          <cell r="Q1966">
            <v>0</v>
          </cell>
          <cell r="R1966">
            <v>1.85</v>
          </cell>
          <cell r="S1966">
            <v>2.125</v>
          </cell>
          <cell r="T1966">
            <v>0</v>
          </cell>
          <cell r="V1966">
            <v>0</v>
          </cell>
          <cell r="W1966">
            <v>1.35</v>
          </cell>
          <cell r="X1966">
            <v>0</v>
          </cell>
          <cell r="Y1966">
            <v>0</v>
          </cell>
          <cell r="Z1966">
            <v>0.80500000000000005</v>
          </cell>
          <cell r="AA1966">
            <v>0</v>
          </cell>
          <cell r="AB1966">
            <v>0</v>
          </cell>
          <cell r="AC1966">
            <v>6.15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50.6</v>
          </cell>
          <cell r="AJ1966">
            <v>19</v>
          </cell>
          <cell r="AK1966">
            <v>9.4600000000000009</v>
          </cell>
          <cell r="AL1966">
            <v>1.59</v>
          </cell>
          <cell r="AM1966">
            <v>199</v>
          </cell>
          <cell r="AN1966">
            <v>48.9</v>
          </cell>
          <cell r="AO1966">
            <v>32.1</v>
          </cell>
          <cell r="AP1966">
            <v>3.16</v>
          </cell>
          <cell r="AQ1966">
            <v>0</v>
          </cell>
          <cell r="AR1966">
            <v>9.2100000000000009</v>
          </cell>
          <cell r="AS1966">
            <v>28.9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3.61</v>
          </cell>
          <cell r="AZ1966">
            <v>0.96</v>
          </cell>
          <cell r="BA1966">
            <v>0</v>
          </cell>
          <cell r="BB1966">
            <v>1</v>
          </cell>
          <cell r="BD1966" t="str">
            <v>WT155x101</v>
          </cell>
          <cell r="BE1966" t="str">
            <v>WT155x101</v>
          </cell>
          <cell r="BF1966">
            <v>101.19999999999999</v>
          </cell>
          <cell r="BG1966">
            <v>129.13362000000001</v>
          </cell>
          <cell r="BH1966">
            <v>17.05011</v>
          </cell>
          <cell r="BI1966">
            <v>0</v>
          </cell>
          <cell r="BJ1966">
            <v>0</v>
          </cell>
          <cell r="BK1966">
            <v>31.508400000000002</v>
          </cell>
          <cell r="BL1966">
            <v>0</v>
          </cell>
          <cell r="BM1966">
            <v>0</v>
          </cell>
          <cell r="BN1966">
            <v>2.00739</v>
          </cell>
          <cell r="BO1966">
            <v>3.17625</v>
          </cell>
          <cell r="BP1966">
            <v>0</v>
          </cell>
          <cell r="BQ1966">
            <v>0</v>
          </cell>
          <cell r="BR1966">
            <v>0</v>
          </cell>
          <cell r="BS1966">
            <v>4.70085</v>
          </cell>
          <cell r="BT1966">
            <v>5.3996249999999995</v>
          </cell>
          <cell r="BU1966">
            <v>0</v>
          </cell>
          <cell r="BW1966">
            <v>0</v>
          </cell>
          <cell r="BX1966">
            <v>3.4303500000000002</v>
          </cell>
          <cell r="BY1966">
            <v>0</v>
          </cell>
          <cell r="BZ1966">
            <v>0</v>
          </cell>
          <cell r="CA1966">
            <v>2.0455049999999999</v>
          </cell>
          <cell r="CB1966">
            <v>0</v>
          </cell>
          <cell r="CC1966">
            <v>0</v>
          </cell>
          <cell r="CD1966">
            <v>6.15</v>
          </cell>
          <cell r="CE1966">
            <v>0</v>
          </cell>
          <cell r="CF1966">
            <v>0</v>
          </cell>
          <cell r="CG1966">
            <v>0</v>
          </cell>
          <cell r="CH1966">
            <v>0</v>
          </cell>
          <cell r="CI1966">
            <v>0</v>
          </cell>
          <cell r="CJ1966">
            <v>2109.4497145095065</v>
          </cell>
          <cell r="CK1966">
            <v>311.72210199899996</v>
          </cell>
          <cell r="CL1966">
            <v>155.20479394266002</v>
          </cell>
          <cell r="CM1966">
            <v>4.0401899999999999</v>
          </cell>
          <cell r="CN1966">
            <v>8296.0571776164379</v>
          </cell>
          <cell r="CO1966">
            <v>802.27425198689991</v>
          </cell>
          <cell r="CP1966">
            <v>526.6462881141</v>
          </cell>
          <cell r="CQ1966">
            <v>8.02956</v>
          </cell>
          <cell r="CR1966">
            <v>0</v>
          </cell>
          <cell r="CS1966">
            <v>383.95319902435881</v>
          </cell>
          <cell r="CT1966">
            <v>7779.0369265321488</v>
          </cell>
          <cell r="CU1966">
            <v>0</v>
          </cell>
          <cell r="CV1966">
            <v>0</v>
          </cell>
          <cell r="CW1966">
            <v>0</v>
          </cell>
          <cell r="CX1966">
            <v>0</v>
          </cell>
          <cell r="CY1966">
            <v>0</v>
          </cell>
          <cell r="CZ1966">
            <v>9.1730099999999997</v>
          </cell>
          <cell r="DA1966">
            <v>0.96</v>
          </cell>
          <cell r="DB1966">
            <v>0</v>
          </cell>
          <cell r="DC1966">
            <v>1</v>
          </cell>
        </row>
        <row r="1967">
          <cell r="C1967" t="str">
            <v>WT6x7</v>
          </cell>
          <cell r="D1967" t="str">
            <v>F</v>
          </cell>
          <cell r="E1967">
            <v>7</v>
          </cell>
          <cell r="F1967">
            <v>2.08</v>
          </cell>
          <cell r="G1967">
            <v>5.96</v>
          </cell>
          <cell r="H1967">
            <v>0</v>
          </cell>
          <cell r="I1967">
            <v>0</v>
          </cell>
          <cell r="J1967">
            <v>3.97</v>
          </cell>
          <cell r="K1967">
            <v>0</v>
          </cell>
          <cell r="L1967">
            <v>0</v>
          </cell>
          <cell r="M1967">
            <v>0.2</v>
          </cell>
          <cell r="N1967">
            <v>0.22500000000000001</v>
          </cell>
          <cell r="O1967">
            <v>0</v>
          </cell>
          <cell r="P1967">
            <v>0</v>
          </cell>
          <cell r="Q1967">
            <v>0</v>
          </cell>
          <cell r="R1967">
            <v>0.52500000000000002</v>
          </cell>
          <cell r="S1967">
            <v>0.75</v>
          </cell>
          <cell r="T1967">
            <v>0</v>
          </cell>
          <cell r="V1967">
            <v>0</v>
          </cell>
          <cell r="W1967">
            <v>1.76</v>
          </cell>
          <cell r="X1967">
            <v>0</v>
          </cell>
          <cell r="Y1967">
            <v>0</v>
          </cell>
          <cell r="Z1967">
            <v>0.76</v>
          </cell>
          <cell r="AA1967">
            <v>0</v>
          </cell>
          <cell r="AB1967">
            <v>0</v>
          </cell>
          <cell r="AC1967">
            <v>27.2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7.67</v>
          </cell>
          <cell r="AJ1967">
            <v>3.32</v>
          </cell>
          <cell r="AK1967">
            <v>1.83</v>
          </cell>
          <cell r="AL1967">
            <v>1.92</v>
          </cell>
          <cell r="AM1967">
            <v>1.18</v>
          </cell>
          <cell r="AN1967">
            <v>0.94699999999999995</v>
          </cell>
          <cell r="AO1967">
            <v>0.59299999999999997</v>
          </cell>
          <cell r="AP1967">
            <v>0.753</v>
          </cell>
          <cell r="AQ1967">
            <v>0</v>
          </cell>
          <cell r="AR1967">
            <v>3.5000000000000003E-2</v>
          </cell>
          <cell r="AS1967">
            <v>4.9299999999999997E-2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2.64</v>
          </cell>
          <cell r="AZ1967">
            <v>0.61099999999999999</v>
          </cell>
          <cell r="BA1967">
            <v>0</v>
          </cell>
          <cell r="BB1967">
            <v>0.45100000000000001</v>
          </cell>
          <cell r="BD1967" t="str">
            <v>WT155x10.5</v>
          </cell>
          <cell r="BE1967" t="str">
            <v>WT155x10.5</v>
          </cell>
          <cell r="BF1967">
            <v>10.5</v>
          </cell>
          <cell r="BG1967">
            <v>13.42989648</v>
          </cell>
          <cell r="BH1967">
            <v>15.144359999999999</v>
          </cell>
          <cell r="BI1967">
            <v>0</v>
          </cell>
          <cell r="BJ1967">
            <v>0</v>
          </cell>
          <cell r="BK1967">
            <v>10.087770000000001</v>
          </cell>
          <cell r="BL1967">
            <v>0</v>
          </cell>
          <cell r="BM1967">
            <v>0</v>
          </cell>
          <cell r="BN1967">
            <v>0.50819999999999999</v>
          </cell>
          <cell r="BO1967">
            <v>0.57172500000000004</v>
          </cell>
          <cell r="BP1967">
            <v>0</v>
          </cell>
          <cell r="BQ1967">
            <v>0</v>
          </cell>
          <cell r="BR1967">
            <v>0</v>
          </cell>
          <cell r="BS1967">
            <v>1.334025</v>
          </cell>
          <cell r="BT1967">
            <v>1.9057499999999998</v>
          </cell>
          <cell r="BU1967">
            <v>0</v>
          </cell>
          <cell r="BW1967">
            <v>0</v>
          </cell>
          <cell r="BX1967">
            <v>4.4721599999999997</v>
          </cell>
          <cell r="BY1967">
            <v>0</v>
          </cell>
          <cell r="BZ1967">
            <v>0</v>
          </cell>
          <cell r="CA1967">
            <v>1.93116</v>
          </cell>
          <cell r="CB1967">
            <v>0</v>
          </cell>
          <cell r="CC1967">
            <v>0</v>
          </cell>
          <cell r="CD1967">
            <v>27.2</v>
          </cell>
          <cell r="CE1967">
            <v>0</v>
          </cell>
          <cell r="CF1967">
            <v>0</v>
          </cell>
          <cell r="CG1967">
            <v>0</v>
          </cell>
          <cell r="CH1967">
            <v>0</v>
          </cell>
          <cell r="CI1967">
            <v>0</v>
          </cell>
          <cell r="CJ1967">
            <v>319.75255553928685</v>
          </cell>
          <cell r="CK1967">
            <v>54.469335717719993</v>
          </cell>
          <cell r="CL1967">
            <v>30.023760350429999</v>
          </cell>
          <cell r="CM1967">
            <v>4.8787199999999995</v>
          </cell>
          <cell r="CN1967">
            <v>49.192700852197973</v>
          </cell>
          <cell r="CO1967">
            <v>15.536885820686999</v>
          </cell>
          <cell r="CP1967">
            <v>9.7290108676529989</v>
          </cell>
          <cell r="CQ1967">
            <v>1.913373</v>
          </cell>
          <cell r="CR1967">
            <v>0</v>
          </cell>
          <cell r="CS1967">
            <v>1.459105533751635</v>
          </cell>
          <cell r="CT1967">
            <v>13.27012181584896</v>
          </cell>
          <cell r="CU1967">
            <v>0</v>
          </cell>
          <cell r="CV1967">
            <v>0</v>
          </cell>
          <cell r="CW1967">
            <v>0</v>
          </cell>
          <cell r="CX1967">
            <v>0</v>
          </cell>
          <cell r="CY1967">
            <v>0</v>
          </cell>
          <cell r="CZ1967">
            <v>6.70824</v>
          </cell>
          <cell r="DA1967">
            <v>0.61099999999999999</v>
          </cell>
          <cell r="DB1967">
            <v>0</v>
          </cell>
          <cell r="DC1967">
            <v>0.45100000000000001</v>
          </cell>
        </row>
        <row r="1968">
          <cell r="C1968" t="str">
            <v>WT6x76</v>
          </cell>
          <cell r="D1968" t="str">
            <v>F</v>
          </cell>
          <cell r="E1968">
            <v>76</v>
          </cell>
          <cell r="F1968">
            <v>22.4</v>
          </cell>
          <cell r="G1968">
            <v>6.86</v>
          </cell>
          <cell r="H1968">
            <v>0</v>
          </cell>
          <cell r="I1968">
            <v>0</v>
          </cell>
          <cell r="J1968">
            <v>12.5</v>
          </cell>
          <cell r="K1968">
            <v>0</v>
          </cell>
          <cell r="L1968">
            <v>0</v>
          </cell>
          <cell r="M1968">
            <v>0.87</v>
          </cell>
          <cell r="N1968">
            <v>1.4</v>
          </cell>
          <cell r="O1968">
            <v>0</v>
          </cell>
          <cell r="P1968">
            <v>0</v>
          </cell>
          <cell r="Q1968">
            <v>0</v>
          </cell>
          <cell r="R1968">
            <v>2</v>
          </cell>
          <cell r="S1968">
            <v>2.3125</v>
          </cell>
          <cell r="T1968">
            <v>0</v>
          </cell>
          <cell r="V1968">
            <v>0</v>
          </cell>
          <cell r="W1968">
            <v>1.43</v>
          </cell>
          <cell r="X1968">
            <v>0</v>
          </cell>
          <cell r="Y1968">
            <v>0</v>
          </cell>
          <cell r="Z1968">
            <v>0.89600000000000002</v>
          </cell>
          <cell r="AA1968">
            <v>0</v>
          </cell>
          <cell r="AB1968">
            <v>0</v>
          </cell>
          <cell r="AC1968">
            <v>5.58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58.5</v>
          </cell>
          <cell r="AJ1968">
            <v>22</v>
          </cell>
          <cell r="AK1968">
            <v>10.8</v>
          </cell>
          <cell r="AL1968">
            <v>1.62</v>
          </cell>
          <cell r="AM1968">
            <v>227</v>
          </cell>
          <cell r="AN1968">
            <v>55.6</v>
          </cell>
          <cell r="AO1968">
            <v>36.4</v>
          </cell>
          <cell r="AP1968">
            <v>3.19</v>
          </cell>
          <cell r="AQ1968">
            <v>0</v>
          </cell>
          <cell r="AR1968">
            <v>12.8</v>
          </cell>
          <cell r="AS1968">
            <v>41.3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3.64</v>
          </cell>
          <cell r="AZ1968">
            <v>0.96</v>
          </cell>
          <cell r="BA1968">
            <v>0</v>
          </cell>
          <cell r="BB1968">
            <v>1</v>
          </cell>
          <cell r="BD1968" t="str">
            <v>WT155x113</v>
          </cell>
          <cell r="BE1968" t="str">
            <v>WT155x113</v>
          </cell>
          <cell r="BF1968">
            <v>113.19999999999999</v>
          </cell>
          <cell r="BG1968">
            <v>144.62965439999999</v>
          </cell>
          <cell r="BH1968">
            <v>17.431260000000002</v>
          </cell>
          <cell r="BI1968">
            <v>0</v>
          </cell>
          <cell r="BJ1968">
            <v>0</v>
          </cell>
          <cell r="BK1968">
            <v>31.762499999999999</v>
          </cell>
          <cell r="BL1968">
            <v>0</v>
          </cell>
          <cell r="BM1968">
            <v>0</v>
          </cell>
          <cell r="BN1968">
            <v>2.2106699999999999</v>
          </cell>
          <cell r="BO1968">
            <v>3.5573999999999995</v>
          </cell>
          <cell r="BP1968">
            <v>0</v>
          </cell>
          <cell r="BQ1968">
            <v>0</v>
          </cell>
          <cell r="BR1968">
            <v>0</v>
          </cell>
          <cell r="BS1968">
            <v>5.0819999999999999</v>
          </cell>
          <cell r="BT1968">
            <v>5.8760624999999997</v>
          </cell>
          <cell r="BU1968">
            <v>0</v>
          </cell>
          <cell r="BW1968">
            <v>0</v>
          </cell>
          <cell r="BX1968">
            <v>3.6336299999999997</v>
          </cell>
          <cell r="BY1968">
            <v>0</v>
          </cell>
          <cell r="BZ1968">
            <v>0</v>
          </cell>
          <cell r="CA1968">
            <v>2.2767360000000001</v>
          </cell>
          <cell r="CB1968">
            <v>0</v>
          </cell>
          <cell r="CC1968">
            <v>0</v>
          </cell>
          <cell r="CD1968">
            <v>5.58</v>
          </cell>
          <cell r="CE1968">
            <v>0</v>
          </cell>
          <cell r="CF1968">
            <v>0</v>
          </cell>
          <cell r="CG1968">
            <v>0</v>
          </cell>
          <cell r="CH1968">
            <v>0</v>
          </cell>
          <cell r="CI1968">
            <v>0</v>
          </cell>
          <cell r="CJ1968">
            <v>2438.7906778420183</v>
          </cell>
          <cell r="CK1968">
            <v>360.94138126199999</v>
          </cell>
          <cell r="CL1968">
            <v>177.18940534680002</v>
          </cell>
          <cell r="CM1968">
            <v>4.1164199999999997</v>
          </cell>
          <cell r="CN1968">
            <v>9463.3416046177463</v>
          </cell>
          <cell r="CO1968">
            <v>912.19730900759998</v>
          </cell>
          <cell r="CP1968">
            <v>597.19392172439996</v>
          </cell>
          <cell r="CQ1968">
            <v>8.1057899999999989</v>
          </cell>
          <cell r="CR1968">
            <v>0</v>
          </cell>
          <cell r="CS1968">
            <v>533.61573805774083</v>
          </cell>
          <cell r="CT1968">
            <v>11116.755192587465</v>
          </cell>
          <cell r="CU1968">
            <v>0</v>
          </cell>
          <cell r="CV1968">
            <v>0</v>
          </cell>
          <cell r="CW1968">
            <v>0</v>
          </cell>
          <cell r="CX1968">
            <v>0</v>
          </cell>
          <cell r="CY1968">
            <v>0</v>
          </cell>
          <cell r="CZ1968">
            <v>9.2492400000000004</v>
          </cell>
          <cell r="DA1968">
            <v>0.96</v>
          </cell>
          <cell r="DB1968">
            <v>0</v>
          </cell>
          <cell r="DC1968">
            <v>1</v>
          </cell>
        </row>
        <row r="1969">
          <cell r="C1969" t="str">
            <v>WT6x8</v>
          </cell>
          <cell r="D1969" t="str">
            <v>F</v>
          </cell>
          <cell r="E1969">
            <v>8</v>
          </cell>
          <cell r="F1969">
            <v>2.36</v>
          </cell>
          <cell r="G1969">
            <v>6</v>
          </cell>
          <cell r="H1969">
            <v>0</v>
          </cell>
          <cell r="I1969">
            <v>0</v>
          </cell>
          <cell r="J1969">
            <v>3.99</v>
          </cell>
          <cell r="K1969">
            <v>0</v>
          </cell>
          <cell r="L1969">
            <v>0</v>
          </cell>
          <cell r="M1969">
            <v>0.22</v>
          </cell>
          <cell r="N1969">
            <v>0.26500000000000001</v>
          </cell>
          <cell r="O1969">
            <v>0</v>
          </cell>
          <cell r="P1969">
            <v>0</v>
          </cell>
          <cell r="Q1969">
            <v>0</v>
          </cell>
          <cell r="R1969">
            <v>0.56499999999999995</v>
          </cell>
          <cell r="S1969">
            <v>0.8125</v>
          </cell>
          <cell r="T1969">
            <v>0</v>
          </cell>
          <cell r="V1969">
            <v>0</v>
          </cell>
          <cell r="W1969">
            <v>1.74</v>
          </cell>
          <cell r="X1969">
            <v>0</v>
          </cell>
          <cell r="Y1969">
            <v>0</v>
          </cell>
          <cell r="Z1969">
            <v>0.63900000000000001</v>
          </cell>
          <cell r="AA1969">
            <v>0</v>
          </cell>
          <cell r="AB1969">
            <v>0</v>
          </cell>
          <cell r="AC1969">
            <v>24.7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8.6999999999999993</v>
          </cell>
          <cell r="AJ1969">
            <v>3.72</v>
          </cell>
          <cell r="AK1969">
            <v>2.04</v>
          </cell>
          <cell r="AL1969">
            <v>1.92</v>
          </cell>
          <cell r="AM1969">
            <v>1.41</v>
          </cell>
          <cell r="AN1969">
            <v>1.1299999999999999</v>
          </cell>
          <cell r="AO1969">
            <v>0.70599999999999996</v>
          </cell>
          <cell r="AP1969">
            <v>0.77300000000000002</v>
          </cell>
          <cell r="AQ1969">
            <v>0</v>
          </cell>
          <cell r="AR1969">
            <v>5.11E-2</v>
          </cell>
          <cell r="AS1969">
            <v>6.7799999999999999E-2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2.62</v>
          </cell>
          <cell r="AZ1969">
            <v>0.624</v>
          </cell>
          <cell r="BA1969">
            <v>0</v>
          </cell>
          <cell r="BB1969">
            <v>0.53900000000000003</v>
          </cell>
          <cell r="BD1969" t="str">
            <v>WT155x11.9</v>
          </cell>
          <cell r="BE1969" t="str">
            <v>WT155x11.9</v>
          </cell>
          <cell r="BF1969">
            <v>12</v>
          </cell>
          <cell r="BG1969">
            <v>15.237767159999999</v>
          </cell>
          <cell r="BH1969">
            <v>15.245999999999999</v>
          </cell>
          <cell r="BI1969">
            <v>0</v>
          </cell>
          <cell r="BJ1969">
            <v>0</v>
          </cell>
          <cell r="BK1969">
            <v>10.138590000000001</v>
          </cell>
          <cell r="BL1969">
            <v>0</v>
          </cell>
          <cell r="BM1969">
            <v>0</v>
          </cell>
          <cell r="BN1969">
            <v>0.55901999999999996</v>
          </cell>
          <cell r="BO1969">
            <v>0.67336499999999999</v>
          </cell>
          <cell r="BP1969">
            <v>0</v>
          </cell>
          <cell r="BQ1969">
            <v>0</v>
          </cell>
          <cell r="BR1969">
            <v>0</v>
          </cell>
          <cell r="BS1969">
            <v>1.4356649999999997</v>
          </cell>
          <cell r="BT1969">
            <v>2.0645625000000001</v>
          </cell>
          <cell r="BU1969">
            <v>0</v>
          </cell>
          <cell r="BW1969">
            <v>0</v>
          </cell>
          <cell r="BX1969">
            <v>4.4213399999999998</v>
          </cell>
          <cell r="BY1969">
            <v>0</v>
          </cell>
          <cell r="BZ1969">
            <v>0</v>
          </cell>
          <cell r="CA1969">
            <v>1.623699</v>
          </cell>
          <cell r="CB1969">
            <v>0</v>
          </cell>
          <cell r="CC1969">
            <v>0</v>
          </cell>
          <cell r="CD1969">
            <v>24.7</v>
          </cell>
          <cell r="CE1969">
            <v>0</v>
          </cell>
          <cell r="CF1969">
            <v>0</v>
          </cell>
          <cell r="CG1969">
            <v>0</v>
          </cell>
          <cell r="CH1969">
            <v>0</v>
          </cell>
          <cell r="CI1969">
            <v>0</v>
          </cell>
          <cell r="CJ1969">
            <v>362.69194696112066</v>
          </cell>
          <cell r="CK1969">
            <v>61.031906286119998</v>
          </cell>
          <cell r="CL1969">
            <v>33.469109898839996</v>
          </cell>
          <cell r="CM1969">
            <v>4.8787199999999995</v>
          </cell>
          <cell r="CN1969">
            <v>58.781108645423004</v>
          </cell>
          <cell r="CO1969">
            <v>18.539261855729997</v>
          </cell>
          <cell r="CP1969">
            <v>11.582937053225999</v>
          </cell>
          <cell r="CQ1969">
            <v>1.9641930000000001</v>
          </cell>
          <cell r="CR1969">
            <v>0</v>
          </cell>
          <cell r="CS1969">
            <v>2.130294079277387</v>
          </cell>
          <cell r="CT1969">
            <v>18.249782132141167</v>
          </cell>
          <cell r="CU1969">
            <v>0</v>
          </cell>
          <cell r="CV1969">
            <v>0</v>
          </cell>
          <cell r="CW1969">
            <v>0</v>
          </cell>
          <cell r="CX1969">
            <v>0</v>
          </cell>
          <cell r="CY1969">
            <v>0</v>
          </cell>
          <cell r="CZ1969">
            <v>6.6574200000000001</v>
          </cell>
          <cell r="DA1969">
            <v>0.624</v>
          </cell>
          <cell r="DB1969">
            <v>0</v>
          </cell>
          <cell r="DC1969">
            <v>0.53900000000000003</v>
          </cell>
        </row>
        <row r="1970">
          <cell r="C1970" t="str">
            <v>WT6x85</v>
          </cell>
          <cell r="D1970" t="str">
            <v>F</v>
          </cell>
          <cell r="E1970">
            <v>85</v>
          </cell>
          <cell r="F1970">
            <v>25</v>
          </cell>
          <cell r="G1970">
            <v>7.02</v>
          </cell>
          <cell r="H1970">
            <v>0</v>
          </cell>
          <cell r="I1970">
            <v>0</v>
          </cell>
          <cell r="J1970">
            <v>12.6</v>
          </cell>
          <cell r="K1970">
            <v>0</v>
          </cell>
          <cell r="L1970">
            <v>0</v>
          </cell>
          <cell r="M1970">
            <v>0.96</v>
          </cell>
          <cell r="N1970">
            <v>1.56</v>
          </cell>
          <cell r="O1970">
            <v>0</v>
          </cell>
          <cell r="P1970">
            <v>0</v>
          </cell>
          <cell r="Q1970">
            <v>0</v>
          </cell>
          <cell r="R1970">
            <v>2.16</v>
          </cell>
          <cell r="S1970">
            <v>2.4375</v>
          </cell>
          <cell r="T1970">
            <v>0</v>
          </cell>
          <cell r="V1970">
            <v>0</v>
          </cell>
          <cell r="W1970">
            <v>1.52</v>
          </cell>
          <cell r="X1970">
            <v>0</v>
          </cell>
          <cell r="Y1970">
            <v>0</v>
          </cell>
          <cell r="Z1970">
            <v>0.99399999999999999</v>
          </cell>
          <cell r="AA1970">
            <v>0</v>
          </cell>
          <cell r="AB1970">
            <v>0</v>
          </cell>
          <cell r="AC1970">
            <v>5.0599999999999996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67.8</v>
          </cell>
          <cell r="AJ1970">
            <v>25.6</v>
          </cell>
          <cell r="AK1970">
            <v>12.3</v>
          </cell>
          <cell r="AL1970">
            <v>1.65</v>
          </cell>
          <cell r="AM1970">
            <v>259</v>
          </cell>
          <cell r="AN1970">
            <v>62.9</v>
          </cell>
          <cell r="AO1970">
            <v>41.2</v>
          </cell>
          <cell r="AP1970">
            <v>3.22</v>
          </cell>
          <cell r="AQ1970">
            <v>0</v>
          </cell>
          <cell r="AR1970">
            <v>17.7</v>
          </cell>
          <cell r="AS1970">
            <v>58.3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3.69</v>
          </cell>
          <cell r="AZ1970">
            <v>0.96</v>
          </cell>
          <cell r="BA1970">
            <v>0</v>
          </cell>
          <cell r="BB1970">
            <v>1</v>
          </cell>
          <cell r="BD1970" t="str">
            <v>WT155x126.5</v>
          </cell>
          <cell r="BE1970" t="str">
            <v>WT155x126.5</v>
          </cell>
          <cell r="BF1970">
            <v>126.5</v>
          </cell>
          <cell r="BG1970">
            <v>161.417025</v>
          </cell>
          <cell r="BH1970">
            <v>17.837819999999997</v>
          </cell>
          <cell r="BI1970">
            <v>0</v>
          </cell>
          <cell r="BJ1970">
            <v>0</v>
          </cell>
          <cell r="BK1970">
            <v>32.016599999999997</v>
          </cell>
          <cell r="BL1970">
            <v>0</v>
          </cell>
          <cell r="BM1970">
            <v>0</v>
          </cell>
          <cell r="BN1970">
            <v>2.4393599999999998</v>
          </cell>
          <cell r="BO1970">
            <v>3.9639600000000002</v>
          </cell>
          <cell r="BP1970">
            <v>0</v>
          </cell>
          <cell r="BQ1970">
            <v>0</v>
          </cell>
          <cell r="BR1970">
            <v>0</v>
          </cell>
          <cell r="BS1970">
            <v>5.4885600000000005</v>
          </cell>
          <cell r="BT1970">
            <v>6.1936875000000002</v>
          </cell>
          <cell r="BU1970">
            <v>0</v>
          </cell>
          <cell r="BW1970">
            <v>0</v>
          </cell>
          <cell r="BX1970">
            <v>3.86232</v>
          </cell>
          <cell r="BY1970">
            <v>0</v>
          </cell>
          <cell r="BZ1970">
            <v>0</v>
          </cell>
          <cell r="CA1970">
            <v>2.5257540000000001</v>
          </cell>
          <cell r="CB1970">
            <v>0</v>
          </cell>
          <cell r="CC1970">
            <v>0</v>
          </cell>
          <cell r="CD1970">
            <v>5.0599999999999996</v>
          </cell>
          <cell r="CE1970">
            <v>0</v>
          </cell>
          <cell r="CF1970">
            <v>0</v>
          </cell>
          <cell r="CG1970">
            <v>0</v>
          </cell>
          <cell r="CH1970">
            <v>0</v>
          </cell>
          <cell r="CI1970">
            <v>0</v>
          </cell>
          <cell r="CJ1970">
            <v>2826.4958625245954</v>
          </cell>
          <cell r="CK1970">
            <v>420.0045163776</v>
          </cell>
          <cell r="CL1970">
            <v>201.7990449783</v>
          </cell>
          <cell r="CM1970">
            <v>4.1926499999999995</v>
          </cell>
          <cell r="CN1970">
            <v>10797.380949762099</v>
          </cell>
          <cell r="CO1970">
            <v>1031.9642218808999</v>
          </cell>
          <cell r="CP1970">
            <v>675.94476854519996</v>
          </cell>
          <cell r="CQ1970">
            <v>8.1820199999999996</v>
          </cell>
          <cell r="CR1970">
            <v>0</v>
          </cell>
          <cell r="CS1970">
            <v>737.89051278296961</v>
          </cell>
          <cell r="CT1970">
            <v>15692.659267018142</v>
          </cell>
          <cell r="CU1970">
            <v>0</v>
          </cell>
          <cell r="CV1970">
            <v>0</v>
          </cell>
          <cell r="CW1970">
            <v>0</v>
          </cell>
          <cell r="CX1970">
            <v>0</v>
          </cell>
          <cell r="CY1970">
            <v>0</v>
          </cell>
          <cell r="CZ1970">
            <v>9.3762899999999991</v>
          </cell>
          <cell r="DA1970">
            <v>0.96</v>
          </cell>
          <cell r="DB1970">
            <v>0</v>
          </cell>
          <cell r="DC1970">
            <v>1</v>
          </cell>
        </row>
        <row r="1971">
          <cell r="C1971" t="str">
            <v>WT6x9.5</v>
          </cell>
          <cell r="D1971" t="str">
            <v>F</v>
          </cell>
          <cell r="E1971">
            <v>9.5</v>
          </cell>
          <cell r="F1971">
            <v>2.79</v>
          </cell>
          <cell r="G1971">
            <v>6.08</v>
          </cell>
          <cell r="H1971">
            <v>0</v>
          </cell>
          <cell r="I1971">
            <v>0</v>
          </cell>
          <cell r="J1971">
            <v>4.01</v>
          </cell>
          <cell r="K1971">
            <v>0</v>
          </cell>
          <cell r="L1971">
            <v>0</v>
          </cell>
          <cell r="M1971">
            <v>0.23499999999999999</v>
          </cell>
          <cell r="N1971">
            <v>0.35</v>
          </cell>
          <cell r="O1971">
            <v>0</v>
          </cell>
          <cell r="P1971">
            <v>0</v>
          </cell>
          <cell r="Q1971">
            <v>0</v>
          </cell>
          <cell r="R1971">
            <v>0.65</v>
          </cell>
          <cell r="S1971">
            <v>0.875</v>
          </cell>
          <cell r="T1971">
            <v>0</v>
          </cell>
          <cell r="V1971">
            <v>0</v>
          </cell>
          <cell r="W1971">
            <v>1.65</v>
          </cell>
          <cell r="X1971">
            <v>0</v>
          </cell>
          <cell r="Y1971">
            <v>0</v>
          </cell>
          <cell r="Z1971">
            <v>0.34799999999999998</v>
          </cell>
          <cell r="AA1971">
            <v>0</v>
          </cell>
          <cell r="AB1971">
            <v>0</v>
          </cell>
          <cell r="AC1971">
            <v>23.1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10.1</v>
          </cell>
          <cell r="AJ1971">
            <v>4.1100000000000003</v>
          </cell>
          <cell r="AK1971">
            <v>2.2799999999999998</v>
          </cell>
          <cell r="AL1971">
            <v>1.9</v>
          </cell>
          <cell r="AM1971">
            <v>1.88</v>
          </cell>
          <cell r="AN1971">
            <v>1.49</v>
          </cell>
          <cell r="AO1971">
            <v>0.93899999999999995</v>
          </cell>
          <cell r="AP1971">
            <v>0.82099999999999995</v>
          </cell>
          <cell r="AQ1971">
            <v>0</v>
          </cell>
          <cell r="AR1971">
            <v>8.9899999999999994E-2</v>
          </cell>
          <cell r="AS1971">
            <v>9.3399999999999997E-2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2.54</v>
          </cell>
          <cell r="AZ1971">
            <v>0.66300000000000003</v>
          </cell>
          <cell r="BA1971">
            <v>0</v>
          </cell>
          <cell r="BB1971">
            <v>0.59799999999999998</v>
          </cell>
          <cell r="BD1971" t="str">
            <v>WT155x14.15</v>
          </cell>
          <cell r="BE1971" t="str">
            <v>WT155x14.15</v>
          </cell>
          <cell r="BF1971">
            <v>14.2</v>
          </cell>
          <cell r="BG1971">
            <v>18.01413999</v>
          </cell>
          <cell r="BH1971">
            <v>15.44928</v>
          </cell>
          <cell r="BI1971">
            <v>0</v>
          </cell>
          <cell r="BJ1971">
            <v>0</v>
          </cell>
          <cell r="BK1971">
            <v>10.189409999999999</v>
          </cell>
          <cell r="BL1971">
            <v>0</v>
          </cell>
          <cell r="BM1971">
            <v>0</v>
          </cell>
          <cell r="BN1971">
            <v>0.59713499999999997</v>
          </cell>
          <cell r="BO1971">
            <v>0.88934999999999986</v>
          </cell>
          <cell r="BP1971">
            <v>0</v>
          </cell>
          <cell r="BQ1971">
            <v>0</v>
          </cell>
          <cell r="BR1971">
            <v>0</v>
          </cell>
          <cell r="BS1971">
            <v>1.6516500000000001</v>
          </cell>
          <cell r="BT1971">
            <v>2.2233749999999999</v>
          </cell>
          <cell r="BU1971">
            <v>0</v>
          </cell>
          <cell r="BW1971">
            <v>0</v>
          </cell>
          <cell r="BX1971">
            <v>4.1926499999999995</v>
          </cell>
          <cell r="BY1971">
            <v>0</v>
          </cell>
          <cell r="BZ1971">
            <v>0</v>
          </cell>
          <cell r="CA1971">
            <v>0.88426799999999994</v>
          </cell>
          <cell r="CB1971">
            <v>0</v>
          </cell>
          <cell r="CC1971">
            <v>0</v>
          </cell>
          <cell r="CD1971">
            <v>23.1</v>
          </cell>
          <cell r="CE1971">
            <v>0</v>
          </cell>
          <cell r="CF1971">
            <v>0</v>
          </cell>
          <cell r="CG1971">
            <v>0</v>
          </cell>
          <cell r="CH1971">
            <v>0</v>
          </cell>
          <cell r="CI1971">
            <v>0</v>
          </cell>
          <cell r="CJ1971">
            <v>421.05616831118607</v>
          </cell>
          <cell r="CK1971">
            <v>67.430412590309999</v>
          </cell>
          <cell r="CL1971">
            <v>37.406652239879996</v>
          </cell>
          <cell r="CM1971">
            <v>4.8278999999999996</v>
          </cell>
          <cell r="CN1971">
            <v>78.374811527230676</v>
          </cell>
          <cell r="CO1971">
            <v>24.445575367289997</v>
          </cell>
          <cell r="CP1971">
            <v>15.405634409318997</v>
          </cell>
          <cell r="CQ1971">
            <v>2.0861609999999997</v>
          </cell>
          <cell r="CR1971">
            <v>0</v>
          </cell>
          <cell r="CS1971">
            <v>3.7478167852649134</v>
          </cell>
          <cell r="CT1971">
            <v>25.14055532657795</v>
          </cell>
          <cell r="CU1971">
            <v>0</v>
          </cell>
          <cell r="CV1971">
            <v>0</v>
          </cell>
          <cell r="CW1971">
            <v>0</v>
          </cell>
          <cell r="CX1971">
            <v>0</v>
          </cell>
          <cell r="CY1971">
            <v>0</v>
          </cell>
          <cell r="CZ1971">
            <v>6.4541399999999998</v>
          </cell>
          <cell r="DA1971">
            <v>0.66300000000000003</v>
          </cell>
          <cell r="DB1971">
            <v>0</v>
          </cell>
          <cell r="DC1971">
            <v>0.59799999999999998</v>
          </cell>
        </row>
        <row r="1972">
          <cell r="C1972" t="str">
            <v>WT6x95</v>
          </cell>
          <cell r="D1972" t="str">
            <v>F</v>
          </cell>
          <cell r="E1972">
            <v>95</v>
          </cell>
          <cell r="F1972">
            <v>27.9</v>
          </cell>
          <cell r="G1972">
            <v>7.19</v>
          </cell>
          <cell r="H1972">
            <v>0</v>
          </cell>
          <cell r="I1972">
            <v>0</v>
          </cell>
          <cell r="J1972">
            <v>12.7</v>
          </cell>
          <cell r="K1972">
            <v>0</v>
          </cell>
          <cell r="L1972">
            <v>0</v>
          </cell>
          <cell r="M1972">
            <v>1.06</v>
          </cell>
          <cell r="N1972">
            <v>1.74</v>
          </cell>
          <cell r="O1972">
            <v>0</v>
          </cell>
          <cell r="P1972">
            <v>0</v>
          </cell>
          <cell r="Q1972">
            <v>0</v>
          </cell>
          <cell r="R1972">
            <v>2.33</v>
          </cell>
          <cell r="S1972">
            <v>2.625</v>
          </cell>
          <cell r="T1972">
            <v>0</v>
          </cell>
          <cell r="V1972">
            <v>0</v>
          </cell>
          <cell r="W1972">
            <v>1.62</v>
          </cell>
          <cell r="X1972">
            <v>0</v>
          </cell>
          <cell r="Y1972">
            <v>0</v>
          </cell>
          <cell r="Z1972">
            <v>1.1000000000000001</v>
          </cell>
          <cell r="AA1972">
            <v>0</v>
          </cell>
          <cell r="AB1972">
            <v>0</v>
          </cell>
          <cell r="AC1972">
            <v>4.58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79</v>
          </cell>
          <cell r="AJ1972">
            <v>29.8</v>
          </cell>
          <cell r="AK1972">
            <v>14.2</v>
          </cell>
          <cell r="AL1972">
            <v>1.68</v>
          </cell>
          <cell r="AM1972">
            <v>295</v>
          </cell>
          <cell r="AN1972">
            <v>71.2</v>
          </cell>
          <cell r="AO1972">
            <v>46.5</v>
          </cell>
          <cell r="AP1972">
            <v>3.25</v>
          </cell>
          <cell r="AQ1972">
            <v>0</v>
          </cell>
          <cell r="AR1972">
            <v>24.3</v>
          </cell>
          <cell r="AS1972">
            <v>82.1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3.74</v>
          </cell>
          <cell r="AZ1972">
            <v>0.96</v>
          </cell>
          <cell r="BA1972">
            <v>0</v>
          </cell>
          <cell r="BB1972">
            <v>1</v>
          </cell>
          <cell r="BD1972" t="str">
            <v>WT155x141.5</v>
          </cell>
          <cell r="BE1972" t="str">
            <v>WT155x141.5</v>
          </cell>
          <cell r="BF1972">
            <v>141.4</v>
          </cell>
          <cell r="BG1972">
            <v>180.14139989999998</v>
          </cell>
          <cell r="BH1972">
            <v>18.26979</v>
          </cell>
          <cell r="BI1972">
            <v>0</v>
          </cell>
          <cell r="BJ1972">
            <v>0</v>
          </cell>
          <cell r="BK1972">
            <v>32.270699999999998</v>
          </cell>
          <cell r="BL1972">
            <v>0</v>
          </cell>
          <cell r="BM1972">
            <v>0</v>
          </cell>
          <cell r="BN1972">
            <v>2.69346</v>
          </cell>
          <cell r="BO1972">
            <v>4.4213399999999998</v>
          </cell>
          <cell r="BP1972">
            <v>0</v>
          </cell>
          <cell r="BQ1972">
            <v>0</v>
          </cell>
          <cell r="BR1972">
            <v>0</v>
          </cell>
          <cell r="BS1972">
            <v>5.9205300000000003</v>
          </cell>
          <cell r="BT1972">
            <v>6.6701249999999996</v>
          </cell>
          <cell r="BU1972">
            <v>0</v>
          </cell>
          <cell r="BW1972">
            <v>0</v>
          </cell>
          <cell r="BX1972">
            <v>4.1164199999999997</v>
          </cell>
          <cell r="BY1972">
            <v>0</v>
          </cell>
          <cell r="BZ1972">
            <v>0</v>
          </cell>
          <cell r="CA1972">
            <v>2.7951000000000001</v>
          </cell>
          <cell r="CB1972">
            <v>0</v>
          </cell>
          <cell r="CC1972">
            <v>0</v>
          </cell>
          <cell r="CD1972">
            <v>4.58</v>
          </cell>
          <cell r="CE1972">
            <v>0</v>
          </cell>
          <cell r="CF1972">
            <v>0</v>
          </cell>
          <cell r="CG1972">
            <v>0</v>
          </cell>
          <cell r="CH1972">
            <v>0</v>
          </cell>
          <cell r="CI1972">
            <v>0</v>
          </cell>
          <cell r="CJ1972">
            <v>3293.4096333251191</v>
          </cell>
          <cell r="CK1972">
            <v>488.91150734579998</v>
          </cell>
          <cell r="CL1972">
            <v>232.97125517819998</v>
          </cell>
          <cell r="CM1972">
            <v>4.2688799999999993</v>
          </cell>
          <cell r="CN1972">
            <v>12298.175213049495</v>
          </cell>
          <cell r="CO1972">
            <v>1168.1375611752001</v>
          </cell>
          <cell r="CP1972">
            <v>762.89882857649991</v>
          </cell>
          <cell r="CQ1972">
            <v>8.2582500000000003</v>
          </cell>
          <cell r="CR1972">
            <v>0</v>
          </cell>
          <cell r="CS1972">
            <v>1013.0361277189922</v>
          </cell>
          <cell r="CT1972">
            <v>22098.924971221088</v>
          </cell>
          <cell r="CU1972">
            <v>0</v>
          </cell>
          <cell r="CV1972">
            <v>0</v>
          </cell>
          <cell r="CW1972">
            <v>0</v>
          </cell>
          <cell r="CX1972">
            <v>0</v>
          </cell>
          <cell r="CY1972">
            <v>0</v>
          </cell>
          <cell r="CZ1972">
            <v>9.5033399999999997</v>
          </cell>
          <cell r="DA1972">
            <v>0.96</v>
          </cell>
          <cell r="DB1972">
            <v>0</v>
          </cell>
          <cell r="DC1972">
            <v>1</v>
          </cell>
        </row>
        <row r="1973">
          <cell r="C1973" t="str">
            <v>WT7x105.5</v>
          </cell>
          <cell r="D1973" t="str">
            <v>F</v>
          </cell>
          <cell r="E1973">
            <v>105.5</v>
          </cell>
          <cell r="F1973">
            <v>31</v>
          </cell>
          <cell r="G1973">
            <v>7.86</v>
          </cell>
          <cell r="H1973">
            <v>0</v>
          </cell>
          <cell r="I1973">
            <v>0</v>
          </cell>
          <cell r="J1973">
            <v>15.8</v>
          </cell>
          <cell r="K1973">
            <v>0</v>
          </cell>
          <cell r="L1973">
            <v>0</v>
          </cell>
          <cell r="M1973">
            <v>0.98</v>
          </cell>
          <cell r="N1973">
            <v>1.56</v>
          </cell>
          <cell r="O1973">
            <v>0</v>
          </cell>
          <cell r="P1973">
            <v>0</v>
          </cell>
          <cell r="Q1973">
            <v>0</v>
          </cell>
          <cell r="R1973">
            <v>2.16</v>
          </cell>
          <cell r="S1973">
            <v>2.875</v>
          </cell>
          <cell r="T1973">
            <v>0</v>
          </cell>
          <cell r="V1973">
            <v>0</v>
          </cell>
          <cell r="W1973">
            <v>1.57</v>
          </cell>
          <cell r="X1973">
            <v>0</v>
          </cell>
          <cell r="Y1973">
            <v>0</v>
          </cell>
          <cell r="Z1973">
            <v>0.98</v>
          </cell>
          <cell r="AA1973">
            <v>0</v>
          </cell>
          <cell r="AB1973">
            <v>0</v>
          </cell>
          <cell r="AC1973">
            <v>5.82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102</v>
          </cell>
          <cell r="AJ1973">
            <v>33.4</v>
          </cell>
          <cell r="AK1973">
            <v>16.2</v>
          </cell>
          <cell r="AL1973">
            <v>1.81</v>
          </cell>
          <cell r="AM1973">
            <v>513</v>
          </cell>
          <cell r="AN1973">
            <v>98.9</v>
          </cell>
          <cell r="AO1973">
            <v>65</v>
          </cell>
          <cell r="AP1973">
            <v>4.07</v>
          </cell>
          <cell r="AQ1973">
            <v>0</v>
          </cell>
          <cell r="AR1973">
            <v>22.2</v>
          </cell>
          <cell r="AS1973">
            <v>113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4.5199999999999996</v>
          </cell>
          <cell r="AZ1973">
            <v>0.96899999999999997</v>
          </cell>
          <cell r="BA1973">
            <v>0</v>
          </cell>
          <cell r="BB1973">
            <v>1</v>
          </cell>
          <cell r="BD1973" t="str">
            <v>WT180x157</v>
          </cell>
          <cell r="BE1973" t="str">
            <v>WT180x157</v>
          </cell>
          <cell r="BF1973">
            <v>157.1</v>
          </cell>
          <cell r="BG1973">
            <v>200.15711099999999</v>
          </cell>
          <cell r="BH1973">
            <v>19.972259999999999</v>
          </cell>
          <cell r="BI1973">
            <v>0</v>
          </cell>
          <cell r="BJ1973">
            <v>0</v>
          </cell>
          <cell r="BK1973">
            <v>40.147800000000004</v>
          </cell>
          <cell r="BL1973">
            <v>0</v>
          </cell>
          <cell r="BM1973">
            <v>0</v>
          </cell>
          <cell r="BN1973">
            <v>2.4901800000000001</v>
          </cell>
          <cell r="BO1973">
            <v>3.9639600000000002</v>
          </cell>
          <cell r="BP1973">
            <v>0</v>
          </cell>
          <cell r="BQ1973">
            <v>0</v>
          </cell>
          <cell r="BR1973">
            <v>0</v>
          </cell>
          <cell r="BS1973">
            <v>5.4885600000000005</v>
          </cell>
          <cell r="BT1973">
            <v>7.3053749999999997</v>
          </cell>
          <cell r="BU1973">
            <v>0</v>
          </cell>
          <cell r="BW1973">
            <v>0</v>
          </cell>
          <cell r="BX1973">
            <v>3.9893700000000001</v>
          </cell>
          <cell r="BY1973">
            <v>0</v>
          </cell>
          <cell r="BZ1973">
            <v>0</v>
          </cell>
          <cell r="CA1973">
            <v>2.4901800000000001</v>
          </cell>
          <cell r="CB1973">
            <v>0</v>
          </cell>
          <cell r="CC1973">
            <v>0</v>
          </cell>
          <cell r="CD1973">
            <v>5.82</v>
          </cell>
          <cell r="CE1973">
            <v>0</v>
          </cell>
          <cell r="CF1973">
            <v>0</v>
          </cell>
          <cell r="CG1973">
            <v>0</v>
          </cell>
          <cell r="CH1973">
            <v>0</v>
          </cell>
          <cell r="CI1973">
            <v>0</v>
          </cell>
          <cell r="CJ1973">
            <v>4252.2504126476215</v>
          </cell>
          <cell r="CK1973">
            <v>547.97464246139998</v>
          </cell>
          <cell r="CL1973">
            <v>265.78410802019999</v>
          </cell>
          <cell r="CM1973">
            <v>4.5992100000000002</v>
          </cell>
          <cell r="CN1973">
            <v>21386.31825184539</v>
          </cell>
          <cell r="CO1973">
            <v>1622.5955730369001</v>
          </cell>
          <cell r="CP1973">
            <v>1066.417717365</v>
          </cell>
          <cell r="CQ1973">
            <v>10.34187</v>
          </cell>
          <cell r="CR1973">
            <v>0</v>
          </cell>
          <cell r="CS1973">
            <v>925.48979569389417</v>
          </cell>
          <cell r="CT1973">
            <v>30416.30355356861</v>
          </cell>
          <cell r="CU1973">
            <v>0</v>
          </cell>
          <cell r="CV1973">
            <v>0</v>
          </cell>
          <cell r="CW1973">
            <v>0</v>
          </cell>
          <cell r="CX1973">
            <v>0</v>
          </cell>
          <cell r="CY1973">
            <v>0</v>
          </cell>
          <cell r="CZ1973">
            <v>11.485319999999998</v>
          </cell>
          <cell r="DA1973">
            <v>0.96899999999999997</v>
          </cell>
          <cell r="DB1973">
            <v>0</v>
          </cell>
          <cell r="DC1973">
            <v>1</v>
          </cell>
        </row>
        <row r="1974">
          <cell r="C1974" t="str">
            <v>WT7x11</v>
          </cell>
          <cell r="D1974" t="str">
            <v>F</v>
          </cell>
          <cell r="E1974">
            <v>11</v>
          </cell>
          <cell r="F1974">
            <v>3.25</v>
          </cell>
          <cell r="G1974">
            <v>6.87</v>
          </cell>
          <cell r="H1974">
            <v>0</v>
          </cell>
          <cell r="I1974">
            <v>0</v>
          </cell>
          <cell r="J1974">
            <v>5</v>
          </cell>
          <cell r="K1974">
            <v>0</v>
          </cell>
          <cell r="L1974">
            <v>0</v>
          </cell>
          <cell r="M1974">
            <v>0.23</v>
          </cell>
          <cell r="N1974">
            <v>0.33500000000000002</v>
          </cell>
          <cell r="O1974">
            <v>0</v>
          </cell>
          <cell r="P1974">
            <v>0</v>
          </cell>
          <cell r="Q1974">
            <v>0</v>
          </cell>
          <cell r="R1974">
            <v>0.73499999999999999</v>
          </cell>
          <cell r="S1974">
            <v>1.0625</v>
          </cell>
          <cell r="T1974">
            <v>0</v>
          </cell>
          <cell r="V1974">
            <v>0</v>
          </cell>
          <cell r="W1974">
            <v>1.76</v>
          </cell>
          <cell r="X1974">
            <v>0</v>
          </cell>
          <cell r="Y1974">
            <v>0</v>
          </cell>
          <cell r="Z1974">
            <v>0.32500000000000001</v>
          </cell>
          <cell r="AA1974">
            <v>0</v>
          </cell>
          <cell r="AB1974">
            <v>0</v>
          </cell>
          <cell r="AC1974">
            <v>26.7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14.8</v>
          </cell>
          <cell r="AJ1974">
            <v>5.2</v>
          </cell>
          <cell r="AK1974">
            <v>2.91</v>
          </cell>
          <cell r="AL1974">
            <v>2.14</v>
          </cell>
          <cell r="AM1974">
            <v>3.5</v>
          </cell>
          <cell r="AN1974">
            <v>2.19</v>
          </cell>
          <cell r="AO1974">
            <v>1.4</v>
          </cell>
          <cell r="AP1974">
            <v>1.04</v>
          </cell>
          <cell r="AQ1974">
            <v>0</v>
          </cell>
          <cell r="AR1974">
            <v>0.104</v>
          </cell>
          <cell r="AS1974">
            <v>0.13400000000000001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2.86</v>
          </cell>
          <cell r="AZ1974">
            <v>0.69</v>
          </cell>
          <cell r="BA1974">
            <v>0</v>
          </cell>
          <cell r="BB1974">
            <v>0.44800000000000001</v>
          </cell>
          <cell r="BD1974" t="str">
            <v>WT180x16.45</v>
          </cell>
          <cell r="BE1974" t="str">
            <v>WT180x16.45</v>
          </cell>
          <cell r="BF1974">
            <v>16.400000000000002</v>
          </cell>
          <cell r="BG1974">
            <v>20.98421325</v>
          </cell>
          <cell r="BH1974">
            <v>17.456669999999999</v>
          </cell>
          <cell r="BI1974">
            <v>0</v>
          </cell>
          <cell r="BJ1974">
            <v>0</v>
          </cell>
          <cell r="BK1974">
            <v>12.705</v>
          </cell>
          <cell r="BL1974">
            <v>0</v>
          </cell>
          <cell r="BM1974">
            <v>0</v>
          </cell>
          <cell r="BN1974">
            <v>0.58443000000000001</v>
          </cell>
          <cell r="BO1974">
            <v>0.85123500000000007</v>
          </cell>
          <cell r="BP1974">
            <v>0</v>
          </cell>
          <cell r="BQ1974">
            <v>0</v>
          </cell>
          <cell r="BR1974">
            <v>0</v>
          </cell>
          <cell r="BS1974">
            <v>1.8676349999999999</v>
          </cell>
          <cell r="BT1974">
            <v>2.6998124999999997</v>
          </cell>
          <cell r="BU1974">
            <v>0</v>
          </cell>
          <cell r="BW1974">
            <v>0</v>
          </cell>
          <cell r="BX1974">
            <v>4.4721599999999997</v>
          </cell>
          <cell r="BY1974">
            <v>0</v>
          </cell>
          <cell r="BZ1974">
            <v>0</v>
          </cell>
          <cell r="CA1974">
            <v>0.82582500000000003</v>
          </cell>
          <cell r="CB1974">
            <v>0</v>
          </cell>
          <cell r="CC1974">
            <v>0</v>
          </cell>
          <cell r="CD1974">
            <v>26.7</v>
          </cell>
          <cell r="CE1974">
            <v>0</v>
          </cell>
          <cell r="CF1974">
            <v>0</v>
          </cell>
          <cell r="CG1974">
            <v>0</v>
          </cell>
          <cell r="CH1974">
            <v>0</v>
          </cell>
          <cell r="CI1974">
            <v>0</v>
          </cell>
          <cell r="CJ1974">
            <v>616.99319712926285</v>
          </cell>
          <cell r="CK1974">
            <v>85.313417389199998</v>
          </cell>
          <cell r="CL1974">
            <v>47.742700885109997</v>
          </cell>
          <cell r="CM1974">
            <v>5.4377399999999998</v>
          </cell>
          <cell r="CN1974">
            <v>145.91055337516349</v>
          </cell>
          <cell r="CO1974">
            <v>35.930073861989996</v>
          </cell>
          <cell r="CP1974">
            <v>22.968996989399997</v>
          </cell>
          <cell r="CQ1974">
            <v>2.6426400000000001</v>
          </cell>
          <cell r="CR1974">
            <v>0</v>
          </cell>
          <cell r="CS1974">
            <v>4.3356278717191437</v>
          </cell>
          <cell r="CT1974">
            <v>36.068890939630037</v>
          </cell>
          <cell r="CU1974">
            <v>0</v>
          </cell>
          <cell r="CV1974">
            <v>0</v>
          </cell>
          <cell r="CW1974">
            <v>0</v>
          </cell>
          <cell r="CX1974">
            <v>0</v>
          </cell>
          <cell r="CY1974">
            <v>0</v>
          </cell>
          <cell r="CZ1974">
            <v>7.2672599999999994</v>
          </cell>
          <cell r="DA1974">
            <v>0.69</v>
          </cell>
          <cell r="DB1974">
            <v>0</v>
          </cell>
          <cell r="DC1974">
            <v>0.44800000000000001</v>
          </cell>
        </row>
        <row r="1975">
          <cell r="C1975" t="str">
            <v>WT7x116.5</v>
          </cell>
          <cell r="D1975" t="str">
            <v>T</v>
          </cell>
          <cell r="E1975">
            <v>116.5</v>
          </cell>
          <cell r="F1975">
            <v>34.200000000000003</v>
          </cell>
          <cell r="G1975">
            <v>8.02</v>
          </cell>
          <cell r="H1975">
            <v>0</v>
          </cell>
          <cell r="I1975">
            <v>0</v>
          </cell>
          <cell r="J1975">
            <v>15.9</v>
          </cell>
          <cell r="K1975">
            <v>0</v>
          </cell>
          <cell r="L1975">
            <v>0</v>
          </cell>
          <cell r="M1975">
            <v>1.07</v>
          </cell>
          <cell r="N1975">
            <v>1.72</v>
          </cell>
          <cell r="O1975">
            <v>0</v>
          </cell>
          <cell r="P1975">
            <v>0</v>
          </cell>
          <cell r="Q1975">
            <v>0</v>
          </cell>
          <cell r="R1975">
            <v>2.3199999999999998</v>
          </cell>
          <cell r="S1975">
            <v>3</v>
          </cell>
          <cell r="T1975">
            <v>0</v>
          </cell>
          <cell r="V1975">
            <v>0</v>
          </cell>
          <cell r="W1975">
            <v>1.65</v>
          </cell>
          <cell r="X1975">
            <v>0</v>
          </cell>
          <cell r="Y1975">
            <v>0</v>
          </cell>
          <cell r="Z1975">
            <v>1.08</v>
          </cell>
          <cell r="AA1975">
            <v>0</v>
          </cell>
          <cell r="AB1975">
            <v>0</v>
          </cell>
          <cell r="AC1975">
            <v>5.33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116</v>
          </cell>
          <cell r="AJ1975">
            <v>38.200000000000003</v>
          </cell>
          <cell r="AK1975">
            <v>18.2</v>
          </cell>
          <cell r="AL1975">
            <v>1.84</v>
          </cell>
          <cell r="AM1975">
            <v>576</v>
          </cell>
          <cell r="AN1975">
            <v>110</v>
          </cell>
          <cell r="AO1975">
            <v>72.5</v>
          </cell>
          <cell r="AP1975">
            <v>4.0999999999999996</v>
          </cell>
          <cell r="AQ1975">
            <v>0</v>
          </cell>
          <cell r="AR1975">
            <v>29.6</v>
          </cell>
          <cell r="AS1975">
            <v>154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4.57</v>
          </cell>
          <cell r="AZ1975">
            <v>0.97</v>
          </cell>
          <cell r="BA1975">
            <v>0</v>
          </cell>
          <cell r="BB1975">
            <v>1</v>
          </cell>
          <cell r="BD1975" t="str">
            <v>WT180x173.5</v>
          </cell>
          <cell r="BE1975" t="str">
            <v>WT180x173.5</v>
          </cell>
          <cell r="BF1975">
            <v>173.4</v>
          </cell>
          <cell r="BG1975">
            <v>220.81849020000001</v>
          </cell>
          <cell r="BH1975">
            <v>20.378819999999997</v>
          </cell>
          <cell r="BI1975">
            <v>0</v>
          </cell>
          <cell r="BJ1975">
            <v>0</v>
          </cell>
          <cell r="BK1975">
            <v>40.401899999999998</v>
          </cell>
          <cell r="BL1975">
            <v>0</v>
          </cell>
          <cell r="BM1975">
            <v>0</v>
          </cell>
          <cell r="BN1975">
            <v>2.7188699999999999</v>
          </cell>
          <cell r="BO1975">
            <v>4.37052</v>
          </cell>
          <cell r="BP1975">
            <v>0</v>
          </cell>
          <cell r="BQ1975">
            <v>0</v>
          </cell>
          <cell r="BR1975">
            <v>0</v>
          </cell>
          <cell r="BS1975">
            <v>5.8951199999999995</v>
          </cell>
          <cell r="BT1975">
            <v>7.6229999999999993</v>
          </cell>
          <cell r="BU1975">
            <v>0</v>
          </cell>
          <cell r="BW1975">
            <v>0</v>
          </cell>
          <cell r="BX1975">
            <v>4.1926499999999995</v>
          </cell>
          <cell r="BY1975">
            <v>0</v>
          </cell>
          <cell r="BZ1975">
            <v>0</v>
          </cell>
          <cell r="CA1975">
            <v>2.7442800000000003</v>
          </cell>
          <cell r="CB1975">
            <v>0</v>
          </cell>
          <cell r="CC1975">
            <v>0</v>
          </cell>
          <cell r="CD1975">
            <v>5.33</v>
          </cell>
          <cell r="CE1975">
            <v>0</v>
          </cell>
          <cell r="CF1975">
            <v>0</v>
          </cell>
          <cell r="CG1975">
            <v>0</v>
          </cell>
          <cell r="CH1975">
            <v>0</v>
          </cell>
          <cell r="CI1975">
            <v>0</v>
          </cell>
          <cell r="CJ1975">
            <v>4835.8926261482757</v>
          </cell>
          <cell r="CK1975">
            <v>626.72548928219999</v>
          </cell>
          <cell r="CL1975">
            <v>298.59696086219998</v>
          </cell>
          <cell r="CM1975">
            <v>4.67544</v>
          </cell>
          <cell r="CN1975">
            <v>24012.708212598336</v>
          </cell>
          <cell r="CO1975">
            <v>1804.7069063099998</v>
          </cell>
          <cell r="CP1975">
            <v>1189.4659155224999</v>
          </cell>
          <cell r="CQ1975">
            <v>10.418099999999999</v>
          </cell>
          <cell r="CR1975">
            <v>0</v>
          </cell>
          <cell r="CS1975">
            <v>1233.9863942585257</v>
          </cell>
          <cell r="CT1975">
            <v>41452.307497783775</v>
          </cell>
          <cell r="CU1975">
            <v>0</v>
          </cell>
          <cell r="CV1975">
            <v>0</v>
          </cell>
          <cell r="CW1975">
            <v>0</v>
          </cell>
          <cell r="CX1975">
            <v>0</v>
          </cell>
          <cell r="CY1975">
            <v>0</v>
          </cell>
          <cell r="CZ1975">
            <v>11.61237</v>
          </cell>
          <cell r="DA1975">
            <v>0.97</v>
          </cell>
          <cell r="DB1975">
            <v>0</v>
          </cell>
          <cell r="DC1975">
            <v>1</v>
          </cell>
        </row>
        <row r="1976">
          <cell r="C1976" t="str">
            <v>WT7x128.5</v>
          </cell>
          <cell r="D1976" t="str">
            <v>T</v>
          </cell>
          <cell r="E1976">
            <v>128.5</v>
          </cell>
          <cell r="F1976">
            <v>37.799999999999997</v>
          </cell>
          <cell r="G1976">
            <v>8.19</v>
          </cell>
          <cell r="H1976">
            <v>0</v>
          </cell>
          <cell r="I1976">
            <v>0</v>
          </cell>
          <cell r="J1976">
            <v>16</v>
          </cell>
          <cell r="K1976">
            <v>0</v>
          </cell>
          <cell r="L1976">
            <v>0</v>
          </cell>
          <cell r="M1976">
            <v>1.18</v>
          </cell>
          <cell r="N1976">
            <v>1.89</v>
          </cell>
          <cell r="O1976">
            <v>0</v>
          </cell>
          <cell r="P1976">
            <v>0</v>
          </cell>
          <cell r="Q1976">
            <v>0</v>
          </cell>
          <cell r="R1976">
            <v>2.4900000000000002</v>
          </cell>
          <cell r="S1976">
            <v>3.1875</v>
          </cell>
          <cell r="T1976">
            <v>0</v>
          </cell>
          <cell r="V1976">
            <v>0</v>
          </cell>
          <cell r="W1976">
            <v>1.75</v>
          </cell>
          <cell r="X1976">
            <v>0</v>
          </cell>
          <cell r="Y1976">
            <v>0</v>
          </cell>
          <cell r="Z1976">
            <v>1.18</v>
          </cell>
          <cell r="AA1976">
            <v>0</v>
          </cell>
          <cell r="AB1976">
            <v>0</v>
          </cell>
          <cell r="AC1976">
            <v>4.8499999999999996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133</v>
          </cell>
          <cell r="AJ1976">
            <v>43.9</v>
          </cell>
          <cell r="AK1976">
            <v>20.7</v>
          </cell>
          <cell r="AL1976">
            <v>1.88</v>
          </cell>
          <cell r="AM1976">
            <v>645</v>
          </cell>
          <cell r="AN1976">
            <v>123</v>
          </cell>
          <cell r="AO1976">
            <v>80.7</v>
          </cell>
          <cell r="AP1976">
            <v>4.13</v>
          </cell>
          <cell r="AQ1976">
            <v>0</v>
          </cell>
          <cell r="AR1976">
            <v>39.299999999999997</v>
          </cell>
          <cell r="AS1976">
            <v>209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4.6100000000000003</v>
          </cell>
          <cell r="AZ1976">
            <v>0.97</v>
          </cell>
          <cell r="BA1976">
            <v>0</v>
          </cell>
          <cell r="BB1976">
            <v>1</v>
          </cell>
          <cell r="BD1976" t="str">
            <v>WT180x191</v>
          </cell>
          <cell r="BE1976" t="str">
            <v>WT180x191</v>
          </cell>
          <cell r="BF1976">
            <v>191.29999999999998</v>
          </cell>
          <cell r="BG1976">
            <v>244.06254179999996</v>
          </cell>
          <cell r="BH1976">
            <v>20.810789999999997</v>
          </cell>
          <cell r="BI1976">
            <v>0</v>
          </cell>
          <cell r="BJ1976">
            <v>0</v>
          </cell>
          <cell r="BK1976">
            <v>40.655999999999999</v>
          </cell>
          <cell r="BL1976">
            <v>0</v>
          </cell>
          <cell r="BM1976">
            <v>0</v>
          </cell>
          <cell r="BN1976">
            <v>2.9983799999999996</v>
          </cell>
          <cell r="BO1976">
            <v>4.8024899999999997</v>
          </cell>
          <cell r="BP1976">
            <v>0</v>
          </cell>
          <cell r="BQ1976">
            <v>0</v>
          </cell>
          <cell r="BR1976">
            <v>0</v>
          </cell>
          <cell r="BS1976">
            <v>6.3270900000000001</v>
          </cell>
          <cell r="BT1976">
            <v>8.0994375000000005</v>
          </cell>
          <cell r="BU1976">
            <v>0</v>
          </cell>
          <cell r="BW1976">
            <v>0</v>
          </cell>
          <cell r="BX1976">
            <v>4.4467499999999998</v>
          </cell>
          <cell r="BY1976">
            <v>0</v>
          </cell>
          <cell r="BZ1976">
            <v>0</v>
          </cell>
          <cell r="CA1976">
            <v>2.9983799999999996</v>
          </cell>
          <cell r="CB1976">
            <v>0</v>
          </cell>
          <cell r="CC1976">
            <v>0</v>
          </cell>
          <cell r="CD1976">
            <v>4.8499999999999996</v>
          </cell>
          <cell r="CE1976">
            <v>0</v>
          </cell>
          <cell r="CF1976">
            <v>0</v>
          </cell>
          <cell r="CG1976">
            <v>0</v>
          </cell>
          <cell r="CH1976">
            <v>0</v>
          </cell>
          <cell r="CI1976">
            <v>0</v>
          </cell>
          <cell r="CJ1976">
            <v>5544.6010282562129</v>
          </cell>
          <cell r="CK1976">
            <v>720.24211988189995</v>
          </cell>
          <cell r="CL1976">
            <v>339.61302691469996</v>
          </cell>
          <cell r="CM1976">
            <v>4.7770799999999998</v>
          </cell>
          <cell r="CN1976">
            <v>26889.230550565844</v>
          </cell>
          <cell r="CO1976">
            <v>2017.9904497829998</v>
          </cell>
          <cell r="CP1976">
            <v>1323.9986121746999</v>
          </cell>
          <cell r="CQ1976">
            <v>10.49433</v>
          </cell>
          <cell r="CR1976">
            <v>0</v>
          </cell>
          <cell r="CS1976">
            <v>1638.3670707554072</v>
          </cell>
          <cell r="CT1976">
            <v>56256.703032706544</v>
          </cell>
          <cell r="CU1976">
            <v>0</v>
          </cell>
          <cell r="CV1976">
            <v>0</v>
          </cell>
          <cell r="CW1976">
            <v>0</v>
          </cell>
          <cell r="CX1976">
            <v>0</v>
          </cell>
          <cell r="CY1976">
            <v>0</v>
          </cell>
          <cell r="CZ1976">
            <v>11.71401</v>
          </cell>
          <cell r="DA1976">
            <v>0.97</v>
          </cell>
          <cell r="DB1976">
            <v>0</v>
          </cell>
          <cell r="DC1976">
            <v>1</v>
          </cell>
        </row>
        <row r="1977">
          <cell r="C1977" t="str">
            <v>WT7x13</v>
          </cell>
          <cell r="D1977" t="str">
            <v>F</v>
          </cell>
          <cell r="E1977">
            <v>13</v>
          </cell>
          <cell r="F1977">
            <v>3.85</v>
          </cell>
          <cell r="G1977">
            <v>6.96</v>
          </cell>
          <cell r="H1977">
            <v>0</v>
          </cell>
          <cell r="I1977">
            <v>0</v>
          </cell>
          <cell r="J1977">
            <v>5.03</v>
          </cell>
          <cell r="K1977">
            <v>0</v>
          </cell>
          <cell r="L1977">
            <v>0</v>
          </cell>
          <cell r="M1977">
            <v>0.255</v>
          </cell>
          <cell r="N1977">
            <v>0.42</v>
          </cell>
          <cell r="O1977">
            <v>0</v>
          </cell>
          <cell r="P1977">
            <v>0</v>
          </cell>
          <cell r="Q1977">
            <v>0</v>
          </cell>
          <cell r="R1977">
            <v>0.82</v>
          </cell>
          <cell r="S1977">
            <v>1.125</v>
          </cell>
          <cell r="T1977">
            <v>0</v>
          </cell>
          <cell r="V1977">
            <v>0</v>
          </cell>
          <cell r="W1977">
            <v>1.72</v>
          </cell>
          <cell r="X1977">
            <v>0</v>
          </cell>
          <cell r="Y1977">
            <v>0</v>
          </cell>
          <cell r="Z1977">
            <v>0.38300000000000001</v>
          </cell>
          <cell r="AA1977">
            <v>0</v>
          </cell>
          <cell r="AB1977">
            <v>0</v>
          </cell>
          <cell r="AC1977">
            <v>24.1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17.3</v>
          </cell>
          <cell r="AJ1977">
            <v>5.89</v>
          </cell>
          <cell r="AK1977">
            <v>3.31</v>
          </cell>
          <cell r="AL1977">
            <v>2.12</v>
          </cell>
          <cell r="AM1977">
            <v>4.45</v>
          </cell>
          <cell r="AN1977">
            <v>2.76</v>
          </cell>
          <cell r="AO1977">
            <v>1.77</v>
          </cell>
          <cell r="AP1977">
            <v>1.08</v>
          </cell>
          <cell r="AQ1977">
            <v>0</v>
          </cell>
          <cell r="AR1977">
            <v>0.17899999999999999</v>
          </cell>
          <cell r="AS1977">
            <v>0.20699999999999999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2.82</v>
          </cell>
          <cell r="AZ1977">
            <v>0.71299999999999997</v>
          </cell>
          <cell r="BA1977">
            <v>0</v>
          </cell>
          <cell r="BB1977">
            <v>0.53800000000000003</v>
          </cell>
          <cell r="BD1977" t="str">
            <v>WT180x19.5</v>
          </cell>
          <cell r="BE1977" t="str">
            <v>WT180x19.5</v>
          </cell>
          <cell r="BF1977">
            <v>19.400000000000002</v>
          </cell>
          <cell r="BG1977">
            <v>24.85822185</v>
          </cell>
          <cell r="BH1977">
            <v>17.685359999999999</v>
          </cell>
          <cell r="BI1977">
            <v>0</v>
          </cell>
          <cell r="BJ1977">
            <v>0</v>
          </cell>
          <cell r="BK1977">
            <v>12.781230000000001</v>
          </cell>
          <cell r="BL1977">
            <v>0</v>
          </cell>
          <cell r="BM1977">
            <v>0</v>
          </cell>
          <cell r="BN1977">
            <v>0.64795499999999995</v>
          </cell>
          <cell r="BO1977">
            <v>1.0672199999999998</v>
          </cell>
          <cell r="BP1977">
            <v>0</v>
          </cell>
          <cell r="BQ1977">
            <v>0</v>
          </cell>
          <cell r="BR1977">
            <v>0</v>
          </cell>
          <cell r="BS1977">
            <v>2.0836199999999998</v>
          </cell>
          <cell r="BT1977">
            <v>2.858625</v>
          </cell>
          <cell r="BU1977">
            <v>0</v>
          </cell>
          <cell r="BW1977">
            <v>0</v>
          </cell>
          <cell r="BX1977">
            <v>4.37052</v>
          </cell>
          <cell r="BY1977">
            <v>0</v>
          </cell>
          <cell r="BZ1977">
            <v>0</v>
          </cell>
          <cell r="CA1977">
            <v>0.97320300000000004</v>
          </cell>
          <cell r="CB1977">
            <v>0</v>
          </cell>
          <cell r="CC1977">
            <v>0</v>
          </cell>
          <cell r="CD1977">
            <v>24.1</v>
          </cell>
          <cell r="CE1977">
            <v>0</v>
          </cell>
          <cell r="CF1977">
            <v>0</v>
          </cell>
          <cell r="CG1977">
            <v>0</v>
          </cell>
          <cell r="CH1977">
            <v>0</v>
          </cell>
          <cell r="CI1977">
            <v>0</v>
          </cell>
          <cell r="CJ1977">
            <v>721.21502096866527</v>
          </cell>
          <cell r="CK1977">
            <v>96.633851619689992</v>
          </cell>
          <cell r="CL1977">
            <v>54.305271453509995</v>
          </cell>
          <cell r="CM1977">
            <v>5.3869199999999999</v>
          </cell>
          <cell r="CN1977">
            <v>185.51484643413644</v>
          </cell>
          <cell r="CO1977">
            <v>45.281736921959997</v>
          </cell>
          <cell r="CP1977">
            <v>29.039374765169999</v>
          </cell>
          <cell r="CQ1977">
            <v>2.7442800000000003</v>
          </cell>
          <cell r="CR1977">
            <v>0</v>
          </cell>
          <cell r="CS1977">
            <v>7.4622825869012184</v>
          </cell>
          <cell r="CT1977">
            <v>55.718361376891174</v>
          </cell>
          <cell r="CU1977">
            <v>0</v>
          </cell>
          <cell r="CV1977">
            <v>0</v>
          </cell>
          <cell r="CW1977">
            <v>0</v>
          </cell>
          <cell r="CX1977">
            <v>0</v>
          </cell>
          <cell r="CY1977">
            <v>0</v>
          </cell>
          <cell r="CZ1977">
            <v>7.1656199999999997</v>
          </cell>
          <cell r="DA1977">
            <v>0.71299999999999997</v>
          </cell>
          <cell r="DB1977">
            <v>0</v>
          </cell>
          <cell r="DC1977">
            <v>0.53800000000000003</v>
          </cell>
        </row>
        <row r="1978">
          <cell r="C1978" t="str">
            <v>WT7x141.5</v>
          </cell>
          <cell r="D1978" t="str">
            <v>T</v>
          </cell>
          <cell r="E1978">
            <v>141.5</v>
          </cell>
          <cell r="F1978">
            <v>41.6</v>
          </cell>
          <cell r="G1978">
            <v>8.3699999999999992</v>
          </cell>
          <cell r="H1978">
            <v>0</v>
          </cell>
          <cell r="I1978">
            <v>0</v>
          </cell>
          <cell r="J1978">
            <v>16.100000000000001</v>
          </cell>
          <cell r="K1978">
            <v>0</v>
          </cell>
          <cell r="L1978">
            <v>0</v>
          </cell>
          <cell r="M1978">
            <v>1.29</v>
          </cell>
          <cell r="N1978">
            <v>2.0699999999999998</v>
          </cell>
          <cell r="O1978">
            <v>0</v>
          </cell>
          <cell r="P1978">
            <v>0</v>
          </cell>
          <cell r="Q1978">
            <v>0</v>
          </cell>
          <cell r="R1978">
            <v>2.67</v>
          </cell>
          <cell r="S1978">
            <v>3.375</v>
          </cell>
          <cell r="T1978">
            <v>0</v>
          </cell>
          <cell r="V1978">
            <v>0</v>
          </cell>
          <cell r="W1978">
            <v>1.86</v>
          </cell>
          <cell r="X1978">
            <v>0</v>
          </cell>
          <cell r="Y1978">
            <v>0</v>
          </cell>
          <cell r="Z1978">
            <v>1.29</v>
          </cell>
          <cell r="AA1978">
            <v>0</v>
          </cell>
          <cell r="AB1978">
            <v>0</v>
          </cell>
          <cell r="AC1978">
            <v>4.42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153</v>
          </cell>
          <cell r="AJ1978">
            <v>50.4</v>
          </cell>
          <cell r="AK1978">
            <v>23.5</v>
          </cell>
          <cell r="AL1978">
            <v>1.92</v>
          </cell>
          <cell r="AM1978">
            <v>722</v>
          </cell>
          <cell r="AN1978">
            <v>137</v>
          </cell>
          <cell r="AO1978">
            <v>89.7</v>
          </cell>
          <cell r="AP1978">
            <v>4.17</v>
          </cell>
          <cell r="AQ1978">
            <v>0</v>
          </cell>
          <cell r="AR1978">
            <v>51.8</v>
          </cell>
          <cell r="AS1978">
            <v>281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4.66</v>
          </cell>
          <cell r="AZ1978">
            <v>0.96899999999999997</v>
          </cell>
          <cell r="BA1978">
            <v>0</v>
          </cell>
          <cell r="BB1978">
            <v>1</v>
          </cell>
          <cell r="BD1978" t="str">
            <v>WT180x210.5</v>
          </cell>
          <cell r="BE1978" t="str">
            <v>WT180x210.5</v>
          </cell>
          <cell r="BF1978">
            <v>210.6</v>
          </cell>
          <cell r="BG1978">
            <v>268.59792959999999</v>
          </cell>
          <cell r="BH1978">
            <v>21.268169999999998</v>
          </cell>
          <cell r="BI1978">
            <v>0</v>
          </cell>
          <cell r="BJ1978">
            <v>0</v>
          </cell>
          <cell r="BK1978">
            <v>40.9101</v>
          </cell>
          <cell r="BL1978">
            <v>0</v>
          </cell>
          <cell r="BM1978">
            <v>0</v>
          </cell>
          <cell r="BN1978">
            <v>3.2778900000000002</v>
          </cell>
          <cell r="BO1978">
            <v>5.2598699999999994</v>
          </cell>
          <cell r="BP1978">
            <v>0</v>
          </cell>
          <cell r="BQ1978">
            <v>0</v>
          </cell>
          <cell r="BR1978">
            <v>0</v>
          </cell>
          <cell r="BS1978">
            <v>6.7844699999999998</v>
          </cell>
          <cell r="BT1978">
            <v>8.5758749999999999</v>
          </cell>
          <cell r="BU1978">
            <v>0</v>
          </cell>
          <cell r="BW1978">
            <v>0</v>
          </cell>
          <cell r="BX1978">
            <v>4.7262599999999999</v>
          </cell>
          <cell r="BY1978">
            <v>0</v>
          </cell>
          <cell r="BZ1978">
            <v>0</v>
          </cell>
          <cell r="CA1978">
            <v>3.2778900000000002</v>
          </cell>
          <cell r="CB1978">
            <v>0</v>
          </cell>
          <cell r="CC1978">
            <v>0</v>
          </cell>
          <cell r="CD1978">
            <v>4.42</v>
          </cell>
          <cell r="CE1978">
            <v>0</v>
          </cell>
          <cell r="CF1978">
            <v>0</v>
          </cell>
          <cell r="CG1978">
            <v>0</v>
          </cell>
          <cell r="CH1978">
            <v>0</v>
          </cell>
          <cell r="CI1978">
            <v>0</v>
          </cell>
          <cell r="CJ1978">
            <v>6378.3756189714331</v>
          </cell>
          <cell r="CK1978">
            <v>826.88389161839996</v>
          </cell>
          <cell r="CL1978">
            <v>385.55102089349998</v>
          </cell>
          <cell r="CM1978">
            <v>4.8787199999999995</v>
          </cell>
          <cell r="CN1978">
            <v>30099.26272481944</v>
          </cell>
          <cell r="CO1978">
            <v>2247.6804196769999</v>
          </cell>
          <cell r="CP1978">
            <v>1471.6564499637</v>
          </cell>
          <cell r="CQ1978">
            <v>10.595969999999999</v>
          </cell>
          <cell r="CR1978">
            <v>0</v>
          </cell>
          <cell r="CS1978">
            <v>2159.4761899524196</v>
          </cell>
          <cell r="CT1978">
            <v>75637.002642060004</v>
          </cell>
          <cell r="CU1978">
            <v>0</v>
          </cell>
          <cell r="CV1978">
            <v>0</v>
          </cell>
          <cell r="CW1978">
            <v>0</v>
          </cell>
          <cell r="CX1978">
            <v>0</v>
          </cell>
          <cell r="CY1978">
            <v>0</v>
          </cell>
          <cell r="CZ1978">
            <v>11.841060000000001</v>
          </cell>
          <cell r="DA1978">
            <v>0.96899999999999997</v>
          </cell>
          <cell r="DB1978">
            <v>0</v>
          </cell>
          <cell r="DC1978">
            <v>1</v>
          </cell>
        </row>
        <row r="1979">
          <cell r="C1979" t="str">
            <v>WT7x15</v>
          </cell>
          <cell r="D1979" t="str">
            <v>F</v>
          </cell>
          <cell r="E1979">
            <v>15</v>
          </cell>
          <cell r="F1979">
            <v>4.42</v>
          </cell>
          <cell r="G1979">
            <v>6.92</v>
          </cell>
          <cell r="H1979">
            <v>0</v>
          </cell>
          <cell r="I1979">
            <v>0</v>
          </cell>
          <cell r="J1979">
            <v>6.73</v>
          </cell>
          <cell r="K1979">
            <v>0</v>
          </cell>
          <cell r="L1979">
            <v>0</v>
          </cell>
          <cell r="M1979">
            <v>0.27</v>
          </cell>
          <cell r="N1979">
            <v>0.38500000000000001</v>
          </cell>
          <cell r="O1979">
            <v>0</v>
          </cell>
          <cell r="P1979">
            <v>0</v>
          </cell>
          <cell r="Q1979">
            <v>0</v>
          </cell>
          <cell r="R1979">
            <v>0.78500000000000003</v>
          </cell>
          <cell r="S1979">
            <v>1.125</v>
          </cell>
          <cell r="T1979">
            <v>0</v>
          </cell>
          <cell r="V1979">
            <v>0</v>
          </cell>
          <cell r="W1979">
            <v>1.58</v>
          </cell>
          <cell r="X1979">
            <v>0</v>
          </cell>
          <cell r="Y1979">
            <v>0</v>
          </cell>
          <cell r="Z1979">
            <v>0.32900000000000001</v>
          </cell>
          <cell r="AA1979">
            <v>0</v>
          </cell>
          <cell r="AB1979">
            <v>0</v>
          </cell>
          <cell r="AC1979">
            <v>22.7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19</v>
          </cell>
          <cell r="AJ1979">
            <v>6.25</v>
          </cell>
          <cell r="AK1979">
            <v>3.55</v>
          </cell>
          <cell r="AL1979">
            <v>2.0699999999999998</v>
          </cell>
          <cell r="AM1979">
            <v>9.7899999999999991</v>
          </cell>
          <cell r="AN1979">
            <v>4.49</v>
          </cell>
          <cell r="AO1979">
            <v>2.91</v>
          </cell>
          <cell r="AP1979">
            <v>1.49</v>
          </cell>
          <cell r="AQ1979">
            <v>0</v>
          </cell>
          <cell r="AR1979">
            <v>0.19</v>
          </cell>
          <cell r="AS1979">
            <v>0.28699999999999998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2.9</v>
          </cell>
          <cell r="AZ1979">
            <v>0.77100000000000002</v>
          </cell>
          <cell r="BA1979">
            <v>0</v>
          </cell>
          <cell r="BB1979">
            <v>0.60899999999999999</v>
          </cell>
          <cell r="BD1979" t="str">
            <v>WT180x22</v>
          </cell>
          <cell r="BE1979" t="str">
            <v>WT180x22</v>
          </cell>
          <cell r="BF1979">
            <v>22.400000000000002</v>
          </cell>
          <cell r="BG1979">
            <v>28.53853002</v>
          </cell>
          <cell r="BH1979">
            <v>17.58372</v>
          </cell>
          <cell r="BI1979">
            <v>0</v>
          </cell>
          <cell r="BJ1979">
            <v>0</v>
          </cell>
          <cell r="BK1979">
            <v>17.100930000000002</v>
          </cell>
          <cell r="BL1979">
            <v>0</v>
          </cell>
          <cell r="BM1979">
            <v>0</v>
          </cell>
          <cell r="BN1979">
            <v>0.68607000000000007</v>
          </cell>
          <cell r="BO1979">
            <v>0.97828499999999996</v>
          </cell>
          <cell r="BP1979">
            <v>0</v>
          </cell>
          <cell r="BQ1979">
            <v>0</v>
          </cell>
          <cell r="BR1979">
            <v>0</v>
          </cell>
          <cell r="BS1979">
            <v>1.994685</v>
          </cell>
          <cell r="BT1979">
            <v>2.858625</v>
          </cell>
          <cell r="BU1979">
            <v>0</v>
          </cell>
          <cell r="BW1979">
            <v>0</v>
          </cell>
          <cell r="BX1979">
            <v>4.01478</v>
          </cell>
          <cell r="BY1979">
            <v>0</v>
          </cell>
          <cell r="BZ1979">
            <v>0</v>
          </cell>
          <cell r="CA1979">
            <v>0.83598899999999998</v>
          </cell>
          <cell r="CB1979">
            <v>0</v>
          </cell>
          <cell r="CC1979">
            <v>0</v>
          </cell>
          <cell r="CD1979">
            <v>22.7</v>
          </cell>
          <cell r="CE1979">
            <v>0</v>
          </cell>
          <cell r="CF1979">
            <v>0</v>
          </cell>
          <cell r="CG1979">
            <v>0</v>
          </cell>
          <cell r="CH1979">
            <v>0</v>
          </cell>
          <cell r="CI1979">
            <v>0</v>
          </cell>
          <cell r="CJ1979">
            <v>792.08586117945902</v>
          </cell>
          <cell r="CK1979">
            <v>102.54016513124999</v>
          </cell>
          <cell r="CL1979">
            <v>58.242813794549996</v>
          </cell>
          <cell r="CM1979">
            <v>5.2598699999999994</v>
          </cell>
          <cell r="CN1979">
            <v>408.13266215510015</v>
          </cell>
          <cell r="CO1979">
            <v>73.664854630289994</v>
          </cell>
          <cell r="CP1979">
            <v>47.742700885109997</v>
          </cell>
          <cell r="CQ1979">
            <v>3.7860899999999997</v>
          </cell>
          <cell r="CR1979">
            <v>0</v>
          </cell>
          <cell r="CS1979">
            <v>7.9208586117945901</v>
          </cell>
          <cell r="CT1979">
            <v>77.252027609506115</v>
          </cell>
          <cell r="CU1979">
            <v>0</v>
          </cell>
          <cell r="CV1979">
            <v>0</v>
          </cell>
          <cell r="CW1979">
            <v>0</v>
          </cell>
          <cell r="CX1979">
            <v>0</v>
          </cell>
          <cell r="CY1979">
            <v>0</v>
          </cell>
          <cell r="CZ1979">
            <v>7.3688999999999991</v>
          </cell>
          <cell r="DA1979">
            <v>0.77100000000000002</v>
          </cell>
          <cell r="DB1979">
            <v>0</v>
          </cell>
          <cell r="DC1979">
            <v>0.60899999999999999</v>
          </cell>
        </row>
        <row r="1980">
          <cell r="C1980" t="str">
            <v>WT7x155.5</v>
          </cell>
          <cell r="D1980" t="str">
            <v>T</v>
          </cell>
          <cell r="E1980">
            <v>155.5</v>
          </cell>
          <cell r="F1980">
            <v>45.7</v>
          </cell>
          <cell r="G1980">
            <v>8.56</v>
          </cell>
          <cell r="H1980">
            <v>0</v>
          </cell>
          <cell r="I1980">
            <v>0</v>
          </cell>
          <cell r="J1980">
            <v>16.2</v>
          </cell>
          <cell r="K1980">
            <v>0</v>
          </cell>
          <cell r="L1980">
            <v>0</v>
          </cell>
          <cell r="M1980">
            <v>1.41</v>
          </cell>
          <cell r="N1980">
            <v>2.2599999999999998</v>
          </cell>
          <cell r="O1980">
            <v>0</v>
          </cell>
          <cell r="P1980">
            <v>0</v>
          </cell>
          <cell r="Q1980">
            <v>0</v>
          </cell>
          <cell r="R1980">
            <v>2.86</v>
          </cell>
          <cell r="S1980">
            <v>3.5625</v>
          </cell>
          <cell r="T1980">
            <v>0</v>
          </cell>
          <cell r="V1980">
            <v>0</v>
          </cell>
          <cell r="W1980">
            <v>1.97</v>
          </cell>
          <cell r="X1980">
            <v>0</v>
          </cell>
          <cell r="Y1980">
            <v>0</v>
          </cell>
          <cell r="Z1980">
            <v>1.41</v>
          </cell>
          <cell r="AA1980">
            <v>0</v>
          </cell>
          <cell r="AB1980">
            <v>0</v>
          </cell>
          <cell r="AC1980">
            <v>4.04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176</v>
          </cell>
          <cell r="AJ1980">
            <v>57.7</v>
          </cell>
          <cell r="AK1980">
            <v>26.7</v>
          </cell>
          <cell r="AL1980">
            <v>1.96</v>
          </cell>
          <cell r="AM1980">
            <v>807</v>
          </cell>
          <cell r="AN1980">
            <v>152</v>
          </cell>
          <cell r="AO1980">
            <v>99.4</v>
          </cell>
          <cell r="AP1980">
            <v>4.2</v>
          </cell>
          <cell r="AQ1980">
            <v>0</v>
          </cell>
          <cell r="AR1980">
            <v>67.5</v>
          </cell>
          <cell r="AS1980">
            <v>375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4.71</v>
          </cell>
          <cell r="AZ1980">
            <v>0.96799999999999997</v>
          </cell>
          <cell r="BA1980">
            <v>0</v>
          </cell>
          <cell r="BB1980">
            <v>1</v>
          </cell>
          <cell r="BD1980" t="str">
            <v>WT180x231.5</v>
          </cell>
          <cell r="BE1980" t="str">
            <v>WT180x231.5</v>
          </cell>
          <cell r="BF1980">
            <v>231.5</v>
          </cell>
          <cell r="BG1980">
            <v>295.07032170000002</v>
          </cell>
          <cell r="BH1980">
            <v>21.750959999999999</v>
          </cell>
          <cell r="BI1980">
            <v>0</v>
          </cell>
          <cell r="BJ1980">
            <v>0</v>
          </cell>
          <cell r="BK1980">
            <v>41.164199999999994</v>
          </cell>
          <cell r="BL1980">
            <v>0</v>
          </cell>
          <cell r="BM1980">
            <v>0</v>
          </cell>
          <cell r="BN1980">
            <v>3.5828099999999998</v>
          </cell>
          <cell r="BO1980">
            <v>5.742659999999999</v>
          </cell>
          <cell r="BP1980">
            <v>0</v>
          </cell>
          <cell r="BQ1980">
            <v>0</v>
          </cell>
          <cell r="BR1980">
            <v>0</v>
          </cell>
          <cell r="BS1980">
            <v>7.2672599999999994</v>
          </cell>
          <cell r="BT1980">
            <v>9.0523124999999993</v>
          </cell>
          <cell r="BU1980">
            <v>0</v>
          </cell>
          <cell r="BW1980">
            <v>0</v>
          </cell>
          <cell r="BX1980">
            <v>5.0057700000000001</v>
          </cell>
          <cell r="BY1980">
            <v>0</v>
          </cell>
          <cell r="BZ1980">
            <v>0</v>
          </cell>
          <cell r="CA1980">
            <v>3.5828099999999998</v>
          </cell>
          <cell r="CB1980">
            <v>0</v>
          </cell>
          <cell r="CC1980">
            <v>0</v>
          </cell>
          <cell r="CD1980">
            <v>4.04</v>
          </cell>
          <cell r="CE1980">
            <v>0</v>
          </cell>
          <cell r="CF1980">
            <v>0</v>
          </cell>
          <cell r="CG1980">
            <v>0</v>
          </cell>
          <cell r="CH1980">
            <v>0</v>
          </cell>
          <cell r="CI1980">
            <v>0</v>
          </cell>
          <cell r="CJ1980">
            <v>7337.2163982939355</v>
          </cell>
          <cell r="CK1980">
            <v>946.6508044917</v>
          </cell>
          <cell r="CL1980">
            <v>438.05158544069997</v>
          </cell>
          <cell r="CM1980">
            <v>4.9803600000000001</v>
          </cell>
          <cell r="CN1980">
            <v>33642.804735359125</v>
          </cell>
          <cell r="CO1980">
            <v>2493.7768159919997</v>
          </cell>
          <cell r="CP1980">
            <v>1630.7987862473999</v>
          </cell>
          <cell r="CQ1980">
            <v>10.6722</v>
          </cell>
          <cell r="CR1980">
            <v>0</v>
          </cell>
          <cell r="CS1980">
            <v>2813.9892436638675</v>
          </cell>
          <cell r="CT1980">
            <v>100939.06046538256</v>
          </cell>
          <cell r="CU1980">
            <v>0</v>
          </cell>
          <cell r="CV1980">
            <v>0</v>
          </cell>
          <cell r="CW1980">
            <v>0</v>
          </cell>
          <cell r="CX1980">
            <v>0</v>
          </cell>
          <cell r="CY1980">
            <v>0</v>
          </cell>
          <cell r="CZ1980">
            <v>11.968109999999999</v>
          </cell>
          <cell r="DA1980">
            <v>0.96799999999999997</v>
          </cell>
          <cell r="DB1980">
            <v>0</v>
          </cell>
          <cell r="DC1980">
            <v>1</v>
          </cell>
        </row>
        <row r="1981">
          <cell r="C1981" t="str">
            <v>WT7x17</v>
          </cell>
          <cell r="D1981" t="str">
            <v>F</v>
          </cell>
          <cell r="E1981">
            <v>17</v>
          </cell>
          <cell r="F1981">
            <v>5</v>
          </cell>
          <cell r="G1981">
            <v>6.99</v>
          </cell>
          <cell r="H1981">
            <v>0</v>
          </cell>
          <cell r="I1981">
            <v>0</v>
          </cell>
          <cell r="J1981">
            <v>6.75</v>
          </cell>
          <cell r="K1981">
            <v>0</v>
          </cell>
          <cell r="L1981">
            <v>0</v>
          </cell>
          <cell r="M1981">
            <v>0.28499999999999998</v>
          </cell>
          <cell r="N1981">
            <v>0.45500000000000002</v>
          </cell>
          <cell r="O1981">
            <v>0</v>
          </cell>
          <cell r="P1981">
            <v>0</v>
          </cell>
          <cell r="Q1981">
            <v>0</v>
          </cell>
          <cell r="R1981">
            <v>0.85499999999999998</v>
          </cell>
          <cell r="S1981">
            <v>1.1875</v>
          </cell>
          <cell r="T1981">
            <v>0</v>
          </cell>
          <cell r="V1981">
            <v>0</v>
          </cell>
          <cell r="W1981">
            <v>1.53</v>
          </cell>
          <cell r="X1981">
            <v>0</v>
          </cell>
          <cell r="Y1981">
            <v>0</v>
          </cell>
          <cell r="Z1981">
            <v>0.371</v>
          </cell>
          <cell r="AA1981">
            <v>0</v>
          </cell>
          <cell r="AB1981">
            <v>0</v>
          </cell>
          <cell r="AC1981">
            <v>21.5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20.9</v>
          </cell>
          <cell r="AJ1981">
            <v>6.74</v>
          </cell>
          <cell r="AK1981">
            <v>3.83</v>
          </cell>
          <cell r="AL1981">
            <v>2.04</v>
          </cell>
          <cell r="AM1981">
            <v>11.6</v>
          </cell>
          <cell r="AN1981">
            <v>5.32</v>
          </cell>
          <cell r="AO1981">
            <v>3.45</v>
          </cell>
          <cell r="AP1981">
            <v>1.53</v>
          </cell>
          <cell r="AQ1981">
            <v>0</v>
          </cell>
          <cell r="AR1981">
            <v>0.28399999999999997</v>
          </cell>
          <cell r="AS1981">
            <v>0.4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2.86</v>
          </cell>
          <cell r="AZ1981">
            <v>0.79300000000000004</v>
          </cell>
          <cell r="BA1981">
            <v>0</v>
          </cell>
          <cell r="BB1981">
            <v>0.66800000000000004</v>
          </cell>
          <cell r="BD1981" t="str">
            <v>WT180x25.5</v>
          </cell>
          <cell r="BE1981" t="str">
            <v>WT180x25.5</v>
          </cell>
          <cell r="BF1981">
            <v>25.3</v>
          </cell>
          <cell r="BG1981">
            <v>32.283405000000002</v>
          </cell>
          <cell r="BH1981">
            <v>17.761590000000002</v>
          </cell>
          <cell r="BI1981">
            <v>0</v>
          </cell>
          <cell r="BJ1981">
            <v>0</v>
          </cell>
          <cell r="BK1981">
            <v>17.15175</v>
          </cell>
          <cell r="BL1981">
            <v>0</v>
          </cell>
          <cell r="BM1981">
            <v>0</v>
          </cell>
          <cell r="BN1981">
            <v>0.72418499999999997</v>
          </cell>
          <cell r="BO1981">
            <v>1.156155</v>
          </cell>
          <cell r="BP1981">
            <v>0</v>
          </cell>
          <cell r="BQ1981">
            <v>0</v>
          </cell>
          <cell r="BR1981">
            <v>0</v>
          </cell>
          <cell r="BS1981">
            <v>2.172555</v>
          </cell>
          <cell r="BT1981">
            <v>3.0174374999999998</v>
          </cell>
          <cell r="BU1981">
            <v>0</v>
          </cell>
          <cell r="BW1981">
            <v>0</v>
          </cell>
          <cell r="BX1981">
            <v>3.8877299999999999</v>
          </cell>
          <cell r="BY1981">
            <v>0</v>
          </cell>
          <cell r="BZ1981">
            <v>0</v>
          </cell>
          <cell r="CA1981">
            <v>0.94271099999999997</v>
          </cell>
          <cell r="CB1981">
            <v>0</v>
          </cell>
          <cell r="CC1981">
            <v>0</v>
          </cell>
          <cell r="CD1981">
            <v>21.5</v>
          </cell>
          <cell r="CE1981">
            <v>0</v>
          </cell>
          <cell r="CF1981">
            <v>0</v>
          </cell>
          <cell r="CG1981">
            <v>0</v>
          </cell>
          <cell r="CH1981">
            <v>0</v>
          </cell>
          <cell r="CI1981">
            <v>0</v>
          </cell>
          <cell r="CJ1981">
            <v>871.29444729740476</v>
          </cell>
          <cell r="CK1981">
            <v>110.57931407753999</v>
          </cell>
          <cell r="CL1981">
            <v>62.836613192430001</v>
          </cell>
          <cell r="CM1981">
            <v>5.1836399999999996</v>
          </cell>
          <cell r="CN1981">
            <v>483.58926261482759</v>
          </cell>
          <cell r="CO1981">
            <v>87.282188559719998</v>
          </cell>
          <cell r="CP1981">
            <v>56.602171152449998</v>
          </cell>
          <cell r="CQ1981">
            <v>3.8877299999999999</v>
          </cell>
          <cell r="CR1981">
            <v>0</v>
          </cell>
          <cell r="CS1981">
            <v>11.839599188156123</v>
          </cell>
          <cell r="CT1981">
            <v>107.66833116307474</v>
          </cell>
          <cell r="CU1981">
            <v>0</v>
          </cell>
          <cell r="CV1981">
            <v>0</v>
          </cell>
          <cell r="CW1981">
            <v>0</v>
          </cell>
          <cell r="CX1981">
            <v>0</v>
          </cell>
          <cell r="CY1981">
            <v>0</v>
          </cell>
          <cell r="CZ1981">
            <v>7.2672599999999994</v>
          </cell>
          <cell r="DA1981">
            <v>0.79300000000000004</v>
          </cell>
          <cell r="DB1981">
            <v>0</v>
          </cell>
          <cell r="DC1981">
            <v>0.66500000000000004</v>
          </cell>
        </row>
        <row r="1982">
          <cell r="C1982" t="str">
            <v>WT7x171</v>
          </cell>
          <cell r="D1982" t="str">
            <v>T</v>
          </cell>
          <cell r="E1982">
            <v>171</v>
          </cell>
          <cell r="F1982">
            <v>50.3</v>
          </cell>
          <cell r="G1982">
            <v>8.77</v>
          </cell>
          <cell r="H1982">
            <v>0</v>
          </cell>
          <cell r="I1982">
            <v>0</v>
          </cell>
          <cell r="J1982">
            <v>16.399999999999999</v>
          </cell>
          <cell r="K1982">
            <v>0</v>
          </cell>
          <cell r="L1982">
            <v>0</v>
          </cell>
          <cell r="M1982">
            <v>1.54</v>
          </cell>
          <cell r="N1982">
            <v>2.4700000000000002</v>
          </cell>
          <cell r="O1982">
            <v>0</v>
          </cell>
          <cell r="P1982">
            <v>0</v>
          </cell>
          <cell r="Q1982">
            <v>0</v>
          </cell>
          <cell r="R1982">
            <v>3.07</v>
          </cell>
          <cell r="S1982">
            <v>3.75</v>
          </cell>
          <cell r="T1982">
            <v>0</v>
          </cell>
          <cell r="V1982">
            <v>0</v>
          </cell>
          <cell r="W1982">
            <v>2.09</v>
          </cell>
          <cell r="X1982">
            <v>0</v>
          </cell>
          <cell r="Y1982">
            <v>0</v>
          </cell>
          <cell r="Z1982">
            <v>1.54</v>
          </cell>
          <cell r="AA1982">
            <v>0</v>
          </cell>
          <cell r="AB1982">
            <v>0</v>
          </cell>
          <cell r="AC1982">
            <v>3.7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203</v>
          </cell>
          <cell r="AJ1982">
            <v>66.2</v>
          </cell>
          <cell r="AK1982">
            <v>30.4</v>
          </cell>
          <cell r="AL1982">
            <v>2.0099999999999998</v>
          </cell>
          <cell r="AM1982">
            <v>903</v>
          </cell>
          <cell r="AN1982">
            <v>169</v>
          </cell>
          <cell r="AO1982">
            <v>110</v>
          </cell>
          <cell r="AP1982">
            <v>4.24</v>
          </cell>
          <cell r="AQ1982">
            <v>0</v>
          </cell>
          <cell r="AR1982">
            <v>88.3</v>
          </cell>
          <cell r="AS1982">
            <v>502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4.7699999999999996</v>
          </cell>
          <cell r="AZ1982">
            <v>0.96799999999999997</v>
          </cell>
          <cell r="BA1982">
            <v>0</v>
          </cell>
          <cell r="BB1982">
            <v>1</v>
          </cell>
          <cell r="BD1982" t="str">
            <v>WT180x254.5</v>
          </cell>
          <cell r="BE1982" t="str">
            <v>WT180x254.5</v>
          </cell>
          <cell r="BF1982">
            <v>254.5</v>
          </cell>
          <cell r="BG1982">
            <v>324.77105429999995</v>
          </cell>
          <cell r="BH1982">
            <v>22.284569999999999</v>
          </cell>
          <cell r="BI1982">
            <v>0</v>
          </cell>
          <cell r="BJ1982">
            <v>0</v>
          </cell>
          <cell r="BK1982">
            <v>41.672399999999996</v>
          </cell>
          <cell r="BL1982">
            <v>0</v>
          </cell>
          <cell r="BM1982">
            <v>0</v>
          </cell>
          <cell r="BN1982">
            <v>3.9131399999999998</v>
          </cell>
          <cell r="BO1982">
            <v>6.2762700000000002</v>
          </cell>
          <cell r="BP1982">
            <v>0</v>
          </cell>
          <cell r="BQ1982">
            <v>0</v>
          </cell>
          <cell r="BR1982">
            <v>0</v>
          </cell>
          <cell r="BS1982">
            <v>7.8008699999999997</v>
          </cell>
          <cell r="BT1982">
            <v>9.5287500000000005</v>
          </cell>
          <cell r="BU1982">
            <v>0</v>
          </cell>
          <cell r="BW1982">
            <v>0</v>
          </cell>
          <cell r="BX1982">
            <v>5.3106899999999992</v>
          </cell>
          <cell r="BY1982">
            <v>0</v>
          </cell>
          <cell r="BZ1982">
            <v>0</v>
          </cell>
          <cell r="CA1982">
            <v>3.9131399999999998</v>
          </cell>
          <cell r="CB1982">
            <v>0</v>
          </cell>
          <cell r="CC1982">
            <v>0</v>
          </cell>
          <cell r="CD1982">
            <v>3.7</v>
          </cell>
          <cell r="CE1982">
            <v>0</v>
          </cell>
          <cell r="CF1982">
            <v>0</v>
          </cell>
          <cell r="CG1982">
            <v>0</v>
          </cell>
          <cell r="CH1982">
            <v>0</v>
          </cell>
          <cell r="CI1982">
            <v>0</v>
          </cell>
          <cell r="CJ1982">
            <v>8462.812095759482</v>
          </cell>
          <cell r="CK1982">
            <v>1086.1054290702</v>
          </cell>
          <cell r="CL1982">
            <v>498.75536319839995</v>
          </cell>
          <cell r="CM1982">
            <v>5.1074099999999989</v>
          </cell>
          <cell r="CN1982">
            <v>37644.922770792182</v>
          </cell>
          <cell r="CO1982">
            <v>2772.6860651489997</v>
          </cell>
          <cell r="CP1982">
            <v>1804.7069063099998</v>
          </cell>
          <cell r="CQ1982">
            <v>10.77384</v>
          </cell>
          <cell r="CR1982">
            <v>0</v>
          </cell>
          <cell r="CS1982">
            <v>3681.1148180076962</v>
          </cell>
          <cell r="CT1982">
            <v>135123.75560965878</v>
          </cell>
          <cell r="CU1982">
            <v>0</v>
          </cell>
          <cell r="CV1982">
            <v>0</v>
          </cell>
          <cell r="CW1982">
            <v>0</v>
          </cell>
          <cell r="CX1982">
            <v>0</v>
          </cell>
          <cell r="CY1982">
            <v>0</v>
          </cell>
          <cell r="CZ1982">
            <v>12.120569999999999</v>
          </cell>
          <cell r="DA1982">
            <v>0.96799999999999997</v>
          </cell>
          <cell r="DB1982">
            <v>0</v>
          </cell>
          <cell r="DC1982">
            <v>1</v>
          </cell>
        </row>
        <row r="1983">
          <cell r="C1983" t="str">
            <v>WT7x185</v>
          </cell>
          <cell r="D1983" t="str">
            <v>T</v>
          </cell>
          <cell r="E1983">
            <v>185</v>
          </cell>
          <cell r="F1983">
            <v>54.4</v>
          </cell>
          <cell r="G1983">
            <v>8.9600000000000009</v>
          </cell>
          <cell r="H1983">
            <v>0</v>
          </cell>
          <cell r="I1983">
            <v>0</v>
          </cell>
          <cell r="J1983">
            <v>16.5</v>
          </cell>
          <cell r="K1983">
            <v>0</v>
          </cell>
          <cell r="L1983">
            <v>0</v>
          </cell>
          <cell r="M1983">
            <v>1.66</v>
          </cell>
          <cell r="N1983">
            <v>2.66</v>
          </cell>
          <cell r="O1983">
            <v>0</v>
          </cell>
          <cell r="P1983">
            <v>0</v>
          </cell>
          <cell r="Q1983">
            <v>0</v>
          </cell>
          <cell r="R1983">
            <v>3.26</v>
          </cell>
          <cell r="S1983">
            <v>3.9375</v>
          </cell>
          <cell r="T1983">
            <v>0</v>
          </cell>
          <cell r="V1983">
            <v>0</v>
          </cell>
          <cell r="W1983">
            <v>2.19</v>
          </cell>
          <cell r="X1983">
            <v>0</v>
          </cell>
          <cell r="Y1983">
            <v>0</v>
          </cell>
          <cell r="Z1983">
            <v>1.65</v>
          </cell>
          <cell r="AA1983">
            <v>0</v>
          </cell>
          <cell r="AB1983">
            <v>0</v>
          </cell>
          <cell r="AC1983">
            <v>3.45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229</v>
          </cell>
          <cell r="AJ1983">
            <v>74.400000000000006</v>
          </cell>
          <cell r="AK1983">
            <v>33.9</v>
          </cell>
          <cell r="AL1983">
            <v>2.0499999999999998</v>
          </cell>
          <cell r="AM1983">
            <v>994</v>
          </cell>
          <cell r="AN1983">
            <v>185</v>
          </cell>
          <cell r="AO1983">
            <v>121</v>
          </cell>
          <cell r="AP1983">
            <v>4.2699999999999996</v>
          </cell>
          <cell r="AQ1983">
            <v>0</v>
          </cell>
          <cell r="AR1983">
            <v>110</v>
          </cell>
          <cell r="AS1983">
            <v>640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4.82</v>
          </cell>
          <cell r="AZ1983">
            <v>0.96799999999999997</v>
          </cell>
          <cell r="BA1983">
            <v>0</v>
          </cell>
          <cell r="BB1983">
            <v>1</v>
          </cell>
          <cell r="BD1983" t="str">
            <v>WT180x275.5</v>
          </cell>
          <cell r="BE1983" t="str">
            <v>WT180x275.5</v>
          </cell>
          <cell r="BF1983">
            <v>275.40000000000003</v>
          </cell>
          <cell r="BG1983">
            <v>351.24344639999998</v>
          </cell>
          <cell r="BH1983">
            <v>22.76736</v>
          </cell>
          <cell r="BI1983">
            <v>0</v>
          </cell>
          <cell r="BJ1983">
            <v>0</v>
          </cell>
          <cell r="BK1983">
            <v>41.926499999999997</v>
          </cell>
          <cell r="BL1983">
            <v>0</v>
          </cell>
          <cell r="BM1983">
            <v>0</v>
          </cell>
          <cell r="BN1983">
            <v>4.2180599999999995</v>
          </cell>
          <cell r="BO1983">
            <v>6.7590599999999998</v>
          </cell>
          <cell r="BP1983">
            <v>0</v>
          </cell>
          <cell r="BQ1983">
            <v>0</v>
          </cell>
          <cell r="BR1983">
            <v>0</v>
          </cell>
          <cell r="BS1983">
            <v>8.2836599999999994</v>
          </cell>
          <cell r="BT1983">
            <v>10.0051875</v>
          </cell>
          <cell r="BU1983">
            <v>0</v>
          </cell>
          <cell r="BW1983">
            <v>0</v>
          </cell>
          <cell r="BX1983">
            <v>5.5647899999999995</v>
          </cell>
          <cell r="BY1983">
            <v>0</v>
          </cell>
          <cell r="BZ1983">
            <v>0</v>
          </cell>
          <cell r="CA1983">
            <v>4.1926499999999995</v>
          </cell>
          <cell r="CB1983">
            <v>0</v>
          </cell>
          <cell r="CC1983">
            <v>0</v>
          </cell>
          <cell r="CD1983">
            <v>3.45</v>
          </cell>
          <cell r="CE1983">
            <v>0</v>
          </cell>
          <cell r="CF1983">
            <v>0</v>
          </cell>
          <cell r="CG1983">
            <v>0</v>
          </cell>
          <cell r="CH1983">
            <v>0</v>
          </cell>
          <cell r="CI1983">
            <v>0</v>
          </cell>
          <cell r="CJ1983">
            <v>9546.7190636892683</v>
          </cell>
          <cell r="CK1983">
            <v>1220.6381257224</v>
          </cell>
          <cell r="CL1983">
            <v>556.17785567189992</v>
          </cell>
          <cell r="CM1983">
            <v>5.2090499999999995</v>
          </cell>
          <cell r="CN1983">
            <v>41438.597158546436</v>
          </cell>
          <cell r="CO1983">
            <v>3035.188887885</v>
          </cell>
          <cell r="CP1983">
            <v>1985.1775969409998</v>
          </cell>
          <cell r="CQ1983">
            <v>10.850069999999999</v>
          </cell>
          <cell r="CR1983">
            <v>0</v>
          </cell>
          <cell r="CS1983">
            <v>4585.7602489337096</v>
          </cell>
          <cell r="CT1983">
            <v>172269.32986091956</v>
          </cell>
          <cell r="CU1983">
            <v>0</v>
          </cell>
          <cell r="CV1983">
            <v>0</v>
          </cell>
          <cell r="CW1983">
            <v>0</v>
          </cell>
          <cell r="CX1983">
            <v>0</v>
          </cell>
          <cell r="CY1983">
            <v>0</v>
          </cell>
          <cell r="CZ1983">
            <v>12.24762</v>
          </cell>
          <cell r="DA1983">
            <v>0.96799999999999997</v>
          </cell>
          <cell r="DB1983">
            <v>0</v>
          </cell>
          <cell r="DC1983">
            <v>1</v>
          </cell>
        </row>
        <row r="1984">
          <cell r="C1984" t="str">
            <v>WT7x19</v>
          </cell>
          <cell r="D1984" t="str">
            <v>F</v>
          </cell>
          <cell r="E1984">
            <v>19</v>
          </cell>
          <cell r="F1984">
            <v>5.58</v>
          </cell>
          <cell r="G1984">
            <v>7.05</v>
          </cell>
          <cell r="H1984">
            <v>0</v>
          </cell>
          <cell r="I1984">
            <v>0</v>
          </cell>
          <cell r="J1984">
            <v>6.77</v>
          </cell>
          <cell r="K1984">
            <v>0</v>
          </cell>
          <cell r="L1984">
            <v>0</v>
          </cell>
          <cell r="M1984">
            <v>0.31</v>
          </cell>
          <cell r="N1984">
            <v>0.51500000000000001</v>
          </cell>
          <cell r="O1984">
            <v>0</v>
          </cell>
          <cell r="P1984">
            <v>0</v>
          </cell>
          <cell r="Q1984">
            <v>0</v>
          </cell>
          <cell r="R1984">
            <v>0.91500000000000004</v>
          </cell>
          <cell r="S1984">
            <v>1.25</v>
          </cell>
          <cell r="T1984">
            <v>0</v>
          </cell>
          <cell r="V1984">
            <v>0</v>
          </cell>
          <cell r="W1984">
            <v>1.54</v>
          </cell>
          <cell r="X1984">
            <v>0</v>
          </cell>
          <cell r="Y1984">
            <v>0</v>
          </cell>
          <cell r="Z1984">
            <v>0.41199999999999998</v>
          </cell>
          <cell r="AA1984">
            <v>0</v>
          </cell>
          <cell r="AB1984">
            <v>0</v>
          </cell>
          <cell r="AC1984">
            <v>19.8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23.3</v>
          </cell>
          <cell r="AJ1984">
            <v>7.45</v>
          </cell>
          <cell r="AK1984">
            <v>4.22</v>
          </cell>
          <cell r="AL1984">
            <v>2.04</v>
          </cell>
          <cell r="AM1984">
            <v>13.3</v>
          </cell>
          <cell r="AN1984">
            <v>6.07</v>
          </cell>
          <cell r="AO1984">
            <v>3.94</v>
          </cell>
          <cell r="AP1984">
            <v>1.55</v>
          </cell>
          <cell r="AQ1984">
            <v>0</v>
          </cell>
          <cell r="AR1984">
            <v>0.39800000000000002</v>
          </cell>
          <cell r="AS1984">
            <v>0.55400000000000005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2.86</v>
          </cell>
          <cell r="AZ1984">
            <v>0.79900000000000004</v>
          </cell>
          <cell r="BA1984">
            <v>0</v>
          </cell>
          <cell r="BB1984">
            <v>0.75800000000000001</v>
          </cell>
          <cell r="BD1984" t="str">
            <v>WT180x28.9</v>
          </cell>
          <cell r="BE1984" t="str">
            <v>WT180x28.9</v>
          </cell>
          <cell r="BF1984">
            <v>28.3</v>
          </cell>
          <cell r="BG1984">
            <v>36.028279980000001</v>
          </cell>
          <cell r="BH1984">
            <v>17.91405</v>
          </cell>
          <cell r="BI1984">
            <v>0</v>
          </cell>
          <cell r="BJ1984">
            <v>0</v>
          </cell>
          <cell r="BK1984">
            <v>17.202569999999998</v>
          </cell>
          <cell r="BL1984">
            <v>0</v>
          </cell>
          <cell r="BM1984">
            <v>0</v>
          </cell>
          <cell r="BN1984">
            <v>0.78771000000000002</v>
          </cell>
          <cell r="BO1984">
            <v>1.3086150000000001</v>
          </cell>
          <cell r="BP1984">
            <v>0</v>
          </cell>
          <cell r="BQ1984">
            <v>0</v>
          </cell>
          <cell r="BR1984">
            <v>0</v>
          </cell>
          <cell r="BS1984">
            <v>2.3250150000000001</v>
          </cell>
          <cell r="BT1984">
            <v>3.17625</v>
          </cell>
          <cell r="BU1984">
            <v>0</v>
          </cell>
          <cell r="BW1984">
            <v>0</v>
          </cell>
          <cell r="BX1984">
            <v>3.9131399999999998</v>
          </cell>
          <cell r="BY1984">
            <v>0</v>
          </cell>
          <cell r="BZ1984">
            <v>0</v>
          </cell>
          <cell r="CA1984">
            <v>1.0468919999999999</v>
          </cell>
          <cell r="CB1984">
            <v>0</v>
          </cell>
          <cell r="CC1984">
            <v>0</v>
          </cell>
          <cell r="CD1984">
            <v>19.8</v>
          </cell>
          <cell r="CE1984">
            <v>0</v>
          </cell>
          <cell r="CF1984">
            <v>0</v>
          </cell>
          <cell r="CG1984">
            <v>0</v>
          </cell>
          <cell r="CH1984">
            <v>0</v>
          </cell>
          <cell r="CI1984">
            <v>0</v>
          </cell>
          <cell r="CJ1984">
            <v>971.34739818323135</v>
          </cell>
          <cell r="CK1984">
            <v>122.22787683644999</v>
          </cell>
          <cell r="CL1984">
            <v>69.235119496619987</v>
          </cell>
          <cell r="CM1984">
            <v>5.1836399999999996</v>
          </cell>
          <cell r="CN1984">
            <v>554.46010282562133</v>
          </cell>
          <cell r="CO1984">
            <v>99.587008375469992</v>
          </cell>
          <cell r="CP1984">
            <v>64.641320098739996</v>
          </cell>
          <cell r="CQ1984">
            <v>3.9385500000000002</v>
          </cell>
          <cell r="CR1984">
            <v>0</v>
          </cell>
          <cell r="CS1984">
            <v>16.59211435523288</v>
          </cell>
          <cell r="CT1984">
            <v>149.1206386608585</v>
          </cell>
          <cell r="CU1984">
            <v>0</v>
          </cell>
          <cell r="CV1984">
            <v>0</v>
          </cell>
          <cell r="CW1984">
            <v>0</v>
          </cell>
          <cell r="CX1984">
            <v>0</v>
          </cell>
          <cell r="CY1984">
            <v>0</v>
          </cell>
          <cell r="CZ1984">
            <v>7.2672599999999994</v>
          </cell>
          <cell r="DA1984">
            <v>0.79900000000000004</v>
          </cell>
          <cell r="DB1984">
            <v>0</v>
          </cell>
          <cell r="DC1984">
            <v>0.75600000000000001</v>
          </cell>
        </row>
        <row r="1985">
          <cell r="C1985" t="str">
            <v>WT7x199</v>
          </cell>
          <cell r="D1985" t="str">
            <v>T</v>
          </cell>
          <cell r="E1985">
            <v>199</v>
          </cell>
          <cell r="F1985">
            <v>58.5</v>
          </cell>
          <cell r="G1985">
            <v>9.15</v>
          </cell>
          <cell r="H1985">
            <v>0</v>
          </cell>
          <cell r="I1985">
            <v>0</v>
          </cell>
          <cell r="J1985">
            <v>16.600000000000001</v>
          </cell>
          <cell r="K1985">
            <v>0</v>
          </cell>
          <cell r="L1985">
            <v>0</v>
          </cell>
          <cell r="M1985">
            <v>1.77</v>
          </cell>
          <cell r="N1985">
            <v>2.85</v>
          </cell>
          <cell r="O1985">
            <v>0</v>
          </cell>
          <cell r="P1985">
            <v>0</v>
          </cell>
          <cell r="Q1985">
            <v>0</v>
          </cell>
          <cell r="R1985">
            <v>3.44</v>
          </cell>
          <cell r="S1985">
            <v>4.125</v>
          </cell>
          <cell r="T1985">
            <v>0</v>
          </cell>
          <cell r="V1985">
            <v>0</v>
          </cell>
          <cell r="W1985">
            <v>2.2999999999999998</v>
          </cell>
          <cell r="X1985">
            <v>0</v>
          </cell>
          <cell r="Y1985">
            <v>0</v>
          </cell>
          <cell r="Z1985">
            <v>1.76</v>
          </cell>
          <cell r="AA1985">
            <v>0</v>
          </cell>
          <cell r="AB1985">
            <v>0</v>
          </cell>
          <cell r="AC1985">
            <v>3.22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257</v>
          </cell>
          <cell r="AJ1985">
            <v>82.9</v>
          </cell>
          <cell r="AK1985">
            <v>37.6</v>
          </cell>
          <cell r="AL1985">
            <v>2.1</v>
          </cell>
          <cell r="AM1985">
            <v>1090</v>
          </cell>
          <cell r="AN1985">
            <v>201</v>
          </cell>
          <cell r="AO1985">
            <v>131</v>
          </cell>
          <cell r="AP1985">
            <v>4.3099999999999996</v>
          </cell>
          <cell r="AQ1985">
            <v>0</v>
          </cell>
          <cell r="AR1985">
            <v>135</v>
          </cell>
          <cell r="AS1985">
            <v>801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4.88</v>
          </cell>
          <cell r="AZ1985">
            <v>0.96799999999999997</v>
          </cell>
          <cell r="BA1985">
            <v>0</v>
          </cell>
          <cell r="BB1985">
            <v>1</v>
          </cell>
          <cell r="BD1985" t="str">
            <v>WT180x296</v>
          </cell>
          <cell r="BE1985" t="str">
            <v>WT180x296</v>
          </cell>
          <cell r="BF1985">
            <v>296.20000000000005</v>
          </cell>
          <cell r="BG1985">
            <v>377.71583849999996</v>
          </cell>
          <cell r="BH1985">
            <v>23.250150000000001</v>
          </cell>
          <cell r="BI1985">
            <v>0</v>
          </cell>
          <cell r="BJ1985">
            <v>0</v>
          </cell>
          <cell r="BK1985">
            <v>42.180600000000005</v>
          </cell>
          <cell r="BL1985">
            <v>0</v>
          </cell>
          <cell r="BM1985">
            <v>0</v>
          </cell>
          <cell r="BN1985">
            <v>4.4975699999999996</v>
          </cell>
          <cell r="BO1985">
            <v>7.2418500000000003</v>
          </cell>
          <cell r="BP1985">
            <v>0</v>
          </cell>
          <cell r="BQ1985">
            <v>0</v>
          </cell>
          <cell r="BR1985">
            <v>0</v>
          </cell>
          <cell r="BS1985">
            <v>8.7410399999999999</v>
          </cell>
          <cell r="BT1985">
            <v>10.481624999999999</v>
          </cell>
          <cell r="BU1985">
            <v>0</v>
          </cell>
          <cell r="BW1985">
            <v>0</v>
          </cell>
          <cell r="BX1985">
            <v>5.8442999999999996</v>
          </cell>
          <cell r="BY1985">
            <v>0</v>
          </cell>
          <cell r="BZ1985">
            <v>0</v>
          </cell>
          <cell r="CA1985">
            <v>4.4721599999999997</v>
          </cell>
          <cell r="CB1985">
            <v>0</v>
          </cell>
          <cell r="CC1985">
            <v>0</v>
          </cell>
          <cell r="CD1985">
            <v>3.22</v>
          </cell>
          <cell r="CE1985">
            <v>0</v>
          </cell>
          <cell r="CF1985">
            <v>0</v>
          </cell>
          <cell r="CG1985">
            <v>0</v>
          </cell>
          <cell r="CH1985">
            <v>0</v>
          </cell>
          <cell r="CI1985">
            <v>0</v>
          </cell>
          <cell r="CJ1985">
            <v>10714.003490690577</v>
          </cell>
          <cell r="CK1985">
            <v>1360.0927503009</v>
          </cell>
          <cell r="CL1985">
            <v>616.88163342960002</v>
          </cell>
          <cell r="CM1985">
            <v>5.3361000000000001</v>
          </cell>
          <cell r="CN1985">
            <v>45440.715193979486</v>
          </cell>
          <cell r="CO1985">
            <v>3297.6917106209999</v>
          </cell>
          <cell r="CP1985">
            <v>2149.2418611509997</v>
          </cell>
          <cell r="CQ1985">
            <v>10.951709999999999</v>
          </cell>
          <cell r="CR1985">
            <v>0</v>
          </cell>
          <cell r="CS1985">
            <v>5627.9784873277349</v>
          </cell>
          <cell r="CT1985">
            <v>215605.83315405715</v>
          </cell>
          <cell r="CU1985">
            <v>0</v>
          </cell>
          <cell r="CV1985">
            <v>0</v>
          </cell>
          <cell r="CW1985">
            <v>0</v>
          </cell>
          <cell r="CX1985">
            <v>0</v>
          </cell>
          <cell r="CY1985">
            <v>0</v>
          </cell>
          <cell r="CZ1985">
            <v>12.400079999999999</v>
          </cell>
          <cell r="DA1985">
            <v>0.96799999999999997</v>
          </cell>
          <cell r="DB1985">
            <v>0</v>
          </cell>
          <cell r="DC1985">
            <v>1</v>
          </cell>
        </row>
        <row r="1986">
          <cell r="C1986" t="str">
            <v>WT7x21.5</v>
          </cell>
          <cell r="D1986" t="str">
            <v>F</v>
          </cell>
          <cell r="E1986">
            <v>21.5</v>
          </cell>
          <cell r="F1986">
            <v>6.31</v>
          </cell>
          <cell r="G1986">
            <v>6.83</v>
          </cell>
          <cell r="H1986">
            <v>0</v>
          </cell>
          <cell r="I1986">
            <v>0</v>
          </cell>
          <cell r="J1986">
            <v>8</v>
          </cell>
          <cell r="K1986">
            <v>0</v>
          </cell>
          <cell r="L1986">
            <v>0</v>
          </cell>
          <cell r="M1986">
            <v>0.30499999999999999</v>
          </cell>
          <cell r="N1986">
            <v>0.53</v>
          </cell>
          <cell r="O1986">
            <v>0</v>
          </cell>
          <cell r="P1986">
            <v>0</v>
          </cell>
          <cell r="Q1986">
            <v>0</v>
          </cell>
          <cell r="R1986">
            <v>1.1200000000000001</v>
          </cell>
          <cell r="S1986">
            <v>1.375</v>
          </cell>
          <cell r="T1986">
            <v>0</v>
          </cell>
          <cell r="V1986">
            <v>0</v>
          </cell>
          <cell r="W1986">
            <v>1.31</v>
          </cell>
          <cell r="X1986">
            <v>0</v>
          </cell>
          <cell r="Y1986">
            <v>0</v>
          </cell>
          <cell r="Z1986">
            <v>0.39500000000000002</v>
          </cell>
          <cell r="AA1986">
            <v>0</v>
          </cell>
          <cell r="AB1986">
            <v>0</v>
          </cell>
          <cell r="AC1986">
            <v>18.7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21.9</v>
          </cell>
          <cell r="AJ1986">
            <v>7.05</v>
          </cell>
          <cell r="AK1986">
            <v>3.98</v>
          </cell>
          <cell r="AL1986">
            <v>1.86</v>
          </cell>
          <cell r="AM1986">
            <v>22.6</v>
          </cell>
          <cell r="AN1986">
            <v>8.64</v>
          </cell>
          <cell r="AO1986">
            <v>5.65</v>
          </cell>
          <cell r="AP1986">
            <v>1.89</v>
          </cell>
          <cell r="AQ1986">
            <v>0</v>
          </cell>
          <cell r="AR1986">
            <v>0.52200000000000002</v>
          </cell>
          <cell r="AS1986">
            <v>0.751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2.85</v>
          </cell>
          <cell r="AZ1986">
            <v>0.86599999999999999</v>
          </cell>
          <cell r="BA1986">
            <v>0</v>
          </cell>
          <cell r="BB1986">
            <v>0.77600000000000002</v>
          </cell>
          <cell r="BD1986" t="str">
            <v>WT180x32</v>
          </cell>
          <cell r="BE1986" t="str">
            <v>WT180x32</v>
          </cell>
          <cell r="BF1986">
            <v>32</v>
          </cell>
          <cell r="BG1986">
            <v>40.741657109999998</v>
          </cell>
          <cell r="BH1986">
            <v>17.355029999999999</v>
          </cell>
          <cell r="BI1986">
            <v>0</v>
          </cell>
          <cell r="BJ1986">
            <v>0</v>
          </cell>
          <cell r="BK1986">
            <v>20.327999999999999</v>
          </cell>
          <cell r="BL1986">
            <v>0</v>
          </cell>
          <cell r="BM1986">
            <v>0</v>
          </cell>
          <cell r="BN1986">
            <v>0.77500499999999994</v>
          </cell>
          <cell r="BO1986">
            <v>1.34673</v>
          </cell>
          <cell r="BP1986">
            <v>0</v>
          </cell>
          <cell r="BQ1986">
            <v>0</v>
          </cell>
          <cell r="BR1986">
            <v>0</v>
          </cell>
          <cell r="BS1986">
            <v>2.84592</v>
          </cell>
          <cell r="BT1986">
            <v>3.4938750000000001</v>
          </cell>
          <cell r="BU1986">
            <v>0</v>
          </cell>
          <cell r="BW1986">
            <v>0</v>
          </cell>
          <cell r="BX1986">
            <v>3.3287100000000001</v>
          </cell>
          <cell r="BY1986">
            <v>0</v>
          </cell>
          <cell r="BZ1986">
            <v>0</v>
          </cell>
          <cell r="CA1986">
            <v>1.003695</v>
          </cell>
          <cell r="CB1986">
            <v>0</v>
          </cell>
          <cell r="CC1986">
            <v>0</v>
          </cell>
          <cell r="CD1986">
            <v>18.7</v>
          </cell>
          <cell r="CE1986">
            <v>0</v>
          </cell>
          <cell r="CF1986">
            <v>0</v>
          </cell>
          <cell r="CG1986">
            <v>0</v>
          </cell>
          <cell r="CH1986">
            <v>0</v>
          </cell>
          <cell r="CI1986">
            <v>0</v>
          </cell>
          <cell r="CJ1986">
            <v>912.98317683316577</v>
          </cell>
          <cell r="CK1986">
            <v>115.66530626804999</v>
          </cell>
          <cell r="CL1986">
            <v>65.297577155580001</v>
          </cell>
          <cell r="CM1986">
            <v>4.7262599999999999</v>
          </cell>
          <cell r="CN1986">
            <v>942.16528750819862</v>
          </cell>
          <cell r="CO1986">
            <v>141.75152427744001</v>
          </cell>
          <cell r="CP1986">
            <v>92.696309278650006</v>
          </cell>
          <cell r="CQ1986">
            <v>4.8024899999999997</v>
          </cell>
          <cell r="CR1986">
            <v>0</v>
          </cell>
          <cell r="CS1986">
            <v>21.761516817667243</v>
          </cell>
          <cell r="CT1986">
            <v>202.14729175867282</v>
          </cell>
          <cell r="CU1986">
            <v>0</v>
          </cell>
          <cell r="CV1986">
            <v>0</v>
          </cell>
          <cell r="CW1986">
            <v>0</v>
          </cell>
          <cell r="CX1986">
            <v>0</v>
          </cell>
          <cell r="CY1986">
            <v>0</v>
          </cell>
          <cell r="CZ1986">
            <v>7.2418500000000003</v>
          </cell>
          <cell r="DA1986">
            <v>0.86599999999999999</v>
          </cell>
          <cell r="DB1986">
            <v>0</v>
          </cell>
          <cell r="DC1986">
            <v>0.77300000000000002</v>
          </cell>
        </row>
        <row r="1987">
          <cell r="C1987" t="str">
            <v>WT7x213</v>
          </cell>
          <cell r="D1987" t="str">
            <v>T</v>
          </cell>
          <cell r="E1987">
            <v>213</v>
          </cell>
          <cell r="F1987">
            <v>62.6</v>
          </cell>
          <cell r="G1987">
            <v>9.34</v>
          </cell>
          <cell r="H1987">
            <v>0</v>
          </cell>
          <cell r="I1987">
            <v>0</v>
          </cell>
          <cell r="J1987">
            <v>16.7</v>
          </cell>
          <cell r="K1987">
            <v>0</v>
          </cell>
          <cell r="L1987">
            <v>0</v>
          </cell>
          <cell r="M1987">
            <v>1.88</v>
          </cell>
          <cell r="N1987">
            <v>3.04</v>
          </cell>
          <cell r="O1987">
            <v>0</v>
          </cell>
          <cell r="P1987">
            <v>0</v>
          </cell>
          <cell r="Q1987">
            <v>0</v>
          </cell>
          <cell r="R1987">
            <v>3.63</v>
          </cell>
          <cell r="S1987">
            <v>4.3125</v>
          </cell>
          <cell r="T1987">
            <v>0</v>
          </cell>
          <cell r="V1987">
            <v>0</v>
          </cell>
          <cell r="W1987">
            <v>2.4</v>
          </cell>
          <cell r="X1987">
            <v>0</v>
          </cell>
          <cell r="Y1987">
            <v>0</v>
          </cell>
          <cell r="Z1987">
            <v>1.88</v>
          </cell>
          <cell r="AA1987">
            <v>0</v>
          </cell>
          <cell r="AB1987">
            <v>0</v>
          </cell>
          <cell r="AC1987">
            <v>3.04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287</v>
          </cell>
          <cell r="AJ1987">
            <v>91.7</v>
          </cell>
          <cell r="AK1987">
            <v>41.4</v>
          </cell>
          <cell r="AL1987">
            <v>2.14</v>
          </cell>
          <cell r="AM1987">
            <v>1180</v>
          </cell>
          <cell r="AN1987">
            <v>217</v>
          </cell>
          <cell r="AO1987">
            <v>141</v>
          </cell>
          <cell r="AP1987">
            <v>4.34</v>
          </cell>
          <cell r="AQ1987">
            <v>0</v>
          </cell>
          <cell r="AR1987">
            <v>164</v>
          </cell>
          <cell r="AS1987">
            <v>991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4.92</v>
          </cell>
          <cell r="AZ1987">
            <v>0.96799999999999997</v>
          </cell>
          <cell r="BA1987">
            <v>0</v>
          </cell>
          <cell r="BB1987">
            <v>1</v>
          </cell>
          <cell r="BD1987" t="str">
            <v>WT180x317</v>
          </cell>
          <cell r="BE1987" t="str">
            <v>WT180x317</v>
          </cell>
          <cell r="BF1987">
            <v>317</v>
          </cell>
          <cell r="BG1987">
            <v>404.1882306</v>
          </cell>
          <cell r="BH1987">
            <v>23.732939999999999</v>
          </cell>
          <cell r="BI1987">
            <v>0</v>
          </cell>
          <cell r="BJ1987">
            <v>0</v>
          </cell>
          <cell r="BK1987">
            <v>42.434699999999999</v>
          </cell>
          <cell r="BL1987">
            <v>0</v>
          </cell>
          <cell r="BM1987">
            <v>0</v>
          </cell>
          <cell r="BN1987">
            <v>4.7770799999999998</v>
          </cell>
          <cell r="BO1987">
            <v>7.72464</v>
          </cell>
          <cell r="BP1987">
            <v>0</v>
          </cell>
          <cell r="BQ1987">
            <v>0</v>
          </cell>
          <cell r="BR1987">
            <v>0</v>
          </cell>
          <cell r="BS1987">
            <v>9.2238299999999995</v>
          </cell>
          <cell r="BT1987">
            <v>10.9580625</v>
          </cell>
          <cell r="BU1987">
            <v>0</v>
          </cell>
          <cell r="BW1987">
            <v>0</v>
          </cell>
          <cell r="BX1987">
            <v>6.0983999999999998</v>
          </cell>
          <cell r="BY1987">
            <v>0</v>
          </cell>
          <cell r="BZ1987">
            <v>0</v>
          </cell>
          <cell r="CA1987">
            <v>4.7770799999999998</v>
          </cell>
          <cell r="CB1987">
            <v>0</v>
          </cell>
          <cell r="CC1987">
            <v>0</v>
          </cell>
          <cell r="CD1987">
            <v>3.04</v>
          </cell>
          <cell r="CE1987">
            <v>0</v>
          </cell>
          <cell r="CF1987">
            <v>0</v>
          </cell>
          <cell r="CG1987">
            <v>0</v>
          </cell>
          <cell r="CH1987">
            <v>0</v>
          </cell>
          <cell r="CI1987">
            <v>0</v>
          </cell>
          <cell r="CJ1987">
            <v>11964.665376763407</v>
          </cell>
          <cell r="CK1987">
            <v>1504.4693028057</v>
          </cell>
          <cell r="CL1987">
            <v>679.22605382939992</v>
          </cell>
          <cell r="CM1987">
            <v>5.4377399999999998</v>
          </cell>
          <cell r="CN1987">
            <v>49192.700852197981</v>
          </cell>
          <cell r="CO1987">
            <v>3560.1945333569997</v>
          </cell>
          <cell r="CP1987">
            <v>2313.3061253609999</v>
          </cell>
          <cell r="CQ1987">
            <v>11.027939999999999</v>
          </cell>
          <cell r="CR1987">
            <v>0</v>
          </cell>
          <cell r="CS1987">
            <v>6836.9516438648034</v>
          </cell>
          <cell r="CT1987">
            <v>266748.29045651766</v>
          </cell>
          <cell r="CU1987">
            <v>0</v>
          </cell>
          <cell r="CV1987">
            <v>0</v>
          </cell>
          <cell r="CW1987">
            <v>0</v>
          </cell>
          <cell r="CX1987">
            <v>0</v>
          </cell>
          <cell r="CY1987">
            <v>0</v>
          </cell>
          <cell r="CZ1987">
            <v>12.501719999999999</v>
          </cell>
          <cell r="DA1987">
            <v>0.96799999999999997</v>
          </cell>
          <cell r="DB1987">
            <v>0</v>
          </cell>
          <cell r="DC1987">
            <v>1</v>
          </cell>
        </row>
        <row r="1988">
          <cell r="C1988" t="str">
            <v>WT7x227.5</v>
          </cell>
          <cell r="D1988" t="str">
            <v>T</v>
          </cell>
          <cell r="E1988">
            <v>227.5</v>
          </cell>
          <cell r="F1988">
            <v>66.900000000000006</v>
          </cell>
          <cell r="G1988">
            <v>9.51</v>
          </cell>
          <cell r="H1988">
            <v>0</v>
          </cell>
          <cell r="I1988">
            <v>0</v>
          </cell>
          <cell r="J1988">
            <v>16.8</v>
          </cell>
          <cell r="K1988">
            <v>0</v>
          </cell>
          <cell r="L1988">
            <v>0</v>
          </cell>
          <cell r="M1988">
            <v>2.02</v>
          </cell>
          <cell r="N1988">
            <v>3.21</v>
          </cell>
          <cell r="O1988">
            <v>0</v>
          </cell>
          <cell r="P1988">
            <v>0</v>
          </cell>
          <cell r="Q1988">
            <v>0</v>
          </cell>
          <cell r="R1988">
            <v>3.81</v>
          </cell>
          <cell r="S1988">
            <v>4.5</v>
          </cell>
          <cell r="T1988">
            <v>0</v>
          </cell>
          <cell r="V1988">
            <v>0</v>
          </cell>
          <cell r="W1988">
            <v>2.5099999999999998</v>
          </cell>
          <cell r="X1988">
            <v>0</v>
          </cell>
          <cell r="Y1988">
            <v>0</v>
          </cell>
          <cell r="Z1988">
            <v>1.99</v>
          </cell>
          <cell r="AA1988">
            <v>0</v>
          </cell>
          <cell r="AB1988">
            <v>0</v>
          </cell>
          <cell r="AC1988">
            <v>2.83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321</v>
          </cell>
          <cell r="AJ1988">
            <v>102</v>
          </cell>
          <cell r="AK1988">
            <v>45.9</v>
          </cell>
          <cell r="AL1988">
            <v>2.19</v>
          </cell>
          <cell r="AM1988">
            <v>1280</v>
          </cell>
          <cell r="AN1988">
            <v>234</v>
          </cell>
          <cell r="AO1988">
            <v>152</v>
          </cell>
          <cell r="AP1988">
            <v>4.38</v>
          </cell>
          <cell r="AQ1988">
            <v>0</v>
          </cell>
          <cell r="AR1988">
            <v>196</v>
          </cell>
          <cell r="AS1988">
            <v>1210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4.97</v>
          </cell>
          <cell r="AZ1988">
            <v>0.96699999999999997</v>
          </cell>
          <cell r="BA1988">
            <v>0</v>
          </cell>
          <cell r="BB1988">
            <v>1</v>
          </cell>
          <cell r="BD1988" t="str">
            <v>WT180x338.5</v>
          </cell>
          <cell r="BE1988" t="str">
            <v>WT180x338.5</v>
          </cell>
          <cell r="BF1988">
            <v>338.6</v>
          </cell>
          <cell r="BG1988">
            <v>431.95195890000002</v>
          </cell>
          <cell r="BH1988">
            <v>24.164909999999999</v>
          </cell>
          <cell r="BI1988">
            <v>0</v>
          </cell>
          <cell r="BJ1988">
            <v>0</v>
          </cell>
          <cell r="BK1988">
            <v>42.688800000000001</v>
          </cell>
          <cell r="BL1988">
            <v>0</v>
          </cell>
          <cell r="BM1988">
            <v>0</v>
          </cell>
          <cell r="BN1988">
            <v>5.1328199999999997</v>
          </cell>
          <cell r="BO1988">
            <v>8.1566099999999988</v>
          </cell>
          <cell r="BP1988">
            <v>0</v>
          </cell>
          <cell r="BQ1988">
            <v>0</v>
          </cell>
          <cell r="BR1988">
            <v>0</v>
          </cell>
          <cell r="BS1988">
            <v>9.6812100000000001</v>
          </cell>
          <cell r="BT1988">
            <v>11.4345</v>
          </cell>
          <cell r="BU1988">
            <v>0</v>
          </cell>
          <cell r="BW1988">
            <v>0</v>
          </cell>
          <cell r="BX1988">
            <v>6.3779099999999991</v>
          </cell>
          <cell r="BY1988">
            <v>0</v>
          </cell>
          <cell r="BZ1988">
            <v>0</v>
          </cell>
          <cell r="CA1988">
            <v>5.0565899999999999</v>
          </cell>
          <cell r="CB1988">
            <v>0</v>
          </cell>
          <cell r="CC1988">
            <v>0</v>
          </cell>
          <cell r="CD1988">
            <v>2.83</v>
          </cell>
          <cell r="CE1988">
            <v>0</v>
          </cell>
          <cell r="CF1988">
            <v>0</v>
          </cell>
          <cell r="CG1988">
            <v>0</v>
          </cell>
          <cell r="CH1988">
            <v>0</v>
          </cell>
          <cell r="CI1988">
            <v>0</v>
          </cell>
          <cell r="CJ1988">
            <v>13382.08218097928</v>
          </cell>
          <cell r="CK1988">
            <v>1673.4554949419999</v>
          </cell>
          <cell r="CL1988">
            <v>753.05497272389994</v>
          </cell>
          <cell r="CM1988">
            <v>5.5647899999999995</v>
          </cell>
          <cell r="CN1988">
            <v>53361.573805774082</v>
          </cell>
          <cell r="CO1988">
            <v>3839.1037825139997</v>
          </cell>
          <cell r="CP1988">
            <v>2493.7768159919997</v>
          </cell>
          <cell r="CQ1988">
            <v>11.129579999999999</v>
          </cell>
          <cell r="CR1988">
            <v>0</v>
          </cell>
          <cell r="CS1988">
            <v>8170.9909890091558</v>
          </cell>
          <cell r="CT1988">
            <v>325696.70176830108</v>
          </cell>
          <cell r="CU1988">
            <v>0</v>
          </cell>
          <cell r="CV1988">
            <v>0</v>
          </cell>
          <cell r="CW1988">
            <v>0</v>
          </cell>
          <cell r="CX1988">
            <v>0</v>
          </cell>
          <cell r="CY1988">
            <v>0</v>
          </cell>
          <cell r="CZ1988">
            <v>12.628769999999999</v>
          </cell>
          <cell r="DA1988">
            <v>0.96699999999999997</v>
          </cell>
          <cell r="DB1988">
            <v>0</v>
          </cell>
          <cell r="DC1988">
            <v>1</v>
          </cell>
        </row>
        <row r="1989">
          <cell r="C1989" t="str">
            <v>WT7x24</v>
          </cell>
          <cell r="D1989" t="str">
            <v>F</v>
          </cell>
          <cell r="E1989">
            <v>24</v>
          </cell>
          <cell r="F1989">
            <v>7.07</v>
          </cell>
          <cell r="G1989">
            <v>6.9</v>
          </cell>
          <cell r="H1989">
            <v>0</v>
          </cell>
          <cell r="I1989">
            <v>0</v>
          </cell>
          <cell r="J1989">
            <v>8.0299999999999994</v>
          </cell>
          <cell r="K1989">
            <v>0</v>
          </cell>
          <cell r="L1989">
            <v>0</v>
          </cell>
          <cell r="M1989">
            <v>0.34</v>
          </cell>
          <cell r="N1989">
            <v>0.59499999999999997</v>
          </cell>
          <cell r="O1989">
            <v>0</v>
          </cell>
          <cell r="P1989">
            <v>0</v>
          </cell>
          <cell r="Q1989">
            <v>0</v>
          </cell>
          <cell r="R1989">
            <v>1.19</v>
          </cell>
          <cell r="S1989">
            <v>1.4375</v>
          </cell>
          <cell r="T1989">
            <v>0</v>
          </cell>
          <cell r="V1989">
            <v>0</v>
          </cell>
          <cell r="W1989">
            <v>1.35</v>
          </cell>
          <cell r="X1989">
            <v>0</v>
          </cell>
          <cell r="Y1989">
            <v>0</v>
          </cell>
          <cell r="Z1989">
            <v>0.44</v>
          </cell>
          <cell r="AA1989">
            <v>0</v>
          </cell>
          <cell r="AB1989">
            <v>0</v>
          </cell>
          <cell r="AC1989">
            <v>16.8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24.9</v>
          </cell>
          <cell r="AJ1989">
            <v>8</v>
          </cell>
          <cell r="AK1989">
            <v>4.49</v>
          </cell>
          <cell r="AL1989">
            <v>1.88</v>
          </cell>
          <cell r="AM1989">
            <v>25.7</v>
          </cell>
          <cell r="AN1989">
            <v>9.8000000000000007</v>
          </cell>
          <cell r="AO1989">
            <v>6.4</v>
          </cell>
          <cell r="AP1989">
            <v>1.91</v>
          </cell>
          <cell r="AQ1989">
            <v>0</v>
          </cell>
          <cell r="AR1989">
            <v>0.72299999999999998</v>
          </cell>
          <cell r="AS1989">
            <v>1.07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2.87</v>
          </cell>
          <cell r="AZ1989">
            <v>0.86599999999999999</v>
          </cell>
          <cell r="BA1989">
            <v>0</v>
          </cell>
          <cell r="BB1989">
            <v>0.88300000000000001</v>
          </cell>
          <cell r="BD1989" t="str">
            <v>WT180x36</v>
          </cell>
          <cell r="BE1989" t="str">
            <v>WT180x36</v>
          </cell>
          <cell r="BF1989">
            <v>35.800000000000004</v>
          </cell>
          <cell r="BG1989">
            <v>45.648734669999996</v>
          </cell>
          <cell r="BH1989">
            <v>17.532900000000001</v>
          </cell>
          <cell r="BI1989">
            <v>0</v>
          </cell>
          <cell r="BJ1989">
            <v>0</v>
          </cell>
          <cell r="BK1989">
            <v>20.404229999999998</v>
          </cell>
          <cell r="BL1989">
            <v>0</v>
          </cell>
          <cell r="BM1989">
            <v>0</v>
          </cell>
          <cell r="BN1989">
            <v>0.86394000000000004</v>
          </cell>
          <cell r="BO1989">
            <v>1.511895</v>
          </cell>
          <cell r="BP1989">
            <v>0</v>
          </cell>
          <cell r="BQ1989">
            <v>0</v>
          </cell>
          <cell r="BR1989">
            <v>0</v>
          </cell>
          <cell r="BS1989">
            <v>3.02379</v>
          </cell>
          <cell r="BT1989">
            <v>3.6526874999999999</v>
          </cell>
          <cell r="BU1989">
            <v>0</v>
          </cell>
          <cell r="BW1989">
            <v>0</v>
          </cell>
          <cell r="BX1989">
            <v>3.4303500000000002</v>
          </cell>
          <cell r="BY1989">
            <v>0</v>
          </cell>
          <cell r="BZ1989">
            <v>0</v>
          </cell>
          <cell r="CA1989">
            <v>1.1180399999999999</v>
          </cell>
          <cell r="CB1989">
            <v>0</v>
          </cell>
          <cell r="CC1989">
            <v>0</v>
          </cell>
          <cell r="CD1989">
            <v>16.8</v>
          </cell>
          <cell r="CE1989">
            <v>0</v>
          </cell>
          <cell r="CF1989">
            <v>0</v>
          </cell>
          <cell r="CG1989">
            <v>0</v>
          </cell>
          <cell r="CH1989">
            <v>0</v>
          </cell>
          <cell r="CI1989">
            <v>0</v>
          </cell>
          <cell r="CJ1989">
            <v>1038.0493654404488</v>
          </cell>
          <cell r="CK1989">
            <v>131.25141136799999</v>
          </cell>
          <cell r="CL1989">
            <v>73.664854630289994</v>
          </cell>
          <cell r="CM1989">
            <v>4.7770799999999998</v>
          </cell>
          <cell r="CN1989">
            <v>1071.4003490690577</v>
          </cell>
          <cell r="CO1989">
            <v>160.78297892579999</v>
          </cell>
          <cell r="CP1989">
            <v>105.0011290944</v>
          </cell>
          <cell r="CQ1989">
            <v>4.8533099999999996</v>
          </cell>
          <cell r="CR1989">
            <v>0</v>
          </cell>
          <cell r="CS1989">
            <v>30.1409514543552</v>
          </cell>
          <cell r="CT1989">
            <v>288.01278586122493</v>
          </cell>
          <cell r="CU1989">
            <v>0</v>
          </cell>
          <cell r="CV1989">
            <v>0</v>
          </cell>
          <cell r="CW1989">
            <v>0</v>
          </cell>
          <cell r="CX1989">
            <v>0</v>
          </cell>
          <cell r="CY1989">
            <v>0</v>
          </cell>
          <cell r="CZ1989">
            <v>7.2926700000000002</v>
          </cell>
          <cell r="DA1989">
            <v>0.86599999999999999</v>
          </cell>
          <cell r="DB1989">
            <v>0</v>
          </cell>
          <cell r="DC1989">
            <v>0.88</v>
          </cell>
        </row>
        <row r="1990">
          <cell r="C1990" t="str">
            <v>WT7x250</v>
          </cell>
          <cell r="D1990" t="str">
            <v>T</v>
          </cell>
          <cell r="E1990">
            <v>250</v>
          </cell>
          <cell r="F1990">
            <v>73.5</v>
          </cell>
          <cell r="G1990">
            <v>9.8000000000000007</v>
          </cell>
          <cell r="H1990">
            <v>0</v>
          </cell>
          <cell r="I1990">
            <v>0</v>
          </cell>
          <cell r="J1990">
            <v>17</v>
          </cell>
          <cell r="K1990">
            <v>0</v>
          </cell>
          <cell r="L1990">
            <v>0</v>
          </cell>
          <cell r="M1990">
            <v>2.19</v>
          </cell>
          <cell r="N1990">
            <v>3.5</v>
          </cell>
          <cell r="O1990">
            <v>0</v>
          </cell>
          <cell r="P1990">
            <v>0</v>
          </cell>
          <cell r="Q1990">
            <v>0</v>
          </cell>
          <cell r="R1990">
            <v>4.0999999999999996</v>
          </cell>
          <cell r="S1990">
            <v>4.8125</v>
          </cell>
          <cell r="T1990">
            <v>0</v>
          </cell>
          <cell r="V1990">
            <v>0</v>
          </cell>
          <cell r="W1990">
            <v>2.67</v>
          </cell>
          <cell r="X1990">
            <v>0</v>
          </cell>
          <cell r="Y1990">
            <v>0</v>
          </cell>
          <cell r="Z1990">
            <v>2.16</v>
          </cell>
          <cell r="AA1990">
            <v>0</v>
          </cell>
          <cell r="AB1990">
            <v>0</v>
          </cell>
          <cell r="AC1990">
            <v>2.6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375</v>
          </cell>
          <cell r="AJ1990">
            <v>117</v>
          </cell>
          <cell r="AK1990">
            <v>52.7</v>
          </cell>
          <cell r="AL1990">
            <v>2.2599999999999998</v>
          </cell>
          <cell r="AM1990">
            <v>1440</v>
          </cell>
          <cell r="AN1990">
            <v>261</v>
          </cell>
          <cell r="AO1990">
            <v>169</v>
          </cell>
          <cell r="AP1990">
            <v>4.43</v>
          </cell>
          <cell r="AQ1990">
            <v>0</v>
          </cell>
          <cell r="AR1990">
            <v>254</v>
          </cell>
          <cell r="AS1990">
            <v>1620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5.05</v>
          </cell>
          <cell r="AZ1990">
            <v>0.96699999999999997</v>
          </cell>
          <cell r="BA1990">
            <v>0</v>
          </cell>
          <cell r="BB1990">
            <v>1</v>
          </cell>
          <cell r="BD1990" t="str">
            <v>WT180x372</v>
          </cell>
          <cell r="BE1990" t="str">
            <v>WT180x372</v>
          </cell>
          <cell r="BF1990">
            <v>372.1</v>
          </cell>
          <cell r="BG1990">
            <v>474.56605349999995</v>
          </cell>
          <cell r="BH1990">
            <v>24.901800000000001</v>
          </cell>
          <cell r="BI1990">
            <v>0</v>
          </cell>
          <cell r="BJ1990">
            <v>0</v>
          </cell>
          <cell r="BK1990">
            <v>43.196999999999996</v>
          </cell>
          <cell r="BL1990">
            <v>0</v>
          </cell>
          <cell r="BM1990">
            <v>0</v>
          </cell>
          <cell r="BN1990">
            <v>5.5647899999999995</v>
          </cell>
          <cell r="BO1990">
            <v>8.8934999999999995</v>
          </cell>
          <cell r="BP1990">
            <v>0</v>
          </cell>
          <cell r="BQ1990">
            <v>0</v>
          </cell>
          <cell r="BR1990">
            <v>0</v>
          </cell>
          <cell r="BS1990">
            <v>10.418099999999999</v>
          </cell>
          <cell r="BT1990">
            <v>12.228562499999999</v>
          </cell>
          <cell r="BU1990">
            <v>0</v>
          </cell>
          <cell r="BW1990">
            <v>0</v>
          </cell>
          <cell r="BX1990">
            <v>6.7844699999999998</v>
          </cell>
          <cell r="BY1990">
            <v>0</v>
          </cell>
          <cell r="BZ1990">
            <v>0</v>
          </cell>
          <cell r="CA1990">
            <v>5.4885600000000005</v>
          </cell>
          <cell r="CB1990">
            <v>0</v>
          </cell>
          <cell r="CC1990">
            <v>0</v>
          </cell>
          <cell r="CD1990">
            <v>2.6</v>
          </cell>
          <cell r="CE1990">
            <v>0</v>
          </cell>
          <cell r="CF1990">
            <v>0</v>
          </cell>
          <cell r="CG1990">
            <v>0</v>
          </cell>
          <cell r="CH1990">
            <v>0</v>
          </cell>
          <cell r="CI1990">
            <v>0</v>
          </cell>
          <cell r="CJ1990">
            <v>15633.273575910374</v>
          </cell>
          <cell r="CK1990">
            <v>1919.5518912569999</v>
          </cell>
          <cell r="CL1990">
            <v>864.61867238670004</v>
          </cell>
          <cell r="CM1990">
            <v>5.742659999999999</v>
          </cell>
          <cell r="CN1990">
            <v>60031.770531495837</v>
          </cell>
          <cell r="CO1990">
            <v>4282.0772958809994</v>
          </cell>
          <cell r="CP1990">
            <v>2772.6860651489997</v>
          </cell>
          <cell r="CQ1990">
            <v>11.256629999999999</v>
          </cell>
          <cell r="CR1990">
            <v>0</v>
          </cell>
          <cell r="CS1990">
            <v>10588.937302083294</v>
          </cell>
          <cell r="CT1990">
            <v>436056.74121045269</v>
          </cell>
          <cell r="CU1990">
            <v>0</v>
          </cell>
          <cell r="CV1990">
            <v>0</v>
          </cell>
          <cell r="CW1990">
            <v>0</v>
          </cell>
          <cell r="CX1990">
            <v>0</v>
          </cell>
          <cell r="CY1990">
            <v>0</v>
          </cell>
          <cell r="CZ1990">
            <v>12.832049999999999</v>
          </cell>
          <cell r="DA1990">
            <v>0.96699999999999997</v>
          </cell>
          <cell r="DB1990">
            <v>0</v>
          </cell>
          <cell r="DC1990">
            <v>1</v>
          </cell>
        </row>
        <row r="1991">
          <cell r="C1991" t="str">
            <v>WT7x26.5</v>
          </cell>
          <cell r="D1991" t="str">
            <v>F</v>
          </cell>
          <cell r="E1991">
            <v>26.5</v>
          </cell>
          <cell r="F1991">
            <v>7.8</v>
          </cell>
          <cell r="G1991">
            <v>6.96</v>
          </cell>
          <cell r="H1991">
            <v>0</v>
          </cell>
          <cell r="I1991">
            <v>0</v>
          </cell>
          <cell r="J1991">
            <v>8.06</v>
          </cell>
          <cell r="K1991">
            <v>0</v>
          </cell>
          <cell r="L1991">
            <v>0</v>
          </cell>
          <cell r="M1991">
            <v>0.37</v>
          </cell>
          <cell r="N1991">
            <v>0.66</v>
          </cell>
          <cell r="O1991">
            <v>0</v>
          </cell>
          <cell r="P1991">
            <v>0</v>
          </cell>
          <cell r="Q1991">
            <v>0</v>
          </cell>
          <cell r="R1991">
            <v>1.25</v>
          </cell>
          <cell r="S1991">
            <v>1.5</v>
          </cell>
          <cell r="T1991">
            <v>0</v>
          </cell>
          <cell r="V1991">
            <v>0</v>
          </cell>
          <cell r="W1991">
            <v>1.38</v>
          </cell>
          <cell r="X1991">
            <v>0</v>
          </cell>
          <cell r="Y1991">
            <v>0</v>
          </cell>
          <cell r="Z1991">
            <v>0.48399999999999999</v>
          </cell>
          <cell r="AA1991">
            <v>0</v>
          </cell>
          <cell r="AB1991">
            <v>0</v>
          </cell>
          <cell r="AC1991">
            <v>15.4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27.6</v>
          </cell>
          <cell r="AJ1991">
            <v>8.8699999999999992</v>
          </cell>
          <cell r="AK1991">
            <v>4.9400000000000004</v>
          </cell>
          <cell r="AL1991">
            <v>1.88</v>
          </cell>
          <cell r="AM1991">
            <v>28.8</v>
          </cell>
          <cell r="AN1991">
            <v>11</v>
          </cell>
          <cell r="AO1991">
            <v>7.15</v>
          </cell>
          <cell r="AP1991">
            <v>1.92</v>
          </cell>
          <cell r="AQ1991">
            <v>0</v>
          </cell>
          <cell r="AR1991">
            <v>0.96699999999999997</v>
          </cell>
          <cell r="AS1991">
            <v>1.46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2.89</v>
          </cell>
          <cell r="AZ1991">
            <v>0.86799999999999999</v>
          </cell>
          <cell r="BA1991">
            <v>0</v>
          </cell>
          <cell r="BB1991">
            <v>0.95699999999999996</v>
          </cell>
          <cell r="BD1991" t="str">
            <v>WT180x39.5</v>
          </cell>
          <cell r="BE1991" t="str">
            <v>WT180x39.5</v>
          </cell>
          <cell r="BF1991">
            <v>39.5</v>
          </cell>
          <cell r="BG1991">
            <v>50.362111799999994</v>
          </cell>
          <cell r="BH1991">
            <v>17.685359999999999</v>
          </cell>
          <cell r="BI1991">
            <v>0</v>
          </cell>
          <cell r="BJ1991">
            <v>0</v>
          </cell>
          <cell r="BK1991">
            <v>20.480460000000001</v>
          </cell>
          <cell r="BL1991">
            <v>0</v>
          </cell>
          <cell r="BM1991">
            <v>0</v>
          </cell>
          <cell r="BN1991">
            <v>0.94016999999999995</v>
          </cell>
          <cell r="BO1991">
            <v>1.67706</v>
          </cell>
          <cell r="BP1991">
            <v>0</v>
          </cell>
          <cell r="BQ1991">
            <v>0</v>
          </cell>
          <cell r="BR1991">
            <v>0</v>
          </cell>
          <cell r="BS1991">
            <v>3.17625</v>
          </cell>
          <cell r="BT1991">
            <v>3.8114999999999997</v>
          </cell>
          <cell r="BU1991">
            <v>0</v>
          </cell>
          <cell r="BW1991">
            <v>0</v>
          </cell>
          <cell r="BX1991">
            <v>3.5065799999999996</v>
          </cell>
          <cell r="BY1991">
            <v>0</v>
          </cell>
          <cell r="BZ1991">
            <v>0</v>
          </cell>
          <cell r="CA1991">
            <v>1.2298439999999999</v>
          </cell>
          <cell r="CB1991">
            <v>0</v>
          </cell>
          <cell r="CC1991">
            <v>0</v>
          </cell>
          <cell r="CD1991">
            <v>15.4</v>
          </cell>
          <cell r="CE1991">
            <v>0</v>
          </cell>
          <cell r="CF1991">
            <v>0</v>
          </cell>
          <cell r="CG1991">
            <v>0</v>
          </cell>
          <cell r="CH1991">
            <v>0</v>
          </cell>
          <cell r="CI1991">
            <v>0</v>
          </cell>
          <cell r="CJ1991">
            <v>1150.6089351870037</v>
          </cell>
          <cell r="CK1991">
            <v>145.52500235426999</v>
          </cell>
          <cell r="CL1991">
            <v>81.047746519740002</v>
          </cell>
          <cell r="CM1991">
            <v>4.7770799999999998</v>
          </cell>
          <cell r="CN1991">
            <v>1200.6354106299168</v>
          </cell>
          <cell r="CO1991">
            <v>180.470690631</v>
          </cell>
          <cell r="CP1991">
            <v>117.30594891014999</v>
          </cell>
          <cell r="CQ1991">
            <v>4.8787199999999995</v>
          </cell>
          <cell r="CR1991">
            <v>0</v>
          </cell>
          <cell r="CS1991">
            <v>40.313001461080887</v>
          </cell>
          <cell r="CT1991">
            <v>392.98940874522276</v>
          </cell>
          <cell r="CU1991">
            <v>0</v>
          </cell>
          <cell r="CV1991">
            <v>0</v>
          </cell>
          <cell r="CW1991">
            <v>0</v>
          </cell>
          <cell r="CX1991">
            <v>0</v>
          </cell>
          <cell r="CY1991">
            <v>0</v>
          </cell>
          <cell r="CZ1991">
            <v>7.3434900000000001</v>
          </cell>
          <cell r="DA1991">
            <v>0.86799999999999999</v>
          </cell>
          <cell r="DB1991">
            <v>0</v>
          </cell>
          <cell r="DC1991">
            <v>0.95499999999999996</v>
          </cell>
        </row>
        <row r="1992">
          <cell r="C1992" t="str">
            <v>WT7x275</v>
          </cell>
          <cell r="D1992" t="str">
            <v>T</v>
          </cell>
          <cell r="E1992">
            <v>275</v>
          </cell>
          <cell r="F1992">
            <v>80.900000000000006</v>
          </cell>
          <cell r="G1992">
            <v>10.1</v>
          </cell>
          <cell r="H1992">
            <v>0</v>
          </cell>
          <cell r="I1992">
            <v>0</v>
          </cell>
          <cell r="J1992">
            <v>17.2</v>
          </cell>
          <cell r="K1992">
            <v>0</v>
          </cell>
          <cell r="L1992">
            <v>0</v>
          </cell>
          <cell r="M1992">
            <v>2.38</v>
          </cell>
          <cell r="N1992">
            <v>3.82</v>
          </cell>
          <cell r="O1992">
            <v>0</v>
          </cell>
          <cell r="P1992">
            <v>0</v>
          </cell>
          <cell r="Q1992">
            <v>0</v>
          </cell>
          <cell r="R1992">
            <v>4.42</v>
          </cell>
          <cell r="S1992">
            <v>5.125</v>
          </cell>
          <cell r="T1992">
            <v>0</v>
          </cell>
          <cell r="V1992">
            <v>0</v>
          </cell>
          <cell r="W1992">
            <v>2.85</v>
          </cell>
          <cell r="X1992">
            <v>0</v>
          </cell>
          <cell r="Y1992">
            <v>0</v>
          </cell>
          <cell r="Z1992">
            <v>2.35</v>
          </cell>
          <cell r="AA1992">
            <v>0</v>
          </cell>
          <cell r="AB1992">
            <v>0</v>
          </cell>
          <cell r="AC1992">
            <v>2.4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442</v>
          </cell>
          <cell r="AJ1992">
            <v>136</v>
          </cell>
          <cell r="AK1992">
            <v>60.9</v>
          </cell>
          <cell r="AL1992">
            <v>2.34</v>
          </cell>
          <cell r="AM1992">
            <v>1630</v>
          </cell>
          <cell r="AN1992">
            <v>292</v>
          </cell>
          <cell r="AO1992">
            <v>189</v>
          </cell>
          <cell r="AP1992">
            <v>4.49</v>
          </cell>
          <cell r="AQ1992">
            <v>0</v>
          </cell>
          <cell r="AR1992">
            <v>331</v>
          </cell>
          <cell r="AS1992">
            <v>2180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5.15</v>
          </cell>
          <cell r="AZ1992">
            <v>0.96699999999999997</v>
          </cell>
          <cell r="BA1992">
            <v>0</v>
          </cell>
          <cell r="BB1992">
            <v>1</v>
          </cell>
          <cell r="BD1992" t="str">
            <v>WT180x409</v>
          </cell>
          <cell r="BE1992" t="str">
            <v>WT180x409</v>
          </cell>
          <cell r="BF1992">
            <v>409.3</v>
          </cell>
          <cell r="BG1992">
            <v>522.34549289999995</v>
          </cell>
          <cell r="BH1992">
            <v>25.664099999999998</v>
          </cell>
          <cell r="BI1992">
            <v>0</v>
          </cell>
          <cell r="BJ1992">
            <v>0</v>
          </cell>
          <cell r="BK1992">
            <v>43.705199999999998</v>
          </cell>
          <cell r="BL1992">
            <v>0</v>
          </cell>
          <cell r="BM1992">
            <v>0</v>
          </cell>
          <cell r="BN1992">
            <v>6.04758</v>
          </cell>
          <cell r="BO1992">
            <v>9.7066199999999991</v>
          </cell>
          <cell r="BP1992">
            <v>0</v>
          </cell>
          <cell r="BQ1992">
            <v>0</v>
          </cell>
          <cell r="BR1992">
            <v>0</v>
          </cell>
          <cell r="BS1992">
            <v>11.231219999999999</v>
          </cell>
          <cell r="BT1992">
            <v>13.022625</v>
          </cell>
          <cell r="BU1992">
            <v>0</v>
          </cell>
          <cell r="BW1992">
            <v>0</v>
          </cell>
          <cell r="BX1992">
            <v>7.2418500000000003</v>
          </cell>
          <cell r="BY1992">
            <v>0</v>
          </cell>
          <cell r="BZ1992">
            <v>0</v>
          </cell>
          <cell r="CA1992">
            <v>5.9713500000000002</v>
          </cell>
          <cell r="CB1992">
            <v>0</v>
          </cell>
          <cell r="CC1992">
            <v>0</v>
          </cell>
          <cell r="CD1992">
            <v>2.4</v>
          </cell>
          <cell r="CE1992">
            <v>0</v>
          </cell>
          <cell r="CF1992">
            <v>0</v>
          </cell>
          <cell r="CG1992">
            <v>0</v>
          </cell>
          <cell r="CH1992">
            <v>0</v>
          </cell>
          <cell r="CI1992">
            <v>0</v>
          </cell>
          <cell r="CJ1992">
            <v>18426.41845480636</v>
          </cell>
          <cell r="CK1992">
            <v>2231.2739932559998</v>
          </cell>
          <cell r="CL1992">
            <v>999.15136903889993</v>
          </cell>
          <cell r="CM1992">
            <v>5.9459399999999993</v>
          </cell>
          <cell r="CN1992">
            <v>67952.629143290425</v>
          </cell>
          <cell r="CO1992">
            <v>4790.6765149319999</v>
          </cell>
          <cell r="CP1992">
            <v>3100.814593569</v>
          </cell>
          <cell r="CQ1992">
            <v>11.409090000000001</v>
          </cell>
          <cell r="CR1992">
            <v>0</v>
          </cell>
          <cell r="CS1992">
            <v>13798.96947633689</v>
          </cell>
          <cell r="CT1992">
            <v>586792.40483875724</v>
          </cell>
          <cell r="CU1992">
            <v>0</v>
          </cell>
          <cell r="CV1992">
            <v>0</v>
          </cell>
          <cell r="CW1992">
            <v>0</v>
          </cell>
          <cell r="CX1992">
            <v>0</v>
          </cell>
          <cell r="CY1992">
            <v>0</v>
          </cell>
          <cell r="CZ1992">
            <v>13.08615</v>
          </cell>
          <cell r="DA1992">
            <v>0.96699999999999997</v>
          </cell>
          <cell r="DB1992">
            <v>0</v>
          </cell>
          <cell r="DC1992">
            <v>1</v>
          </cell>
        </row>
        <row r="1993">
          <cell r="C1993" t="str">
            <v>WT7x30.5</v>
          </cell>
          <cell r="D1993" t="str">
            <v>F</v>
          </cell>
          <cell r="E1993">
            <v>30.5</v>
          </cell>
          <cell r="F1993">
            <v>8.9600000000000009</v>
          </cell>
          <cell r="G1993">
            <v>6.95</v>
          </cell>
          <cell r="H1993">
            <v>0</v>
          </cell>
          <cell r="I1993">
            <v>0</v>
          </cell>
          <cell r="J1993">
            <v>9.99</v>
          </cell>
          <cell r="K1993">
            <v>0</v>
          </cell>
          <cell r="L1993">
            <v>0</v>
          </cell>
          <cell r="M1993">
            <v>0.375</v>
          </cell>
          <cell r="N1993">
            <v>0.64500000000000002</v>
          </cell>
          <cell r="O1993">
            <v>0</v>
          </cell>
          <cell r="P1993">
            <v>0</v>
          </cell>
          <cell r="Q1993">
            <v>0</v>
          </cell>
          <cell r="R1993">
            <v>1.24</v>
          </cell>
          <cell r="S1993">
            <v>1.5</v>
          </cell>
          <cell r="T1993">
            <v>0</v>
          </cell>
          <cell r="V1993">
            <v>0</v>
          </cell>
          <cell r="W1993">
            <v>1.25</v>
          </cell>
          <cell r="X1993">
            <v>0</v>
          </cell>
          <cell r="Y1993">
            <v>0</v>
          </cell>
          <cell r="Z1993">
            <v>0.44800000000000001</v>
          </cell>
          <cell r="AA1993">
            <v>0</v>
          </cell>
          <cell r="AB1993">
            <v>0</v>
          </cell>
          <cell r="AC1993">
            <v>15.2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28.9</v>
          </cell>
          <cell r="AJ1993">
            <v>9.15</v>
          </cell>
          <cell r="AK1993">
            <v>5.07</v>
          </cell>
          <cell r="AL1993">
            <v>1.8</v>
          </cell>
          <cell r="AM1993">
            <v>53.7</v>
          </cell>
          <cell r="AN1993">
            <v>16.399999999999999</v>
          </cell>
          <cell r="AO1993">
            <v>10.7</v>
          </cell>
          <cell r="AP1993">
            <v>2.4500000000000002</v>
          </cell>
          <cell r="AQ1993">
            <v>0</v>
          </cell>
          <cell r="AR1993">
            <v>1.0900000000000001</v>
          </cell>
          <cell r="AS1993">
            <v>2.29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3.17</v>
          </cell>
          <cell r="AZ1993">
            <v>0.91400000000000003</v>
          </cell>
          <cell r="BA1993">
            <v>0</v>
          </cell>
          <cell r="BB1993">
            <v>0.97199999999999998</v>
          </cell>
          <cell r="BD1993" t="str">
            <v>WT180x45.5</v>
          </cell>
          <cell r="BE1993" t="str">
            <v>WT180x45.5</v>
          </cell>
          <cell r="BF1993">
            <v>45.4</v>
          </cell>
          <cell r="BG1993">
            <v>57.851861760000006</v>
          </cell>
          <cell r="BH1993">
            <v>17.659949999999998</v>
          </cell>
          <cell r="BI1993">
            <v>0</v>
          </cell>
          <cell r="BJ1993">
            <v>0</v>
          </cell>
          <cell r="BK1993">
            <v>25.384589999999999</v>
          </cell>
          <cell r="BL1993">
            <v>0</v>
          </cell>
          <cell r="BM1993">
            <v>0</v>
          </cell>
          <cell r="BN1993">
            <v>0.95287499999999992</v>
          </cell>
          <cell r="BO1993">
            <v>1.6389450000000001</v>
          </cell>
          <cell r="BP1993">
            <v>0</v>
          </cell>
          <cell r="BQ1993">
            <v>0</v>
          </cell>
          <cell r="BR1993">
            <v>0</v>
          </cell>
          <cell r="BS1993">
            <v>3.1508400000000001</v>
          </cell>
          <cell r="BT1993">
            <v>3.8114999999999997</v>
          </cell>
          <cell r="BU1993">
            <v>0</v>
          </cell>
          <cell r="BW1993">
            <v>0</v>
          </cell>
          <cell r="BX1993">
            <v>3.17625</v>
          </cell>
          <cell r="BY1993">
            <v>0</v>
          </cell>
          <cell r="BZ1993">
            <v>0</v>
          </cell>
          <cell r="CA1993">
            <v>1.138368</v>
          </cell>
          <cell r="CB1993">
            <v>0</v>
          </cell>
          <cell r="CC1993">
            <v>0</v>
          </cell>
          <cell r="CD1993">
            <v>15.2</v>
          </cell>
          <cell r="CE1993">
            <v>0</v>
          </cell>
          <cell r="CF1993">
            <v>0</v>
          </cell>
          <cell r="CG1993">
            <v>0</v>
          </cell>
          <cell r="CH1993">
            <v>0</v>
          </cell>
          <cell r="CI1993">
            <v>0</v>
          </cell>
          <cell r="CJ1993">
            <v>1204.8042835834929</v>
          </cell>
          <cell r="CK1993">
            <v>150.11880175215001</v>
          </cell>
          <cell r="CL1993">
            <v>83.18058195447</v>
          </cell>
          <cell r="CM1993">
            <v>4.5738000000000003</v>
          </cell>
          <cell r="CN1993">
            <v>2238.6847760703658</v>
          </cell>
          <cell r="CO1993">
            <v>269.06539330439995</v>
          </cell>
          <cell r="CP1993">
            <v>175.54876270469998</v>
          </cell>
          <cell r="CQ1993">
            <v>6.2254500000000004</v>
          </cell>
          <cell r="CR1993">
            <v>0</v>
          </cell>
          <cell r="CS1993">
            <v>45.440715193979493</v>
          </cell>
          <cell r="CT1993">
            <v>616.40119590860286</v>
          </cell>
          <cell r="CU1993">
            <v>0</v>
          </cell>
          <cell r="CV1993">
            <v>0</v>
          </cell>
          <cell r="CW1993">
            <v>0</v>
          </cell>
          <cell r="CX1993">
            <v>0</v>
          </cell>
          <cell r="CY1993">
            <v>0</v>
          </cell>
          <cell r="CZ1993">
            <v>8.0549699999999991</v>
          </cell>
          <cell r="DA1993">
            <v>0.91400000000000003</v>
          </cell>
          <cell r="DB1993">
            <v>0</v>
          </cell>
          <cell r="DC1993">
            <v>0.97</v>
          </cell>
        </row>
        <row r="1994">
          <cell r="C1994" t="str">
            <v>WT7x302.5</v>
          </cell>
          <cell r="D1994" t="str">
            <v>T</v>
          </cell>
          <cell r="E1994">
            <v>302.5</v>
          </cell>
          <cell r="F1994">
            <v>88.9</v>
          </cell>
          <cell r="G1994">
            <v>10.5</v>
          </cell>
          <cell r="H1994">
            <v>0</v>
          </cell>
          <cell r="I1994">
            <v>0</v>
          </cell>
          <cell r="J1994">
            <v>17.399999999999999</v>
          </cell>
          <cell r="K1994">
            <v>0</v>
          </cell>
          <cell r="L1994">
            <v>0</v>
          </cell>
          <cell r="M1994">
            <v>2.6</v>
          </cell>
          <cell r="N1994">
            <v>4.16</v>
          </cell>
          <cell r="O1994">
            <v>0</v>
          </cell>
          <cell r="P1994">
            <v>0</v>
          </cell>
          <cell r="Q1994">
            <v>0</v>
          </cell>
          <cell r="R1994">
            <v>4.76</v>
          </cell>
          <cell r="S1994">
            <v>5.4375</v>
          </cell>
          <cell r="T1994">
            <v>0</v>
          </cell>
          <cell r="V1994">
            <v>0</v>
          </cell>
          <cell r="W1994">
            <v>3.05</v>
          </cell>
          <cell r="X1994">
            <v>0</v>
          </cell>
          <cell r="Y1994">
            <v>0</v>
          </cell>
          <cell r="Z1994">
            <v>2.5499999999999998</v>
          </cell>
          <cell r="AA1994">
            <v>0</v>
          </cell>
          <cell r="AB1994">
            <v>0</v>
          </cell>
          <cell r="AC1994">
            <v>2.2000000000000002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524</v>
          </cell>
          <cell r="AJ1994">
            <v>157</v>
          </cell>
          <cell r="AK1994">
            <v>70.599999999999994</v>
          </cell>
          <cell r="AL1994">
            <v>2.4300000000000002</v>
          </cell>
          <cell r="AM1994">
            <v>1840</v>
          </cell>
          <cell r="AN1994">
            <v>326</v>
          </cell>
          <cell r="AO1994">
            <v>211</v>
          </cell>
          <cell r="AP1994">
            <v>4.55</v>
          </cell>
          <cell r="AQ1994">
            <v>0</v>
          </cell>
          <cell r="AR1994">
            <v>430</v>
          </cell>
          <cell r="AS1994">
            <v>2930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5.25</v>
          </cell>
          <cell r="AZ1994">
            <v>0.96599999999999997</v>
          </cell>
          <cell r="BA1994">
            <v>0</v>
          </cell>
          <cell r="BB1994">
            <v>1</v>
          </cell>
          <cell r="BD1994" t="str">
            <v>WT180x450</v>
          </cell>
          <cell r="BE1994" t="str">
            <v>WT180x450</v>
          </cell>
          <cell r="BF1994">
            <v>450.20000000000005</v>
          </cell>
          <cell r="BG1994">
            <v>573.99894089999998</v>
          </cell>
          <cell r="BH1994">
            <v>26.680499999999999</v>
          </cell>
          <cell r="BI1994">
            <v>0</v>
          </cell>
          <cell r="BJ1994">
            <v>0</v>
          </cell>
          <cell r="BK1994">
            <v>44.213399999999993</v>
          </cell>
          <cell r="BL1994">
            <v>0</v>
          </cell>
          <cell r="BM1994">
            <v>0</v>
          </cell>
          <cell r="BN1994">
            <v>6.6066000000000003</v>
          </cell>
          <cell r="BO1994">
            <v>10.57056</v>
          </cell>
          <cell r="BP1994">
            <v>0</v>
          </cell>
          <cell r="BQ1994">
            <v>0</v>
          </cell>
          <cell r="BR1994">
            <v>0</v>
          </cell>
          <cell r="BS1994">
            <v>12.09516</v>
          </cell>
          <cell r="BT1994">
            <v>13.8166875</v>
          </cell>
          <cell r="BU1994">
            <v>0</v>
          </cell>
          <cell r="BW1994">
            <v>0</v>
          </cell>
          <cell r="BX1994">
            <v>7.750049999999999</v>
          </cell>
          <cell r="BY1994">
            <v>0</v>
          </cell>
          <cell r="BZ1994">
            <v>0</v>
          </cell>
          <cell r="CA1994">
            <v>6.4795499999999997</v>
          </cell>
          <cell r="CB1994">
            <v>0</v>
          </cell>
          <cell r="CC1994">
            <v>0</v>
          </cell>
          <cell r="CD1994">
            <v>2.2000000000000002</v>
          </cell>
          <cell r="CE1994">
            <v>0</v>
          </cell>
          <cell r="CF1994">
            <v>0</v>
          </cell>
          <cell r="CG1994">
            <v>0</v>
          </cell>
          <cell r="CH1994">
            <v>0</v>
          </cell>
          <cell r="CI1994">
            <v>0</v>
          </cell>
          <cell r="CJ1994">
            <v>21844.894276738763</v>
          </cell>
          <cell r="CK1994">
            <v>2575.8089480969998</v>
          </cell>
          <cell r="CL1994">
            <v>1158.2937053225999</v>
          </cell>
          <cell r="CM1994">
            <v>6.1746300000000005</v>
          </cell>
          <cell r="CN1994">
            <v>76707.262345800234</v>
          </cell>
          <cell r="CO1994">
            <v>5348.4950132459999</v>
          </cell>
          <cell r="CP1994">
            <v>3461.755974831</v>
          </cell>
          <cell r="CQ1994">
            <v>11.561549999999999</v>
          </cell>
          <cell r="CR1994">
            <v>0</v>
          </cell>
          <cell r="CS1994">
            <v>17926.153700377228</v>
          </cell>
          <cell r="CT1994">
            <v>788670.52576952241</v>
          </cell>
          <cell r="CU1994">
            <v>0</v>
          </cell>
          <cell r="CV1994">
            <v>0</v>
          </cell>
          <cell r="CW1994">
            <v>0</v>
          </cell>
          <cell r="CX1994">
            <v>0</v>
          </cell>
          <cell r="CY1994">
            <v>0</v>
          </cell>
          <cell r="CZ1994">
            <v>13.340249999999999</v>
          </cell>
          <cell r="DA1994">
            <v>0.96599999999999997</v>
          </cell>
          <cell r="DB1994">
            <v>0</v>
          </cell>
          <cell r="DC1994">
            <v>1</v>
          </cell>
        </row>
        <row r="1995">
          <cell r="C1995" t="str">
            <v>WT7x332.5</v>
          </cell>
          <cell r="D1995" t="str">
            <v>T</v>
          </cell>
          <cell r="E1995">
            <v>332.5</v>
          </cell>
          <cell r="F1995">
            <v>97.8</v>
          </cell>
          <cell r="G1995">
            <v>10.8</v>
          </cell>
          <cell r="H1995">
            <v>0</v>
          </cell>
          <cell r="I1995">
            <v>0</v>
          </cell>
          <cell r="J1995">
            <v>17.7</v>
          </cell>
          <cell r="K1995">
            <v>0</v>
          </cell>
          <cell r="L1995">
            <v>0</v>
          </cell>
          <cell r="M1995">
            <v>2.83</v>
          </cell>
          <cell r="N1995">
            <v>4.5199999999999996</v>
          </cell>
          <cell r="O1995">
            <v>0</v>
          </cell>
          <cell r="P1995">
            <v>0</v>
          </cell>
          <cell r="Q1995">
            <v>0</v>
          </cell>
          <cell r="R1995">
            <v>5.12</v>
          </cell>
          <cell r="S1995">
            <v>5.8125</v>
          </cell>
          <cell r="T1995">
            <v>0</v>
          </cell>
          <cell r="V1995">
            <v>0</v>
          </cell>
          <cell r="W1995">
            <v>3.25</v>
          </cell>
          <cell r="X1995">
            <v>0</v>
          </cell>
          <cell r="Y1995">
            <v>0</v>
          </cell>
          <cell r="Z1995">
            <v>2.77</v>
          </cell>
          <cell r="AA1995">
            <v>0</v>
          </cell>
          <cell r="AB1995">
            <v>0</v>
          </cell>
          <cell r="AC1995">
            <v>2.0099999999999998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622</v>
          </cell>
          <cell r="AJ1995">
            <v>182</v>
          </cell>
          <cell r="AK1995">
            <v>82.1</v>
          </cell>
          <cell r="AL1995">
            <v>2.52</v>
          </cell>
          <cell r="AM1995">
            <v>2080</v>
          </cell>
          <cell r="AN1995">
            <v>365</v>
          </cell>
          <cell r="AO1995">
            <v>236</v>
          </cell>
          <cell r="AP1995">
            <v>4.62</v>
          </cell>
          <cell r="AQ1995">
            <v>0</v>
          </cell>
          <cell r="AR1995">
            <v>555</v>
          </cell>
          <cell r="AS1995">
            <v>3920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5.35</v>
          </cell>
          <cell r="AZ1995">
            <v>0.96599999999999997</v>
          </cell>
          <cell r="BA1995">
            <v>0</v>
          </cell>
          <cell r="BB1995">
            <v>1</v>
          </cell>
          <cell r="BD1995" t="str">
            <v>WT180x495</v>
          </cell>
          <cell r="BE1995" t="str">
            <v>WT180x495</v>
          </cell>
          <cell r="BF1995">
            <v>494.90000000000003</v>
          </cell>
          <cell r="BG1995">
            <v>631.46340179999993</v>
          </cell>
          <cell r="BH1995">
            <v>27.442800000000002</v>
          </cell>
          <cell r="BI1995">
            <v>0</v>
          </cell>
          <cell r="BJ1995">
            <v>0</v>
          </cell>
          <cell r="BK1995">
            <v>44.975699999999996</v>
          </cell>
          <cell r="BL1995">
            <v>0</v>
          </cell>
          <cell r="BM1995">
            <v>0</v>
          </cell>
          <cell r="BN1995">
            <v>7.1910299999999996</v>
          </cell>
          <cell r="BO1995">
            <v>11.485319999999998</v>
          </cell>
          <cell r="BP1995">
            <v>0</v>
          </cell>
          <cell r="BQ1995">
            <v>0</v>
          </cell>
          <cell r="BR1995">
            <v>0</v>
          </cell>
          <cell r="BS1995">
            <v>13.009919999999999</v>
          </cell>
          <cell r="BT1995">
            <v>14.769562499999999</v>
          </cell>
          <cell r="BU1995">
            <v>0</v>
          </cell>
          <cell r="BW1995">
            <v>0</v>
          </cell>
          <cell r="BX1995">
            <v>8.2582500000000003</v>
          </cell>
          <cell r="BY1995">
            <v>0</v>
          </cell>
          <cell r="BZ1995">
            <v>0</v>
          </cell>
          <cell r="CA1995">
            <v>7.03857</v>
          </cell>
          <cell r="CB1995">
            <v>0</v>
          </cell>
          <cell r="CC1995">
            <v>0</v>
          </cell>
          <cell r="CD1995">
            <v>2.0099999999999998</v>
          </cell>
          <cell r="CE1995">
            <v>0</v>
          </cell>
          <cell r="CF1995">
            <v>0</v>
          </cell>
          <cell r="CG1995">
            <v>0</v>
          </cell>
          <cell r="CH1995">
            <v>0</v>
          </cell>
          <cell r="CI1995">
            <v>0</v>
          </cell>
          <cell r="CJ1995">
            <v>25930.389771243343</v>
          </cell>
          <cell r="CK1995">
            <v>2985.9696086219997</v>
          </cell>
          <cell r="CL1995">
            <v>1346.9676091640999</v>
          </cell>
          <cell r="CM1995">
            <v>6.4033199999999999</v>
          </cell>
          <cell r="CN1995">
            <v>86712.557434382878</v>
          </cell>
          <cell r="CO1995">
            <v>5988.3456436649994</v>
          </cell>
          <cell r="CP1995">
            <v>3871.9166353559999</v>
          </cell>
          <cell r="CQ1995">
            <v>11.739419999999999</v>
          </cell>
          <cell r="CR1995">
            <v>0</v>
          </cell>
          <cell r="CS1995">
            <v>23137.244892347353</v>
          </cell>
          <cell r="CT1995">
            <v>1055149.6453981323</v>
          </cell>
          <cell r="CU1995">
            <v>0</v>
          </cell>
          <cell r="CV1995">
            <v>0</v>
          </cell>
          <cell r="CW1995">
            <v>0</v>
          </cell>
          <cell r="CX1995">
            <v>0</v>
          </cell>
          <cell r="CY1995">
            <v>0</v>
          </cell>
          <cell r="CZ1995">
            <v>13.594349999999999</v>
          </cell>
          <cell r="DA1995">
            <v>0.96599999999999997</v>
          </cell>
          <cell r="DB1995">
            <v>0</v>
          </cell>
          <cell r="DC1995">
            <v>1</v>
          </cell>
        </row>
        <row r="1996">
          <cell r="C1996" t="str">
            <v>WT7x34</v>
          </cell>
          <cell r="D1996" t="str">
            <v>F</v>
          </cell>
          <cell r="E1996">
            <v>34</v>
          </cell>
          <cell r="F1996">
            <v>9.99</v>
          </cell>
          <cell r="G1996">
            <v>7.02</v>
          </cell>
          <cell r="H1996">
            <v>0</v>
          </cell>
          <cell r="I1996">
            <v>0</v>
          </cell>
          <cell r="J1996">
            <v>10</v>
          </cell>
          <cell r="K1996">
            <v>0</v>
          </cell>
          <cell r="L1996">
            <v>0</v>
          </cell>
          <cell r="M1996">
            <v>0.41499999999999998</v>
          </cell>
          <cell r="N1996">
            <v>0.72</v>
          </cell>
          <cell r="O1996">
            <v>0</v>
          </cell>
          <cell r="P1996">
            <v>0</v>
          </cell>
          <cell r="Q1996">
            <v>0</v>
          </cell>
          <cell r="R1996">
            <v>1.31</v>
          </cell>
          <cell r="S1996">
            <v>1.5625</v>
          </cell>
          <cell r="T1996">
            <v>0</v>
          </cell>
          <cell r="V1996">
            <v>0</v>
          </cell>
          <cell r="W1996">
            <v>1.29</v>
          </cell>
          <cell r="X1996">
            <v>0</v>
          </cell>
          <cell r="Y1996">
            <v>0</v>
          </cell>
          <cell r="Z1996">
            <v>0.498</v>
          </cell>
          <cell r="AA1996">
            <v>0</v>
          </cell>
          <cell r="AB1996">
            <v>0</v>
          </cell>
          <cell r="AC1996">
            <v>13.8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32.6</v>
          </cell>
          <cell r="AJ1996">
            <v>10.4</v>
          </cell>
          <cell r="AK1996">
            <v>5.69</v>
          </cell>
          <cell r="AL1996">
            <v>1.81</v>
          </cell>
          <cell r="AM1996">
            <v>60.7</v>
          </cell>
          <cell r="AN1996">
            <v>18.399999999999999</v>
          </cell>
          <cell r="AO1996">
            <v>12.1</v>
          </cell>
          <cell r="AP1996">
            <v>2.46</v>
          </cell>
          <cell r="AQ1996">
            <v>0</v>
          </cell>
          <cell r="AR1996">
            <v>1.5</v>
          </cell>
          <cell r="AS1996">
            <v>3.21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3.19</v>
          </cell>
          <cell r="AZ1996">
            <v>0.91500000000000004</v>
          </cell>
          <cell r="BA1996">
            <v>0</v>
          </cell>
          <cell r="BB1996">
            <v>1</v>
          </cell>
          <cell r="BD1996" t="str">
            <v>WT180x50.5</v>
          </cell>
          <cell r="BE1996" t="str">
            <v>WT180x50.5</v>
          </cell>
          <cell r="BF1996">
            <v>50.6</v>
          </cell>
          <cell r="BG1996">
            <v>64.502243190000002</v>
          </cell>
          <cell r="BH1996">
            <v>17.837819999999997</v>
          </cell>
          <cell r="BI1996">
            <v>0</v>
          </cell>
          <cell r="BJ1996">
            <v>0</v>
          </cell>
          <cell r="BK1996">
            <v>25.41</v>
          </cell>
          <cell r="BL1996">
            <v>0</v>
          </cell>
          <cell r="BM1996">
            <v>0</v>
          </cell>
          <cell r="BN1996">
            <v>1.0545149999999999</v>
          </cell>
          <cell r="BO1996">
            <v>1.8295199999999998</v>
          </cell>
          <cell r="BP1996">
            <v>0</v>
          </cell>
          <cell r="BQ1996">
            <v>0</v>
          </cell>
          <cell r="BR1996">
            <v>0</v>
          </cell>
          <cell r="BS1996">
            <v>3.3287100000000001</v>
          </cell>
          <cell r="BT1996">
            <v>3.9703124999999999</v>
          </cell>
          <cell r="BU1996">
            <v>0</v>
          </cell>
          <cell r="BW1996">
            <v>0</v>
          </cell>
          <cell r="BX1996">
            <v>3.2778900000000002</v>
          </cell>
          <cell r="BY1996">
            <v>0</v>
          </cell>
          <cell r="BZ1996">
            <v>0</v>
          </cell>
          <cell r="CA1996">
            <v>1.2654179999999999</v>
          </cell>
          <cell r="CB1996">
            <v>0</v>
          </cell>
          <cell r="CC1996">
            <v>0</v>
          </cell>
          <cell r="CD1996">
            <v>13.8</v>
          </cell>
          <cell r="CE1996">
            <v>0</v>
          </cell>
          <cell r="CF1996">
            <v>0</v>
          </cell>
          <cell r="CG1996">
            <v>0</v>
          </cell>
          <cell r="CH1996">
            <v>0</v>
          </cell>
          <cell r="CI1996">
            <v>0</v>
          </cell>
          <cell r="CJ1996">
            <v>1359.0525828658085</v>
          </cell>
          <cell r="CK1996">
            <v>170.6268347784</v>
          </cell>
          <cell r="CL1996">
            <v>93.352566335489996</v>
          </cell>
          <cell r="CM1996">
            <v>4.5992100000000002</v>
          </cell>
          <cell r="CN1996">
            <v>2530.5058828206929</v>
          </cell>
          <cell r="CO1996">
            <v>301.87824614639993</v>
          </cell>
          <cell r="CP1996">
            <v>198.51775969409999</v>
          </cell>
          <cell r="CQ1996">
            <v>6.2508599999999994</v>
          </cell>
          <cell r="CR1996">
            <v>0</v>
          </cell>
          <cell r="CS1996">
            <v>62.533094303641498</v>
          </cell>
          <cell r="CT1996">
            <v>864.03835758367472</v>
          </cell>
          <cell r="CU1996">
            <v>0</v>
          </cell>
          <cell r="CV1996">
            <v>0</v>
          </cell>
          <cell r="CW1996">
            <v>0</v>
          </cell>
          <cell r="CX1996">
            <v>0</v>
          </cell>
          <cell r="CY1996">
            <v>0</v>
          </cell>
          <cell r="CZ1996">
            <v>8.1057899999999989</v>
          </cell>
          <cell r="DA1996">
            <v>0.91500000000000004</v>
          </cell>
          <cell r="DB1996">
            <v>0</v>
          </cell>
          <cell r="DC1996">
            <v>1</v>
          </cell>
        </row>
        <row r="1997">
          <cell r="C1997" t="str">
            <v>WT7x365</v>
          </cell>
          <cell r="D1997" t="str">
            <v>T</v>
          </cell>
          <cell r="E1997">
            <v>365</v>
          </cell>
          <cell r="F1997">
            <v>107</v>
          </cell>
          <cell r="G1997">
            <v>11.2</v>
          </cell>
          <cell r="H1997">
            <v>0</v>
          </cell>
          <cell r="I1997">
            <v>0</v>
          </cell>
          <cell r="J1997">
            <v>17.899999999999999</v>
          </cell>
          <cell r="K1997">
            <v>0</v>
          </cell>
          <cell r="L1997">
            <v>0</v>
          </cell>
          <cell r="M1997">
            <v>3.07</v>
          </cell>
          <cell r="N1997">
            <v>4.91</v>
          </cell>
          <cell r="O1997">
            <v>0</v>
          </cell>
          <cell r="P1997">
            <v>0</v>
          </cell>
          <cell r="Q1997">
            <v>0</v>
          </cell>
          <cell r="R1997">
            <v>5.51</v>
          </cell>
          <cell r="S1997">
            <v>6.1875</v>
          </cell>
          <cell r="T1997">
            <v>0</v>
          </cell>
          <cell r="V1997">
            <v>0</v>
          </cell>
          <cell r="W1997">
            <v>3.47</v>
          </cell>
          <cell r="X1997">
            <v>0</v>
          </cell>
          <cell r="Y1997">
            <v>0</v>
          </cell>
          <cell r="Z1997">
            <v>3</v>
          </cell>
          <cell r="AA1997">
            <v>0</v>
          </cell>
          <cell r="AB1997">
            <v>0</v>
          </cell>
          <cell r="AC1997">
            <v>1.86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739</v>
          </cell>
          <cell r="AJ1997">
            <v>211</v>
          </cell>
          <cell r="AK1997">
            <v>95.4</v>
          </cell>
          <cell r="AL1997">
            <v>2.62</v>
          </cell>
          <cell r="AM1997">
            <v>2360</v>
          </cell>
          <cell r="AN1997">
            <v>408</v>
          </cell>
          <cell r="AO1997">
            <v>264</v>
          </cell>
          <cell r="AP1997">
            <v>4.6900000000000004</v>
          </cell>
          <cell r="AQ1997">
            <v>0</v>
          </cell>
          <cell r="AR1997">
            <v>714</v>
          </cell>
          <cell r="AS1997">
            <v>5250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5.48</v>
          </cell>
          <cell r="AZ1997">
            <v>0.96599999999999997</v>
          </cell>
          <cell r="BA1997">
            <v>0</v>
          </cell>
          <cell r="BB1997">
            <v>1</v>
          </cell>
          <cell r="BD1997" t="str">
            <v>WT180x543</v>
          </cell>
          <cell r="BE1997" t="str">
            <v>WT180x543</v>
          </cell>
          <cell r="BF1997">
            <v>543.20000000000005</v>
          </cell>
          <cell r="BG1997">
            <v>690.864867</v>
          </cell>
          <cell r="BH1997">
            <v>28.459199999999996</v>
          </cell>
          <cell r="BI1997">
            <v>0</v>
          </cell>
          <cell r="BJ1997">
            <v>0</v>
          </cell>
          <cell r="BK1997">
            <v>45.483899999999998</v>
          </cell>
          <cell r="BL1997">
            <v>0</v>
          </cell>
          <cell r="BM1997">
            <v>0</v>
          </cell>
          <cell r="BN1997">
            <v>7.8008699999999997</v>
          </cell>
          <cell r="BO1997">
            <v>12.47631</v>
          </cell>
          <cell r="BP1997">
            <v>0</v>
          </cell>
          <cell r="BQ1997">
            <v>0</v>
          </cell>
          <cell r="BR1997">
            <v>0</v>
          </cell>
          <cell r="BS1997">
            <v>14.000909999999999</v>
          </cell>
          <cell r="BT1997">
            <v>15.7224375</v>
          </cell>
          <cell r="BU1997">
            <v>0</v>
          </cell>
          <cell r="BW1997">
            <v>0</v>
          </cell>
          <cell r="BX1997">
            <v>8.8172700000000006</v>
          </cell>
          <cell r="BY1997">
            <v>0</v>
          </cell>
          <cell r="BZ1997">
            <v>0</v>
          </cell>
          <cell r="CA1997">
            <v>7.6229999999999993</v>
          </cell>
          <cell r="CB1997">
            <v>0</v>
          </cell>
          <cell r="CC1997">
            <v>0</v>
          </cell>
          <cell r="CD1997">
            <v>1.86</v>
          </cell>
          <cell r="CE1997">
            <v>0</v>
          </cell>
          <cell r="CF1997">
            <v>0</v>
          </cell>
          <cell r="CG1997">
            <v>0</v>
          </cell>
          <cell r="CH1997">
            <v>0</v>
          </cell>
          <cell r="CI1997">
            <v>0</v>
          </cell>
          <cell r="CJ1997">
            <v>30807.971126927379</v>
          </cell>
          <cell r="CK1997">
            <v>3461.755974831</v>
          </cell>
          <cell r="CL1997">
            <v>1565.1730805633999</v>
          </cell>
          <cell r="CM1997">
            <v>6.6574200000000001</v>
          </cell>
          <cell r="CN1997">
            <v>98385.401704395961</v>
          </cell>
          <cell r="CO1997">
            <v>6693.8219797679994</v>
          </cell>
          <cell r="CP1997">
            <v>4331.2965751439997</v>
          </cell>
          <cell r="CQ1997">
            <v>11.917290000000001</v>
          </cell>
          <cell r="CR1997">
            <v>0</v>
          </cell>
          <cell r="CS1997">
            <v>29765.752888533352</v>
          </cell>
          <cell r="CT1997">
            <v>1413146.8465153559</v>
          </cell>
          <cell r="CU1997">
            <v>0</v>
          </cell>
          <cell r="CV1997">
            <v>0</v>
          </cell>
          <cell r="CW1997">
            <v>0</v>
          </cell>
          <cell r="CX1997">
            <v>0</v>
          </cell>
          <cell r="CY1997">
            <v>0</v>
          </cell>
          <cell r="CZ1997">
            <v>13.92468</v>
          </cell>
          <cell r="DA1997">
            <v>0.96599999999999997</v>
          </cell>
          <cell r="DB1997">
            <v>0</v>
          </cell>
          <cell r="DC1997">
            <v>1</v>
          </cell>
        </row>
        <row r="1998">
          <cell r="C1998" t="str">
            <v>WT7x37</v>
          </cell>
          <cell r="D1998" t="str">
            <v>F</v>
          </cell>
          <cell r="E1998">
            <v>37</v>
          </cell>
          <cell r="F1998">
            <v>10.9</v>
          </cell>
          <cell r="G1998">
            <v>7.09</v>
          </cell>
          <cell r="H1998">
            <v>0</v>
          </cell>
          <cell r="I1998">
            <v>0</v>
          </cell>
          <cell r="J1998">
            <v>10.1</v>
          </cell>
          <cell r="K1998">
            <v>0</v>
          </cell>
          <cell r="L1998">
            <v>0</v>
          </cell>
          <cell r="M1998">
            <v>0.45</v>
          </cell>
          <cell r="N1998">
            <v>0.78500000000000003</v>
          </cell>
          <cell r="O1998">
            <v>0</v>
          </cell>
          <cell r="P1998">
            <v>0</v>
          </cell>
          <cell r="Q1998">
            <v>0</v>
          </cell>
          <cell r="R1998">
            <v>1.38</v>
          </cell>
          <cell r="S1998">
            <v>1.625</v>
          </cell>
          <cell r="T1998">
            <v>0</v>
          </cell>
          <cell r="V1998">
            <v>0</v>
          </cell>
          <cell r="W1998">
            <v>1.32</v>
          </cell>
          <cell r="X1998">
            <v>0</v>
          </cell>
          <cell r="Y1998">
            <v>0</v>
          </cell>
          <cell r="Z1998">
            <v>0.54100000000000004</v>
          </cell>
          <cell r="AA1998">
            <v>0</v>
          </cell>
          <cell r="AB1998">
            <v>0</v>
          </cell>
          <cell r="AC1998">
            <v>12.7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36</v>
          </cell>
          <cell r="AJ1998">
            <v>11.5</v>
          </cell>
          <cell r="AK1998">
            <v>6.25</v>
          </cell>
          <cell r="AL1998">
            <v>1.82</v>
          </cell>
          <cell r="AM1998">
            <v>66.900000000000006</v>
          </cell>
          <cell r="AN1998">
            <v>20.2</v>
          </cell>
          <cell r="AO1998">
            <v>13.3</v>
          </cell>
          <cell r="AP1998">
            <v>2.48</v>
          </cell>
          <cell r="AQ1998">
            <v>0</v>
          </cell>
          <cell r="AR1998">
            <v>1.93</v>
          </cell>
          <cell r="AS1998">
            <v>4.1900000000000004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3.21</v>
          </cell>
          <cell r="AZ1998">
            <v>0.91700000000000004</v>
          </cell>
          <cell r="BA1998">
            <v>0</v>
          </cell>
          <cell r="BB1998">
            <v>1</v>
          </cell>
          <cell r="BD1998" t="str">
            <v>WT180x55</v>
          </cell>
          <cell r="BE1998" t="str">
            <v>WT180x55</v>
          </cell>
          <cell r="BF1998">
            <v>55.1</v>
          </cell>
          <cell r="BG1998">
            <v>70.377822899999998</v>
          </cell>
          <cell r="BH1998">
            <v>18.015689999999999</v>
          </cell>
          <cell r="BI1998">
            <v>0</v>
          </cell>
          <cell r="BJ1998">
            <v>0</v>
          </cell>
          <cell r="BK1998">
            <v>25.664099999999998</v>
          </cell>
          <cell r="BL1998">
            <v>0</v>
          </cell>
          <cell r="BM1998">
            <v>0</v>
          </cell>
          <cell r="BN1998">
            <v>1.1434500000000001</v>
          </cell>
          <cell r="BO1998">
            <v>1.994685</v>
          </cell>
          <cell r="BP1998">
            <v>0</v>
          </cell>
          <cell r="BQ1998">
            <v>0</v>
          </cell>
          <cell r="BR1998">
            <v>0</v>
          </cell>
          <cell r="BS1998">
            <v>3.5065799999999996</v>
          </cell>
          <cell r="BT1998">
            <v>4.1291250000000002</v>
          </cell>
          <cell r="BU1998">
            <v>0</v>
          </cell>
          <cell r="BW1998">
            <v>0</v>
          </cell>
          <cell r="BX1998">
            <v>3.35412</v>
          </cell>
          <cell r="BY1998">
            <v>0</v>
          </cell>
          <cell r="BZ1998">
            <v>0</v>
          </cell>
          <cell r="CA1998">
            <v>1.374681</v>
          </cell>
          <cell r="CB1998">
            <v>0</v>
          </cell>
          <cell r="CC1998">
            <v>0</v>
          </cell>
          <cell r="CD1998">
            <v>12.7</v>
          </cell>
          <cell r="CE1998">
            <v>0</v>
          </cell>
          <cell r="CF1998">
            <v>0</v>
          </cell>
          <cell r="CG1998">
            <v>0</v>
          </cell>
          <cell r="CH1998">
            <v>0</v>
          </cell>
          <cell r="CI1998">
            <v>0</v>
          </cell>
          <cell r="CJ1998">
            <v>1500.794263287396</v>
          </cell>
          <cell r="CK1998">
            <v>188.67390384149999</v>
          </cell>
          <cell r="CL1998">
            <v>102.54016513124999</v>
          </cell>
          <cell r="CM1998">
            <v>4.6246200000000002</v>
          </cell>
          <cell r="CN1998">
            <v>2788.9760059424111</v>
          </cell>
          <cell r="CO1998">
            <v>331.40981370419996</v>
          </cell>
          <cell r="CP1998">
            <v>218.2054713993</v>
          </cell>
          <cell r="CQ1998">
            <v>6.3016800000000002</v>
          </cell>
          <cell r="CR1998">
            <v>0</v>
          </cell>
          <cell r="CS1998">
            <v>80.459248004018718</v>
          </cell>
          <cell r="CT1998">
            <v>1127.8257689332079</v>
          </cell>
          <cell r="CU1998">
            <v>0</v>
          </cell>
          <cell r="CV1998">
            <v>0</v>
          </cell>
          <cell r="CW1998">
            <v>0</v>
          </cell>
          <cell r="CX1998">
            <v>0</v>
          </cell>
          <cell r="CY1998">
            <v>0</v>
          </cell>
          <cell r="CZ1998">
            <v>8.1566099999999988</v>
          </cell>
          <cell r="DA1998">
            <v>0.91700000000000004</v>
          </cell>
          <cell r="DB1998">
            <v>0</v>
          </cell>
          <cell r="DC1998">
            <v>1</v>
          </cell>
        </row>
        <row r="1999">
          <cell r="C1999" t="str">
            <v>WT7x404</v>
          </cell>
          <cell r="D1999" t="str">
            <v>T</v>
          </cell>
          <cell r="E1999">
            <v>404</v>
          </cell>
          <cell r="F1999">
            <v>119</v>
          </cell>
          <cell r="G1999">
            <v>11.4</v>
          </cell>
          <cell r="H1999">
            <v>0</v>
          </cell>
          <cell r="I1999">
            <v>0</v>
          </cell>
          <cell r="J1999">
            <v>18.600000000000001</v>
          </cell>
          <cell r="K1999">
            <v>0</v>
          </cell>
          <cell r="L1999">
            <v>0</v>
          </cell>
          <cell r="M1999">
            <v>3.74</v>
          </cell>
          <cell r="N1999">
            <v>5.12</v>
          </cell>
          <cell r="O1999">
            <v>0</v>
          </cell>
          <cell r="P1999">
            <v>0</v>
          </cell>
          <cell r="Q1999">
            <v>0</v>
          </cell>
          <cell r="R1999">
            <v>5.72</v>
          </cell>
          <cell r="S1999">
            <v>6.4375</v>
          </cell>
          <cell r="T1999">
            <v>0</v>
          </cell>
          <cell r="V1999">
            <v>0</v>
          </cell>
          <cell r="W1999">
            <v>3.7</v>
          </cell>
          <cell r="X1999">
            <v>0</v>
          </cell>
          <cell r="Y1999">
            <v>0</v>
          </cell>
          <cell r="Z1999">
            <v>3.2</v>
          </cell>
          <cell r="AA1999">
            <v>0</v>
          </cell>
          <cell r="AB1999">
            <v>0</v>
          </cell>
          <cell r="AC1999">
            <v>1.52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901</v>
          </cell>
          <cell r="AJ1999">
            <v>249</v>
          </cell>
          <cell r="AK1999">
            <v>117</v>
          </cell>
          <cell r="AL1999">
            <v>2.76</v>
          </cell>
          <cell r="AM1999">
            <v>2760</v>
          </cell>
          <cell r="AN1999">
            <v>463</v>
          </cell>
          <cell r="AO1999">
            <v>297</v>
          </cell>
          <cell r="AP1999">
            <v>4.82</v>
          </cell>
          <cell r="AQ1999">
            <v>0</v>
          </cell>
          <cell r="AR1999">
            <v>897</v>
          </cell>
          <cell r="AS1999">
            <v>6970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5.66</v>
          </cell>
          <cell r="AZ1999">
            <v>0.95899999999999996</v>
          </cell>
          <cell r="BA1999">
            <v>0</v>
          </cell>
          <cell r="BB1999">
            <v>1</v>
          </cell>
          <cell r="BD1999" t="str">
            <v>WT180x601</v>
          </cell>
          <cell r="BE1999" t="str">
            <v>WT180x601</v>
          </cell>
          <cell r="BF1999">
            <v>601.30000000000007</v>
          </cell>
          <cell r="BG1999">
            <v>768.34503899999993</v>
          </cell>
          <cell r="BH1999">
            <v>28.967400000000001</v>
          </cell>
          <cell r="BI1999">
            <v>0</v>
          </cell>
          <cell r="BJ1999">
            <v>0</v>
          </cell>
          <cell r="BK1999">
            <v>47.262599999999999</v>
          </cell>
          <cell r="BL1999">
            <v>0</v>
          </cell>
          <cell r="BM1999">
            <v>0</v>
          </cell>
          <cell r="BN1999">
            <v>9.5033399999999997</v>
          </cell>
          <cell r="BO1999">
            <v>13.009919999999999</v>
          </cell>
          <cell r="BP1999">
            <v>0</v>
          </cell>
          <cell r="BQ1999">
            <v>0</v>
          </cell>
          <cell r="BR1999">
            <v>0</v>
          </cell>
          <cell r="BS1999">
            <v>14.534519999999999</v>
          </cell>
          <cell r="BT1999">
            <v>16.357687500000001</v>
          </cell>
          <cell r="BU1999">
            <v>0</v>
          </cell>
          <cell r="BW1999">
            <v>0</v>
          </cell>
          <cell r="BX1999">
            <v>9.4016999999999999</v>
          </cell>
          <cell r="BY1999">
            <v>0</v>
          </cell>
          <cell r="BZ1999">
            <v>0</v>
          </cell>
          <cell r="CA1999">
            <v>8.1311999999999998</v>
          </cell>
          <cell r="CB1999">
            <v>0</v>
          </cell>
          <cell r="CC1999">
            <v>0</v>
          </cell>
          <cell r="CD1999">
            <v>1.52</v>
          </cell>
          <cell r="CE1999">
            <v>0</v>
          </cell>
          <cell r="CF1999">
            <v>0</v>
          </cell>
          <cell r="CG1999">
            <v>0</v>
          </cell>
          <cell r="CH1999">
            <v>0</v>
          </cell>
          <cell r="CI1999">
            <v>0</v>
          </cell>
          <cell r="CJ1999">
            <v>37561.545311720656</v>
          </cell>
          <cell r="CK1999">
            <v>4085.2001788289999</v>
          </cell>
          <cell r="CL1999">
            <v>1919.5518912569999</v>
          </cell>
          <cell r="CM1999">
            <v>7.0131599999999992</v>
          </cell>
          <cell r="CN1999">
            <v>115060.89351870035</v>
          </cell>
          <cell r="CO1999">
            <v>7596.1754329229998</v>
          </cell>
          <cell r="CP1999">
            <v>4872.7086470369995</v>
          </cell>
          <cell r="CQ1999">
            <v>12.24762</v>
          </cell>
          <cell r="CR1999">
            <v>0</v>
          </cell>
          <cell r="CS1999">
            <v>37394.790393577612</v>
          </cell>
          <cell r="CT1999">
            <v>1876120.6705165771</v>
          </cell>
          <cell r="CU1999">
            <v>0</v>
          </cell>
          <cell r="CV1999">
            <v>0</v>
          </cell>
          <cell r="CW1999">
            <v>0</v>
          </cell>
          <cell r="CX1999">
            <v>0</v>
          </cell>
          <cell r="CY1999">
            <v>0</v>
          </cell>
          <cell r="CZ1999">
            <v>14.382059999999999</v>
          </cell>
          <cell r="DA1999">
            <v>0.95899999999999996</v>
          </cell>
          <cell r="DB1999">
            <v>0</v>
          </cell>
          <cell r="DC1999">
            <v>1</v>
          </cell>
        </row>
        <row r="2000">
          <cell r="C2000" t="str">
            <v>WT7x41</v>
          </cell>
          <cell r="D2000" t="str">
            <v>F</v>
          </cell>
          <cell r="E2000">
            <v>41</v>
          </cell>
          <cell r="F2000">
            <v>12</v>
          </cell>
          <cell r="G2000">
            <v>7.16</v>
          </cell>
          <cell r="H2000">
            <v>0</v>
          </cell>
          <cell r="I2000">
            <v>0</v>
          </cell>
          <cell r="J2000">
            <v>10.1</v>
          </cell>
          <cell r="K2000">
            <v>0</v>
          </cell>
          <cell r="L2000">
            <v>0</v>
          </cell>
          <cell r="M2000">
            <v>0.51</v>
          </cell>
          <cell r="N2000">
            <v>0.85499999999999998</v>
          </cell>
          <cell r="O2000">
            <v>0</v>
          </cell>
          <cell r="P2000">
            <v>0</v>
          </cell>
          <cell r="Q2000">
            <v>0</v>
          </cell>
          <cell r="R2000">
            <v>1.45</v>
          </cell>
          <cell r="S2000">
            <v>1.6875</v>
          </cell>
          <cell r="T2000">
            <v>0</v>
          </cell>
          <cell r="V2000">
            <v>0</v>
          </cell>
          <cell r="W2000">
            <v>1.39</v>
          </cell>
          <cell r="X2000">
            <v>0</v>
          </cell>
          <cell r="Y2000">
            <v>0</v>
          </cell>
          <cell r="Z2000">
            <v>0.59299999999999997</v>
          </cell>
          <cell r="AA2000">
            <v>0</v>
          </cell>
          <cell r="AB2000">
            <v>0</v>
          </cell>
          <cell r="AC2000">
            <v>11.2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41.2</v>
          </cell>
          <cell r="AJ2000">
            <v>13.2</v>
          </cell>
          <cell r="AK2000">
            <v>7.14</v>
          </cell>
          <cell r="AL2000">
            <v>1.85</v>
          </cell>
          <cell r="AM2000">
            <v>74.099999999999994</v>
          </cell>
          <cell r="AN2000">
            <v>22.4</v>
          </cell>
          <cell r="AO2000">
            <v>14.6</v>
          </cell>
          <cell r="AP2000">
            <v>2.48</v>
          </cell>
          <cell r="AQ2000">
            <v>0</v>
          </cell>
          <cell r="AR2000">
            <v>2.5299999999999998</v>
          </cell>
          <cell r="AS2000">
            <v>5.63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3.25</v>
          </cell>
          <cell r="AZ2000">
            <v>0.91200000000000003</v>
          </cell>
          <cell r="BA2000">
            <v>0</v>
          </cell>
          <cell r="BB2000">
            <v>1</v>
          </cell>
          <cell r="BD2000" t="str">
            <v>WT180x61</v>
          </cell>
          <cell r="BE2000" t="str">
            <v>WT180x61</v>
          </cell>
          <cell r="BF2000">
            <v>61.1</v>
          </cell>
          <cell r="BG2000">
            <v>77.480171999999996</v>
          </cell>
          <cell r="BH2000">
            <v>18.193560000000002</v>
          </cell>
          <cell r="BI2000">
            <v>0</v>
          </cell>
          <cell r="BJ2000">
            <v>0</v>
          </cell>
          <cell r="BK2000">
            <v>25.664099999999998</v>
          </cell>
          <cell r="BL2000">
            <v>0</v>
          </cell>
          <cell r="BM2000">
            <v>0</v>
          </cell>
          <cell r="BN2000">
            <v>1.2959099999999999</v>
          </cell>
          <cell r="BO2000">
            <v>2.172555</v>
          </cell>
          <cell r="BP2000">
            <v>0</v>
          </cell>
          <cell r="BQ2000">
            <v>0</v>
          </cell>
          <cell r="BR2000">
            <v>0</v>
          </cell>
          <cell r="BS2000">
            <v>3.6844499999999996</v>
          </cell>
          <cell r="BT2000">
            <v>4.2879375</v>
          </cell>
          <cell r="BU2000">
            <v>0</v>
          </cell>
          <cell r="BW2000">
            <v>0</v>
          </cell>
          <cell r="BX2000">
            <v>3.5319899999999995</v>
          </cell>
          <cell r="BY2000">
            <v>0</v>
          </cell>
          <cell r="BZ2000">
            <v>0</v>
          </cell>
          <cell r="CA2000">
            <v>1.506813</v>
          </cell>
          <cell r="CB2000">
            <v>0</v>
          </cell>
          <cell r="CC2000">
            <v>0</v>
          </cell>
          <cell r="CD2000">
            <v>11.2</v>
          </cell>
          <cell r="CE2000">
            <v>0</v>
          </cell>
          <cell r="CF2000">
            <v>0</v>
          </cell>
          <cell r="CG2000">
            <v>0</v>
          </cell>
          <cell r="CH2000">
            <v>0</v>
          </cell>
          <cell r="CI2000">
            <v>0</v>
          </cell>
          <cell r="CJ2000">
            <v>1717.5756568733532</v>
          </cell>
          <cell r="CK2000">
            <v>216.56482875719996</v>
          </cell>
          <cell r="CL2000">
            <v>117.14188464593998</v>
          </cell>
          <cell r="CM2000">
            <v>4.70085</v>
          </cell>
          <cell r="CN2000">
            <v>3089.1348585998899</v>
          </cell>
          <cell r="CO2000">
            <v>367.50395183039996</v>
          </cell>
          <cell r="CP2000">
            <v>239.53382574659997</v>
          </cell>
          <cell r="CQ2000">
            <v>6.3016800000000002</v>
          </cell>
          <cell r="CR2000">
            <v>0</v>
          </cell>
          <cell r="CS2000">
            <v>105.47248572547532</v>
          </cell>
          <cell r="CT2000">
            <v>1515.4317611202769</v>
          </cell>
          <cell r="CU2000">
            <v>0</v>
          </cell>
          <cell r="CV2000">
            <v>0</v>
          </cell>
          <cell r="CW2000">
            <v>0</v>
          </cell>
          <cell r="CX2000">
            <v>0</v>
          </cell>
          <cell r="CY2000">
            <v>0</v>
          </cell>
          <cell r="CZ2000">
            <v>8.2582500000000003</v>
          </cell>
          <cell r="DA2000">
            <v>0.91200000000000003</v>
          </cell>
          <cell r="DB2000">
            <v>0</v>
          </cell>
          <cell r="DC2000">
            <v>1</v>
          </cell>
        </row>
        <row r="2001">
          <cell r="C2001" t="str">
            <v>WT7x45</v>
          </cell>
          <cell r="D2001" t="str">
            <v>F</v>
          </cell>
          <cell r="E2001">
            <v>45</v>
          </cell>
          <cell r="F2001">
            <v>13.2</v>
          </cell>
          <cell r="G2001">
            <v>7.01</v>
          </cell>
          <cell r="H2001">
            <v>0</v>
          </cell>
          <cell r="I2001">
            <v>0</v>
          </cell>
          <cell r="J2001">
            <v>14.5</v>
          </cell>
          <cell r="K2001">
            <v>0</v>
          </cell>
          <cell r="L2001">
            <v>0</v>
          </cell>
          <cell r="M2001">
            <v>0.44</v>
          </cell>
          <cell r="N2001">
            <v>0.71</v>
          </cell>
          <cell r="O2001">
            <v>0</v>
          </cell>
          <cell r="P2001">
            <v>0</v>
          </cell>
          <cell r="Q2001">
            <v>0</v>
          </cell>
          <cell r="R2001">
            <v>1.31</v>
          </cell>
          <cell r="S2001">
            <v>2</v>
          </cell>
          <cell r="T2001">
            <v>0</v>
          </cell>
          <cell r="V2001">
            <v>0</v>
          </cell>
          <cell r="W2001">
            <v>1.0900000000000001</v>
          </cell>
          <cell r="X2001">
            <v>0</v>
          </cell>
          <cell r="Y2001">
            <v>0</v>
          </cell>
          <cell r="Z2001">
            <v>0.45600000000000002</v>
          </cell>
          <cell r="AA2001">
            <v>0</v>
          </cell>
          <cell r="AB2001">
            <v>0</v>
          </cell>
          <cell r="AC2001">
            <v>13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36.5</v>
          </cell>
          <cell r="AJ2001">
            <v>11.5</v>
          </cell>
          <cell r="AK2001">
            <v>6.16</v>
          </cell>
          <cell r="AL2001">
            <v>1.66</v>
          </cell>
          <cell r="AM2001">
            <v>181</v>
          </cell>
          <cell r="AN2001">
            <v>37.799999999999997</v>
          </cell>
          <cell r="AO2001">
            <v>25</v>
          </cell>
          <cell r="AP2001">
            <v>3.7</v>
          </cell>
          <cell r="AQ2001">
            <v>0</v>
          </cell>
          <cell r="AR2001">
            <v>2.0299999999999998</v>
          </cell>
          <cell r="AS2001">
            <v>8.31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4.13</v>
          </cell>
          <cell r="AZ2001">
            <v>0.96799999999999997</v>
          </cell>
          <cell r="BA2001">
            <v>0</v>
          </cell>
          <cell r="BB2001">
            <v>1</v>
          </cell>
          <cell r="BD2001" t="str">
            <v>WT180x67</v>
          </cell>
          <cell r="BE2001" t="str">
            <v>WT180x67</v>
          </cell>
          <cell r="BF2001">
            <v>67</v>
          </cell>
          <cell r="BG2001">
            <v>85.228189199999989</v>
          </cell>
          <cell r="BH2001">
            <v>17.81241</v>
          </cell>
          <cell r="BI2001">
            <v>0</v>
          </cell>
          <cell r="BJ2001">
            <v>0</v>
          </cell>
          <cell r="BK2001">
            <v>36.844499999999996</v>
          </cell>
          <cell r="BL2001">
            <v>0</v>
          </cell>
          <cell r="BM2001">
            <v>0</v>
          </cell>
          <cell r="BN2001">
            <v>1.1180399999999999</v>
          </cell>
          <cell r="BO2001">
            <v>1.8041099999999999</v>
          </cell>
          <cell r="BP2001">
            <v>0</v>
          </cell>
          <cell r="BQ2001">
            <v>0</v>
          </cell>
          <cell r="BR2001">
            <v>0</v>
          </cell>
          <cell r="BS2001">
            <v>3.3287100000000001</v>
          </cell>
          <cell r="BT2001">
            <v>5.0819999999999999</v>
          </cell>
          <cell r="BU2001">
            <v>0</v>
          </cell>
          <cell r="BW2001">
            <v>0</v>
          </cell>
          <cell r="BX2001">
            <v>2.7696900000000002</v>
          </cell>
          <cell r="BY2001">
            <v>0</v>
          </cell>
          <cell r="BZ2001">
            <v>0</v>
          </cell>
          <cell r="CA2001">
            <v>1.1586959999999999</v>
          </cell>
          <cell r="CB2001">
            <v>0</v>
          </cell>
          <cell r="CC2001">
            <v>0</v>
          </cell>
          <cell r="CD2001">
            <v>13</v>
          </cell>
          <cell r="CE2001">
            <v>0</v>
          </cell>
          <cell r="CF2001">
            <v>0</v>
          </cell>
          <cell r="CG2001">
            <v>0</v>
          </cell>
          <cell r="CH2001">
            <v>0</v>
          </cell>
          <cell r="CI2001">
            <v>0</v>
          </cell>
          <cell r="CJ2001">
            <v>1521.6386280552765</v>
          </cell>
          <cell r="CK2001">
            <v>188.67390384149999</v>
          </cell>
          <cell r="CL2001">
            <v>101.06358675336</v>
          </cell>
          <cell r="CM2001">
            <v>4.2180599999999995</v>
          </cell>
          <cell r="CN2001">
            <v>7545.6600459727406</v>
          </cell>
          <cell r="CO2001">
            <v>620.16291871379997</v>
          </cell>
          <cell r="CP2001">
            <v>410.16066052499997</v>
          </cell>
          <cell r="CQ2001">
            <v>9.4016999999999999</v>
          </cell>
          <cell r="CR2001">
            <v>0</v>
          </cell>
          <cell r="CS2001">
            <v>84.628120957594817</v>
          </cell>
          <cell r="CT2001">
            <v>2236.8095799128778</v>
          </cell>
          <cell r="CU2001">
            <v>0</v>
          </cell>
          <cell r="CV2001">
            <v>0</v>
          </cell>
          <cell r="CW2001">
            <v>0</v>
          </cell>
          <cell r="CX2001">
            <v>0</v>
          </cell>
          <cell r="CY2001">
            <v>0</v>
          </cell>
          <cell r="CZ2001">
            <v>10.49433</v>
          </cell>
          <cell r="DA2001">
            <v>0.96799999999999997</v>
          </cell>
          <cell r="DB2001">
            <v>0</v>
          </cell>
          <cell r="DC2001">
            <v>1</v>
          </cell>
        </row>
        <row r="2002">
          <cell r="C2002" t="str">
            <v>WT7x49.5</v>
          </cell>
          <cell r="D2002" t="str">
            <v>F</v>
          </cell>
          <cell r="E2002">
            <v>49.5</v>
          </cell>
          <cell r="F2002">
            <v>14.6</v>
          </cell>
          <cell r="G2002">
            <v>7.08</v>
          </cell>
          <cell r="H2002">
            <v>0</v>
          </cell>
          <cell r="I2002">
            <v>0</v>
          </cell>
          <cell r="J2002">
            <v>14.6</v>
          </cell>
          <cell r="K2002">
            <v>0</v>
          </cell>
          <cell r="L2002">
            <v>0</v>
          </cell>
          <cell r="M2002">
            <v>0.48499999999999999</v>
          </cell>
          <cell r="N2002">
            <v>0.78</v>
          </cell>
          <cell r="O2002">
            <v>0</v>
          </cell>
          <cell r="P2002">
            <v>0</v>
          </cell>
          <cell r="Q2002">
            <v>0</v>
          </cell>
          <cell r="R2002">
            <v>1.38</v>
          </cell>
          <cell r="S2002">
            <v>2.0625</v>
          </cell>
          <cell r="T2002">
            <v>0</v>
          </cell>
          <cell r="V2002">
            <v>0</v>
          </cell>
          <cell r="W2002">
            <v>1.1399999999999999</v>
          </cell>
          <cell r="X2002">
            <v>0</v>
          </cell>
          <cell r="Y2002">
            <v>0</v>
          </cell>
          <cell r="Z2002">
            <v>0.5</v>
          </cell>
          <cell r="AA2002">
            <v>0</v>
          </cell>
          <cell r="AB2002">
            <v>0</v>
          </cell>
          <cell r="AC2002">
            <v>11.8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40.9</v>
          </cell>
          <cell r="AJ2002">
            <v>12.9</v>
          </cell>
          <cell r="AK2002">
            <v>6.88</v>
          </cell>
          <cell r="AL2002">
            <v>1.67</v>
          </cell>
          <cell r="AM2002">
            <v>201</v>
          </cell>
          <cell r="AN2002">
            <v>41.8</v>
          </cell>
          <cell r="AO2002">
            <v>27.6</v>
          </cell>
          <cell r="AP2002">
            <v>3.71</v>
          </cell>
          <cell r="AQ2002">
            <v>0</v>
          </cell>
          <cell r="AR2002">
            <v>2.68</v>
          </cell>
          <cell r="AS2002">
            <v>11.1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4.1399999999999997</v>
          </cell>
          <cell r="AZ2002">
            <v>0.96699999999999997</v>
          </cell>
          <cell r="BA2002">
            <v>0</v>
          </cell>
          <cell r="BB2002">
            <v>1</v>
          </cell>
          <cell r="BD2002" t="str">
            <v>WT180x73.5</v>
          </cell>
          <cell r="BE2002" t="str">
            <v>WT180x73.5</v>
          </cell>
          <cell r="BF2002">
            <v>73.699999999999989</v>
          </cell>
          <cell r="BG2002">
            <v>94.267542599999999</v>
          </cell>
          <cell r="BH2002">
            <v>17.990279999999998</v>
          </cell>
          <cell r="BI2002">
            <v>0</v>
          </cell>
          <cell r="BJ2002">
            <v>0</v>
          </cell>
          <cell r="BK2002">
            <v>37.098599999999998</v>
          </cell>
          <cell r="BL2002">
            <v>0</v>
          </cell>
          <cell r="BM2002">
            <v>0</v>
          </cell>
          <cell r="BN2002">
            <v>1.2323849999999998</v>
          </cell>
          <cell r="BO2002">
            <v>1.9819800000000001</v>
          </cell>
          <cell r="BP2002">
            <v>0</v>
          </cell>
          <cell r="BQ2002">
            <v>0</v>
          </cell>
          <cell r="BR2002">
            <v>0</v>
          </cell>
          <cell r="BS2002">
            <v>3.5065799999999996</v>
          </cell>
          <cell r="BT2002">
            <v>5.2408124999999997</v>
          </cell>
          <cell r="BU2002">
            <v>0</v>
          </cell>
          <cell r="BW2002">
            <v>0</v>
          </cell>
          <cell r="BX2002">
            <v>2.8967399999999999</v>
          </cell>
          <cell r="BY2002">
            <v>0</v>
          </cell>
          <cell r="BZ2002">
            <v>0</v>
          </cell>
          <cell r="CA2002">
            <v>1.2705</v>
          </cell>
          <cell r="CB2002">
            <v>0</v>
          </cell>
          <cell r="CC2002">
            <v>0</v>
          </cell>
          <cell r="CD2002">
            <v>11.8</v>
          </cell>
          <cell r="CE2002">
            <v>0</v>
          </cell>
          <cell r="CF2002">
            <v>0</v>
          </cell>
          <cell r="CG2002">
            <v>0</v>
          </cell>
          <cell r="CH2002">
            <v>0</v>
          </cell>
          <cell r="CI2002">
            <v>0</v>
          </cell>
          <cell r="CJ2002">
            <v>1705.0690380126248</v>
          </cell>
          <cell r="CK2002">
            <v>211.6429008309</v>
          </cell>
          <cell r="CL2002">
            <v>112.87621377647999</v>
          </cell>
          <cell r="CM2002">
            <v>4.2434699999999994</v>
          </cell>
          <cell r="CN2002">
            <v>8379.4346366879599</v>
          </cell>
          <cell r="CO2002">
            <v>685.78862439779994</v>
          </cell>
          <cell r="CP2002">
            <v>452.81736921959998</v>
          </cell>
          <cell r="CQ2002">
            <v>9.427109999999999</v>
          </cell>
          <cell r="CR2002">
            <v>0</v>
          </cell>
          <cell r="CS2002">
            <v>111.72579515583948</v>
          </cell>
          <cell r="CT2002">
            <v>2987.7961897753239</v>
          </cell>
          <cell r="CU2002">
            <v>0</v>
          </cell>
          <cell r="CV2002">
            <v>0</v>
          </cell>
          <cell r="CW2002">
            <v>0</v>
          </cell>
          <cell r="CX2002">
            <v>0</v>
          </cell>
          <cell r="CY2002">
            <v>0</v>
          </cell>
          <cell r="CZ2002">
            <v>10.519739999999999</v>
          </cell>
          <cell r="DA2002">
            <v>0.96699999999999997</v>
          </cell>
          <cell r="DB2002">
            <v>0</v>
          </cell>
          <cell r="DC2002">
            <v>1</v>
          </cell>
        </row>
        <row r="2003">
          <cell r="C2003" t="str">
            <v>WT7x54.5</v>
          </cell>
          <cell r="D2003" t="str">
            <v>F</v>
          </cell>
          <cell r="E2003">
            <v>54.5</v>
          </cell>
          <cell r="F2003">
            <v>16</v>
          </cell>
          <cell r="G2003">
            <v>7.16</v>
          </cell>
          <cell r="H2003">
            <v>0</v>
          </cell>
          <cell r="I2003">
            <v>0</v>
          </cell>
          <cell r="J2003">
            <v>14.6</v>
          </cell>
          <cell r="K2003">
            <v>0</v>
          </cell>
          <cell r="L2003">
            <v>0</v>
          </cell>
          <cell r="M2003">
            <v>0.52500000000000002</v>
          </cell>
          <cell r="N2003">
            <v>0.86</v>
          </cell>
          <cell r="O2003">
            <v>0</v>
          </cell>
          <cell r="P2003">
            <v>0</v>
          </cell>
          <cell r="Q2003">
            <v>0</v>
          </cell>
          <cell r="R2003">
            <v>1.46</v>
          </cell>
          <cell r="S2003">
            <v>2.1875</v>
          </cell>
          <cell r="T2003">
            <v>0</v>
          </cell>
          <cell r="V2003">
            <v>0</v>
          </cell>
          <cell r="W2003">
            <v>1.17</v>
          </cell>
          <cell r="X2003">
            <v>0</v>
          </cell>
          <cell r="Y2003">
            <v>0</v>
          </cell>
          <cell r="Z2003">
            <v>0.54800000000000004</v>
          </cell>
          <cell r="AA2003">
            <v>0</v>
          </cell>
          <cell r="AB2003">
            <v>0</v>
          </cell>
          <cell r="AC2003">
            <v>10.9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45.3</v>
          </cell>
          <cell r="AJ2003">
            <v>14.4</v>
          </cell>
          <cell r="AK2003">
            <v>7.56</v>
          </cell>
          <cell r="AL2003">
            <v>1.68</v>
          </cell>
          <cell r="AM2003">
            <v>223</v>
          </cell>
          <cell r="AN2003">
            <v>46.3</v>
          </cell>
          <cell r="AO2003">
            <v>30.6</v>
          </cell>
          <cell r="AP2003">
            <v>3.73</v>
          </cell>
          <cell r="AQ2003">
            <v>0</v>
          </cell>
          <cell r="AR2003">
            <v>3.55</v>
          </cell>
          <cell r="AS2003">
            <v>15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4.16</v>
          </cell>
          <cell r="AZ2003">
            <v>0.96799999999999997</v>
          </cell>
          <cell r="BA2003">
            <v>0</v>
          </cell>
          <cell r="BB2003">
            <v>1</v>
          </cell>
          <cell r="BD2003" t="str">
            <v>WT180x81</v>
          </cell>
          <cell r="BE2003" t="str">
            <v>WT180x81</v>
          </cell>
          <cell r="BF2003">
            <v>81.199999999999989</v>
          </cell>
          <cell r="BG2003">
            <v>103.30689599999999</v>
          </cell>
          <cell r="BH2003">
            <v>18.193560000000002</v>
          </cell>
          <cell r="BI2003">
            <v>0</v>
          </cell>
          <cell r="BJ2003">
            <v>0</v>
          </cell>
          <cell r="BK2003">
            <v>37.098599999999998</v>
          </cell>
          <cell r="BL2003">
            <v>0</v>
          </cell>
          <cell r="BM2003">
            <v>0</v>
          </cell>
          <cell r="BN2003">
            <v>1.334025</v>
          </cell>
          <cell r="BO2003">
            <v>2.18526</v>
          </cell>
          <cell r="BP2003">
            <v>0</v>
          </cell>
          <cell r="BQ2003">
            <v>0</v>
          </cell>
          <cell r="BR2003">
            <v>0</v>
          </cell>
          <cell r="BS2003">
            <v>3.7098599999999999</v>
          </cell>
          <cell r="BT2003">
            <v>5.5584375000000001</v>
          </cell>
          <cell r="BU2003">
            <v>0</v>
          </cell>
          <cell r="BW2003">
            <v>0</v>
          </cell>
          <cell r="BX2003">
            <v>2.9729699999999997</v>
          </cell>
          <cell r="BY2003">
            <v>0</v>
          </cell>
          <cell r="BZ2003">
            <v>0</v>
          </cell>
          <cell r="CA2003">
            <v>1.392468</v>
          </cell>
          <cell r="CB2003">
            <v>0</v>
          </cell>
          <cell r="CC2003">
            <v>0</v>
          </cell>
          <cell r="CD2003">
            <v>10.9</v>
          </cell>
          <cell r="CE2003">
            <v>0</v>
          </cell>
          <cell r="CF2003">
            <v>0</v>
          </cell>
          <cell r="CG2003">
            <v>0</v>
          </cell>
          <cell r="CH2003">
            <v>0</v>
          </cell>
          <cell r="CI2003">
            <v>0</v>
          </cell>
          <cell r="CJ2003">
            <v>1888.4994479699731</v>
          </cell>
          <cell r="CK2003">
            <v>236.25254046239999</v>
          </cell>
          <cell r="CL2003">
            <v>124.03258374275998</v>
          </cell>
          <cell r="CM2003">
            <v>4.2688799999999993</v>
          </cell>
          <cell r="CN2003">
            <v>9296.5866864747022</v>
          </cell>
          <cell r="CO2003">
            <v>759.61754329229996</v>
          </cell>
          <cell r="CP2003">
            <v>502.03664848260001</v>
          </cell>
          <cell r="CQ2003">
            <v>9.4779299999999989</v>
          </cell>
          <cell r="CR2003">
            <v>0</v>
          </cell>
          <cell r="CS2003">
            <v>147.99498985195154</v>
          </cell>
          <cell r="CT2003">
            <v>4037.5624186153022</v>
          </cell>
          <cell r="CU2003">
            <v>0</v>
          </cell>
          <cell r="CV2003">
            <v>0</v>
          </cell>
          <cell r="CW2003">
            <v>0</v>
          </cell>
          <cell r="CX2003">
            <v>0</v>
          </cell>
          <cell r="CY2003">
            <v>0</v>
          </cell>
          <cell r="CZ2003">
            <v>10.57056</v>
          </cell>
          <cell r="DA2003">
            <v>0.96799999999999997</v>
          </cell>
          <cell r="DB2003">
            <v>0</v>
          </cell>
          <cell r="DC2003">
            <v>1</v>
          </cell>
        </row>
        <row r="2004">
          <cell r="C2004" t="str">
            <v>WT7x60</v>
          </cell>
          <cell r="D2004" t="str">
            <v>F</v>
          </cell>
          <cell r="E2004">
            <v>60</v>
          </cell>
          <cell r="F2004">
            <v>17.7</v>
          </cell>
          <cell r="G2004">
            <v>7.24</v>
          </cell>
          <cell r="H2004">
            <v>0</v>
          </cell>
          <cell r="I2004">
            <v>0</v>
          </cell>
          <cell r="J2004">
            <v>14.7</v>
          </cell>
          <cell r="K2004">
            <v>0</v>
          </cell>
          <cell r="L2004">
            <v>0</v>
          </cell>
          <cell r="M2004">
            <v>0.59</v>
          </cell>
          <cell r="N2004">
            <v>0.94</v>
          </cell>
          <cell r="O2004">
            <v>0</v>
          </cell>
          <cell r="P2004">
            <v>0</v>
          </cell>
          <cell r="Q2004">
            <v>0</v>
          </cell>
          <cell r="R2004">
            <v>1.54</v>
          </cell>
          <cell r="S2004">
            <v>2.25</v>
          </cell>
          <cell r="T2004">
            <v>0</v>
          </cell>
          <cell r="V2004">
            <v>0</v>
          </cell>
          <cell r="W2004">
            <v>1.24</v>
          </cell>
          <cell r="X2004">
            <v>0</v>
          </cell>
          <cell r="Y2004">
            <v>0</v>
          </cell>
          <cell r="Z2004">
            <v>0.60199999999999998</v>
          </cell>
          <cell r="AA2004">
            <v>0</v>
          </cell>
          <cell r="AB2004">
            <v>0</v>
          </cell>
          <cell r="AC2004">
            <v>9.66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51.7</v>
          </cell>
          <cell r="AJ2004">
            <v>16.5</v>
          </cell>
          <cell r="AK2004">
            <v>8.61</v>
          </cell>
          <cell r="AL2004">
            <v>1.71</v>
          </cell>
          <cell r="AM2004">
            <v>247</v>
          </cell>
          <cell r="AN2004">
            <v>51.2</v>
          </cell>
          <cell r="AO2004">
            <v>33.700000000000003</v>
          </cell>
          <cell r="AP2004">
            <v>3.74</v>
          </cell>
          <cell r="AQ2004">
            <v>0</v>
          </cell>
          <cell r="AR2004">
            <v>4.67</v>
          </cell>
          <cell r="AS2004">
            <v>20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4.18</v>
          </cell>
          <cell r="AZ2004">
            <v>0.96599999999999997</v>
          </cell>
          <cell r="BA2004">
            <v>0</v>
          </cell>
          <cell r="BB2004">
            <v>1</v>
          </cell>
          <cell r="BD2004" t="str">
            <v>WT180x89.5</v>
          </cell>
          <cell r="BE2004" t="str">
            <v>WT180x89.5</v>
          </cell>
          <cell r="BF2004">
            <v>89.3</v>
          </cell>
          <cell r="BG2004">
            <v>114.28325369999999</v>
          </cell>
          <cell r="BH2004">
            <v>18.396840000000001</v>
          </cell>
          <cell r="BI2004">
            <v>0</v>
          </cell>
          <cell r="BJ2004">
            <v>0</v>
          </cell>
          <cell r="BK2004">
            <v>37.352699999999999</v>
          </cell>
          <cell r="BL2004">
            <v>0</v>
          </cell>
          <cell r="BM2004">
            <v>0</v>
          </cell>
          <cell r="BN2004">
            <v>1.4991899999999998</v>
          </cell>
          <cell r="BO2004">
            <v>2.3885399999999999</v>
          </cell>
          <cell r="BP2004">
            <v>0</v>
          </cell>
          <cell r="BQ2004">
            <v>0</v>
          </cell>
          <cell r="BR2004">
            <v>0</v>
          </cell>
          <cell r="BS2004">
            <v>3.9131399999999998</v>
          </cell>
          <cell r="BT2004">
            <v>5.7172499999999999</v>
          </cell>
          <cell r="BU2004">
            <v>0</v>
          </cell>
          <cell r="BW2004">
            <v>0</v>
          </cell>
          <cell r="BX2004">
            <v>3.1508400000000001</v>
          </cell>
          <cell r="BY2004">
            <v>0</v>
          </cell>
          <cell r="BZ2004">
            <v>0</v>
          </cell>
          <cell r="CA2004">
            <v>1.529682</v>
          </cell>
          <cell r="CB2004">
            <v>0</v>
          </cell>
          <cell r="CC2004">
            <v>0</v>
          </cell>
          <cell r="CD2004">
            <v>9.66</v>
          </cell>
          <cell r="CE2004">
            <v>0</v>
          </cell>
          <cell r="CF2004">
            <v>0</v>
          </cell>
          <cell r="CG2004">
            <v>0</v>
          </cell>
          <cell r="CH2004">
            <v>0</v>
          </cell>
          <cell r="CI2004">
            <v>0</v>
          </cell>
          <cell r="CJ2004">
            <v>2155.3073169988438</v>
          </cell>
          <cell r="CK2004">
            <v>270.70603594649998</v>
          </cell>
          <cell r="CL2004">
            <v>141.25933148480999</v>
          </cell>
          <cell r="CM2004">
            <v>4.34511</v>
          </cell>
          <cell r="CN2004">
            <v>10297.116195332967</v>
          </cell>
          <cell r="CO2004">
            <v>840.0090327552</v>
          </cell>
          <cell r="CP2004">
            <v>552.89657038769997</v>
          </cell>
          <cell r="CQ2004">
            <v>9.5033399999999997</v>
          </cell>
          <cell r="CR2004">
            <v>0</v>
          </cell>
          <cell r="CS2004">
            <v>194.68636693200386</v>
          </cell>
          <cell r="CT2004">
            <v>5383.4165581537363</v>
          </cell>
          <cell r="CU2004">
            <v>0</v>
          </cell>
          <cell r="CV2004">
            <v>0</v>
          </cell>
          <cell r="CW2004">
            <v>0</v>
          </cell>
          <cell r="CX2004">
            <v>0</v>
          </cell>
          <cell r="CY2004">
            <v>0</v>
          </cell>
          <cell r="CZ2004">
            <v>10.621379999999998</v>
          </cell>
          <cell r="DA2004">
            <v>0.96599999999999997</v>
          </cell>
          <cell r="DB2004">
            <v>0</v>
          </cell>
          <cell r="DC2004">
            <v>1</v>
          </cell>
        </row>
        <row r="2005">
          <cell r="C2005" t="str">
            <v>WT7x66</v>
          </cell>
          <cell r="D2005" t="str">
            <v>F</v>
          </cell>
          <cell r="E2005">
            <v>66</v>
          </cell>
          <cell r="F2005">
            <v>19.399999999999999</v>
          </cell>
          <cell r="G2005">
            <v>7.33</v>
          </cell>
          <cell r="H2005">
            <v>0</v>
          </cell>
          <cell r="I2005">
            <v>0</v>
          </cell>
          <cell r="J2005">
            <v>14.7</v>
          </cell>
          <cell r="K2005">
            <v>0</v>
          </cell>
          <cell r="L2005">
            <v>0</v>
          </cell>
          <cell r="M2005">
            <v>0.64500000000000002</v>
          </cell>
          <cell r="N2005">
            <v>1.03</v>
          </cell>
          <cell r="O2005">
            <v>0</v>
          </cell>
          <cell r="P2005">
            <v>0</v>
          </cell>
          <cell r="Q2005">
            <v>0</v>
          </cell>
          <cell r="R2005">
            <v>1.63</v>
          </cell>
          <cell r="S2005">
            <v>2.3125</v>
          </cell>
          <cell r="T2005">
            <v>0</v>
          </cell>
          <cell r="V2005">
            <v>0</v>
          </cell>
          <cell r="W2005">
            <v>1.29</v>
          </cell>
          <cell r="X2005">
            <v>0</v>
          </cell>
          <cell r="Y2005">
            <v>0</v>
          </cell>
          <cell r="Z2005">
            <v>0.65800000000000003</v>
          </cell>
          <cell r="AA2005">
            <v>0</v>
          </cell>
          <cell r="AB2005">
            <v>0</v>
          </cell>
          <cell r="AC2005">
            <v>8.84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57.8</v>
          </cell>
          <cell r="AJ2005">
            <v>18.600000000000001</v>
          </cell>
          <cell r="AK2005">
            <v>9.57</v>
          </cell>
          <cell r="AL2005">
            <v>1.73</v>
          </cell>
          <cell r="AM2005">
            <v>274</v>
          </cell>
          <cell r="AN2005">
            <v>56.5</v>
          </cell>
          <cell r="AO2005">
            <v>37.200000000000003</v>
          </cell>
          <cell r="AP2005">
            <v>3.76</v>
          </cell>
          <cell r="AQ2005">
            <v>0</v>
          </cell>
          <cell r="AR2005">
            <v>6.13</v>
          </cell>
          <cell r="AS2005">
            <v>26.6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4.21</v>
          </cell>
          <cell r="AZ2005">
            <v>0.96599999999999997</v>
          </cell>
          <cell r="BA2005">
            <v>0</v>
          </cell>
          <cell r="BB2005">
            <v>1</v>
          </cell>
          <cell r="BD2005" t="str">
            <v>WT180x98</v>
          </cell>
          <cell r="BE2005" t="str">
            <v>WT180x98</v>
          </cell>
          <cell r="BF2005">
            <v>98.3</v>
          </cell>
          <cell r="BG2005">
            <v>125.25961139999998</v>
          </cell>
          <cell r="BH2005">
            <v>18.625530000000001</v>
          </cell>
          <cell r="BI2005">
            <v>0</v>
          </cell>
          <cell r="BJ2005">
            <v>0</v>
          </cell>
          <cell r="BK2005">
            <v>37.352699999999999</v>
          </cell>
          <cell r="BL2005">
            <v>0</v>
          </cell>
          <cell r="BM2005">
            <v>0</v>
          </cell>
          <cell r="BN2005">
            <v>1.6389450000000001</v>
          </cell>
          <cell r="BO2005">
            <v>2.6172300000000002</v>
          </cell>
          <cell r="BP2005">
            <v>0</v>
          </cell>
          <cell r="BQ2005">
            <v>0</v>
          </cell>
          <cell r="BR2005">
            <v>0</v>
          </cell>
          <cell r="BS2005">
            <v>4.1418299999999997</v>
          </cell>
          <cell r="BT2005">
            <v>5.8760624999999997</v>
          </cell>
          <cell r="BU2005">
            <v>0</v>
          </cell>
          <cell r="BW2005">
            <v>0</v>
          </cell>
          <cell r="BX2005">
            <v>3.2778900000000002</v>
          </cell>
          <cell r="BY2005">
            <v>0</v>
          </cell>
          <cell r="BZ2005">
            <v>0</v>
          </cell>
          <cell r="CA2005">
            <v>1.671978</v>
          </cell>
          <cell r="CB2005">
            <v>0</v>
          </cell>
          <cell r="CC2005">
            <v>0</v>
          </cell>
          <cell r="CD2005">
            <v>8.84</v>
          </cell>
          <cell r="CE2005">
            <v>0</v>
          </cell>
          <cell r="CF2005">
            <v>0</v>
          </cell>
          <cell r="CG2005">
            <v>0</v>
          </cell>
          <cell r="CH2005">
            <v>0</v>
          </cell>
          <cell r="CI2005">
            <v>0</v>
          </cell>
          <cell r="CJ2005">
            <v>2409.6085671669857</v>
          </cell>
          <cell r="CK2005">
            <v>305.1595314306</v>
          </cell>
          <cell r="CL2005">
            <v>157.00950084896999</v>
          </cell>
          <cell r="CM2005">
            <v>4.3959299999999999</v>
          </cell>
          <cell r="CN2005">
            <v>11422.711892798514</v>
          </cell>
          <cell r="CO2005">
            <v>926.96309278649994</v>
          </cell>
          <cell r="CP2005">
            <v>610.3190628612</v>
          </cell>
          <cell r="CQ2005">
            <v>9.5541599999999995</v>
          </cell>
          <cell r="CR2005">
            <v>0</v>
          </cell>
          <cell r="CS2005">
            <v>255.55191205421491</v>
          </cell>
          <cell r="CT2005">
            <v>7159.9440223444699</v>
          </cell>
          <cell r="CU2005">
            <v>0</v>
          </cell>
          <cell r="CV2005">
            <v>0</v>
          </cell>
          <cell r="CW2005">
            <v>0</v>
          </cell>
          <cell r="CX2005">
            <v>0</v>
          </cell>
          <cell r="CY2005">
            <v>0</v>
          </cell>
          <cell r="CZ2005">
            <v>10.697609999999999</v>
          </cell>
          <cell r="DA2005">
            <v>0.96599999999999997</v>
          </cell>
          <cell r="DB2005">
            <v>0</v>
          </cell>
          <cell r="DC2005">
            <v>1</v>
          </cell>
        </row>
        <row r="2006">
          <cell r="C2006" t="str">
            <v>WT7x72.5</v>
          </cell>
          <cell r="D2006" t="str">
            <v>F</v>
          </cell>
          <cell r="E2006">
            <v>72.5</v>
          </cell>
          <cell r="F2006">
            <v>21.3</v>
          </cell>
          <cell r="G2006">
            <v>7.39</v>
          </cell>
          <cell r="H2006">
            <v>0</v>
          </cell>
          <cell r="I2006">
            <v>0</v>
          </cell>
          <cell r="J2006">
            <v>15.5</v>
          </cell>
          <cell r="K2006">
            <v>0</v>
          </cell>
          <cell r="L2006">
            <v>0</v>
          </cell>
          <cell r="M2006">
            <v>0.68</v>
          </cell>
          <cell r="N2006">
            <v>1.0900000000000001</v>
          </cell>
          <cell r="O2006">
            <v>0</v>
          </cell>
          <cell r="P2006">
            <v>0</v>
          </cell>
          <cell r="Q2006">
            <v>0</v>
          </cell>
          <cell r="R2006">
            <v>1.69</v>
          </cell>
          <cell r="S2006">
            <v>2.375</v>
          </cell>
          <cell r="T2006">
            <v>0</v>
          </cell>
          <cell r="V2006">
            <v>0</v>
          </cell>
          <cell r="W2006">
            <v>1.29</v>
          </cell>
          <cell r="X2006">
            <v>0</v>
          </cell>
          <cell r="Y2006">
            <v>0</v>
          </cell>
          <cell r="Z2006">
            <v>0.68799999999999994</v>
          </cell>
          <cell r="AA2006">
            <v>0</v>
          </cell>
          <cell r="AB2006">
            <v>0</v>
          </cell>
          <cell r="AC2006">
            <v>8.39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62.5</v>
          </cell>
          <cell r="AJ2006">
            <v>20.2</v>
          </cell>
          <cell r="AK2006">
            <v>10.199999999999999</v>
          </cell>
          <cell r="AL2006">
            <v>1.71</v>
          </cell>
          <cell r="AM2006">
            <v>338</v>
          </cell>
          <cell r="AN2006">
            <v>66.2</v>
          </cell>
          <cell r="AO2006">
            <v>43.7</v>
          </cell>
          <cell r="AP2006">
            <v>3.98</v>
          </cell>
          <cell r="AQ2006">
            <v>0</v>
          </cell>
          <cell r="AR2006">
            <v>7.56</v>
          </cell>
          <cell r="AS2006">
            <v>36.299999999999997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4.4000000000000004</v>
          </cell>
          <cell r="AZ2006">
            <v>0.97099999999999997</v>
          </cell>
          <cell r="BA2006">
            <v>0</v>
          </cell>
          <cell r="BB2006">
            <v>1</v>
          </cell>
          <cell r="BD2006" t="str">
            <v>WT180x108</v>
          </cell>
          <cell r="BE2006" t="str">
            <v>WT180x108</v>
          </cell>
          <cell r="BF2006">
            <v>107.89999999999999</v>
          </cell>
          <cell r="BG2006">
            <v>137.52730529999999</v>
          </cell>
          <cell r="BH2006">
            <v>18.777989999999999</v>
          </cell>
          <cell r="BI2006">
            <v>0</v>
          </cell>
          <cell r="BJ2006">
            <v>0</v>
          </cell>
          <cell r="BK2006">
            <v>39.3855</v>
          </cell>
          <cell r="BL2006">
            <v>0</v>
          </cell>
          <cell r="BM2006">
            <v>0</v>
          </cell>
          <cell r="BN2006">
            <v>1.7278800000000001</v>
          </cell>
          <cell r="BO2006">
            <v>2.7696900000000002</v>
          </cell>
          <cell r="BP2006">
            <v>0</v>
          </cell>
          <cell r="BQ2006">
            <v>0</v>
          </cell>
          <cell r="BR2006">
            <v>0</v>
          </cell>
          <cell r="BS2006">
            <v>4.2942900000000002</v>
          </cell>
          <cell r="BT2006">
            <v>6.0348749999999995</v>
          </cell>
          <cell r="BU2006">
            <v>0</v>
          </cell>
          <cell r="BW2006">
            <v>0</v>
          </cell>
          <cell r="BX2006">
            <v>3.2778900000000002</v>
          </cell>
          <cell r="BY2006">
            <v>0</v>
          </cell>
          <cell r="BZ2006">
            <v>0</v>
          </cell>
          <cell r="CA2006">
            <v>1.7482079999999998</v>
          </cell>
          <cell r="CB2006">
            <v>0</v>
          </cell>
          <cell r="CC2006">
            <v>0</v>
          </cell>
          <cell r="CD2006">
            <v>8.39</v>
          </cell>
          <cell r="CE2006">
            <v>0</v>
          </cell>
          <cell r="CF2006">
            <v>0</v>
          </cell>
          <cell r="CG2006">
            <v>0</v>
          </cell>
          <cell r="CH2006">
            <v>0</v>
          </cell>
          <cell r="CI2006">
            <v>0</v>
          </cell>
          <cell r="CJ2006">
            <v>2605.5455959850624</v>
          </cell>
          <cell r="CK2006">
            <v>331.40981370419996</v>
          </cell>
          <cell r="CL2006">
            <v>167.34554949419999</v>
          </cell>
          <cell r="CM2006">
            <v>4.34511</v>
          </cell>
          <cell r="CN2006">
            <v>14090.790583087217</v>
          </cell>
          <cell r="CO2006">
            <v>1086.1054290702</v>
          </cell>
          <cell r="CP2006">
            <v>716.9608345977</v>
          </cell>
          <cell r="CQ2006">
            <v>10.11318</v>
          </cell>
          <cell r="CR2006">
            <v>0</v>
          </cell>
          <cell r="CS2006">
            <v>315.16679529035315</v>
          </cell>
          <cell r="CT2006">
            <v>9770.9010530490305</v>
          </cell>
          <cell r="CU2006">
            <v>0</v>
          </cell>
          <cell r="CV2006">
            <v>0</v>
          </cell>
          <cell r="CW2006">
            <v>0</v>
          </cell>
          <cell r="CX2006">
            <v>0</v>
          </cell>
          <cell r="CY2006">
            <v>0</v>
          </cell>
          <cell r="CZ2006">
            <v>11.180400000000001</v>
          </cell>
          <cell r="DA2006">
            <v>0.97099999999999997</v>
          </cell>
          <cell r="DB2006">
            <v>0</v>
          </cell>
          <cell r="DC2006">
            <v>1</v>
          </cell>
        </row>
        <row r="2007">
          <cell r="C2007" t="str">
            <v>WT7x79.5</v>
          </cell>
          <cell r="D2007" t="str">
            <v>F</v>
          </cell>
          <cell r="E2007">
            <v>79.5</v>
          </cell>
          <cell r="F2007">
            <v>23.4</v>
          </cell>
          <cell r="G2007">
            <v>7.49</v>
          </cell>
          <cell r="H2007">
            <v>0</v>
          </cell>
          <cell r="I2007">
            <v>0</v>
          </cell>
          <cell r="J2007">
            <v>15.6</v>
          </cell>
          <cell r="K2007">
            <v>0</v>
          </cell>
          <cell r="L2007">
            <v>0</v>
          </cell>
          <cell r="M2007">
            <v>0.745</v>
          </cell>
          <cell r="N2007">
            <v>1.19</v>
          </cell>
          <cell r="O2007">
            <v>0</v>
          </cell>
          <cell r="P2007">
            <v>0</v>
          </cell>
          <cell r="Q2007">
            <v>0</v>
          </cell>
          <cell r="R2007">
            <v>1.79</v>
          </cell>
          <cell r="S2007">
            <v>2.5</v>
          </cell>
          <cell r="T2007">
            <v>0</v>
          </cell>
          <cell r="V2007">
            <v>0</v>
          </cell>
          <cell r="W2007">
            <v>1.35</v>
          </cell>
          <cell r="X2007">
            <v>0</v>
          </cell>
          <cell r="Y2007">
            <v>0</v>
          </cell>
          <cell r="Z2007">
            <v>0.751</v>
          </cell>
          <cell r="AA2007">
            <v>0</v>
          </cell>
          <cell r="AB2007">
            <v>0</v>
          </cell>
          <cell r="AC2007">
            <v>7.65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70.2</v>
          </cell>
          <cell r="AJ2007">
            <v>22.8</v>
          </cell>
          <cell r="AK2007">
            <v>11.4</v>
          </cell>
          <cell r="AL2007">
            <v>1.73</v>
          </cell>
          <cell r="AM2007">
            <v>374</v>
          </cell>
          <cell r="AN2007">
            <v>73</v>
          </cell>
          <cell r="AO2007">
            <v>48.1</v>
          </cell>
          <cell r="AP2007">
            <v>4</v>
          </cell>
          <cell r="AQ2007">
            <v>0</v>
          </cell>
          <cell r="AR2007">
            <v>9.84</v>
          </cell>
          <cell r="AS2007">
            <v>47.9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4.42</v>
          </cell>
          <cell r="AZ2007">
            <v>0.97099999999999997</v>
          </cell>
          <cell r="BA2007">
            <v>0</v>
          </cell>
          <cell r="BB2007">
            <v>1</v>
          </cell>
          <cell r="BD2007" t="str">
            <v>WT180x118.5</v>
          </cell>
          <cell r="BE2007" t="str">
            <v>WT180x118.5</v>
          </cell>
          <cell r="BF2007">
            <v>118.39999999999999</v>
          </cell>
          <cell r="BG2007">
            <v>151.0863354</v>
          </cell>
          <cell r="BH2007">
            <v>19.03209</v>
          </cell>
          <cell r="BI2007">
            <v>0</v>
          </cell>
          <cell r="BJ2007">
            <v>0</v>
          </cell>
          <cell r="BK2007">
            <v>39.639599999999994</v>
          </cell>
          <cell r="BL2007">
            <v>0</v>
          </cell>
          <cell r="BM2007">
            <v>0</v>
          </cell>
          <cell r="BN2007">
            <v>1.8930449999999999</v>
          </cell>
          <cell r="BO2007">
            <v>3.02379</v>
          </cell>
          <cell r="BP2007">
            <v>0</v>
          </cell>
          <cell r="BQ2007">
            <v>0</v>
          </cell>
          <cell r="BR2007">
            <v>0</v>
          </cell>
          <cell r="BS2007">
            <v>4.5483900000000004</v>
          </cell>
          <cell r="BT2007">
            <v>6.3525</v>
          </cell>
          <cell r="BU2007">
            <v>0</v>
          </cell>
          <cell r="BW2007">
            <v>0</v>
          </cell>
          <cell r="BX2007">
            <v>3.4303500000000002</v>
          </cell>
          <cell r="BY2007">
            <v>0</v>
          </cell>
          <cell r="BZ2007">
            <v>0</v>
          </cell>
          <cell r="CA2007">
            <v>1.908291</v>
          </cell>
          <cell r="CB2007">
            <v>0</v>
          </cell>
          <cell r="CC2007">
            <v>0</v>
          </cell>
          <cell r="CD2007">
            <v>7.65</v>
          </cell>
          <cell r="CE2007">
            <v>0</v>
          </cell>
          <cell r="CF2007">
            <v>0</v>
          </cell>
          <cell r="CG2007">
            <v>0</v>
          </cell>
          <cell r="CH2007">
            <v>0</v>
          </cell>
          <cell r="CI2007">
            <v>0</v>
          </cell>
          <cell r="CJ2007">
            <v>2926.5488134104221</v>
          </cell>
          <cell r="CK2007">
            <v>374.06652239879998</v>
          </cell>
          <cell r="CL2007">
            <v>187.03326119939999</v>
          </cell>
          <cell r="CM2007">
            <v>4.3959299999999999</v>
          </cell>
          <cell r="CN2007">
            <v>15591.584846374613</v>
          </cell>
          <cell r="CO2007">
            <v>1197.669128733</v>
          </cell>
          <cell r="CP2007">
            <v>789.14911085009999</v>
          </cell>
          <cell r="CQ2007">
            <v>10.164</v>
          </cell>
          <cell r="CR2007">
            <v>0</v>
          </cell>
          <cell r="CS2007">
            <v>410.21709863188823</v>
          </cell>
          <cell r="CT2007">
            <v>12893.282656778199</v>
          </cell>
          <cell r="CU2007">
            <v>0</v>
          </cell>
          <cell r="CV2007">
            <v>0</v>
          </cell>
          <cell r="CW2007">
            <v>0</v>
          </cell>
          <cell r="CX2007">
            <v>0</v>
          </cell>
          <cell r="CY2007">
            <v>0</v>
          </cell>
          <cell r="CZ2007">
            <v>11.231219999999999</v>
          </cell>
          <cell r="DA2007">
            <v>0.97099999999999997</v>
          </cell>
          <cell r="DB2007">
            <v>0</v>
          </cell>
          <cell r="DC2007">
            <v>1</v>
          </cell>
        </row>
        <row r="2008">
          <cell r="C2008" t="str">
            <v>WT7x88</v>
          </cell>
          <cell r="D2008" t="str">
            <v>F</v>
          </cell>
          <cell r="E2008">
            <v>88</v>
          </cell>
          <cell r="F2008">
            <v>25.9</v>
          </cell>
          <cell r="G2008">
            <v>7.61</v>
          </cell>
          <cell r="H2008">
            <v>0</v>
          </cell>
          <cell r="I2008">
            <v>0</v>
          </cell>
          <cell r="J2008">
            <v>15.7</v>
          </cell>
          <cell r="K2008">
            <v>0</v>
          </cell>
          <cell r="L2008">
            <v>0</v>
          </cell>
          <cell r="M2008">
            <v>0.83</v>
          </cell>
          <cell r="N2008">
            <v>1.31</v>
          </cell>
          <cell r="O2008">
            <v>0</v>
          </cell>
          <cell r="P2008">
            <v>0</v>
          </cell>
          <cell r="Q2008">
            <v>0</v>
          </cell>
          <cell r="R2008">
            <v>1.91</v>
          </cell>
          <cell r="S2008">
            <v>2.625</v>
          </cell>
          <cell r="T2008">
            <v>0</v>
          </cell>
          <cell r="V2008">
            <v>0</v>
          </cell>
          <cell r="W2008">
            <v>1.43</v>
          </cell>
          <cell r="X2008">
            <v>0</v>
          </cell>
          <cell r="Y2008">
            <v>0</v>
          </cell>
          <cell r="Z2008">
            <v>0.82699999999999996</v>
          </cell>
          <cell r="AA2008">
            <v>0</v>
          </cell>
          <cell r="AB2008">
            <v>0</v>
          </cell>
          <cell r="AC2008">
            <v>6.87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80.5</v>
          </cell>
          <cell r="AJ2008">
            <v>26.3</v>
          </cell>
          <cell r="AK2008">
            <v>13</v>
          </cell>
          <cell r="AL2008">
            <v>1.76</v>
          </cell>
          <cell r="AM2008">
            <v>419</v>
          </cell>
          <cell r="AN2008">
            <v>81.3</v>
          </cell>
          <cell r="AO2008">
            <v>53.5</v>
          </cell>
          <cell r="AP2008">
            <v>4.0199999999999996</v>
          </cell>
          <cell r="AQ2008">
            <v>0</v>
          </cell>
          <cell r="AR2008">
            <v>13.2</v>
          </cell>
          <cell r="AS2008">
            <v>65.2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4.46</v>
          </cell>
          <cell r="AZ2008">
            <v>0.97</v>
          </cell>
          <cell r="BA2008">
            <v>0</v>
          </cell>
          <cell r="BB2008">
            <v>1</v>
          </cell>
          <cell r="BD2008" t="str">
            <v>WT180x131</v>
          </cell>
          <cell r="BE2008" t="str">
            <v>WT180x131</v>
          </cell>
          <cell r="BF2008">
            <v>131</v>
          </cell>
          <cell r="BG2008">
            <v>167.22803789999998</v>
          </cell>
          <cell r="BH2008">
            <v>19.337009999999999</v>
          </cell>
          <cell r="BI2008">
            <v>0</v>
          </cell>
          <cell r="BJ2008">
            <v>0</v>
          </cell>
          <cell r="BK2008">
            <v>39.893699999999995</v>
          </cell>
          <cell r="BL2008">
            <v>0</v>
          </cell>
          <cell r="BM2008">
            <v>0</v>
          </cell>
          <cell r="BN2008">
            <v>2.1090299999999997</v>
          </cell>
          <cell r="BO2008">
            <v>3.3287100000000001</v>
          </cell>
          <cell r="BP2008">
            <v>0</v>
          </cell>
          <cell r="BQ2008">
            <v>0</v>
          </cell>
          <cell r="BR2008">
            <v>0</v>
          </cell>
          <cell r="BS2008">
            <v>4.8533099999999996</v>
          </cell>
          <cell r="BT2008">
            <v>6.6701249999999996</v>
          </cell>
          <cell r="BU2008">
            <v>0</v>
          </cell>
          <cell r="BW2008">
            <v>0</v>
          </cell>
          <cell r="BX2008">
            <v>3.6336299999999997</v>
          </cell>
          <cell r="BY2008">
            <v>0</v>
          </cell>
          <cell r="BZ2008">
            <v>0</v>
          </cell>
          <cell r="CA2008">
            <v>2.101407</v>
          </cell>
          <cell r="CB2008">
            <v>0</v>
          </cell>
          <cell r="CC2008">
            <v>0</v>
          </cell>
          <cell r="CD2008">
            <v>6.87</v>
          </cell>
          <cell r="CE2008">
            <v>0</v>
          </cell>
          <cell r="CF2008">
            <v>0</v>
          </cell>
          <cell r="CG2008">
            <v>0</v>
          </cell>
          <cell r="CH2008">
            <v>0</v>
          </cell>
          <cell r="CI2008">
            <v>0</v>
          </cell>
          <cell r="CJ2008">
            <v>3355.9427276287602</v>
          </cell>
          <cell r="CK2008">
            <v>431.4890148723</v>
          </cell>
          <cell r="CL2008">
            <v>213.28354347299998</v>
          </cell>
          <cell r="CM2008">
            <v>4.4721599999999997</v>
          </cell>
          <cell r="CN2008">
            <v>17467.577675483859</v>
          </cell>
          <cell r="CO2008">
            <v>1333.8424680272999</v>
          </cell>
          <cell r="CP2008">
            <v>877.74381352349997</v>
          </cell>
          <cell r="CQ2008">
            <v>10.214819999999998</v>
          </cell>
          <cell r="CR2008">
            <v>0</v>
          </cell>
          <cell r="CS2008">
            <v>550.29122987204516</v>
          </cell>
          <cell r="CT2008">
            <v>17549.937979581184</v>
          </cell>
          <cell r="CU2008">
            <v>0</v>
          </cell>
          <cell r="CV2008">
            <v>0</v>
          </cell>
          <cell r="CW2008">
            <v>0</v>
          </cell>
          <cell r="CX2008">
            <v>0</v>
          </cell>
          <cell r="CY2008">
            <v>0</v>
          </cell>
          <cell r="CZ2008">
            <v>11.33286</v>
          </cell>
          <cell r="DA2008">
            <v>0.97</v>
          </cell>
          <cell r="DB2008">
            <v>0</v>
          </cell>
          <cell r="DC2008">
            <v>1</v>
          </cell>
        </row>
        <row r="2009">
          <cell r="C2009" t="str">
            <v>WT7x96.5</v>
          </cell>
          <cell r="D2009" t="str">
            <v>F</v>
          </cell>
          <cell r="E2009">
            <v>96.5</v>
          </cell>
          <cell r="F2009">
            <v>28.4</v>
          </cell>
          <cell r="G2009">
            <v>7.74</v>
          </cell>
          <cell r="H2009">
            <v>0</v>
          </cell>
          <cell r="I2009">
            <v>0</v>
          </cell>
          <cell r="J2009">
            <v>15.7</v>
          </cell>
          <cell r="K2009">
            <v>0</v>
          </cell>
          <cell r="L2009">
            <v>0</v>
          </cell>
          <cell r="M2009">
            <v>0.89</v>
          </cell>
          <cell r="N2009">
            <v>1.44</v>
          </cell>
          <cell r="O2009">
            <v>0</v>
          </cell>
          <cell r="P2009">
            <v>0</v>
          </cell>
          <cell r="Q2009">
            <v>0</v>
          </cell>
          <cell r="R2009">
            <v>2.04</v>
          </cell>
          <cell r="S2009">
            <v>2.75</v>
          </cell>
          <cell r="T2009">
            <v>0</v>
          </cell>
          <cell r="V2009">
            <v>0</v>
          </cell>
          <cell r="W2009">
            <v>1.49</v>
          </cell>
          <cell r="X2009">
            <v>0</v>
          </cell>
          <cell r="Y2009">
            <v>0</v>
          </cell>
          <cell r="Z2009">
            <v>0.90300000000000002</v>
          </cell>
          <cell r="AA2009">
            <v>0</v>
          </cell>
          <cell r="AB2009">
            <v>0</v>
          </cell>
          <cell r="AC2009">
            <v>6.41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89.8</v>
          </cell>
          <cell r="AJ2009">
            <v>29.4</v>
          </cell>
          <cell r="AK2009">
            <v>14.4</v>
          </cell>
          <cell r="AL2009">
            <v>1.78</v>
          </cell>
          <cell r="AM2009">
            <v>466</v>
          </cell>
          <cell r="AN2009">
            <v>90.1</v>
          </cell>
          <cell r="AO2009">
            <v>59.3</v>
          </cell>
          <cell r="AP2009">
            <v>4.05</v>
          </cell>
          <cell r="AQ2009">
            <v>0</v>
          </cell>
          <cell r="AR2009">
            <v>17.3</v>
          </cell>
          <cell r="AS2009">
            <v>87.2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4.49</v>
          </cell>
          <cell r="AZ2009">
            <v>0.97099999999999997</v>
          </cell>
          <cell r="BA2009">
            <v>0</v>
          </cell>
          <cell r="BB2009">
            <v>1</v>
          </cell>
          <cell r="BD2009" t="str">
            <v>WT180x143.5</v>
          </cell>
          <cell r="BE2009" t="str">
            <v>WT180x143.5</v>
          </cell>
          <cell r="BF2009">
            <v>143.69999999999999</v>
          </cell>
          <cell r="BG2009">
            <v>183.36974039999998</v>
          </cell>
          <cell r="BH2009">
            <v>19.667339999999999</v>
          </cell>
          <cell r="BI2009">
            <v>0</v>
          </cell>
          <cell r="BJ2009">
            <v>0</v>
          </cell>
          <cell r="BK2009">
            <v>39.893699999999995</v>
          </cell>
          <cell r="BL2009">
            <v>0</v>
          </cell>
          <cell r="BM2009">
            <v>0</v>
          </cell>
          <cell r="BN2009">
            <v>2.2614899999999998</v>
          </cell>
          <cell r="BO2009">
            <v>3.6590399999999996</v>
          </cell>
          <cell r="BP2009">
            <v>0</v>
          </cell>
          <cell r="BQ2009">
            <v>0</v>
          </cell>
          <cell r="BR2009">
            <v>0</v>
          </cell>
          <cell r="BS2009">
            <v>5.1836399999999996</v>
          </cell>
          <cell r="BT2009">
            <v>6.9877500000000001</v>
          </cell>
          <cell r="BU2009">
            <v>0</v>
          </cell>
          <cell r="BW2009">
            <v>0</v>
          </cell>
          <cell r="BX2009">
            <v>3.7860899999999997</v>
          </cell>
          <cell r="BY2009">
            <v>0</v>
          </cell>
          <cell r="BZ2009">
            <v>0</v>
          </cell>
          <cell r="CA2009">
            <v>2.2945229999999999</v>
          </cell>
          <cell r="CB2009">
            <v>0</v>
          </cell>
          <cell r="CC2009">
            <v>0</v>
          </cell>
          <cell r="CD2009">
            <v>6.41</v>
          </cell>
          <cell r="CE2009">
            <v>0</v>
          </cell>
          <cell r="CF2009">
            <v>0</v>
          </cell>
          <cell r="CG2009">
            <v>0</v>
          </cell>
          <cell r="CH2009">
            <v>0</v>
          </cell>
          <cell r="CI2009">
            <v>0</v>
          </cell>
          <cell r="CJ2009">
            <v>3743.6479123113377</v>
          </cell>
          <cell r="CK2009">
            <v>482.34893677739996</v>
          </cell>
          <cell r="CL2009">
            <v>236.25254046239999</v>
          </cell>
          <cell r="CM2009">
            <v>4.5229799999999996</v>
          </cell>
          <cell r="CN2009">
            <v>19426.947963664625</v>
          </cell>
          <cell r="CO2009">
            <v>1478.2190205320999</v>
          </cell>
          <cell r="CP2009">
            <v>972.90108676529985</v>
          </cell>
          <cell r="CQ2009">
            <v>10.291049999999998</v>
          </cell>
          <cell r="CR2009">
            <v>0</v>
          </cell>
          <cell r="CS2009">
            <v>721.21502096866527</v>
          </cell>
          <cell r="CT2009">
            <v>23471.696193550291</v>
          </cell>
          <cell r="CU2009">
            <v>0</v>
          </cell>
          <cell r="CV2009">
            <v>0</v>
          </cell>
          <cell r="CW2009">
            <v>0</v>
          </cell>
          <cell r="CX2009">
            <v>0</v>
          </cell>
          <cell r="CY2009">
            <v>0</v>
          </cell>
          <cell r="CZ2009">
            <v>11.409090000000001</v>
          </cell>
          <cell r="DA2009">
            <v>0.97099999999999997</v>
          </cell>
          <cell r="DB2009">
            <v>0</v>
          </cell>
          <cell r="DC2009">
            <v>1</v>
          </cell>
        </row>
        <row r="2010">
          <cell r="C2010" t="str">
            <v>WT8x13</v>
          </cell>
          <cell r="D2010" t="str">
            <v>F</v>
          </cell>
          <cell r="E2010">
            <v>13</v>
          </cell>
          <cell r="F2010">
            <v>3.84</v>
          </cell>
          <cell r="G2010">
            <v>7.85</v>
          </cell>
          <cell r="H2010">
            <v>0</v>
          </cell>
          <cell r="I2010">
            <v>0</v>
          </cell>
          <cell r="J2010">
            <v>5.5</v>
          </cell>
          <cell r="K2010">
            <v>0</v>
          </cell>
          <cell r="L2010">
            <v>0</v>
          </cell>
          <cell r="M2010">
            <v>0.25</v>
          </cell>
          <cell r="N2010">
            <v>0.34499999999999997</v>
          </cell>
          <cell r="O2010">
            <v>0</v>
          </cell>
          <cell r="P2010">
            <v>0</v>
          </cell>
          <cell r="Q2010">
            <v>0</v>
          </cell>
          <cell r="R2010">
            <v>0.747</v>
          </cell>
          <cell r="S2010">
            <v>1.0625</v>
          </cell>
          <cell r="T2010">
            <v>0</v>
          </cell>
          <cell r="V2010">
            <v>0</v>
          </cell>
          <cell r="W2010">
            <v>2.09</v>
          </cell>
          <cell r="X2010">
            <v>0</v>
          </cell>
          <cell r="Y2010">
            <v>0</v>
          </cell>
          <cell r="Z2010">
            <v>0.372</v>
          </cell>
          <cell r="AA2010">
            <v>0</v>
          </cell>
          <cell r="AB2010">
            <v>0</v>
          </cell>
          <cell r="AC2010">
            <v>28.4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23.5</v>
          </cell>
          <cell r="AJ2010">
            <v>7.36</v>
          </cell>
          <cell r="AK2010">
            <v>4.09</v>
          </cell>
          <cell r="AL2010">
            <v>2.4700000000000002</v>
          </cell>
          <cell r="AM2010">
            <v>4.79</v>
          </cell>
          <cell r="AN2010">
            <v>2.73</v>
          </cell>
          <cell r="AO2010">
            <v>1.74</v>
          </cell>
          <cell r="AP2010">
            <v>1.1200000000000001</v>
          </cell>
          <cell r="AQ2010">
            <v>0</v>
          </cell>
          <cell r="AR2010">
            <v>0.13</v>
          </cell>
          <cell r="AS2010">
            <v>0.24299999999999999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3.32</v>
          </cell>
          <cell r="AZ2010">
            <v>0.66600000000000004</v>
          </cell>
          <cell r="BA2010">
            <v>0</v>
          </cell>
          <cell r="BB2010">
            <v>0.40600000000000003</v>
          </cell>
          <cell r="BD2010" t="str">
            <v>WT205x19.4</v>
          </cell>
          <cell r="BE2010" t="str">
            <v>WT205x19.4</v>
          </cell>
          <cell r="BF2010">
            <v>19.400000000000002</v>
          </cell>
          <cell r="BG2010">
            <v>24.793655039999997</v>
          </cell>
          <cell r="BH2010">
            <v>19.946849999999998</v>
          </cell>
          <cell r="BI2010">
            <v>0</v>
          </cell>
          <cell r="BJ2010">
            <v>0</v>
          </cell>
          <cell r="BK2010">
            <v>13.9755</v>
          </cell>
          <cell r="BL2010">
            <v>0</v>
          </cell>
          <cell r="BM2010">
            <v>0</v>
          </cell>
          <cell r="BN2010">
            <v>0.63524999999999998</v>
          </cell>
          <cell r="BO2010">
            <v>0.8766449999999999</v>
          </cell>
          <cell r="BP2010">
            <v>0</v>
          </cell>
          <cell r="BQ2010">
            <v>0</v>
          </cell>
          <cell r="BR2010">
            <v>0</v>
          </cell>
          <cell r="BS2010">
            <v>1.8981269999999999</v>
          </cell>
          <cell r="BT2010">
            <v>2.6998124999999997</v>
          </cell>
          <cell r="BU2010">
            <v>0</v>
          </cell>
          <cell r="BW2010">
            <v>0</v>
          </cell>
          <cell r="BX2010">
            <v>5.3106899999999992</v>
          </cell>
          <cell r="BY2010">
            <v>0</v>
          </cell>
          <cell r="BZ2010">
            <v>0</v>
          </cell>
          <cell r="CA2010">
            <v>0.94525199999999998</v>
          </cell>
          <cell r="CB2010">
            <v>0</v>
          </cell>
          <cell r="CC2010">
            <v>0</v>
          </cell>
          <cell r="CD2010">
            <v>28.4</v>
          </cell>
          <cell r="CE2010">
            <v>0</v>
          </cell>
          <cell r="CF2010">
            <v>0</v>
          </cell>
          <cell r="CG2010">
            <v>0</v>
          </cell>
          <cell r="CH2010">
            <v>0</v>
          </cell>
          <cell r="CI2010">
            <v>0</v>
          </cell>
          <cell r="CJ2010">
            <v>979.68514409038346</v>
          </cell>
          <cell r="CK2010">
            <v>120.75129845856</v>
          </cell>
          <cell r="CL2010">
            <v>67.102284061889989</v>
          </cell>
          <cell r="CM2010">
            <v>6.2762700000000002</v>
          </cell>
          <cell r="CN2010">
            <v>199.68901447629517</v>
          </cell>
          <cell r="CO2010">
            <v>44.789544129329997</v>
          </cell>
          <cell r="CP2010">
            <v>28.547181972539999</v>
          </cell>
          <cell r="CQ2010">
            <v>2.84592</v>
          </cell>
          <cell r="CR2010">
            <v>0</v>
          </cell>
          <cell r="CS2010">
            <v>5.4195348396489296</v>
          </cell>
          <cell r="CT2010">
            <v>65.408511181567903</v>
          </cell>
          <cell r="CU2010">
            <v>0</v>
          </cell>
          <cell r="CV2010">
            <v>0</v>
          </cell>
          <cell r="CW2010">
            <v>0</v>
          </cell>
          <cell r="CX2010">
            <v>0</v>
          </cell>
          <cell r="CY2010">
            <v>0</v>
          </cell>
          <cell r="CZ2010">
            <v>8.436119999999999</v>
          </cell>
          <cell r="DA2010">
            <v>0.66600000000000004</v>
          </cell>
          <cell r="DB2010">
            <v>0</v>
          </cell>
          <cell r="DC2010">
            <v>0.40600000000000003</v>
          </cell>
        </row>
        <row r="2011">
          <cell r="C2011" t="str">
            <v>WT8x15.5</v>
          </cell>
          <cell r="D2011" t="str">
            <v>F</v>
          </cell>
          <cell r="E2011">
            <v>15.5</v>
          </cell>
          <cell r="F2011">
            <v>4.5599999999999996</v>
          </cell>
          <cell r="G2011">
            <v>7.94</v>
          </cell>
          <cell r="H2011">
            <v>0</v>
          </cell>
          <cell r="I2011">
            <v>0</v>
          </cell>
          <cell r="J2011">
            <v>5.53</v>
          </cell>
          <cell r="K2011">
            <v>0</v>
          </cell>
          <cell r="L2011">
            <v>0</v>
          </cell>
          <cell r="M2011">
            <v>0.27500000000000002</v>
          </cell>
          <cell r="N2011">
            <v>0.44</v>
          </cell>
          <cell r="O2011">
            <v>0</v>
          </cell>
          <cell r="P2011">
            <v>0</v>
          </cell>
          <cell r="Q2011">
            <v>0</v>
          </cell>
          <cell r="R2011">
            <v>0.84199999999999997</v>
          </cell>
          <cell r="S2011">
            <v>1.125</v>
          </cell>
          <cell r="T2011">
            <v>0</v>
          </cell>
          <cell r="V2011">
            <v>0</v>
          </cell>
          <cell r="W2011">
            <v>2.02</v>
          </cell>
          <cell r="X2011">
            <v>0</v>
          </cell>
          <cell r="Y2011">
            <v>0</v>
          </cell>
          <cell r="Z2011">
            <v>0.41299999999999998</v>
          </cell>
          <cell r="AA2011">
            <v>0</v>
          </cell>
          <cell r="AB2011">
            <v>0</v>
          </cell>
          <cell r="AC2011">
            <v>25.8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27.5</v>
          </cell>
          <cell r="AJ2011">
            <v>8.27</v>
          </cell>
          <cell r="AK2011">
            <v>4.6399999999999997</v>
          </cell>
          <cell r="AL2011">
            <v>2.4500000000000002</v>
          </cell>
          <cell r="AM2011">
            <v>6.2</v>
          </cell>
          <cell r="AN2011">
            <v>3.51</v>
          </cell>
          <cell r="AO2011">
            <v>2.2400000000000002</v>
          </cell>
          <cell r="AP2011">
            <v>1.17</v>
          </cell>
          <cell r="AQ2011">
            <v>0</v>
          </cell>
          <cell r="AR2011">
            <v>0.23</v>
          </cell>
          <cell r="AS2011">
            <v>0.36599999999999999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3.26</v>
          </cell>
          <cell r="AZ2011">
            <v>0.69499999999999995</v>
          </cell>
          <cell r="BA2011">
            <v>0</v>
          </cell>
          <cell r="BB2011">
            <v>0.48</v>
          </cell>
          <cell r="BD2011" t="str">
            <v>WT205x23.05</v>
          </cell>
          <cell r="BE2011" t="str">
            <v>WT205x23.05</v>
          </cell>
          <cell r="BF2011">
            <v>23.1</v>
          </cell>
          <cell r="BG2011">
            <v>29.442465359999996</v>
          </cell>
          <cell r="BH2011">
            <v>20.175540000000002</v>
          </cell>
          <cell r="BI2011">
            <v>0</v>
          </cell>
          <cell r="BJ2011">
            <v>0</v>
          </cell>
          <cell r="BK2011">
            <v>14.051730000000001</v>
          </cell>
          <cell r="BL2011">
            <v>0</v>
          </cell>
          <cell r="BM2011">
            <v>0</v>
          </cell>
          <cell r="BN2011">
            <v>0.69877500000000003</v>
          </cell>
          <cell r="BO2011">
            <v>1.1180399999999999</v>
          </cell>
          <cell r="BP2011">
            <v>0</v>
          </cell>
          <cell r="BQ2011">
            <v>0</v>
          </cell>
          <cell r="BR2011">
            <v>0</v>
          </cell>
          <cell r="BS2011">
            <v>2.1395219999999999</v>
          </cell>
          <cell r="BT2011">
            <v>2.858625</v>
          </cell>
          <cell r="BU2011">
            <v>0</v>
          </cell>
          <cell r="BW2011">
            <v>0</v>
          </cell>
          <cell r="BX2011">
            <v>5.1328199999999997</v>
          </cell>
          <cell r="BY2011">
            <v>0</v>
          </cell>
          <cell r="BZ2011">
            <v>0</v>
          </cell>
          <cell r="CA2011">
            <v>1.0494329999999998</v>
          </cell>
          <cell r="CB2011">
            <v>0</v>
          </cell>
          <cell r="CC2011">
            <v>0</v>
          </cell>
          <cell r="CD2011">
            <v>25.8</v>
          </cell>
          <cell r="CE2011">
            <v>0</v>
          </cell>
          <cell r="CF2011">
            <v>0</v>
          </cell>
          <cell r="CG2011">
            <v>0</v>
          </cell>
          <cell r="CH2011">
            <v>0</v>
          </cell>
          <cell r="CI2011">
            <v>0</v>
          </cell>
          <cell r="CJ2011">
            <v>1146.4400622334274</v>
          </cell>
          <cell r="CK2011">
            <v>135.68114650166999</v>
          </cell>
          <cell r="CL2011">
            <v>76.125818593439988</v>
          </cell>
          <cell r="CM2011">
            <v>6.2254500000000004</v>
          </cell>
          <cell r="CN2011">
            <v>258.47012312171819</v>
          </cell>
          <cell r="CO2011">
            <v>57.586556737709991</v>
          </cell>
          <cell r="CP2011">
            <v>36.750395183039998</v>
          </cell>
          <cell r="CQ2011">
            <v>2.9729699999999997</v>
          </cell>
          <cell r="CR2011">
            <v>0</v>
          </cell>
          <cell r="CS2011">
            <v>9.5884077932250307</v>
          </cell>
          <cell r="CT2011">
            <v>98.516523014213377</v>
          </cell>
          <cell r="CU2011">
            <v>0</v>
          </cell>
          <cell r="CV2011">
            <v>0</v>
          </cell>
          <cell r="CW2011">
            <v>0</v>
          </cell>
          <cell r="CX2011">
            <v>0</v>
          </cell>
          <cell r="CY2011">
            <v>0</v>
          </cell>
          <cell r="CZ2011">
            <v>8.2836599999999994</v>
          </cell>
          <cell r="DA2011">
            <v>0.69499999999999995</v>
          </cell>
          <cell r="DB2011">
            <v>0</v>
          </cell>
          <cell r="DC2011">
            <v>0.48</v>
          </cell>
        </row>
        <row r="2012">
          <cell r="C2012" t="str">
            <v>WT8x18</v>
          </cell>
          <cell r="D2012" t="str">
            <v>F</v>
          </cell>
          <cell r="E2012">
            <v>18</v>
          </cell>
          <cell r="F2012">
            <v>5.29</v>
          </cell>
          <cell r="G2012">
            <v>7.93</v>
          </cell>
          <cell r="H2012">
            <v>0</v>
          </cell>
          <cell r="I2012">
            <v>0</v>
          </cell>
          <cell r="J2012">
            <v>6.99</v>
          </cell>
          <cell r="K2012">
            <v>0</v>
          </cell>
          <cell r="L2012">
            <v>0</v>
          </cell>
          <cell r="M2012">
            <v>0.29499999999999998</v>
          </cell>
          <cell r="N2012">
            <v>0.43</v>
          </cell>
          <cell r="O2012">
            <v>0</v>
          </cell>
          <cell r="P2012">
            <v>0</v>
          </cell>
          <cell r="Q2012">
            <v>0</v>
          </cell>
          <cell r="R2012">
            <v>0.83199999999999996</v>
          </cell>
          <cell r="S2012">
            <v>1.125</v>
          </cell>
          <cell r="T2012">
            <v>0</v>
          </cell>
          <cell r="V2012">
            <v>0</v>
          </cell>
          <cell r="W2012">
            <v>1.88</v>
          </cell>
          <cell r="X2012">
            <v>0</v>
          </cell>
          <cell r="Y2012">
            <v>0</v>
          </cell>
          <cell r="Z2012">
            <v>0.378</v>
          </cell>
          <cell r="AA2012">
            <v>0</v>
          </cell>
          <cell r="AB2012">
            <v>0</v>
          </cell>
          <cell r="AC2012">
            <v>24.1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30.6</v>
          </cell>
          <cell r="AJ2012">
            <v>8.93</v>
          </cell>
          <cell r="AK2012">
            <v>5.05</v>
          </cell>
          <cell r="AL2012">
            <v>2.41</v>
          </cell>
          <cell r="AM2012">
            <v>12.2</v>
          </cell>
          <cell r="AN2012">
            <v>5.42</v>
          </cell>
          <cell r="AO2012">
            <v>3.5</v>
          </cell>
          <cell r="AP2012">
            <v>1.52</v>
          </cell>
          <cell r="AQ2012">
            <v>0</v>
          </cell>
          <cell r="AR2012">
            <v>0.27200000000000002</v>
          </cell>
          <cell r="AS2012">
            <v>0.51600000000000001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3.3</v>
          </cell>
          <cell r="AZ2012">
            <v>0.745</v>
          </cell>
          <cell r="BA2012">
            <v>0</v>
          </cell>
          <cell r="BB2012">
            <v>0.55400000000000005</v>
          </cell>
          <cell r="BD2012" t="str">
            <v>WT205x26.5</v>
          </cell>
          <cell r="BE2012" t="str">
            <v>WT205x26.5</v>
          </cell>
          <cell r="BF2012">
            <v>26.8</v>
          </cell>
          <cell r="BG2012">
            <v>34.155842489999998</v>
          </cell>
          <cell r="BH2012">
            <v>20.150129999999997</v>
          </cell>
          <cell r="BI2012">
            <v>0</v>
          </cell>
          <cell r="BJ2012">
            <v>0</v>
          </cell>
          <cell r="BK2012">
            <v>17.761590000000002</v>
          </cell>
          <cell r="BL2012">
            <v>0</v>
          </cell>
          <cell r="BM2012">
            <v>0</v>
          </cell>
          <cell r="BN2012">
            <v>0.7495949999999999</v>
          </cell>
          <cell r="BO2012">
            <v>1.09263</v>
          </cell>
          <cell r="BP2012">
            <v>0</v>
          </cell>
          <cell r="BQ2012">
            <v>0</v>
          </cell>
          <cell r="BR2012">
            <v>0</v>
          </cell>
          <cell r="BS2012">
            <v>2.114112</v>
          </cell>
          <cell r="BT2012">
            <v>2.858625</v>
          </cell>
          <cell r="BU2012">
            <v>0</v>
          </cell>
          <cell r="BW2012">
            <v>0</v>
          </cell>
          <cell r="BX2012">
            <v>4.7770799999999998</v>
          </cell>
          <cell r="BY2012">
            <v>0</v>
          </cell>
          <cell r="BZ2012">
            <v>0</v>
          </cell>
          <cell r="CA2012">
            <v>0.96049799999999996</v>
          </cell>
          <cell r="CB2012">
            <v>0</v>
          </cell>
          <cell r="CC2012">
            <v>0</v>
          </cell>
          <cell r="CD2012">
            <v>24.1</v>
          </cell>
          <cell r="CE2012">
            <v>0</v>
          </cell>
          <cell r="CF2012">
            <v>0</v>
          </cell>
          <cell r="CG2012">
            <v>0</v>
          </cell>
          <cell r="CH2012">
            <v>0</v>
          </cell>
          <cell r="CI2012">
            <v>0</v>
          </cell>
          <cell r="CJ2012">
            <v>1275.6751237942867</v>
          </cell>
          <cell r="CK2012">
            <v>146.50938793953</v>
          </cell>
          <cell r="CL2012">
            <v>82.852453426049991</v>
          </cell>
          <cell r="CM2012">
            <v>6.1238099999999998</v>
          </cell>
          <cell r="CN2012">
            <v>508.60250033628415</v>
          </cell>
          <cell r="CO2012">
            <v>88.922831201819989</v>
          </cell>
          <cell r="CP2012">
            <v>57.4224924735</v>
          </cell>
          <cell r="CQ2012">
            <v>3.86232</v>
          </cell>
          <cell r="CR2012">
            <v>0</v>
          </cell>
          <cell r="CS2012">
            <v>11.339334433726993</v>
          </cell>
          <cell r="CT2012">
            <v>138.8921472003664</v>
          </cell>
          <cell r="CU2012">
            <v>0</v>
          </cell>
          <cell r="CV2012">
            <v>0</v>
          </cell>
          <cell r="CW2012">
            <v>0</v>
          </cell>
          <cell r="CX2012">
            <v>0</v>
          </cell>
          <cell r="CY2012">
            <v>0</v>
          </cell>
          <cell r="CZ2012">
            <v>8.3852999999999991</v>
          </cell>
          <cell r="DA2012">
            <v>0.745</v>
          </cell>
          <cell r="DB2012">
            <v>0</v>
          </cell>
          <cell r="DC2012">
            <v>0.55400000000000005</v>
          </cell>
        </row>
        <row r="2013">
          <cell r="C2013" t="str">
            <v>WT8x20</v>
          </cell>
          <cell r="D2013" t="str">
            <v>F</v>
          </cell>
          <cell r="E2013">
            <v>20</v>
          </cell>
          <cell r="F2013">
            <v>5.89</v>
          </cell>
          <cell r="G2013">
            <v>8.01</v>
          </cell>
          <cell r="H2013">
            <v>0</v>
          </cell>
          <cell r="I2013">
            <v>0</v>
          </cell>
          <cell r="J2013">
            <v>7</v>
          </cell>
          <cell r="K2013">
            <v>0</v>
          </cell>
          <cell r="L2013">
            <v>0</v>
          </cell>
          <cell r="M2013">
            <v>0.30499999999999999</v>
          </cell>
          <cell r="N2013">
            <v>0.505</v>
          </cell>
          <cell r="O2013">
            <v>0</v>
          </cell>
          <cell r="P2013">
            <v>0</v>
          </cell>
          <cell r="Q2013">
            <v>0</v>
          </cell>
          <cell r="R2013">
            <v>0.90700000000000003</v>
          </cell>
          <cell r="S2013">
            <v>1.1875</v>
          </cell>
          <cell r="T2013">
            <v>0</v>
          </cell>
          <cell r="V2013">
            <v>0</v>
          </cell>
          <cell r="W2013">
            <v>1.81</v>
          </cell>
          <cell r="X2013">
            <v>0</v>
          </cell>
          <cell r="Y2013">
            <v>0</v>
          </cell>
          <cell r="Z2013">
            <v>0.42099999999999999</v>
          </cell>
          <cell r="AA2013">
            <v>0</v>
          </cell>
          <cell r="AB2013">
            <v>0</v>
          </cell>
          <cell r="AC2013">
            <v>23.3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33.1</v>
          </cell>
          <cell r="AJ2013">
            <v>9.43</v>
          </cell>
          <cell r="AK2013">
            <v>5.35</v>
          </cell>
          <cell r="AL2013">
            <v>2.37</v>
          </cell>
          <cell r="AM2013">
            <v>14.4</v>
          </cell>
          <cell r="AN2013">
            <v>6.36</v>
          </cell>
          <cell r="AO2013">
            <v>4.12</v>
          </cell>
          <cell r="AP2013">
            <v>1.56</v>
          </cell>
          <cell r="AQ2013">
            <v>0</v>
          </cell>
          <cell r="AR2013">
            <v>0.39600000000000002</v>
          </cell>
          <cell r="AS2013">
            <v>0.67300000000000004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3.24</v>
          </cell>
          <cell r="AZ2013">
            <v>0.76900000000000002</v>
          </cell>
          <cell r="BA2013">
            <v>0</v>
          </cell>
          <cell r="BB2013">
            <v>0.58099999999999996</v>
          </cell>
          <cell r="BD2013" t="str">
            <v>WT205x30</v>
          </cell>
          <cell r="BE2013" t="str">
            <v>WT205x30</v>
          </cell>
          <cell r="BF2013">
            <v>29.8</v>
          </cell>
          <cell r="BG2013">
            <v>38.029851089999994</v>
          </cell>
          <cell r="BH2013">
            <v>20.35341</v>
          </cell>
          <cell r="BI2013">
            <v>0</v>
          </cell>
          <cell r="BJ2013">
            <v>0</v>
          </cell>
          <cell r="BK2013">
            <v>17.786999999999999</v>
          </cell>
          <cell r="BL2013">
            <v>0</v>
          </cell>
          <cell r="BM2013">
            <v>0</v>
          </cell>
          <cell r="BN2013">
            <v>0.77500499999999994</v>
          </cell>
          <cell r="BO2013">
            <v>1.2832049999999999</v>
          </cell>
          <cell r="BP2013">
            <v>0</v>
          </cell>
          <cell r="BQ2013">
            <v>0</v>
          </cell>
          <cell r="BR2013">
            <v>0</v>
          </cell>
          <cell r="BS2013">
            <v>2.3046869999999999</v>
          </cell>
          <cell r="BT2013">
            <v>3.0174374999999998</v>
          </cell>
          <cell r="BU2013">
            <v>0</v>
          </cell>
          <cell r="BW2013">
            <v>0</v>
          </cell>
          <cell r="BX2013">
            <v>4.5992100000000002</v>
          </cell>
          <cell r="BY2013">
            <v>0</v>
          </cell>
          <cell r="BZ2013">
            <v>0</v>
          </cell>
          <cell r="CA2013">
            <v>1.069761</v>
          </cell>
          <cell r="CB2013">
            <v>0</v>
          </cell>
          <cell r="CC2013">
            <v>0</v>
          </cell>
          <cell r="CD2013">
            <v>23.3</v>
          </cell>
          <cell r="CE2013">
            <v>0</v>
          </cell>
          <cell r="CF2013">
            <v>0</v>
          </cell>
          <cell r="CG2013">
            <v>0</v>
          </cell>
          <cell r="CH2013">
            <v>0</v>
          </cell>
          <cell r="CI2013">
            <v>0</v>
          </cell>
          <cell r="CJ2013">
            <v>1379.896947633689</v>
          </cell>
          <cell r="CK2013">
            <v>154.71260115003</v>
          </cell>
          <cell r="CL2013">
            <v>87.774381352349991</v>
          </cell>
          <cell r="CM2013">
            <v>6.02217</v>
          </cell>
          <cell r="CN2013">
            <v>600.3177053149584</v>
          </cell>
          <cell r="CO2013">
            <v>104.34487203755999</v>
          </cell>
          <cell r="CP2013">
            <v>67.594476854519996</v>
          </cell>
          <cell r="CQ2013">
            <v>3.9639600000000002</v>
          </cell>
          <cell r="CR2013">
            <v>0</v>
          </cell>
          <cell r="CS2013">
            <v>16.508736896161356</v>
          </cell>
          <cell r="CT2013">
            <v>181.15196718187326</v>
          </cell>
          <cell r="CU2013">
            <v>0</v>
          </cell>
          <cell r="CV2013">
            <v>0</v>
          </cell>
          <cell r="CW2013">
            <v>0</v>
          </cell>
          <cell r="CX2013">
            <v>0</v>
          </cell>
          <cell r="CY2013">
            <v>0</v>
          </cell>
          <cell r="CZ2013">
            <v>8.2328399999999995</v>
          </cell>
          <cell r="DA2013">
            <v>0.76900000000000002</v>
          </cell>
          <cell r="DB2013">
            <v>0</v>
          </cell>
          <cell r="DC2013">
            <v>0.58099999999999996</v>
          </cell>
        </row>
        <row r="2014">
          <cell r="C2014" t="str">
            <v>WT8x22.5</v>
          </cell>
          <cell r="D2014" t="str">
            <v>F</v>
          </cell>
          <cell r="E2014">
            <v>22.5</v>
          </cell>
          <cell r="F2014">
            <v>6.63</v>
          </cell>
          <cell r="G2014">
            <v>8.07</v>
          </cell>
          <cell r="H2014">
            <v>0</v>
          </cell>
          <cell r="I2014">
            <v>0</v>
          </cell>
          <cell r="J2014">
            <v>7.04</v>
          </cell>
          <cell r="K2014">
            <v>0</v>
          </cell>
          <cell r="L2014">
            <v>0</v>
          </cell>
          <cell r="M2014">
            <v>0.34499999999999997</v>
          </cell>
          <cell r="N2014">
            <v>0.56499999999999995</v>
          </cell>
          <cell r="O2014">
            <v>0</v>
          </cell>
          <cell r="P2014">
            <v>0</v>
          </cell>
          <cell r="Q2014">
            <v>0</v>
          </cell>
          <cell r="R2014">
            <v>0.96699999999999997</v>
          </cell>
          <cell r="S2014">
            <v>1.25</v>
          </cell>
          <cell r="T2014">
            <v>0</v>
          </cell>
          <cell r="V2014">
            <v>0</v>
          </cell>
          <cell r="W2014">
            <v>1.86</v>
          </cell>
          <cell r="X2014">
            <v>0</v>
          </cell>
          <cell r="Y2014">
            <v>0</v>
          </cell>
          <cell r="Z2014">
            <v>0.47099999999999997</v>
          </cell>
          <cell r="AA2014">
            <v>0</v>
          </cell>
          <cell r="AB2014">
            <v>0</v>
          </cell>
          <cell r="AC2014">
            <v>20.6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37.799999999999997</v>
          </cell>
          <cell r="AJ2014">
            <v>10.8</v>
          </cell>
          <cell r="AK2014">
            <v>6.1</v>
          </cell>
          <cell r="AL2014">
            <v>2.39</v>
          </cell>
          <cell r="AM2014">
            <v>16.399999999999999</v>
          </cell>
          <cell r="AN2014">
            <v>7.22</v>
          </cell>
          <cell r="AO2014">
            <v>4.67</v>
          </cell>
          <cell r="AP2014">
            <v>1.57</v>
          </cell>
          <cell r="AQ2014">
            <v>0</v>
          </cell>
          <cell r="AR2014">
            <v>0.55500000000000005</v>
          </cell>
          <cell r="AS2014">
            <v>0.97399999999999998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3.27</v>
          </cell>
          <cell r="AZ2014">
            <v>0.76700000000000002</v>
          </cell>
          <cell r="BA2014">
            <v>0</v>
          </cell>
          <cell r="BB2014">
            <v>0.72599999999999998</v>
          </cell>
          <cell r="BD2014" t="str">
            <v>WT205x33.5</v>
          </cell>
          <cell r="BE2014" t="str">
            <v>WT205x33.5</v>
          </cell>
          <cell r="BF2014">
            <v>33.5</v>
          </cell>
          <cell r="BG2014">
            <v>42.807795029999994</v>
          </cell>
          <cell r="BH2014">
            <v>20.505870000000002</v>
          </cell>
          <cell r="BI2014">
            <v>0</v>
          </cell>
          <cell r="BJ2014">
            <v>0</v>
          </cell>
          <cell r="BK2014">
            <v>17.888639999999999</v>
          </cell>
          <cell r="BL2014">
            <v>0</v>
          </cell>
          <cell r="BM2014">
            <v>0</v>
          </cell>
          <cell r="BN2014">
            <v>0.8766449999999999</v>
          </cell>
          <cell r="BO2014">
            <v>1.4356649999999997</v>
          </cell>
          <cell r="BP2014">
            <v>0</v>
          </cell>
          <cell r="BQ2014">
            <v>0</v>
          </cell>
          <cell r="BR2014">
            <v>0</v>
          </cell>
          <cell r="BS2014">
            <v>2.457147</v>
          </cell>
          <cell r="BT2014">
            <v>3.17625</v>
          </cell>
          <cell r="BU2014">
            <v>0</v>
          </cell>
          <cell r="BW2014">
            <v>0</v>
          </cell>
          <cell r="BX2014">
            <v>4.7262599999999999</v>
          </cell>
          <cell r="BY2014">
            <v>0</v>
          </cell>
          <cell r="BZ2014">
            <v>0</v>
          </cell>
          <cell r="CA2014">
            <v>1.1968109999999998</v>
          </cell>
          <cell r="CB2014">
            <v>0</v>
          </cell>
          <cell r="CC2014">
            <v>0</v>
          </cell>
          <cell r="CD2014">
            <v>20.6</v>
          </cell>
          <cell r="CE2014">
            <v>0</v>
          </cell>
          <cell r="CF2014">
            <v>0</v>
          </cell>
          <cell r="CG2014">
            <v>0</v>
          </cell>
          <cell r="CH2014">
            <v>0</v>
          </cell>
          <cell r="CI2014">
            <v>0</v>
          </cell>
          <cell r="CJ2014">
            <v>1575.8339764517657</v>
          </cell>
          <cell r="CK2014">
            <v>177.18940534680002</v>
          </cell>
          <cell r="CL2014">
            <v>100.07920116809998</v>
          </cell>
          <cell r="CM2014">
            <v>6.0729899999999999</v>
          </cell>
          <cell r="CN2014">
            <v>683.69516438648031</v>
          </cell>
          <cell r="CO2014">
            <v>118.45439875961999</v>
          </cell>
          <cell r="CP2014">
            <v>76.618011386069995</v>
          </cell>
          <cell r="CQ2014">
            <v>3.9893700000000001</v>
          </cell>
          <cell r="CR2014">
            <v>0</v>
          </cell>
          <cell r="CS2014">
            <v>23.137244892347358</v>
          </cell>
          <cell r="CT2014">
            <v>262.17238638208698</v>
          </cell>
          <cell r="CU2014">
            <v>0</v>
          </cell>
          <cell r="CV2014">
            <v>0</v>
          </cell>
          <cell r="CW2014">
            <v>0</v>
          </cell>
          <cell r="CX2014">
            <v>0</v>
          </cell>
          <cell r="CY2014">
            <v>0</v>
          </cell>
          <cell r="CZ2014">
            <v>8.3090700000000002</v>
          </cell>
          <cell r="DA2014">
            <v>0.76700000000000002</v>
          </cell>
          <cell r="DB2014">
            <v>0</v>
          </cell>
          <cell r="DC2014">
            <v>0.72299999999999998</v>
          </cell>
        </row>
        <row r="2015">
          <cell r="C2015" t="str">
            <v>WT8x25</v>
          </cell>
          <cell r="D2015" t="str">
            <v>F</v>
          </cell>
          <cell r="E2015">
            <v>25</v>
          </cell>
          <cell r="F2015">
            <v>7.37</v>
          </cell>
          <cell r="G2015">
            <v>8.1300000000000008</v>
          </cell>
          <cell r="H2015">
            <v>0</v>
          </cell>
          <cell r="I2015">
            <v>0</v>
          </cell>
          <cell r="J2015">
            <v>7.07</v>
          </cell>
          <cell r="K2015">
            <v>0</v>
          </cell>
          <cell r="L2015">
            <v>0</v>
          </cell>
          <cell r="M2015">
            <v>0.38</v>
          </cell>
          <cell r="N2015">
            <v>0.63</v>
          </cell>
          <cell r="O2015">
            <v>0</v>
          </cell>
          <cell r="P2015">
            <v>0</v>
          </cell>
          <cell r="Q2015">
            <v>0</v>
          </cell>
          <cell r="R2015">
            <v>1.03</v>
          </cell>
          <cell r="S2015">
            <v>1.3125</v>
          </cell>
          <cell r="T2015">
            <v>0</v>
          </cell>
          <cell r="V2015">
            <v>0</v>
          </cell>
          <cell r="W2015">
            <v>1.89</v>
          </cell>
          <cell r="X2015">
            <v>0</v>
          </cell>
          <cell r="Y2015">
            <v>0</v>
          </cell>
          <cell r="Z2015">
            <v>0.52100000000000002</v>
          </cell>
          <cell r="AA2015">
            <v>0</v>
          </cell>
          <cell r="AB2015">
            <v>0</v>
          </cell>
          <cell r="AC2015">
            <v>18.7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42.3</v>
          </cell>
          <cell r="AJ2015">
            <v>12</v>
          </cell>
          <cell r="AK2015">
            <v>6.78</v>
          </cell>
          <cell r="AL2015">
            <v>2.4</v>
          </cell>
          <cell r="AM2015">
            <v>18.600000000000001</v>
          </cell>
          <cell r="AN2015">
            <v>8.15</v>
          </cell>
          <cell r="AO2015">
            <v>5.26</v>
          </cell>
          <cell r="AP2015">
            <v>1.59</v>
          </cell>
          <cell r="AQ2015">
            <v>0</v>
          </cell>
          <cell r="AR2015">
            <v>0.76</v>
          </cell>
          <cell r="AS2015">
            <v>1.34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3.28</v>
          </cell>
          <cell r="AZ2015">
            <v>0.76900000000000002</v>
          </cell>
          <cell r="BA2015">
            <v>0</v>
          </cell>
          <cell r="BB2015">
            <v>0.82599999999999996</v>
          </cell>
          <cell r="BD2015" t="str">
            <v>WT205x37.5</v>
          </cell>
          <cell r="BE2015" t="str">
            <v>WT205x37.5</v>
          </cell>
          <cell r="BF2015">
            <v>37.300000000000004</v>
          </cell>
          <cell r="BG2015">
            <v>47.585738970000001</v>
          </cell>
          <cell r="BH2015">
            <v>20.658330000000003</v>
          </cell>
          <cell r="BI2015">
            <v>0</v>
          </cell>
          <cell r="BJ2015">
            <v>0</v>
          </cell>
          <cell r="BK2015">
            <v>17.964870000000001</v>
          </cell>
          <cell r="BL2015">
            <v>0</v>
          </cell>
          <cell r="BM2015">
            <v>0</v>
          </cell>
          <cell r="BN2015">
            <v>0.96557999999999999</v>
          </cell>
          <cell r="BO2015">
            <v>1.60083</v>
          </cell>
          <cell r="BP2015">
            <v>0</v>
          </cell>
          <cell r="BQ2015">
            <v>0</v>
          </cell>
          <cell r="BR2015">
            <v>0</v>
          </cell>
          <cell r="BS2015">
            <v>2.6172300000000002</v>
          </cell>
          <cell r="BT2015">
            <v>3.3350624999999998</v>
          </cell>
          <cell r="BU2015">
            <v>0</v>
          </cell>
          <cell r="BW2015">
            <v>0</v>
          </cell>
          <cell r="BX2015">
            <v>4.8024899999999997</v>
          </cell>
          <cell r="BY2015">
            <v>0</v>
          </cell>
          <cell r="BZ2015">
            <v>0</v>
          </cell>
          <cell r="CA2015">
            <v>1.323861</v>
          </cell>
          <cell r="CB2015">
            <v>0</v>
          </cell>
          <cell r="CC2015">
            <v>0</v>
          </cell>
          <cell r="CD2015">
            <v>18.7</v>
          </cell>
          <cell r="CE2015">
            <v>0</v>
          </cell>
          <cell r="CF2015">
            <v>0</v>
          </cell>
          <cell r="CG2015">
            <v>0</v>
          </cell>
          <cell r="CH2015">
            <v>0</v>
          </cell>
          <cell r="CI2015">
            <v>0</v>
          </cell>
          <cell r="CJ2015">
            <v>1763.43325936269</v>
          </cell>
          <cell r="CK2015">
            <v>196.87711705199999</v>
          </cell>
          <cell r="CL2015">
            <v>111.23557113438</v>
          </cell>
          <cell r="CM2015">
            <v>6.0983999999999998</v>
          </cell>
          <cell r="CN2015">
            <v>775.41036936515468</v>
          </cell>
          <cell r="CO2015">
            <v>133.71237533114999</v>
          </cell>
          <cell r="CP2015">
            <v>86.297802974459998</v>
          </cell>
          <cell r="CQ2015">
            <v>4.0401899999999999</v>
          </cell>
          <cell r="CR2015">
            <v>0</v>
          </cell>
          <cell r="CS2015">
            <v>31.68343444717836</v>
          </cell>
          <cell r="CT2015">
            <v>360.68890939630035</v>
          </cell>
          <cell r="CU2015">
            <v>0</v>
          </cell>
          <cell r="CV2015">
            <v>0</v>
          </cell>
          <cell r="CW2015">
            <v>0</v>
          </cell>
          <cell r="CX2015">
            <v>0</v>
          </cell>
          <cell r="CY2015">
            <v>0</v>
          </cell>
          <cell r="CZ2015">
            <v>8.3344799999999992</v>
          </cell>
          <cell r="DA2015">
            <v>0.76900000000000002</v>
          </cell>
          <cell r="DB2015">
            <v>0</v>
          </cell>
          <cell r="DC2015">
            <v>0.82400000000000007</v>
          </cell>
        </row>
        <row r="2016">
          <cell r="C2016" t="str">
            <v>WT8x28.5</v>
          </cell>
          <cell r="D2016" t="str">
            <v>F</v>
          </cell>
          <cell r="E2016">
            <v>28.5</v>
          </cell>
          <cell r="F2016">
            <v>8.39</v>
          </cell>
          <cell r="G2016">
            <v>8.2200000000000006</v>
          </cell>
          <cell r="H2016">
            <v>0</v>
          </cell>
          <cell r="I2016">
            <v>0</v>
          </cell>
          <cell r="J2016">
            <v>7.12</v>
          </cell>
          <cell r="K2016">
            <v>0</v>
          </cell>
          <cell r="L2016">
            <v>0</v>
          </cell>
          <cell r="M2016">
            <v>0.43</v>
          </cell>
          <cell r="N2016">
            <v>0.71499999999999997</v>
          </cell>
          <cell r="O2016">
            <v>0</v>
          </cell>
          <cell r="P2016">
            <v>0</v>
          </cell>
          <cell r="Q2016">
            <v>0</v>
          </cell>
          <cell r="R2016">
            <v>1.1200000000000001</v>
          </cell>
          <cell r="S2016">
            <v>1.375</v>
          </cell>
          <cell r="T2016">
            <v>0</v>
          </cell>
          <cell r="V2016">
            <v>0</v>
          </cell>
          <cell r="W2016">
            <v>1.94</v>
          </cell>
          <cell r="X2016">
            <v>0</v>
          </cell>
          <cell r="Y2016">
            <v>0</v>
          </cell>
          <cell r="Z2016">
            <v>0.58899999999999997</v>
          </cell>
          <cell r="AA2016">
            <v>0</v>
          </cell>
          <cell r="AB2016">
            <v>0</v>
          </cell>
          <cell r="AC2016">
            <v>16.5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48.7</v>
          </cell>
          <cell r="AJ2016">
            <v>13.8</v>
          </cell>
          <cell r="AK2016">
            <v>7.77</v>
          </cell>
          <cell r="AL2016">
            <v>2.41</v>
          </cell>
          <cell r="AM2016">
            <v>21.6</v>
          </cell>
          <cell r="AN2016">
            <v>9.42</v>
          </cell>
          <cell r="AO2016">
            <v>6.06</v>
          </cell>
          <cell r="AP2016">
            <v>1.6</v>
          </cell>
          <cell r="AQ2016">
            <v>0</v>
          </cell>
          <cell r="AR2016">
            <v>1.1000000000000001</v>
          </cell>
          <cell r="AS2016">
            <v>1.99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3.3</v>
          </cell>
          <cell r="AZ2016">
            <v>0.77</v>
          </cell>
          <cell r="BA2016">
            <v>0</v>
          </cell>
          <cell r="BB2016">
            <v>0.94199999999999995</v>
          </cell>
          <cell r="BD2016" t="str">
            <v>WT205x42.5</v>
          </cell>
          <cell r="BE2016" t="str">
            <v>WT205x42.5</v>
          </cell>
          <cell r="BF2016">
            <v>42.5</v>
          </cell>
          <cell r="BG2016">
            <v>54.171553590000002</v>
          </cell>
          <cell r="BH2016">
            <v>20.88702</v>
          </cell>
          <cell r="BI2016">
            <v>0</v>
          </cell>
          <cell r="BJ2016">
            <v>0</v>
          </cell>
          <cell r="BK2016">
            <v>18.091919999999998</v>
          </cell>
          <cell r="BL2016">
            <v>0</v>
          </cell>
          <cell r="BM2016">
            <v>0</v>
          </cell>
          <cell r="BN2016">
            <v>1.09263</v>
          </cell>
          <cell r="BO2016">
            <v>1.8168149999999998</v>
          </cell>
          <cell r="BP2016">
            <v>0</v>
          </cell>
          <cell r="BQ2016">
            <v>0</v>
          </cell>
          <cell r="BR2016">
            <v>0</v>
          </cell>
          <cell r="BS2016">
            <v>2.84592</v>
          </cell>
          <cell r="BT2016">
            <v>3.4938750000000001</v>
          </cell>
          <cell r="BU2016">
            <v>0</v>
          </cell>
          <cell r="BW2016">
            <v>0</v>
          </cell>
          <cell r="BX2016">
            <v>4.9295399999999994</v>
          </cell>
          <cell r="BY2016">
            <v>0</v>
          </cell>
          <cell r="BZ2016">
            <v>0</v>
          </cell>
          <cell r="CA2016">
            <v>1.4966489999999999</v>
          </cell>
          <cell r="CB2016">
            <v>0</v>
          </cell>
          <cell r="CC2016">
            <v>0</v>
          </cell>
          <cell r="CD2016">
            <v>16.5</v>
          </cell>
          <cell r="CE2016">
            <v>0</v>
          </cell>
          <cell r="CF2016">
            <v>0</v>
          </cell>
          <cell r="CG2016">
            <v>0</v>
          </cell>
          <cell r="CH2016">
            <v>0</v>
          </cell>
          <cell r="CI2016">
            <v>0</v>
          </cell>
          <cell r="CJ2016">
            <v>2030.2411283915608</v>
          </cell>
          <cell r="CK2016">
            <v>226.40868460979999</v>
          </cell>
          <cell r="CL2016">
            <v>127.47793329116999</v>
          </cell>
          <cell r="CM2016">
            <v>6.1238099999999998</v>
          </cell>
          <cell r="CN2016">
            <v>900.4765579724376</v>
          </cell>
          <cell r="CO2016">
            <v>154.54853688582</v>
          </cell>
          <cell r="CP2016">
            <v>99.422944111259994</v>
          </cell>
          <cell r="CQ2016">
            <v>4.0655999999999999</v>
          </cell>
          <cell r="CR2016">
            <v>0</v>
          </cell>
          <cell r="CS2016">
            <v>45.857602489337104</v>
          </cell>
          <cell r="CT2016">
            <v>535.64994753629674</v>
          </cell>
          <cell r="CU2016">
            <v>0</v>
          </cell>
          <cell r="CV2016">
            <v>0</v>
          </cell>
          <cell r="CW2016">
            <v>0</v>
          </cell>
          <cell r="CX2016">
            <v>0</v>
          </cell>
          <cell r="CY2016">
            <v>0</v>
          </cell>
          <cell r="CZ2016">
            <v>8.3852999999999991</v>
          </cell>
          <cell r="DA2016">
            <v>0.77</v>
          </cell>
          <cell r="DB2016">
            <v>0</v>
          </cell>
          <cell r="DC2016">
            <v>0.94</v>
          </cell>
        </row>
        <row r="2017">
          <cell r="C2017" t="str">
            <v>WT8x33.5</v>
          </cell>
          <cell r="D2017" t="str">
            <v>F</v>
          </cell>
          <cell r="E2017">
            <v>33.5</v>
          </cell>
          <cell r="F2017">
            <v>9.98</v>
          </cell>
          <cell r="G2017">
            <v>8.16</v>
          </cell>
          <cell r="H2017">
            <v>0</v>
          </cell>
          <cell r="I2017">
            <v>0</v>
          </cell>
          <cell r="J2017">
            <v>10.199999999999999</v>
          </cell>
          <cell r="K2017">
            <v>0</v>
          </cell>
          <cell r="L2017">
            <v>0</v>
          </cell>
          <cell r="M2017">
            <v>0.39500000000000002</v>
          </cell>
          <cell r="N2017">
            <v>0.66500000000000004</v>
          </cell>
          <cell r="O2017">
            <v>0</v>
          </cell>
          <cell r="P2017">
            <v>0</v>
          </cell>
          <cell r="Q2017">
            <v>0</v>
          </cell>
          <cell r="R2017">
            <v>1.37</v>
          </cell>
          <cell r="S2017">
            <v>1.5625</v>
          </cell>
          <cell r="T2017">
            <v>0</v>
          </cell>
          <cell r="V2017">
            <v>0</v>
          </cell>
          <cell r="W2017">
            <v>1.55</v>
          </cell>
          <cell r="X2017">
            <v>0</v>
          </cell>
          <cell r="Y2017">
            <v>0</v>
          </cell>
          <cell r="Z2017">
            <v>0.48799999999999999</v>
          </cell>
          <cell r="AA2017">
            <v>0</v>
          </cell>
          <cell r="AB2017">
            <v>0</v>
          </cell>
          <cell r="AC2017">
            <v>17.2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48.7</v>
          </cell>
          <cell r="AJ2017">
            <v>13.1</v>
          </cell>
          <cell r="AK2017">
            <v>7.36</v>
          </cell>
          <cell r="AL2017">
            <v>2.21</v>
          </cell>
          <cell r="AM2017">
            <v>59.5</v>
          </cell>
          <cell r="AN2017">
            <v>17.7</v>
          </cell>
          <cell r="AO2017">
            <v>11.6</v>
          </cell>
          <cell r="AP2017">
            <v>2.44</v>
          </cell>
          <cell r="AQ2017">
            <v>0</v>
          </cell>
          <cell r="AR2017">
            <v>1.31</v>
          </cell>
          <cell r="AS2017">
            <v>3.01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3.51</v>
          </cell>
          <cell r="AZ2017">
            <v>0.88</v>
          </cell>
          <cell r="BA2017">
            <v>0</v>
          </cell>
          <cell r="BB2017">
            <v>0.86299999999999999</v>
          </cell>
          <cell r="BD2017" t="str">
            <v>WT205x50</v>
          </cell>
          <cell r="BE2017" t="str">
            <v>WT205x50</v>
          </cell>
          <cell r="BF2017">
            <v>49.9</v>
          </cell>
          <cell r="BG2017">
            <v>64.437676379999999</v>
          </cell>
          <cell r="BH2017">
            <v>20.734559999999998</v>
          </cell>
          <cell r="BI2017">
            <v>0</v>
          </cell>
          <cell r="BJ2017">
            <v>0</v>
          </cell>
          <cell r="BK2017">
            <v>25.918199999999999</v>
          </cell>
          <cell r="BL2017">
            <v>0</v>
          </cell>
          <cell r="BM2017">
            <v>0</v>
          </cell>
          <cell r="BN2017">
            <v>1.003695</v>
          </cell>
          <cell r="BO2017">
            <v>1.689765</v>
          </cell>
          <cell r="BP2017">
            <v>0</v>
          </cell>
          <cell r="BQ2017">
            <v>0</v>
          </cell>
          <cell r="BR2017">
            <v>0</v>
          </cell>
          <cell r="BS2017">
            <v>3.4811700000000001</v>
          </cell>
          <cell r="BT2017">
            <v>3.9703124999999999</v>
          </cell>
          <cell r="BU2017">
            <v>0</v>
          </cell>
          <cell r="BW2017">
            <v>0</v>
          </cell>
          <cell r="BX2017">
            <v>3.9385500000000002</v>
          </cell>
          <cell r="BY2017">
            <v>0</v>
          </cell>
          <cell r="BZ2017">
            <v>0</v>
          </cell>
          <cell r="CA2017">
            <v>1.240008</v>
          </cell>
          <cell r="CB2017">
            <v>0</v>
          </cell>
          <cell r="CC2017">
            <v>0</v>
          </cell>
          <cell r="CD2017">
            <v>17.2</v>
          </cell>
          <cell r="CE2017">
            <v>0</v>
          </cell>
          <cell r="CF2017">
            <v>0</v>
          </cell>
          <cell r="CG2017">
            <v>0</v>
          </cell>
          <cell r="CH2017">
            <v>0</v>
          </cell>
          <cell r="CI2017">
            <v>0</v>
          </cell>
          <cell r="CJ2017">
            <v>2030.2411283915608</v>
          </cell>
          <cell r="CK2017">
            <v>214.92418611509999</v>
          </cell>
          <cell r="CL2017">
            <v>120.75129845856</v>
          </cell>
          <cell r="CM2017">
            <v>5.6156099999999993</v>
          </cell>
          <cell r="CN2017">
            <v>2480.4794073777794</v>
          </cell>
          <cell r="CO2017">
            <v>290.39374765169998</v>
          </cell>
          <cell r="CP2017">
            <v>190.31454648359997</v>
          </cell>
          <cell r="CQ2017">
            <v>6.2000399999999996</v>
          </cell>
          <cell r="CR2017">
            <v>0</v>
          </cell>
          <cell r="CS2017">
            <v>54.612235691846912</v>
          </cell>
          <cell r="CT2017">
            <v>810.20419200213735</v>
          </cell>
          <cell r="CU2017">
            <v>0</v>
          </cell>
          <cell r="CV2017">
            <v>0</v>
          </cell>
          <cell r="CW2017">
            <v>0</v>
          </cell>
          <cell r="CX2017">
            <v>0</v>
          </cell>
          <cell r="CY2017">
            <v>0</v>
          </cell>
          <cell r="CZ2017">
            <v>8.9189099999999986</v>
          </cell>
          <cell r="DA2017">
            <v>0.88</v>
          </cell>
          <cell r="DB2017">
            <v>0</v>
          </cell>
          <cell r="DC2017">
            <v>0.86099999999999999</v>
          </cell>
        </row>
        <row r="2018">
          <cell r="C2018" t="str">
            <v>WT8x38.5</v>
          </cell>
          <cell r="D2018" t="str">
            <v>F</v>
          </cell>
          <cell r="E2018">
            <v>38.5</v>
          </cell>
          <cell r="F2018">
            <v>11.5</v>
          </cell>
          <cell r="G2018">
            <v>8.26</v>
          </cell>
          <cell r="H2018">
            <v>0</v>
          </cell>
          <cell r="I2018">
            <v>0</v>
          </cell>
          <cell r="J2018">
            <v>10.3</v>
          </cell>
          <cell r="K2018">
            <v>0</v>
          </cell>
          <cell r="L2018">
            <v>0</v>
          </cell>
          <cell r="M2018">
            <v>0.45500000000000002</v>
          </cell>
          <cell r="N2018">
            <v>0.76</v>
          </cell>
          <cell r="O2018">
            <v>0</v>
          </cell>
          <cell r="P2018">
            <v>0</v>
          </cell>
          <cell r="Q2018">
            <v>0</v>
          </cell>
          <cell r="R2018">
            <v>1.47</v>
          </cell>
          <cell r="S2018">
            <v>1.625</v>
          </cell>
          <cell r="T2018">
            <v>0</v>
          </cell>
          <cell r="V2018">
            <v>0</v>
          </cell>
          <cell r="W2018">
            <v>1.62</v>
          </cell>
          <cell r="X2018">
            <v>0</v>
          </cell>
          <cell r="Y2018">
            <v>0</v>
          </cell>
          <cell r="Z2018">
            <v>0.55600000000000005</v>
          </cell>
          <cell r="AA2018">
            <v>0</v>
          </cell>
          <cell r="AB2018">
            <v>0</v>
          </cell>
          <cell r="AC2018">
            <v>14.9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57</v>
          </cell>
          <cell r="AJ2018">
            <v>15.4</v>
          </cell>
          <cell r="AK2018">
            <v>8.59</v>
          </cell>
          <cell r="AL2018">
            <v>2.23</v>
          </cell>
          <cell r="AM2018">
            <v>69.2</v>
          </cell>
          <cell r="AN2018">
            <v>20.6</v>
          </cell>
          <cell r="AO2018">
            <v>13.4</v>
          </cell>
          <cell r="AP2018">
            <v>2.46</v>
          </cell>
          <cell r="AQ2018">
            <v>0</v>
          </cell>
          <cell r="AR2018">
            <v>1.93</v>
          </cell>
          <cell r="AS2018">
            <v>4.6100000000000003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3.54</v>
          </cell>
          <cell r="AZ2018">
            <v>0.877</v>
          </cell>
          <cell r="BA2018">
            <v>0</v>
          </cell>
          <cell r="BB2018">
            <v>0.99</v>
          </cell>
          <cell r="BD2018" t="str">
            <v>WT205x57</v>
          </cell>
          <cell r="BE2018" t="str">
            <v>WT205x57</v>
          </cell>
          <cell r="BF2018">
            <v>57.300000000000004</v>
          </cell>
          <cell r="BG2018">
            <v>74.251831499999994</v>
          </cell>
          <cell r="BH2018">
            <v>20.988659999999999</v>
          </cell>
          <cell r="BI2018">
            <v>0</v>
          </cell>
          <cell r="BJ2018">
            <v>0</v>
          </cell>
          <cell r="BK2018">
            <v>26.1723</v>
          </cell>
          <cell r="BL2018">
            <v>0</v>
          </cell>
          <cell r="BM2018">
            <v>0</v>
          </cell>
          <cell r="BN2018">
            <v>1.156155</v>
          </cell>
          <cell r="BO2018">
            <v>1.93116</v>
          </cell>
          <cell r="BP2018">
            <v>0</v>
          </cell>
          <cell r="BQ2018">
            <v>0</v>
          </cell>
          <cell r="BR2018">
            <v>0</v>
          </cell>
          <cell r="BS2018">
            <v>3.7352699999999999</v>
          </cell>
          <cell r="BT2018">
            <v>4.1291250000000002</v>
          </cell>
          <cell r="BU2018">
            <v>0</v>
          </cell>
          <cell r="BW2018">
            <v>0</v>
          </cell>
          <cell r="BX2018">
            <v>4.1164199999999997</v>
          </cell>
          <cell r="BY2018">
            <v>0</v>
          </cell>
          <cell r="BZ2018">
            <v>0</v>
          </cell>
          <cell r="CA2018">
            <v>1.4127960000000002</v>
          </cell>
          <cell r="CB2018">
            <v>0</v>
          </cell>
          <cell r="CC2018">
            <v>0</v>
          </cell>
          <cell r="CD2018">
            <v>14.9</v>
          </cell>
          <cell r="CE2018">
            <v>0</v>
          </cell>
          <cell r="CF2018">
            <v>0</v>
          </cell>
          <cell r="CG2018">
            <v>0</v>
          </cell>
          <cell r="CH2018">
            <v>0</v>
          </cell>
          <cell r="CI2018">
            <v>0</v>
          </cell>
          <cell r="CJ2018">
            <v>2376.2575835383768</v>
          </cell>
          <cell r="CK2018">
            <v>252.65896688339998</v>
          </cell>
          <cell r="CL2018">
            <v>140.93120295639</v>
          </cell>
          <cell r="CM2018">
            <v>5.6664300000000001</v>
          </cell>
          <cell r="CN2018">
            <v>2884.8600838746611</v>
          </cell>
          <cell r="CO2018">
            <v>337.97238427259998</v>
          </cell>
          <cell r="CP2018">
            <v>219.8461140414</v>
          </cell>
          <cell r="CQ2018">
            <v>6.2508599999999994</v>
          </cell>
          <cell r="CR2018">
            <v>0</v>
          </cell>
          <cell r="CS2018">
            <v>80.459248004018718</v>
          </cell>
          <cell r="CT2018">
            <v>1240.8775166544365</v>
          </cell>
          <cell r="CU2018">
            <v>0</v>
          </cell>
          <cell r="CV2018">
            <v>0</v>
          </cell>
          <cell r="CW2018">
            <v>0</v>
          </cell>
          <cell r="CX2018">
            <v>0</v>
          </cell>
          <cell r="CY2018">
            <v>0</v>
          </cell>
          <cell r="CZ2018">
            <v>8.9951399999999992</v>
          </cell>
          <cell r="DA2018">
            <v>0.877</v>
          </cell>
          <cell r="DB2018">
            <v>0</v>
          </cell>
          <cell r="DC2018">
            <v>0.98799999999999999</v>
          </cell>
        </row>
        <row r="2019">
          <cell r="C2019" t="str">
            <v>WT8x44.5</v>
          </cell>
          <cell r="D2019" t="str">
            <v>F</v>
          </cell>
          <cell r="E2019">
            <v>44.5</v>
          </cell>
          <cell r="F2019">
            <v>13.2</v>
          </cell>
          <cell r="G2019">
            <v>8.3800000000000008</v>
          </cell>
          <cell r="H2019">
            <v>0</v>
          </cell>
          <cell r="I2019">
            <v>0</v>
          </cell>
          <cell r="J2019">
            <v>10.4</v>
          </cell>
          <cell r="K2019">
            <v>0</v>
          </cell>
          <cell r="L2019">
            <v>0</v>
          </cell>
          <cell r="M2019">
            <v>0.52500000000000002</v>
          </cell>
          <cell r="N2019">
            <v>0.875</v>
          </cell>
          <cell r="O2019">
            <v>0</v>
          </cell>
          <cell r="P2019">
            <v>0</v>
          </cell>
          <cell r="Q2019">
            <v>0</v>
          </cell>
          <cell r="R2019">
            <v>1.58</v>
          </cell>
          <cell r="S2019">
            <v>1.75</v>
          </cell>
          <cell r="T2019">
            <v>0</v>
          </cell>
          <cell r="V2019">
            <v>0</v>
          </cell>
          <cell r="W2019">
            <v>1.69</v>
          </cell>
          <cell r="X2019">
            <v>0</v>
          </cell>
          <cell r="Y2019">
            <v>0</v>
          </cell>
          <cell r="Z2019">
            <v>0.63800000000000001</v>
          </cell>
          <cell r="AA2019">
            <v>0</v>
          </cell>
          <cell r="AB2019">
            <v>0</v>
          </cell>
          <cell r="AC2019">
            <v>12.9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67.3</v>
          </cell>
          <cell r="AJ2019">
            <v>18.2</v>
          </cell>
          <cell r="AK2019">
            <v>10.1</v>
          </cell>
          <cell r="AL2019">
            <v>2.2599999999999998</v>
          </cell>
          <cell r="AM2019">
            <v>81.3</v>
          </cell>
          <cell r="AN2019">
            <v>24.1</v>
          </cell>
          <cell r="AO2019">
            <v>15.7</v>
          </cell>
          <cell r="AP2019">
            <v>2.48</v>
          </cell>
          <cell r="AQ2019">
            <v>0</v>
          </cell>
          <cell r="AR2019">
            <v>2.91</v>
          </cell>
          <cell r="AS2019">
            <v>7.19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3.58</v>
          </cell>
          <cell r="AZ2019">
            <v>0.878</v>
          </cell>
          <cell r="BA2019">
            <v>0</v>
          </cell>
          <cell r="BB2019">
            <v>1</v>
          </cell>
          <cell r="BD2019" t="str">
            <v>WT205x66</v>
          </cell>
          <cell r="BE2019" t="str">
            <v>WT205x66</v>
          </cell>
          <cell r="BF2019">
            <v>66.3</v>
          </cell>
          <cell r="BG2019">
            <v>85.228189199999989</v>
          </cell>
          <cell r="BH2019">
            <v>21.293580000000002</v>
          </cell>
          <cell r="BI2019">
            <v>0</v>
          </cell>
          <cell r="BJ2019">
            <v>0</v>
          </cell>
          <cell r="BK2019">
            <v>26.426400000000001</v>
          </cell>
          <cell r="BL2019">
            <v>0</v>
          </cell>
          <cell r="BM2019">
            <v>0</v>
          </cell>
          <cell r="BN2019">
            <v>1.334025</v>
          </cell>
          <cell r="BO2019">
            <v>2.2233749999999999</v>
          </cell>
          <cell r="BP2019">
            <v>0</v>
          </cell>
          <cell r="BQ2019">
            <v>0</v>
          </cell>
          <cell r="BR2019">
            <v>0</v>
          </cell>
          <cell r="BS2019">
            <v>4.01478</v>
          </cell>
          <cell r="BT2019">
            <v>4.4467499999999998</v>
          </cell>
          <cell r="BU2019">
            <v>0</v>
          </cell>
          <cell r="BW2019">
            <v>0</v>
          </cell>
          <cell r="BX2019">
            <v>4.2942900000000002</v>
          </cell>
          <cell r="BY2019">
            <v>0</v>
          </cell>
          <cell r="BZ2019">
            <v>0</v>
          </cell>
          <cell r="CA2019">
            <v>1.6211579999999999</v>
          </cell>
          <cell r="CB2019">
            <v>0</v>
          </cell>
          <cell r="CC2019">
            <v>0</v>
          </cell>
          <cell r="CD2019">
            <v>12.9</v>
          </cell>
          <cell r="CE2019">
            <v>0</v>
          </cell>
          <cell r="CF2019">
            <v>0</v>
          </cell>
          <cell r="CG2019">
            <v>0</v>
          </cell>
          <cell r="CH2019">
            <v>0</v>
          </cell>
          <cell r="CI2019">
            <v>0</v>
          </cell>
          <cell r="CJ2019">
            <v>2805.6514977567149</v>
          </cell>
          <cell r="CK2019">
            <v>298.59696086219998</v>
          </cell>
          <cell r="CL2019">
            <v>165.70490685209998</v>
          </cell>
          <cell r="CM2019">
            <v>5.742659999999999</v>
          </cell>
          <cell r="CN2019">
            <v>3389.2937112573691</v>
          </cell>
          <cell r="CO2019">
            <v>395.39487674610001</v>
          </cell>
          <cell r="CP2019">
            <v>257.5808948097</v>
          </cell>
          <cell r="CQ2019">
            <v>6.3016800000000002</v>
          </cell>
          <cell r="CR2019">
            <v>0</v>
          </cell>
          <cell r="CS2019">
            <v>121.31420294906451</v>
          </cell>
          <cell r="CT2019">
            <v>1935.3382526562684</v>
          </cell>
          <cell r="CU2019">
            <v>0</v>
          </cell>
          <cell r="CV2019">
            <v>0</v>
          </cell>
          <cell r="CW2019">
            <v>0</v>
          </cell>
          <cell r="CX2019">
            <v>0</v>
          </cell>
          <cell r="CY2019">
            <v>0</v>
          </cell>
          <cell r="CZ2019">
            <v>9.0967800000000008</v>
          </cell>
          <cell r="DA2019">
            <v>0.878</v>
          </cell>
          <cell r="DB2019">
            <v>0</v>
          </cell>
          <cell r="DC2019">
            <v>1</v>
          </cell>
        </row>
        <row r="2020">
          <cell r="C2020" t="str">
            <v>WT8x50</v>
          </cell>
          <cell r="D2020" t="str">
            <v>F</v>
          </cell>
          <cell r="E2020">
            <v>50</v>
          </cell>
          <cell r="F2020">
            <v>14.9</v>
          </cell>
          <cell r="G2020">
            <v>8.48</v>
          </cell>
          <cell r="H2020">
            <v>0</v>
          </cell>
          <cell r="I2020">
            <v>0</v>
          </cell>
          <cell r="J2020">
            <v>10.4</v>
          </cell>
          <cell r="K2020">
            <v>0</v>
          </cell>
          <cell r="L2020">
            <v>0</v>
          </cell>
          <cell r="M2020">
            <v>0.58499999999999996</v>
          </cell>
          <cell r="N2020">
            <v>0.98499999999999999</v>
          </cell>
          <cell r="O2020">
            <v>0</v>
          </cell>
          <cell r="P2020">
            <v>0</v>
          </cell>
          <cell r="Q2020">
            <v>0</v>
          </cell>
          <cell r="R2020">
            <v>1.69</v>
          </cell>
          <cell r="S2020">
            <v>1.875</v>
          </cell>
          <cell r="T2020">
            <v>0</v>
          </cell>
          <cell r="V2020">
            <v>0</v>
          </cell>
          <cell r="W2020">
            <v>1.75</v>
          </cell>
          <cell r="X2020">
            <v>0</v>
          </cell>
          <cell r="Y2020">
            <v>0</v>
          </cell>
          <cell r="Z2020">
            <v>0.71299999999999997</v>
          </cell>
          <cell r="AA2020">
            <v>0</v>
          </cell>
          <cell r="AB2020">
            <v>0</v>
          </cell>
          <cell r="AC2020">
            <v>11.6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76.8</v>
          </cell>
          <cell r="AJ2020">
            <v>20.8</v>
          </cell>
          <cell r="AK2020">
            <v>11.4</v>
          </cell>
          <cell r="AL2020">
            <v>2.27</v>
          </cell>
          <cell r="AM2020">
            <v>93.1</v>
          </cell>
          <cell r="AN2020">
            <v>27.5</v>
          </cell>
          <cell r="AO2020">
            <v>17.899999999999999</v>
          </cell>
          <cell r="AP2020">
            <v>2.5</v>
          </cell>
          <cell r="AQ2020">
            <v>0</v>
          </cell>
          <cell r="AR2020">
            <v>4.09</v>
          </cell>
          <cell r="AS2020">
            <v>10.4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3.6</v>
          </cell>
          <cell r="AZ2020">
            <v>0.878</v>
          </cell>
          <cell r="BA2020">
            <v>0</v>
          </cell>
          <cell r="BB2020">
            <v>1</v>
          </cell>
          <cell r="BD2020" t="str">
            <v>WT205x74.5</v>
          </cell>
          <cell r="BE2020" t="str">
            <v>WT205x74.5</v>
          </cell>
          <cell r="BF2020">
            <v>74.5</v>
          </cell>
          <cell r="BG2020">
            <v>96.204546899999997</v>
          </cell>
          <cell r="BH2020">
            <v>21.54768</v>
          </cell>
          <cell r="BI2020">
            <v>0</v>
          </cell>
          <cell r="BJ2020">
            <v>0</v>
          </cell>
          <cell r="BK2020">
            <v>26.426400000000001</v>
          </cell>
          <cell r="BL2020">
            <v>0</v>
          </cell>
          <cell r="BM2020">
            <v>0</v>
          </cell>
          <cell r="BN2020">
            <v>1.4864849999999998</v>
          </cell>
          <cell r="BO2020">
            <v>2.502885</v>
          </cell>
          <cell r="BP2020">
            <v>0</v>
          </cell>
          <cell r="BQ2020">
            <v>0</v>
          </cell>
          <cell r="BR2020">
            <v>0</v>
          </cell>
          <cell r="BS2020">
            <v>4.2942900000000002</v>
          </cell>
          <cell r="BT2020">
            <v>4.7643750000000002</v>
          </cell>
          <cell r="BU2020">
            <v>0</v>
          </cell>
          <cell r="BW2020">
            <v>0</v>
          </cell>
          <cell r="BX2020">
            <v>4.4467499999999998</v>
          </cell>
          <cell r="BY2020">
            <v>0</v>
          </cell>
          <cell r="BZ2020">
            <v>0</v>
          </cell>
          <cell r="CA2020">
            <v>1.8117329999999998</v>
          </cell>
          <cell r="CB2020">
            <v>0</v>
          </cell>
          <cell r="CC2020">
            <v>0</v>
          </cell>
          <cell r="CD2020">
            <v>11.6</v>
          </cell>
          <cell r="CE2020">
            <v>0</v>
          </cell>
          <cell r="CF2020">
            <v>0</v>
          </cell>
          <cell r="CG2020">
            <v>0</v>
          </cell>
          <cell r="CH2020">
            <v>0</v>
          </cell>
          <cell r="CI2020">
            <v>0</v>
          </cell>
          <cell r="CJ2020">
            <v>3201.6944283464445</v>
          </cell>
          <cell r="CK2020">
            <v>341.25366955679999</v>
          </cell>
          <cell r="CL2020">
            <v>187.03326119939999</v>
          </cell>
          <cell r="CM2020">
            <v>5.7680699999999998</v>
          </cell>
          <cell r="CN2020">
            <v>3881.2207197793487</v>
          </cell>
          <cell r="CO2020">
            <v>451.17672657749995</v>
          </cell>
          <cell r="CP2020">
            <v>293.67503293589994</v>
          </cell>
          <cell r="CQ2020">
            <v>6.3525</v>
          </cell>
          <cell r="CR2020">
            <v>0</v>
          </cell>
          <cell r="CS2020">
            <v>170.50690380126247</v>
          </cell>
          <cell r="CT2020">
            <v>2799.3766102399431</v>
          </cell>
          <cell r="CU2020">
            <v>0</v>
          </cell>
          <cell r="CV2020">
            <v>0</v>
          </cell>
          <cell r="CW2020">
            <v>0</v>
          </cell>
          <cell r="CX2020">
            <v>0</v>
          </cell>
          <cell r="CY2020">
            <v>0</v>
          </cell>
          <cell r="CZ2020">
            <v>9.1476000000000006</v>
          </cell>
          <cell r="DA2020">
            <v>0.878</v>
          </cell>
          <cell r="DB2020">
            <v>0</v>
          </cell>
          <cell r="DC2020">
            <v>1</v>
          </cell>
        </row>
        <row r="2021">
          <cell r="C2021" t="str">
            <v>WT9x17.5</v>
          </cell>
          <cell r="D2021" t="str">
            <v>F</v>
          </cell>
          <cell r="E2021">
            <v>17.5</v>
          </cell>
          <cell r="F2021">
            <v>5.15</v>
          </cell>
          <cell r="G2021">
            <v>8.85</v>
          </cell>
          <cell r="H2021">
            <v>0</v>
          </cell>
          <cell r="I2021">
            <v>0</v>
          </cell>
          <cell r="J2021">
            <v>6</v>
          </cell>
          <cell r="K2021">
            <v>0</v>
          </cell>
          <cell r="L2021">
            <v>0</v>
          </cell>
          <cell r="M2021">
            <v>0.3</v>
          </cell>
          <cell r="N2021">
            <v>0.42499999999999999</v>
          </cell>
          <cell r="O2021">
            <v>0</v>
          </cell>
          <cell r="P2021">
            <v>0</v>
          </cell>
          <cell r="Q2021">
            <v>0</v>
          </cell>
          <cell r="R2021">
            <v>0.82699999999999996</v>
          </cell>
          <cell r="S2021">
            <v>1.125</v>
          </cell>
          <cell r="T2021">
            <v>0</v>
          </cell>
          <cell r="V2021">
            <v>0</v>
          </cell>
          <cell r="W2021">
            <v>2.39</v>
          </cell>
          <cell r="X2021">
            <v>0</v>
          </cell>
          <cell r="Y2021">
            <v>0</v>
          </cell>
          <cell r="Z2021">
            <v>0.45</v>
          </cell>
          <cell r="AA2021">
            <v>0</v>
          </cell>
          <cell r="AB2021">
            <v>0</v>
          </cell>
          <cell r="AC2021">
            <v>26.7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40.1</v>
          </cell>
          <cell r="AJ2021">
            <v>11.2</v>
          </cell>
          <cell r="AK2021">
            <v>6.21</v>
          </cell>
          <cell r="AL2021">
            <v>2.79</v>
          </cell>
          <cell r="AM2021">
            <v>7.67</v>
          </cell>
          <cell r="AN2021">
            <v>4.0199999999999996</v>
          </cell>
          <cell r="AO2021">
            <v>2.56</v>
          </cell>
          <cell r="AP2021">
            <v>1.22</v>
          </cell>
          <cell r="AQ2021">
            <v>0</v>
          </cell>
          <cell r="AR2021">
            <v>0.252</v>
          </cell>
          <cell r="AS2021">
            <v>0.59799999999999998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3.74</v>
          </cell>
          <cell r="AZ2021">
            <v>0.66100000000000003</v>
          </cell>
          <cell r="BA2021">
            <v>0</v>
          </cell>
          <cell r="BB2021">
            <v>0.46</v>
          </cell>
          <cell r="BD2021" t="str">
            <v>WT230x26</v>
          </cell>
          <cell r="BE2021" t="str">
            <v>WT230x26</v>
          </cell>
          <cell r="BF2021">
            <v>26.1</v>
          </cell>
          <cell r="BG2021">
            <v>33.251907150000001</v>
          </cell>
          <cell r="BH2021">
            <v>22.487849999999998</v>
          </cell>
          <cell r="BI2021">
            <v>0</v>
          </cell>
          <cell r="BJ2021">
            <v>0</v>
          </cell>
          <cell r="BK2021">
            <v>15.245999999999999</v>
          </cell>
          <cell r="BL2021">
            <v>0</v>
          </cell>
          <cell r="BM2021">
            <v>0</v>
          </cell>
          <cell r="BN2021">
            <v>0.76229999999999998</v>
          </cell>
          <cell r="BO2021">
            <v>1.079925</v>
          </cell>
          <cell r="BP2021">
            <v>0</v>
          </cell>
          <cell r="BQ2021">
            <v>0</v>
          </cell>
          <cell r="BR2021">
            <v>0</v>
          </cell>
          <cell r="BS2021">
            <v>2.101407</v>
          </cell>
          <cell r="BT2021">
            <v>2.858625</v>
          </cell>
          <cell r="BU2021">
            <v>0</v>
          </cell>
          <cell r="BW2021">
            <v>0</v>
          </cell>
          <cell r="BX2021">
            <v>6.0729899999999999</v>
          </cell>
          <cell r="BY2021">
            <v>0</v>
          </cell>
          <cell r="BZ2021">
            <v>0</v>
          </cell>
          <cell r="CA2021">
            <v>1.1434500000000001</v>
          </cell>
          <cell r="CB2021">
            <v>0</v>
          </cell>
          <cell r="CC2021">
            <v>0</v>
          </cell>
          <cell r="CD2021">
            <v>26.7</v>
          </cell>
          <cell r="CE2021">
            <v>0</v>
          </cell>
          <cell r="CF2021">
            <v>0</v>
          </cell>
          <cell r="CG2021">
            <v>0</v>
          </cell>
          <cell r="CH2021">
            <v>0</v>
          </cell>
          <cell r="CI2021">
            <v>0</v>
          </cell>
          <cell r="CJ2021">
            <v>1671.7180543840161</v>
          </cell>
          <cell r="CK2021">
            <v>183.75197591519998</v>
          </cell>
          <cell r="CL2021">
            <v>101.88390807440999</v>
          </cell>
          <cell r="CM2021">
            <v>7.0893899999999999</v>
          </cell>
          <cell r="CN2021">
            <v>319.75255553928685</v>
          </cell>
          <cell r="CO2021">
            <v>65.953834212419991</v>
          </cell>
          <cell r="CP2021">
            <v>42.000451637760001</v>
          </cell>
          <cell r="CQ2021">
            <v>3.1000199999999998</v>
          </cell>
          <cell r="CR2021">
            <v>0</v>
          </cell>
          <cell r="CS2021">
            <v>10.505559843011772</v>
          </cell>
          <cell r="CT2021">
            <v>160.96415508879673</v>
          </cell>
          <cell r="CU2021">
            <v>0</v>
          </cell>
          <cell r="CV2021">
            <v>0</v>
          </cell>
          <cell r="CW2021">
            <v>0</v>
          </cell>
          <cell r="CX2021">
            <v>0</v>
          </cell>
          <cell r="CY2021">
            <v>0</v>
          </cell>
          <cell r="CZ2021">
            <v>9.5033399999999997</v>
          </cell>
          <cell r="DA2021">
            <v>0.66100000000000003</v>
          </cell>
          <cell r="DB2021">
            <v>0</v>
          </cell>
          <cell r="DC2021">
            <v>0.46</v>
          </cell>
        </row>
        <row r="2022">
          <cell r="C2022" t="str">
            <v>WT9x20</v>
          </cell>
          <cell r="D2022" t="str">
            <v>F</v>
          </cell>
          <cell r="E2022">
            <v>20</v>
          </cell>
          <cell r="F2022">
            <v>5.88</v>
          </cell>
          <cell r="G2022">
            <v>8.9499999999999993</v>
          </cell>
          <cell r="H2022">
            <v>0</v>
          </cell>
          <cell r="I2022">
            <v>0</v>
          </cell>
          <cell r="J2022">
            <v>6.02</v>
          </cell>
          <cell r="K2022">
            <v>0</v>
          </cell>
          <cell r="L2022">
            <v>0</v>
          </cell>
          <cell r="M2022">
            <v>0.315</v>
          </cell>
          <cell r="N2022">
            <v>0.52500000000000002</v>
          </cell>
          <cell r="O2022">
            <v>0</v>
          </cell>
          <cell r="P2022">
            <v>0</v>
          </cell>
          <cell r="Q2022">
            <v>0</v>
          </cell>
          <cell r="R2022">
            <v>0.92700000000000005</v>
          </cell>
          <cell r="S2022">
            <v>1.1875</v>
          </cell>
          <cell r="T2022">
            <v>0</v>
          </cell>
          <cell r="V2022">
            <v>0</v>
          </cell>
          <cell r="W2022">
            <v>2.29</v>
          </cell>
          <cell r="X2022">
            <v>0</v>
          </cell>
          <cell r="Y2022">
            <v>0</v>
          </cell>
          <cell r="Z2022">
            <v>0.48899999999999999</v>
          </cell>
          <cell r="AA2022">
            <v>0</v>
          </cell>
          <cell r="AB2022">
            <v>0</v>
          </cell>
          <cell r="AC2022">
            <v>25.5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44.8</v>
          </cell>
          <cell r="AJ2022">
            <v>12</v>
          </cell>
          <cell r="AK2022">
            <v>6.73</v>
          </cell>
          <cell r="AL2022">
            <v>2.76</v>
          </cell>
          <cell r="AM2022">
            <v>9.5500000000000007</v>
          </cell>
          <cell r="AN2022">
            <v>4.97</v>
          </cell>
          <cell r="AO2022">
            <v>3.17</v>
          </cell>
          <cell r="AP2022">
            <v>1.27</v>
          </cell>
          <cell r="AQ2022">
            <v>0</v>
          </cell>
          <cell r="AR2022">
            <v>0.40400000000000003</v>
          </cell>
          <cell r="AS2022">
            <v>0.78800000000000003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3.65</v>
          </cell>
          <cell r="AZ2022">
            <v>0.69099999999999995</v>
          </cell>
          <cell r="BA2022">
            <v>0</v>
          </cell>
          <cell r="BB2022">
            <v>0.495</v>
          </cell>
          <cell r="BD2022" t="str">
            <v>WT230x30</v>
          </cell>
          <cell r="BE2022" t="str">
            <v>WT230x30</v>
          </cell>
          <cell r="BF2022">
            <v>29.8</v>
          </cell>
          <cell r="BG2022">
            <v>37.965284279999999</v>
          </cell>
          <cell r="BH2022">
            <v>22.741949999999999</v>
          </cell>
          <cell r="BI2022">
            <v>0</v>
          </cell>
          <cell r="BJ2022">
            <v>0</v>
          </cell>
          <cell r="BK2022">
            <v>15.296819999999999</v>
          </cell>
          <cell r="BL2022">
            <v>0</v>
          </cell>
          <cell r="BM2022">
            <v>0</v>
          </cell>
          <cell r="BN2022">
            <v>0.80041499999999999</v>
          </cell>
          <cell r="BO2022">
            <v>1.334025</v>
          </cell>
          <cell r="BP2022">
            <v>0</v>
          </cell>
          <cell r="BQ2022">
            <v>0</v>
          </cell>
          <cell r="BR2022">
            <v>0</v>
          </cell>
          <cell r="BS2022">
            <v>2.3555070000000002</v>
          </cell>
          <cell r="BT2022">
            <v>3.0174374999999998</v>
          </cell>
          <cell r="BU2022">
            <v>0</v>
          </cell>
          <cell r="BW2022">
            <v>0</v>
          </cell>
          <cell r="BX2022">
            <v>5.8188899999999997</v>
          </cell>
          <cell r="BY2022">
            <v>0</v>
          </cell>
          <cell r="BZ2022">
            <v>0</v>
          </cell>
          <cell r="CA2022">
            <v>1.2425489999999999</v>
          </cell>
          <cell r="CB2022">
            <v>0</v>
          </cell>
          <cell r="CC2022">
            <v>0</v>
          </cell>
          <cell r="CD2022">
            <v>25.5</v>
          </cell>
          <cell r="CE2022">
            <v>0</v>
          </cell>
          <cell r="CF2022">
            <v>0</v>
          </cell>
          <cell r="CG2022">
            <v>0</v>
          </cell>
          <cell r="CH2022">
            <v>0</v>
          </cell>
          <cell r="CI2022">
            <v>0</v>
          </cell>
          <cell r="CJ2022">
            <v>1867.6550832020926</v>
          </cell>
          <cell r="CK2022">
            <v>196.87711705199999</v>
          </cell>
          <cell r="CL2022">
            <v>110.41524981333001</v>
          </cell>
          <cell r="CM2022">
            <v>7.0131599999999992</v>
          </cell>
          <cell r="CN2022">
            <v>398.12736706651759</v>
          </cell>
          <cell r="CO2022">
            <v>81.539939312369995</v>
          </cell>
          <cell r="CP2022">
            <v>52.008371754569993</v>
          </cell>
          <cell r="CQ2022">
            <v>3.2270699999999999</v>
          </cell>
          <cell r="CR2022">
            <v>0</v>
          </cell>
          <cell r="CS2022">
            <v>16.842246732447446</v>
          </cell>
          <cell r="CT2022">
            <v>212.10661239125724</v>
          </cell>
          <cell r="CU2022">
            <v>0</v>
          </cell>
          <cell r="CV2022">
            <v>0</v>
          </cell>
          <cell r="CW2022">
            <v>0</v>
          </cell>
          <cell r="CX2022">
            <v>0</v>
          </cell>
          <cell r="CY2022">
            <v>0</v>
          </cell>
          <cell r="CZ2022">
            <v>9.2746499999999994</v>
          </cell>
          <cell r="DA2022">
            <v>0.69099999999999995</v>
          </cell>
          <cell r="DB2022">
            <v>0</v>
          </cell>
          <cell r="DC2022">
            <v>0.495</v>
          </cell>
        </row>
        <row r="2023">
          <cell r="C2023" t="str">
            <v>WT9x23</v>
          </cell>
          <cell r="D2023" t="str">
            <v>F</v>
          </cell>
          <cell r="E2023">
            <v>23</v>
          </cell>
          <cell r="F2023">
            <v>6.77</v>
          </cell>
          <cell r="G2023">
            <v>9.0299999999999994</v>
          </cell>
          <cell r="H2023">
            <v>0</v>
          </cell>
          <cell r="I2023">
            <v>0</v>
          </cell>
          <cell r="J2023">
            <v>6.06</v>
          </cell>
          <cell r="K2023">
            <v>0</v>
          </cell>
          <cell r="L2023">
            <v>0</v>
          </cell>
          <cell r="M2023">
            <v>0.36</v>
          </cell>
          <cell r="N2023">
            <v>0.60499999999999998</v>
          </cell>
          <cell r="O2023">
            <v>0</v>
          </cell>
          <cell r="P2023">
            <v>0</v>
          </cell>
          <cell r="Q2023">
            <v>0</v>
          </cell>
          <cell r="R2023">
            <v>1.01</v>
          </cell>
          <cell r="S2023">
            <v>1.25</v>
          </cell>
          <cell r="T2023">
            <v>0</v>
          </cell>
          <cell r="V2023">
            <v>0</v>
          </cell>
          <cell r="W2023">
            <v>2.33</v>
          </cell>
          <cell r="X2023">
            <v>0</v>
          </cell>
          <cell r="Y2023">
            <v>0</v>
          </cell>
          <cell r="Z2023">
            <v>0.55800000000000005</v>
          </cell>
          <cell r="AA2023">
            <v>0</v>
          </cell>
          <cell r="AB2023">
            <v>0</v>
          </cell>
          <cell r="AC2023">
            <v>22.3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52.1</v>
          </cell>
          <cell r="AJ2023">
            <v>13.9</v>
          </cell>
          <cell r="AK2023">
            <v>7.77</v>
          </cell>
          <cell r="AL2023">
            <v>2.77</v>
          </cell>
          <cell r="AM2023">
            <v>11.3</v>
          </cell>
          <cell r="AN2023">
            <v>5.84</v>
          </cell>
          <cell r="AO2023">
            <v>3.71</v>
          </cell>
          <cell r="AP2023">
            <v>1.29</v>
          </cell>
          <cell r="AQ2023">
            <v>0</v>
          </cell>
          <cell r="AR2023">
            <v>0.60899999999999999</v>
          </cell>
          <cell r="AS2023">
            <v>1.2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3.67</v>
          </cell>
          <cell r="AZ2023">
            <v>0.69499999999999995</v>
          </cell>
          <cell r="BA2023">
            <v>0</v>
          </cell>
          <cell r="BB2023">
            <v>0.63600000000000001</v>
          </cell>
          <cell r="BD2023" t="str">
            <v>WT230x34</v>
          </cell>
          <cell r="BE2023" t="str">
            <v>WT230x34</v>
          </cell>
          <cell r="BF2023">
            <v>34.300000000000004</v>
          </cell>
          <cell r="BG2023">
            <v>43.711730369999998</v>
          </cell>
          <cell r="BH2023">
            <v>22.945229999999999</v>
          </cell>
          <cell r="BI2023">
            <v>0</v>
          </cell>
          <cell r="BJ2023">
            <v>0</v>
          </cell>
          <cell r="BK2023">
            <v>15.398459999999998</v>
          </cell>
          <cell r="BL2023">
            <v>0</v>
          </cell>
          <cell r="BM2023">
            <v>0</v>
          </cell>
          <cell r="BN2023">
            <v>0.91475999999999991</v>
          </cell>
          <cell r="BO2023">
            <v>1.5373049999999999</v>
          </cell>
          <cell r="BP2023">
            <v>0</v>
          </cell>
          <cell r="BQ2023">
            <v>0</v>
          </cell>
          <cell r="BR2023">
            <v>0</v>
          </cell>
          <cell r="BS2023">
            <v>2.5664099999999999</v>
          </cell>
          <cell r="BT2023">
            <v>3.17625</v>
          </cell>
          <cell r="BU2023">
            <v>0</v>
          </cell>
          <cell r="BW2023">
            <v>0</v>
          </cell>
          <cell r="BX2023">
            <v>5.9205300000000003</v>
          </cell>
          <cell r="BY2023">
            <v>0</v>
          </cell>
          <cell r="BZ2023">
            <v>0</v>
          </cell>
          <cell r="CA2023">
            <v>1.4178780000000002</v>
          </cell>
          <cell r="CB2023">
            <v>0</v>
          </cell>
          <cell r="CC2023">
            <v>0</v>
          </cell>
          <cell r="CD2023">
            <v>22.3</v>
          </cell>
          <cell r="CE2023">
            <v>0</v>
          </cell>
          <cell r="CF2023">
            <v>0</v>
          </cell>
          <cell r="CG2023">
            <v>0</v>
          </cell>
          <cell r="CH2023">
            <v>0</v>
          </cell>
          <cell r="CI2023">
            <v>0</v>
          </cell>
          <cell r="CJ2023">
            <v>2171.982808813148</v>
          </cell>
          <cell r="CK2023">
            <v>228.0493272519</v>
          </cell>
          <cell r="CL2023">
            <v>127.47793329116999</v>
          </cell>
          <cell r="CM2023">
            <v>7.03857</v>
          </cell>
          <cell r="CN2023">
            <v>471.08264375409931</v>
          </cell>
          <cell r="CO2023">
            <v>95.813530298639989</v>
          </cell>
          <cell r="CP2023">
            <v>60.867842021909993</v>
          </cell>
          <cell r="CQ2023">
            <v>3.2778900000000002</v>
          </cell>
          <cell r="CR2023">
            <v>0</v>
          </cell>
          <cell r="CS2023">
            <v>25.388436287278449</v>
          </cell>
          <cell r="CT2023">
            <v>323.0049934892242</v>
          </cell>
          <cell r="CU2023">
            <v>0</v>
          </cell>
          <cell r="CV2023">
            <v>0</v>
          </cell>
          <cell r="CW2023">
            <v>0</v>
          </cell>
          <cell r="CX2023">
            <v>0</v>
          </cell>
          <cell r="CY2023">
            <v>0</v>
          </cell>
          <cell r="CZ2023">
            <v>9.3254699999999993</v>
          </cell>
          <cell r="DA2023">
            <v>0.69499999999999995</v>
          </cell>
          <cell r="DB2023">
            <v>0</v>
          </cell>
          <cell r="DC2023">
            <v>0.63600000000000001</v>
          </cell>
        </row>
        <row r="2024">
          <cell r="C2024" t="str">
            <v>WT9x25</v>
          </cell>
          <cell r="D2024" t="str">
            <v>F</v>
          </cell>
          <cell r="E2024">
            <v>25</v>
          </cell>
          <cell r="F2024">
            <v>7.33</v>
          </cell>
          <cell r="G2024">
            <v>8.99</v>
          </cell>
          <cell r="H2024">
            <v>0</v>
          </cell>
          <cell r="I2024">
            <v>0</v>
          </cell>
          <cell r="J2024">
            <v>7.5</v>
          </cell>
          <cell r="K2024">
            <v>0</v>
          </cell>
          <cell r="L2024">
            <v>0</v>
          </cell>
          <cell r="M2024">
            <v>0.35499999999999998</v>
          </cell>
          <cell r="N2024">
            <v>0.56999999999999995</v>
          </cell>
          <cell r="O2024">
            <v>0</v>
          </cell>
          <cell r="P2024">
            <v>0</v>
          </cell>
          <cell r="Q2024">
            <v>0</v>
          </cell>
          <cell r="R2024">
            <v>0.97199999999999998</v>
          </cell>
          <cell r="S2024">
            <v>1.25</v>
          </cell>
          <cell r="T2024">
            <v>0</v>
          </cell>
          <cell r="V2024">
            <v>0</v>
          </cell>
          <cell r="W2024">
            <v>2.12</v>
          </cell>
          <cell r="X2024">
            <v>0</v>
          </cell>
          <cell r="Y2024">
            <v>0</v>
          </cell>
          <cell r="Z2024">
            <v>0.48899999999999999</v>
          </cell>
          <cell r="AA2024">
            <v>0</v>
          </cell>
          <cell r="AB2024">
            <v>0</v>
          </cell>
          <cell r="AC2024">
            <v>22.6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53.5</v>
          </cell>
          <cell r="AJ2024">
            <v>13.8</v>
          </cell>
          <cell r="AK2024">
            <v>7.79</v>
          </cell>
          <cell r="AL2024">
            <v>2.7</v>
          </cell>
          <cell r="AM2024">
            <v>20</v>
          </cell>
          <cell r="AN2024">
            <v>8.2799999999999994</v>
          </cell>
          <cell r="AO2024">
            <v>5.35</v>
          </cell>
          <cell r="AP2024">
            <v>1.65</v>
          </cell>
          <cell r="AQ2024">
            <v>0</v>
          </cell>
          <cell r="AR2024">
            <v>0.61899999999999999</v>
          </cell>
          <cell r="AS2024">
            <v>1.36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3.66</v>
          </cell>
          <cell r="AZ2024">
            <v>0.749</v>
          </cell>
          <cell r="BA2024">
            <v>0</v>
          </cell>
          <cell r="BB2024">
            <v>0.623</v>
          </cell>
          <cell r="BD2024" t="str">
            <v>WT230x37</v>
          </cell>
          <cell r="BE2024" t="str">
            <v>WT230x37</v>
          </cell>
          <cell r="BF2024">
            <v>37.300000000000004</v>
          </cell>
          <cell r="BG2024">
            <v>47.327471729999999</v>
          </cell>
          <cell r="BH2024">
            <v>22.843589999999999</v>
          </cell>
          <cell r="BI2024">
            <v>0</v>
          </cell>
          <cell r="BJ2024">
            <v>0</v>
          </cell>
          <cell r="BK2024">
            <v>19.057500000000001</v>
          </cell>
          <cell r="BL2024">
            <v>0</v>
          </cell>
          <cell r="BM2024">
            <v>0</v>
          </cell>
          <cell r="BN2024">
            <v>0.90205499999999994</v>
          </cell>
          <cell r="BO2024">
            <v>1.4483699999999999</v>
          </cell>
          <cell r="BP2024">
            <v>0</v>
          </cell>
          <cell r="BQ2024">
            <v>0</v>
          </cell>
          <cell r="BR2024">
            <v>0</v>
          </cell>
          <cell r="BS2024">
            <v>2.4698519999999999</v>
          </cell>
          <cell r="BT2024">
            <v>3.17625</v>
          </cell>
          <cell r="BU2024">
            <v>0</v>
          </cell>
          <cell r="BW2024">
            <v>0</v>
          </cell>
          <cell r="BX2024">
            <v>5.3869199999999999</v>
          </cell>
          <cell r="BY2024">
            <v>0</v>
          </cell>
          <cell r="BZ2024">
            <v>0</v>
          </cell>
          <cell r="CA2024">
            <v>1.2425489999999999</v>
          </cell>
          <cell r="CB2024">
            <v>0</v>
          </cell>
          <cell r="CC2024">
            <v>0</v>
          </cell>
          <cell r="CD2024">
            <v>22.6</v>
          </cell>
          <cell r="CE2024">
            <v>0</v>
          </cell>
          <cell r="CF2024">
            <v>0</v>
          </cell>
          <cell r="CG2024">
            <v>0</v>
          </cell>
          <cell r="CH2024">
            <v>0</v>
          </cell>
          <cell r="CI2024">
            <v>0</v>
          </cell>
          <cell r="CJ2024">
            <v>2230.3470301632133</v>
          </cell>
          <cell r="CK2024">
            <v>226.40868460979999</v>
          </cell>
          <cell r="CL2024">
            <v>127.80606181959</v>
          </cell>
          <cell r="CM2024">
            <v>6.8607000000000005</v>
          </cell>
          <cell r="CN2024">
            <v>833.77459071522003</v>
          </cell>
          <cell r="CO2024">
            <v>135.84521076587998</v>
          </cell>
          <cell r="CP2024">
            <v>87.774381352349991</v>
          </cell>
          <cell r="CQ2024">
            <v>4.1926499999999995</v>
          </cell>
          <cell r="CR2024">
            <v>0</v>
          </cell>
          <cell r="CS2024">
            <v>25.805323582636056</v>
          </cell>
          <cell r="CT2024">
            <v>366.07232595445413</v>
          </cell>
          <cell r="CU2024">
            <v>0</v>
          </cell>
          <cell r="CV2024">
            <v>0</v>
          </cell>
          <cell r="CW2024">
            <v>0</v>
          </cell>
          <cell r="CX2024">
            <v>0</v>
          </cell>
          <cell r="CY2024">
            <v>0</v>
          </cell>
          <cell r="CZ2024">
            <v>9.3000600000000002</v>
          </cell>
          <cell r="DA2024">
            <v>0.749</v>
          </cell>
          <cell r="DB2024">
            <v>0</v>
          </cell>
          <cell r="DC2024">
            <v>0.623</v>
          </cell>
        </row>
        <row r="2025">
          <cell r="C2025" t="str">
            <v>WT9x27.5</v>
          </cell>
          <cell r="D2025" t="str">
            <v>F</v>
          </cell>
          <cell r="E2025">
            <v>27.5</v>
          </cell>
          <cell r="F2025">
            <v>8.1</v>
          </cell>
          <cell r="G2025">
            <v>9.06</v>
          </cell>
          <cell r="H2025">
            <v>0</v>
          </cell>
          <cell r="I2025">
            <v>0</v>
          </cell>
          <cell r="J2025">
            <v>7.53</v>
          </cell>
          <cell r="K2025">
            <v>0</v>
          </cell>
          <cell r="L2025">
            <v>0</v>
          </cell>
          <cell r="M2025">
            <v>0.39</v>
          </cell>
          <cell r="N2025">
            <v>0.63</v>
          </cell>
          <cell r="O2025">
            <v>0</v>
          </cell>
          <cell r="P2025">
            <v>0</v>
          </cell>
          <cell r="Q2025">
            <v>0</v>
          </cell>
          <cell r="R2025">
            <v>1.03</v>
          </cell>
          <cell r="S2025">
            <v>1.3125</v>
          </cell>
          <cell r="T2025">
            <v>0</v>
          </cell>
          <cell r="V2025">
            <v>0</v>
          </cell>
          <cell r="W2025">
            <v>2.16</v>
          </cell>
          <cell r="X2025">
            <v>0</v>
          </cell>
          <cell r="Y2025">
            <v>0</v>
          </cell>
          <cell r="Z2025">
            <v>0.53800000000000003</v>
          </cell>
          <cell r="AA2025">
            <v>0</v>
          </cell>
          <cell r="AB2025">
            <v>0</v>
          </cell>
          <cell r="AC2025">
            <v>20.6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59.5</v>
          </cell>
          <cell r="AJ2025">
            <v>15.3</v>
          </cell>
          <cell r="AK2025">
            <v>8.6300000000000008</v>
          </cell>
          <cell r="AL2025">
            <v>2.71</v>
          </cell>
          <cell r="AM2025">
            <v>22.5</v>
          </cell>
          <cell r="AN2025">
            <v>9.26</v>
          </cell>
          <cell r="AO2025">
            <v>5.97</v>
          </cell>
          <cell r="AP2025">
            <v>1.67</v>
          </cell>
          <cell r="AQ2025">
            <v>0</v>
          </cell>
          <cell r="AR2025">
            <v>0.83</v>
          </cell>
          <cell r="AS2025">
            <v>1.84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3.68</v>
          </cell>
          <cell r="AZ2025">
            <v>0.749</v>
          </cell>
          <cell r="BA2025">
            <v>0</v>
          </cell>
          <cell r="BB2025">
            <v>0.73399999999999999</v>
          </cell>
          <cell r="BD2025" t="str">
            <v>WT230x41</v>
          </cell>
          <cell r="BE2025" t="str">
            <v>WT230x41</v>
          </cell>
          <cell r="BF2025">
            <v>41</v>
          </cell>
          <cell r="BG2025">
            <v>52.299116099999992</v>
          </cell>
          <cell r="BH2025">
            <v>23.021460000000001</v>
          </cell>
          <cell r="BI2025">
            <v>0</v>
          </cell>
          <cell r="BJ2025">
            <v>0</v>
          </cell>
          <cell r="BK2025">
            <v>19.13373</v>
          </cell>
          <cell r="BL2025">
            <v>0</v>
          </cell>
          <cell r="BM2025">
            <v>0</v>
          </cell>
          <cell r="BN2025">
            <v>0.99099000000000004</v>
          </cell>
          <cell r="BO2025">
            <v>1.60083</v>
          </cell>
          <cell r="BP2025">
            <v>0</v>
          </cell>
          <cell r="BQ2025">
            <v>0</v>
          </cell>
          <cell r="BR2025">
            <v>0</v>
          </cell>
          <cell r="BS2025">
            <v>2.6172300000000002</v>
          </cell>
          <cell r="BT2025">
            <v>3.3350624999999998</v>
          </cell>
          <cell r="BU2025">
            <v>0</v>
          </cell>
          <cell r="BW2025">
            <v>0</v>
          </cell>
          <cell r="BX2025">
            <v>5.4885600000000005</v>
          </cell>
          <cell r="BY2025">
            <v>0</v>
          </cell>
          <cell r="BZ2025">
            <v>0</v>
          </cell>
          <cell r="CA2025">
            <v>1.3670580000000001</v>
          </cell>
          <cell r="CB2025">
            <v>0</v>
          </cell>
          <cell r="CC2025">
            <v>0</v>
          </cell>
          <cell r="CD2025">
            <v>20.6</v>
          </cell>
          <cell r="CE2025">
            <v>0</v>
          </cell>
          <cell r="CF2025">
            <v>0</v>
          </cell>
          <cell r="CG2025">
            <v>0</v>
          </cell>
          <cell r="CH2025">
            <v>0</v>
          </cell>
          <cell r="CI2025">
            <v>0</v>
          </cell>
          <cell r="CJ2025">
            <v>2480.4794073777794</v>
          </cell>
          <cell r="CK2025">
            <v>251.01832424130001</v>
          </cell>
          <cell r="CL2025">
            <v>141.58746001323001</v>
          </cell>
          <cell r="CM2025">
            <v>6.8861099999999995</v>
          </cell>
          <cell r="CN2025">
            <v>937.99641455462245</v>
          </cell>
          <cell r="CO2025">
            <v>151.92350865845998</v>
          </cell>
          <cell r="CP2025">
            <v>97.946365733369987</v>
          </cell>
          <cell r="CQ2025">
            <v>4.2434699999999994</v>
          </cell>
          <cell r="CR2025">
            <v>0</v>
          </cell>
          <cell r="CS2025">
            <v>34.601645514681628</v>
          </cell>
          <cell r="CT2025">
            <v>495.27432335014379</v>
          </cell>
          <cell r="CU2025">
            <v>0</v>
          </cell>
          <cell r="CV2025">
            <v>0</v>
          </cell>
          <cell r="CW2025">
            <v>0</v>
          </cell>
          <cell r="CX2025">
            <v>0</v>
          </cell>
          <cell r="CY2025">
            <v>0</v>
          </cell>
          <cell r="CZ2025">
            <v>9.3508800000000001</v>
          </cell>
          <cell r="DA2025">
            <v>0.749</v>
          </cell>
          <cell r="DB2025">
            <v>0</v>
          </cell>
          <cell r="DC2025">
            <v>0.73199999999999998</v>
          </cell>
        </row>
        <row r="2026">
          <cell r="C2026" t="str">
            <v>WT9x30</v>
          </cell>
          <cell r="D2026" t="str">
            <v>F</v>
          </cell>
          <cell r="E2026">
            <v>30</v>
          </cell>
          <cell r="F2026">
            <v>8.82</v>
          </cell>
          <cell r="G2026">
            <v>9.1199999999999992</v>
          </cell>
          <cell r="H2026">
            <v>0</v>
          </cell>
          <cell r="I2026">
            <v>0</v>
          </cell>
          <cell r="J2026">
            <v>7.56</v>
          </cell>
          <cell r="K2026">
            <v>0</v>
          </cell>
          <cell r="L2026">
            <v>0</v>
          </cell>
          <cell r="M2026">
            <v>0.41499999999999998</v>
          </cell>
          <cell r="N2026">
            <v>0.69499999999999995</v>
          </cell>
          <cell r="O2026">
            <v>0</v>
          </cell>
          <cell r="P2026">
            <v>0</v>
          </cell>
          <cell r="Q2026">
            <v>0</v>
          </cell>
          <cell r="R2026">
            <v>1.1000000000000001</v>
          </cell>
          <cell r="S2026">
            <v>1.375</v>
          </cell>
          <cell r="T2026">
            <v>0</v>
          </cell>
          <cell r="V2026">
            <v>0</v>
          </cell>
          <cell r="W2026">
            <v>2.16</v>
          </cell>
          <cell r="X2026">
            <v>0</v>
          </cell>
          <cell r="Y2026">
            <v>0</v>
          </cell>
          <cell r="Z2026">
            <v>0.58299999999999996</v>
          </cell>
          <cell r="AA2026">
            <v>0</v>
          </cell>
          <cell r="AB2026">
            <v>0</v>
          </cell>
          <cell r="AC2026">
            <v>19.3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64.7</v>
          </cell>
          <cell r="AJ2026">
            <v>16.5</v>
          </cell>
          <cell r="AK2026">
            <v>9.2899999999999991</v>
          </cell>
          <cell r="AL2026">
            <v>2.71</v>
          </cell>
          <cell r="AM2026">
            <v>25</v>
          </cell>
          <cell r="AN2026">
            <v>10.3</v>
          </cell>
          <cell r="AO2026">
            <v>6.63</v>
          </cell>
          <cell r="AP2026">
            <v>1.68</v>
          </cell>
          <cell r="AQ2026">
            <v>0</v>
          </cell>
          <cell r="AR2026">
            <v>1.08</v>
          </cell>
          <cell r="AS2026">
            <v>2.35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3.67</v>
          </cell>
          <cell r="AZ2026">
            <v>0.75600000000000001</v>
          </cell>
          <cell r="BA2026">
            <v>0</v>
          </cell>
          <cell r="BB2026">
            <v>0.79700000000000004</v>
          </cell>
          <cell r="BD2026" t="str">
            <v>WT230x44.5</v>
          </cell>
          <cell r="BE2026" t="str">
            <v>WT230x44.5</v>
          </cell>
          <cell r="BF2026">
            <v>44.7</v>
          </cell>
          <cell r="BG2026">
            <v>56.947926420000002</v>
          </cell>
          <cell r="BH2026">
            <v>23.173919999999999</v>
          </cell>
          <cell r="BI2026">
            <v>0</v>
          </cell>
          <cell r="BJ2026">
            <v>0</v>
          </cell>
          <cell r="BK2026">
            <v>19.209959999999999</v>
          </cell>
          <cell r="BL2026">
            <v>0</v>
          </cell>
          <cell r="BM2026">
            <v>0</v>
          </cell>
          <cell r="BN2026">
            <v>1.0545149999999999</v>
          </cell>
          <cell r="BO2026">
            <v>1.7659949999999998</v>
          </cell>
          <cell r="BP2026">
            <v>0</v>
          </cell>
          <cell r="BQ2026">
            <v>0</v>
          </cell>
          <cell r="BR2026">
            <v>0</v>
          </cell>
          <cell r="BS2026">
            <v>2.7951000000000001</v>
          </cell>
          <cell r="BT2026">
            <v>3.4938750000000001</v>
          </cell>
          <cell r="BU2026">
            <v>0</v>
          </cell>
          <cell r="BW2026">
            <v>0</v>
          </cell>
          <cell r="BX2026">
            <v>5.4885600000000005</v>
          </cell>
          <cell r="BY2026">
            <v>0</v>
          </cell>
          <cell r="BZ2026">
            <v>0</v>
          </cell>
          <cell r="CA2026">
            <v>1.4814029999999998</v>
          </cell>
          <cell r="CB2026">
            <v>0</v>
          </cell>
          <cell r="CC2026">
            <v>0</v>
          </cell>
          <cell r="CD2026">
            <v>19.3</v>
          </cell>
          <cell r="CE2026">
            <v>0</v>
          </cell>
          <cell r="CF2026">
            <v>0</v>
          </cell>
          <cell r="CG2026">
            <v>0</v>
          </cell>
          <cell r="CH2026">
            <v>0</v>
          </cell>
          <cell r="CI2026">
            <v>0</v>
          </cell>
          <cell r="CJ2026">
            <v>2697.2608009637365</v>
          </cell>
          <cell r="CK2026">
            <v>270.70603594649998</v>
          </cell>
          <cell r="CL2026">
            <v>152.41570145108997</v>
          </cell>
          <cell r="CM2026">
            <v>6.8861099999999995</v>
          </cell>
          <cell r="CN2026">
            <v>1042.2182383940249</v>
          </cell>
          <cell r="CO2026">
            <v>168.98619213629999</v>
          </cell>
          <cell r="CP2026">
            <v>108.77460717122999</v>
          </cell>
          <cell r="CQ2026">
            <v>4.2688799999999993</v>
          </cell>
          <cell r="CR2026">
            <v>0</v>
          </cell>
          <cell r="CS2026">
            <v>45.023827898621882</v>
          </cell>
          <cell r="CT2026">
            <v>632.55144558306404</v>
          </cell>
          <cell r="CU2026">
            <v>0</v>
          </cell>
          <cell r="CV2026">
            <v>0</v>
          </cell>
          <cell r="CW2026">
            <v>0</v>
          </cell>
          <cell r="CX2026">
            <v>0</v>
          </cell>
          <cell r="CY2026">
            <v>0</v>
          </cell>
          <cell r="CZ2026">
            <v>9.3254699999999993</v>
          </cell>
          <cell r="DA2026">
            <v>0.75600000000000001</v>
          </cell>
          <cell r="DB2026">
            <v>0</v>
          </cell>
          <cell r="DC2026">
            <v>0.79400000000000004</v>
          </cell>
        </row>
        <row r="2027">
          <cell r="C2027" t="str">
            <v>WT9x32.5</v>
          </cell>
          <cell r="D2027" t="str">
            <v>F</v>
          </cell>
          <cell r="E2027">
            <v>32.5</v>
          </cell>
          <cell r="F2027">
            <v>9.5500000000000007</v>
          </cell>
          <cell r="G2027">
            <v>9.18</v>
          </cell>
          <cell r="H2027">
            <v>0</v>
          </cell>
          <cell r="I2027">
            <v>0</v>
          </cell>
          <cell r="J2027">
            <v>7.59</v>
          </cell>
          <cell r="K2027">
            <v>0</v>
          </cell>
          <cell r="L2027">
            <v>0</v>
          </cell>
          <cell r="M2027">
            <v>0.45</v>
          </cell>
          <cell r="N2027">
            <v>0.75</v>
          </cell>
          <cell r="O2027">
            <v>0</v>
          </cell>
          <cell r="P2027">
            <v>0</v>
          </cell>
          <cell r="Q2027">
            <v>0</v>
          </cell>
          <cell r="R2027">
            <v>1.1499999999999999</v>
          </cell>
          <cell r="S2027">
            <v>1.4375</v>
          </cell>
          <cell r="T2027">
            <v>0</v>
          </cell>
          <cell r="V2027">
            <v>0</v>
          </cell>
          <cell r="W2027">
            <v>2.2000000000000002</v>
          </cell>
          <cell r="X2027">
            <v>0</v>
          </cell>
          <cell r="Y2027">
            <v>0</v>
          </cell>
          <cell r="Z2027">
            <v>0.629</v>
          </cell>
          <cell r="AA2027">
            <v>0</v>
          </cell>
          <cell r="AB2027">
            <v>0</v>
          </cell>
          <cell r="AC2027">
            <v>17.8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70.7</v>
          </cell>
          <cell r="AJ2027">
            <v>18</v>
          </cell>
          <cell r="AK2027">
            <v>10.1</v>
          </cell>
          <cell r="AL2027">
            <v>2.72</v>
          </cell>
          <cell r="AM2027">
            <v>27.4</v>
          </cell>
          <cell r="AN2027">
            <v>11.2</v>
          </cell>
          <cell r="AO2027">
            <v>7.22</v>
          </cell>
          <cell r="AP2027">
            <v>1.69</v>
          </cell>
          <cell r="AQ2027">
            <v>0</v>
          </cell>
          <cell r="AR2027">
            <v>1.36</v>
          </cell>
          <cell r="AS2027">
            <v>3.01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3.69</v>
          </cell>
          <cell r="AZ2027">
            <v>0.755</v>
          </cell>
          <cell r="BA2027">
            <v>0</v>
          </cell>
          <cell r="BB2027">
            <v>0.877</v>
          </cell>
          <cell r="BD2027" t="str">
            <v>WT230x48.5</v>
          </cell>
          <cell r="BE2027" t="str">
            <v>WT230x48.5</v>
          </cell>
          <cell r="BF2027">
            <v>48.4</v>
          </cell>
          <cell r="BG2027">
            <v>61.66130355</v>
          </cell>
          <cell r="BH2027">
            <v>23.32638</v>
          </cell>
          <cell r="BI2027">
            <v>0</v>
          </cell>
          <cell r="BJ2027">
            <v>0</v>
          </cell>
          <cell r="BK2027">
            <v>19.286189999999998</v>
          </cell>
          <cell r="BL2027">
            <v>0</v>
          </cell>
          <cell r="BM2027">
            <v>0</v>
          </cell>
          <cell r="BN2027">
            <v>1.1434500000000001</v>
          </cell>
          <cell r="BO2027">
            <v>1.9057499999999998</v>
          </cell>
          <cell r="BP2027">
            <v>0</v>
          </cell>
          <cell r="BQ2027">
            <v>0</v>
          </cell>
          <cell r="BR2027">
            <v>0</v>
          </cell>
          <cell r="BS2027">
            <v>2.9221499999999998</v>
          </cell>
          <cell r="BT2027">
            <v>3.6526874999999999</v>
          </cell>
          <cell r="BU2027">
            <v>0</v>
          </cell>
          <cell r="BW2027">
            <v>0</v>
          </cell>
          <cell r="BX2027">
            <v>5.5902000000000003</v>
          </cell>
          <cell r="BY2027">
            <v>0</v>
          </cell>
          <cell r="BZ2027">
            <v>0</v>
          </cell>
          <cell r="CA2027">
            <v>1.5982890000000001</v>
          </cell>
          <cell r="CB2027">
            <v>0</v>
          </cell>
          <cell r="CC2027">
            <v>0</v>
          </cell>
          <cell r="CD2027">
            <v>17.8</v>
          </cell>
          <cell r="CE2027">
            <v>0</v>
          </cell>
          <cell r="CF2027">
            <v>0</v>
          </cell>
          <cell r="CG2027">
            <v>0</v>
          </cell>
          <cell r="CH2027">
            <v>0</v>
          </cell>
          <cell r="CI2027">
            <v>0</v>
          </cell>
          <cell r="CJ2027">
            <v>2947.3931781783026</v>
          </cell>
          <cell r="CK2027">
            <v>295.31567557799997</v>
          </cell>
          <cell r="CL2027">
            <v>165.70490685209998</v>
          </cell>
          <cell r="CM2027">
            <v>6.9115200000000003</v>
          </cell>
          <cell r="CN2027">
            <v>1142.2711892798513</v>
          </cell>
          <cell r="CO2027">
            <v>183.75197591519998</v>
          </cell>
          <cell r="CP2027">
            <v>118.45439875961999</v>
          </cell>
          <cell r="CQ2027">
            <v>4.2942900000000002</v>
          </cell>
          <cell r="CR2027">
            <v>0</v>
          </cell>
          <cell r="CS2027">
            <v>56.696672168634962</v>
          </cell>
          <cell r="CT2027">
            <v>810.20419200213735</v>
          </cell>
          <cell r="CU2027">
            <v>0</v>
          </cell>
          <cell r="CV2027">
            <v>0</v>
          </cell>
          <cell r="CW2027">
            <v>0</v>
          </cell>
          <cell r="CX2027">
            <v>0</v>
          </cell>
          <cell r="CY2027">
            <v>0</v>
          </cell>
          <cell r="CZ2027">
            <v>9.3762899999999991</v>
          </cell>
          <cell r="DA2027">
            <v>0.755</v>
          </cell>
          <cell r="DB2027">
            <v>0</v>
          </cell>
          <cell r="DC2027">
            <v>0.875</v>
          </cell>
        </row>
        <row r="2028">
          <cell r="C2028" t="str">
            <v>WT9x35.5</v>
          </cell>
          <cell r="D2028" t="str">
            <v>F</v>
          </cell>
          <cell r="E2028">
            <v>35.5</v>
          </cell>
          <cell r="F2028">
            <v>10.4</v>
          </cell>
          <cell r="G2028">
            <v>9.23</v>
          </cell>
          <cell r="H2028">
            <v>0</v>
          </cell>
          <cell r="I2028">
            <v>0</v>
          </cell>
          <cell r="J2028">
            <v>7.64</v>
          </cell>
          <cell r="K2028">
            <v>0</v>
          </cell>
          <cell r="L2028">
            <v>0</v>
          </cell>
          <cell r="M2028">
            <v>0.495</v>
          </cell>
          <cell r="N2028">
            <v>0.81</v>
          </cell>
          <cell r="O2028">
            <v>0</v>
          </cell>
          <cell r="P2028">
            <v>0</v>
          </cell>
          <cell r="Q2028">
            <v>0</v>
          </cell>
          <cell r="R2028">
            <v>1.21</v>
          </cell>
          <cell r="S2028">
            <v>1.5</v>
          </cell>
          <cell r="T2028">
            <v>0</v>
          </cell>
          <cell r="V2028">
            <v>0</v>
          </cell>
          <cell r="W2028">
            <v>2.2599999999999998</v>
          </cell>
          <cell r="X2028">
            <v>0</v>
          </cell>
          <cell r="Y2028">
            <v>0</v>
          </cell>
          <cell r="Z2028">
            <v>0.68300000000000005</v>
          </cell>
          <cell r="AA2028">
            <v>0</v>
          </cell>
          <cell r="AB2028">
            <v>0</v>
          </cell>
          <cell r="AC2028">
            <v>16.2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78.2</v>
          </cell>
          <cell r="AJ2028">
            <v>20</v>
          </cell>
          <cell r="AK2028">
            <v>11.2</v>
          </cell>
          <cell r="AL2028">
            <v>2.74</v>
          </cell>
          <cell r="AM2028">
            <v>30.1</v>
          </cell>
          <cell r="AN2028">
            <v>12.3</v>
          </cell>
          <cell r="AO2028">
            <v>7.89</v>
          </cell>
          <cell r="AP2028">
            <v>1.7</v>
          </cell>
          <cell r="AQ2028">
            <v>0</v>
          </cell>
          <cell r="AR2028">
            <v>1.74</v>
          </cell>
          <cell r="AS2028">
            <v>3.96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3.72</v>
          </cell>
          <cell r="AZ2028">
            <v>0.751</v>
          </cell>
          <cell r="BA2028">
            <v>0</v>
          </cell>
          <cell r="BB2028">
            <v>0.96499999999999997</v>
          </cell>
          <cell r="BD2028" t="str">
            <v>WT230x53</v>
          </cell>
          <cell r="BE2028" t="str">
            <v>WT230x53</v>
          </cell>
          <cell r="BF2028">
            <v>52.9</v>
          </cell>
          <cell r="BG2028">
            <v>67.149482399999997</v>
          </cell>
          <cell r="BH2028">
            <v>23.453430000000001</v>
          </cell>
          <cell r="BI2028">
            <v>0</v>
          </cell>
          <cell r="BJ2028">
            <v>0</v>
          </cell>
          <cell r="BK2028">
            <v>19.413239999999998</v>
          </cell>
          <cell r="BL2028">
            <v>0</v>
          </cell>
          <cell r="BM2028">
            <v>0</v>
          </cell>
          <cell r="BN2028">
            <v>1.257795</v>
          </cell>
          <cell r="BO2028">
            <v>2.0582099999999999</v>
          </cell>
          <cell r="BP2028">
            <v>0</v>
          </cell>
          <cell r="BQ2028">
            <v>0</v>
          </cell>
          <cell r="BR2028">
            <v>0</v>
          </cell>
          <cell r="BS2028">
            <v>3.0746099999999998</v>
          </cell>
          <cell r="BT2028">
            <v>3.8114999999999997</v>
          </cell>
          <cell r="BU2028">
            <v>0</v>
          </cell>
          <cell r="BW2028">
            <v>0</v>
          </cell>
          <cell r="BX2028">
            <v>5.742659999999999</v>
          </cell>
          <cell r="BY2028">
            <v>0</v>
          </cell>
          <cell r="BZ2028">
            <v>0</v>
          </cell>
          <cell r="CA2028">
            <v>1.735503</v>
          </cell>
          <cell r="CB2028">
            <v>0</v>
          </cell>
          <cell r="CC2028">
            <v>0</v>
          </cell>
          <cell r="CD2028">
            <v>16.2</v>
          </cell>
          <cell r="CE2028">
            <v>0</v>
          </cell>
          <cell r="CF2028">
            <v>0</v>
          </cell>
          <cell r="CG2028">
            <v>0</v>
          </cell>
          <cell r="CH2028">
            <v>0</v>
          </cell>
          <cell r="CI2028">
            <v>0</v>
          </cell>
          <cell r="CJ2028">
            <v>3260.0586496965102</v>
          </cell>
          <cell r="CK2028">
            <v>328.12852841999995</v>
          </cell>
          <cell r="CL2028">
            <v>183.75197591519998</v>
          </cell>
          <cell r="CM2028">
            <v>6.9623400000000002</v>
          </cell>
          <cell r="CN2028">
            <v>1254.8307590264062</v>
          </cell>
          <cell r="CO2028">
            <v>201.7990449783</v>
          </cell>
          <cell r="CP2028">
            <v>129.44670446168999</v>
          </cell>
          <cell r="CQ2028">
            <v>4.3197000000000001</v>
          </cell>
          <cell r="CR2028">
            <v>0</v>
          </cell>
          <cell r="CS2028">
            <v>72.538389392224133</v>
          </cell>
          <cell r="CT2028">
            <v>1065.9164785144399</v>
          </cell>
          <cell r="CU2028">
            <v>0</v>
          </cell>
          <cell r="CV2028">
            <v>0</v>
          </cell>
          <cell r="CW2028">
            <v>0</v>
          </cell>
          <cell r="CX2028">
            <v>0</v>
          </cell>
          <cell r="CY2028">
            <v>0</v>
          </cell>
          <cell r="CZ2028">
            <v>9.4525199999999998</v>
          </cell>
          <cell r="DA2028">
            <v>0.751</v>
          </cell>
          <cell r="DB2028">
            <v>0</v>
          </cell>
          <cell r="DC2028">
            <v>0.96299999999999997</v>
          </cell>
        </row>
        <row r="2029">
          <cell r="C2029" t="str">
            <v>WT9x38</v>
          </cell>
          <cell r="D2029" t="str">
            <v>F</v>
          </cell>
          <cell r="E2029">
            <v>38</v>
          </cell>
          <cell r="F2029">
            <v>11.2</v>
          </cell>
          <cell r="G2029">
            <v>9.11</v>
          </cell>
          <cell r="H2029">
            <v>0</v>
          </cell>
          <cell r="I2029">
            <v>0</v>
          </cell>
          <cell r="J2029">
            <v>11</v>
          </cell>
          <cell r="K2029">
            <v>0</v>
          </cell>
          <cell r="L2029">
            <v>0</v>
          </cell>
          <cell r="M2029">
            <v>0.42499999999999999</v>
          </cell>
          <cell r="N2029">
            <v>0.68</v>
          </cell>
          <cell r="O2029">
            <v>0</v>
          </cell>
          <cell r="P2029">
            <v>0</v>
          </cell>
          <cell r="Q2029">
            <v>0</v>
          </cell>
          <cell r="R2029">
            <v>1.08</v>
          </cell>
          <cell r="S2029">
            <v>1.5625</v>
          </cell>
          <cell r="T2029">
            <v>0</v>
          </cell>
          <cell r="V2029">
            <v>0</v>
          </cell>
          <cell r="W2029">
            <v>1.8</v>
          </cell>
          <cell r="X2029">
            <v>0</v>
          </cell>
          <cell r="Y2029">
            <v>0</v>
          </cell>
          <cell r="Z2029">
            <v>0.505</v>
          </cell>
          <cell r="AA2029">
            <v>0</v>
          </cell>
          <cell r="AB2029">
            <v>0</v>
          </cell>
          <cell r="AC2029">
            <v>18.899999999999999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71.8</v>
          </cell>
          <cell r="AJ2029">
            <v>17.3</v>
          </cell>
          <cell r="AK2029">
            <v>9.83</v>
          </cell>
          <cell r="AL2029">
            <v>2.54</v>
          </cell>
          <cell r="AM2029">
            <v>76.2</v>
          </cell>
          <cell r="AN2029">
            <v>21.1</v>
          </cell>
          <cell r="AO2029">
            <v>13.8</v>
          </cell>
          <cell r="AP2029">
            <v>2.61</v>
          </cell>
          <cell r="AQ2029">
            <v>0</v>
          </cell>
          <cell r="AR2029">
            <v>1.41</v>
          </cell>
          <cell r="AS2029">
            <v>4.37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3.92</v>
          </cell>
          <cell r="AZ2029">
            <v>0.86099999999999999</v>
          </cell>
          <cell r="BA2029">
            <v>0</v>
          </cell>
          <cell r="BB2029">
            <v>0.82499999999999996</v>
          </cell>
          <cell r="BD2029" t="str">
            <v>WT230x56.5</v>
          </cell>
          <cell r="BE2029" t="str">
            <v>WT230x56.5</v>
          </cell>
          <cell r="BF2029">
            <v>56.6</v>
          </cell>
          <cell r="BG2029">
            <v>72.314827199999996</v>
          </cell>
          <cell r="BH2029">
            <v>23.148509999999998</v>
          </cell>
          <cell r="BI2029">
            <v>0</v>
          </cell>
          <cell r="BJ2029">
            <v>0</v>
          </cell>
          <cell r="BK2029">
            <v>27.951000000000001</v>
          </cell>
          <cell r="BL2029">
            <v>0</v>
          </cell>
          <cell r="BM2029">
            <v>0</v>
          </cell>
          <cell r="BN2029">
            <v>1.079925</v>
          </cell>
          <cell r="BO2029">
            <v>1.7278800000000001</v>
          </cell>
          <cell r="BP2029">
            <v>0</v>
          </cell>
          <cell r="BQ2029">
            <v>0</v>
          </cell>
          <cell r="BR2029">
            <v>0</v>
          </cell>
          <cell r="BS2029">
            <v>2.7442800000000003</v>
          </cell>
          <cell r="BT2029">
            <v>3.9703124999999999</v>
          </cell>
          <cell r="BU2029">
            <v>0</v>
          </cell>
          <cell r="BW2029">
            <v>0</v>
          </cell>
          <cell r="BX2029">
            <v>4.5738000000000003</v>
          </cell>
          <cell r="BY2029">
            <v>0</v>
          </cell>
          <cell r="BZ2029">
            <v>0</v>
          </cell>
          <cell r="CA2029">
            <v>1.2832049999999999</v>
          </cell>
          <cell r="CB2029">
            <v>0</v>
          </cell>
          <cell r="CC2029">
            <v>0</v>
          </cell>
          <cell r="CD2029">
            <v>18.899999999999999</v>
          </cell>
          <cell r="CE2029">
            <v>0</v>
          </cell>
          <cell r="CF2029">
            <v>0</v>
          </cell>
          <cell r="CG2029">
            <v>0</v>
          </cell>
          <cell r="CH2029">
            <v>0</v>
          </cell>
          <cell r="CI2029">
            <v>0</v>
          </cell>
          <cell r="CJ2029">
            <v>2993.2507806676394</v>
          </cell>
          <cell r="CK2029">
            <v>283.83117708330002</v>
          </cell>
          <cell r="CL2029">
            <v>161.27517171842999</v>
          </cell>
          <cell r="CM2029">
            <v>6.4541399999999998</v>
          </cell>
          <cell r="CN2029">
            <v>3176.6811906249882</v>
          </cell>
          <cell r="CO2029">
            <v>346.17559748309998</v>
          </cell>
          <cell r="CP2029">
            <v>226.40868460979999</v>
          </cell>
          <cell r="CQ2029">
            <v>6.6320099999999993</v>
          </cell>
          <cell r="CR2029">
            <v>0</v>
          </cell>
          <cell r="CS2029">
            <v>58.781108645423004</v>
          </cell>
          <cell r="CT2029">
            <v>1176.2765179565915</v>
          </cell>
          <cell r="CU2029">
            <v>0</v>
          </cell>
          <cell r="CV2029">
            <v>0</v>
          </cell>
          <cell r="CW2029">
            <v>0</v>
          </cell>
          <cell r="CX2029">
            <v>0</v>
          </cell>
          <cell r="CY2029">
            <v>0</v>
          </cell>
          <cell r="CZ2029">
            <v>9.9607200000000002</v>
          </cell>
          <cell r="DA2029">
            <v>0.86099999999999999</v>
          </cell>
          <cell r="DB2029">
            <v>0</v>
          </cell>
          <cell r="DC2029">
            <v>0.82200000000000006</v>
          </cell>
        </row>
        <row r="2030">
          <cell r="C2030" t="str">
            <v>WT9x43</v>
          </cell>
          <cell r="D2030" t="str">
            <v>F</v>
          </cell>
          <cell r="E2030">
            <v>43</v>
          </cell>
          <cell r="F2030">
            <v>12.7</v>
          </cell>
          <cell r="G2030">
            <v>9.1999999999999993</v>
          </cell>
          <cell r="H2030">
            <v>0</v>
          </cell>
          <cell r="I2030">
            <v>0</v>
          </cell>
          <cell r="J2030">
            <v>11.1</v>
          </cell>
          <cell r="K2030">
            <v>0</v>
          </cell>
          <cell r="L2030">
            <v>0</v>
          </cell>
          <cell r="M2030">
            <v>0.48</v>
          </cell>
          <cell r="N2030">
            <v>0.77</v>
          </cell>
          <cell r="O2030">
            <v>0</v>
          </cell>
          <cell r="P2030">
            <v>0</v>
          </cell>
          <cell r="Q2030">
            <v>0</v>
          </cell>
          <cell r="R2030">
            <v>1.17</v>
          </cell>
          <cell r="S2030">
            <v>1.625</v>
          </cell>
          <cell r="T2030">
            <v>0</v>
          </cell>
          <cell r="V2030">
            <v>0</v>
          </cell>
          <cell r="W2030">
            <v>1.86</v>
          </cell>
          <cell r="X2030">
            <v>0</v>
          </cell>
          <cell r="Y2030">
            <v>0</v>
          </cell>
          <cell r="Z2030">
            <v>0.56999999999999995</v>
          </cell>
          <cell r="AA2030">
            <v>0</v>
          </cell>
          <cell r="AB2030">
            <v>0</v>
          </cell>
          <cell r="AC2030">
            <v>16.7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82.4</v>
          </cell>
          <cell r="AJ2030">
            <v>19.899999999999999</v>
          </cell>
          <cell r="AK2030">
            <v>11.2</v>
          </cell>
          <cell r="AL2030">
            <v>2.5499999999999998</v>
          </cell>
          <cell r="AM2030">
            <v>87.6</v>
          </cell>
          <cell r="AN2030">
            <v>24.2</v>
          </cell>
          <cell r="AO2030">
            <v>15.8</v>
          </cell>
          <cell r="AP2030">
            <v>2.63</v>
          </cell>
          <cell r="AQ2030">
            <v>0</v>
          </cell>
          <cell r="AR2030">
            <v>2.04</v>
          </cell>
          <cell r="AS2030">
            <v>6.42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3.94</v>
          </cell>
          <cell r="AZ2030">
            <v>0.86</v>
          </cell>
          <cell r="BA2030">
            <v>0</v>
          </cell>
          <cell r="BB2030">
            <v>0.93899999999999995</v>
          </cell>
          <cell r="BD2030" t="str">
            <v>WT230x64</v>
          </cell>
          <cell r="BE2030" t="str">
            <v>WT230x64</v>
          </cell>
          <cell r="BF2030">
            <v>64</v>
          </cell>
          <cell r="BG2030">
            <v>81.999848699999987</v>
          </cell>
          <cell r="BH2030">
            <v>23.377199999999998</v>
          </cell>
          <cell r="BI2030">
            <v>0</v>
          </cell>
          <cell r="BJ2030">
            <v>0</v>
          </cell>
          <cell r="BK2030">
            <v>28.205099999999998</v>
          </cell>
          <cell r="BL2030">
            <v>0</v>
          </cell>
          <cell r="BM2030">
            <v>0</v>
          </cell>
          <cell r="BN2030">
            <v>1.2196799999999999</v>
          </cell>
          <cell r="BO2030">
            <v>1.9565699999999999</v>
          </cell>
          <cell r="BP2030">
            <v>0</v>
          </cell>
          <cell r="BQ2030">
            <v>0</v>
          </cell>
          <cell r="BR2030">
            <v>0</v>
          </cell>
          <cell r="BS2030">
            <v>2.9729699999999997</v>
          </cell>
          <cell r="BT2030">
            <v>4.1291250000000002</v>
          </cell>
          <cell r="BU2030">
            <v>0</v>
          </cell>
          <cell r="BW2030">
            <v>0</v>
          </cell>
          <cell r="BX2030">
            <v>4.7262599999999999</v>
          </cell>
          <cell r="BY2030">
            <v>0</v>
          </cell>
          <cell r="BZ2030">
            <v>0</v>
          </cell>
          <cell r="CA2030">
            <v>1.4483699999999999</v>
          </cell>
          <cell r="CB2030">
            <v>0</v>
          </cell>
          <cell r="CC2030">
            <v>0</v>
          </cell>
          <cell r="CD2030">
            <v>16.7</v>
          </cell>
          <cell r="CE2030">
            <v>0</v>
          </cell>
          <cell r="CF2030">
            <v>0</v>
          </cell>
          <cell r="CG2030">
            <v>0</v>
          </cell>
          <cell r="CH2030">
            <v>0</v>
          </cell>
          <cell r="CI2030">
            <v>0</v>
          </cell>
          <cell r="CJ2030">
            <v>3435.1513137467064</v>
          </cell>
          <cell r="CK2030">
            <v>326.48788577789998</v>
          </cell>
          <cell r="CL2030">
            <v>183.75197591519998</v>
          </cell>
          <cell r="CM2030">
            <v>6.4795499999999997</v>
          </cell>
          <cell r="CN2030">
            <v>3651.9327073326631</v>
          </cell>
          <cell r="CO2030">
            <v>397.03551938819999</v>
          </cell>
          <cell r="CP2030">
            <v>259.22153745179997</v>
          </cell>
          <cell r="CQ2030">
            <v>6.6828299999999992</v>
          </cell>
          <cell r="CR2030">
            <v>0</v>
          </cell>
          <cell r="CS2030">
            <v>85.045008252952442</v>
          </cell>
          <cell r="CT2030">
            <v>1728.0767151673494</v>
          </cell>
          <cell r="CU2030">
            <v>0</v>
          </cell>
          <cell r="CV2030">
            <v>0</v>
          </cell>
          <cell r="CW2030">
            <v>0</v>
          </cell>
          <cell r="CX2030">
            <v>0</v>
          </cell>
          <cell r="CY2030">
            <v>0</v>
          </cell>
          <cell r="CZ2030">
            <v>10.01154</v>
          </cell>
          <cell r="DA2030">
            <v>0.86</v>
          </cell>
          <cell r="DB2030">
            <v>0</v>
          </cell>
          <cell r="DC2030">
            <v>0.93700000000000006</v>
          </cell>
        </row>
        <row r="2031">
          <cell r="C2031" t="str">
            <v>WT9x48.5</v>
          </cell>
          <cell r="D2031" t="str">
            <v>F</v>
          </cell>
          <cell r="E2031">
            <v>48.5</v>
          </cell>
          <cell r="F2031">
            <v>14.3</v>
          </cell>
          <cell r="G2031">
            <v>9.3000000000000007</v>
          </cell>
          <cell r="H2031">
            <v>0</v>
          </cell>
          <cell r="I2031">
            <v>0</v>
          </cell>
          <cell r="J2031">
            <v>11.1</v>
          </cell>
          <cell r="K2031">
            <v>0</v>
          </cell>
          <cell r="L2031">
            <v>0</v>
          </cell>
          <cell r="M2031">
            <v>0.53500000000000003</v>
          </cell>
          <cell r="N2031">
            <v>0.87</v>
          </cell>
          <cell r="O2031">
            <v>0</v>
          </cell>
          <cell r="P2031">
            <v>0</v>
          </cell>
          <cell r="Q2031">
            <v>0</v>
          </cell>
          <cell r="R2031">
            <v>1.27</v>
          </cell>
          <cell r="S2031">
            <v>1.75</v>
          </cell>
          <cell r="T2031">
            <v>0</v>
          </cell>
          <cell r="V2031">
            <v>0</v>
          </cell>
          <cell r="W2031">
            <v>1.91</v>
          </cell>
          <cell r="X2031">
            <v>0</v>
          </cell>
          <cell r="Y2031">
            <v>0</v>
          </cell>
          <cell r="Z2031">
            <v>0.64</v>
          </cell>
          <cell r="AA2031">
            <v>0</v>
          </cell>
          <cell r="AB2031">
            <v>0</v>
          </cell>
          <cell r="AC2031">
            <v>15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93.8</v>
          </cell>
          <cell r="AJ2031">
            <v>22.6</v>
          </cell>
          <cell r="AK2031">
            <v>12.7</v>
          </cell>
          <cell r="AL2031">
            <v>2.56</v>
          </cell>
          <cell r="AM2031">
            <v>100</v>
          </cell>
          <cell r="AN2031">
            <v>27.6</v>
          </cell>
          <cell r="AO2031">
            <v>18</v>
          </cell>
          <cell r="AP2031">
            <v>2.65</v>
          </cell>
          <cell r="AQ2031">
            <v>0</v>
          </cell>
          <cell r="AR2031">
            <v>2.92</v>
          </cell>
          <cell r="AS2031">
            <v>9.2899999999999991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3.97</v>
          </cell>
          <cell r="AZ2031">
            <v>0.86199999999999999</v>
          </cell>
          <cell r="BA2031">
            <v>0</v>
          </cell>
          <cell r="BB2031">
            <v>1</v>
          </cell>
          <cell r="BD2031" t="str">
            <v>WT230x72</v>
          </cell>
          <cell r="BE2031" t="str">
            <v>WT230x72</v>
          </cell>
          <cell r="BF2031">
            <v>72.199999999999989</v>
          </cell>
          <cell r="BG2031">
            <v>92.330538300000001</v>
          </cell>
          <cell r="BH2031">
            <v>23.6313</v>
          </cell>
          <cell r="BI2031">
            <v>0</v>
          </cell>
          <cell r="BJ2031">
            <v>0</v>
          </cell>
          <cell r="BK2031">
            <v>28.205099999999998</v>
          </cell>
          <cell r="BL2031">
            <v>0</v>
          </cell>
          <cell r="BM2031">
            <v>0</v>
          </cell>
          <cell r="BN2031">
            <v>1.3594349999999999</v>
          </cell>
          <cell r="BO2031">
            <v>2.2106699999999999</v>
          </cell>
          <cell r="BP2031">
            <v>0</v>
          </cell>
          <cell r="BQ2031">
            <v>0</v>
          </cell>
          <cell r="BR2031">
            <v>0</v>
          </cell>
          <cell r="BS2031">
            <v>3.2270699999999999</v>
          </cell>
          <cell r="BT2031">
            <v>4.4467499999999998</v>
          </cell>
          <cell r="BU2031">
            <v>0</v>
          </cell>
          <cell r="BW2031">
            <v>0</v>
          </cell>
          <cell r="BX2031">
            <v>4.8533099999999996</v>
          </cell>
          <cell r="BY2031">
            <v>0</v>
          </cell>
          <cell r="BZ2031">
            <v>0</v>
          </cell>
          <cell r="CA2031">
            <v>1.6262399999999999</v>
          </cell>
          <cell r="CB2031">
            <v>0</v>
          </cell>
          <cell r="CC2031">
            <v>0</v>
          </cell>
          <cell r="CD2031">
            <v>15</v>
          </cell>
          <cell r="CE2031">
            <v>0</v>
          </cell>
          <cell r="CF2031">
            <v>0</v>
          </cell>
          <cell r="CG2031">
            <v>0</v>
          </cell>
          <cell r="CH2031">
            <v>0</v>
          </cell>
          <cell r="CI2031">
            <v>0</v>
          </cell>
          <cell r="CJ2031">
            <v>3910.4028304543817</v>
          </cell>
          <cell r="CK2031">
            <v>370.78523711460002</v>
          </cell>
          <cell r="CL2031">
            <v>208.36161554669997</v>
          </cell>
          <cell r="CM2031">
            <v>6.5049599999999996</v>
          </cell>
          <cell r="CN2031">
            <v>4168.8729535760995</v>
          </cell>
          <cell r="CO2031">
            <v>452.81736921959998</v>
          </cell>
          <cell r="CP2031">
            <v>295.31567557799997</v>
          </cell>
          <cell r="CQ2031">
            <v>6.7336499999999999</v>
          </cell>
          <cell r="CR2031">
            <v>0</v>
          </cell>
          <cell r="CS2031">
            <v>121.73109024442212</v>
          </cell>
          <cell r="CT2031">
            <v>2500.5969912624105</v>
          </cell>
          <cell r="CU2031">
            <v>0</v>
          </cell>
          <cell r="CV2031">
            <v>0</v>
          </cell>
          <cell r="CW2031">
            <v>0</v>
          </cell>
          <cell r="CX2031">
            <v>0</v>
          </cell>
          <cell r="CY2031">
            <v>0</v>
          </cell>
          <cell r="CZ2031">
            <v>10.087770000000001</v>
          </cell>
          <cell r="DA2031">
            <v>0.86199999999999999</v>
          </cell>
          <cell r="DB2031">
            <v>0</v>
          </cell>
          <cell r="DC2031">
            <v>1</v>
          </cell>
        </row>
        <row r="2032">
          <cell r="C2032" t="str">
            <v>WT9x53</v>
          </cell>
          <cell r="D2032" t="str">
            <v>F</v>
          </cell>
          <cell r="E2032">
            <v>53</v>
          </cell>
          <cell r="F2032">
            <v>15.6</v>
          </cell>
          <cell r="G2032">
            <v>9.3699999999999992</v>
          </cell>
          <cell r="H2032">
            <v>0</v>
          </cell>
          <cell r="I2032">
            <v>0</v>
          </cell>
          <cell r="J2032">
            <v>11.2</v>
          </cell>
          <cell r="K2032">
            <v>0</v>
          </cell>
          <cell r="L2032">
            <v>0</v>
          </cell>
          <cell r="M2032">
            <v>0.59</v>
          </cell>
          <cell r="N2032">
            <v>0.94</v>
          </cell>
          <cell r="O2032">
            <v>0</v>
          </cell>
          <cell r="P2032">
            <v>0</v>
          </cell>
          <cell r="Q2032">
            <v>0</v>
          </cell>
          <cell r="R2032">
            <v>1.34</v>
          </cell>
          <cell r="S2032">
            <v>1.8125</v>
          </cell>
          <cell r="T2032">
            <v>0</v>
          </cell>
          <cell r="V2032">
            <v>0</v>
          </cell>
          <cell r="W2032">
            <v>1.97</v>
          </cell>
          <cell r="X2032">
            <v>0</v>
          </cell>
          <cell r="Y2032">
            <v>0</v>
          </cell>
          <cell r="Z2032">
            <v>0.69499999999999995</v>
          </cell>
          <cell r="AA2032">
            <v>0</v>
          </cell>
          <cell r="AB2032">
            <v>0</v>
          </cell>
          <cell r="AC2032">
            <v>13.6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104</v>
          </cell>
          <cell r="AJ2032">
            <v>25.2</v>
          </cell>
          <cell r="AK2032">
            <v>14.1</v>
          </cell>
          <cell r="AL2032">
            <v>2.59</v>
          </cell>
          <cell r="AM2032">
            <v>110</v>
          </cell>
          <cell r="AN2032">
            <v>30.2</v>
          </cell>
          <cell r="AO2032">
            <v>19.7</v>
          </cell>
          <cell r="AP2032">
            <v>2.66</v>
          </cell>
          <cell r="AQ2032">
            <v>0</v>
          </cell>
          <cell r="AR2032">
            <v>3.73</v>
          </cell>
          <cell r="AS2032">
            <v>12.1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4</v>
          </cell>
          <cell r="AZ2032">
            <v>0.85899999999999999</v>
          </cell>
          <cell r="BA2032">
            <v>0</v>
          </cell>
          <cell r="BB2032">
            <v>1</v>
          </cell>
          <cell r="BD2032" t="str">
            <v>WT230x79</v>
          </cell>
          <cell r="BE2032" t="str">
            <v>WT230x79</v>
          </cell>
          <cell r="BF2032">
            <v>78.899999999999991</v>
          </cell>
          <cell r="BG2032">
            <v>100.72422359999999</v>
          </cell>
          <cell r="BH2032">
            <v>23.809169999999998</v>
          </cell>
          <cell r="BI2032">
            <v>0</v>
          </cell>
          <cell r="BJ2032">
            <v>0</v>
          </cell>
          <cell r="BK2032">
            <v>28.459199999999996</v>
          </cell>
          <cell r="BL2032">
            <v>0</v>
          </cell>
          <cell r="BM2032">
            <v>0</v>
          </cell>
          <cell r="BN2032">
            <v>1.4991899999999998</v>
          </cell>
          <cell r="BO2032">
            <v>2.3885399999999999</v>
          </cell>
          <cell r="BP2032">
            <v>0</v>
          </cell>
          <cell r="BQ2032">
            <v>0</v>
          </cell>
          <cell r="BR2032">
            <v>0</v>
          </cell>
          <cell r="BS2032">
            <v>3.4049400000000003</v>
          </cell>
          <cell r="BT2032">
            <v>4.6055624999999996</v>
          </cell>
          <cell r="BU2032">
            <v>0</v>
          </cell>
          <cell r="BW2032">
            <v>0</v>
          </cell>
          <cell r="BX2032">
            <v>5.0057700000000001</v>
          </cell>
          <cell r="BY2032">
            <v>0</v>
          </cell>
          <cell r="BZ2032">
            <v>0</v>
          </cell>
          <cell r="CA2032">
            <v>1.7659949999999998</v>
          </cell>
          <cell r="CB2032">
            <v>0</v>
          </cell>
          <cell r="CC2032">
            <v>0</v>
          </cell>
          <cell r="CD2032">
            <v>13.6</v>
          </cell>
          <cell r="CE2032">
            <v>0</v>
          </cell>
          <cell r="CF2032">
            <v>0</v>
          </cell>
          <cell r="CG2032">
            <v>0</v>
          </cell>
          <cell r="CH2032">
            <v>0</v>
          </cell>
          <cell r="CI2032">
            <v>0</v>
          </cell>
          <cell r="CJ2032">
            <v>4335.6278717191435</v>
          </cell>
          <cell r="CK2032">
            <v>413.44194580919998</v>
          </cell>
          <cell r="CL2032">
            <v>231.33061253609998</v>
          </cell>
          <cell r="CM2032">
            <v>6.5811899999999994</v>
          </cell>
          <cell r="CN2032">
            <v>4585.7602489337096</v>
          </cell>
          <cell r="CO2032">
            <v>495.47407791419994</v>
          </cell>
          <cell r="CP2032">
            <v>323.20660049369997</v>
          </cell>
          <cell r="CQ2032">
            <v>6.7590599999999998</v>
          </cell>
          <cell r="CR2032">
            <v>0</v>
          </cell>
          <cell r="CS2032">
            <v>155.49896116838852</v>
          </cell>
          <cell r="CT2032">
            <v>3256.9670176830105</v>
          </cell>
          <cell r="CU2032">
            <v>0</v>
          </cell>
          <cell r="CV2032">
            <v>0</v>
          </cell>
          <cell r="CW2032">
            <v>0</v>
          </cell>
          <cell r="CX2032">
            <v>0</v>
          </cell>
          <cell r="CY2032">
            <v>0</v>
          </cell>
          <cell r="CZ2032">
            <v>10.164</v>
          </cell>
          <cell r="DA2032">
            <v>0.85899999999999999</v>
          </cell>
          <cell r="DB2032">
            <v>0</v>
          </cell>
          <cell r="DC2032">
            <v>1</v>
          </cell>
        </row>
        <row r="2033">
          <cell r="C2033" t="str">
            <v>WT9x59.5</v>
          </cell>
          <cell r="D2033" t="str">
            <v>F</v>
          </cell>
          <cell r="E2033">
            <v>59.5</v>
          </cell>
          <cell r="F2033">
            <v>17.5</v>
          </cell>
          <cell r="G2033">
            <v>9.48</v>
          </cell>
          <cell r="H2033">
            <v>0</v>
          </cell>
          <cell r="I2033">
            <v>0</v>
          </cell>
          <cell r="J2033">
            <v>11.3</v>
          </cell>
          <cell r="K2033">
            <v>0</v>
          </cell>
          <cell r="L2033">
            <v>0</v>
          </cell>
          <cell r="M2033">
            <v>0.65500000000000003</v>
          </cell>
          <cell r="N2033">
            <v>1.06</v>
          </cell>
          <cell r="O2033">
            <v>0</v>
          </cell>
          <cell r="P2033">
            <v>0</v>
          </cell>
          <cell r="Q2033">
            <v>0</v>
          </cell>
          <cell r="R2033">
            <v>1.46</v>
          </cell>
          <cell r="S2033">
            <v>1.9375</v>
          </cell>
          <cell r="T2033">
            <v>0</v>
          </cell>
          <cell r="V2033">
            <v>0</v>
          </cell>
          <cell r="W2033">
            <v>2.0299999999999998</v>
          </cell>
          <cell r="X2033">
            <v>0</v>
          </cell>
          <cell r="Y2033">
            <v>0</v>
          </cell>
          <cell r="Z2033">
            <v>0.77800000000000002</v>
          </cell>
          <cell r="AA2033">
            <v>0</v>
          </cell>
          <cell r="AB2033">
            <v>0</v>
          </cell>
          <cell r="AC2033">
            <v>12.2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119</v>
          </cell>
          <cell r="AJ2033">
            <v>28.7</v>
          </cell>
          <cell r="AK2033">
            <v>15.9</v>
          </cell>
          <cell r="AL2033">
            <v>2.6</v>
          </cell>
          <cell r="AM2033">
            <v>126</v>
          </cell>
          <cell r="AN2033">
            <v>34.5</v>
          </cell>
          <cell r="AO2033">
            <v>22.5</v>
          </cell>
          <cell r="AP2033">
            <v>2.69</v>
          </cell>
          <cell r="AQ2033">
            <v>0</v>
          </cell>
          <cell r="AR2033">
            <v>5.3</v>
          </cell>
          <cell r="AS2033">
            <v>17.399999999999999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4.03</v>
          </cell>
          <cell r="AZ2033">
            <v>0.86099999999999999</v>
          </cell>
          <cell r="BA2033">
            <v>0</v>
          </cell>
          <cell r="BB2033">
            <v>1</v>
          </cell>
          <cell r="BD2033" t="str">
            <v>WT230x88.5</v>
          </cell>
          <cell r="BE2033" t="str">
            <v>WT230x88.5</v>
          </cell>
          <cell r="BF2033">
            <v>88.6</v>
          </cell>
          <cell r="BG2033">
            <v>112.9919175</v>
          </cell>
          <cell r="BH2033">
            <v>24.08868</v>
          </cell>
          <cell r="BI2033">
            <v>0</v>
          </cell>
          <cell r="BJ2033">
            <v>0</v>
          </cell>
          <cell r="BK2033">
            <v>28.7133</v>
          </cell>
          <cell r="BL2033">
            <v>0</v>
          </cell>
          <cell r="BM2033">
            <v>0</v>
          </cell>
          <cell r="BN2033">
            <v>1.664355</v>
          </cell>
          <cell r="BO2033">
            <v>2.69346</v>
          </cell>
          <cell r="BP2033">
            <v>0</v>
          </cell>
          <cell r="BQ2033">
            <v>0</v>
          </cell>
          <cell r="BR2033">
            <v>0</v>
          </cell>
          <cell r="BS2033">
            <v>3.7098599999999999</v>
          </cell>
          <cell r="BT2033">
            <v>4.9231875</v>
          </cell>
          <cell r="BU2033">
            <v>0</v>
          </cell>
          <cell r="BW2033">
            <v>0</v>
          </cell>
          <cell r="BX2033">
            <v>5.1582299999999996</v>
          </cell>
          <cell r="BY2033">
            <v>0</v>
          </cell>
          <cell r="BZ2033">
            <v>0</v>
          </cell>
          <cell r="CA2033">
            <v>1.976898</v>
          </cell>
          <cell r="CB2033">
            <v>0</v>
          </cell>
          <cell r="CC2033">
            <v>0</v>
          </cell>
          <cell r="CD2033">
            <v>12.2</v>
          </cell>
          <cell r="CE2033">
            <v>0</v>
          </cell>
          <cell r="CF2033">
            <v>0</v>
          </cell>
          <cell r="CG2033">
            <v>0</v>
          </cell>
          <cell r="CH2033">
            <v>0</v>
          </cell>
          <cell r="CI2033">
            <v>0</v>
          </cell>
          <cell r="CJ2033">
            <v>4960.9588147555587</v>
          </cell>
          <cell r="CK2033">
            <v>470.86443828269995</v>
          </cell>
          <cell r="CL2033">
            <v>260.86218009390001</v>
          </cell>
          <cell r="CM2033">
            <v>6.6066000000000003</v>
          </cell>
          <cell r="CN2033">
            <v>5252.7799215058858</v>
          </cell>
          <cell r="CO2033">
            <v>566.02171152450001</v>
          </cell>
          <cell r="CP2033">
            <v>369.14459447249999</v>
          </cell>
          <cell r="CQ2033">
            <v>6.8352899999999996</v>
          </cell>
          <cell r="CR2033">
            <v>0</v>
          </cell>
          <cell r="CS2033">
            <v>220.95026653953329</v>
          </cell>
          <cell r="CT2033">
            <v>4683.5724055937508</v>
          </cell>
          <cell r="CU2033">
            <v>0</v>
          </cell>
          <cell r="CV2033">
            <v>0</v>
          </cell>
          <cell r="CW2033">
            <v>0</v>
          </cell>
          <cell r="CX2033">
            <v>0</v>
          </cell>
          <cell r="CY2033">
            <v>0</v>
          </cell>
          <cell r="CZ2033">
            <v>10.24023</v>
          </cell>
          <cell r="DA2033">
            <v>0.86099999999999999</v>
          </cell>
          <cell r="DB2033">
            <v>0</v>
          </cell>
          <cell r="DC2033">
            <v>1</v>
          </cell>
        </row>
        <row r="2034">
          <cell r="C2034" t="str">
            <v>WT9x65</v>
          </cell>
          <cell r="D2034" t="str">
            <v>F</v>
          </cell>
          <cell r="E2034">
            <v>65</v>
          </cell>
          <cell r="F2034">
            <v>19.100000000000001</v>
          </cell>
          <cell r="G2034">
            <v>9.6300000000000008</v>
          </cell>
          <cell r="H2034">
            <v>0</v>
          </cell>
          <cell r="I2034">
            <v>0</v>
          </cell>
          <cell r="J2034">
            <v>11.2</v>
          </cell>
          <cell r="K2034">
            <v>0</v>
          </cell>
          <cell r="L2034">
            <v>0</v>
          </cell>
          <cell r="M2034">
            <v>0.67</v>
          </cell>
          <cell r="N2034">
            <v>1.2</v>
          </cell>
          <cell r="O2034">
            <v>0</v>
          </cell>
          <cell r="P2034">
            <v>0</v>
          </cell>
          <cell r="Q2034">
            <v>0</v>
          </cell>
          <cell r="R2034">
            <v>1.6</v>
          </cell>
          <cell r="S2034">
            <v>2.0625</v>
          </cell>
          <cell r="T2034">
            <v>0</v>
          </cell>
          <cell r="V2034">
            <v>0</v>
          </cell>
          <cell r="W2034">
            <v>2.02</v>
          </cell>
          <cell r="X2034">
            <v>0</v>
          </cell>
          <cell r="Y2034">
            <v>0</v>
          </cell>
          <cell r="Z2034">
            <v>0.85599999999999998</v>
          </cell>
          <cell r="AA2034">
            <v>0</v>
          </cell>
          <cell r="AB2034">
            <v>0</v>
          </cell>
          <cell r="AC2034">
            <v>12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127</v>
          </cell>
          <cell r="AJ2034">
            <v>30.5</v>
          </cell>
          <cell r="AK2034">
            <v>16.7</v>
          </cell>
          <cell r="AL2034">
            <v>2.58</v>
          </cell>
          <cell r="AM2034">
            <v>139</v>
          </cell>
          <cell r="AN2034">
            <v>38.299999999999997</v>
          </cell>
          <cell r="AO2034">
            <v>24.9</v>
          </cell>
          <cell r="AP2034">
            <v>2.7</v>
          </cell>
          <cell r="AQ2034">
            <v>0</v>
          </cell>
          <cell r="AR2034">
            <v>7.23</v>
          </cell>
          <cell r="AS2034">
            <v>22.8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3.99</v>
          </cell>
          <cell r="AZ2034">
            <v>0.873</v>
          </cell>
          <cell r="BA2034">
            <v>0</v>
          </cell>
          <cell r="BB2034">
            <v>1</v>
          </cell>
          <cell r="BD2034" t="str">
            <v>WT230x96.5</v>
          </cell>
          <cell r="BE2034" t="str">
            <v>WT230x96.5</v>
          </cell>
          <cell r="BF2034">
            <v>96.8</v>
          </cell>
          <cell r="BG2034">
            <v>123.3226071</v>
          </cell>
          <cell r="BH2034">
            <v>24.469830000000002</v>
          </cell>
          <cell r="BI2034">
            <v>0</v>
          </cell>
          <cell r="BJ2034">
            <v>0</v>
          </cell>
          <cell r="BK2034">
            <v>28.459199999999996</v>
          </cell>
          <cell r="BL2034">
            <v>0</v>
          </cell>
          <cell r="BM2034">
            <v>0</v>
          </cell>
          <cell r="BN2034">
            <v>1.7024700000000001</v>
          </cell>
          <cell r="BO2034">
            <v>3.0491999999999999</v>
          </cell>
          <cell r="BP2034">
            <v>0</v>
          </cell>
          <cell r="BQ2034">
            <v>0</v>
          </cell>
          <cell r="BR2034">
            <v>0</v>
          </cell>
          <cell r="BS2034">
            <v>4.0655999999999999</v>
          </cell>
          <cell r="BT2034">
            <v>5.2408124999999997</v>
          </cell>
          <cell r="BU2034">
            <v>0</v>
          </cell>
          <cell r="BW2034">
            <v>0</v>
          </cell>
          <cell r="BX2034">
            <v>5.1328199999999997</v>
          </cell>
          <cell r="BY2034">
            <v>0</v>
          </cell>
          <cell r="BZ2034">
            <v>0</v>
          </cell>
          <cell r="CA2034">
            <v>2.1750959999999999</v>
          </cell>
          <cell r="CB2034">
            <v>0</v>
          </cell>
          <cell r="CC2034">
            <v>0</v>
          </cell>
          <cell r="CD2034">
            <v>12</v>
          </cell>
          <cell r="CE2034">
            <v>0</v>
          </cell>
          <cell r="CF2034">
            <v>0</v>
          </cell>
          <cell r="CG2034">
            <v>0</v>
          </cell>
          <cell r="CH2034">
            <v>0</v>
          </cell>
          <cell r="CI2034">
            <v>0</v>
          </cell>
          <cell r="CJ2034">
            <v>5294.4686510416468</v>
          </cell>
          <cell r="CK2034">
            <v>500.39600584049998</v>
          </cell>
          <cell r="CL2034">
            <v>273.98732123069999</v>
          </cell>
          <cell r="CM2034">
            <v>6.5557800000000004</v>
          </cell>
          <cell r="CN2034">
            <v>5794.733405470779</v>
          </cell>
          <cell r="CO2034">
            <v>628.36613192429991</v>
          </cell>
          <cell r="CP2034">
            <v>408.52001788289994</v>
          </cell>
          <cell r="CQ2034">
            <v>6.8607000000000005</v>
          </cell>
          <cell r="CR2034">
            <v>0</v>
          </cell>
          <cell r="CS2034">
            <v>301.40951454355206</v>
          </cell>
          <cell r="CT2034">
            <v>6137.0948762952603</v>
          </cell>
          <cell r="CU2034">
            <v>0</v>
          </cell>
          <cell r="CV2034">
            <v>0</v>
          </cell>
          <cell r="CW2034">
            <v>0</v>
          </cell>
          <cell r="CX2034">
            <v>0</v>
          </cell>
          <cell r="CY2034">
            <v>0</v>
          </cell>
          <cell r="CZ2034">
            <v>10.138590000000001</v>
          </cell>
          <cell r="DA2034">
            <v>0.873</v>
          </cell>
          <cell r="DB2034">
            <v>0</v>
          </cell>
          <cell r="DC2034">
            <v>1</v>
          </cell>
        </row>
        <row r="2035">
          <cell r="C2035" t="str">
            <v>WT9x71.5</v>
          </cell>
          <cell r="D2035" t="str">
            <v>F</v>
          </cell>
          <cell r="E2035">
            <v>71.5</v>
          </cell>
          <cell r="F2035">
            <v>21</v>
          </cell>
          <cell r="G2035">
            <v>9.74</v>
          </cell>
          <cell r="H2035">
            <v>0</v>
          </cell>
          <cell r="I2035">
            <v>0</v>
          </cell>
          <cell r="J2035">
            <v>11.2</v>
          </cell>
          <cell r="K2035">
            <v>0</v>
          </cell>
          <cell r="L2035">
            <v>0</v>
          </cell>
          <cell r="M2035">
            <v>0.73</v>
          </cell>
          <cell r="N2035">
            <v>1.32</v>
          </cell>
          <cell r="O2035">
            <v>0</v>
          </cell>
          <cell r="P2035">
            <v>0</v>
          </cell>
          <cell r="Q2035">
            <v>0</v>
          </cell>
          <cell r="R2035">
            <v>1.72</v>
          </cell>
          <cell r="S2035">
            <v>2.1875</v>
          </cell>
          <cell r="T2035">
            <v>0</v>
          </cell>
          <cell r="V2035">
            <v>0</v>
          </cell>
          <cell r="W2035">
            <v>2.09</v>
          </cell>
          <cell r="X2035">
            <v>0</v>
          </cell>
          <cell r="Y2035">
            <v>0</v>
          </cell>
          <cell r="Z2035">
            <v>0.93700000000000006</v>
          </cell>
          <cell r="AA2035">
            <v>0</v>
          </cell>
          <cell r="AB2035">
            <v>0</v>
          </cell>
          <cell r="AC2035">
            <v>11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142</v>
          </cell>
          <cell r="AJ2035">
            <v>34</v>
          </cell>
          <cell r="AK2035">
            <v>18.5</v>
          </cell>
          <cell r="AL2035">
            <v>2.6</v>
          </cell>
          <cell r="AM2035">
            <v>156</v>
          </cell>
          <cell r="AN2035">
            <v>42.7</v>
          </cell>
          <cell r="AO2035">
            <v>27.7</v>
          </cell>
          <cell r="AP2035">
            <v>2.72</v>
          </cell>
          <cell r="AQ2035">
            <v>0</v>
          </cell>
          <cell r="AR2035">
            <v>9.58</v>
          </cell>
          <cell r="AS2035">
            <v>30.7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4.03</v>
          </cell>
          <cell r="AZ2035">
            <v>0.874</v>
          </cell>
          <cell r="BA2035">
            <v>0</v>
          </cell>
          <cell r="BB2035">
            <v>1</v>
          </cell>
          <cell r="BD2035" t="str">
            <v>WT230x106.5</v>
          </cell>
          <cell r="BE2035" t="str">
            <v>WT230x106.5</v>
          </cell>
          <cell r="BF2035">
            <v>106.5</v>
          </cell>
          <cell r="BG2035">
            <v>135.59030099999998</v>
          </cell>
          <cell r="BH2035">
            <v>24.74934</v>
          </cell>
          <cell r="BI2035">
            <v>0</v>
          </cell>
          <cell r="BJ2035">
            <v>0</v>
          </cell>
          <cell r="BK2035">
            <v>28.459199999999996</v>
          </cell>
          <cell r="BL2035">
            <v>0</v>
          </cell>
          <cell r="BM2035">
            <v>0</v>
          </cell>
          <cell r="BN2035">
            <v>1.85493</v>
          </cell>
          <cell r="BO2035">
            <v>3.35412</v>
          </cell>
          <cell r="BP2035">
            <v>0</v>
          </cell>
          <cell r="BQ2035">
            <v>0</v>
          </cell>
          <cell r="BR2035">
            <v>0</v>
          </cell>
          <cell r="BS2035">
            <v>4.37052</v>
          </cell>
          <cell r="BT2035">
            <v>5.5584375000000001</v>
          </cell>
          <cell r="BU2035">
            <v>0</v>
          </cell>
          <cell r="BW2035">
            <v>0</v>
          </cell>
          <cell r="BX2035">
            <v>5.3106899999999992</v>
          </cell>
          <cell r="BY2035">
            <v>0</v>
          </cell>
          <cell r="BZ2035">
            <v>0</v>
          </cell>
          <cell r="CA2035">
            <v>2.3809170000000002</v>
          </cell>
          <cell r="CB2035">
            <v>0</v>
          </cell>
          <cell r="CC2035">
            <v>0</v>
          </cell>
          <cell r="CD2035">
            <v>11</v>
          </cell>
          <cell r="CE2035">
            <v>0</v>
          </cell>
          <cell r="CF2035">
            <v>0</v>
          </cell>
          <cell r="CG2035">
            <v>0</v>
          </cell>
          <cell r="CH2035">
            <v>0</v>
          </cell>
          <cell r="CI2035">
            <v>0</v>
          </cell>
          <cell r="CJ2035">
            <v>5919.799594078062</v>
          </cell>
          <cell r="CK2035">
            <v>557.81849831399995</v>
          </cell>
          <cell r="CL2035">
            <v>303.51888878849996</v>
          </cell>
          <cell r="CM2035">
            <v>6.6066000000000003</v>
          </cell>
          <cell r="CN2035">
            <v>6503.4418075787162</v>
          </cell>
          <cell r="CO2035">
            <v>700.55440817670001</v>
          </cell>
          <cell r="CP2035">
            <v>454.45801186169996</v>
          </cell>
          <cell r="CQ2035">
            <v>6.9115200000000003</v>
          </cell>
          <cell r="CR2035">
            <v>0</v>
          </cell>
          <cell r="CS2035">
            <v>399.37802895259034</v>
          </cell>
          <cell r="CT2035">
            <v>8263.5444167659862</v>
          </cell>
          <cell r="CU2035">
            <v>0</v>
          </cell>
          <cell r="CV2035">
            <v>0</v>
          </cell>
          <cell r="CW2035">
            <v>0</v>
          </cell>
          <cell r="CX2035">
            <v>0</v>
          </cell>
          <cell r="CY2035">
            <v>0</v>
          </cell>
          <cell r="CZ2035">
            <v>10.24023</v>
          </cell>
          <cell r="DA2035">
            <v>0.874</v>
          </cell>
          <cell r="DB2035">
            <v>0</v>
          </cell>
          <cell r="DC2035">
            <v>1</v>
          </cell>
        </row>
        <row r="2036">
          <cell r="C2036" t="str">
            <v>WT9x79</v>
          </cell>
          <cell r="D2036" t="str">
            <v>F</v>
          </cell>
          <cell r="E2036">
            <v>79</v>
          </cell>
          <cell r="F2036">
            <v>23.2</v>
          </cell>
          <cell r="G2036">
            <v>9.86</v>
          </cell>
          <cell r="H2036">
            <v>0</v>
          </cell>
          <cell r="I2036">
            <v>0</v>
          </cell>
          <cell r="J2036">
            <v>11.3</v>
          </cell>
          <cell r="K2036">
            <v>0</v>
          </cell>
          <cell r="L2036">
            <v>0</v>
          </cell>
          <cell r="M2036">
            <v>0.81</v>
          </cell>
          <cell r="N2036">
            <v>1.44</v>
          </cell>
          <cell r="O2036">
            <v>0</v>
          </cell>
          <cell r="P2036">
            <v>0</v>
          </cell>
          <cell r="Q2036">
            <v>0</v>
          </cell>
          <cell r="R2036">
            <v>1.84</v>
          </cell>
          <cell r="S2036">
            <v>2.375</v>
          </cell>
          <cell r="T2036">
            <v>0</v>
          </cell>
          <cell r="V2036">
            <v>0</v>
          </cell>
          <cell r="W2036">
            <v>2.17</v>
          </cell>
          <cell r="X2036">
            <v>0</v>
          </cell>
          <cell r="Y2036">
            <v>0</v>
          </cell>
          <cell r="Z2036">
            <v>1.02</v>
          </cell>
          <cell r="AA2036">
            <v>0</v>
          </cell>
          <cell r="AB2036">
            <v>0</v>
          </cell>
          <cell r="AC2036">
            <v>9.9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160</v>
          </cell>
          <cell r="AJ2036">
            <v>38.5</v>
          </cell>
          <cell r="AK2036">
            <v>20.8</v>
          </cell>
          <cell r="AL2036">
            <v>2.63</v>
          </cell>
          <cell r="AM2036">
            <v>174</v>
          </cell>
          <cell r="AN2036">
            <v>47.4</v>
          </cell>
          <cell r="AO2036">
            <v>30.7</v>
          </cell>
          <cell r="AP2036">
            <v>2.74</v>
          </cell>
          <cell r="AQ2036">
            <v>0</v>
          </cell>
          <cell r="AR2036">
            <v>12.5</v>
          </cell>
          <cell r="AS2036">
            <v>41.2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4.0599999999999996</v>
          </cell>
          <cell r="AZ2036">
            <v>0.872</v>
          </cell>
          <cell r="BA2036">
            <v>0</v>
          </cell>
          <cell r="BB2036">
            <v>1</v>
          </cell>
          <cell r="BD2036" t="str">
            <v>WT230x117.5</v>
          </cell>
          <cell r="BE2036" t="str">
            <v>WT230x117.5</v>
          </cell>
          <cell r="BF2036">
            <v>117.6</v>
          </cell>
          <cell r="BG2036">
            <v>149.79499919999998</v>
          </cell>
          <cell r="BH2036">
            <v>25.054259999999999</v>
          </cell>
          <cell r="BI2036">
            <v>0</v>
          </cell>
          <cell r="BJ2036">
            <v>0</v>
          </cell>
          <cell r="BK2036">
            <v>28.7133</v>
          </cell>
          <cell r="BL2036">
            <v>0</v>
          </cell>
          <cell r="BM2036">
            <v>0</v>
          </cell>
          <cell r="BN2036">
            <v>2.0582099999999999</v>
          </cell>
          <cell r="BO2036">
            <v>3.6590399999999996</v>
          </cell>
          <cell r="BP2036">
            <v>0</v>
          </cell>
          <cell r="BQ2036">
            <v>0</v>
          </cell>
          <cell r="BR2036">
            <v>0</v>
          </cell>
          <cell r="BS2036">
            <v>4.67544</v>
          </cell>
          <cell r="BT2036">
            <v>6.0348749999999995</v>
          </cell>
          <cell r="BU2036">
            <v>0</v>
          </cell>
          <cell r="BW2036">
            <v>0</v>
          </cell>
          <cell r="BX2036">
            <v>5.5139699999999996</v>
          </cell>
          <cell r="BY2036">
            <v>0</v>
          </cell>
          <cell r="BZ2036">
            <v>0</v>
          </cell>
          <cell r="CA2036">
            <v>2.5918199999999998</v>
          </cell>
          <cell r="CB2036">
            <v>0</v>
          </cell>
          <cell r="CC2036">
            <v>0</v>
          </cell>
          <cell r="CD2036">
            <v>9.9</v>
          </cell>
          <cell r="CE2036">
            <v>0</v>
          </cell>
          <cell r="CF2036">
            <v>0</v>
          </cell>
          <cell r="CG2036">
            <v>0</v>
          </cell>
          <cell r="CH2036">
            <v>0</v>
          </cell>
          <cell r="CI2036">
            <v>0</v>
          </cell>
          <cell r="CJ2036">
            <v>6670.1967257217602</v>
          </cell>
          <cell r="CK2036">
            <v>631.64741720849997</v>
          </cell>
          <cell r="CL2036">
            <v>341.25366955679999</v>
          </cell>
          <cell r="CM2036">
            <v>6.6828299999999992</v>
          </cell>
          <cell r="CN2036">
            <v>7253.8389392224135</v>
          </cell>
          <cell r="CO2036">
            <v>777.66461235539998</v>
          </cell>
          <cell r="CP2036">
            <v>503.67729112469993</v>
          </cell>
          <cell r="CQ2036">
            <v>6.9623400000000002</v>
          </cell>
          <cell r="CR2036">
            <v>0</v>
          </cell>
          <cell r="CS2036">
            <v>521.10911919701243</v>
          </cell>
          <cell r="CT2036">
            <v>11089.838109796698</v>
          </cell>
          <cell r="CU2036">
            <v>0</v>
          </cell>
          <cell r="CV2036">
            <v>0</v>
          </cell>
          <cell r="CW2036">
            <v>0</v>
          </cell>
          <cell r="CX2036">
            <v>0</v>
          </cell>
          <cell r="CY2036">
            <v>0</v>
          </cell>
          <cell r="CZ2036">
            <v>10.316459999999999</v>
          </cell>
          <cell r="DA2036">
            <v>0.872</v>
          </cell>
          <cell r="DB2036">
            <v>0</v>
          </cell>
          <cell r="DC2036">
            <v>1</v>
          </cell>
        </row>
        <row r="2037">
          <cell r="C2037" t="str">
            <v>WT9x87.5</v>
          </cell>
          <cell r="D2037" t="str">
            <v>F</v>
          </cell>
          <cell r="E2037">
            <v>87.5</v>
          </cell>
          <cell r="F2037">
            <v>25.7</v>
          </cell>
          <cell r="G2037">
            <v>10</v>
          </cell>
          <cell r="H2037">
            <v>0</v>
          </cell>
          <cell r="I2037">
            <v>0</v>
          </cell>
          <cell r="J2037">
            <v>11.4</v>
          </cell>
          <cell r="K2037">
            <v>0</v>
          </cell>
          <cell r="L2037">
            <v>0</v>
          </cell>
          <cell r="M2037">
            <v>0.89</v>
          </cell>
          <cell r="N2037">
            <v>1.59</v>
          </cell>
          <cell r="O2037">
            <v>0</v>
          </cell>
          <cell r="P2037">
            <v>0</v>
          </cell>
          <cell r="Q2037">
            <v>0</v>
          </cell>
          <cell r="R2037">
            <v>1.99</v>
          </cell>
          <cell r="S2037">
            <v>2.4375</v>
          </cell>
          <cell r="T2037">
            <v>0</v>
          </cell>
          <cell r="V2037">
            <v>0</v>
          </cell>
          <cell r="W2037">
            <v>2.2599999999999998</v>
          </cell>
          <cell r="X2037">
            <v>0</v>
          </cell>
          <cell r="Y2037">
            <v>0</v>
          </cell>
          <cell r="Z2037">
            <v>1.1299999999999999</v>
          </cell>
          <cell r="AA2037">
            <v>0</v>
          </cell>
          <cell r="AB2037">
            <v>0</v>
          </cell>
          <cell r="AC2037">
            <v>9.02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181</v>
          </cell>
          <cell r="AJ2037">
            <v>43.6</v>
          </cell>
          <cell r="AK2037">
            <v>23.4</v>
          </cell>
          <cell r="AL2037">
            <v>2.66</v>
          </cell>
          <cell r="AM2037">
            <v>196</v>
          </cell>
          <cell r="AN2037">
            <v>53.1</v>
          </cell>
          <cell r="AO2037">
            <v>34.4</v>
          </cell>
          <cell r="AP2037">
            <v>2.76</v>
          </cell>
          <cell r="AQ2037">
            <v>0</v>
          </cell>
          <cell r="AR2037">
            <v>16.8</v>
          </cell>
          <cell r="AS2037">
            <v>56.5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4.0999999999999996</v>
          </cell>
          <cell r="AZ2037">
            <v>0.872</v>
          </cell>
          <cell r="BA2037">
            <v>0</v>
          </cell>
          <cell r="BB2037">
            <v>1</v>
          </cell>
          <cell r="BD2037" t="str">
            <v>WT230x130</v>
          </cell>
          <cell r="BE2037" t="str">
            <v>WT230x130</v>
          </cell>
          <cell r="BF2037">
            <v>130.29999999999998</v>
          </cell>
          <cell r="BG2037">
            <v>165.93670169999999</v>
          </cell>
          <cell r="BH2037">
            <v>25.41</v>
          </cell>
          <cell r="BI2037">
            <v>0</v>
          </cell>
          <cell r="BJ2037">
            <v>0</v>
          </cell>
          <cell r="BK2037">
            <v>28.967400000000001</v>
          </cell>
          <cell r="BL2037">
            <v>0</v>
          </cell>
          <cell r="BM2037">
            <v>0</v>
          </cell>
          <cell r="BN2037">
            <v>2.2614899999999998</v>
          </cell>
          <cell r="BO2037">
            <v>4.0401899999999999</v>
          </cell>
          <cell r="BP2037">
            <v>0</v>
          </cell>
          <cell r="BQ2037">
            <v>0</v>
          </cell>
          <cell r="BR2037">
            <v>0</v>
          </cell>
          <cell r="BS2037">
            <v>5.0565899999999999</v>
          </cell>
          <cell r="BT2037">
            <v>6.1936875000000002</v>
          </cell>
          <cell r="BU2037">
            <v>0</v>
          </cell>
          <cell r="BW2037">
            <v>0</v>
          </cell>
          <cell r="BX2037">
            <v>5.742659999999999</v>
          </cell>
          <cell r="BY2037">
            <v>0</v>
          </cell>
          <cell r="BZ2037">
            <v>0</v>
          </cell>
          <cell r="CA2037">
            <v>2.8713299999999995</v>
          </cell>
          <cell r="CB2037">
            <v>0</v>
          </cell>
          <cell r="CC2037">
            <v>0</v>
          </cell>
          <cell r="CD2037">
            <v>9.02</v>
          </cell>
          <cell r="CE2037">
            <v>0</v>
          </cell>
          <cell r="CF2037">
            <v>0</v>
          </cell>
          <cell r="CG2037">
            <v>0</v>
          </cell>
          <cell r="CH2037">
            <v>0</v>
          </cell>
          <cell r="CI2037">
            <v>0</v>
          </cell>
          <cell r="CJ2037">
            <v>7545.6600459727406</v>
          </cell>
          <cell r="CK2037">
            <v>715.32019195559997</v>
          </cell>
          <cell r="CL2037">
            <v>383.91037825139995</v>
          </cell>
          <cell r="CM2037">
            <v>6.7590599999999998</v>
          </cell>
          <cell r="CN2037">
            <v>8170.9909890091558</v>
          </cell>
          <cell r="CO2037">
            <v>871.18124295509995</v>
          </cell>
          <cell r="CP2037">
            <v>564.38106888239997</v>
          </cell>
          <cell r="CQ2037">
            <v>7.0131599999999992</v>
          </cell>
          <cell r="CR2037">
            <v>0</v>
          </cell>
          <cell r="CS2037">
            <v>700.37065620078477</v>
          </cell>
          <cell r="CT2037">
            <v>15208.151776784305</v>
          </cell>
          <cell r="CU2037">
            <v>0</v>
          </cell>
          <cell r="CV2037">
            <v>0</v>
          </cell>
          <cell r="CW2037">
            <v>0</v>
          </cell>
          <cell r="CX2037">
            <v>0</v>
          </cell>
          <cell r="CY2037">
            <v>0</v>
          </cell>
          <cell r="CZ2037">
            <v>10.418099999999999</v>
          </cell>
          <cell r="DA2037">
            <v>0.872</v>
          </cell>
          <cell r="DB2037">
            <v>0</v>
          </cell>
          <cell r="DC2037">
            <v>1</v>
          </cell>
        </row>
      </sheetData>
      <sheetData sheetId="1"/>
      <sheetData sheetId="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V.SUELO"/>
      <sheetName val="OBRA CIVIL"/>
      <sheetName val="MECANICA"/>
      <sheetName val="PIPING"/>
      <sheetName val="REVESTIM"/>
      <sheetName val="ELE-INS"/>
      <sheetName val="PEM"/>
      <sheetName val="RESUMEN GRAL"/>
      <sheetName val="5a hoja"/>
      <sheetName val="MOV_SUELO"/>
      <sheetName val="OBRA_CIVIL"/>
      <sheetName val="RESUMEN_GRAL"/>
      <sheetName val="5a_hoja"/>
      <sheetName val="1240-18-P-RI-002"/>
      <sheetName val="Caracteristicas"/>
      <sheetName val="Sheet 2"/>
      <sheetName val="civil"/>
      <sheetName val="electric"/>
      <sheetName val="instrument"/>
      <sheetName val="proceso"/>
      <sheetName val="MOV_SUELO1"/>
      <sheetName val="OBRA_CIVIL1"/>
      <sheetName val="RESUMEN_GRAL1"/>
      <sheetName val="5a_hoja1"/>
      <sheetName val="Sheet_2"/>
      <sheetName val="MOV_SUELO2"/>
      <sheetName val="OBRA_CIVIL2"/>
      <sheetName val="RESUMEN_GRAL2"/>
      <sheetName val="5a_hoja2"/>
      <sheetName val="Sheet_21"/>
      <sheetName val="MOV_SUELO3"/>
      <sheetName val="OBRA_CIVIL3"/>
      <sheetName val="RESUMEN_GRAL3"/>
      <sheetName val="5a_hoja3"/>
      <sheetName val="Sheet_22"/>
      <sheetName val="Detalle OC"/>
      <sheetName val="MOV_SUELO4"/>
      <sheetName val="OBRA_CIVIL4"/>
      <sheetName val="RESUMEN_GRAL4"/>
      <sheetName val="5a_hoja4"/>
      <sheetName val="Sheet_23"/>
      <sheetName val="MOV_SUELO5"/>
      <sheetName val="OBRA_CIVIL5"/>
      <sheetName val="RESUMEN_GRAL5"/>
      <sheetName val="5a_hoja5"/>
      <sheetName val="Sheet_24"/>
      <sheetName val="MOV_SUELO6"/>
      <sheetName val="OBRA_CIVIL6"/>
      <sheetName val="RESUMEN_GRAL6"/>
      <sheetName val="5a_hoja6"/>
      <sheetName val="Sheet_25"/>
      <sheetName val="MOV_SUELO7"/>
      <sheetName val="OBRA_CIVIL7"/>
      <sheetName val="RESUMEN_GRAL7"/>
      <sheetName val="5a_hoja7"/>
      <sheetName val="Sheet_26"/>
      <sheetName val="MOV_SUELO9"/>
      <sheetName val="OBRA_CIVIL9"/>
      <sheetName val="RESUMEN_GRAL9"/>
      <sheetName val="5a_hoja9"/>
      <sheetName val="Sheet_28"/>
      <sheetName val="MOV_SUELO8"/>
      <sheetName val="OBRA_CIVIL8"/>
      <sheetName val="RESUMEN_GRAL8"/>
      <sheetName val="5a_hoja8"/>
      <sheetName val="Sheet_27"/>
      <sheetName val="MOV_SUELO10"/>
      <sheetName val="OBRA_CIVIL10"/>
      <sheetName val="RESUMEN_GRAL10"/>
      <sheetName val="5a_hoja10"/>
      <sheetName val="Sheet_29"/>
      <sheetName val="MOV_SUELO11"/>
      <sheetName val="OBRA_CIVIL11"/>
      <sheetName val="RESUMEN_GRAL11"/>
      <sheetName val="5a_hoja11"/>
      <sheetName val="Sheet_210"/>
      <sheetName val="MOV_SUELO12"/>
      <sheetName val="OBRA_CIVIL12"/>
      <sheetName val="RESUMEN_GRAL12"/>
      <sheetName val="5a_hoja12"/>
      <sheetName val="Sheet_2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GANTT-3.1.1"/>
      <sheetName val="GANTT-5.1.1"/>
      <sheetName val="Estadisticas"/>
      <sheetName val="Diálogo1"/>
      <sheetName val="Diálogo2"/>
      <sheetName val="Diálogo3"/>
      <sheetName val="Diálogo4"/>
      <sheetName val="Módulo1"/>
      <sheetName val="Módulo2"/>
      <sheetName val="Módulo3"/>
      <sheetName val="Módulo4"/>
      <sheetName val="CI"/>
      <sheetName val="Graf"/>
      <sheetName val="Equipos"/>
      <sheetName val="Resumen Ejec"/>
      <sheetName val="Depreciacion"/>
      <sheetName val="Flujo"/>
      <sheetName val="Tabla Comparativa"/>
      <sheetName val="GANTT-3_1_1"/>
      <sheetName val="GANTT-5_1_1"/>
      <sheetName val="Resumen_Ejec"/>
      <sheetName val="Tabla_Comparativa"/>
      <sheetName val="Maestro Materiales"/>
      <sheetName val="Parámetros"/>
      <sheetName val="ECOLIANS"/>
      <sheetName val="GANTT-3_1_11"/>
      <sheetName val="GANTT-5_1_11"/>
      <sheetName val="Resumen_Ejec1"/>
      <sheetName val="Tabla_Comparativa1"/>
      <sheetName val="Maestro_Mater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A"/>
      <sheetName val="TD Presupuesto"/>
      <sheetName val="TD Flujo x Recursos"/>
      <sheetName val="TD Flujo x Partida"/>
      <sheetName val="TD Resumen Recursos"/>
      <sheetName val="Res Recursos"/>
      <sheetName val="TD x Tipo Recurso"/>
      <sheetName val="Equipos"/>
      <sheetName val="planilla"/>
      <sheetName val="materiales"/>
      <sheetName val="aalq equipos"/>
      <sheetName val="areas y volumenes"/>
      <sheetName val="MZ4"/>
      <sheetName val="Uniformes Herram"/>
      <sheetName val="TD_Presupuesto"/>
      <sheetName val="TD_Flujo_x_Recursos"/>
      <sheetName val="TD_Flujo_x_Partida"/>
      <sheetName val="TD_Resumen_Recursos"/>
      <sheetName val="Res_Recursos"/>
      <sheetName val="TD_x_Tipo_Recurso"/>
      <sheetName val="aalq_equipos"/>
      <sheetName val="areas_y_volumenes"/>
      <sheetName val="Uniformes_Her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 "/>
      <sheetName val="PLANILLA"/>
      <sheetName val="Módulo1"/>
      <sheetName val="TABLA"/>
      <sheetName val="Diálog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45vs76-75"/>
      <sheetName val="carát"/>
      <sheetName val="res gral"/>
      <sheetName val="resu"/>
      <sheetName val="1-Ingenieria Allen"/>
      <sheetName val="1-Ingenieria EEBB1"/>
      <sheetName val="5-9-14 Piping"/>
      <sheetName val="5-9-14 Pipingof"/>
      <sheetName val="6-8-14 Instrumentos"/>
      <sheetName val="7-14 Electricidad"/>
      <sheetName val="6-8-14 Instrumentosof"/>
      <sheetName val="7-14 Electricidadof"/>
      <sheetName val="13 CIVILof"/>
      <sheetName val="WBS"/>
      <sheetName val="12 Transporte"/>
      <sheetName val="13 Civil"/>
      <sheetName val="3-14 Equipos"/>
      <sheetName val="15-Precom"/>
      <sheetName val="16-17 Indirectos"/>
      <sheetName val="Contingencias"/>
      <sheetName val="Verificar Costos Adicionales"/>
      <sheetName val="resu - aux"/>
      <sheetName val="gtias"/>
    </sheetNames>
    <sheetDataSet>
      <sheetData sheetId="0" refreshError="1"/>
      <sheetData sheetId="1" refreshError="1"/>
      <sheetData sheetId="2" refreshError="1"/>
      <sheetData sheetId="3">
        <row r="408">
          <cell r="G408">
            <v>914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átula"/>
      <sheetName val="LD Ingeniería de detalle"/>
      <sheetName val="LD desarrolloAESA (no emitible)"/>
      <sheetName val="LD vendors"/>
    </sheetNames>
    <sheetDataSet>
      <sheetData sheetId="0">
        <row r="59">
          <cell r="K59" t="str">
            <v>LISTADO DE DOCUMENTOS - EPC CPF2 LA CALERA</v>
          </cell>
        </row>
        <row r="60">
          <cell r="K60" t="str">
            <v>GENERAL</v>
          </cell>
        </row>
        <row r="62">
          <cell r="K62" t="str">
            <v>XXX-ACAL-102-LD-X-300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APPA, MARCELO HORACIO" id="{6CA22450-4466-42C6-88E3-4896F5758F32}" userId="S::RY35366@grupo.ypf.com::54282e33-cb96-43d4-82e9-f02aa8e57c7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PPA, MARCELO HORACIO" refreshedDate="45925.459939814813" createdVersion="8" refreshedVersion="8" minRefreshableVersion="3" recordCount="236" xr:uid="{CDF81872-B479-41C3-A3F7-60274358FA4D}">
  <cacheSource type="worksheet">
    <worksheetSource ref="B1:N237" sheet="Datos P0 Suministros"/>
  </cacheSource>
  <cacheFields count="13">
    <cacheField name="RI" numFmtId="0">
      <sharedItems count="92">
        <s v="5155-00-1500-IG-EM-RI-001"/>
        <s v="5155-00-1800-IG-EM-RI-001"/>
        <s v="5155-00-0000-IG-EM-RI-001"/>
        <s v="5155-00-0000-IG-EM-RI-002"/>
        <s v="5155-00-2100-IG-EM-RI-001"/>
        <s v="5155-00-0000-IG-EM-RI-011"/>
        <s v="5155-00-0000-IG-EM-RI-008"/>
        <s v="5155-00-0000-IG-EM-RI-012"/>
        <s v="5155-00-1700-IG-EM-RI-001"/>
        <s v="5155-00-0000-IG-EM-RI-010"/>
        <s v="5155-00-0000-IG-EM-RI-009"/>
        <s v="5155-00-0000-IG-EM-RI-004"/>
        <s v="5155-00-1500-IG-EM-RI-003"/>
        <s v="5155-00-0600-IG-EM-RI-001"/>
        <s v="5155-00-0000-IG-EM-RI-006"/>
        <s v="5155-00-0000-IG-EM-RI-007"/>
        <s v="5155-00-0000-IG-EM-RI-003"/>
        <s v="5155-00-1600-IG-EM-RI-001"/>
        <s v="5155-00-1500-IG-EM-RI-004"/>
        <s v="5155-00-0000-IG-EM-RI-013"/>
        <s v="5155-00-0800-IG-EM-RI-001"/>
        <s v="5155-00-0800-IG-EM-RI-002"/>
        <s v="5155-00-0000-IG-EM-RI-014"/>
        <s v="5155-00-0000-IG-PI-RI-002"/>
        <s v="5155-00-0000-IG-PI-RI-700"/>
        <s v="5155-00-0000-IG-PI-RI-003"/>
        <s v="5155-00-0000-IG-IN-RI-001"/>
        <s v="5155-00-0000-IG-IN-RI-003"/>
        <s v="5155-00-0000-IG-IN-RI-013"/>
        <s v="5155-00-0000-IG-IN-RI-019"/>
        <s v="5155-00-2000-IG-IN-RI-001"/>
        <s v="5155-00-2000-IG-IN-RI-007"/>
        <s v="5155-00-0000-IG-IN-RI-002"/>
        <s v="5155-00-0000-IG-IN-RI-021"/>
        <s v="5155-00-0000-IG-IN-RI-008"/>
        <s v="5155-00-0000-IG-IN-RI-009"/>
        <s v="5155-00-0000-IG-IN-RI-012"/>
        <s v="5155-00-0000-IG-IN-RI-011"/>
        <s v="5155-00-2000-IG-IN-RI-003"/>
        <s v="5155-00-0000-IG-IN-RI-004"/>
        <s v="5155-00-0000-IG-IN-RI-010"/>
        <s v="5155-00-2000-IG-IN-RI-002"/>
        <s v="5155-00-0000-IG-IN-RI-020_x000a_"/>
        <s v="5155-00-0000-IG-IN-RI-030"/>
        <s v="5155-00-0000-IG-IN-RI-020"/>
        <s v="5155-00-0000-IG-IN-RI-027"/>
        <s v="5155-00-0000-IG-IN-RI-005"/>
        <s v="5155-00-0000-IG-IN-RI-006"/>
        <s v="5155-00-2000-IG-IN-RI-006"/>
        <s v="5155-00-0000-IG-IN-RI-025"/>
        <s v="5155-00-0000-IG-IN-RI-026"/>
        <s v="5155-00-0000-IG-IN-RI-024"/>
        <s v="5155-00-0000-IG-IN-RI-007"/>
        <s v="5155-00-2000-IG-IN-RI-004"/>
        <s v="5155-00-0000-IG-IN-RI-028"/>
        <s v="5155-00-0000-IG-IN-RI-029"/>
        <s v="5155-00-0000-IG-IN-RI-014"/>
        <s v="5155-00-0000-IG-IN-RI-015"/>
        <s v="5155-00-2000-IG-IN-RI-005"/>
        <s v="5155-00-0000-IG-IN-RI-016"/>
        <s v="5155-00-0000-IG-IN-RI-040"/>
        <s v="5155-00-0000-IG-IN-RI-039"/>
        <s v="5155-00-0000-IG-IN-RI-032"/>
        <s v="5155-00-2000-IG-IN-RI-009"/>
        <s v="5155-00-2300-IG-EL-RI-005"/>
        <s v="5155-00-2300-IG-EL-RI-006"/>
        <s v="5155-00-2300-IG-EL-RI-004"/>
        <s v="5155-00-2300-IG-EL-RI-001"/>
        <s v="5155-00-2300-IG-EL-RI-008"/>
        <s v="5155-00-2300-IG-EL-RI-003"/>
        <s v="5155-00-2300-IG-EL-RI-007"/>
        <s v="5155-00-2300-IG-EL-RI-002"/>
        <s v="5155-00-0000-IG-EL-RI-007"/>
        <s v="5155-00-0000-IG-EL-RI-006"/>
        <s v="5155-00-0000-IG-EL-RI-002"/>
        <s v="5155-00-0000-IG-EL-RI-005"/>
        <s v="5155-00-2000-IG-EL-RI-002"/>
        <s v="5155-00-0000-IG-EL-RI-004"/>
        <s v="5155-00-0000-IG-IN-RI-017"/>
        <s v="5155-00-0000-IG-IN-RI-018"/>
        <s v="5155-00-2000-IG-IN-RI-011"/>
        <s v="5155-00-2400-IG-CI-RI-001"/>
        <s v="SIN RI"/>
        <s v="5155-00-0000-IG-EM-RI-005"/>
        <s v="5155-00-0000-IG-IN-RI-033"/>
        <s v="5155-00-0000-IG-EL-RI-001"/>
        <s v="5155-00-0000-IG-EL-RI-003"/>
        <s v="5155-00-0000-IG-EL-RI-009"/>
        <s v="5155-00-0000-IG-EL-RI-008"/>
        <s v="5155-00-0000-IG-IN-RI-011_x000a_5155-00-2000-IG-IN-RI-003" u="1"/>
        <s v="5155-00-0000-IG-IN-RI-010_x000a_5155-00-2000-IG-IN-RI-002_x000a_5155-00-0000-IG-IN-RI-020_x000a_" u="1"/>
        <s v="5155-00-0000-IG-IN-RI-039_x000a_5155-00-0000-IG-IN-RI-040" u="1"/>
      </sharedItems>
    </cacheField>
    <cacheField name="Descripcion RI" numFmtId="0">
      <sharedItems containsBlank="1"/>
    </cacheField>
    <cacheField name="Tipo" numFmtId="0">
      <sharedItems/>
    </cacheField>
    <cacheField name="Especialidad" numFmtId="0">
      <sharedItems/>
    </cacheField>
    <cacheField name="Tag" numFmtId="0">
      <sharedItems/>
    </cacheField>
    <cacheField name="Nombre" numFmtId="0">
      <sharedItems/>
    </cacheField>
    <cacheField name="Tipo Equipo" numFmtId="0">
      <sharedItems containsBlank="1"/>
    </cacheField>
    <cacheField name="Um" numFmtId="0">
      <sharedItems/>
    </cacheField>
    <cacheField name="Cantidad" numFmtId="167">
      <sharedItems containsString="0" containsBlank="1" containsNumber="1" minValue="0.41516554" maxValue="136907"/>
    </cacheField>
    <cacheField name="Precio" numFmtId="167">
      <sharedItems containsString="0" containsBlank="1" containsNumber="1" minValue="1.55" maxValue="2155.3396554689998"/>
    </cacheField>
    <cacheField name="Total P0" numFmtId="167">
      <sharedItems containsString="0" containsBlank="1" containsNumber="1" minValue="0.66" maxValue="4362.7224528733586"/>
    </cacheField>
    <cacheField name="Apertura P0" numFmtId="167">
      <sharedItems containsBlank="1"/>
    </cacheField>
    <cacheField name="COMENTARIO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s v="RI - RECIPIENTE SEPARADOR EPF"/>
    <s v="Reembolsables"/>
    <s v="Mecanica"/>
    <s v="VBD-10240"/>
    <s v="Separador De Condensados De Epf"/>
    <s v="(02) Recipiente / Vessel"/>
    <s v="un"/>
    <n v="1"/>
    <n v="430"/>
    <n v="451.5"/>
    <s v="si"/>
    <m/>
  </r>
  <r>
    <x v="1"/>
    <s v="RI - RECIPIENTES DESGASIFICADORES"/>
    <s v="Reembolsables"/>
    <s v="Mecanica"/>
    <s v="DBM-24310"/>
    <s v="Desgasificador Presurizado"/>
    <s v="(02) Recipiente / Vessel"/>
    <s v="un"/>
    <n v="1"/>
    <n v="160"/>
    <n v="168"/>
    <s v="si"/>
    <m/>
  </r>
  <r>
    <x v="1"/>
    <s v="RI - RECIPIENTES DESGASIFICADORES"/>
    <s v="Reembolsables"/>
    <s v="Mecanica"/>
    <s v="DBM-24320"/>
    <s v="Desgasificador Atmosférico"/>
    <s v="(02) Recipiente / Vessel"/>
    <s v="un"/>
    <n v="1"/>
    <n v="100"/>
    <n v="105"/>
    <s v="si"/>
    <m/>
  </r>
  <r>
    <x v="2"/>
    <s v="RI - RECIPIENTES "/>
    <s v="Reembolsables"/>
    <s v="Mecanica"/>
    <s v="VBE-91020"/>
    <s v="Pulmón De Aire De Instrumentos"/>
    <s v="(02) Recipiente / Vessel"/>
    <s v="un"/>
    <n v="1"/>
    <n v="335"/>
    <n v="351.75"/>
    <s v="si"/>
    <m/>
  </r>
  <r>
    <x v="2"/>
    <s v="RI - RECIPIENTES "/>
    <s v="Reembolsables"/>
    <s v="Mecanica"/>
    <s v="VBE-91030"/>
    <s v="Pulmón De Aire De Arranque"/>
    <s v="(02) Recipiente / Vessel"/>
    <s v="un"/>
    <n v="1"/>
    <n v="225"/>
    <n v="236.25"/>
    <s v="si"/>
    <m/>
  </r>
  <r>
    <x v="2"/>
    <s v="RI - RECIPIENTES "/>
    <s v="Reembolsables"/>
    <s v="Mecanica"/>
    <s v="VBE-92010"/>
    <s v="Pulmón De Nitrógeno"/>
    <s v="(02) Recipiente / Vessel"/>
    <s v="un"/>
    <n v="1"/>
    <n v="250"/>
    <n v="262.5"/>
    <s v="si"/>
    <m/>
  </r>
  <r>
    <x v="3"/>
    <s v="RI - RECIPIENTES ENTERRADOS"/>
    <s v="Reembolsables"/>
    <s v="Mecanica"/>
    <s v="VBH-94250"/>
    <s v="Tanque Sumidero De Hot Oil"/>
    <s v="(02) Recipiente / Vessel"/>
    <s v="un"/>
    <n v="1"/>
    <n v="115"/>
    <n v="120.75"/>
    <s v="si"/>
    <m/>
  </r>
  <r>
    <x v="4"/>
    <s v="RI - AEROENFRIADORES"/>
    <s v="Reembolsables"/>
    <s v="Mecanica"/>
    <s v="EAL-94270"/>
    <s v="Trim Cooler"/>
    <s v="(02) Recipiente / Vessel"/>
    <s v="un"/>
    <n v="1"/>
    <n v="204.56"/>
    <n v="214.78800000000001"/>
    <s v="si"/>
    <m/>
  </r>
  <r>
    <x v="2"/>
    <s v="RI - RECIPIENTES "/>
    <s v="Reembolsables"/>
    <s v="Mecanica"/>
    <s v="VBE-95120"/>
    <s v="Kod"/>
    <s v="(02) Recipiente / Vessel"/>
    <s v="un"/>
    <n v="1"/>
    <n v="490"/>
    <n v="514.5"/>
    <s v="si"/>
    <m/>
  </r>
  <r>
    <x v="3"/>
    <s v="RI - RECIPIENTES ENTERRADOS"/>
    <s v="Reembolsables"/>
    <s v="Mecanica"/>
    <s v="VBH-97310"/>
    <s v="Sumidero De Drenajes Cerrados"/>
    <s v="(02) Recipiente / Vessel"/>
    <s v="un"/>
    <n v="1"/>
    <n v="230"/>
    <n v="241.5"/>
    <s v="si"/>
    <m/>
  </r>
  <r>
    <x v="5"/>
    <s v="RI - BOMBAS NEUMATICAS"/>
    <s v="Reembolsables"/>
    <s v="Mecanica"/>
    <s v="TKBH-98130"/>
    <s v="Tanque De Drenaje De Glicol"/>
    <s v="(02) Recipiente / Vessel"/>
    <s v="un"/>
    <n v="1"/>
    <n v="105"/>
    <n v="110.25"/>
    <s v="si"/>
    <m/>
  </r>
  <r>
    <x v="6"/>
    <s v="RI - BOMBAS DE CAVIDAD PROGRESIVA"/>
    <s v="Reembolsables"/>
    <s v="Mecanica"/>
    <s v="PAZ-24240 A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AZ-24240 B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BM-24340 A"/>
    <s v="Bomba De Transferencia"/>
    <s v="(04) Bombas"/>
    <s v="un"/>
    <n v="1"/>
    <n v="141.31700000000001"/>
    <n v="145.41519299999999"/>
    <s v="si"/>
    <m/>
  </r>
  <r>
    <x v="6"/>
    <s v="RI - BOMBAS DE CAVIDAD PROGRESIVA"/>
    <s v="Reembolsables"/>
    <s v="Mecanica"/>
    <s v="PBM-24340 B"/>
    <s v="Bomba De Transferencia"/>
    <s v="(04) Bombas"/>
    <s v="un"/>
    <n v="1"/>
    <n v="141.31700000000001"/>
    <n v="145.41519299999999"/>
    <s v="si"/>
    <m/>
  </r>
  <r>
    <x v="7"/>
    <s v="RI - BOMBAS CENTRIFUGAS HORIZONTALES"/>
    <s v="Reembolsables"/>
    <s v="Mecanica"/>
    <s v="PAZ-24390 A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B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C"/>
    <s v="Bomba De Agua Tratada A Tanques"/>
    <s v="(04) Bombas"/>
    <s v="un"/>
    <n v="1"/>
    <n v="22.931000000000001"/>
    <n v="23.595999000000003"/>
    <s v="si"/>
    <m/>
  </r>
  <r>
    <x v="8"/>
    <s v="RI - BOMBAS CENTRIFUGAS API"/>
    <s v="Reembolsables"/>
    <s v="Mecanica"/>
    <s v="PAY-23120 A"/>
    <s v="Bomba De Reproceso De Condensado"/>
    <s v="(04) Bombas"/>
    <s v="un"/>
    <n v="1"/>
    <n v="105.922"/>
    <n v="108.99373799999999"/>
    <s v="si"/>
    <m/>
  </r>
  <r>
    <x v="8"/>
    <s v="RI - BOMBAS CENTRIFUGAS API"/>
    <s v="Reembolsables"/>
    <s v="Mecanica"/>
    <s v="PAY-23120 B"/>
    <s v="Bomba De Reproceso De Condensado"/>
    <s v="(04) Bombas"/>
    <s v="un"/>
    <n v="1"/>
    <n v="105.922"/>
    <n v="108.99373799999999"/>
    <s v="si"/>
    <m/>
  </r>
  <r>
    <x v="6"/>
    <s v="RI - BOMBAS DE CAVIDAD PROGRESIVA"/>
    <s v="Reembolsables"/>
    <s v="Mecanica"/>
    <s v="PAZ-24430 A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AZ-24430 B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A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B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A"/>
    <s v="Bomba De Tanque De Flotado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B"/>
    <s v="Bomba De Tanque De Flotados"/>
    <s v="(04) Bombas"/>
    <s v="un"/>
    <n v="1"/>
    <n v="40.213999999999999"/>
    <n v="41.380206000000001"/>
    <s v="si"/>
    <m/>
  </r>
  <r>
    <x v="9"/>
    <s v="RI - BOMBAS DE ENGRANAJES"/>
    <s v="Reembolsables"/>
    <s v="Mecanica"/>
    <s v="PBE-90430"/>
    <s v="Bomba Aceite Para Motores"/>
    <s v="(04) Bombas"/>
    <s v="un"/>
    <n v="1"/>
    <n v="58.5"/>
    <n v="60.1965"/>
    <s v="si"/>
    <m/>
  </r>
  <r>
    <x v="9"/>
    <s v="RI - BOMBAS DE ENGRANAJES"/>
    <s v="Reembolsables"/>
    <s v="Mecanica"/>
    <s v="PBE-90460"/>
    <s v="Bomba Aceite Para Compresores"/>
    <s v="(04) Bombas"/>
    <s v="un"/>
    <n v="1"/>
    <n v="64"/>
    <n v="65.855999999999995"/>
    <s v="si"/>
    <m/>
  </r>
  <r>
    <x v="5"/>
    <s v="RI - BOMBAS NEUMATICAS"/>
    <s v="Reembolsables"/>
    <s v="Mecanica"/>
    <s v="PBE-94250"/>
    <s v="Bomba De Tanque Sumidero De Hot Oil"/>
    <s v="(04) Bombas"/>
    <s v="un"/>
    <n v="1"/>
    <n v="1.55"/>
    <n v="1.5949499999999999"/>
    <s v="si"/>
    <m/>
  </r>
  <r>
    <x v="6"/>
    <s v="RI - BOMBAS DE CAVIDAD PROGRESIVA"/>
    <s v="Reembolsables"/>
    <s v="Mecanica"/>
    <s v="PAY-95140 A/B"/>
    <s v="Bomba De Kod"/>
    <s v="(04) Bombas"/>
    <s v="un"/>
    <n v="2"/>
    <n v="40.213999999999999"/>
    <n v="82.760412000000002"/>
    <s v="si"/>
    <m/>
  </r>
  <r>
    <x v="10"/>
    <s v="RI - BOMBAS CENTRIFUGAS VERTICALES"/>
    <s v="Reembolsables"/>
    <s v="Mecanica"/>
    <s v="PAY-97110 A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10 B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20 A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20 B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30 A"/>
    <s v="Bomba De Sumidero De Drenajes Abiertos _x000a_Vbh-97130"/>
    <s v="(04) Bombas"/>
    <s v="un"/>
    <n v="1"/>
    <n v="73.709999999999994"/>
    <n v="75.847589999999997"/>
    <s v="si"/>
    <m/>
  </r>
  <r>
    <x v="10"/>
    <s v="RI - BOMBAS CENTRIFUGAS VERTICALES"/>
    <s v="Reembolsables"/>
    <s v="Mecanica"/>
    <s v="PAY-97130 B"/>
    <s v="Bomba De Sumidero De Drenajes Abiertos _x000a_Vbh-97130"/>
    <s v="(04) Bombas"/>
    <s v="un"/>
    <n v="1"/>
    <n v="73.709999999999994"/>
    <n v="75.847589999999997"/>
    <s v="si"/>
    <m/>
  </r>
  <r>
    <x v="6"/>
    <s v="RI - BOMBAS DE CAVIDAD PROGRESIVA"/>
    <s v="Reembolsables"/>
    <s v="Mecanica"/>
    <s v="PAY-97320 A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AY-97320 B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BA-97150 A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50 B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60 A"/>
    <s v="Bomba De Condensado De Tanque Slop"/>
    <s v="(04) Bombas"/>
    <s v="un"/>
    <n v="1"/>
    <n v="74.616"/>
    <n v="76.779863999999989"/>
    <s v="si"/>
    <m/>
  </r>
  <r>
    <x v="6"/>
    <s v="RI - BOMBAS DE CAVIDAD PROGRESIVA"/>
    <s v="Reembolsables"/>
    <s v="Mecanica"/>
    <s v="PBA-97160 B"/>
    <s v="Bomba De Condensado De Tanque Slop"/>
    <s v="(04) Bombas"/>
    <s v="un"/>
    <n v="1"/>
    <n v="74.616"/>
    <n v="76.779863999999989"/>
    <s v="si"/>
    <m/>
  </r>
  <r>
    <x v="7"/>
    <s v="RI - BOMBAS CENTRIFUGAS HORIZONTALES"/>
    <s v="Reembolsables"/>
    <s v="Mecanica"/>
    <s v="PZZ-97220 A"/>
    <s v="Bomba De Desagote De Emergencia"/>
    <s v="(04) Bombas"/>
    <s v="un"/>
    <n v="1"/>
    <n v="104.773"/>
    <n v="107.81141699999999"/>
    <s v="si"/>
    <m/>
  </r>
  <r>
    <x v="7"/>
    <s v="RI - BOMBAS CENTRIFUGAS HORIZONTALES"/>
    <s v="Reembolsables"/>
    <s v="Mecanica"/>
    <s v="PZZ-97220 B"/>
    <s v="Bomba De Desagote De Emergencia"/>
    <s v="(04) Bombas"/>
    <s v="un"/>
    <n v="1"/>
    <n v="104.773"/>
    <n v="107.81141699999999"/>
    <s v="si"/>
    <m/>
  </r>
  <r>
    <x v="9"/>
    <s v="RI - BOMBAS DE ENGRANAJES"/>
    <s v="Reembolsables"/>
    <s v="Mecanica"/>
    <s v="PBE-98120"/>
    <s v="Bomba De Carga De Glicol"/>
    <s v="(04) Bombas"/>
    <s v="un"/>
    <n v="1"/>
    <n v="21.5"/>
    <n v="22.1235"/>
    <s v="si"/>
    <m/>
  </r>
  <r>
    <x v="5"/>
    <s v="RI - BOMBAS NEUMATICAS"/>
    <s v="Reembolsables"/>
    <s v="Mecanica"/>
    <s v="PBE-98130"/>
    <s v="Bomba De Tanque De Drenaje De Glicol"/>
    <s v="(04) Bombas"/>
    <s v="un"/>
    <n v="1"/>
    <n v="1.55"/>
    <n v="1.5949499999999999"/>
    <s v="si"/>
    <m/>
  </r>
  <r>
    <x v="7"/>
    <s v="RI - BOMBAS CENTRIFUGAS HORIZONTALES"/>
    <s v="Reembolsables"/>
    <s v="Mecanica"/>
    <s v="PZZ-99140"/>
    <s v="Bomba De Agua Cruda"/>
    <s v="(04) Bombas"/>
    <s v="un"/>
    <n v="1"/>
    <n v="12.706"/>
    <n v="13.074474"/>
    <s v="si"/>
    <m/>
  </r>
  <r>
    <x v="6"/>
    <s v="RI - BOMBAS DE CAVIDAD PROGRESIVA"/>
    <s v="Reembolsables"/>
    <s v="Mecanica"/>
    <s v="PZZ-99230"/>
    <s v="Bomba De Agua De Lavado"/>
    <s v="(04) Bombas"/>
    <s v="un"/>
    <n v="1"/>
    <n v="62.737000000000002"/>
    <n v="64.556373000000008"/>
    <s v="si"/>
    <m/>
  </r>
  <r>
    <x v="7"/>
    <s v="RI - BOMBAS CENTRIFUGAS HORIZONTALES"/>
    <s v="Reembolsables"/>
    <s v="Mecanica"/>
    <s v="PZZ-97230 A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ZZ-97230 B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AZ-24020B"/>
    <s v="Bomba De Trasvase De Agua"/>
    <s v="(04) Bombas"/>
    <s v="un"/>
    <n v="1"/>
    <n v="15.5"/>
    <n v="15.9495"/>
    <s v="si"/>
    <m/>
  </r>
  <r>
    <x v="11"/>
    <s v="RI - FILTROS"/>
    <s v="Reembolsables"/>
    <s v="Mecanica"/>
    <s v="FAJ-24230 A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30 B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50"/>
    <s v="Filtro De Descarga De Bomba De Desarenado"/>
    <s v="(05) Filtros / Heaters / Calentadores"/>
    <s v="un"/>
    <n v="1"/>
    <n v="21.9"/>
    <n v="22.995000000000001"/>
    <s v="si"/>
    <m/>
  </r>
  <r>
    <x v="12"/>
    <s v="RI - TANQUES DE ACEITE"/>
    <s v="Reembolsables"/>
    <s v="Mecanica"/>
    <s v="EAP-90420"/>
    <s v="Calentador Eléctrico Tanque Aceite _x000a_Tkbe-90410"/>
    <s v="(05) Filtros / Heaters / Calentadores"/>
    <s v="un"/>
    <n v="1"/>
    <n v="45.5"/>
    <n v="47.774999999999999"/>
    <s v="si"/>
    <m/>
  </r>
  <r>
    <x v="12"/>
    <s v="RI - TANQUES DE ACEITE"/>
    <s v="Reembolsables"/>
    <s v="Mecanica"/>
    <s v="EAP-90450"/>
    <s v="Calentador Eléctrico Tanque Aceite _x000a_Tkbe-90440"/>
    <s v="(05) Filtros / Heaters / Calentadores"/>
    <s v="un"/>
    <n v="1"/>
    <n v="45.5"/>
    <n v="47.774999999999999"/>
    <s v="si"/>
    <m/>
  </r>
  <r>
    <x v="11"/>
    <s v="RI - FILTROS"/>
    <s v="Reembolsables"/>
    <s v="Mecanica"/>
    <s v="FAJ-94260"/>
    <s v="Filtro De Bomba De Hot Oil"/>
    <s v="(05) Filtros / Heaters / Calentadores"/>
    <s v="un"/>
    <n v="1"/>
    <n v="17.899999999999999"/>
    <n v="18.794999999999998"/>
    <s v="si"/>
    <m/>
  </r>
  <r>
    <x v="13"/>
    <s v="RI - CALENTADORES KOD"/>
    <s v="Reembolsables"/>
    <s v="Mecanica"/>
    <s v="EAP-95130 A/B"/>
    <s v="Calentador Eléctrico"/>
    <s v="(05) Filtros / Heaters / Calentadores"/>
    <s v="un"/>
    <n v="2"/>
    <n v="49.8"/>
    <n v="104.58"/>
    <s v="si"/>
    <m/>
  </r>
  <r>
    <x v="14"/>
    <s v="RI - TANQUES API 620"/>
    <s v="Reembolsables"/>
    <s v="Mecanica"/>
    <s v="TKBA-24410 A"/>
    <s v="Tanque Cónico De Efluentes"/>
    <s v="(08) Tanques de Almacenamiento"/>
    <s v="un"/>
    <n v="1"/>
    <n v="446.76"/>
    <n v="469.09800000000001"/>
    <s v="si"/>
    <m/>
  </r>
  <r>
    <x v="14"/>
    <s v="RI - TANQUES API 620"/>
    <s v="Reembolsables"/>
    <s v="Mecanica"/>
    <s v="TKBA-24410 B"/>
    <s v="Tanque Cónico De Efluentes"/>
    <s v="(08) Tanques de Almacenamiento"/>
    <s v="un"/>
    <n v="1"/>
    <n v="446.76"/>
    <n v="469.09800000000001"/>
    <s v="si"/>
    <m/>
  </r>
  <r>
    <x v="15"/>
    <s v="RI - TANQUES MENORES API 12F"/>
    <s v="Reembolsables"/>
    <s v="Mecanica"/>
    <s v="TKZZ-24440"/>
    <s v="Tanque De Recuperación De Flotados"/>
    <s v="(08) Tanques de Almacenamiento"/>
    <s v="un"/>
    <n v="1"/>
    <n v="316.63499999999999"/>
    <n v="332.46674999999999"/>
    <s v="si"/>
    <m/>
  </r>
  <r>
    <x v="12"/>
    <s v="RI - TANQUES DE ACEITE"/>
    <s v="Reembolsables"/>
    <s v="Mecanica"/>
    <s v="TKBE-90410"/>
    <s v="Tanque De Aceite Para Motores"/>
    <s v="(08) Tanques de Almacenamiento"/>
    <s v="un"/>
    <n v="1"/>
    <n v="1.8"/>
    <n v="1.8900000000000001"/>
    <s v="si"/>
    <m/>
  </r>
  <r>
    <x v="12"/>
    <s v="RI - TANQUES DE ACEITE"/>
    <s v="Reembolsables"/>
    <s v="Mecanica"/>
    <s v="TKBE-90440"/>
    <s v="Tanque De Aceite Para Compresores"/>
    <s v="(08) Tanques de Almacenamiento"/>
    <s v="un"/>
    <n v="1"/>
    <n v="1.8"/>
    <n v="1.8900000000000001"/>
    <s v="si"/>
    <m/>
  </r>
  <r>
    <x v="3"/>
    <s v="RI - RECIPIENTES ENTERRADOS"/>
    <s v="Reembolsables"/>
    <s v="Mecanica"/>
    <s v="VBH-97110"/>
    <s v="Sumidero De Drenajes Abiertos Calientes"/>
    <s v="(08) Tanques de Almacenamiento"/>
    <s v="un"/>
    <n v="1"/>
    <n v="320"/>
    <n v="336"/>
    <s v="si"/>
    <m/>
  </r>
  <r>
    <x v="16"/>
    <s v="RI - SUMIDEROS PRFV"/>
    <s v="Reembolsables"/>
    <s v="Mecanica"/>
    <s v="VBH-97120"/>
    <s v="Sumidero De Drenajes Abiertos Frios"/>
    <s v="(08) Tanques de Almacenamiento"/>
    <s v="un"/>
    <n v="1"/>
    <n v="22.5"/>
    <n v="23.625"/>
    <s v="si"/>
    <m/>
  </r>
  <r>
    <x v="10"/>
    <s v="RI - BOMBAS CENTRIFUGAS VERTICALES"/>
    <s v="Reembolsables"/>
    <s v="Mecanica"/>
    <s v="VBH-97130"/>
    <s v="Sumidero De Drenajes Abiertos"/>
    <s v="(08) Tanques de Almacenamiento"/>
    <s v="un"/>
    <n v="1"/>
    <n v="52.5"/>
    <n v="55.125"/>
    <s v="si"/>
    <m/>
  </r>
  <r>
    <x v="15"/>
    <s v="RI - TANQUES MENORES API 12F"/>
    <s v="Reembolsables"/>
    <s v="Mecanica"/>
    <s v="TKZZ-98110"/>
    <s v="Tanque De Glicol"/>
    <s v="(08) Tanques de Almacenamiento"/>
    <s v="un"/>
    <n v="1"/>
    <n v="209.23500000000001"/>
    <n v="219.69675000000004"/>
    <s v="si"/>
    <m/>
  </r>
  <r>
    <x v="17"/>
    <s v="RI - TANQUES DE TRANSFERENCIA DE GLICOL"/>
    <s v="Reembolsables"/>
    <s v="Mecanica"/>
    <s v="T-291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2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381"/>
    <s v="Tanque De Transferencia De Glicol"/>
    <s v="(08) Tanques de Almacenamiento"/>
    <s v="un"/>
    <n v="1"/>
    <n v="12.573"/>
    <n v="13.201650000000001"/>
    <s v="si"/>
    <m/>
  </r>
  <r>
    <x v="18"/>
    <s v="RI - TANQUES DE ESPUMA SCI"/>
    <s v="Reembolsables"/>
    <s v="Mecanica"/>
    <s v="TKZZ-102001"/>
    <s v="Tanque De Espuma"/>
    <s v="(08) Tanques de Almacenamiento"/>
    <s v="un"/>
    <n v="1"/>
    <n v="5.5490000000000004"/>
    <n v="5.8264500000000004"/>
    <s v="si"/>
    <m/>
  </r>
  <r>
    <x v="18"/>
    <s v="RI - TANQUES DE ESPUMA SCI"/>
    <s v="Reembolsables"/>
    <s v="Mecanica"/>
    <s v="TKZZ-102002"/>
    <s v="Tanque De Espuma"/>
    <s v="(08) Tanques de Almacenamiento"/>
    <s v="un"/>
    <n v="1"/>
    <n v="4.1760000000000002"/>
    <n v="4.3848000000000003"/>
    <s v="si"/>
    <m/>
  </r>
  <r>
    <x v="19"/>
    <s v="RI - SKIDS DE COMBUSTIBLE"/>
    <s v="Reembolsables"/>
    <s v="Mecanica"/>
    <s v="SKZZ-67040"/>
    <s v="Módulo 67040"/>
    <s v="(12) Equipos Paquete o Skid"/>
    <s v="un"/>
    <n v="1"/>
    <n v="1118.8"/>
    <n v="1174.74"/>
    <s v="si"/>
    <m/>
  </r>
  <r>
    <x v="20"/>
    <s v="RI - SKIDS DE AIRE DE INSTRUMENTOS"/>
    <s v="Reembolsables"/>
    <s v="Mecanica"/>
    <s v="SKZZ-91040"/>
    <s v="Módulo 91040"/>
    <s v="(12) Equipos Paquete o Skid"/>
    <s v="un"/>
    <n v="1"/>
    <n v="260.5"/>
    <n v="273.52500000000003"/>
    <s v="si"/>
    <m/>
  </r>
  <r>
    <x v="20"/>
    <s v="RI - SKIDS DE AIRE DE INSTRUMENTOS"/>
    <s v="Reembolsables"/>
    <s v="Mecanica"/>
    <s v="SKZZ-91050"/>
    <s v="Módulo 91050"/>
    <s v="(12) Equipos Paquete o Skid"/>
    <s v="un"/>
    <n v="1"/>
    <n v="260.5"/>
    <n v="273.52500000000003"/>
    <s v="si"/>
    <m/>
  </r>
  <r>
    <x v="21"/>
    <s v="RI - SKIDS DE NITROGENO"/>
    <s v="Reembolsables"/>
    <s v="Mecanica"/>
    <s v="SKZZ-92020"/>
    <s v="Módulo 92020"/>
    <s v="(12) Equipos Paquete o Skid"/>
    <s v="un"/>
    <n v="1"/>
    <n v="120"/>
    <n v="126"/>
    <s v="si"/>
    <m/>
  </r>
  <r>
    <x v="21"/>
    <s v="RI - SKIDS DE NITROGENO"/>
    <s v="Reembolsables"/>
    <s v="Mecanica"/>
    <s v="SKZZ-92030"/>
    <s v="Módulo 92030"/>
    <s v="(12) Equipos Paquete o Skid"/>
    <s v="un"/>
    <n v="1"/>
    <n v="120"/>
    <n v="126"/>
    <s v="si"/>
    <m/>
  </r>
  <r>
    <x v="19"/>
    <s v="RI - SKIDS DE COMBUSTIBLE"/>
    <s v="Reembolsables"/>
    <s v="Mecanica"/>
    <s v="SKZZ-93110"/>
    <s v="Módulo 93110"/>
    <s v="(12) Equipos Paquete o Skid"/>
    <s v="un"/>
    <n v="1"/>
    <n v="1152.8"/>
    <n v="1210.44"/>
    <s v="si"/>
    <m/>
  </r>
  <r>
    <x v="22"/>
    <s v="RI - SKIDS DE QUIMICOS "/>
    <s v="Reembolsables"/>
    <s v="Mecanica"/>
    <s v="SKZZ-90200 A"/>
    <s v="Módulo 90200 A"/>
    <s v="(12) Equipos Paquete o Skid"/>
    <s v="un"/>
    <n v="1"/>
    <n v="11.798"/>
    <n v="12.3879"/>
    <s v="si"/>
    <m/>
  </r>
  <r>
    <x v="22"/>
    <s v="RI - SKIDS DE QUIMICOS "/>
    <s v="Reembolsables"/>
    <s v="Mecanica"/>
    <s v="SKZZ-90200 B"/>
    <s v="Módulo 90200 B"/>
    <s v="(12) Equipos Paquete o Skid"/>
    <s v="un"/>
    <n v="1"/>
    <n v="11.798"/>
    <n v="12.3879"/>
    <s v="si"/>
    <m/>
  </r>
  <r>
    <x v="22"/>
    <s v="RI - SKIDS DE QUIMICOS "/>
    <s v="Reembolsables"/>
    <s v="Mecanica"/>
    <s v="SKZZ-90200 C"/>
    <s v="Módulo 90200 C"/>
    <s v="(12) Equipos Paquete o Skid"/>
    <s v="un"/>
    <n v="1"/>
    <n v="11.798"/>
    <n v="12.3879"/>
    <s v="si"/>
    <m/>
  </r>
  <r>
    <x v="22"/>
    <s v="RI - SKIDS DE QUIMICOS "/>
    <s v="Reembolsables"/>
    <s v="Mecanica"/>
    <s v="SKZZ-90201"/>
    <s v="Módulo 90201"/>
    <s v="(12) Equipos Paquete o Skid"/>
    <s v="un"/>
    <n v="1"/>
    <n v="11.798"/>
    <n v="12.3879"/>
    <s v="si"/>
    <m/>
  </r>
  <r>
    <x v="22"/>
    <s v="RI - SKIDS DE QUIMICOS "/>
    <s v="Reembolsables"/>
    <s v="Mecanica"/>
    <s v="SKZZ-90202 A"/>
    <s v="Módulo 90202 A"/>
    <s v="(12) Equipos Paquete o Skid"/>
    <s v="un"/>
    <n v="1"/>
    <n v="11.798"/>
    <n v="12.3879"/>
    <s v="si"/>
    <m/>
  </r>
  <r>
    <x v="22"/>
    <s v="RI - SKIDS DE QUIMICOS "/>
    <s v="Reembolsables"/>
    <s v="Mecanica"/>
    <s v="SKZZ-90202 B"/>
    <s v="Módulo 90202 B"/>
    <s v="(12) Equipos Paquete o Skid"/>
    <s v="un"/>
    <n v="1"/>
    <n v="11.798"/>
    <n v="12.3879"/>
    <s v="si"/>
    <m/>
  </r>
  <r>
    <x v="22"/>
    <s v="RI - SKIDS DE QUIMICOS "/>
    <s v="Reembolsables"/>
    <s v="Mecanica"/>
    <s v="SKZZ-90202 C"/>
    <s v="Módulo 90202 C"/>
    <s v="(12) Equipos Paquete o Skid"/>
    <s v="un"/>
    <n v="1"/>
    <n v="11.798"/>
    <n v="12.3879"/>
    <s v="si"/>
    <m/>
  </r>
  <r>
    <x v="22"/>
    <s v="RI - SKIDS DE QUIMICOS "/>
    <s v="Reembolsables"/>
    <s v="Mecanica"/>
    <s v="SKZZ-90202 D"/>
    <s v="Módulo 90202 D"/>
    <s v="(12) Equipos Paquete o Skid"/>
    <s v="un"/>
    <n v="1"/>
    <n v="11.798"/>
    <n v="12.3879"/>
    <s v="si"/>
    <m/>
  </r>
  <r>
    <x v="22"/>
    <s v="RI - SKIDS DE QUIMICOS "/>
    <s v="Reembolsables"/>
    <s v="Mecanica"/>
    <s v="SKZZ-90203 A"/>
    <s v="Módulo 90203 A"/>
    <s v="(12) Equipos Paquete o Skid"/>
    <s v="un"/>
    <n v="1"/>
    <n v="11.798"/>
    <n v="12.3879"/>
    <s v="si"/>
    <m/>
  </r>
  <r>
    <x v="22"/>
    <s v="RI - SKIDS DE QUIMICOS "/>
    <s v="Reembolsables"/>
    <s v="Mecanica"/>
    <s v="SKZZ-90203 B"/>
    <s v="Módulo 90203 B"/>
    <s v="(12) Equipos Paquete o Skid"/>
    <s v="un"/>
    <n v="1"/>
    <n v="11.798"/>
    <n v="12.3879"/>
    <s v="si"/>
    <m/>
  </r>
  <r>
    <x v="22"/>
    <s v="RI - SKIDS DE QUIMICOS "/>
    <s v="Reembolsables"/>
    <s v="Mecanica"/>
    <s v="SKZZ-90203 C"/>
    <s v="Módulo 90203 C"/>
    <s v="(12) Equipos Paquete o Skid"/>
    <s v="un"/>
    <n v="1"/>
    <n v="11.798"/>
    <n v="12.3879"/>
    <s v="si"/>
    <m/>
  </r>
  <r>
    <x v="22"/>
    <s v="RI - SKIDS DE QUIMICOS "/>
    <s v="Reembolsables"/>
    <s v="Mecanica"/>
    <s v="SKZZ-90203 D"/>
    <s v="Módulo 90203 D"/>
    <s v="(12) Equipos Paquete o Skid"/>
    <s v="un"/>
    <n v="1"/>
    <n v="11.798"/>
    <n v="12.3879"/>
    <s v="si"/>
    <m/>
  </r>
  <r>
    <x v="22"/>
    <s v="RI - SKIDS DE QUIMICOS "/>
    <s v="Reembolsables"/>
    <s v="Mecanica"/>
    <s v="SKZZ-90206 A"/>
    <s v="Módulo 90206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6 B"/>
    <s v="Módulo 90206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A"/>
    <s v="Módulo 90207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B"/>
    <s v="Módulo 90207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A"/>
    <s v="Módulo 90208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B"/>
    <s v="Módulo 90208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A"/>
    <s v="Módulo 90209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B"/>
    <s v="Módulo 90209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A"/>
    <s v="Módulo 90210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B"/>
    <s v="Módulo 90210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1 A"/>
    <s v="Módulo 90211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2 A"/>
    <s v="Módulo 90212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3"/>
    <s v="Módulo 90213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4"/>
    <s v="Módulo 90214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5"/>
    <s v="Módulo 90215"/>
    <s v="(12) Equipos Paquete o Skid"/>
    <s v="un"/>
    <n v="1"/>
    <n v="12.198"/>
    <n v="12.807900000000002"/>
    <s v="si"/>
    <m/>
  </r>
  <r>
    <x v="23"/>
    <s v="REQUERIMIENTO DE MATERIALES. VÁLVULAS MANUALES"/>
    <s v="Reembolsables"/>
    <s v="Piping"/>
    <s v="Válvulas y Materiales de  Instal. de Cañerías de Argentina-ok"/>
    <s v="válvulas manuales Ac. Carbono"/>
    <m/>
    <s v="ton"/>
    <n v="307.82678025600097"/>
    <m/>
    <n v="4362.7224528733586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 Ac. Carbono"/>
    <m/>
    <s v="ton"/>
    <n v="1691.1716857249901"/>
    <m/>
    <n v="2318.2758790160979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Carbono"/>
    <m/>
    <s v="ton"/>
    <n v="324.78343872249911"/>
    <m/>
    <n v="1067.5210367747241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Galvanizado"/>
    <m/>
    <s v="ton"/>
    <n v="125.86824604499992"/>
    <m/>
    <n v="221.51379823180363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Galvanizado"/>
    <m/>
    <s v="ton"/>
    <n v="14.875466541000025"/>
    <m/>
    <n v="171.1843176089335"/>
    <m/>
    <m/>
  </r>
  <r>
    <x v="23"/>
    <s v="REQUERIMIENTO DE MATERIALES. VÁLVULAS MANUALES"/>
    <s v="Reembolsables"/>
    <s v="Piping"/>
    <s v="Válvulas y Materiales de  Instal. de Cañerías de Argentina-ok"/>
    <s v="válvulas manuales Ac. Inoxidable"/>
    <m/>
    <s v="ton"/>
    <n v="3.9546801599999997"/>
    <m/>
    <n v="296.05834682668751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Inoxidable"/>
    <m/>
    <s v="ton"/>
    <n v="0.41516554"/>
    <m/>
    <n v="24.894329272006171"/>
    <m/>
    <m/>
  </r>
  <r>
    <x v="23"/>
    <s v="REQUERIMIENTO DE MATERIALES. VÁLVULAS MANUALES"/>
    <s v="Reembolsables"/>
    <s v="Piping"/>
    <s v="Válvulas y Materiales de  Instal. de Cañerías de Argentina-ok"/>
    <s v="válvulas manuales Ac. Aleado"/>
    <m/>
    <s v="ton"/>
    <n v="1.8929940959999998"/>
    <m/>
    <n v="52.209561277439988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Aleado"/>
    <m/>
    <s v="ton"/>
    <n v="24.909363424999999"/>
    <m/>
    <n v="29.511153158315437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Aleado"/>
    <m/>
    <s v="ton"/>
    <n v="2.1184387549999992"/>
    <m/>
    <n v="192.07056412726104"/>
    <m/>
    <m/>
  </r>
  <r>
    <x v="25"/>
    <s v="REQUERIMIENTO DE MATERIALES. SOPORTES"/>
    <s v="Reembolsables"/>
    <s v="Piping"/>
    <s v="Válvulas y Materiales de  Instal. de Cañerías de Argentina-ok"/>
    <s v="soportes de cañerías"/>
    <m/>
    <s v="ton"/>
    <n v="168.2424917912"/>
    <m/>
    <n v="1786.8749258291302"/>
    <m/>
    <m/>
  </r>
  <r>
    <x v="24"/>
    <s v="REQUERIMIENTO  DE MATERIALES. CAÑERÍAS Y ACCESORIOS - Compra inicial"/>
    <s v="Reembolsables"/>
    <s v="Piping"/>
    <s v="Válvulas y Materiales de  Instal. de Cañerías de Argentina-ok"/>
    <s v="caños PEAD - SCI"/>
    <m/>
    <s v="m"/>
    <n v="82.533978302000051"/>
    <m/>
    <n v="373.5206045499998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 PEAD - SCI"/>
    <m/>
    <s v="m"/>
    <n v="13.586248450000003"/>
    <m/>
    <n v="230.15860513999996"/>
    <m/>
    <m/>
  </r>
  <r>
    <x v="26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369.48020462"/>
    <m/>
    <s v="(válvula de bloqueo, de control y autorreguladora de presión)_x000a_Quito un 15% para pasárselo a válvulas de blowdown y shutdown (RI-003) y otro 15% para válvulas de diluvio (RI-013), un 5% para solenoides, un 5% para shutdown-Generación y otro 5% para autorreguladores-Generación"/>
  </r>
  <r>
    <x v="27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8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9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Solenoides"/>
  </r>
  <r>
    <x v="30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autorreguladoras Generación"/>
  </r>
  <r>
    <x v="31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blowdown y shutdown Generación"/>
  </r>
  <r>
    <x v="32"/>
    <s v="REQUISICIÓN DE INGENIERÍA VÁLVULAS DE SEGURIDAD"/>
    <s v="Reembolsables"/>
    <s v="Instrumentos"/>
    <s v="Instrumentos y Materiales de Instal. Instr. de Argentina-ok / válvulas de seguridad"/>
    <s v="Válvula de seguridad"/>
    <m/>
    <s v="un"/>
    <n v="142"/>
    <m/>
    <n v="161.61750000000001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alvula de alivio termico"/>
    <m/>
    <s v="un"/>
    <n v="8"/>
    <m/>
    <n v="7.92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enteo de emergencia"/>
    <m/>
    <s v="un"/>
    <n v="11"/>
    <m/>
    <n v="74.25"/>
    <s v="si"/>
    <m/>
  </r>
  <r>
    <x v="33"/>
    <s v="REQUISICIÓN DE INGENIERÍA VÁLVULAS DE PRESIÓN Y VACÍO"/>
    <s v="Reembolsables"/>
    <s v="Instrumentos"/>
    <s v="Instrumentos y Materiales de Instal. Instr. de Argentina-ok / válvulas de seguridad"/>
    <s v="Válvula de presión y vacío"/>
    <m/>
    <s v="un"/>
    <n v="14"/>
    <m/>
    <n v="63.854999999999997"/>
    <s v="si"/>
    <m/>
  </r>
  <r>
    <x v="34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_x000a_Considero 40% para radar, 40% para magnéticos y 20% para vidrio"/>
  </r>
  <r>
    <x v="35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"/>
  </r>
  <r>
    <x v="36"/>
    <m/>
    <s v="Reembolsables"/>
    <s v="Instrumentos"/>
    <s v="Instrumentos y Materiales de Instal. Instr. de Argentina-ok / instrumentos comunes"/>
    <s v="Indicador de nivel"/>
    <m/>
    <s v="un"/>
    <n v="44"/>
    <m/>
    <n v="30.294"/>
    <s v="si"/>
    <s v="Considero un 20% del monto total de indicadores de nivel"/>
  </r>
  <r>
    <x v="37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8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37.867500000000007"/>
    <s v="si"/>
    <s v="Quito un 10% para área de generación"/>
  </r>
  <r>
    <x v="38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4.2075000000000005"/>
    <s v="si"/>
    <s v="Considero un 10% para área de generación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 de presión"/>
    <m/>
    <s v="un"/>
    <n v="6"/>
    <m/>
    <m/>
    <s v="si"/>
    <m/>
  </r>
  <r>
    <x v="39"/>
    <s v="REQUISICIÓN DE INGENIERÍA PLACA ORIFICIO Y ORIFICIO DE RESTRICCIÓN"/>
    <s v="Reembolsables"/>
    <s v="Instrumentos"/>
    <s v="Instrumentos y Materiales de Instal. Instr. de Argentina-ok / instrumentos comunes"/>
    <s v="Orificio de restricción"/>
    <m/>
    <s v="un"/>
    <n v="10"/>
    <m/>
    <n v="2.7719999999999998"/>
    <s v="si"/>
    <m/>
  </r>
  <r>
    <x v="40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Switch de nivel"/>
    <m/>
    <s v="un"/>
    <n v="11"/>
    <m/>
    <n v="5.94"/>
    <s v="si"/>
    <m/>
  </r>
  <r>
    <x v="43"/>
    <s v="REQUISICIÓN DE INGENIERÍA INTERRUPTORES DE NIVEL"/>
    <s v="Reembolsables"/>
    <s v="Instrumentos"/>
    <s v="Instrumentos y Materiales de Instal. Instr. de Argentina-ok / instrumentos comunes"/>
    <s v="Switch de vibracion"/>
    <m/>
    <s v="un"/>
    <n v="16"/>
    <m/>
    <n v="5.94"/>
    <s v="si"/>
    <s v="Definio el RI CDG"/>
  </r>
  <r>
    <x v="40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s v="REQUISICIÓN DE INGENIERÍA TERMÓMETROS"/>
    <s v="Reembolsables"/>
    <s v="Instrumentos"/>
    <s v="Instrumentos y Materiales de Instal. Instr. de Argentina-ok / instrumentos comunes"/>
    <s v="Termometro"/>
    <m/>
    <s v="un"/>
    <n v="33"/>
    <m/>
    <n v="10.395"/>
    <s v="si"/>
    <m/>
  </r>
  <r>
    <x v="40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Transmisores de vibracion"/>
    <m/>
    <s v="un"/>
    <n v="4"/>
    <m/>
    <m/>
    <s v="si"/>
    <s v="Definio el RI CDG"/>
  </r>
  <r>
    <x v="43"/>
    <s v="REQUISICIÓN DE INGENIERÍA INTERRUPTORES DE NIVEL"/>
    <s v="Reembolsables"/>
    <s v="Instrumentos"/>
    <s v="Instrumentos y Materiales de Instal. Instr. de Argentina-ok / instrumentos comunes"/>
    <s v="Vibroswitch"/>
    <m/>
    <s v="un"/>
    <n v="4"/>
    <m/>
    <m/>
    <s v="si"/>
    <s v="Definio el RI CDG"/>
  </r>
  <r>
    <x v="45"/>
    <s v="REQUISICIÓN DE INGENIERÍA TRANSMISOR DE CAUDAL MULTIVARIABLE"/>
    <s v="Reembolsables"/>
    <s v="Instrumentos"/>
    <s v="Instrumentos y Materiales de Instal. Instr. de Argentina-ok / transmisores - incluye tambien los duales"/>
    <s v="Transmisor indicador de caudal"/>
    <m/>
    <s v="un"/>
    <n v="19"/>
    <m/>
    <n v="67.319999999999993"/>
    <s v="si"/>
    <m/>
  </r>
  <r>
    <x v="46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85.090500000000006"/>
    <s v="si"/>
    <s v="Quito un 50% para pasárselo a transmisores de presión diferencial"/>
  </r>
  <r>
    <x v="47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68.072400000000002"/>
    <s v="si"/>
    <s v="Considero un 40% de lo que tenía la RI de transmisores de presión (IN-RI-005)"/>
  </r>
  <r>
    <x v="48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17.0181"/>
    <s v="si"/>
    <s v="Considero un 10% de lo que tenía la RI de transmisores de presión del área de Generación"/>
  </r>
  <r>
    <x v="40"/>
    <s v="REQUISICIÓN DE INGENIERÍA TRANSMISOR DE TEMPERATURA"/>
    <s v="Reembolsables"/>
    <s v="Instrumentos"/>
    <s v="Instrumentos y Materiales de Instal. Instr. de Argentina-ok / transmisores - incluye tambien los duales"/>
    <s v="Transmisor indicador de temperatura"/>
    <m/>
    <s v="un"/>
    <n v="72"/>
    <m/>
    <n v="35.64"/>
    <s v="si"/>
    <m/>
  </r>
  <r>
    <x v="34"/>
    <s v="REQUISICIÓN DE INGENIERÍA TRANSMISOR DE NIVEL RADAR"/>
    <s v="Reembolsables"/>
    <s v="Instrumentos"/>
    <s v="Instrumentos y Materiales de Instal. Instr. de Argentina-ok / transmisores - incluye tambien los duales"/>
    <s v="Transmisor indicador de nivel"/>
    <m/>
    <s v="un"/>
    <n v="61"/>
    <m/>
    <n v="235.71899999999999"/>
    <s v="si"/>
    <m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Orificio de restricción"/>
    <m/>
    <s v="un"/>
    <n v="23"/>
    <m/>
    <n v="3.96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uña"/>
    <m/>
    <s v="un"/>
    <n v="7"/>
    <m/>
    <n v="69.3"/>
    <s v="si"/>
    <s v="Definio el RI CDG"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Eelemento de caudal - placa orificio"/>
    <m/>
    <s v="un"/>
    <n v="9"/>
    <m/>
    <n v="2.7719999999999998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coriolis"/>
    <m/>
    <s v="un"/>
    <n v="6"/>
    <m/>
    <n v="245.52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audal coriolis"/>
    <m/>
    <s v="un"/>
    <n v="4"/>
    <m/>
    <n v="277.2"/>
    <s v="si"/>
    <m/>
  </r>
  <r>
    <x v="35"/>
    <s v="REQUISICIÓN DE INGENIERÍA INDICADOR DE NIVEL MAGNÉTICO"/>
    <s v="Reembolsables"/>
    <s v="Instrumentos"/>
    <s v="Instrumentos y Materiales de Instal. Instr. de Argentina-ok / medidores de caudal - elemento primario y cañeria - enderezador de vena"/>
    <s v="Elemento de caudal - medidor de caudal magnético"/>
    <m/>
    <s v="un"/>
    <n v="7"/>
    <m/>
    <n v="47.52"/>
    <s v="si"/>
    <m/>
  </r>
  <r>
    <x v="50"/>
    <s v="REQUISICIÓN DE INGENIERÍA TRANSMISOR DE CAUDAL ULTRASÓNICO"/>
    <s v="Reembolsables"/>
    <s v="Instrumentos"/>
    <s v="Instrumentos y Materiales de Instal. Instr. de Argentina-ok / medidores de caudal - elemento primario y cañeria - enderezador de vena"/>
    <s v="Elemento de caudal - medidor de caudal ultrasónico"/>
    <m/>
    <s v="un"/>
    <n v="1"/>
    <m/>
    <n v="99"/>
    <s v="si"/>
    <m/>
  </r>
  <r>
    <x v="51"/>
    <s v="REQUISICIÓN DE INGENIERÍA TRANSMISOR DE CAUDAL MAGNÉTICO"/>
    <s v="Reembolsables"/>
    <s v="Instrumentos"/>
    <s v="Instrumentos y Materiales de Instal. Instr. de Argentina-ok / medidores de caudal - elemento primario y cañeria - enderezador de vena"/>
    <s v="Transmisor indicador de caudal - magnético"/>
    <m/>
    <s v="un"/>
    <n v="1"/>
    <m/>
    <n v="5.94"/>
    <s v="si"/>
    <m/>
  </r>
  <r>
    <x v="52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8.4150000000000009"/>
    <s v="si"/>
    <s v="Resto 15% para los del área de generación"/>
  </r>
  <r>
    <x v="53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1.4850000000000001"/>
    <s v="si"/>
    <s v="Quito 15% de los otros rotámetros"/>
  </r>
  <r>
    <x v="54"/>
    <s v="REQUISICIÓN DE INGENIERÍA ANALIZADOR DE PRESIÓN DE VAPOR RVP"/>
    <s v="Reembolsables"/>
    <s v="Instrumentos"/>
    <s v="Instrumentos y Materiales de Instal. Instr. de Argentina-ok / analizadores "/>
    <s v="Sensor analizador de presión de vapor (RVP)"/>
    <m/>
    <s v="un"/>
    <n v="1"/>
    <m/>
    <n v="49.5"/>
    <s v="si"/>
    <m/>
  </r>
  <r>
    <x v="55"/>
    <s v="REQUISICIÓN DE INGENIERÍA ANALIZADOR DE CORTE DE AGUA"/>
    <s v="Reembolsables"/>
    <s v="Instrumentos"/>
    <s v="Instrumentos y Materiales de Instal. Instr. de Argentina-ok / analizadores "/>
    <s v="Transmisor analizador de corte de agua"/>
    <m/>
    <s v="un"/>
    <n v="2"/>
    <m/>
    <n v="79.2"/>
    <s v="si"/>
    <m/>
  </r>
  <r>
    <x v="56"/>
    <s v="REQUISICIÓN DE INGENIERÍA CUPÓN DE CORROSIÓN"/>
    <s v="Reembolsables"/>
    <s v="Instrumentos"/>
    <s v="Instrumentos y Materiales de Instal. Instr. de Argentina-ok / otros instrumentos especiales - tomamuestras - detectores"/>
    <s v="Cupón de corrosión"/>
    <m/>
    <s v="un"/>
    <n v="13"/>
    <m/>
    <n v="45.045000000000002"/>
    <s v="si"/>
    <m/>
  </r>
  <r>
    <x v="57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71.28"/>
    <s v="si"/>
    <s v="Quito un 20% para el tomamuestra del área de Generación"/>
  </r>
  <r>
    <x v="58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17.82"/>
    <s v="si"/>
    <s v="Considero un 20% para el toma muestra del área de generación"/>
  </r>
  <r>
    <x v="59"/>
    <s v="REQUISICIÓN DE INGENIERÍA DETECTOR DE FUGAS"/>
    <s v="Reembolsables"/>
    <s v="Instrumentos"/>
    <s v="Instrumentos y Materiales de Instal. Instr. de Argentina-ok / otros instrumentos especiales - tomamuestras - detectores"/>
    <s v="Detector de fugas"/>
    <m/>
    <s v="un"/>
    <n v="5"/>
    <m/>
    <n v="14.85"/>
    <s v="si"/>
    <m/>
  </r>
  <r>
    <x v="60"/>
    <s v="REQUISICIÓN DE INGENIERÍA MATERIALES PARA MONTAJE ELÉCTRICO"/>
    <s v="Reembolsables"/>
    <s v="Instrumentos"/>
    <s v="Instrumentos y Materiales de Instal. Instr. de Argentina-ok"/>
    <s v="Bandejas p/canalizacion"/>
    <m/>
    <s v="m"/>
    <n v="10032.000000000002"/>
    <m/>
    <n v="636.81823193999992"/>
    <m/>
    <m/>
  </r>
  <r>
    <x v="61"/>
    <s v="REQUISICIÓN DE INGENIERÍA MATERIALES PARA MONTAJE ELÉCTRICO"/>
    <s v="Reembolsables"/>
    <s v="Instrumentos"/>
    <s v="Instrumentos y Materiales de Instal. Instr. de Argentina-ok"/>
    <s v="Conduits"/>
    <m/>
    <s v="m"/>
    <n v="15024"/>
    <m/>
    <n v="176.17517280000001"/>
    <m/>
    <m/>
  </r>
  <r>
    <x v="62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600.15016239749991"/>
    <m/>
    <s v="Quito un 5% para el área de generación"/>
  </r>
  <r>
    <x v="63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31.586850652500001"/>
    <m/>
    <s v="Considero un 5% de cables para el área de generación"/>
  </r>
  <r>
    <x v="64"/>
    <s v="RI-REQUISICIÓN DE INGENIERÍA - SHELTER ELECTRICO  SE#3 CON EQUIPAMIENTO"/>
    <s v="Reembolsables"/>
    <s v="Electricidad"/>
    <s v="Equipos y Materiales Eléctricos de Argentina-ok / Equipos de Potencia y Salas Eléctricas (Trafos, GE, Shelters, Etc.)"/>
    <s v="Sala electrica n°3 (transformadores + otros (shelters))"/>
    <m/>
    <s v="un"/>
    <n v="5"/>
    <m/>
    <n v="2639.8649500000001"/>
    <s v="si"/>
    <m/>
  </r>
  <r>
    <x v="65"/>
    <s v="RI-REQUISICIÓN DE INGENIERÍA - SHELTER ELECTRICO SE#4 CON EQUIPAMIENTO"/>
    <s v="Reembolsables"/>
    <s v="Electricidad"/>
    <s v="Equipos y Materiales Eléctricos de Argentina-ok / Equipos de Potencia y Salas Eléctricas (Trafos, GE, Shelters, Etc.)"/>
    <s v="Sala electrica n°4 bt(transformadores + otros (shelters))"/>
    <m/>
    <s v="un"/>
    <n v="9"/>
    <m/>
    <n v="2187.1731299999997"/>
    <s v="si"/>
    <m/>
  </r>
  <r>
    <x v="66"/>
    <s v="RI-REQUISICIÓN DE INGENIERÍA - SHELTER ELECTRICO SE#5 CON EQUIPAMIENTO"/>
    <s v="Reembolsables"/>
    <s v="Electricidad"/>
    <s v="Equipos y Materiales Eléctricos de Argentina-ok / Equipos de Potencia y Salas Eléctricas (Trafos, GE, Shelters, Etc.)"/>
    <s v="Sala electrica n°5 mt (transformadores + otros (shelters))"/>
    <m/>
    <s v="un"/>
    <n v="1"/>
    <n v="1036.7262499999999"/>
    <n v="1036.7262499999999"/>
    <s v="si"/>
    <m/>
  </r>
  <r>
    <x v="67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8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9"/>
    <s v="RI-REQUISICIÓN DE INGENIERÍA - GENERADOR DE EMERGENCIA"/>
    <s v="Reembolsables"/>
    <s v="Electricidad"/>
    <s v="Equipos y Materiales Eléctricos de Argentina-ok / Equipos de Potencia y Salas Eléctricas (Trafos, GE, Shelters, Etc.)"/>
    <s v="Otros (generador de emergencia bt)"/>
    <m/>
    <s v="un"/>
    <n v="1"/>
    <n v="412.03800000000001"/>
    <n v="412.03800000000001"/>
    <s v="si"/>
    <m/>
  </r>
  <r>
    <x v="70"/>
    <s v="RI-REQUISICIÓN DE INGENIERÍA - SISTEMA PMS"/>
    <s v="Reembolsables"/>
    <s v="Electricidad"/>
    <s v="Equipos y Materiales Eléctricos de Argentina-ok / Equipos de Potencia y Salas Eléctricas (Trafos, GE, Shelters, Etc.)"/>
    <s v="Otros (scada)"/>
    <m/>
    <s v="un"/>
    <n v="1"/>
    <n v="83.262"/>
    <n v="83.262"/>
    <s v="si"/>
    <m/>
  </r>
  <r>
    <x v="66"/>
    <m/>
    <s v="Reembolsables"/>
    <s v="Electricidad"/>
    <s v="Equipos y Materiales Eléctricos de Argentina-ok"/>
    <s v="Tableros, Celdas y otros equipos de MT"/>
    <m/>
    <s v="un"/>
    <n v="10"/>
    <m/>
    <n v="2074.3717499999998"/>
    <m/>
    <s v="De forma aproximada se puede considerar 50% en RI-004,  30% en RI-005 y 20% en RI-006"/>
  </r>
  <r>
    <x v="64"/>
    <m/>
    <s v="Reembolsables"/>
    <s v="Electricidad"/>
    <s v="Equipos y Materiales Eléctricos de Argentina-ok"/>
    <s v="Tableros, Celdas y otros equipos de MT"/>
    <m/>
    <s v="un"/>
    <n v="10"/>
    <m/>
    <n v="1244.6230499999999"/>
    <m/>
    <s v="De forma aproximada se puede considerar 50% en RI-004,  30% en RI-005 y 20% en RI-006"/>
  </r>
  <r>
    <x v="65"/>
    <m/>
    <s v="Reembolsables"/>
    <s v="Electricidad"/>
    <s v="Equipos y Materiales Eléctricos de Argentina-ok"/>
    <s v="Tableros, Celdas y otros equipos de MT"/>
    <m/>
    <s v="un"/>
    <n v="10"/>
    <m/>
    <n v="829.74869999999999"/>
    <m/>
    <s v="De forma aproximada se puede considerar 50% en RI-004,  30% en RI-005 y 20% en RI-006"/>
  </r>
  <r>
    <x v="64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5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4"/>
    <m/>
    <s v="Reembolsables"/>
    <s v="Electricidad"/>
    <s v="Equipos y Materiales Eléctricos de Argentina-ok / Tableros, Celdas y otros equipos de BT"/>
    <s v="CCM BT"/>
    <m/>
    <s v="un"/>
    <n v="3"/>
    <m/>
    <n v="2486.3387250000001"/>
    <s v="si"/>
    <s v="De forma aproximada se puede considerar 65% en RI-005 y 35% en RI-006"/>
  </r>
  <r>
    <x v="65"/>
    <m/>
    <s v="Reembolsables"/>
    <s v="Electricidad"/>
    <s v="Equipos y Materiales Eléctricos de Argentina-ok / Tableros, Celdas y otros equipos de BT"/>
    <s v="CCM BT"/>
    <m/>
    <s v="un"/>
    <n v="3"/>
    <m/>
    <n v="1338.797775"/>
    <s v="si"/>
    <s v="De forma aproximada se puede considerar 65% en RI-005 y 35% en RI-006"/>
  </r>
  <r>
    <x v="65"/>
    <s v="RI-REQUISICIÓN DE INGENIERÍA - SHELTER ELECTRICO SE#4 CON EQUIPAMIENTO"/>
    <s v="Reembolsables"/>
    <s v="Electricidad"/>
    <s v="Equipos y Materiales Eléctricos de Argentina-ok / Tableros, Celdas y otros equipos de BT"/>
    <s v="Variadores de frecuencia - fuera del CCM"/>
    <m/>
    <s v="un"/>
    <n v="4"/>
    <m/>
    <n v="560.28847999999994"/>
    <s v="si"/>
    <m/>
  </r>
  <r>
    <x v="66"/>
    <s v="RI-REQUISICIÓN DE INGENIERÍA - SHELTER ELECTRICO SE#5 CON EQUIPAMIENTO"/>
    <s v="Reembolsables"/>
    <s v="Electricidad"/>
    <s v="Equipos y Materiales Eléctricos de Argentina-ok / Tableros, Celdas y otros equipos de BT"/>
    <s v="Tablero de control y señales"/>
    <m/>
    <s v="un"/>
    <n v="2"/>
    <m/>
    <n v="606.91066000000001"/>
    <s v="si"/>
    <s v="Definio el RI CDG"/>
  </r>
  <r>
    <x v="71"/>
    <s v="RI-REQUISICIÓN DE INGENIERÍA - DUCTO DE BARRAS BT"/>
    <s v="Reembolsables"/>
    <s v="Electricidad"/>
    <s v="Equipos y Materiales Eléctricos de Argentina-ok / Tableros, Celdas y otros equipos de BT"/>
    <s v="Ducto de barras BT"/>
    <m/>
    <s v="un"/>
    <n v="6"/>
    <m/>
    <n v="269.214"/>
    <s v="si"/>
    <m/>
  </r>
  <r>
    <x v="72"/>
    <s v="RI-REQUISICIÓN DE INGENIERÍA - CANALIZACIONES ELÉCTRICAS"/>
    <s v="Reembolsables"/>
    <s v="Electricidad"/>
    <s v="Equipos y Materiales Eléctricos de Argentina-ok"/>
    <s v="Caños, Cajas y Accesorios p/Canaliz. Eléctricas"/>
    <m/>
    <s v="m"/>
    <n v="16949"/>
    <m/>
    <n v="1084.862533133333"/>
    <m/>
    <m/>
  </r>
  <r>
    <x v="73"/>
    <s v="RI-REQUISICIÓN DE INGENIERÍA - CABLES ELÉCTRICOS"/>
    <s v="Reembolsables"/>
    <s v="Electricidad"/>
    <s v="Equipos y Materiales Eléctricos de Argentina-ok"/>
    <s v="Cables Eléctricos"/>
    <m/>
    <s v="m"/>
    <n v="136907"/>
    <m/>
    <n v="2684.9828509999998"/>
    <m/>
    <m/>
  </r>
  <r>
    <x v="74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149.84077232000001"/>
    <m/>
    <s v="Considero 40% del monto previsto para PAT y Prot catódica"/>
  </r>
  <r>
    <x v="75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224.76115847999998"/>
    <m/>
    <s v="Considero 60% del monto previsto para PAT y Prot catódica"/>
  </r>
  <r>
    <x v="65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64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76"/>
    <s v="RI-REQUISICIÓN DE INGENIERÍA - EQUIPAMIENTO DE MANIOBRA DE MT INTEMPERIE"/>
    <s v="Reembolsables"/>
    <s v="Electricidad"/>
    <s v="Equipos y Materiales Eléctricos de Argentina-ok"/>
    <s v="Equipos Intemperie"/>
    <m/>
    <s v="un"/>
    <n v="8"/>
    <m/>
    <n v="228.40799999999999"/>
    <m/>
    <m/>
  </r>
  <r>
    <x v="77"/>
    <s v="RI-REQUISICIÓN DE INGENIERÍA - TRACING"/>
    <s v="Reembolsables"/>
    <s v="Electricidad"/>
    <s v="Equipos y Materiales Eléctricos de Argentina-ok"/>
    <s v="Tracing"/>
    <m/>
    <s v="m"/>
    <n v="12982"/>
    <m/>
    <n v="226.18606919999996"/>
    <m/>
    <m/>
  </r>
  <r>
    <x v="78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280.1849999999999"/>
    <m/>
    <s v="Quito un 5% para los del área de generación"/>
  </r>
  <r>
    <x v="79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50.60999999999999"/>
    <m/>
    <s v="Considero un 10% del monto del sistema de fire &amp; gas (IN-RI-017)"/>
  </r>
  <r>
    <x v="80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75.304999999999993"/>
    <m/>
    <s v="Considero un 5% del monto para los detectores del área de generación"/>
  </r>
  <r>
    <x v="78"/>
    <s v="REQUISICIÓN DE INGENIERÍA INSTRUMENTOS F&amp;G (DETECTORES GAS/FUEGO)"/>
    <s v="Reembolsables"/>
    <s v="Instrumentos"/>
    <s v="Sistema de Control y Comunicaciones de Argentina-ok"/>
    <s v="sistema Contra Incendio"/>
    <m/>
    <s v="gl"/>
    <n v="1163"/>
    <m/>
    <n v="832.03567831101941"/>
    <m/>
    <m/>
  </r>
  <r>
    <x v="81"/>
    <s v="SALA INSTRUMENTOS - REQUISICIÓN DE INGENIERÍA"/>
    <s v="Reembolsables"/>
    <s v="Civil"/>
    <s v="Obra Civil-ok"/>
    <s v="Edificios de Instrumentos Shelters"/>
    <m/>
    <s v="m2"/>
    <n v="87.6"/>
    <m/>
    <n v="735.84"/>
    <m/>
    <m/>
  </r>
  <r>
    <x v="82"/>
    <m/>
    <s v="Reembolsables"/>
    <s v="Piping"/>
    <s v="Prefabricado"/>
    <s v="radiografiado piping"/>
    <m/>
    <s v="placa"/>
    <n v="15492.235000000002"/>
    <m/>
    <n v="505.6"/>
    <m/>
    <m/>
  </r>
  <r>
    <x v="82"/>
    <m/>
    <s v="Reembolsables"/>
    <s v="Precom"/>
    <s v="Alistamiento y Puesta en Marcha-ok"/>
    <s v="Fluidos y cargas iniciales"/>
    <m/>
    <s v="gl"/>
    <m/>
    <m/>
    <n v="649.98362452672461"/>
    <m/>
    <m/>
  </r>
  <r>
    <x v="82"/>
    <m/>
    <s v="Reembolsables"/>
    <s v="Precom"/>
    <s v="Alistamiento y Puesta en Marcha-ok"/>
    <s v="Equipos mecánicos - Provisiones AESA"/>
    <m/>
    <s v="gl"/>
    <m/>
    <m/>
    <n v="263"/>
    <m/>
    <m/>
  </r>
  <r>
    <x v="82"/>
    <m/>
    <s v="Reembolsables"/>
    <s v="Precom"/>
    <s v="Alistamiento y Puesta en Marcha-ok"/>
    <s v="Equipos eléctricos - Provisiones AESA"/>
    <m/>
    <s v="gl"/>
    <m/>
    <m/>
    <n v="522"/>
    <m/>
    <m/>
  </r>
  <r>
    <x v="82"/>
    <m/>
    <s v="Reembolsables"/>
    <s v="Precom"/>
    <s v="Alistamiento y Puesta en Marcha-ok"/>
    <s v="Instrumentación y Control - Provisiones AESA"/>
    <m/>
    <s v="gl"/>
    <m/>
    <m/>
    <n v="492.5"/>
    <m/>
    <m/>
  </r>
  <r>
    <x v="82"/>
    <m/>
    <s v="Reembolsables"/>
    <s v="Precom"/>
    <s v="Alistamiento y Puesta en Marcha-ok"/>
    <s v="Instrumentación y Control - Paros de Planta"/>
    <m/>
    <s v="gl"/>
    <m/>
    <m/>
    <n v="60"/>
    <m/>
    <m/>
  </r>
  <r>
    <x v="82"/>
    <m/>
    <s v="Reembolsables"/>
    <s v="Precom"/>
    <s v="Alistamiento y Puesta en Marcha-ok"/>
    <s v="Capacitaciones técnicas - Provisiones AESA"/>
    <m/>
    <s v="gl"/>
    <m/>
    <m/>
    <n v="80"/>
    <m/>
    <m/>
  </r>
  <r>
    <x v="82"/>
    <m/>
    <s v="Reembolsables"/>
    <s v="Precom"/>
    <s v="Alistamiento y Puesta en Marcha-ok"/>
    <s v="Equipos e Instrumentos de Medición"/>
    <m/>
    <s v="gl"/>
    <m/>
    <m/>
    <n v="51.478999999999999"/>
    <m/>
    <m/>
  </r>
  <r>
    <x v="83"/>
    <s v="RI - TANQUES MAYORES API 650"/>
    <s v="No reembolsables"/>
    <s v="Mecanica"/>
    <s v="TKAZ-24220 A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220 B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330"/>
    <s v="Tanque Pulmón De Agua (Nternos Skimmer)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Z-24350"/>
    <s v="Tanque  Skimmer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Y-23110 A"/>
    <s v="Tanque De Almacenamiento De Condensado"/>
    <s v="(08) Tanques de Almacenamiento"/>
    <s v="un"/>
    <n v="1"/>
    <n v="2155.3396554689998"/>
    <n v="2155.3396554689998"/>
    <m/>
    <s v="Tanques"/>
  </r>
  <r>
    <x v="83"/>
    <s v="RI - TANQUES MAYORES API 650"/>
    <s v="No reembolsables"/>
    <s v="Mecanica"/>
    <s v="TKBA-97140"/>
    <s v="Tanque Slop"/>
    <s v="(08) Tanques de Almacenamiento"/>
    <s v="un"/>
    <n v="1"/>
    <n v="1142.5"/>
    <n v="1142.5"/>
    <m/>
    <s v="Tanques"/>
  </r>
  <r>
    <x v="25"/>
    <s v="REQUERIMIENTO DE MATERIALES. SOPORTES"/>
    <s v="No reembolsables"/>
    <s v="Piping"/>
    <s v="Válvulas y Materiales de  Instal. de Cañerías de Argentina-ok"/>
    <s v="soportes de cañerías"/>
    <s v="Gaskets/Bolts"/>
    <s v="ton"/>
    <n v="168.2424917912"/>
    <m/>
    <n v="316.15622156086999"/>
    <m/>
    <s v="No rebolsable usd"/>
  </r>
  <r>
    <x v="61"/>
    <s v="REQUISICIÓN DE INGENIERÍA MATERIALES PARA MONTAJE MECÁNICO"/>
    <s v="No reembolsables"/>
    <s v="Instrumentos"/>
    <s v="Instrumentos y Materiales de Instal. Instr. de Argentina-ok"/>
    <s v="materiales montaje de instrumentos (mecánico)"/>
    <m/>
    <s v="gl"/>
    <n v="5390.8"/>
    <m/>
    <n v="46.485959999999999"/>
    <m/>
    <s v="No rebolsable usd"/>
  </r>
  <r>
    <x v="84"/>
    <s v="REQUISICIÓN DE INGENIERÍA CAJAS DE CONEXIONADO"/>
    <s v="No reembolsables"/>
    <s v="Instrumentos"/>
    <s v="Instrumentos y Materiales de Instal. Instr. de Argentina-ok"/>
    <s v="Cajas"/>
    <m/>
    <s v="un"/>
    <n v="100.10000000000002"/>
    <m/>
    <n v="83.996209000000007"/>
    <m/>
    <s v="No rebolsable usd"/>
  </r>
  <r>
    <x v="61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1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85"/>
    <s v="RI-REQUISICIÓN DE INGENIERÍA - CAJAS DE CONEXIONADO"/>
    <s v="No reembolsables"/>
    <s v="Electricidad"/>
    <s v="Equipos y Materiales Eléctricos de Argentina-ok"/>
    <s v="Caños, Cajas y Accesorios p/Canaliz. Eléctricas"/>
    <m/>
    <s v="m"/>
    <n v="16949"/>
    <m/>
    <n v="381.05306830000001"/>
    <m/>
    <s v="No rebolsable usd"/>
  </r>
  <r>
    <x v="73"/>
    <s v="RI-REQUISICIÓN DE INGENIERÍA - CABLES ELÉCTRICOS"/>
    <s v="No reembolsables"/>
    <s v="Electricidad"/>
    <s v="Equipos y Materiales Eléctricos de Argentina-ok"/>
    <s v="Cables Eléctricos"/>
    <m/>
    <s v="m"/>
    <n v="136907"/>
    <m/>
    <n v="6.9608616000000003"/>
    <m/>
    <s v="No rebolsable usd"/>
  </r>
  <r>
    <x v="86"/>
    <s v="RI-REQUISICIÓN DE INGENIERÍA - MATERIALES DE ILUMINACIÓN Y TOMAS"/>
    <s v="No reembolsables"/>
    <s v="Electricidad"/>
    <s v="Equipos y Materiales Eléctricos de Argentina-ok"/>
    <s v="Material p/Iluminación y Tomas (excepto cables y caños)"/>
    <m/>
    <s v="un"/>
    <n v="305"/>
    <m/>
    <n v="950.5233472000001"/>
    <m/>
    <s v="No rebolsable usd"/>
  </r>
  <r>
    <x v="74"/>
    <s v="RI-REQUISICIÓN DE INGENIERÍA - MATERIALES DE PAT Y SPCDA"/>
    <s v="No reembolsables"/>
    <s v="Electricidad"/>
    <s v="Equipos y Materiales Eléctricos de Argentina-ok"/>
    <s v="Material para PAT, Prot. Catódica y Pararrayos (exc.cables y caños)"/>
    <m/>
    <s v="m"/>
    <n v="10458"/>
    <m/>
    <n v="57.654489247999997"/>
    <m/>
    <s v="No rebolsable usd"/>
  </r>
  <r>
    <x v="87"/>
    <s v="No reembolsable"/>
    <s v="No reembolsables"/>
    <s v="Electricidad"/>
    <s v="Equipos y Materiales Eléctricos de Argentina-ok"/>
    <s v="Soportes y Material menor de Montaje"/>
    <m/>
    <s v="Kg"/>
    <n v="7497"/>
    <m/>
    <n v="59.975999999999999"/>
    <m/>
    <s v="Quito un 20% para prensacables"/>
  </r>
  <r>
    <x v="88"/>
    <s v="No reembolsable"/>
    <s v="No reembolsables"/>
    <s v="Electricidad"/>
    <s v="Equipos y Materiales Eléctricos de Argentina-ok"/>
    <s v="Soportes y Material menor de Montaje"/>
    <m/>
    <s v="Kg"/>
    <n v="7497"/>
    <m/>
    <n v="14.994"/>
    <m/>
    <s v="Considero un 20% para prensacables"/>
  </r>
  <r>
    <x v="77"/>
    <s v="RI-REQUISICIÓN DE INGENIERÍA - TRACING"/>
    <s v="No reembolsables"/>
    <s v="Electricidad"/>
    <s v="Equipos y Materiales Eléctricos de Argentina-ok"/>
    <s v="Tracing"/>
    <m/>
    <s v="m"/>
    <n v="12982"/>
    <m/>
    <n v="105.63636806399998"/>
    <m/>
    <s v="No rebolsable usd"/>
  </r>
  <r>
    <x v="78"/>
    <s v="REQUISICIÓN DE INGENIERÍA INSTRUMENTOS F&amp;G (DETECTORES GAS/FUEGO)"/>
    <s v="No reembolsables"/>
    <s v="Instrumentos"/>
    <s v="Sistema de Control y Comunicaciones de Argentina-ok"/>
    <s v="sistema Fire &amp; Gas,hardware y software"/>
    <m/>
    <s v="gl"/>
    <n v="195"/>
    <m/>
    <n v="126"/>
    <m/>
    <s v="No rebolsable u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0A78C-6126-4D12-85E0-8D5B7B8AEAD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3" firstHeaderRow="1" firstDataRow="1" firstDataCol="1"/>
  <pivotFields count="13">
    <pivotField axis="axisRow" showAll="0">
      <items count="93">
        <item x="85"/>
        <item x="74"/>
        <item x="86"/>
        <item x="77"/>
        <item x="73"/>
        <item x="72"/>
        <item x="87"/>
        <item x="2"/>
        <item x="3"/>
        <item x="16"/>
        <item x="11"/>
        <item x="83"/>
        <item x="14"/>
        <item x="15"/>
        <item x="6"/>
        <item x="10"/>
        <item x="9"/>
        <item x="5"/>
        <item x="7"/>
        <item x="19"/>
        <item x="22"/>
        <item x="26"/>
        <item x="32"/>
        <item x="39"/>
        <item x="46"/>
        <item x="52"/>
        <item x="34"/>
        <item x="35"/>
        <item x="40"/>
        <item m="1" x="90"/>
        <item x="37"/>
        <item m="1" x="89"/>
        <item x="56"/>
        <item x="57"/>
        <item x="59"/>
        <item x="78"/>
        <item x="44"/>
        <item x="42"/>
        <item x="33"/>
        <item x="51"/>
        <item x="49"/>
        <item x="50"/>
        <item x="45"/>
        <item x="54"/>
        <item x="55"/>
        <item x="43"/>
        <item x="62"/>
        <item x="84"/>
        <item x="61"/>
        <item m="1" x="91"/>
        <item x="60"/>
        <item x="23"/>
        <item x="25"/>
        <item x="24"/>
        <item x="13"/>
        <item x="20"/>
        <item x="21"/>
        <item x="0"/>
        <item x="12"/>
        <item x="18"/>
        <item x="17"/>
        <item x="8"/>
        <item x="1"/>
        <item x="76"/>
        <item x="41"/>
        <item x="4"/>
        <item x="67"/>
        <item x="71"/>
        <item x="69"/>
        <item x="66"/>
        <item x="64"/>
        <item x="65"/>
        <item x="70"/>
        <item x="81"/>
        <item x="82"/>
        <item x="38"/>
        <item x="27"/>
        <item x="47"/>
        <item x="28"/>
        <item x="79"/>
        <item x="29"/>
        <item x="36"/>
        <item x="30"/>
        <item x="53"/>
        <item x="68"/>
        <item x="75"/>
        <item x="88"/>
        <item x="58"/>
        <item x="48"/>
        <item x="31"/>
        <item x="63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a de Total P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DED93-BE34-4DCE-9EA2-6379751A2B0F}" name="Tabla14" displayName="Tabla14" ref="B3:G18" totalsRowCount="1" headerRowDxfId="74" dataDxfId="73" totalsRowDxfId="72">
  <autoFilter ref="B3:G17" xr:uid="{3D5F21C5-2ACE-4805-ACAF-37998DF96F9D}"/>
  <tableColumns count="6">
    <tableColumn id="1" xr3:uid="{BB483D45-979E-4FA7-AB3C-0F90CB89DDCB}" name="#" totalsRowLabel="Total" dataDxfId="71" totalsRowDxfId="70" totalsRowCellStyle="Normal 10 2 2"/>
    <tableColumn id="2" xr3:uid="{034F1D6A-9B93-4A08-B65B-66C9068593F0}" name="PIPING" dataDxfId="69" totalsRowDxfId="68" totalsRowCellStyle="Normal 10 2 2"/>
    <tableColumn id="8" xr3:uid="{145B863E-2D57-49A2-A0F8-D387859FA889}" name="UD" dataDxfId="67" totalsRowDxfId="66" totalsRowCellStyle="Normal 10 2 2"/>
    <tableColumn id="9" xr3:uid="{77CB4DA9-5844-4324-86D7-C83530E28053}" name="CANT" dataDxfId="65" totalsRowDxfId="64" totalsRowCellStyle="Normal 10 2 2"/>
    <tableColumn id="10" xr3:uid="{5287AD20-1329-4DE5-AE9E-58E7435432DD}" name="1000 U$$" totalsRowFunction="sum" dataDxfId="63" totalsRowDxfId="62" totalsRowCellStyle="Normal 10 2 2"/>
    <tableColumn id="3" xr3:uid="{B5A411D1-4E43-48BC-8DF9-876AB86EE67E}" name="1001 U$$" dataDxfId="61" totalsRowDxfId="60"/>
  </tableColumns>
  <tableStyleInfo name="TableStyleMedium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0E7F3-40AB-45D1-8FB6-CD519EE2151B}" name="Tabla1" displayName="Tabla1" ref="B22:F54" totalsRowCount="1" headerRowDxfId="59" dataDxfId="58" totalsRowDxfId="57">
  <autoFilter ref="B22:F53" xr:uid="{4FAC5B2F-8839-4D7B-B3E8-B8ECD7768584}"/>
  <tableColumns count="5">
    <tableColumn id="1" xr3:uid="{7F44801E-E8AA-488B-8105-9E5F262D5598}" name="#" totalsRowLabel="Total" dataDxfId="56" totalsRowDxfId="55"/>
    <tableColumn id="2" xr3:uid="{5FBCE577-E72B-4B93-859A-05E64BE13245}" name="Electricidad e Instrumentos" dataDxfId="54" totalsRowDxfId="53"/>
    <tableColumn id="8" xr3:uid="{8334F0D7-E50A-4574-AF36-0E22F472289B}" name="UD" dataDxfId="52" totalsRowDxfId="51"/>
    <tableColumn id="9" xr3:uid="{7F87543E-1A9F-464D-876F-B9606C3EBE69}" name="CANT" dataDxfId="50" totalsRowDxfId="49" dataCellStyle="Millares"/>
    <tableColumn id="10" xr3:uid="{8254AFB9-BD83-4CE7-88F6-3D55DAFBBC02}" name="1000 U$$" totalsRowFunction="sum" dataDxfId="48" totalsRowDxfId="47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2E4816BC-5E6B-4780-A900-F3AF717A0BF1}">
    <text xml:space="preserve">Hito 3 - Colocación OC antes de 180 días de firma de contrato
</text>
  </threadedComment>
  <threadedComment ref="AK5" dT="2024-10-04T19:27:52.42" personId="{6CA22450-4466-42C6-88E3-4896F5758F32}" id="{4ACDDBD0-FD5A-4DA2-AA16-384721AFBBCA}">
    <text xml:space="preserve">Hito 3 - Colocación OC antes de 180 días de firma de contrato
</text>
  </threadedComment>
  <threadedComment ref="AK6" dT="2024-10-04T19:27:52.42" personId="{6CA22450-4466-42C6-88E3-4896F5758F32}" id="{EA10A7C0-F8FF-4977-B188-FA141DD6D94C}">
    <text xml:space="preserve">Hito 3 - Colocación OC antes de 180 días de firma de contrato
</text>
  </threadedComment>
  <threadedComment ref="AK7" dT="2024-10-04T19:27:52.42" personId="{6CA22450-4466-42C6-88E3-4896F5758F32}" id="{A2F85513-21E0-4F2C-8EC1-DC72D3D96BFC}">
    <text xml:space="preserve">Hito 3 - Colocación OC antes de 180 días de firma de contrato
</text>
  </threadedComment>
  <threadedComment ref="AK8" dT="2024-10-04T19:27:52.42" personId="{6CA22450-4466-42C6-88E3-4896F5758F32}" id="{A085361C-DEEA-4D24-B8FD-13D4E990567D}">
    <text xml:space="preserve">Hito 3 - Colocación OC antes de 180 días de firma de contrato
</text>
  </threadedComment>
  <threadedComment ref="AK9" dT="2024-10-04T19:27:52.42" personId="{6CA22450-4466-42C6-88E3-4896F5758F32}" id="{EF60715B-7051-4886-AC5F-15E2AD283AAC}">
    <text xml:space="preserve">Hito 3 - Colocación OC antes de 180 días de firma de contrato
</text>
  </threadedComment>
  <threadedComment ref="AK10" dT="2024-10-04T19:27:52.42" personId="{6CA22450-4466-42C6-88E3-4896F5758F32}" id="{81DFE349-94F1-4DB4-B707-8E28F0671CA5}">
    <text xml:space="preserve">Hito 3 - Colocación OC antes de 180 días de firma de contrato
</text>
  </threadedComment>
  <threadedComment ref="AK11" dT="2024-10-04T19:27:52.42" personId="{6CA22450-4466-42C6-88E3-4896F5758F32}" id="{49EFB69D-95B6-4560-870C-9AF875763882}">
    <text xml:space="preserve">Hito 3 - Colocación OC antes de 180 días de firma de contrato
</text>
  </threadedComment>
  <threadedComment ref="AK12" dT="2024-10-04T19:27:52.42" personId="{6CA22450-4466-42C6-88E3-4896F5758F32}" id="{9AED04AF-193A-410A-90E4-4AF2A4AFEDAA}">
    <text xml:space="preserve">Hito 3 - Colocación OC antes de 180 días de firma de contrato
</text>
  </threadedComment>
  <threadedComment ref="AK14" dT="2024-10-04T19:27:52.42" personId="{6CA22450-4466-42C6-88E3-4896F5758F32}" id="{814D0461-BC8D-44D2-92F9-3351095F23C1}">
    <text xml:space="preserve">Hito 3 - Colocación OC antes de 180 días de firma de contrato
</text>
  </threadedComment>
  <threadedComment ref="AK15" dT="2024-10-04T19:27:52.42" personId="{6CA22450-4466-42C6-88E3-4896F5758F32}" id="{CC951A70-A8E2-4504-9D54-67D8B32CEDE5}">
    <text xml:space="preserve">Hito 3 - Colocación OC antes de 180 días de firma de contrato
</text>
  </threadedComment>
  <threadedComment ref="AK17" dT="2024-10-04T19:27:52.42" personId="{6CA22450-4466-42C6-88E3-4896F5758F32}" id="{A9FB343C-0D7F-4D37-B161-299179AEE246}">
    <text xml:space="preserve">Hito 3 - Colocación OC antes de 180 días de firma de contrato
</text>
  </threadedComment>
  <threadedComment ref="AK18" dT="2024-10-04T19:27:52.42" personId="{6CA22450-4466-42C6-88E3-4896F5758F32}" id="{7AB89B67-61C7-493F-902B-06D35233E909}">
    <text xml:space="preserve">Hito 3 - Colocación OC antes de 180 días de firma de contrato
</text>
  </threadedComment>
  <threadedComment ref="AK19" dT="2024-10-04T19:27:52.42" personId="{6CA22450-4466-42C6-88E3-4896F5758F32}" id="{8F204B72-674D-4D22-BFE6-0401044A0722}">
    <text xml:space="preserve">Hito 3 - Colocación OC antes de 180 días de firma de contrato
</text>
  </threadedComment>
  <threadedComment ref="AK20" dT="2024-10-04T19:27:52.42" personId="{6CA22450-4466-42C6-88E3-4896F5758F32}" id="{61983B04-14FE-4424-BCDA-CEFFAF24168C}">
    <text xml:space="preserve">Hito 3 - Colocación OC antes de 180 días de firma de contrato
</text>
  </threadedComment>
  <threadedComment ref="AK21" dT="2024-10-04T19:27:52.42" personId="{6CA22450-4466-42C6-88E3-4896F5758F32}" id="{8888293E-F0F3-459D-BEC1-66933CD48AEA}">
    <text xml:space="preserve">Hito 3 - Colocación OC antes de 180 días de firma de contrato
</text>
  </threadedComment>
  <threadedComment ref="AK22" dT="2024-10-04T19:27:52.42" personId="{6CA22450-4466-42C6-88E3-4896F5758F32}" id="{59103F47-8DFE-4EE2-A301-C1C3549B4F63}">
    <text xml:space="preserve">Hito 3 - Colocación OC antes de 180 días de firma de contrato
</text>
  </threadedComment>
  <threadedComment ref="AK23" dT="2024-10-04T19:27:52.42" personId="{6CA22450-4466-42C6-88E3-4896F5758F32}" id="{CC428EDA-D61A-44D7-83A9-6C94B2987858}">
    <text xml:space="preserve">Hito 3 - Colocación OC antes de 180 días de firma de contrato
</text>
  </threadedComment>
  <threadedComment ref="AK24" dT="2024-10-04T19:27:52.42" personId="{6CA22450-4466-42C6-88E3-4896F5758F32}" id="{036D5B3C-DDD2-4EC0-982D-39AF8D2D0E9D}">
    <text xml:space="preserve">Hito 3 - Colocación OC antes de 180 días de firma de contrato
</text>
  </threadedComment>
  <threadedComment ref="AK25" dT="2024-10-04T19:27:52.42" personId="{6CA22450-4466-42C6-88E3-4896F5758F32}" id="{4116DDF0-C135-4029-AAB5-9C4FF58B5DEF}">
    <text xml:space="preserve">Hito 3 - Colocación OC antes de 180 días de firma de contrato
</text>
  </threadedComment>
  <threadedComment ref="AK26" dT="2024-10-04T19:27:52.42" personId="{6CA22450-4466-42C6-88E3-4896F5758F32}" id="{D7D3E107-26C6-49C5-AE42-0801DABA28DF}">
    <text xml:space="preserve">Hito 3 - Colocación OC antes de 180 días de firma de contrato
</text>
  </threadedComment>
  <threadedComment ref="AK27" dT="2024-10-04T19:27:52.42" personId="{6CA22450-4466-42C6-88E3-4896F5758F32}" id="{106437CB-BC9D-46BE-BCF5-7629DAB67249}">
    <text xml:space="preserve">Hito 3 - Colocación OC antes de 180 días de firma de contrato
</text>
  </threadedComment>
  <threadedComment ref="AK28" dT="2024-10-04T19:27:52.42" personId="{6CA22450-4466-42C6-88E3-4896F5758F32}" id="{04731C98-30C4-4D04-AFCA-1C8F6A75280C}">
    <text xml:space="preserve">Hito 3 - Colocación OC antes de 180 días de firma de contrato
</text>
  </threadedComment>
  <threadedComment ref="AK29" dT="2024-10-04T19:27:52.42" personId="{6CA22450-4466-42C6-88E3-4896F5758F32}" id="{127C25FD-5393-4851-8137-7AE5359306D6}">
    <text xml:space="preserve">Hito 3 - Colocación OC antes de 180 días de firma de contrato
</text>
  </threadedComment>
  <threadedComment ref="AK35" dT="2024-10-04T19:27:52.42" personId="{6CA22450-4466-42C6-88E3-4896F5758F32}" id="{189569AC-8328-4941-A6CC-742029556FE6}">
    <text xml:space="preserve">Hito 3 - Colocación OC antes de 180 días de firma de contrato
</text>
  </threadedComment>
  <threadedComment ref="AK37" dT="2024-10-04T19:27:52.42" personId="{6CA22450-4466-42C6-88E3-4896F5758F32}" id="{E89A58A9-A83A-49C5-B0F5-176469162C01}">
    <text xml:space="preserve">Hito 3 - Colocación OC antes de 180 días de firma de contrato
</text>
  </threadedComment>
  <threadedComment ref="AK38" dT="2024-10-04T19:27:52.42" personId="{6CA22450-4466-42C6-88E3-4896F5758F32}" id="{D33C5355-B662-47AF-B3E5-1897825CEA58}">
    <text xml:space="preserve">Hito 3 - Colocación OC antes de 180 días de firma de contrato
</text>
  </threadedComment>
  <threadedComment ref="AK39" dT="2024-10-04T19:27:52.42" personId="{6CA22450-4466-42C6-88E3-4896F5758F32}" id="{19F43310-7685-44FB-9DBA-E9F8DC46DA65}">
    <text xml:space="preserve">Hito 3 - Colocación OC antes de 180 días de firma de contrato
</text>
  </threadedComment>
  <threadedComment ref="AK41" dT="2024-10-04T19:27:52.42" personId="{6CA22450-4466-42C6-88E3-4896F5758F32}" id="{0F26A9AE-BA03-47E3-88F4-633163899EC9}">
    <text xml:space="preserve">Hito 3 - Colocación OC antes de 180 días de firma de contrato
</text>
  </threadedComment>
  <threadedComment ref="AK42" dT="2024-10-04T19:27:52.42" personId="{6CA22450-4466-42C6-88E3-4896F5758F32}" id="{DE596EAD-D553-4E12-903B-DCF217AC3448}">
    <text xml:space="preserve">Hito 3 - Colocación OC antes de 180 días de firma de contrato
</text>
  </threadedComment>
  <threadedComment ref="AK43" dT="2024-10-04T19:27:52.42" personId="{6CA22450-4466-42C6-88E3-4896F5758F32}" id="{B488797F-7A5F-4CEA-9EC1-9FDFDD87ED31}">
    <text xml:space="preserve">Hito 3 - Colocación OC antes de 180 días de firma de contrato
</text>
  </threadedComment>
  <threadedComment ref="AK44" dT="2024-10-04T19:27:52.42" personId="{6CA22450-4466-42C6-88E3-4896F5758F32}" id="{BE8FC4F7-6454-4714-8D1D-343ED1BCE23B}">
    <text xml:space="preserve">Hito 3 - Colocación OC antes de 180 días de firma de contrato
</text>
  </threadedComment>
  <threadedComment ref="AK45" dT="2024-10-04T19:27:52.42" personId="{6CA22450-4466-42C6-88E3-4896F5758F32}" id="{FC4D87BD-C67E-4834-82FC-E45F5C010C84}">
    <text xml:space="preserve">Hito 3 - Colocación OC antes de 180 días de firma de contrato
</text>
  </threadedComment>
  <threadedComment ref="AK46" dT="2024-10-04T19:27:52.42" personId="{6CA22450-4466-42C6-88E3-4896F5758F32}" id="{DBDA3718-B5CA-4D6A-AC5F-081B5AD9AA94}">
    <text xml:space="preserve">Hito 3 - Colocación OC antes de 180 días de firma de contrato
</text>
  </threadedComment>
  <threadedComment ref="AK47" dT="2024-10-04T19:27:52.42" personId="{6CA22450-4466-42C6-88E3-4896F5758F32}" id="{958A04C6-919E-4B31-9D67-70C5EE856223}">
    <text xml:space="preserve">Hito 3 - Colocación OC antes de 180 días de firma de contrato
</text>
  </threadedComment>
  <threadedComment ref="AK48" dT="2024-10-04T19:27:52.42" personId="{6CA22450-4466-42C6-88E3-4896F5758F32}" id="{01D97947-7014-4C65-8966-2AECB9B8348B}">
    <text xml:space="preserve">Hito 3 - Colocación OC antes de 180 días de firma de contrato
</text>
  </threadedComment>
  <threadedComment ref="AK49" dT="2024-10-04T19:27:52.42" personId="{6CA22450-4466-42C6-88E3-4896F5758F32}" id="{3B88FA65-0279-4CED-83D9-AADC548A85AC}">
    <text xml:space="preserve">Hito 3 - Colocación OC antes de 180 días de firma de contrato
</text>
  </threadedComment>
  <threadedComment ref="AK51" dT="2024-10-04T19:27:52.42" personId="{6CA22450-4466-42C6-88E3-4896F5758F32}" id="{5DB79368-7F4C-40E8-BE07-DA19C8036A6F}">
    <text xml:space="preserve">Hito 3 - Colocación OC antes de 180 días de firma de contrato
</text>
  </threadedComment>
  <threadedComment ref="AK61" dT="2024-10-04T19:27:52.42" personId="{6CA22450-4466-42C6-88E3-4896F5758F32}" id="{CB86D9D0-FC0C-49A4-B719-B5D57AC710FE}">
    <text xml:space="preserve">Hito 2 - Colocación OC antes de 150 días de firma de contrato
</text>
  </threadedComment>
  <threadedComment ref="AK62" dT="2024-10-04T19:27:52.42" personId="{6CA22450-4466-42C6-88E3-4896F5758F32}" id="{94D70C6E-B8C3-49B4-A695-24BBA470B2BC}">
    <text xml:space="preserve">Hito 2 - Colocación OC antes de 150 días de firma de contrato
</text>
  </threadedComment>
  <threadedComment ref="AK68" dT="2024-10-04T19:27:52.42" personId="{6CA22450-4466-42C6-88E3-4896F5758F32}" id="{4EDD5E94-6EE6-4D75-9CA5-282B3DA52B91}">
    <text xml:space="preserve">Hito 3 - Colocación OC antes de 180 días de firma de contrato
</text>
  </threadedComment>
  <threadedComment ref="AK69" dT="2024-10-04T19:27:52.42" personId="{6CA22450-4466-42C6-88E3-4896F5758F32}" id="{08E44C55-F188-441D-AB23-21787A73C797}">
    <text xml:space="preserve">Hito 3 - Colocación OC antes de 180 días de firma de contrato
</text>
  </threadedComment>
  <threadedComment ref="AK70" dT="2024-10-04T19:27:52.42" personId="{6CA22450-4466-42C6-88E3-4896F5758F32}" id="{0BEC76CC-8BAB-4D67-8749-37859AE95640}">
    <text xml:space="preserve">Hito 2 - Colocación OC antes de 150 días de firma de contrato
</text>
  </threadedComment>
  <threadedComment ref="AK71" dT="2024-10-04T19:27:52.42" personId="{6CA22450-4466-42C6-88E3-4896F5758F32}" id="{2B0A7E16-A286-4DA7-8DDD-4C7E7BB90876}">
    <text xml:space="preserve">Hito 2 - Colocación OC antes de 150 días de firma de contrato
</text>
  </threadedComment>
  <threadedComment ref="AK73" dT="2024-10-04T19:27:52.42" personId="{6CA22450-4466-42C6-88E3-4896F5758F32}" id="{A99D7C4C-94A7-453F-912A-7DB3DDFDDA27}">
    <text xml:space="preserve">Hito 2 - Colocación OC antes de 150 días de firma de contrato
</text>
  </threadedComment>
  <threadedComment ref="AK76" dT="2024-10-04T19:27:52.42" personId="{6CA22450-4466-42C6-88E3-4896F5758F32}" id="{7D638A25-5A30-42E8-9DB5-E8781BB979CE}">
    <text xml:space="preserve">Hito 3 - Colocación OC antes de 180 días de firma de contrato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BAC6D29E-F6EF-4459-A75D-CFFE8D34FB46}">
    <text xml:space="preserve">Hito 3 - Colocación OC antes de 180 días de firma de contrato
</text>
  </threadedComment>
  <threadedComment ref="AK5" dT="2024-10-04T19:27:52.42" personId="{6CA22450-4466-42C6-88E3-4896F5758F32}" id="{79ADE65C-1BE1-4A5E-A0E6-A20F13ECFB32}">
    <text xml:space="preserve">Hito 3 - Colocación OC antes de 180 días de firma de contrato
</text>
  </threadedComment>
  <threadedComment ref="AK6" dT="2024-10-04T19:27:52.42" personId="{6CA22450-4466-42C6-88E3-4896F5758F32}" id="{E26D6BFB-7974-4AED-95E6-4C6E49FA9152}">
    <text xml:space="preserve">Hito 3 - Colocación OC antes de 180 días de firma de contrato
</text>
  </threadedComment>
  <threadedComment ref="AK7" dT="2024-10-04T19:27:52.42" personId="{6CA22450-4466-42C6-88E3-4896F5758F32}" id="{B089575F-2048-4E6B-AD24-9EFE72E449F8}">
    <text xml:space="preserve">Hito 3 - Colocación OC antes de 180 días de firma de contrato
</text>
  </threadedComment>
  <threadedComment ref="AK8" dT="2024-10-04T19:27:52.42" personId="{6CA22450-4466-42C6-88E3-4896F5758F32}" id="{7B78DD32-FDD1-40E9-86E4-DB9E1C43809E}">
    <text xml:space="preserve">Hito 3 - Colocación OC antes de 180 días de firma de contrato
</text>
  </threadedComment>
  <threadedComment ref="AK9" dT="2024-10-04T19:27:52.42" personId="{6CA22450-4466-42C6-88E3-4896F5758F32}" id="{04129EA1-A086-4FA4-94E0-E11F8C52612A}">
    <text xml:space="preserve">Hito 3 - Colocación OC antes de 180 días de firma de contrato
</text>
  </threadedComment>
  <threadedComment ref="AK10" dT="2024-10-04T19:27:52.42" personId="{6CA22450-4466-42C6-88E3-4896F5758F32}" id="{FC02968A-9CD9-4B19-993A-A29E941FDC4A}">
    <text xml:space="preserve">Hito 3 - Colocación OC antes de 180 días de firma de contrato
</text>
  </threadedComment>
  <threadedComment ref="AK11" dT="2024-10-04T19:27:52.42" personId="{6CA22450-4466-42C6-88E3-4896F5758F32}" id="{15276B7F-683E-475A-8452-B1DBD83B42F4}">
    <text xml:space="preserve">Hito 3 - Colocación OC antes de 180 días de firma de contrato
</text>
  </threadedComment>
  <threadedComment ref="AK12" dT="2024-10-04T19:27:52.42" personId="{6CA22450-4466-42C6-88E3-4896F5758F32}" id="{C77A8ABF-1C69-47C6-ACC3-4FAF000C911B}">
    <text xml:space="preserve">Hito 3 - Colocación OC antes de 180 días de firma de contrato
</text>
  </threadedComment>
  <threadedComment ref="AK13" dT="2024-10-04T19:27:52.42" personId="{6CA22450-4466-42C6-88E3-4896F5758F32}" id="{1F84799D-50C4-499C-981E-ACCFE104D6CD}">
    <text xml:space="preserve">Hito 3 - Colocación OC antes de 180 días de firma de contrato
</text>
  </threadedComment>
  <threadedComment ref="AK14" dT="2024-10-04T19:27:52.42" personId="{6CA22450-4466-42C6-88E3-4896F5758F32}" id="{ABDADF9F-0B48-4C3F-9A93-2B1EA9CA9E21}">
    <text xml:space="preserve">Hito 3 - Colocación OC antes de 180 días de firma de contrato
</text>
  </threadedComment>
  <threadedComment ref="AK15" dT="2024-10-04T19:27:52.42" personId="{6CA22450-4466-42C6-88E3-4896F5758F32}" id="{62ECF2F0-19C6-4475-BFF2-4BE1ECCB11BA}">
    <text xml:space="preserve">Hito 3 - Colocación OC antes de 180 días de firma de contrato
</text>
  </threadedComment>
  <threadedComment ref="AK16" dT="2024-10-04T19:27:52.42" personId="{6CA22450-4466-42C6-88E3-4896F5758F32}" id="{1F5E89F0-D84E-4011-9287-5CEA4A8520EC}">
    <text xml:space="preserve">Hito 3 - Colocación OC antes de 180 días de firma de contrato
</text>
  </threadedComment>
  <threadedComment ref="AX16" dT="2025-07-11T18:46:23.52" personId="{6CA22450-4466-42C6-88E3-4896F5758F32}" id="{41107659-7A2B-4AFC-9028-5FF939E1B4C6}">
    <text>Ver tensión y potencia</text>
  </threadedComment>
  <threadedComment ref="AK17" dT="2024-10-04T19:27:52.42" personId="{6CA22450-4466-42C6-88E3-4896F5758F32}" id="{2F4A6E46-31D2-4F70-9BD8-AA9C14C0EAFC}">
    <text xml:space="preserve">Hito 3 - Colocación OC antes de 180 días de firma de contrato
</text>
  </threadedComment>
  <threadedComment ref="AK18" dT="2024-10-04T19:27:52.42" personId="{6CA22450-4466-42C6-88E3-4896F5758F32}" id="{0C356A6C-104E-4D73-AD5E-48D7AC5538DB}">
    <text xml:space="preserve">Hito 3 - Colocación OC antes de 180 días de firma de contrato
</text>
  </threadedComment>
  <threadedComment ref="AK19" dT="2024-10-04T19:27:52.42" personId="{6CA22450-4466-42C6-88E3-4896F5758F32}" id="{7CFB1631-7C03-4A94-80D2-FDF2139F009E}">
    <text xml:space="preserve">Hito 3 - Colocación OC antes de 180 días de firma de contrato
</text>
  </threadedComment>
  <threadedComment ref="AK20" dT="2024-10-04T19:27:52.42" personId="{6CA22450-4466-42C6-88E3-4896F5758F32}" id="{D18A3FF8-0E6A-4468-BDFE-9FF87CECA7F6}">
    <text xml:space="preserve">Hito 3 - Colocación OC antes de 180 días de firma de contrato
</text>
  </threadedComment>
  <threadedComment ref="AK21" dT="2024-10-04T19:27:52.42" personId="{6CA22450-4466-42C6-88E3-4896F5758F32}" id="{F6E52FB1-D716-4558-B6C7-FF9CF55970E5}">
    <text xml:space="preserve">Hito 3 - Colocación OC antes de 180 días de firma de contrato
</text>
  </threadedComment>
  <threadedComment ref="AK22" dT="2024-10-04T19:27:52.42" personId="{6CA22450-4466-42C6-88E3-4896F5758F32}" id="{27B861AD-20A9-40DF-A48D-0B35E45B6B98}">
    <text xml:space="preserve">Hito 3 - Colocación OC antes de 180 días de firma de contrato
</text>
  </threadedComment>
  <threadedComment ref="AK23" dT="2024-10-04T19:27:52.42" personId="{6CA22450-4466-42C6-88E3-4896F5758F32}" id="{B9C16A1D-0757-4EA3-B0B4-18D245BDE9B8}">
    <text xml:space="preserve">Hito 3 - Colocación OC antes de 180 días de firma de contrato
</text>
  </threadedComment>
  <threadedComment ref="AK25" dT="2024-10-04T19:27:52.42" personId="{6CA22450-4466-42C6-88E3-4896F5758F32}" id="{BB5405A1-57F7-48D8-9963-E3C9428D15B5}">
    <text xml:space="preserve">Hito 3 - Colocación OC antes de 180 días de firma de contrato
</text>
  </threadedComment>
  <threadedComment ref="AK26" dT="2024-10-04T19:27:52.42" personId="{6CA22450-4466-42C6-88E3-4896F5758F32}" id="{AD763330-43AA-4A0F-923A-AC80E0DBC582}">
    <text xml:space="preserve">Hito 3 - Colocación OC antes de 180 días de firma de contrato
</text>
  </threadedComment>
  <threadedComment ref="AK27" dT="2024-10-04T19:27:52.42" personId="{6CA22450-4466-42C6-88E3-4896F5758F32}" id="{23EC7F42-BF83-4D67-A5B3-19D4BC21097D}">
    <text xml:space="preserve">Hito 3 - Colocación OC antes de 180 días de firma de contrato
</text>
  </threadedComment>
  <threadedComment ref="AK28" dT="2024-10-04T19:27:52.42" personId="{6CA22450-4466-42C6-88E3-4896F5758F32}" id="{046FFB2C-3407-4CE0-B367-669824DA5418}">
    <text xml:space="preserve">Hito 3 - Colocación OC antes de 180 días de firma de contrato
</text>
  </threadedComment>
  <threadedComment ref="AK30" dT="2024-10-04T19:27:52.42" personId="{6CA22450-4466-42C6-88E3-4896F5758F32}" id="{61FA04FF-C8DA-4ED4-A46A-AEE90F47925B}">
    <text xml:space="preserve">Hito 3 - Colocación OC antes de 180 días de firma de contrato
</text>
  </threadedComment>
  <threadedComment ref="AK31" dT="2024-10-04T19:27:52.42" personId="{6CA22450-4466-42C6-88E3-4896F5758F32}" id="{80790D15-3238-4CC7-B737-355DCD14C685}">
    <text xml:space="preserve">Hito 3 - Colocación OC antes de 180 días de firma de contrato
</text>
  </threadedComment>
  <threadedComment ref="AK32" dT="2024-10-04T19:27:52.42" personId="{6CA22450-4466-42C6-88E3-4896F5758F32}" id="{AF18E693-32C0-4A20-AB54-F9763709235A}">
    <text xml:space="preserve">Hito 3 - Colocación OC antes de 180 días de firma de contrato
</text>
  </threadedComment>
  <threadedComment ref="AK33" dT="2024-10-04T19:27:52.42" personId="{6CA22450-4466-42C6-88E3-4896F5758F32}" id="{27E2A29F-55C2-46A4-9673-31A9CC10F49E}">
    <text xml:space="preserve">Hito 3 - Colocación OC antes de 180 días de firma de contrato
</text>
  </threadedComment>
  <threadedComment ref="AK34" dT="2024-10-04T19:27:52.42" personId="{6CA22450-4466-42C6-88E3-4896F5758F32}" id="{0C5FDFBA-19A6-4AED-8A4A-DA46B905ACC0}">
    <text xml:space="preserve">Hito 3 - Colocación OC antes de 180 días de firma de contrato
</text>
  </threadedComment>
  <threadedComment ref="AK35" dT="2024-10-04T19:27:52.42" personId="{6CA22450-4466-42C6-88E3-4896F5758F32}" id="{588BB503-A2A3-45EA-9DC8-44D9B5535B3F}">
    <text xml:space="preserve">Hito 3 - Colocación OC antes de 180 días de firma de contrato
</text>
  </threadedComment>
  <threadedComment ref="AK36" dT="2024-10-04T19:27:52.42" personId="{6CA22450-4466-42C6-88E3-4896F5758F32}" id="{26F9D709-D270-4CD7-B40D-32F46BB96574}">
    <text xml:space="preserve">Hito 3 - Colocación OC antes de 180 días de firma de contrato
</text>
  </threadedComment>
  <threadedComment ref="AK37" dT="2024-10-04T19:27:52.42" personId="{6CA22450-4466-42C6-88E3-4896F5758F32}" id="{60B51760-DAC8-4E88-984B-80689091CD81}">
    <text xml:space="preserve">Hito 3 - Colocación OC antes de 180 días de firma de contrato
</text>
  </threadedComment>
  <threadedComment ref="AK38" dT="2024-10-04T19:27:52.42" personId="{6CA22450-4466-42C6-88E3-4896F5758F32}" id="{883EA0B0-4C89-46C5-99C1-2CEB9D6FEFB1}">
    <text xml:space="preserve">Hito 3 - Colocación OC antes de 180 días de firma de contrato
</text>
  </threadedComment>
  <threadedComment ref="AK39" dT="2024-10-04T19:27:52.42" personId="{6CA22450-4466-42C6-88E3-4896F5758F32}" id="{7364BFF5-3E80-499C-8A67-BD1C8E91E132}">
    <text xml:space="preserve">Hito 3 - Colocación OC antes de 180 días de firma de contrato
</text>
  </threadedComment>
  <threadedComment ref="AK40" dT="2024-10-04T19:27:52.42" personId="{6CA22450-4466-42C6-88E3-4896F5758F32}" id="{61478EB9-276B-42F7-BDA0-D388EEE3C629}">
    <text xml:space="preserve">Hito 3 - Colocación OC antes de 180 días de firma de contrato
</text>
  </threadedComment>
  <threadedComment ref="AK41" dT="2024-10-04T19:27:52.42" personId="{6CA22450-4466-42C6-88E3-4896F5758F32}" id="{C2D03ED0-0A89-4535-AAF7-641BA587A94A}">
    <text xml:space="preserve">Hito 3 - Colocación OC antes de 180 días de firma de contrato
</text>
  </threadedComment>
  <threadedComment ref="AK42" dT="2024-10-04T19:27:52.42" personId="{6CA22450-4466-42C6-88E3-4896F5758F32}" id="{A564CA39-07C8-4EAD-85B9-00896AD27E4E}">
    <text xml:space="preserve">Hito 3 - Colocación OC antes de 180 días de firma de contrato
</text>
  </threadedComment>
  <threadedComment ref="AK48" dT="2024-10-04T19:27:52.42" personId="{6CA22450-4466-42C6-88E3-4896F5758F32}" id="{AD6046DC-8802-4860-B4DC-46547572E8A5}">
    <text xml:space="preserve">Hito 3 - Colocación OC antes de 180 días de firma de contrato
</text>
  </threadedComment>
  <threadedComment ref="AK50" dT="2024-10-04T19:27:52.42" personId="{6CA22450-4466-42C6-88E3-4896F5758F32}" id="{D882C833-EA6F-4F1D-A2FB-AEC1A5EE5886}">
    <text xml:space="preserve">Hito 3 - Colocación OC antes de 180 días de firma de contrato
</text>
  </threadedComment>
  <threadedComment ref="AK51" dT="2024-10-04T19:27:52.42" personId="{6CA22450-4466-42C6-88E3-4896F5758F32}" id="{6C9E0114-3CE6-4838-AA38-98540D163582}">
    <text xml:space="preserve">Hito 3 - Colocación OC antes de 180 días de firma de contrato
</text>
  </threadedComment>
  <threadedComment ref="AK52" dT="2024-10-04T19:27:52.42" personId="{6CA22450-4466-42C6-88E3-4896F5758F32}" id="{4C9A75D3-B043-4E36-ACAD-59F5B27D58CC}">
    <text xml:space="preserve">Hito 3 - Colocación OC antes de 180 días de firma de contrato
</text>
  </threadedComment>
  <threadedComment ref="AK54" dT="2024-10-04T19:27:52.42" personId="{6CA22450-4466-42C6-88E3-4896F5758F32}" id="{7087FC64-B3F7-4845-A4A5-223E1968A2B6}">
    <text xml:space="preserve">Hito 3 - Colocación OC antes de 180 días de firma de contrato
</text>
  </threadedComment>
  <threadedComment ref="AK55" dT="2024-10-04T19:27:52.42" personId="{6CA22450-4466-42C6-88E3-4896F5758F32}" id="{887E1EA0-FB88-4E71-A044-C04965FFF870}">
    <text xml:space="preserve">Hito 3 - Colocación OC antes de 180 días de firma de contrato
</text>
  </threadedComment>
  <threadedComment ref="AK56" dT="2024-10-04T19:27:52.42" personId="{6CA22450-4466-42C6-88E3-4896F5758F32}" id="{F3B29D8A-2305-4C86-9620-4F3E688B6024}">
    <text xml:space="preserve">Hito 3 - Colocación OC antes de 180 días de firma de contrato
</text>
  </threadedComment>
  <threadedComment ref="AK57" dT="2024-10-04T19:27:52.42" personId="{6CA22450-4466-42C6-88E3-4896F5758F32}" id="{AE6BC387-F346-4872-92F4-7DF74613730F}">
    <text xml:space="preserve">Hito 3 - Colocación OC antes de 180 días de firma de contrato
</text>
  </threadedComment>
  <threadedComment ref="AK58" dT="2024-10-04T19:27:52.42" personId="{6CA22450-4466-42C6-88E3-4896F5758F32}" id="{84398638-CE75-4EAE-9E2E-5E6DF3045D3A}">
    <text xml:space="preserve">Hito 3 - Colocación OC antes de 180 días de firma de contrato
</text>
  </threadedComment>
  <threadedComment ref="AK59" dT="2024-10-04T19:27:52.42" personId="{6CA22450-4466-42C6-88E3-4896F5758F32}" id="{E73ED4F4-9727-4408-AE91-ABCF2451D28C}">
    <text xml:space="preserve">Hito 3 - Colocación OC antes de 180 días de firma de contrato
</text>
  </threadedComment>
  <threadedComment ref="AK60" dT="2024-10-04T19:27:52.42" personId="{6CA22450-4466-42C6-88E3-4896F5758F32}" id="{E6A2CAED-6728-45D7-B3C6-BC758A52EE97}">
    <text xml:space="preserve">Hito 3 - Colocación OC antes de 180 días de firma de contrato
</text>
  </threadedComment>
  <threadedComment ref="AK61" dT="2024-10-04T19:27:52.42" personId="{6CA22450-4466-42C6-88E3-4896F5758F32}" id="{77F22586-6CA9-4DFE-8FEA-600BB93E6BC1}">
    <text xml:space="preserve">Hito 3 - Colocación OC antes de 180 días de firma de contrato
</text>
  </threadedComment>
  <threadedComment ref="AK62" dT="2024-10-04T19:27:52.42" personId="{6CA22450-4466-42C6-88E3-4896F5758F32}" id="{CFC8FB0F-5DE0-4684-9DD6-ACA822417C1E}">
    <text xml:space="preserve">Hito 3 - Colocación OC antes de 180 días de firma de contrato
</text>
  </threadedComment>
  <threadedComment ref="AK63" dT="2024-10-04T19:27:52.42" personId="{6CA22450-4466-42C6-88E3-4896F5758F32}" id="{D23B023D-C1C1-49E0-8CE2-4C79F2D2E5AA}">
    <text xml:space="preserve">Hito 3 - Colocación OC antes de 180 días de firma de contrato
</text>
  </threadedComment>
  <threadedComment ref="AK64" dT="2024-10-04T19:27:52.42" personId="{6CA22450-4466-42C6-88E3-4896F5758F32}" id="{9677B3A8-5F55-4E12-9312-91966A8FF219}">
    <text xml:space="preserve">Hito 3 - Colocación OC antes de 180 días de firma de contrato
</text>
  </threadedComment>
  <threadedComment ref="AK66" dT="2024-10-04T19:27:52.42" personId="{6CA22450-4466-42C6-88E3-4896F5758F32}" id="{5FB967A5-26A9-4AEE-8336-F1CC88C25AD0}">
    <text xml:space="preserve">Hito 3 - Colocación OC antes de 180 días de firma de contrato
</text>
  </threadedComment>
  <threadedComment ref="AK68" dT="2024-10-04T19:27:52.42" personId="{6CA22450-4466-42C6-88E3-4896F5758F32}" id="{9FB15CD5-D4E6-4995-A805-4089C34D0C66}">
    <text xml:space="preserve">Hito 3 - Colocación OC antes de 180 días de firma de contrato
</text>
  </threadedComment>
  <threadedComment ref="AK69" dT="2024-10-04T19:27:52.42" personId="{6CA22450-4466-42C6-88E3-4896F5758F32}" id="{27120241-357E-4968-8802-3EC736E22E1A}">
    <text xml:space="preserve">Hito 3 - Colocación OC antes de 180 días de firma de contrato
</text>
  </threadedComment>
  <threadedComment ref="AK70" dT="2024-10-04T19:27:52.42" personId="{6CA22450-4466-42C6-88E3-4896F5758F32}" id="{98C35783-B440-41DC-901E-FF80DFE47D9C}">
    <text xml:space="preserve">Hito 3 - Colocación OC antes de 180 días de firma de contrato
</text>
  </threadedComment>
  <threadedComment ref="AK72" dT="2024-10-04T19:27:52.42" personId="{6CA22450-4466-42C6-88E3-4896F5758F32}" id="{FBCCA25F-44B3-4B0A-8FA5-383A9B7D2FA1}">
    <text xml:space="preserve">Hito 3 - Colocación OC antes de 180 días de firma de contrato
</text>
  </threadedComment>
  <threadedComment ref="AK74" dT="2024-10-04T19:27:52.42" personId="{6CA22450-4466-42C6-88E3-4896F5758F32}" id="{F6FF7C89-366B-4997-B456-0FA12FBF9E39}">
    <text xml:space="preserve">Hito 3 - Colocación OC antes de 180 días de firma de contrato
</text>
  </threadedComment>
  <threadedComment ref="AK75" dT="2024-10-04T19:27:52.42" personId="{6CA22450-4466-42C6-88E3-4896F5758F32}" id="{10D8087F-74BA-4FEF-A3E9-E588CE1FC23B}">
    <text xml:space="preserve">Hito 3 - Colocación OC antes de 180 días de firma de contrato
</text>
  </threadedComment>
  <threadedComment ref="AK76" dT="2024-10-04T19:27:52.42" personId="{6CA22450-4466-42C6-88E3-4896F5758F32}" id="{BA4448A7-A209-44EE-9E6F-64421ACB0BDD}">
    <text xml:space="preserve">Hito 3 - Colocación OC antes de 180 días de firma de contrato
</text>
  </threadedComment>
  <threadedComment ref="AK78" dT="2024-10-04T19:27:52.42" personId="{6CA22450-4466-42C6-88E3-4896F5758F32}" id="{D713C5A4-89EA-41ED-BA40-381564D6A0EA}">
    <text xml:space="preserve">Hito 3 - Colocación OC antes de 180 días de firma de contrato
</text>
  </threadedComment>
  <threadedComment ref="AK88" dT="2024-10-04T19:27:52.42" personId="{6CA22450-4466-42C6-88E3-4896F5758F32}" id="{FA5F20BD-C6F4-4EDE-BC00-75E7F9872F48}">
    <text xml:space="preserve">Hito 2 - Colocación OC antes de 150 días de firma de contrato
</text>
  </threadedComment>
  <threadedComment ref="AK89" dT="2024-10-04T19:27:52.42" personId="{6CA22450-4466-42C6-88E3-4896F5758F32}" id="{34C7C5F7-EA4A-4D5D-9F9B-12683E8ED90F}">
    <text xml:space="preserve">Hito 2 - Colocación OC antes de 150 días de firma de contrato
</text>
  </threadedComment>
  <threadedComment ref="AK95" dT="2024-10-04T19:27:52.42" personId="{6CA22450-4466-42C6-88E3-4896F5758F32}" id="{F64A95E5-A0C8-4E50-AD2D-10CBF3AD1CE1}">
    <text xml:space="preserve">Hito 3 - Colocación OC antes de 180 días de firma de contrato
</text>
  </threadedComment>
  <threadedComment ref="AK96" dT="2024-10-04T19:27:52.42" personId="{6CA22450-4466-42C6-88E3-4896F5758F32}" id="{822970F3-2275-4A34-96CC-DE938388FEB0}">
    <text xml:space="preserve">Hito 3 - Colocación OC antes de 180 días de firma de contrato
</text>
  </threadedComment>
  <threadedComment ref="AK97" dT="2024-10-04T19:27:52.42" personId="{6CA22450-4466-42C6-88E3-4896F5758F32}" id="{EC3CBEC9-EC79-4FB7-BAE0-EF8567DDE1EA}">
    <text xml:space="preserve">Hito 2 - Colocación OC antes de 150 días de firma de contrato
</text>
  </threadedComment>
  <threadedComment ref="AK98" dT="2024-10-04T19:27:52.42" personId="{6CA22450-4466-42C6-88E3-4896F5758F32}" id="{C43FEAEF-1C9A-40FE-B40F-127AB48A1BF7}">
    <text xml:space="preserve">Hito 2 - Colocación OC antes de 150 días de firma de contrato
</text>
  </threadedComment>
  <threadedComment ref="AK100" dT="2024-10-04T19:27:52.42" personId="{6CA22450-4466-42C6-88E3-4896F5758F32}" id="{C27A3B10-5D2A-4DE0-ADB3-EE896D91DFB7}">
    <text xml:space="preserve">Hito 2 - Colocación OC antes de 150 días de firma de contrato
</text>
  </threadedComment>
  <threadedComment ref="AK103" dT="2024-10-04T19:27:52.42" personId="{6CA22450-4466-42C6-88E3-4896F5758F32}" id="{F2080BAA-A9F4-4C19-9986-EF843FE950F2}">
    <text xml:space="preserve">Hito 3 - Colocación OC antes de 180 días de firma de contrato
</text>
  </threadedComment>
  <threadedComment ref="AK111" dT="2024-10-04T19:27:52.42" personId="{6CA22450-4466-42C6-88E3-4896F5758F32}" id="{42211870-4513-4723-904D-94867D4B2898}">
    <text xml:space="preserve">Hito 3 - Colocación OC antes de 180 días de firma de contrato
</text>
  </threadedComment>
  <threadedComment ref="AK112" dT="2024-10-04T19:27:52.42" personId="{6CA22450-4466-42C6-88E3-4896F5758F32}" id="{ABC5CCF5-32BC-46EC-AAC6-8563F607BE2D}">
    <text xml:space="preserve">Hito 3 - Colocación OC antes de 180 días de firma de contrato
</text>
  </threadedComment>
  <threadedComment ref="AK113" dT="2024-10-04T19:27:52.42" personId="{6CA22450-4466-42C6-88E3-4896F5758F32}" id="{43F9D698-4F63-4871-9BC1-44A5EC1D81AA}">
    <text xml:space="preserve">Hito 2 - Colocación OC antes de 150 días de firma de contrato
</text>
  </threadedComment>
  <threadedComment ref="AK114" dT="2024-10-04T19:27:52.42" personId="{6CA22450-4466-42C6-88E3-4896F5758F32}" id="{017A865D-D89D-4C98-908A-B71A4EF3C1AC}">
    <text xml:space="preserve">Hito 2 - Colocación OC antes de 150 días de firma de contrato
</text>
  </threadedComment>
  <threadedComment ref="AK115" dT="2024-10-04T19:27:52.42" personId="{6CA22450-4466-42C6-88E3-4896F5758F32}" id="{084C6E8F-A4C7-4B1D-8DA7-07BDE3D96A3E}">
    <text xml:space="preserve">Hito 2 - Colocación OC antes de 150 días de firma de contrato
</text>
  </threadedComment>
  <threadedComment ref="AK116" dT="2024-10-04T19:27:52.42" personId="{6CA22450-4466-42C6-88E3-4896F5758F32}" id="{6B494611-6298-4949-90BB-881902ED06B1}">
    <text xml:space="preserve">Hito 2 - Colocación OC antes de 150 días de firma de contrato
</text>
  </threadedComment>
  <threadedComment ref="AK117" dT="2024-10-04T19:27:52.42" personId="{6CA22450-4466-42C6-88E3-4896F5758F32}" id="{12DC2B14-8E26-4450-BA23-D40051FCC812}">
    <text xml:space="preserve">Hito 2 - Colocación OC antes de 150 días de firma de contrato
</text>
  </threadedComment>
  <threadedComment ref="AK119" dT="2024-10-04T19:27:52.42" personId="{6CA22450-4466-42C6-88E3-4896F5758F32}" id="{442D91BB-FDAF-4A8C-989E-92D4BCC6A949}">
    <text xml:space="preserve">Hito 2 - Colocación OC antes de 150 días de firma de contrato
</text>
  </threadedComment>
  <threadedComment ref="AX121" dT="2025-07-21T18:45:11.92" personId="{6CA22450-4466-42C6-88E3-4896F5758F32}" id="{2A187AB6-1B96-49F9-A984-F9B36AAE6C21}">
    <text>Se suman 20 dias por feriado chino ene-feb 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N4" dT="2024-10-04T19:27:52.42" personId="{6CA22450-4466-42C6-88E3-4896F5758F32}" id="{BDD3C64E-D992-41D4-8D3F-13B9F881249B}">
    <text xml:space="preserve">Hito 3 - Colocación OC antes de 180 días de firma de contrato
</text>
  </threadedComment>
  <threadedComment ref="AN5" dT="2024-10-04T19:27:52.42" personId="{6CA22450-4466-42C6-88E3-4896F5758F32}" id="{9BC1058C-CDBA-40CA-92C8-9AE214E0E4E6}">
    <text xml:space="preserve">Hito 3 - Colocación OC antes de 180 días de firma de contrato
</text>
  </threadedComment>
  <threadedComment ref="AN6" dT="2024-10-04T19:27:52.42" personId="{6CA22450-4466-42C6-88E3-4896F5758F32}" id="{13EF9AFE-7C83-42D3-83D1-4DC4FF6B8B1F}">
    <text xml:space="preserve">Hito 3 - Colocación OC antes de 180 días de firma de contrato
</text>
  </threadedComment>
  <threadedComment ref="AN7" dT="2024-10-04T19:27:52.42" personId="{6CA22450-4466-42C6-88E3-4896F5758F32}" id="{AA73F8F1-0687-4AB9-9A88-006E4698388C}">
    <text xml:space="preserve">Hito 3 - Colocación OC antes de 180 días de firma de contrato
</text>
  </threadedComment>
  <threadedComment ref="AN8" dT="2024-10-04T19:27:52.42" personId="{6CA22450-4466-42C6-88E3-4896F5758F32}" id="{A8A6789E-CC2E-404A-9786-7DF03DF4E13C}">
    <text xml:space="preserve">Hito 3 - Colocación OC antes de 180 días de firma de contrato
</text>
  </threadedComment>
  <threadedComment ref="AN9" dT="2024-10-04T19:27:52.42" personId="{6CA22450-4466-42C6-88E3-4896F5758F32}" id="{DAEF7A1C-B5A5-4066-8A64-FFB630AF67FD}">
    <text xml:space="preserve">Hito 3 - Colocación OC antes de 180 días de firma de contrato
</text>
  </threadedComment>
  <threadedComment ref="AN10" dT="2024-10-04T19:27:52.42" personId="{6CA22450-4466-42C6-88E3-4896F5758F32}" id="{39E9D9C5-4887-485F-9C67-CCC97636008A}">
    <text xml:space="preserve">Hito 3 - Colocación OC antes de 180 días de firma de contrato
</text>
  </threadedComment>
  <threadedComment ref="AN11" dT="2024-10-04T19:27:52.42" personId="{6CA22450-4466-42C6-88E3-4896F5758F32}" id="{5CD21833-9977-409E-A010-BB692D426F05}">
    <text xml:space="preserve">Hito 3 - Colocación OC antes de 180 días de firma de contrato
</text>
  </threadedComment>
  <threadedComment ref="AN12" dT="2024-10-04T19:27:52.42" personId="{6CA22450-4466-42C6-88E3-4896F5758F32}" id="{9429B7D9-833F-4A72-8B79-AEAF60EA3D9A}">
    <text xml:space="preserve">Hito 3 - Colocación OC antes de 180 días de firma de contrato
</text>
  </threadedComment>
  <threadedComment ref="AN13" dT="2024-10-04T19:27:52.42" personId="{6CA22450-4466-42C6-88E3-4896F5758F32}" id="{3532BA73-32F5-4B81-AA10-3DD20B2C747D}">
    <text xml:space="preserve">Hito 3 - Colocación OC antes de 180 días de firma de contrato
</text>
  </threadedComment>
  <threadedComment ref="AN14" dT="2024-10-04T19:27:52.42" personId="{6CA22450-4466-42C6-88E3-4896F5758F32}" id="{E3188477-10FE-4A3F-967B-6DE47B3EDBB7}">
    <text xml:space="preserve">Hito 3 - Colocación OC antes de 180 días de firma de contrato
</text>
  </threadedComment>
  <threadedComment ref="AN15" dT="2024-10-04T19:27:52.42" personId="{6CA22450-4466-42C6-88E3-4896F5758F32}" id="{3E0D5ED4-AC6B-4353-83DF-E2EDACA66F2F}">
    <text xml:space="preserve">Hito 3 - Colocación OC antes de 180 días de firma de contrato
</text>
  </threadedComment>
  <threadedComment ref="AN16" dT="2024-10-04T19:27:52.42" personId="{6CA22450-4466-42C6-88E3-4896F5758F32}" id="{A11C00EB-0633-4D5B-BAB5-BFAC05ED4D4A}">
    <text xml:space="preserve">Hito 3 - Colocación OC antes de 180 días de firma de contrato
</text>
  </threadedComment>
  <threadedComment ref="AN17" dT="2024-10-04T19:27:52.42" personId="{6CA22450-4466-42C6-88E3-4896F5758F32}" id="{54361CDF-12FF-498C-81DA-C42650EAE220}">
    <text xml:space="preserve">Hito 3 - Colocación OC antes de 180 días de firma de contrato
</text>
  </threadedComment>
  <threadedComment ref="AN18" dT="2024-10-04T19:27:52.42" personId="{6CA22450-4466-42C6-88E3-4896F5758F32}" id="{D883863B-87E8-40A6-A271-AA729E1754AB}">
    <text xml:space="preserve">Hito 3 - Colocación OC antes de 180 días de firma de contrato
</text>
  </threadedComment>
  <threadedComment ref="AN19" dT="2024-10-04T19:27:52.42" personId="{6CA22450-4466-42C6-88E3-4896F5758F32}" id="{A8D62669-0654-4527-91E7-A65728DA8949}">
    <text xml:space="preserve">Hito 3 - Colocación OC antes de 180 días de firma de contrato
</text>
  </threadedComment>
  <threadedComment ref="AN20" dT="2024-10-04T19:27:52.42" personId="{6CA22450-4466-42C6-88E3-4896F5758F32}" id="{453EB1E0-F200-4540-92FF-6D04CB2AACF8}">
    <text xml:space="preserve">Hito 3 - Colocación OC antes de 180 días de firma de contrato
</text>
  </threadedComment>
  <threadedComment ref="AN21" dT="2024-10-04T19:27:52.42" personId="{6CA22450-4466-42C6-88E3-4896F5758F32}" id="{B20978AA-8DD1-48E1-AB31-42F5DC27E799}">
    <text xml:space="preserve">Hito 3 - Colocación OC antes de 180 días de firma de contrato
</text>
  </threadedComment>
  <threadedComment ref="AN22" dT="2024-10-04T19:27:52.42" personId="{6CA22450-4466-42C6-88E3-4896F5758F32}" id="{2FFB1209-AD6F-44D1-90AD-DE8D18968E8E}">
    <text xml:space="preserve">Hito 3 - Colocación OC antes de 180 días de firma de contrato
</text>
  </threadedComment>
  <threadedComment ref="AN24" dT="2024-10-04T19:27:52.42" personId="{6CA22450-4466-42C6-88E3-4896F5758F32}" id="{139F3537-1C7D-4A1A-B31F-C6A27EC5130F}">
    <text xml:space="preserve">Hito 3 - Colocación OC antes de 180 días de firma de contrato
</text>
  </threadedComment>
  <threadedComment ref="AN25" dT="2024-10-04T19:27:52.42" personId="{6CA22450-4466-42C6-88E3-4896F5758F32}" id="{523B18C9-1B77-4F97-923F-F703F2B5A564}">
    <text xml:space="preserve">Hito 3 - Colocación OC antes de 180 días de firma de contrato
</text>
  </threadedComment>
  <threadedComment ref="AN26" dT="2024-10-04T19:27:52.42" personId="{6CA22450-4466-42C6-88E3-4896F5758F32}" id="{8C09BCB5-5D8A-45F2-9D37-9D189EF07D28}">
    <text xml:space="preserve">Hito 3 - Colocación OC antes de 180 días de firma de contrato
</text>
  </threadedComment>
  <threadedComment ref="AN28" dT="2024-10-04T19:27:52.42" personId="{6CA22450-4466-42C6-88E3-4896F5758F32}" id="{1F486077-B83A-4768-809B-868B53C88F26}">
    <text xml:space="preserve">Hito 3 - Colocación OC antes de 180 días de firma de contrato
</text>
  </threadedComment>
  <threadedComment ref="AN29" dT="2024-10-04T19:27:52.42" personId="{6CA22450-4466-42C6-88E3-4896F5758F32}" id="{59BB9B56-339B-43F5-88D0-587EDF3ADAAD}">
    <text xml:space="preserve">Hito 3 - Colocación OC antes de 180 días de firma de contrato
</text>
  </threadedComment>
  <threadedComment ref="G30" dT="2025-09-08T19:37:07.62" personId="{6CA22450-4466-42C6-88E3-4896F5758F32}" id="{E2918FC3-1D89-4D81-AFAA-CA369968882D}">
    <text>Si bien se publica RI el 29/8 tiene un error en la codificación del shelter, lo cual demora la gestión de la solped.</text>
  </threadedComment>
  <threadedComment ref="H30" dT="2025-09-08T19:37:07.62" personId="{6CA22450-4466-42C6-88E3-4896F5758F32}" id="{BF3457C3-FAD5-464F-A00F-E61EAE737B8F}">
    <text>Si bien se publica RI el 29/8 tiene un error en la codificación del shelter, lo cual demora la gestión de la solped.</text>
  </threadedComment>
  <threadedComment ref="AN30" dT="2024-10-04T19:27:52.42" personId="{6CA22450-4466-42C6-88E3-4896F5758F32}" id="{F31E98A9-94B3-40AB-A8F6-968F4632EA67}">
    <text xml:space="preserve">Hito 3 - Colocación OC antes de 180 días de firma de contrato
</text>
  </threadedComment>
  <threadedComment ref="G31" dT="2025-09-08T19:37:07.62" personId="{6CA22450-4466-42C6-88E3-4896F5758F32}" id="{B7BE9083-529B-497F-B677-1291B01FC8D5}">
    <text>Si bien se publica RI el 29/8 tiene un error en la codificación del shelter, lo cual demora la gestión de la solped.</text>
  </threadedComment>
  <threadedComment ref="H31" dT="2025-09-08T19:37:07.62" personId="{6CA22450-4466-42C6-88E3-4896F5758F32}" id="{37068F5B-7C69-4602-96EA-7E2A876C49C4}">
    <text>Si bien se publica RI el 29/8 tiene un error en la codificación del shelter, lo cual demora la gestión de la solped.</text>
  </threadedComment>
  <threadedComment ref="AN31" dT="2024-10-04T19:27:52.42" personId="{6CA22450-4466-42C6-88E3-4896F5758F32}" id="{9ED3A7C3-9453-43DE-950E-CF39EEAF5B4F}">
    <text xml:space="preserve">Hito 3 - Colocación OC antes de 180 días de firma de contrato
</text>
  </threadedComment>
  <threadedComment ref="G32" dT="2025-09-08T19:37:07.62" personId="{6CA22450-4466-42C6-88E3-4896F5758F32}" id="{03D2A7C7-C04D-4538-A323-C27DD702700E}">
    <text>Si bien se publica RI el 29/8 tiene un error en la codificación del shelter, lo cual demora la gestión de la solped.</text>
  </threadedComment>
  <threadedComment ref="H32" dT="2025-09-08T19:37:07.62" personId="{6CA22450-4466-42C6-88E3-4896F5758F32}" id="{82FD9607-C8EA-48EC-B4F4-F3F7060C6B62}">
    <text>Si bien se publica RI el 29/8 tiene un error en la codificación del shelter, lo cual demora la gestión de la solped.</text>
  </threadedComment>
  <threadedComment ref="AN32" dT="2024-10-04T19:27:52.42" personId="{6CA22450-4466-42C6-88E3-4896F5758F32}" id="{3E0B24D8-20DF-4008-A505-FFD75ECE73E4}">
    <text xml:space="preserve">Hito 3 - Colocación OC antes de 180 días de firma de contrato
</text>
  </threadedComment>
  <threadedComment ref="AN33" dT="2024-10-04T19:27:52.42" personId="{6CA22450-4466-42C6-88E3-4896F5758F32}" id="{455665B3-696C-4DA6-B38D-E26943499470}">
    <text xml:space="preserve">Hito 3 - Colocación OC antes de 180 días de firma de contrato
</text>
  </threadedComment>
  <threadedComment ref="AN34" dT="2024-10-04T19:27:52.42" personId="{6CA22450-4466-42C6-88E3-4896F5758F32}" id="{02E7E7AF-2A61-4810-ABDF-094F560F9C13}">
    <text xml:space="preserve">Hito 3 - Colocación OC antes de 180 días de firma de contrato
</text>
  </threadedComment>
  <threadedComment ref="AN35" dT="2024-10-04T19:27:52.42" personId="{6CA22450-4466-42C6-88E3-4896F5758F32}" id="{7EE078C7-D7AE-461A-B827-4CD50D40EDC8}">
    <text xml:space="preserve">Hito 3 - Colocación OC antes de 180 días de firma de contrato
</text>
  </threadedComment>
  <threadedComment ref="AN36" dT="2024-10-04T19:27:52.42" personId="{6CA22450-4466-42C6-88E3-4896F5758F32}" id="{72E36C2D-FE17-4428-BAE0-50956EA4610C}">
    <text xml:space="preserve">Hito 3 - Colocación OC antes de 180 días de firma de contrato
</text>
  </threadedComment>
  <threadedComment ref="AN37" dT="2024-10-04T19:27:52.42" personId="{6CA22450-4466-42C6-88E3-4896F5758F32}" id="{C6427BBB-DCA3-45D6-9F05-AC99EE9B7F44}">
    <text xml:space="preserve">Hito 3 - Colocación OC antes de 180 días de firma de contrato
</text>
  </threadedComment>
  <threadedComment ref="AN38" dT="2024-10-04T19:27:52.42" personId="{6CA22450-4466-42C6-88E3-4896F5758F32}" id="{1F768138-D520-4567-90FB-C5A405ECA14E}">
    <text xml:space="preserve">Hito 3 - Colocación OC antes de 180 días de firma de contrato
</text>
  </threadedComment>
  <threadedComment ref="AN39" dT="2024-10-04T19:27:52.42" personId="{6CA22450-4466-42C6-88E3-4896F5758F32}" id="{82CC5776-10DA-44F0-AAD7-E34758B6528C}">
    <text xml:space="preserve">Hito 3 - Colocación OC antes de 180 días de firma de contrato
</text>
  </threadedComment>
  <threadedComment ref="AN40" dT="2024-10-04T19:27:52.42" personId="{6CA22450-4466-42C6-88E3-4896F5758F32}" id="{4C8F777F-1D15-42B0-8583-5F8E8E2D5250}">
    <text xml:space="preserve">Hito 3 - Colocación OC antes de 180 días de firma de contrato
</text>
  </threadedComment>
  <threadedComment ref="AN47" dT="2024-10-04T19:27:52.42" personId="{6CA22450-4466-42C6-88E3-4896F5758F32}" id="{7D99A337-09A2-4D59-BE6B-A8F16E988AD6}">
    <text xml:space="preserve">Hito 3 - Colocación OC antes de 180 días de firma de contrato
</text>
  </threadedComment>
  <threadedComment ref="AN48" dT="2024-10-04T19:27:52.42" personId="{6CA22450-4466-42C6-88E3-4896F5758F32}" id="{506B1066-1CDE-49D8-8A86-24FE90C2F5E9}">
    <text xml:space="preserve">Hito 3 - Colocación OC antes de 180 días de firma de contrato
</text>
  </threadedComment>
  <threadedComment ref="AN49" dT="2024-10-04T19:27:52.42" personId="{6CA22450-4466-42C6-88E3-4896F5758F32}" id="{FFBF54A5-D17B-4739-99F5-2DE3A757C5BA}">
    <text xml:space="preserve">Hito 3 - Colocación OC antes de 180 días de firma de contrato
</text>
  </threadedComment>
  <threadedComment ref="AN51" dT="2024-10-04T19:27:52.42" personId="{6CA22450-4466-42C6-88E3-4896F5758F32}" id="{D564F6C3-7296-4D01-BF51-F04B657A790D}">
    <text xml:space="preserve">Hito 3 - Colocación OC antes de 180 días de firma de contrato
</text>
  </threadedComment>
  <threadedComment ref="AN52" dT="2024-10-04T19:27:52.42" personId="{6CA22450-4466-42C6-88E3-4896F5758F32}" id="{00C7F6EF-1A41-42CD-AA07-F717B4C00434}">
    <text xml:space="preserve">Hito 3 - Colocación OC antes de 180 días de firma de contrato
</text>
  </threadedComment>
  <threadedComment ref="AN53" dT="2024-10-04T19:27:52.42" personId="{6CA22450-4466-42C6-88E3-4896F5758F32}" id="{7B89FA53-4952-4B77-8B5F-C59FEB9B4C66}">
    <text xml:space="preserve">Hito 3 - Colocación OC antes de 180 días de firma de contrato
</text>
  </threadedComment>
  <threadedComment ref="AN54" dT="2024-10-04T19:27:52.42" personId="{6CA22450-4466-42C6-88E3-4896F5758F32}" id="{50C6E6A1-A024-4C19-819E-377414DDA63D}">
    <text xml:space="preserve">Hito 3 - Colocación OC antes de 180 días de firma de contrato
</text>
  </threadedComment>
  <threadedComment ref="AN55" dT="2024-10-04T19:27:52.42" personId="{6CA22450-4466-42C6-88E3-4896F5758F32}" id="{B9AE6354-86B5-428C-AA37-BE1265DC2D15}">
    <text xml:space="preserve">Hito 3 - Colocación OC antes de 180 días de firma de contrato
</text>
  </threadedComment>
  <threadedComment ref="AN56" dT="2024-10-04T19:27:52.42" personId="{6CA22450-4466-42C6-88E3-4896F5758F32}" id="{279B108F-55C5-4137-A804-F8066B820E14}">
    <text xml:space="preserve">Hito 3 - Colocación OC antes de 180 días de firma de contrato
</text>
  </threadedComment>
  <threadedComment ref="AN57" dT="2024-10-04T19:27:52.42" personId="{6CA22450-4466-42C6-88E3-4896F5758F32}" id="{AA6E77AD-A595-4B0A-B5B1-2355D1BF3556}">
    <text xml:space="preserve">Hito 3 - Colocación OC antes de 180 días de firma de contrato
</text>
  </threadedComment>
  <threadedComment ref="AN58" dT="2024-10-04T19:27:52.42" personId="{6CA22450-4466-42C6-88E3-4896F5758F32}" id="{0C254DF5-75F9-463E-AF3E-30E7464CF354}">
    <text xml:space="preserve">Hito 3 - Colocación OC antes de 180 días de firma de contrato
</text>
  </threadedComment>
  <threadedComment ref="AN59" dT="2024-10-04T19:27:52.42" personId="{6CA22450-4466-42C6-88E3-4896F5758F32}" id="{E8006174-EB82-4263-AE91-B8B16C420F39}">
    <text xml:space="preserve">Hito 3 - Colocación OC antes de 180 días de firma de contrato
</text>
  </threadedComment>
  <threadedComment ref="AN61" dT="2024-10-04T19:27:52.42" personId="{6CA22450-4466-42C6-88E3-4896F5758F32}" id="{15112D5F-A8C6-4926-97AA-7FAC2B001E74}">
    <text xml:space="preserve">Hito 3 - Colocación OC antes de 180 días de firma de contrato
</text>
  </threadedComment>
  <threadedComment ref="AN63" dT="2024-10-04T19:27:52.42" personId="{6CA22450-4466-42C6-88E3-4896F5758F32}" id="{514F7E8A-9A4C-4DC4-8ADC-C1FF9FE143D6}">
    <text xml:space="preserve">Hito 3 - Colocación OC antes de 180 días de firma de contrato
</text>
  </threadedComment>
  <threadedComment ref="AN64" dT="2024-10-04T19:27:52.42" personId="{6CA22450-4466-42C6-88E3-4896F5758F32}" id="{D0CDA4D7-58BB-4F82-96DA-112AD2D9381C}">
    <text xml:space="preserve">Hito 3 - Colocación OC antes de 180 días de firma de contrato
</text>
  </threadedComment>
  <threadedComment ref="AN65" dT="2024-10-04T19:27:52.42" personId="{6CA22450-4466-42C6-88E3-4896F5758F32}" id="{26A06953-8A07-4E7D-A436-EB506564E2E1}">
    <text xml:space="preserve">Hito 3 - Colocación OC antes de 180 días de firma de contrato
</text>
  </threadedComment>
  <threadedComment ref="AN67" dT="2024-10-04T19:27:52.42" personId="{6CA22450-4466-42C6-88E3-4896F5758F32}" id="{85AD3C05-BF20-44A8-9D71-844A8BB37296}">
    <text xml:space="preserve">Hito 3 - Colocación OC antes de 180 días de firma de contrato
</text>
  </threadedComment>
  <threadedComment ref="AN68" dT="2024-10-04T19:27:52.42" personId="{6CA22450-4466-42C6-88E3-4896F5758F32}" id="{C073CB12-0A77-45FA-9AF7-1B86749CE67C}">
    <text xml:space="preserve">Hito 3 - Colocación OC antes de 180 días de firma de contrato
</text>
  </threadedComment>
  <threadedComment ref="AN69" dT="2024-10-04T19:27:52.42" personId="{6CA22450-4466-42C6-88E3-4896F5758F32}" id="{6C639141-DA80-46BB-BCE8-632E047EF3B9}">
    <text xml:space="preserve">Hito 3 - Colocación OC antes de 180 días de firma de contrato
</text>
  </threadedComment>
  <threadedComment ref="AN71" dT="2024-10-04T19:27:52.42" personId="{6CA22450-4466-42C6-88E3-4896F5758F32}" id="{21C33B43-53C9-4133-A4D6-2E052946C222}">
    <text xml:space="preserve">Hito 3 - Colocación OC antes de 180 días de firma de contrato
</text>
  </threadedComment>
  <threadedComment ref="AN75" dT="2024-10-04T19:27:52.42" personId="{6CA22450-4466-42C6-88E3-4896F5758F32}" id="{EE52CECD-CD28-4B2A-9C8C-96F4AC3D082E}">
    <text xml:space="preserve">Hito 3 - Colocación OC antes de 180 días de firma de contrato
</text>
  </threadedComment>
  <threadedComment ref="AN77" dT="2024-10-04T19:27:52.42" personId="{6CA22450-4466-42C6-88E3-4896F5758F32}" id="{F17A0FE0-E249-4381-99E8-20D23B05C4BA}">
    <text xml:space="preserve">Hito 3 - Colocación OC antes de 180 días de firma de contrato
</text>
  </threadedComment>
  <threadedComment ref="AN80" dT="2024-10-04T19:27:52.42" personId="{6CA22450-4466-42C6-88E3-4896F5758F32}" id="{E7AF4AFB-8809-4860-8916-4FFFF969B7CC}">
    <text xml:space="preserve">Hito 3 - Colocación OC antes de 180 días de firma de contrato
</text>
  </threadedComment>
  <threadedComment ref="AN81" dT="2024-10-04T19:27:52.42" personId="{6CA22450-4466-42C6-88E3-4896F5758F32}" id="{103F623A-C7EF-48F1-82EE-7ED33A5685EB}">
    <text xml:space="preserve">Hito 3 - Colocación OC antes de 180 días de firma de contrato
</text>
  </threadedComment>
  <threadedComment ref="AN92" dT="2024-10-04T19:27:52.42" personId="{6CA22450-4466-42C6-88E3-4896F5758F32}" id="{06C7F181-3228-450A-9B85-7B6232BF5464}">
    <text xml:space="preserve">Hito 2 - Colocación OC antes de 150 días de firma de contrato
</text>
  </threadedComment>
  <threadedComment ref="AN93" dT="2024-10-04T19:27:52.42" personId="{6CA22450-4466-42C6-88E3-4896F5758F32}" id="{4B6FADE0-3075-4C39-916B-7421EBEED699}">
    <text xml:space="preserve">Hito 2 - Colocación OC antes de 150 días de firma de contrato
</text>
  </threadedComment>
  <threadedComment ref="AN94" dT="2024-10-04T19:27:52.42" personId="{6CA22450-4466-42C6-88E3-4896F5758F32}" id="{F5831FA4-0EA2-4300-830A-3D05B4D600F7}">
    <text xml:space="preserve">Hito 2 - Colocación OC antes de 150 días de firma de contrato
</text>
  </threadedComment>
  <threadedComment ref="AN95" dT="2024-10-04T19:27:52.42" personId="{6CA22450-4466-42C6-88E3-4896F5758F32}" id="{E4387E8E-00C7-4692-BF2B-69091B90C196}">
    <text xml:space="preserve">Hito 2 - Colocación OC antes de 150 días de firma de contrato
</text>
  </threadedComment>
  <threadedComment ref="AN100" dT="2024-10-04T19:27:52.42" personId="{6CA22450-4466-42C6-88E3-4896F5758F32}" id="{619EB5C3-591A-44F1-A94E-893718A7D8A7}">
    <text xml:space="preserve">Hito 3 - Colocación OC antes de 180 días de firma de contrato
</text>
  </threadedComment>
  <threadedComment ref="AN101" dT="2024-10-04T19:27:52.42" personId="{6CA22450-4466-42C6-88E3-4896F5758F32}" id="{F544099E-3A55-4DDB-B5C2-F8C307F69B4D}">
    <text xml:space="preserve">Hito 2 - Colocación OC antes de 150 días de firma de contrato
</text>
  </threadedComment>
  <threadedComment ref="AN102" dT="2024-10-04T19:27:52.42" personId="{6CA22450-4466-42C6-88E3-4896F5758F32}" id="{C7ADF10B-E805-4E70-A119-CAAF4C047EBC}">
    <text xml:space="preserve">Hito 2 - Colocación OC antes de 150 días de firma de contrato
</text>
  </threadedComment>
  <threadedComment ref="CA102" dT="2025-09-15T17:36:18.66" personId="{6CA22450-4466-42C6-88E3-4896F5758F32}" id="{AF96EA73-ACAB-4ADB-B386-CDBF6288C66B}">
    <text>Fecha diferida para cada tanque. Final mayo-27</text>
  </threadedComment>
  <threadedComment ref="AN105" dT="2024-10-04T19:27:52.42" personId="{6CA22450-4466-42C6-88E3-4896F5758F32}" id="{C57FDEC4-43DF-46A8-B718-460695D9788E}">
    <text xml:space="preserve">Hito 3 - Colocación OC antes de 180 días de firma de contrato
</text>
  </threadedComment>
  <threadedComment ref="AN111" dT="2024-10-04T19:27:52.42" personId="{6CA22450-4466-42C6-88E3-4896F5758F32}" id="{B6FFCD44-69FE-4A06-86FA-FB6FA0B24865}">
    <text xml:space="preserve">Hito 3 - Colocación OC antes de 180 días de firma de contrato
</text>
  </threadedComment>
  <threadedComment ref="AN112" dT="2024-10-04T19:27:52.42" personId="{6CA22450-4466-42C6-88E3-4896F5758F32}" id="{3C742897-099F-4248-BE27-D68EE6170998}">
    <text xml:space="preserve">Hito 3 - Colocación OC antes de 180 días de firma de contrato
</text>
  </threadedComment>
  <threadedComment ref="AN113" dT="2024-10-04T19:27:52.42" personId="{6CA22450-4466-42C6-88E3-4896F5758F32}" id="{4682413F-B98B-4995-97A8-0881419557F0}">
    <text xml:space="preserve">Hito 2 - Colocación OC antes de 150 días de firma de contrato
</text>
  </threadedComment>
  <threadedComment ref="AN114" dT="2024-10-04T19:27:52.42" personId="{6CA22450-4466-42C6-88E3-4896F5758F32}" id="{48F68622-FBE7-4F44-88A0-989D2E10C735}">
    <text xml:space="preserve">Hito 2 - Colocación OC antes de 150 días de firma de contrato
</text>
  </threadedComment>
  <threadedComment ref="AN115" dT="2024-10-04T19:27:52.42" personId="{6CA22450-4466-42C6-88E3-4896F5758F32}" id="{EB08E8A2-E867-4357-AA97-DB448B36AD8F}">
    <text xml:space="preserve">Hito 2 - Colocación OC antes de 150 días de firma de contrato
</text>
  </threadedComment>
  <threadedComment ref="AN116" dT="2024-10-04T19:27:52.42" personId="{6CA22450-4466-42C6-88E3-4896F5758F32}" id="{8F37AACC-B65A-4D1B-8003-2AA9CCBFF8E1}">
    <text xml:space="preserve">Hito 2 - Colocación OC antes de 150 días de firma de contrato
</text>
  </threadedComment>
  <threadedComment ref="AN117" dT="2024-10-04T19:27:52.42" personId="{6CA22450-4466-42C6-88E3-4896F5758F32}" id="{61D132C9-4772-4C70-AE1E-05C1288DE923}">
    <text xml:space="preserve">Hito 2 - Colocación OC antes de 150 días de firma de contrato
</text>
  </threadedComment>
  <threadedComment ref="AN118" dT="2024-10-04T19:27:52.42" personId="{6CA22450-4466-42C6-88E3-4896F5758F32}" id="{131FB602-9402-4E65-A41F-0CD2DFC8BEB5}">
    <text xml:space="preserve">Hito 2 - Colocación OC antes de 150 días de firma de contrato
</text>
  </threadedComment>
  <threadedComment ref="AN119" dT="2024-10-04T19:27:52.42" personId="{6CA22450-4466-42C6-88E3-4896F5758F32}" id="{E9BBB94E-65FE-472E-924D-138057A44720}">
    <text xml:space="preserve">Hito 2 - Colocación OC antes de 150 días de firma de contrato
</text>
  </threadedComment>
  <threadedComment ref="AN120" dT="2024-10-04T19:27:52.42" personId="{6CA22450-4466-42C6-88E3-4896F5758F32}" id="{4932030D-4CC2-40EB-A6B8-928203024318}">
    <text xml:space="preserve">Hito 2 - Colocación OC antes de 150 días de firma de contrato
</text>
  </threadedComment>
  <threadedComment ref="AN121" dT="2024-10-04T19:27:52.42" personId="{6CA22450-4466-42C6-88E3-4896F5758F32}" id="{2984DBDE-7C3C-42DC-8ABA-54DAD9E7A7CD}">
    <text xml:space="preserve">Hito 2 - Colocación OC antes de 150 días de firma de contrato
</text>
  </threadedComment>
  <threadedComment ref="AN122" dT="2024-10-04T19:27:52.42" personId="{6CA22450-4466-42C6-88E3-4896F5758F32}" id="{353D86FE-1564-4698-AB57-B1AADB63DBE8}">
    <text xml:space="preserve">Hito 2 - Colocación OC antes de 150 días de firma de contrato
</text>
  </threadedComment>
  <threadedComment ref="AN124" dT="2024-10-04T19:27:52.42" personId="{6CA22450-4466-42C6-88E3-4896F5758F32}" id="{7E580BA4-335E-4CA8-B82E-B6FAC4C782F5}">
    <text xml:space="preserve">Hito 2 - Colocación OC antes de 150 días de firma de contrato
</text>
  </threadedComment>
  <threadedComment ref="BA125" dT="2025-07-21T18:45:11.92" personId="{6CA22450-4466-42C6-88E3-4896F5758F32}" id="{93CBE0C8-7898-4334-85DB-55A80F6C3DBB}">
    <text>Se suman 20 dias por feriado chino ene-feb 26</text>
  </threadedComment>
  <threadedComment ref="BA126" dT="2025-07-21T18:45:11.92" personId="{6CA22450-4466-42C6-88E3-4896F5758F32}" id="{87A128F3-9B85-422C-8705-E4DD7FB6D10C}">
    <text>Se suman 20 dias por feriado chino ene-feb 26</text>
  </threadedComment>
  <threadedComment ref="BA127" dT="2025-07-21T18:45:11.92" personId="{6CA22450-4466-42C6-88E3-4896F5758F32}" id="{0EFA2638-2845-47B8-AB12-0FD6A4506581}">
    <text>Se suman 20 dias por feriado chino ene-feb 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2FC7A-70B0-4367-AF69-2B6DE24D23C5}">
    <text>Se estima lanzar licitación 10 días corridos luego de la emisión de la RI/Pliego</text>
  </threadedComment>
  <threadedComment ref="P2" dT="2025-08-28T15:09:02.98" personId="{6CA22450-4466-42C6-88E3-4896F5758F32}" id="{67AD26FB-11F2-4B6E-9591-5031E802E9AB}">
    <text>Formato condicional con semáforo por criticidad</text>
  </threadedComment>
  <threadedComment ref="T103" dT="2025-09-17T19:51:54.88" personId="{6CA22450-4466-42C6-88E3-4896F5758F32}" id="{055D441E-78D6-4C73-B3FD-2D9271C69F1D}">
    <text>También incluye FDM1150, FDM1260 y FDM1510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436CC-E33E-4B87-8544-E25490841B44}">
    <text>Se estima lanzar licitación 10 días corridos luego de la emisión de la RI/Pliego</text>
  </threadedComment>
  <threadedComment ref="P2" dT="2025-08-28T15:09:02.98" personId="{6CA22450-4466-42C6-88E3-4896F5758F32}" id="{37C904DC-54AA-4C35-81E1-BB484C6C71A8}">
    <text>Formato condicional con semáforo por criticidad</text>
  </threadedComment>
  <threadedComment ref="T98" dT="2025-09-17T19:51:54.88" personId="{6CA22450-4466-42C6-88E3-4896F5758F32}" id="{D16CE213-BF56-42D8-AE50-A674123587AF}">
    <text>También incluye FDM1150, FDM1260 y FDM1510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5-08-28T15:09:02.98" personId="{6CA22450-4466-42C6-88E3-4896F5758F32}" id="{6ED45659-5BF3-432C-BBF4-70BD32AA258A}">
    <text>Formato condicional con semáforo por criticidad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28C31FA2-2D86-4093-B9AC-22942DEB1478}">
    <text>Se estima lanzar licitación 10 días corridos luego de la emisión de la RI/Pliego</text>
  </threadedComment>
  <threadedComment ref="P2" dT="2025-08-28T15:09:02.98" personId="{6CA22450-4466-42C6-88E3-4896F5758F32}" id="{9FC333F7-46B2-4F55-A91D-3ED7518B7BE9}">
    <text>Formato condicional con semáforo por criticidad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091E9668-A1B1-4789-AE5B-C47D8519F5C8}">
    <text>Se estima lanzar licitación 10 días corridos luego de la emisión de la RI/Pliego</text>
  </threadedComment>
  <threadedComment ref="P2" dT="2025-08-28T15:09:02.98" personId="{6CA22450-4466-42C6-88E3-4896F5758F32}" id="{6E56CB5E-7401-478E-8B11-86B0E50F989F}">
    <text>Formato condicional con semáforo por criticidad</text>
  </threadedComment>
  <threadedComment ref="T95" dT="2025-09-17T19:32:10.92" personId="{6CA22450-4466-42C6-88E3-4896F5758F32}" id="{C44665CF-9A33-4E37-BD33-08621C045588}">
    <text>También FDM1090</text>
  </threadedComment>
  <threadedComment ref="T104" dT="2025-09-17T19:51:54.88" personId="{6CA22450-4466-42C6-88E3-4896F5758F32}" id="{32B07D11-EED9-4A8C-8416-B639EE38E959}">
    <text>También incluye FDM1150, FDM1260 y FDM1510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78"/>
  <sheetViews>
    <sheetView showGridLines="0" view="pageBreakPreview" zoomScale="85" zoomScaleNormal="70" zoomScaleSheetLayoutView="85" workbookViewId="0">
      <pane xSplit="3" ySplit="3" topLeftCell="E9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28.140625" style="17" customWidth="1"/>
    <col min="2" max="2" width="14.7109375" customWidth="1"/>
    <col min="3" max="3" width="58.5703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7" width="12.710937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1.42578125" bestFit="1" customWidth="1" outlineLevel="1"/>
    <col min="77" max="77" width="29.28515625" customWidth="1" outlineLevel="1"/>
    <col min="78" max="78" width="3.7109375" customWidth="1"/>
    <col min="79" max="79" width="13" customWidth="1"/>
  </cols>
  <sheetData>
    <row r="1" spans="1:81" ht="48" customHeight="1" x14ac:dyDescent="0.25">
      <c r="A1" s="527" t="s">
        <v>0</v>
      </c>
      <c r="B1" s="528"/>
      <c r="C1" s="528"/>
      <c r="D1" s="8" t="s">
        <v>1</v>
      </c>
      <c r="E1" s="525" t="s">
        <v>2</v>
      </c>
      <c r="F1" s="525"/>
      <c r="G1" s="525"/>
      <c r="H1" s="525"/>
      <c r="I1" s="5"/>
      <c r="J1" s="525" t="s">
        <v>3</v>
      </c>
      <c r="K1" s="525"/>
      <c r="L1" s="525"/>
      <c r="M1" s="525"/>
      <c r="N1" s="525"/>
      <c r="O1" s="525"/>
      <c r="P1" s="525"/>
      <c r="Q1" s="5"/>
      <c r="R1" s="525" t="s">
        <v>4</v>
      </c>
      <c r="S1" s="525"/>
      <c r="T1" s="525"/>
      <c r="U1" s="525"/>
      <c r="V1" s="525"/>
      <c r="W1" s="525"/>
      <c r="X1" s="5"/>
      <c r="Y1" s="526" t="s">
        <v>5</v>
      </c>
      <c r="Z1" s="526"/>
      <c r="AA1" s="529"/>
      <c r="AB1" s="5"/>
      <c r="AC1" s="526" t="s">
        <v>6</v>
      </c>
      <c r="AD1" s="526"/>
      <c r="AE1" s="526"/>
      <c r="AF1" s="526"/>
      <c r="AG1" s="526"/>
      <c r="AH1" s="526"/>
      <c r="AI1" s="5"/>
      <c r="AJ1" s="533" t="s">
        <v>7</v>
      </c>
      <c r="AK1" s="534"/>
      <c r="AL1" s="534"/>
      <c r="AM1" s="534"/>
      <c r="AN1" s="534"/>
      <c r="AO1" s="534"/>
      <c r="AP1" s="534"/>
      <c r="AQ1" s="534"/>
      <c r="AR1" s="534"/>
      <c r="AS1" s="534"/>
      <c r="AT1" s="535"/>
      <c r="AU1" s="5"/>
      <c r="AV1" s="525" t="s">
        <v>8</v>
      </c>
      <c r="AW1" s="525"/>
      <c r="AX1" s="525"/>
      <c r="AY1" s="525"/>
      <c r="AZ1" s="525"/>
      <c r="BA1" s="525"/>
      <c r="BB1" s="5"/>
      <c r="BC1" s="525" t="s">
        <v>9</v>
      </c>
      <c r="BD1" s="525"/>
      <c r="BE1" s="525"/>
      <c r="BF1" s="525"/>
      <c r="BG1" s="525"/>
      <c r="BH1" s="525"/>
      <c r="BJ1" s="525" t="s">
        <v>10</v>
      </c>
      <c r="BK1" s="525"/>
      <c r="BL1" s="525"/>
      <c r="BM1" s="525"/>
      <c r="BN1" s="525"/>
      <c r="BO1" s="525"/>
      <c r="BP1" s="3"/>
      <c r="BQ1" s="525" t="s">
        <v>11</v>
      </c>
      <c r="BR1" s="525"/>
      <c r="BS1" s="525"/>
      <c r="BT1" s="525"/>
      <c r="BU1" s="525"/>
      <c r="BV1" s="525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31</v>
      </c>
      <c r="B4" s="23"/>
      <c r="C4" s="22" t="s">
        <v>32</v>
      </c>
      <c r="D4" s="7" t="s">
        <v>33</v>
      </c>
      <c r="E4" s="30">
        <f>+J4-1</f>
        <v>45389</v>
      </c>
      <c r="F4" s="6">
        <v>45371</v>
      </c>
      <c r="G4" s="6"/>
      <c r="H4" s="34">
        <f>+F4-E4</f>
        <v>-18</v>
      </c>
      <c r="I4" s="3"/>
      <c r="J4" s="30">
        <f>+K4-L4</f>
        <v>45390</v>
      </c>
      <c r="K4" s="30">
        <f>+R4-1</f>
        <v>45397</v>
      </c>
      <c r="L4" s="32">
        <v>7</v>
      </c>
      <c r="M4" s="6">
        <f>+F4+L4</f>
        <v>45378</v>
      </c>
      <c r="N4" s="6"/>
      <c r="O4" s="29">
        <f>+M4-K4</f>
        <v>-19</v>
      </c>
      <c r="P4" s="7"/>
      <c r="Q4" s="3"/>
      <c r="R4" s="30">
        <f t="shared" ref="R4" si="0">+S4-T4</f>
        <v>45398</v>
      </c>
      <c r="S4" s="30">
        <f>+AC4-1</f>
        <v>45419</v>
      </c>
      <c r="T4" s="32">
        <v>21</v>
      </c>
      <c r="U4" s="6">
        <f>+M4+T4</f>
        <v>45399</v>
      </c>
      <c r="V4" s="6"/>
      <c r="W4" s="29">
        <f>+U4-S4</f>
        <v>-20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45420</v>
      </c>
      <c r="AD4" s="31">
        <f>+AJ4-1</f>
        <v>45434</v>
      </c>
      <c r="AE4" s="32">
        <v>14</v>
      </c>
      <c r="AF4" s="15">
        <f>+IF(V4=0,U4,V4)+AE4</f>
        <v>45413</v>
      </c>
      <c r="AG4" s="15"/>
      <c r="AH4" s="34">
        <f>+AF4-AD4</f>
        <v>-21</v>
      </c>
      <c r="AI4" s="3"/>
      <c r="AJ4" s="31">
        <f>+AK4-AL4</f>
        <v>45435</v>
      </c>
      <c r="AK4" s="31">
        <f>+AV4-1</f>
        <v>45449</v>
      </c>
      <c r="AL4" s="32">
        <v>14</v>
      </c>
      <c r="AM4" s="15">
        <f>+IF(AG4=0,AF4,AG4)+AL4</f>
        <v>45427</v>
      </c>
      <c r="AN4" s="15"/>
      <c r="AO4" s="34">
        <f>+AM4-AK4</f>
        <v>-22</v>
      </c>
      <c r="AP4" s="7"/>
      <c r="AQ4" s="7"/>
      <c r="AR4" s="7"/>
      <c r="AS4" s="7"/>
      <c r="AT4" s="7"/>
      <c r="AU4" s="3"/>
      <c r="AV4" s="31">
        <f>+AW4-AX4</f>
        <v>45450</v>
      </c>
      <c r="AW4" s="31">
        <f>+BQ4-1</f>
        <v>45540</v>
      </c>
      <c r="AX4" s="24">
        <v>90</v>
      </c>
      <c r="AY4" s="15">
        <f>+IF(AN4=0,AM4,AN4)+AX4</f>
        <v>45517</v>
      </c>
      <c r="AZ4" s="15"/>
      <c r="BA4" s="7">
        <f>+AY4-AW4</f>
        <v>-23</v>
      </c>
      <c r="BB4" s="3"/>
      <c r="BC4" s="31">
        <f>+BD4-BE4</f>
        <v>45541</v>
      </c>
      <c r="BD4" s="31">
        <f>+BJ4</f>
        <v>45541</v>
      </c>
      <c r="BE4" s="32">
        <v>0</v>
      </c>
      <c r="BF4" s="15">
        <f>+IF(AZ4=0,AY4,AZ4)+BE4</f>
        <v>45517</v>
      </c>
      <c r="BG4" s="15"/>
      <c r="BH4" s="34">
        <f>+BF4-BD4</f>
        <v>-24</v>
      </c>
      <c r="BI4" s="3"/>
      <c r="BJ4" s="31">
        <f>+BK4-BL4</f>
        <v>45541</v>
      </c>
      <c r="BK4" s="31">
        <f>+BQ4</f>
        <v>45541</v>
      </c>
      <c r="BL4" s="32">
        <v>0</v>
      </c>
      <c r="BM4" s="15">
        <f>+IF(BG4=0,BF4,BG4)+BL4</f>
        <v>45517</v>
      </c>
      <c r="BN4" s="15"/>
      <c r="BO4" s="34">
        <f>+BM4-BK4</f>
        <v>-24</v>
      </c>
      <c r="BP4" s="3"/>
      <c r="BQ4" s="31">
        <f>+BR4-BS4</f>
        <v>45541</v>
      </c>
      <c r="BR4" s="31">
        <f>+BX4</f>
        <v>45547</v>
      </c>
      <c r="BS4" s="32">
        <v>6</v>
      </c>
      <c r="BT4" s="15">
        <f>+IF(BN4=0,BM4,BN4)+BS4</f>
        <v>45523</v>
      </c>
      <c r="BU4" s="15"/>
      <c r="BV4" s="7">
        <f>+BT4-BR4</f>
        <v>-24</v>
      </c>
      <c r="BW4" s="11"/>
      <c r="BX4" s="15">
        <v>45547</v>
      </c>
      <c r="BY4" s="7">
        <f>+BT4-BX4</f>
        <v>-24</v>
      </c>
      <c r="BZ4" s="2"/>
    </row>
    <row r="5" spans="1:81" x14ac:dyDescent="0.25">
      <c r="A5" s="21" t="s">
        <v>31</v>
      </c>
      <c r="B5" s="23"/>
      <c r="C5" s="22" t="s">
        <v>34</v>
      </c>
      <c r="D5" s="7"/>
      <c r="E5" s="30">
        <f t="shared" ref="E5:E68" si="1">+J5-1</f>
        <v>45359</v>
      </c>
      <c r="F5" s="6">
        <v>45371</v>
      </c>
      <c r="G5" s="6"/>
      <c r="H5" s="34">
        <f t="shared" ref="H5:H68" si="2">+F5-E5</f>
        <v>12</v>
      </c>
      <c r="I5" s="3"/>
      <c r="J5" s="30">
        <f t="shared" ref="J5:J68" si="3">+K5-L5</f>
        <v>45360</v>
      </c>
      <c r="K5" s="30">
        <f t="shared" ref="K5:K68" si="4">+R5-1</f>
        <v>45367</v>
      </c>
      <c r="L5" s="32">
        <v>7</v>
      </c>
      <c r="M5" s="6">
        <f t="shared" ref="M5:M68" si="5">+F5+L5</f>
        <v>45378</v>
      </c>
      <c r="N5" s="6"/>
      <c r="O5" s="29">
        <f t="shared" ref="O5:O68" si="6">+M5-K5</f>
        <v>11</v>
      </c>
      <c r="P5" s="7"/>
      <c r="Q5" s="3"/>
      <c r="R5" s="30">
        <f t="shared" ref="R5:R68" si="7">+S5-T5</f>
        <v>45368</v>
      </c>
      <c r="S5" s="30">
        <f t="shared" ref="S5:S68" si="8">+AC5-1</f>
        <v>45389</v>
      </c>
      <c r="T5" s="32">
        <v>21</v>
      </c>
      <c r="U5" s="6">
        <f t="shared" ref="U5:U68" si="9">+M5+T5</f>
        <v>45399</v>
      </c>
      <c r="V5" s="6"/>
      <c r="W5" s="29">
        <f t="shared" ref="W5:W68" si="10">+U5-S5</f>
        <v>10</v>
      </c>
      <c r="X5" s="3"/>
      <c r="Y5" s="31"/>
      <c r="Z5" s="7"/>
      <c r="AA5" s="6"/>
      <c r="AB5" s="25"/>
      <c r="AC5" s="31">
        <f>+AD5-AE5</f>
        <v>45390</v>
      </c>
      <c r="AD5" s="31">
        <f>+AJ5-1</f>
        <v>45404</v>
      </c>
      <c r="AE5" s="32">
        <v>14</v>
      </c>
      <c r="AF5" s="15">
        <f t="shared" ref="AF5:AF68" si="11">+IF(V5=0,U5,V5)+AE5</f>
        <v>45413</v>
      </c>
      <c r="AG5" s="15"/>
      <c r="AH5" s="34">
        <f t="shared" ref="AH5:AH68" si="12">+AF5-AD5</f>
        <v>9</v>
      </c>
      <c r="AI5" s="3"/>
      <c r="AJ5" s="31">
        <f>+AK5-AL5</f>
        <v>45405</v>
      </c>
      <c r="AK5" s="31">
        <f>+AV5-1</f>
        <v>45419</v>
      </c>
      <c r="AL5" s="32">
        <v>14</v>
      </c>
      <c r="AM5" s="15">
        <f t="shared" ref="AM5:AM68" si="13">+IF(AG5=0,AF5,AG5)+AL5</f>
        <v>45427</v>
      </c>
      <c r="AN5" s="15"/>
      <c r="AO5" s="34">
        <f t="shared" ref="AO5:AO68" si="14">+AM5-AK5</f>
        <v>8</v>
      </c>
      <c r="AP5" s="7"/>
      <c r="AQ5" s="7"/>
      <c r="AR5" s="7"/>
      <c r="AS5" s="7"/>
      <c r="AT5" s="7"/>
      <c r="AU5" s="3"/>
      <c r="AV5" s="31">
        <f>+AW5-AX5</f>
        <v>45420</v>
      </c>
      <c r="AW5" s="31">
        <f>+BQ5-1</f>
        <v>45540</v>
      </c>
      <c r="AX5" s="24">
        <v>120</v>
      </c>
      <c r="AY5" s="15">
        <f t="shared" ref="AY5:AY68" si="15">+IF(AN5=0,AM5,AN5)+AX5</f>
        <v>45547</v>
      </c>
      <c r="AZ5" s="15"/>
      <c r="BA5" s="7">
        <f t="shared" ref="BA5:BA68" si="16">+AY5-AW5</f>
        <v>7</v>
      </c>
      <c r="BB5" s="3"/>
      <c r="BC5" s="31">
        <f>+BD5-BE5</f>
        <v>45541</v>
      </c>
      <c r="BD5" s="31">
        <f>+BJ5</f>
        <v>45541</v>
      </c>
      <c r="BE5" s="32">
        <v>0</v>
      </c>
      <c r="BF5" s="15">
        <f t="shared" ref="BF5:BF68" si="17">+IF(AZ5=0,AY5,AZ5)+BE5</f>
        <v>45547</v>
      </c>
      <c r="BG5" s="15"/>
      <c r="BH5" s="34">
        <f t="shared" ref="BH5:BH68" si="18">+BF5-BD5</f>
        <v>6</v>
      </c>
      <c r="BI5" s="3"/>
      <c r="BJ5" s="31">
        <f t="shared" ref="BJ5:BJ68" si="19">+BK5-BL5</f>
        <v>45541</v>
      </c>
      <c r="BK5" s="31">
        <f t="shared" ref="BK5:BK68" si="20">+BQ5</f>
        <v>45541</v>
      </c>
      <c r="BL5" s="32">
        <v>0</v>
      </c>
      <c r="BM5" s="15">
        <f t="shared" ref="BM5:BM68" si="21">+IF(BG5=0,BF5,BG5)+BL5</f>
        <v>45547</v>
      </c>
      <c r="BN5" s="15"/>
      <c r="BO5" s="34">
        <f t="shared" ref="BO5:BO68" si="22">+BM5-BK5</f>
        <v>6</v>
      </c>
      <c r="BP5" s="3"/>
      <c r="BQ5" s="31">
        <f t="shared" ref="BQ5:BQ68" si="23">+BR5-BS5</f>
        <v>45541</v>
      </c>
      <c r="BR5" s="31">
        <f t="shared" ref="BR5:BR68" si="24">+BX5</f>
        <v>45547</v>
      </c>
      <c r="BS5" s="32">
        <v>6</v>
      </c>
      <c r="BT5" s="15">
        <f t="shared" ref="BT5:BT68" si="25">+IF(BN5=0,BM5,BN5)+BS5</f>
        <v>45553</v>
      </c>
      <c r="BU5" s="15"/>
      <c r="BV5" s="7">
        <f t="shared" ref="BV5:BV68" si="26">+BT5-BR5</f>
        <v>6</v>
      </c>
      <c r="BW5" s="11"/>
      <c r="BX5" s="15">
        <v>45547</v>
      </c>
      <c r="BY5" s="7">
        <f t="shared" ref="BY5:BY68" si="27">+BT5-BX5</f>
        <v>6</v>
      </c>
      <c r="BZ5" s="2"/>
    </row>
    <row r="6" spans="1:81" x14ac:dyDescent="0.25">
      <c r="A6" s="21" t="s">
        <v>31</v>
      </c>
      <c r="B6" s="23"/>
      <c r="C6" s="22" t="s">
        <v>35</v>
      </c>
      <c r="D6" s="7"/>
      <c r="E6" s="30">
        <f t="shared" si="1"/>
        <v>45329</v>
      </c>
      <c r="F6" s="6">
        <v>45371</v>
      </c>
      <c r="G6" s="6"/>
      <c r="H6" s="34">
        <f t="shared" si="2"/>
        <v>42</v>
      </c>
      <c r="I6" s="3"/>
      <c r="J6" s="30">
        <f t="shared" si="3"/>
        <v>45330</v>
      </c>
      <c r="K6" s="30">
        <f t="shared" si="4"/>
        <v>45337</v>
      </c>
      <c r="L6" s="32">
        <v>7</v>
      </c>
      <c r="M6" s="6">
        <f t="shared" si="5"/>
        <v>45378</v>
      </c>
      <c r="N6" s="6"/>
      <c r="O6" s="29">
        <f t="shared" si="6"/>
        <v>41</v>
      </c>
      <c r="P6" s="7"/>
      <c r="Q6" s="3"/>
      <c r="R6" s="30">
        <f t="shared" si="7"/>
        <v>45338</v>
      </c>
      <c r="S6" s="30">
        <f t="shared" si="8"/>
        <v>45359</v>
      </c>
      <c r="T6" s="32">
        <v>21</v>
      </c>
      <c r="U6" s="6">
        <f t="shared" si="9"/>
        <v>45399</v>
      </c>
      <c r="V6" s="6"/>
      <c r="W6" s="29">
        <f t="shared" si="10"/>
        <v>40</v>
      </c>
      <c r="X6" s="3"/>
      <c r="Y6" s="31"/>
      <c r="Z6" s="7"/>
      <c r="AA6" s="6"/>
      <c r="AB6" s="25"/>
      <c r="AC6" s="31">
        <f t="shared" ref="AC6:AC69" si="28">+AD6-AE6</f>
        <v>45360</v>
      </c>
      <c r="AD6" s="31">
        <f t="shared" ref="AD6:AD69" si="29">+AJ6-1</f>
        <v>45374</v>
      </c>
      <c r="AE6" s="32">
        <v>14</v>
      </c>
      <c r="AF6" s="15">
        <f t="shared" si="11"/>
        <v>45413</v>
      </c>
      <c r="AG6" s="15"/>
      <c r="AH6" s="34">
        <f t="shared" si="12"/>
        <v>39</v>
      </c>
      <c r="AI6" s="3"/>
      <c r="AJ6" s="31">
        <f t="shared" ref="AJ6:AJ69" si="30">+AK6-AL6</f>
        <v>45375</v>
      </c>
      <c r="AK6" s="31">
        <f t="shared" ref="AK6:AK69" si="31">+AV6-1</f>
        <v>45389</v>
      </c>
      <c r="AL6" s="32">
        <v>14</v>
      </c>
      <c r="AM6" s="15">
        <f t="shared" si="13"/>
        <v>45427</v>
      </c>
      <c r="AN6" s="15"/>
      <c r="AO6" s="34">
        <f t="shared" si="14"/>
        <v>38</v>
      </c>
      <c r="AP6" s="7"/>
      <c r="AQ6" s="7"/>
      <c r="AR6" s="7"/>
      <c r="AS6" s="7"/>
      <c r="AT6" s="7"/>
      <c r="AU6" s="3"/>
      <c r="AV6" s="31">
        <f t="shared" ref="AV6:AV69" si="32">+AW6-AX6</f>
        <v>45390</v>
      </c>
      <c r="AW6" s="31">
        <f t="shared" ref="AW6:AW69" si="33">+BQ6-1</f>
        <v>45540</v>
      </c>
      <c r="AX6" s="24">
        <v>150</v>
      </c>
      <c r="AY6" s="15">
        <f t="shared" si="15"/>
        <v>45577</v>
      </c>
      <c r="AZ6" s="15"/>
      <c r="BA6" s="7">
        <f t="shared" si="16"/>
        <v>37</v>
      </c>
      <c r="BB6" s="3"/>
      <c r="BC6" s="31">
        <f t="shared" ref="BC6:BC69" si="34">+BD6-BE6</f>
        <v>45541</v>
      </c>
      <c r="BD6" s="31">
        <f t="shared" ref="BD6:BD69" si="35">+BJ6</f>
        <v>45541</v>
      </c>
      <c r="BE6" s="32">
        <v>0</v>
      </c>
      <c r="BF6" s="15">
        <f t="shared" si="17"/>
        <v>45577</v>
      </c>
      <c r="BG6" s="15"/>
      <c r="BH6" s="34">
        <f t="shared" si="18"/>
        <v>36</v>
      </c>
      <c r="BI6" s="3"/>
      <c r="BJ6" s="31">
        <f t="shared" si="19"/>
        <v>45541</v>
      </c>
      <c r="BK6" s="31">
        <f t="shared" si="20"/>
        <v>45541</v>
      </c>
      <c r="BL6" s="32">
        <v>0</v>
      </c>
      <c r="BM6" s="15">
        <f t="shared" si="21"/>
        <v>45577</v>
      </c>
      <c r="BN6" s="15"/>
      <c r="BO6" s="34">
        <f t="shared" si="22"/>
        <v>36</v>
      </c>
      <c r="BP6" s="3"/>
      <c r="BQ6" s="31">
        <f t="shared" si="23"/>
        <v>45541</v>
      </c>
      <c r="BR6" s="31">
        <f t="shared" si="24"/>
        <v>45547</v>
      </c>
      <c r="BS6" s="32">
        <v>6</v>
      </c>
      <c r="BT6" s="15">
        <f t="shared" si="25"/>
        <v>45583</v>
      </c>
      <c r="BU6" s="15"/>
      <c r="BV6" s="7">
        <f t="shared" si="26"/>
        <v>36</v>
      </c>
      <c r="BW6" s="11"/>
      <c r="BX6" s="15">
        <v>45547</v>
      </c>
      <c r="BY6" s="7">
        <f t="shared" si="27"/>
        <v>36</v>
      </c>
      <c r="BZ6" s="2"/>
    </row>
    <row r="7" spans="1:81" x14ac:dyDescent="0.25">
      <c r="A7" s="21" t="s">
        <v>31</v>
      </c>
      <c r="B7" s="23"/>
      <c r="C7" s="22" t="s">
        <v>36</v>
      </c>
      <c r="D7" s="7"/>
      <c r="E7" s="30">
        <f t="shared" si="1"/>
        <v>45359</v>
      </c>
      <c r="F7" s="6">
        <v>45371</v>
      </c>
      <c r="G7" s="6"/>
      <c r="H7" s="34">
        <f t="shared" si="2"/>
        <v>12</v>
      </c>
      <c r="I7" s="3"/>
      <c r="J7" s="30">
        <f t="shared" si="3"/>
        <v>45360</v>
      </c>
      <c r="K7" s="30">
        <f t="shared" si="4"/>
        <v>45367</v>
      </c>
      <c r="L7" s="32">
        <v>7</v>
      </c>
      <c r="M7" s="6">
        <f t="shared" si="5"/>
        <v>45378</v>
      </c>
      <c r="N7" s="6"/>
      <c r="O7" s="29">
        <f t="shared" si="6"/>
        <v>11</v>
      </c>
      <c r="P7" s="7"/>
      <c r="Q7" s="3"/>
      <c r="R7" s="30">
        <f t="shared" si="7"/>
        <v>45368</v>
      </c>
      <c r="S7" s="30">
        <f t="shared" si="8"/>
        <v>45389</v>
      </c>
      <c r="T7" s="32">
        <v>21</v>
      </c>
      <c r="U7" s="6">
        <f t="shared" si="9"/>
        <v>45399</v>
      </c>
      <c r="V7" s="6"/>
      <c r="W7" s="29">
        <f t="shared" si="10"/>
        <v>10</v>
      </c>
      <c r="X7" s="3"/>
      <c r="Y7" s="31"/>
      <c r="Z7" s="7"/>
      <c r="AA7" s="6"/>
      <c r="AB7" s="25"/>
      <c r="AC7" s="31">
        <f t="shared" si="28"/>
        <v>45390</v>
      </c>
      <c r="AD7" s="31">
        <f t="shared" si="29"/>
        <v>45404</v>
      </c>
      <c r="AE7" s="32">
        <v>14</v>
      </c>
      <c r="AF7" s="15">
        <f t="shared" si="11"/>
        <v>45413</v>
      </c>
      <c r="AG7" s="15"/>
      <c r="AH7" s="34">
        <f t="shared" si="12"/>
        <v>9</v>
      </c>
      <c r="AI7" s="3"/>
      <c r="AJ7" s="31">
        <f t="shared" si="30"/>
        <v>45405</v>
      </c>
      <c r="AK7" s="31">
        <f t="shared" si="31"/>
        <v>45419</v>
      </c>
      <c r="AL7" s="32">
        <v>14</v>
      </c>
      <c r="AM7" s="15">
        <f t="shared" si="13"/>
        <v>45427</v>
      </c>
      <c r="AN7" s="15"/>
      <c r="AO7" s="34">
        <f t="shared" si="14"/>
        <v>8</v>
      </c>
      <c r="AP7" s="7"/>
      <c r="AQ7" s="7"/>
      <c r="AR7" s="7"/>
      <c r="AS7" s="7"/>
      <c r="AT7" s="7"/>
      <c r="AU7" s="3"/>
      <c r="AV7" s="31">
        <f t="shared" si="32"/>
        <v>45420</v>
      </c>
      <c r="AW7" s="31">
        <f t="shared" si="33"/>
        <v>45540</v>
      </c>
      <c r="AX7" s="24">
        <v>120</v>
      </c>
      <c r="AY7" s="15">
        <f t="shared" si="15"/>
        <v>45547</v>
      </c>
      <c r="AZ7" s="15"/>
      <c r="BA7" s="7">
        <f t="shared" si="16"/>
        <v>7</v>
      </c>
      <c r="BB7" s="3"/>
      <c r="BC7" s="31">
        <f t="shared" si="34"/>
        <v>45541</v>
      </c>
      <c r="BD7" s="31">
        <f t="shared" si="35"/>
        <v>45541</v>
      </c>
      <c r="BE7" s="32">
        <v>0</v>
      </c>
      <c r="BF7" s="15">
        <f t="shared" si="17"/>
        <v>45547</v>
      </c>
      <c r="BG7" s="15"/>
      <c r="BH7" s="34">
        <f t="shared" si="18"/>
        <v>6</v>
      </c>
      <c r="BI7" s="3"/>
      <c r="BJ7" s="31">
        <f t="shared" si="19"/>
        <v>45541</v>
      </c>
      <c r="BK7" s="31">
        <f t="shared" si="20"/>
        <v>45541</v>
      </c>
      <c r="BL7" s="32">
        <v>0</v>
      </c>
      <c r="BM7" s="15">
        <f t="shared" si="21"/>
        <v>45547</v>
      </c>
      <c r="BN7" s="15"/>
      <c r="BO7" s="34">
        <f t="shared" si="22"/>
        <v>6</v>
      </c>
      <c r="BP7" s="3"/>
      <c r="BQ7" s="31">
        <f t="shared" si="23"/>
        <v>45541</v>
      </c>
      <c r="BR7" s="31">
        <f t="shared" si="24"/>
        <v>45547</v>
      </c>
      <c r="BS7" s="32">
        <v>6</v>
      </c>
      <c r="BT7" s="15">
        <f t="shared" si="25"/>
        <v>45553</v>
      </c>
      <c r="BU7" s="15"/>
      <c r="BV7" s="7">
        <f t="shared" si="26"/>
        <v>6</v>
      </c>
      <c r="BW7" s="11"/>
      <c r="BX7" s="15">
        <v>45547</v>
      </c>
      <c r="BY7" s="7">
        <f t="shared" si="27"/>
        <v>6</v>
      </c>
      <c r="BZ7" s="2"/>
    </row>
    <row r="8" spans="1:81" x14ac:dyDescent="0.25">
      <c r="A8" s="21" t="s">
        <v>31</v>
      </c>
      <c r="B8" s="23"/>
      <c r="C8" s="22" t="s">
        <v>37</v>
      </c>
      <c r="D8" s="7"/>
      <c r="E8" s="30">
        <f t="shared" si="1"/>
        <v>45359</v>
      </c>
      <c r="F8" s="6">
        <v>45371</v>
      </c>
      <c r="G8" s="6"/>
      <c r="H8" s="34">
        <f t="shared" si="2"/>
        <v>12</v>
      </c>
      <c r="I8" s="3"/>
      <c r="J8" s="30">
        <f t="shared" si="3"/>
        <v>45360</v>
      </c>
      <c r="K8" s="30">
        <f t="shared" si="4"/>
        <v>45367</v>
      </c>
      <c r="L8" s="32">
        <v>7</v>
      </c>
      <c r="M8" s="6">
        <f t="shared" si="5"/>
        <v>45378</v>
      </c>
      <c r="N8" s="6"/>
      <c r="O8" s="29">
        <f t="shared" si="6"/>
        <v>11</v>
      </c>
      <c r="P8" s="7"/>
      <c r="Q8" s="3"/>
      <c r="R8" s="30">
        <f t="shared" si="7"/>
        <v>45368</v>
      </c>
      <c r="S8" s="30">
        <f t="shared" si="8"/>
        <v>45389</v>
      </c>
      <c r="T8" s="32">
        <v>21</v>
      </c>
      <c r="U8" s="6">
        <f t="shared" si="9"/>
        <v>45399</v>
      </c>
      <c r="V8" s="6"/>
      <c r="W8" s="29">
        <f t="shared" si="10"/>
        <v>10</v>
      </c>
      <c r="X8" s="3"/>
      <c r="Y8" s="31"/>
      <c r="Z8" s="7"/>
      <c r="AA8" s="6"/>
      <c r="AB8" s="25"/>
      <c r="AC8" s="31">
        <f t="shared" si="28"/>
        <v>45390</v>
      </c>
      <c r="AD8" s="31">
        <f t="shared" si="29"/>
        <v>45404</v>
      </c>
      <c r="AE8" s="32">
        <v>14</v>
      </c>
      <c r="AF8" s="15">
        <f t="shared" si="11"/>
        <v>45413</v>
      </c>
      <c r="AG8" s="15"/>
      <c r="AH8" s="34">
        <f t="shared" si="12"/>
        <v>9</v>
      </c>
      <c r="AI8" s="3"/>
      <c r="AJ8" s="31">
        <f t="shared" si="30"/>
        <v>45405</v>
      </c>
      <c r="AK8" s="31">
        <f t="shared" si="31"/>
        <v>45419</v>
      </c>
      <c r="AL8" s="32">
        <v>14</v>
      </c>
      <c r="AM8" s="15">
        <f t="shared" si="13"/>
        <v>45427</v>
      </c>
      <c r="AN8" s="15"/>
      <c r="AO8" s="34">
        <f t="shared" si="14"/>
        <v>8</v>
      </c>
      <c r="AP8" s="7"/>
      <c r="AQ8" s="7"/>
      <c r="AR8" s="7"/>
      <c r="AS8" s="7"/>
      <c r="AT8" s="7"/>
      <c r="AU8" s="3"/>
      <c r="AV8" s="31">
        <f t="shared" si="32"/>
        <v>45420</v>
      </c>
      <c r="AW8" s="31">
        <f t="shared" si="33"/>
        <v>45540</v>
      </c>
      <c r="AX8" s="24">
        <v>120</v>
      </c>
      <c r="AY8" s="15">
        <f t="shared" si="15"/>
        <v>45547</v>
      </c>
      <c r="AZ8" s="15"/>
      <c r="BA8" s="7">
        <f t="shared" si="16"/>
        <v>7</v>
      </c>
      <c r="BB8" s="3"/>
      <c r="BC8" s="31">
        <f t="shared" si="34"/>
        <v>45541</v>
      </c>
      <c r="BD8" s="31">
        <f t="shared" si="35"/>
        <v>45541</v>
      </c>
      <c r="BE8" s="32">
        <v>0</v>
      </c>
      <c r="BF8" s="15">
        <f t="shared" si="17"/>
        <v>45547</v>
      </c>
      <c r="BG8" s="15"/>
      <c r="BH8" s="34">
        <f t="shared" si="18"/>
        <v>6</v>
      </c>
      <c r="BI8" s="3"/>
      <c r="BJ8" s="31">
        <f t="shared" si="19"/>
        <v>45541</v>
      </c>
      <c r="BK8" s="31">
        <f t="shared" si="20"/>
        <v>45541</v>
      </c>
      <c r="BL8" s="32">
        <v>0</v>
      </c>
      <c r="BM8" s="15">
        <f t="shared" si="21"/>
        <v>45547</v>
      </c>
      <c r="BN8" s="15"/>
      <c r="BO8" s="34">
        <f t="shared" si="22"/>
        <v>6</v>
      </c>
      <c r="BP8" s="3"/>
      <c r="BQ8" s="31">
        <f t="shared" si="23"/>
        <v>45541</v>
      </c>
      <c r="BR8" s="31">
        <f t="shared" si="24"/>
        <v>45547</v>
      </c>
      <c r="BS8" s="32">
        <v>6</v>
      </c>
      <c r="BT8" s="15">
        <f t="shared" si="25"/>
        <v>45553</v>
      </c>
      <c r="BU8" s="15"/>
      <c r="BV8" s="7">
        <f t="shared" si="26"/>
        <v>6</v>
      </c>
      <c r="BW8" s="11"/>
      <c r="BX8" s="15">
        <v>45547</v>
      </c>
      <c r="BY8" s="7">
        <f t="shared" si="27"/>
        <v>6</v>
      </c>
      <c r="BZ8" s="2"/>
    </row>
    <row r="9" spans="1:81" x14ac:dyDescent="0.25">
      <c r="A9" s="21" t="s">
        <v>31</v>
      </c>
      <c r="B9" s="23"/>
      <c r="C9" s="22" t="s">
        <v>38</v>
      </c>
      <c r="D9" s="7"/>
      <c r="E9" s="30">
        <f t="shared" si="1"/>
        <v>45389</v>
      </c>
      <c r="F9" s="6">
        <v>45371</v>
      </c>
      <c r="G9" s="6"/>
      <c r="H9" s="34">
        <f t="shared" si="2"/>
        <v>-18</v>
      </c>
      <c r="I9" s="3"/>
      <c r="J9" s="30">
        <f t="shared" si="3"/>
        <v>45390</v>
      </c>
      <c r="K9" s="30">
        <f t="shared" si="4"/>
        <v>45397</v>
      </c>
      <c r="L9" s="32">
        <v>7</v>
      </c>
      <c r="M9" s="6">
        <f t="shared" si="5"/>
        <v>45378</v>
      </c>
      <c r="N9" s="6"/>
      <c r="O9" s="29">
        <f t="shared" si="6"/>
        <v>-19</v>
      </c>
      <c r="P9" s="7"/>
      <c r="Q9" s="3"/>
      <c r="R9" s="30">
        <f t="shared" si="7"/>
        <v>45398</v>
      </c>
      <c r="S9" s="30">
        <f t="shared" si="8"/>
        <v>45419</v>
      </c>
      <c r="T9" s="32">
        <v>21</v>
      </c>
      <c r="U9" s="6">
        <f t="shared" si="9"/>
        <v>45399</v>
      </c>
      <c r="V9" s="6"/>
      <c r="W9" s="29">
        <f t="shared" si="10"/>
        <v>-20</v>
      </c>
      <c r="X9" s="3"/>
      <c r="Y9" s="31"/>
      <c r="Z9" s="7"/>
      <c r="AA9" s="6"/>
      <c r="AB9" s="25"/>
      <c r="AC9" s="31">
        <f t="shared" si="28"/>
        <v>45420</v>
      </c>
      <c r="AD9" s="31">
        <f t="shared" si="29"/>
        <v>45434</v>
      </c>
      <c r="AE9" s="32">
        <v>14</v>
      </c>
      <c r="AF9" s="15">
        <f t="shared" si="11"/>
        <v>45413</v>
      </c>
      <c r="AG9" s="15"/>
      <c r="AH9" s="34">
        <f t="shared" si="12"/>
        <v>-21</v>
      </c>
      <c r="AI9" s="3"/>
      <c r="AJ9" s="31">
        <f t="shared" si="30"/>
        <v>45435</v>
      </c>
      <c r="AK9" s="31">
        <f t="shared" si="31"/>
        <v>45449</v>
      </c>
      <c r="AL9" s="32">
        <v>14</v>
      </c>
      <c r="AM9" s="15">
        <f t="shared" si="13"/>
        <v>45427</v>
      </c>
      <c r="AN9" s="15"/>
      <c r="AO9" s="34">
        <f t="shared" si="14"/>
        <v>-22</v>
      </c>
      <c r="AP9" s="7"/>
      <c r="AQ9" s="7"/>
      <c r="AR9" s="7"/>
      <c r="AS9" s="7"/>
      <c r="AT9" s="7"/>
      <c r="AU9" s="3"/>
      <c r="AV9" s="31">
        <f t="shared" si="32"/>
        <v>45450</v>
      </c>
      <c r="AW9" s="31">
        <f t="shared" si="33"/>
        <v>45540</v>
      </c>
      <c r="AX9" s="24">
        <v>90</v>
      </c>
      <c r="AY9" s="15">
        <f t="shared" si="15"/>
        <v>45517</v>
      </c>
      <c r="AZ9" s="15"/>
      <c r="BA9" s="7">
        <f t="shared" si="16"/>
        <v>-23</v>
      </c>
      <c r="BB9" s="3"/>
      <c r="BC9" s="31">
        <f t="shared" si="34"/>
        <v>45541</v>
      </c>
      <c r="BD9" s="31">
        <f t="shared" si="35"/>
        <v>45541</v>
      </c>
      <c r="BE9" s="32">
        <v>0</v>
      </c>
      <c r="BF9" s="15">
        <f t="shared" si="17"/>
        <v>45517</v>
      </c>
      <c r="BG9" s="15"/>
      <c r="BH9" s="34">
        <f t="shared" si="18"/>
        <v>-24</v>
      </c>
      <c r="BI9" s="3"/>
      <c r="BJ9" s="31">
        <f t="shared" si="19"/>
        <v>45541</v>
      </c>
      <c r="BK9" s="31">
        <f t="shared" si="20"/>
        <v>45541</v>
      </c>
      <c r="BL9" s="32">
        <v>0</v>
      </c>
      <c r="BM9" s="15">
        <f t="shared" si="21"/>
        <v>45517</v>
      </c>
      <c r="BN9" s="15"/>
      <c r="BO9" s="34">
        <f t="shared" si="22"/>
        <v>-24</v>
      </c>
      <c r="BP9" s="3"/>
      <c r="BQ9" s="31">
        <f t="shared" si="23"/>
        <v>45541</v>
      </c>
      <c r="BR9" s="31">
        <f t="shared" si="24"/>
        <v>45547</v>
      </c>
      <c r="BS9" s="32">
        <v>6</v>
      </c>
      <c r="BT9" s="15">
        <f t="shared" si="25"/>
        <v>45523</v>
      </c>
      <c r="BU9" s="15"/>
      <c r="BV9" s="7">
        <f t="shared" si="26"/>
        <v>-24</v>
      </c>
      <c r="BW9" s="11"/>
      <c r="BX9" s="15">
        <v>45547</v>
      </c>
      <c r="BY9" s="7">
        <f t="shared" si="27"/>
        <v>-24</v>
      </c>
      <c r="BZ9" s="2"/>
    </row>
    <row r="10" spans="1:81" x14ac:dyDescent="0.25">
      <c r="A10" s="21" t="s">
        <v>31</v>
      </c>
      <c r="B10" s="23"/>
      <c r="C10" s="22" t="s">
        <v>39</v>
      </c>
      <c r="D10" s="7"/>
      <c r="E10" s="30">
        <f t="shared" si="1"/>
        <v>45329</v>
      </c>
      <c r="F10" s="6">
        <v>45350</v>
      </c>
      <c r="G10" s="6"/>
      <c r="H10" s="34">
        <f t="shared" si="2"/>
        <v>21</v>
      </c>
      <c r="I10" s="3"/>
      <c r="J10" s="30">
        <f t="shared" si="3"/>
        <v>45330</v>
      </c>
      <c r="K10" s="30">
        <f t="shared" si="4"/>
        <v>45337</v>
      </c>
      <c r="L10" s="32">
        <v>7</v>
      </c>
      <c r="M10" s="6">
        <f t="shared" si="5"/>
        <v>45357</v>
      </c>
      <c r="N10" s="6"/>
      <c r="O10" s="29">
        <f t="shared" si="6"/>
        <v>20</v>
      </c>
      <c r="P10" s="7"/>
      <c r="Q10" s="3"/>
      <c r="R10" s="30">
        <f t="shared" si="7"/>
        <v>45338</v>
      </c>
      <c r="S10" s="30">
        <f t="shared" si="8"/>
        <v>45359</v>
      </c>
      <c r="T10" s="32">
        <v>21</v>
      </c>
      <c r="U10" s="6">
        <f t="shared" si="9"/>
        <v>45378</v>
      </c>
      <c r="V10" s="6"/>
      <c r="W10" s="29">
        <f t="shared" si="10"/>
        <v>19</v>
      </c>
      <c r="X10" s="3"/>
      <c r="Y10" s="31"/>
      <c r="Z10" s="7"/>
      <c r="AA10" s="6"/>
      <c r="AB10" s="25"/>
      <c r="AC10" s="31">
        <f t="shared" si="28"/>
        <v>45360</v>
      </c>
      <c r="AD10" s="31">
        <f t="shared" si="29"/>
        <v>45374</v>
      </c>
      <c r="AE10" s="32">
        <v>14</v>
      </c>
      <c r="AF10" s="15">
        <f t="shared" si="11"/>
        <v>45392</v>
      </c>
      <c r="AG10" s="15"/>
      <c r="AH10" s="34">
        <f t="shared" si="12"/>
        <v>18</v>
      </c>
      <c r="AI10" s="3"/>
      <c r="AJ10" s="31">
        <f t="shared" si="30"/>
        <v>45375</v>
      </c>
      <c r="AK10" s="31">
        <f t="shared" si="31"/>
        <v>45389</v>
      </c>
      <c r="AL10" s="32">
        <v>14</v>
      </c>
      <c r="AM10" s="15">
        <f t="shared" si="13"/>
        <v>45406</v>
      </c>
      <c r="AN10" s="15"/>
      <c r="AO10" s="34">
        <f t="shared" si="14"/>
        <v>17</v>
      </c>
      <c r="AP10" s="7"/>
      <c r="AQ10" s="7"/>
      <c r="AR10" s="7"/>
      <c r="AS10" s="7"/>
      <c r="AT10" s="7"/>
      <c r="AU10" s="3"/>
      <c r="AV10" s="31">
        <f t="shared" si="32"/>
        <v>45390</v>
      </c>
      <c r="AW10" s="31">
        <f t="shared" si="33"/>
        <v>45435</v>
      </c>
      <c r="AX10" s="24">
        <v>45</v>
      </c>
      <c r="AY10" s="15">
        <f t="shared" si="15"/>
        <v>45451</v>
      </c>
      <c r="AZ10" s="15"/>
      <c r="BA10" s="7">
        <f t="shared" si="16"/>
        <v>16</v>
      </c>
      <c r="BB10" s="3"/>
      <c r="BC10" s="31">
        <f t="shared" si="34"/>
        <v>45436</v>
      </c>
      <c r="BD10" s="31">
        <f t="shared" si="35"/>
        <v>45436</v>
      </c>
      <c r="BE10" s="32">
        <v>0</v>
      </c>
      <c r="BF10" s="15">
        <f t="shared" si="17"/>
        <v>45451</v>
      </c>
      <c r="BG10" s="15"/>
      <c r="BH10" s="34">
        <f t="shared" si="18"/>
        <v>15</v>
      </c>
      <c r="BI10" s="3"/>
      <c r="BJ10" s="31">
        <f t="shared" si="19"/>
        <v>45436</v>
      </c>
      <c r="BK10" s="31">
        <f t="shared" si="20"/>
        <v>45436</v>
      </c>
      <c r="BL10" s="32">
        <v>0</v>
      </c>
      <c r="BM10" s="15">
        <f t="shared" si="21"/>
        <v>45451</v>
      </c>
      <c r="BN10" s="15"/>
      <c r="BO10" s="34">
        <f t="shared" si="22"/>
        <v>15</v>
      </c>
      <c r="BP10" s="3"/>
      <c r="BQ10" s="31">
        <f t="shared" si="23"/>
        <v>45436</v>
      </c>
      <c r="BR10" s="31">
        <f t="shared" si="24"/>
        <v>45442</v>
      </c>
      <c r="BS10" s="32">
        <v>6</v>
      </c>
      <c r="BT10" s="15">
        <f t="shared" si="25"/>
        <v>45457</v>
      </c>
      <c r="BU10" s="15"/>
      <c r="BV10" s="7">
        <f t="shared" si="26"/>
        <v>15</v>
      </c>
      <c r="BW10" s="11"/>
      <c r="BX10" s="15">
        <v>45442</v>
      </c>
      <c r="BY10" s="7">
        <f t="shared" si="27"/>
        <v>15</v>
      </c>
      <c r="BZ10" s="2"/>
    </row>
    <row r="11" spans="1:81" x14ac:dyDescent="0.25">
      <c r="A11" s="21" t="s">
        <v>31</v>
      </c>
      <c r="B11" s="23"/>
      <c r="C11" s="22" t="s">
        <v>40</v>
      </c>
      <c r="D11" s="7"/>
      <c r="E11" s="30">
        <f t="shared" si="1"/>
        <v>45329</v>
      </c>
      <c r="F11" s="6">
        <v>45350</v>
      </c>
      <c r="G11" s="6"/>
      <c r="H11" s="34">
        <f t="shared" si="2"/>
        <v>21</v>
      </c>
      <c r="I11" s="3"/>
      <c r="J11" s="30">
        <f t="shared" si="3"/>
        <v>45330</v>
      </c>
      <c r="K11" s="30">
        <f t="shared" si="4"/>
        <v>45337</v>
      </c>
      <c r="L11" s="32">
        <v>7</v>
      </c>
      <c r="M11" s="6">
        <f t="shared" si="5"/>
        <v>45357</v>
      </c>
      <c r="N11" s="6"/>
      <c r="O11" s="29">
        <f t="shared" si="6"/>
        <v>20</v>
      </c>
      <c r="P11" s="7"/>
      <c r="Q11" s="3"/>
      <c r="R11" s="30">
        <f t="shared" si="7"/>
        <v>45338</v>
      </c>
      <c r="S11" s="30">
        <f t="shared" si="8"/>
        <v>45359</v>
      </c>
      <c r="T11" s="32">
        <v>21</v>
      </c>
      <c r="U11" s="6">
        <f t="shared" si="9"/>
        <v>45378</v>
      </c>
      <c r="V11" s="6"/>
      <c r="W11" s="29">
        <f t="shared" si="10"/>
        <v>19</v>
      </c>
      <c r="X11" s="3"/>
      <c r="Y11" s="31"/>
      <c r="Z11" s="7"/>
      <c r="AA11" s="6"/>
      <c r="AB11" s="25"/>
      <c r="AC11" s="31">
        <f t="shared" si="28"/>
        <v>45360</v>
      </c>
      <c r="AD11" s="31">
        <f t="shared" si="29"/>
        <v>45374</v>
      </c>
      <c r="AE11" s="32">
        <v>14</v>
      </c>
      <c r="AF11" s="15">
        <f t="shared" si="11"/>
        <v>45392</v>
      </c>
      <c r="AG11" s="15"/>
      <c r="AH11" s="34">
        <f t="shared" si="12"/>
        <v>18</v>
      </c>
      <c r="AI11" s="3"/>
      <c r="AJ11" s="31">
        <f t="shared" si="30"/>
        <v>45375</v>
      </c>
      <c r="AK11" s="31">
        <f t="shared" si="31"/>
        <v>45389</v>
      </c>
      <c r="AL11" s="32">
        <v>14</v>
      </c>
      <c r="AM11" s="15">
        <f t="shared" si="13"/>
        <v>45406</v>
      </c>
      <c r="AN11" s="15"/>
      <c r="AO11" s="34">
        <f t="shared" si="14"/>
        <v>17</v>
      </c>
      <c r="AP11" s="7"/>
      <c r="AQ11" s="7"/>
      <c r="AR11" s="7"/>
      <c r="AS11" s="7"/>
      <c r="AT11" s="7"/>
      <c r="AU11" s="3"/>
      <c r="AV11" s="31">
        <f t="shared" si="32"/>
        <v>45390</v>
      </c>
      <c r="AW11" s="31">
        <f t="shared" si="33"/>
        <v>45435</v>
      </c>
      <c r="AX11" s="24">
        <v>45</v>
      </c>
      <c r="AY11" s="15">
        <f t="shared" si="15"/>
        <v>45451</v>
      </c>
      <c r="AZ11" s="15"/>
      <c r="BA11" s="7">
        <f t="shared" si="16"/>
        <v>16</v>
      </c>
      <c r="BB11" s="3"/>
      <c r="BC11" s="31">
        <f t="shared" si="34"/>
        <v>45436</v>
      </c>
      <c r="BD11" s="31">
        <f t="shared" si="35"/>
        <v>45436</v>
      </c>
      <c r="BE11" s="32">
        <v>0</v>
      </c>
      <c r="BF11" s="15">
        <f t="shared" si="17"/>
        <v>45451</v>
      </c>
      <c r="BG11" s="15"/>
      <c r="BH11" s="34">
        <f t="shared" si="18"/>
        <v>15</v>
      </c>
      <c r="BI11" s="3"/>
      <c r="BJ11" s="31">
        <f t="shared" si="19"/>
        <v>45436</v>
      </c>
      <c r="BK11" s="31">
        <f t="shared" si="20"/>
        <v>45436</v>
      </c>
      <c r="BL11" s="32">
        <v>0</v>
      </c>
      <c r="BM11" s="15">
        <f t="shared" si="21"/>
        <v>45451</v>
      </c>
      <c r="BN11" s="15"/>
      <c r="BO11" s="34">
        <f t="shared" si="22"/>
        <v>15</v>
      </c>
      <c r="BP11" s="3"/>
      <c r="BQ11" s="31">
        <f t="shared" si="23"/>
        <v>45436</v>
      </c>
      <c r="BR11" s="31">
        <f t="shared" si="24"/>
        <v>45442</v>
      </c>
      <c r="BS11" s="32">
        <v>6</v>
      </c>
      <c r="BT11" s="15">
        <f t="shared" si="25"/>
        <v>45457</v>
      </c>
      <c r="BU11" s="15"/>
      <c r="BV11" s="7">
        <f t="shared" si="26"/>
        <v>15</v>
      </c>
      <c r="BW11" s="11"/>
      <c r="BX11" s="15">
        <v>45442</v>
      </c>
      <c r="BY11" s="7">
        <f t="shared" si="27"/>
        <v>15</v>
      </c>
      <c r="BZ11" s="2"/>
    </row>
    <row r="12" spans="1:81" x14ac:dyDescent="0.25">
      <c r="A12" s="21" t="s">
        <v>41</v>
      </c>
      <c r="B12" s="23"/>
      <c r="C12" s="22" t="s">
        <v>42</v>
      </c>
      <c r="D12" s="7"/>
      <c r="E12" s="30">
        <f t="shared" si="1"/>
        <v>45407</v>
      </c>
      <c r="F12" s="6">
        <v>45397</v>
      </c>
      <c r="G12" s="6"/>
      <c r="H12" s="34">
        <f t="shared" si="2"/>
        <v>-10</v>
      </c>
      <c r="I12" s="3"/>
      <c r="J12" s="30">
        <f t="shared" si="3"/>
        <v>45408</v>
      </c>
      <c r="K12" s="30">
        <f t="shared" si="4"/>
        <v>45415</v>
      </c>
      <c r="L12" s="32">
        <v>7</v>
      </c>
      <c r="M12" s="6">
        <f t="shared" si="5"/>
        <v>45404</v>
      </c>
      <c r="N12" s="6"/>
      <c r="O12" s="29">
        <f t="shared" si="6"/>
        <v>-11</v>
      </c>
      <c r="P12" s="7"/>
      <c r="Q12" s="3"/>
      <c r="R12" s="30">
        <f t="shared" si="7"/>
        <v>45416</v>
      </c>
      <c r="S12" s="30">
        <f t="shared" si="8"/>
        <v>45437</v>
      </c>
      <c r="T12" s="32">
        <v>21</v>
      </c>
      <c r="U12" s="6">
        <f t="shared" si="9"/>
        <v>45425</v>
      </c>
      <c r="V12" s="6"/>
      <c r="W12" s="29">
        <f t="shared" si="10"/>
        <v>-12</v>
      </c>
      <c r="X12" s="3"/>
      <c r="Y12" s="31"/>
      <c r="Z12" s="7"/>
      <c r="AA12" s="6"/>
      <c r="AB12" s="25"/>
      <c r="AC12" s="31">
        <f t="shared" si="28"/>
        <v>45438</v>
      </c>
      <c r="AD12" s="31">
        <f t="shared" si="29"/>
        <v>45468</v>
      </c>
      <c r="AE12" s="32">
        <v>30</v>
      </c>
      <c r="AF12" s="15">
        <f t="shared" si="11"/>
        <v>45455</v>
      </c>
      <c r="AG12" s="15"/>
      <c r="AH12" s="34">
        <f t="shared" si="12"/>
        <v>-13</v>
      </c>
      <c r="AI12" s="3"/>
      <c r="AJ12" s="31">
        <f t="shared" si="30"/>
        <v>45469</v>
      </c>
      <c r="AK12" s="31">
        <f t="shared" si="31"/>
        <v>45483</v>
      </c>
      <c r="AL12" s="32">
        <v>14</v>
      </c>
      <c r="AM12" s="15">
        <f t="shared" si="13"/>
        <v>45469</v>
      </c>
      <c r="AN12" s="15"/>
      <c r="AO12" s="34">
        <f t="shared" si="14"/>
        <v>-14</v>
      </c>
      <c r="AP12" s="7"/>
      <c r="AQ12" s="7"/>
      <c r="AR12" s="7"/>
      <c r="AS12" s="7"/>
      <c r="AT12" s="7"/>
      <c r="AU12" s="3"/>
      <c r="AV12" s="31">
        <f t="shared" si="32"/>
        <v>45484</v>
      </c>
      <c r="AW12" s="31">
        <f t="shared" si="33"/>
        <v>45634</v>
      </c>
      <c r="AX12" s="24">
        <v>150</v>
      </c>
      <c r="AY12" s="15">
        <f t="shared" si="15"/>
        <v>45619</v>
      </c>
      <c r="AZ12" s="15"/>
      <c r="BA12" s="7">
        <f t="shared" si="16"/>
        <v>-15</v>
      </c>
      <c r="BB12" s="3"/>
      <c r="BC12" s="31">
        <f t="shared" si="34"/>
        <v>45635</v>
      </c>
      <c r="BD12" s="31">
        <f t="shared" si="35"/>
        <v>45635</v>
      </c>
      <c r="BE12" s="32">
        <v>0</v>
      </c>
      <c r="BF12" s="15">
        <f t="shared" si="17"/>
        <v>45619</v>
      </c>
      <c r="BG12" s="15"/>
      <c r="BH12" s="34">
        <f t="shared" si="18"/>
        <v>-16</v>
      </c>
      <c r="BI12" s="3"/>
      <c r="BJ12" s="31">
        <f t="shared" si="19"/>
        <v>45635</v>
      </c>
      <c r="BK12" s="31">
        <f t="shared" si="20"/>
        <v>45635</v>
      </c>
      <c r="BL12" s="32">
        <v>0</v>
      </c>
      <c r="BM12" s="15">
        <f t="shared" si="21"/>
        <v>45619</v>
      </c>
      <c r="BN12" s="15"/>
      <c r="BO12" s="34">
        <f t="shared" si="22"/>
        <v>-16</v>
      </c>
      <c r="BP12" s="3"/>
      <c r="BQ12" s="31">
        <f t="shared" si="23"/>
        <v>45635</v>
      </c>
      <c r="BR12" s="31">
        <f t="shared" si="24"/>
        <v>45641</v>
      </c>
      <c r="BS12" s="32">
        <v>6</v>
      </c>
      <c r="BT12" s="15">
        <f t="shared" si="25"/>
        <v>45625</v>
      </c>
      <c r="BU12" s="15"/>
      <c r="BV12" s="7">
        <f t="shared" si="26"/>
        <v>-16</v>
      </c>
      <c r="BW12" s="11"/>
      <c r="BX12" s="15">
        <v>45641</v>
      </c>
      <c r="BY12" s="7">
        <f t="shared" si="27"/>
        <v>-16</v>
      </c>
      <c r="BZ12" s="2"/>
    </row>
    <row r="13" spans="1:81" x14ac:dyDescent="0.25">
      <c r="A13" s="21" t="s">
        <v>41</v>
      </c>
      <c r="B13" s="23"/>
      <c r="C13" s="22" t="s">
        <v>43</v>
      </c>
      <c r="D13" s="7"/>
      <c r="E13" s="30">
        <f t="shared" si="1"/>
        <v>45407</v>
      </c>
      <c r="F13" s="6">
        <v>45397</v>
      </c>
      <c r="G13" s="6"/>
      <c r="H13" s="34">
        <f t="shared" si="2"/>
        <v>-10</v>
      </c>
      <c r="I13" s="3"/>
      <c r="J13" s="30">
        <f t="shared" si="3"/>
        <v>45408</v>
      </c>
      <c r="K13" s="30">
        <f t="shared" si="4"/>
        <v>45415</v>
      </c>
      <c r="L13" s="32">
        <v>7</v>
      </c>
      <c r="M13" s="6">
        <f t="shared" si="5"/>
        <v>45404</v>
      </c>
      <c r="N13" s="6"/>
      <c r="O13" s="29">
        <f t="shared" si="6"/>
        <v>-11</v>
      </c>
      <c r="P13" s="7"/>
      <c r="Q13" s="3"/>
      <c r="R13" s="30">
        <f t="shared" si="7"/>
        <v>45416</v>
      </c>
      <c r="S13" s="30">
        <f t="shared" si="8"/>
        <v>45437</v>
      </c>
      <c r="T13" s="32">
        <v>21</v>
      </c>
      <c r="U13" s="6">
        <f t="shared" si="9"/>
        <v>45425</v>
      </c>
      <c r="V13" s="6"/>
      <c r="W13" s="29">
        <f t="shared" si="10"/>
        <v>-12</v>
      </c>
      <c r="X13" s="3"/>
      <c r="Y13" s="31"/>
      <c r="Z13" s="7"/>
      <c r="AA13" s="6"/>
      <c r="AB13" s="25"/>
      <c r="AC13" s="31">
        <f t="shared" si="28"/>
        <v>45438</v>
      </c>
      <c r="AD13" s="31">
        <f t="shared" si="29"/>
        <v>45468</v>
      </c>
      <c r="AE13" s="32">
        <v>30</v>
      </c>
      <c r="AF13" s="15">
        <f t="shared" si="11"/>
        <v>45455</v>
      </c>
      <c r="AG13" s="15"/>
      <c r="AH13" s="34">
        <f t="shared" si="12"/>
        <v>-13</v>
      </c>
      <c r="AI13" s="3"/>
      <c r="AJ13" s="31">
        <f t="shared" si="30"/>
        <v>45469</v>
      </c>
      <c r="AK13" s="31">
        <f t="shared" si="31"/>
        <v>45483</v>
      </c>
      <c r="AL13" s="32">
        <v>14</v>
      </c>
      <c r="AM13" s="15">
        <f t="shared" si="13"/>
        <v>45469</v>
      </c>
      <c r="AN13" s="15"/>
      <c r="AO13" s="34">
        <f t="shared" si="14"/>
        <v>-14</v>
      </c>
      <c r="AP13" s="7"/>
      <c r="AQ13" s="7"/>
      <c r="AR13" s="7"/>
      <c r="AS13" s="7"/>
      <c r="AT13" s="7"/>
      <c r="AU13" s="3"/>
      <c r="AV13" s="31">
        <f t="shared" si="32"/>
        <v>45484</v>
      </c>
      <c r="AW13" s="31">
        <f t="shared" si="33"/>
        <v>45634</v>
      </c>
      <c r="AX13" s="24">
        <v>150</v>
      </c>
      <c r="AY13" s="15">
        <f t="shared" si="15"/>
        <v>45619</v>
      </c>
      <c r="AZ13" s="15"/>
      <c r="BA13" s="7">
        <f t="shared" si="16"/>
        <v>-15</v>
      </c>
      <c r="BB13" s="3"/>
      <c r="BC13" s="31">
        <f t="shared" si="34"/>
        <v>45635</v>
      </c>
      <c r="BD13" s="31">
        <f t="shared" si="35"/>
        <v>45635</v>
      </c>
      <c r="BE13" s="32">
        <v>0</v>
      </c>
      <c r="BF13" s="15">
        <f t="shared" si="17"/>
        <v>45619</v>
      </c>
      <c r="BG13" s="15"/>
      <c r="BH13" s="34">
        <f t="shared" si="18"/>
        <v>-16</v>
      </c>
      <c r="BI13" s="3"/>
      <c r="BJ13" s="31">
        <f t="shared" si="19"/>
        <v>45635</v>
      </c>
      <c r="BK13" s="31">
        <f t="shared" si="20"/>
        <v>45635</v>
      </c>
      <c r="BL13" s="32">
        <v>0</v>
      </c>
      <c r="BM13" s="15">
        <f t="shared" si="21"/>
        <v>45619</v>
      </c>
      <c r="BN13" s="15"/>
      <c r="BO13" s="34">
        <f t="shared" si="22"/>
        <v>-16</v>
      </c>
      <c r="BP13" s="3"/>
      <c r="BQ13" s="31">
        <f t="shared" si="23"/>
        <v>45635</v>
      </c>
      <c r="BR13" s="31">
        <f t="shared" si="24"/>
        <v>45641</v>
      </c>
      <c r="BS13" s="32">
        <v>6</v>
      </c>
      <c r="BT13" s="15">
        <f t="shared" si="25"/>
        <v>45625</v>
      </c>
      <c r="BU13" s="15"/>
      <c r="BV13" s="7">
        <f t="shared" si="26"/>
        <v>-16</v>
      </c>
      <c r="BW13" s="11"/>
      <c r="BX13" s="15">
        <v>45641</v>
      </c>
      <c r="BY13" s="7">
        <f t="shared" si="27"/>
        <v>-16</v>
      </c>
      <c r="BZ13" s="2"/>
    </row>
    <row r="14" spans="1:81" x14ac:dyDescent="0.25">
      <c r="A14" s="21" t="s">
        <v>41</v>
      </c>
      <c r="B14" s="23"/>
      <c r="C14" s="22" t="s">
        <v>44</v>
      </c>
      <c r="D14" s="7"/>
      <c r="E14" s="30">
        <f t="shared" si="1"/>
        <v>45377</v>
      </c>
      <c r="F14" s="6">
        <v>45397</v>
      </c>
      <c r="G14" s="6"/>
      <c r="H14" s="34">
        <f t="shared" si="2"/>
        <v>20</v>
      </c>
      <c r="I14" s="3"/>
      <c r="J14" s="30">
        <f t="shared" si="3"/>
        <v>45378</v>
      </c>
      <c r="K14" s="30">
        <f t="shared" si="4"/>
        <v>45385</v>
      </c>
      <c r="L14" s="32">
        <v>7</v>
      </c>
      <c r="M14" s="6">
        <f t="shared" si="5"/>
        <v>45404</v>
      </c>
      <c r="N14" s="6"/>
      <c r="O14" s="29">
        <f t="shared" si="6"/>
        <v>19</v>
      </c>
      <c r="P14" s="7"/>
      <c r="Q14" s="3"/>
      <c r="R14" s="30">
        <f t="shared" si="7"/>
        <v>45386</v>
      </c>
      <c r="S14" s="30">
        <f t="shared" si="8"/>
        <v>45407</v>
      </c>
      <c r="T14" s="32">
        <v>21</v>
      </c>
      <c r="U14" s="6">
        <f t="shared" si="9"/>
        <v>45425</v>
      </c>
      <c r="V14" s="6"/>
      <c r="W14" s="29">
        <f t="shared" si="10"/>
        <v>18</v>
      </c>
      <c r="X14" s="3"/>
      <c r="Y14" s="31"/>
      <c r="Z14" s="7"/>
      <c r="AA14" s="6"/>
      <c r="AB14" s="25"/>
      <c r="AC14" s="31">
        <f t="shared" si="28"/>
        <v>45408</v>
      </c>
      <c r="AD14" s="31">
        <f t="shared" si="29"/>
        <v>45438</v>
      </c>
      <c r="AE14" s="32">
        <v>30</v>
      </c>
      <c r="AF14" s="15">
        <f t="shared" si="11"/>
        <v>45455</v>
      </c>
      <c r="AG14" s="15"/>
      <c r="AH14" s="34">
        <f t="shared" si="12"/>
        <v>17</v>
      </c>
      <c r="AI14" s="3"/>
      <c r="AJ14" s="31">
        <f t="shared" si="30"/>
        <v>45439</v>
      </c>
      <c r="AK14" s="31">
        <f t="shared" si="31"/>
        <v>45453</v>
      </c>
      <c r="AL14" s="32">
        <v>14</v>
      </c>
      <c r="AM14" s="15">
        <f t="shared" si="13"/>
        <v>45469</v>
      </c>
      <c r="AN14" s="15"/>
      <c r="AO14" s="34">
        <f t="shared" si="14"/>
        <v>16</v>
      </c>
      <c r="AP14" s="7"/>
      <c r="AQ14" s="7"/>
      <c r="AR14" s="7"/>
      <c r="AS14" s="7"/>
      <c r="AT14" s="7"/>
      <c r="AU14" s="3"/>
      <c r="AV14" s="31">
        <f t="shared" si="32"/>
        <v>45454</v>
      </c>
      <c r="AW14" s="31">
        <f t="shared" si="33"/>
        <v>45634</v>
      </c>
      <c r="AX14" s="24">
        <v>180</v>
      </c>
      <c r="AY14" s="15">
        <f t="shared" si="15"/>
        <v>45649</v>
      </c>
      <c r="AZ14" s="15"/>
      <c r="BA14" s="7">
        <f t="shared" si="16"/>
        <v>15</v>
      </c>
      <c r="BB14" s="3"/>
      <c r="BC14" s="31">
        <f t="shared" si="34"/>
        <v>45635</v>
      </c>
      <c r="BD14" s="31">
        <f t="shared" si="35"/>
        <v>45635</v>
      </c>
      <c r="BE14" s="32">
        <v>0</v>
      </c>
      <c r="BF14" s="15">
        <f t="shared" si="17"/>
        <v>45649</v>
      </c>
      <c r="BG14" s="15"/>
      <c r="BH14" s="34">
        <f t="shared" si="18"/>
        <v>14</v>
      </c>
      <c r="BI14" s="3"/>
      <c r="BJ14" s="31">
        <f t="shared" si="19"/>
        <v>45635</v>
      </c>
      <c r="BK14" s="31">
        <f t="shared" si="20"/>
        <v>45635</v>
      </c>
      <c r="BL14" s="32">
        <v>0</v>
      </c>
      <c r="BM14" s="15">
        <f t="shared" si="21"/>
        <v>45649</v>
      </c>
      <c r="BN14" s="15"/>
      <c r="BO14" s="34">
        <f t="shared" si="22"/>
        <v>14</v>
      </c>
      <c r="BP14" s="3"/>
      <c r="BQ14" s="31">
        <f t="shared" si="23"/>
        <v>45635</v>
      </c>
      <c r="BR14" s="31">
        <f t="shared" si="24"/>
        <v>45641</v>
      </c>
      <c r="BS14" s="32">
        <v>6</v>
      </c>
      <c r="BT14" s="15">
        <f t="shared" si="25"/>
        <v>45655</v>
      </c>
      <c r="BU14" s="15"/>
      <c r="BV14" s="7">
        <f t="shared" si="26"/>
        <v>14</v>
      </c>
      <c r="BW14" s="11"/>
      <c r="BX14" s="15">
        <v>45641</v>
      </c>
      <c r="BY14" s="7">
        <f t="shared" si="27"/>
        <v>14</v>
      </c>
      <c r="BZ14" s="2"/>
    </row>
    <row r="15" spans="1:81" x14ac:dyDescent="0.25">
      <c r="A15" s="21" t="s">
        <v>41</v>
      </c>
      <c r="B15" s="23"/>
      <c r="C15" s="22" t="s">
        <v>45</v>
      </c>
      <c r="D15" s="7"/>
      <c r="E15" s="30">
        <f t="shared" si="1"/>
        <v>45377</v>
      </c>
      <c r="F15" s="6">
        <v>45397</v>
      </c>
      <c r="G15" s="6"/>
      <c r="H15" s="34">
        <f t="shared" si="2"/>
        <v>20</v>
      </c>
      <c r="I15" s="3"/>
      <c r="J15" s="30">
        <f t="shared" si="3"/>
        <v>45378</v>
      </c>
      <c r="K15" s="30">
        <f t="shared" si="4"/>
        <v>45385</v>
      </c>
      <c r="L15" s="32">
        <v>7</v>
      </c>
      <c r="M15" s="6">
        <f t="shared" si="5"/>
        <v>45404</v>
      </c>
      <c r="N15" s="6"/>
      <c r="O15" s="29">
        <f t="shared" si="6"/>
        <v>19</v>
      </c>
      <c r="P15" s="7"/>
      <c r="Q15" s="3"/>
      <c r="R15" s="30">
        <f t="shared" si="7"/>
        <v>45386</v>
      </c>
      <c r="S15" s="30">
        <f t="shared" si="8"/>
        <v>45407</v>
      </c>
      <c r="T15" s="32">
        <v>21</v>
      </c>
      <c r="U15" s="6">
        <f t="shared" si="9"/>
        <v>45425</v>
      </c>
      <c r="V15" s="6"/>
      <c r="W15" s="29">
        <f t="shared" si="10"/>
        <v>18</v>
      </c>
      <c r="X15" s="3"/>
      <c r="Y15" s="31"/>
      <c r="Z15" s="7"/>
      <c r="AA15" s="6"/>
      <c r="AB15" s="25"/>
      <c r="AC15" s="31">
        <f t="shared" si="28"/>
        <v>45408</v>
      </c>
      <c r="AD15" s="31">
        <f t="shared" si="29"/>
        <v>45438</v>
      </c>
      <c r="AE15" s="32">
        <v>30</v>
      </c>
      <c r="AF15" s="15">
        <f t="shared" si="11"/>
        <v>45455</v>
      </c>
      <c r="AG15" s="15"/>
      <c r="AH15" s="34">
        <f t="shared" si="12"/>
        <v>17</v>
      </c>
      <c r="AI15" s="3"/>
      <c r="AJ15" s="31">
        <f t="shared" si="30"/>
        <v>45439</v>
      </c>
      <c r="AK15" s="31">
        <f t="shared" si="31"/>
        <v>45453</v>
      </c>
      <c r="AL15" s="32">
        <v>14</v>
      </c>
      <c r="AM15" s="15">
        <f t="shared" si="13"/>
        <v>45469</v>
      </c>
      <c r="AN15" s="15"/>
      <c r="AO15" s="34">
        <f t="shared" si="14"/>
        <v>16</v>
      </c>
      <c r="AP15" s="7"/>
      <c r="AQ15" s="7"/>
      <c r="AR15" s="7"/>
      <c r="AS15" s="7"/>
      <c r="AT15" s="7"/>
      <c r="AU15" s="3"/>
      <c r="AV15" s="31">
        <f t="shared" si="32"/>
        <v>45454</v>
      </c>
      <c r="AW15" s="31">
        <f t="shared" si="33"/>
        <v>45634</v>
      </c>
      <c r="AX15" s="24">
        <v>180</v>
      </c>
      <c r="AY15" s="15">
        <f t="shared" si="15"/>
        <v>45649</v>
      </c>
      <c r="AZ15" s="15"/>
      <c r="BA15" s="7">
        <f t="shared" si="16"/>
        <v>15</v>
      </c>
      <c r="BB15" s="3"/>
      <c r="BC15" s="31">
        <f t="shared" si="34"/>
        <v>45635</v>
      </c>
      <c r="BD15" s="31">
        <f t="shared" si="35"/>
        <v>45635</v>
      </c>
      <c r="BE15" s="32">
        <v>0</v>
      </c>
      <c r="BF15" s="15">
        <f t="shared" si="17"/>
        <v>45649</v>
      </c>
      <c r="BG15" s="15"/>
      <c r="BH15" s="34">
        <f t="shared" si="18"/>
        <v>14</v>
      </c>
      <c r="BI15" s="3"/>
      <c r="BJ15" s="31">
        <f t="shared" si="19"/>
        <v>45635</v>
      </c>
      <c r="BK15" s="31">
        <f t="shared" si="20"/>
        <v>45635</v>
      </c>
      <c r="BL15" s="32">
        <v>0</v>
      </c>
      <c r="BM15" s="15">
        <f t="shared" si="21"/>
        <v>45649</v>
      </c>
      <c r="BN15" s="15"/>
      <c r="BO15" s="34">
        <f t="shared" si="22"/>
        <v>14</v>
      </c>
      <c r="BP15" s="3"/>
      <c r="BQ15" s="31">
        <f t="shared" si="23"/>
        <v>45635</v>
      </c>
      <c r="BR15" s="31">
        <f t="shared" si="24"/>
        <v>45641</v>
      </c>
      <c r="BS15" s="32">
        <v>6</v>
      </c>
      <c r="BT15" s="15">
        <f t="shared" si="25"/>
        <v>45655</v>
      </c>
      <c r="BU15" s="15"/>
      <c r="BV15" s="7">
        <f t="shared" si="26"/>
        <v>14</v>
      </c>
      <c r="BW15" s="11"/>
      <c r="BX15" s="15">
        <v>45641</v>
      </c>
      <c r="BY15" s="7">
        <f t="shared" si="27"/>
        <v>14</v>
      </c>
      <c r="BZ15" s="2"/>
    </row>
    <row r="16" spans="1:81" x14ac:dyDescent="0.25">
      <c r="A16" s="21" t="s">
        <v>41</v>
      </c>
      <c r="B16" s="23"/>
      <c r="C16" s="22" t="s">
        <v>46</v>
      </c>
      <c r="D16" s="7"/>
      <c r="E16" s="30">
        <f t="shared" si="1"/>
        <v>45377</v>
      </c>
      <c r="F16" s="6">
        <v>45397</v>
      </c>
      <c r="G16" s="6"/>
      <c r="H16" s="34">
        <f t="shared" si="2"/>
        <v>20</v>
      </c>
      <c r="I16" s="3"/>
      <c r="J16" s="30">
        <f t="shared" si="3"/>
        <v>45378</v>
      </c>
      <c r="K16" s="30">
        <f t="shared" si="4"/>
        <v>45385</v>
      </c>
      <c r="L16" s="32">
        <v>7</v>
      </c>
      <c r="M16" s="6">
        <f t="shared" si="5"/>
        <v>45404</v>
      </c>
      <c r="N16" s="6"/>
      <c r="O16" s="29">
        <f t="shared" si="6"/>
        <v>19</v>
      </c>
      <c r="P16" s="7"/>
      <c r="Q16" s="3"/>
      <c r="R16" s="30">
        <f t="shared" si="7"/>
        <v>45386</v>
      </c>
      <c r="S16" s="30">
        <f t="shared" si="8"/>
        <v>45407</v>
      </c>
      <c r="T16" s="32">
        <v>21</v>
      </c>
      <c r="U16" s="6">
        <f t="shared" si="9"/>
        <v>45425</v>
      </c>
      <c r="V16" s="6"/>
      <c r="W16" s="29">
        <f t="shared" si="10"/>
        <v>18</v>
      </c>
      <c r="X16" s="3"/>
      <c r="Y16" s="31"/>
      <c r="Z16" s="7"/>
      <c r="AA16" s="6"/>
      <c r="AB16" s="25"/>
      <c r="AC16" s="31">
        <f t="shared" si="28"/>
        <v>45408</v>
      </c>
      <c r="AD16" s="31">
        <f t="shared" si="29"/>
        <v>45438</v>
      </c>
      <c r="AE16" s="32">
        <v>30</v>
      </c>
      <c r="AF16" s="15">
        <f t="shared" si="11"/>
        <v>45455</v>
      </c>
      <c r="AG16" s="15"/>
      <c r="AH16" s="34">
        <f t="shared" si="12"/>
        <v>17</v>
      </c>
      <c r="AI16" s="3"/>
      <c r="AJ16" s="31">
        <f t="shared" si="30"/>
        <v>45439</v>
      </c>
      <c r="AK16" s="31">
        <f t="shared" si="31"/>
        <v>45453</v>
      </c>
      <c r="AL16" s="32">
        <v>14</v>
      </c>
      <c r="AM16" s="15">
        <f t="shared" si="13"/>
        <v>45469</v>
      </c>
      <c r="AN16" s="15"/>
      <c r="AO16" s="34">
        <f t="shared" si="14"/>
        <v>16</v>
      </c>
      <c r="AP16" s="7"/>
      <c r="AQ16" s="7"/>
      <c r="AR16" s="7"/>
      <c r="AS16" s="7"/>
      <c r="AT16" s="7"/>
      <c r="AU16" s="3"/>
      <c r="AV16" s="31">
        <f t="shared" si="32"/>
        <v>45454</v>
      </c>
      <c r="AW16" s="31">
        <f t="shared" si="33"/>
        <v>45634</v>
      </c>
      <c r="AX16" s="24">
        <v>180</v>
      </c>
      <c r="AY16" s="15">
        <f t="shared" si="15"/>
        <v>45649</v>
      </c>
      <c r="AZ16" s="15"/>
      <c r="BA16" s="7">
        <f t="shared" si="16"/>
        <v>15</v>
      </c>
      <c r="BB16" s="3"/>
      <c r="BC16" s="31">
        <f t="shared" si="34"/>
        <v>45635</v>
      </c>
      <c r="BD16" s="31">
        <f t="shared" si="35"/>
        <v>45635</v>
      </c>
      <c r="BE16" s="32">
        <v>0</v>
      </c>
      <c r="BF16" s="15">
        <f t="shared" si="17"/>
        <v>45649</v>
      </c>
      <c r="BG16" s="15"/>
      <c r="BH16" s="34">
        <f t="shared" si="18"/>
        <v>14</v>
      </c>
      <c r="BI16" s="3"/>
      <c r="BJ16" s="31">
        <f t="shared" si="19"/>
        <v>45635</v>
      </c>
      <c r="BK16" s="31">
        <f t="shared" si="20"/>
        <v>45635</v>
      </c>
      <c r="BL16" s="32">
        <v>0</v>
      </c>
      <c r="BM16" s="15">
        <f t="shared" si="21"/>
        <v>45649</v>
      </c>
      <c r="BN16" s="15"/>
      <c r="BO16" s="34">
        <f t="shared" si="22"/>
        <v>14</v>
      </c>
      <c r="BP16" s="3"/>
      <c r="BQ16" s="31">
        <f t="shared" si="23"/>
        <v>45635</v>
      </c>
      <c r="BR16" s="31">
        <f t="shared" si="24"/>
        <v>45641</v>
      </c>
      <c r="BS16" s="32">
        <v>6</v>
      </c>
      <c r="BT16" s="15">
        <f t="shared" si="25"/>
        <v>45655</v>
      </c>
      <c r="BU16" s="15"/>
      <c r="BV16" s="7">
        <f t="shared" si="26"/>
        <v>14</v>
      </c>
      <c r="BW16" s="11"/>
      <c r="BX16" s="15">
        <v>45641</v>
      </c>
      <c r="BY16" s="7">
        <f t="shared" si="27"/>
        <v>14</v>
      </c>
      <c r="BZ16" s="2"/>
    </row>
    <row r="17" spans="1:78" x14ac:dyDescent="0.25">
      <c r="A17" s="21" t="s">
        <v>41</v>
      </c>
      <c r="B17" s="23"/>
      <c r="C17" s="22" t="s">
        <v>47</v>
      </c>
      <c r="D17" s="7"/>
      <c r="E17" s="30">
        <f t="shared" si="1"/>
        <v>45407</v>
      </c>
      <c r="F17" s="6">
        <v>45397</v>
      </c>
      <c r="G17" s="6"/>
      <c r="H17" s="34">
        <f t="shared" si="2"/>
        <v>-10</v>
      </c>
      <c r="I17" s="3"/>
      <c r="J17" s="30">
        <f t="shared" si="3"/>
        <v>45408</v>
      </c>
      <c r="K17" s="30">
        <f t="shared" si="4"/>
        <v>45415</v>
      </c>
      <c r="L17" s="32">
        <v>7</v>
      </c>
      <c r="M17" s="6">
        <f t="shared" si="5"/>
        <v>45404</v>
      </c>
      <c r="N17" s="6"/>
      <c r="O17" s="29">
        <f t="shared" si="6"/>
        <v>-11</v>
      </c>
      <c r="P17" s="7"/>
      <c r="Q17" s="3"/>
      <c r="R17" s="30">
        <f t="shared" si="7"/>
        <v>45416</v>
      </c>
      <c r="S17" s="30">
        <f t="shared" si="8"/>
        <v>45437</v>
      </c>
      <c r="T17" s="32">
        <v>21</v>
      </c>
      <c r="U17" s="6">
        <f t="shared" si="9"/>
        <v>45425</v>
      </c>
      <c r="V17" s="6"/>
      <c r="W17" s="29">
        <f t="shared" si="10"/>
        <v>-12</v>
      </c>
      <c r="X17" s="3"/>
      <c r="Y17" s="31"/>
      <c r="Z17" s="7"/>
      <c r="AA17" s="6"/>
      <c r="AB17" s="25"/>
      <c r="AC17" s="31">
        <f t="shared" si="28"/>
        <v>45438</v>
      </c>
      <c r="AD17" s="31">
        <f t="shared" si="29"/>
        <v>45468</v>
      </c>
      <c r="AE17" s="32">
        <v>30</v>
      </c>
      <c r="AF17" s="15">
        <f t="shared" si="11"/>
        <v>45455</v>
      </c>
      <c r="AG17" s="15"/>
      <c r="AH17" s="34">
        <f t="shared" si="12"/>
        <v>-13</v>
      </c>
      <c r="AI17" s="3"/>
      <c r="AJ17" s="31">
        <f t="shared" si="30"/>
        <v>45469</v>
      </c>
      <c r="AK17" s="31">
        <f t="shared" si="31"/>
        <v>45483</v>
      </c>
      <c r="AL17" s="32">
        <v>14</v>
      </c>
      <c r="AM17" s="15">
        <f t="shared" si="13"/>
        <v>45469</v>
      </c>
      <c r="AN17" s="15"/>
      <c r="AO17" s="34">
        <f t="shared" si="14"/>
        <v>-14</v>
      </c>
      <c r="AP17" s="7"/>
      <c r="AQ17" s="7"/>
      <c r="AR17" s="7"/>
      <c r="AS17" s="7"/>
      <c r="AT17" s="7"/>
      <c r="AU17" s="3"/>
      <c r="AV17" s="31">
        <f t="shared" si="32"/>
        <v>45484</v>
      </c>
      <c r="AW17" s="31">
        <f t="shared" si="33"/>
        <v>45634</v>
      </c>
      <c r="AX17" s="24">
        <v>150</v>
      </c>
      <c r="AY17" s="15">
        <f t="shared" si="15"/>
        <v>45619</v>
      </c>
      <c r="AZ17" s="15"/>
      <c r="BA17" s="7">
        <f t="shared" si="16"/>
        <v>-15</v>
      </c>
      <c r="BB17" s="3"/>
      <c r="BC17" s="31">
        <f t="shared" si="34"/>
        <v>45635</v>
      </c>
      <c r="BD17" s="31">
        <f t="shared" si="35"/>
        <v>45635</v>
      </c>
      <c r="BE17" s="32">
        <v>0</v>
      </c>
      <c r="BF17" s="15">
        <f t="shared" si="17"/>
        <v>45619</v>
      </c>
      <c r="BG17" s="15"/>
      <c r="BH17" s="34">
        <f t="shared" si="18"/>
        <v>-16</v>
      </c>
      <c r="BI17" s="3"/>
      <c r="BJ17" s="31">
        <f t="shared" si="19"/>
        <v>45635</v>
      </c>
      <c r="BK17" s="31">
        <f t="shared" si="20"/>
        <v>45635</v>
      </c>
      <c r="BL17" s="32">
        <v>0</v>
      </c>
      <c r="BM17" s="15">
        <f t="shared" si="21"/>
        <v>45619</v>
      </c>
      <c r="BN17" s="15"/>
      <c r="BO17" s="34">
        <f t="shared" si="22"/>
        <v>-16</v>
      </c>
      <c r="BP17" s="3"/>
      <c r="BQ17" s="31">
        <f t="shared" si="23"/>
        <v>45635</v>
      </c>
      <c r="BR17" s="31">
        <f t="shared" si="24"/>
        <v>45641</v>
      </c>
      <c r="BS17" s="32">
        <v>6</v>
      </c>
      <c r="BT17" s="15">
        <f t="shared" si="25"/>
        <v>45625</v>
      </c>
      <c r="BU17" s="15"/>
      <c r="BV17" s="7">
        <f t="shared" si="26"/>
        <v>-16</v>
      </c>
      <c r="BW17" s="11"/>
      <c r="BX17" s="15">
        <v>45641</v>
      </c>
      <c r="BY17" s="7">
        <f t="shared" si="27"/>
        <v>-16</v>
      </c>
      <c r="BZ17" s="2"/>
    </row>
    <row r="18" spans="1:78" x14ac:dyDescent="0.25">
      <c r="A18" s="21" t="s">
        <v>41</v>
      </c>
      <c r="B18" s="23"/>
      <c r="C18" s="22" t="s">
        <v>48</v>
      </c>
      <c r="D18" s="7"/>
      <c r="E18" s="30">
        <f t="shared" si="1"/>
        <v>45407</v>
      </c>
      <c r="F18" s="6">
        <v>45397</v>
      </c>
      <c r="G18" s="6"/>
      <c r="H18" s="34">
        <f t="shared" si="2"/>
        <v>-10</v>
      </c>
      <c r="I18" s="3"/>
      <c r="J18" s="30">
        <f t="shared" si="3"/>
        <v>45408</v>
      </c>
      <c r="K18" s="30">
        <f t="shared" si="4"/>
        <v>45415</v>
      </c>
      <c r="L18" s="32">
        <v>7</v>
      </c>
      <c r="M18" s="6">
        <f t="shared" si="5"/>
        <v>45404</v>
      </c>
      <c r="N18" s="6"/>
      <c r="O18" s="29">
        <f t="shared" si="6"/>
        <v>-11</v>
      </c>
      <c r="P18" s="7"/>
      <c r="Q18" s="3"/>
      <c r="R18" s="30">
        <f t="shared" si="7"/>
        <v>45416</v>
      </c>
      <c r="S18" s="30">
        <f t="shared" si="8"/>
        <v>45437</v>
      </c>
      <c r="T18" s="32">
        <v>21</v>
      </c>
      <c r="U18" s="6">
        <f t="shared" si="9"/>
        <v>45425</v>
      </c>
      <c r="V18" s="6"/>
      <c r="W18" s="29">
        <f t="shared" si="10"/>
        <v>-12</v>
      </c>
      <c r="X18" s="3"/>
      <c r="Y18" s="31"/>
      <c r="Z18" s="7"/>
      <c r="AA18" s="6"/>
      <c r="AB18" s="25"/>
      <c r="AC18" s="31">
        <f t="shared" si="28"/>
        <v>45438</v>
      </c>
      <c r="AD18" s="31">
        <f t="shared" si="29"/>
        <v>45468</v>
      </c>
      <c r="AE18" s="32">
        <v>30</v>
      </c>
      <c r="AF18" s="15">
        <f t="shared" si="11"/>
        <v>45455</v>
      </c>
      <c r="AG18" s="15"/>
      <c r="AH18" s="34">
        <f t="shared" si="12"/>
        <v>-13</v>
      </c>
      <c r="AI18" s="3"/>
      <c r="AJ18" s="31">
        <f t="shared" si="30"/>
        <v>45469</v>
      </c>
      <c r="AK18" s="31">
        <f t="shared" si="31"/>
        <v>45483</v>
      </c>
      <c r="AL18" s="32">
        <v>14</v>
      </c>
      <c r="AM18" s="15">
        <f t="shared" si="13"/>
        <v>45469</v>
      </c>
      <c r="AN18" s="15"/>
      <c r="AO18" s="34">
        <f t="shared" si="14"/>
        <v>-14</v>
      </c>
      <c r="AP18" s="7"/>
      <c r="AQ18" s="7"/>
      <c r="AR18" s="7"/>
      <c r="AS18" s="7"/>
      <c r="AT18" s="7"/>
      <c r="AU18" s="3"/>
      <c r="AV18" s="31">
        <f t="shared" si="32"/>
        <v>45484</v>
      </c>
      <c r="AW18" s="31">
        <f t="shared" si="33"/>
        <v>45634</v>
      </c>
      <c r="AX18" s="24">
        <v>150</v>
      </c>
      <c r="AY18" s="15">
        <f t="shared" si="15"/>
        <v>45619</v>
      </c>
      <c r="AZ18" s="15"/>
      <c r="BA18" s="7">
        <f t="shared" si="16"/>
        <v>-15</v>
      </c>
      <c r="BB18" s="3"/>
      <c r="BC18" s="31">
        <f t="shared" si="34"/>
        <v>45635</v>
      </c>
      <c r="BD18" s="31">
        <f t="shared" si="35"/>
        <v>45635</v>
      </c>
      <c r="BE18" s="32">
        <v>0</v>
      </c>
      <c r="BF18" s="15">
        <f t="shared" si="17"/>
        <v>45619</v>
      </c>
      <c r="BG18" s="15"/>
      <c r="BH18" s="34">
        <f t="shared" si="18"/>
        <v>-16</v>
      </c>
      <c r="BI18" s="3"/>
      <c r="BJ18" s="31">
        <f t="shared" si="19"/>
        <v>45635</v>
      </c>
      <c r="BK18" s="31">
        <f t="shared" si="20"/>
        <v>45635</v>
      </c>
      <c r="BL18" s="32">
        <v>0</v>
      </c>
      <c r="BM18" s="15">
        <f t="shared" si="21"/>
        <v>45619</v>
      </c>
      <c r="BN18" s="15"/>
      <c r="BO18" s="34">
        <f t="shared" si="22"/>
        <v>-16</v>
      </c>
      <c r="BP18" s="3"/>
      <c r="BQ18" s="31">
        <f t="shared" si="23"/>
        <v>45635</v>
      </c>
      <c r="BR18" s="31">
        <f t="shared" si="24"/>
        <v>45641</v>
      </c>
      <c r="BS18" s="32">
        <v>6</v>
      </c>
      <c r="BT18" s="15">
        <f t="shared" si="25"/>
        <v>45625</v>
      </c>
      <c r="BU18" s="15"/>
      <c r="BV18" s="7">
        <f t="shared" si="26"/>
        <v>-16</v>
      </c>
      <c r="BW18" s="11"/>
      <c r="BX18" s="15">
        <v>45641</v>
      </c>
      <c r="BY18" s="7">
        <f t="shared" si="27"/>
        <v>-16</v>
      </c>
      <c r="BZ18" s="2"/>
    </row>
    <row r="19" spans="1:78" x14ac:dyDescent="0.25">
      <c r="A19" s="21" t="s">
        <v>41</v>
      </c>
      <c r="B19" s="23"/>
      <c r="C19" s="22" t="s">
        <v>49</v>
      </c>
      <c r="D19" s="7"/>
      <c r="E19" s="30">
        <f t="shared" si="1"/>
        <v>45407</v>
      </c>
      <c r="F19" s="6">
        <v>45397</v>
      </c>
      <c r="G19" s="6"/>
      <c r="H19" s="34">
        <f t="shared" si="2"/>
        <v>-10</v>
      </c>
      <c r="I19" s="3"/>
      <c r="J19" s="30">
        <f t="shared" si="3"/>
        <v>45408</v>
      </c>
      <c r="K19" s="30">
        <f t="shared" si="4"/>
        <v>45415</v>
      </c>
      <c r="L19" s="32">
        <v>7</v>
      </c>
      <c r="M19" s="6">
        <f t="shared" si="5"/>
        <v>45404</v>
      </c>
      <c r="N19" s="6"/>
      <c r="O19" s="29">
        <f t="shared" si="6"/>
        <v>-11</v>
      </c>
      <c r="P19" s="7"/>
      <c r="Q19" s="3"/>
      <c r="R19" s="30">
        <f t="shared" si="7"/>
        <v>45416</v>
      </c>
      <c r="S19" s="30">
        <f t="shared" si="8"/>
        <v>45437</v>
      </c>
      <c r="T19" s="32">
        <v>21</v>
      </c>
      <c r="U19" s="6">
        <f t="shared" si="9"/>
        <v>45425</v>
      </c>
      <c r="V19" s="6"/>
      <c r="W19" s="29">
        <f t="shared" si="10"/>
        <v>-12</v>
      </c>
      <c r="X19" s="3"/>
      <c r="Y19" s="31"/>
      <c r="Z19" s="7"/>
      <c r="AA19" s="6"/>
      <c r="AB19" s="25"/>
      <c r="AC19" s="31">
        <f t="shared" si="28"/>
        <v>45438</v>
      </c>
      <c r="AD19" s="31">
        <f t="shared" si="29"/>
        <v>45468</v>
      </c>
      <c r="AE19" s="32">
        <v>30</v>
      </c>
      <c r="AF19" s="15">
        <f t="shared" si="11"/>
        <v>45455</v>
      </c>
      <c r="AG19" s="15"/>
      <c r="AH19" s="34">
        <f t="shared" si="12"/>
        <v>-13</v>
      </c>
      <c r="AI19" s="3"/>
      <c r="AJ19" s="31">
        <f t="shared" si="30"/>
        <v>45469</v>
      </c>
      <c r="AK19" s="31">
        <f t="shared" si="31"/>
        <v>45483</v>
      </c>
      <c r="AL19" s="32">
        <v>14</v>
      </c>
      <c r="AM19" s="15">
        <f t="shared" si="13"/>
        <v>45469</v>
      </c>
      <c r="AN19" s="15"/>
      <c r="AO19" s="34">
        <f t="shared" si="14"/>
        <v>-14</v>
      </c>
      <c r="AP19" s="7"/>
      <c r="AQ19" s="7"/>
      <c r="AR19" s="7"/>
      <c r="AS19" s="7"/>
      <c r="AT19" s="7"/>
      <c r="AU19" s="3"/>
      <c r="AV19" s="31">
        <f t="shared" si="32"/>
        <v>45484</v>
      </c>
      <c r="AW19" s="31">
        <f t="shared" si="33"/>
        <v>45634</v>
      </c>
      <c r="AX19" s="24">
        <v>150</v>
      </c>
      <c r="AY19" s="15">
        <f t="shared" si="15"/>
        <v>45619</v>
      </c>
      <c r="AZ19" s="15"/>
      <c r="BA19" s="7">
        <f t="shared" si="16"/>
        <v>-15</v>
      </c>
      <c r="BB19" s="3"/>
      <c r="BC19" s="31">
        <f t="shared" si="34"/>
        <v>45635</v>
      </c>
      <c r="BD19" s="31">
        <f t="shared" si="35"/>
        <v>45635</v>
      </c>
      <c r="BE19" s="32">
        <v>0</v>
      </c>
      <c r="BF19" s="15">
        <f t="shared" si="17"/>
        <v>45619</v>
      </c>
      <c r="BG19" s="15"/>
      <c r="BH19" s="34">
        <f t="shared" si="18"/>
        <v>-16</v>
      </c>
      <c r="BI19" s="3"/>
      <c r="BJ19" s="31">
        <f t="shared" si="19"/>
        <v>45635</v>
      </c>
      <c r="BK19" s="31">
        <f t="shared" si="20"/>
        <v>45635</v>
      </c>
      <c r="BL19" s="32">
        <v>0</v>
      </c>
      <c r="BM19" s="15">
        <f t="shared" si="21"/>
        <v>45619</v>
      </c>
      <c r="BN19" s="15"/>
      <c r="BO19" s="34">
        <f t="shared" si="22"/>
        <v>-16</v>
      </c>
      <c r="BP19" s="3"/>
      <c r="BQ19" s="31">
        <f t="shared" si="23"/>
        <v>45635</v>
      </c>
      <c r="BR19" s="31">
        <f t="shared" si="24"/>
        <v>45641</v>
      </c>
      <c r="BS19" s="32">
        <v>6</v>
      </c>
      <c r="BT19" s="15">
        <f t="shared" si="25"/>
        <v>45625</v>
      </c>
      <c r="BU19" s="15"/>
      <c r="BV19" s="7">
        <f t="shared" si="26"/>
        <v>-16</v>
      </c>
      <c r="BW19" s="11"/>
      <c r="BX19" s="15">
        <v>45641</v>
      </c>
      <c r="BY19" s="7">
        <f t="shared" si="27"/>
        <v>-16</v>
      </c>
      <c r="BZ19" s="2"/>
    </row>
    <row r="20" spans="1:78" x14ac:dyDescent="0.25">
      <c r="A20" s="21" t="s">
        <v>41</v>
      </c>
      <c r="B20" s="23"/>
      <c r="C20" s="22" t="s">
        <v>50</v>
      </c>
      <c r="D20" s="7"/>
      <c r="E20" s="30">
        <f t="shared" si="1"/>
        <v>45407</v>
      </c>
      <c r="F20" s="6">
        <v>45397</v>
      </c>
      <c r="G20" s="6"/>
      <c r="H20" s="34">
        <f t="shared" si="2"/>
        <v>-10</v>
      </c>
      <c r="I20" s="3"/>
      <c r="J20" s="30">
        <f t="shared" si="3"/>
        <v>45408</v>
      </c>
      <c r="K20" s="30">
        <f t="shared" si="4"/>
        <v>45415</v>
      </c>
      <c r="L20" s="32">
        <v>7</v>
      </c>
      <c r="M20" s="6">
        <f t="shared" si="5"/>
        <v>45404</v>
      </c>
      <c r="N20" s="6"/>
      <c r="O20" s="29">
        <f t="shared" si="6"/>
        <v>-11</v>
      </c>
      <c r="P20" s="7"/>
      <c r="Q20" s="3"/>
      <c r="R20" s="30">
        <f t="shared" si="7"/>
        <v>45416</v>
      </c>
      <c r="S20" s="30">
        <f t="shared" si="8"/>
        <v>45437</v>
      </c>
      <c r="T20" s="32">
        <v>21</v>
      </c>
      <c r="U20" s="6">
        <f t="shared" si="9"/>
        <v>45425</v>
      </c>
      <c r="V20" s="6"/>
      <c r="W20" s="29">
        <f t="shared" si="10"/>
        <v>-12</v>
      </c>
      <c r="X20" s="3"/>
      <c r="Y20" s="31"/>
      <c r="Z20" s="7"/>
      <c r="AA20" s="6"/>
      <c r="AB20" s="25"/>
      <c r="AC20" s="31">
        <f t="shared" si="28"/>
        <v>45438</v>
      </c>
      <c r="AD20" s="31">
        <f t="shared" si="29"/>
        <v>45468</v>
      </c>
      <c r="AE20" s="32">
        <v>30</v>
      </c>
      <c r="AF20" s="15">
        <f t="shared" si="11"/>
        <v>45455</v>
      </c>
      <c r="AG20" s="15"/>
      <c r="AH20" s="34">
        <f t="shared" si="12"/>
        <v>-13</v>
      </c>
      <c r="AI20" s="3"/>
      <c r="AJ20" s="31">
        <f t="shared" si="30"/>
        <v>45469</v>
      </c>
      <c r="AK20" s="31">
        <f t="shared" si="31"/>
        <v>45483</v>
      </c>
      <c r="AL20" s="32">
        <v>14</v>
      </c>
      <c r="AM20" s="15">
        <f t="shared" si="13"/>
        <v>45469</v>
      </c>
      <c r="AN20" s="15"/>
      <c r="AO20" s="34">
        <f t="shared" si="14"/>
        <v>-14</v>
      </c>
      <c r="AP20" s="7"/>
      <c r="AQ20" s="7"/>
      <c r="AR20" s="7"/>
      <c r="AS20" s="7"/>
      <c r="AT20" s="7"/>
      <c r="AU20" s="3"/>
      <c r="AV20" s="31">
        <f t="shared" si="32"/>
        <v>45484</v>
      </c>
      <c r="AW20" s="31">
        <f t="shared" si="33"/>
        <v>45634</v>
      </c>
      <c r="AX20" s="24">
        <v>150</v>
      </c>
      <c r="AY20" s="15">
        <f t="shared" si="15"/>
        <v>45619</v>
      </c>
      <c r="AZ20" s="15"/>
      <c r="BA20" s="7">
        <f t="shared" si="16"/>
        <v>-15</v>
      </c>
      <c r="BB20" s="3"/>
      <c r="BC20" s="31">
        <f t="shared" si="34"/>
        <v>45635</v>
      </c>
      <c r="BD20" s="31">
        <f t="shared" si="35"/>
        <v>45635</v>
      </c>
      <c r="BE20" s="32">
        <v>0</v>
      </c>
      <c r="BF20" s="15">
        <f t="shared" si="17"/>
        <v>45619</v>
      </c>
      <c r="BG20" s="15"/>
      <c r="BH20" s="34">
        <f t="shared" si="18"/>
        <v>-16</v>
      </c>
      <c r="BI20" s="3"/>
      <c r="BJ20" s="31">
        <f t="shared" si="19"/>
        <v>45635</v>
      </c>
      <c r="BK20" s="31">
        <f t="shared" si="20"/>
        <v>45635</v>
      </c>
      <c r="BL20" s="32">
        <v>0</v>
      </c>
      <c r="BM20" s="15">
        <f t="shared" si="21"/>
        <v>45619</v>
      </c>
      <c r="BN20" s="15"/>
      <c r="BO20" s="34">
        <f t="shared" si="22"/>
        <v>-16</v>
      </c>
      <c r="BP20" s="3"/>
      <c r="BQ20" s="31">
        <f t="shared" si="23"/>
        <v>45635</v>
      </c>
      <c r="BR20" s="31">
        <f t="shared" si="24"/>
        <v>45641</v>
      </c>
      <c r="BS20" s="32">
        <v>6</v>
      </c>
      <c r="BT20" s="15">
        <f t="shared" si="25"/>
        <v>45625</v>
      </c>
      <c r="BU20" s="15"/>
      <c r="BV20" s="7">
        <f t="shared" si="26"/>
        <v>-16</v>
      </c>
      <c r="BW20" s="11"/>
      <c r="BX20" s="15">
        <v>45641</v>
      </c>
      <c r="BY20" s="7">
        <f t="shared" si="27"/>
        <v>-16</v>
      </c>
      <c r="BZ20" s="2"/>
    </row>
    <row r="21" spans="1:78" x14ac:dyDescent="0.25">
      <c r="A21" s="21" t="s">
        <v>41</v>
      </c>
      <c r="B21" s="23"/>
      <c r="C21" s="22" t="s">
        <v>51</v>
      </c>
      <c r="D21" s="7"/>
      <c r="E21" s="30">
        <f t="shared" si="1"/>
        <v>45407</v>
      </c>
      <c r="F21" s="6">
        <v>45397</v>
      </c>
      <c r="G21" s="6"/>
      <c r="H21" s="34">
        <f t="shared" si="2"/>
        <v>-10</v>
      </c>
      <c r="I21" s="3"/>
      <c r="J21" s="30">
        <f t="shared" si="3"/>
        <v>45408</v>
      </c>
      <c r="K21" s="30">
        <f t="shared" si="4"/>
        <v>45415</v>
      </c>
      <c r="L21" s="32">
        <v>7</v>
      </c>
      <c r="M21" s="6">
        <f t="shared" si="5"/>
        <v>45404</v>
      </c>
      <c r="N21" s="6"/>
      <c r="O21" s="29">
        <f t="shared" si="6"/>
        <v>-11</v>
      </c>
      <c r="P21" s="7"/>
      <c r="Q21" s="3"/>
      <c r="R21" s="30">
        <f t="shared" si="7"/>
        <v>45416</v>
      </c>
      <c r="S21" s="30">
        <f t="shared" si="8"/>
        <v>45437</v>
      </c>
      <c r="T21" s="32">
        <v>21</v>
      </c>
      <c r="U21" s="6">
        <f t="shared" si="9"/>
        <v>45425</v>
      </c>
      <c r="V21" s="6"/>
      <c r="W21" s="29">
        <f t="shared" si="10"/>
        <v>-12</v>
      </c>
      <c r="X21" s="3"/>
      <c r="Y21" s="31"/>
      <c r="Z21" s="7"/>
      <c r="AA21" s="6"/>
      <c r="AB21" s="25"/>
      <c r="AC21" s="31">
        <f t="shared" si="28"/>
        <v>45438</v>
      </c>
      <c r="AD21" s="31">
        <f t="shared" si="29"/>
        <v>45468</v>
      </c>
      <c r="AE21" s="32">
        <v>30</v>
      </c>
      <c r="AF21" s="15">
        <f t="shared" si="11"/>
        <v>45455</v>
      </c>
      <c r="AG21" s="15"/>
      <c r="AH21" s="34">
        <f t="shared" si="12"/>
        <v>-13</v>
      </c>
      <c r="AI21" s="3"/>
      <c r="AJ21" s="31">
        <f t="shared" si="30"/>
        <v>45469</v>
      </c>
      <c r="AK21" s="31">
        <f t="shared" si="31"/>
        <v>45483</v>
      </c>
      <c r="AL21" s="32">
        <v>14</v>
      </c>
      <c r="AM21" s="15">
        <f t="shared" si="13"/>
        <v>45469</v>
      </c>
      <c r="AN21" s="15"/>
      <c r="AO21" s="34">
        <f t="shared" si="14"/>
        <v>-14</v>
      </c>
      <c r="AP21" s="7"/>
      <c r="AQ21" s="7"/>
      <c r="AR21" s="7"/>
      <c r="AS21" s="7"/>
      <c r="AT21" s="7"/>
      <c r="AU21" s="3"/>
      <c r="AV21" s="31">
        <f t="shared" si="32"/>
        <v>45484</v>
      </c>
      <c r="AW21" s="31">
        <f t="shared" si="33"/>
        <v>45634</v>
      </c>
      <c r="AX21" s="24">
        <v>150</v>
      </c>
      <c r="AY21" s="15">
        <f t="shared" si="15"/>
        <v>45619</v>
      </c>
      <c r="AZ21" s="15"/>
      <c r="BA21" s="7">
        <f t="shared" si="16"/>
        <v>-15</v>
      </c>
      <c r="BB21" s="3"/>
      <c r="BC21" s="31">
        <f t="shared" si="34"/>
        <v>45635</v>
      </c>
      <c r="BD21" s="31">
        <f t="shared" si="35"/>
        <v>45635</v>
      </c>
      <c r="BE21" s="32">
        <v>0</v>
      </c>
      <c r="BF21" s="15">
        <f t="shared" si="17"/>
        <v>45619</v>
      </c>
      <c r="BG21" s="15"/>
      <c r="BH21" s="34">
        <f t="shared" si="18"/>
        <v>-16</v>
      </c>
      <c r="BI21" s="3"/>
      <c r="BJ21" s="31">
        <f t="shared" si="19"/>
        <v>45635</v>
      </c>
      <c r="BK21" s="31">
        <f t="shared" si="20"/>
        <v>45635</v>
      </c>
      <c r="BL21" s="32">
        <v>0</v>
      </c>
      <c r="BM21" s="15">
        <f t="shared" si="21"/>
        <v>45619</v>
      </c>
      <c r="BN21" s="15"/>
      <c r="BO21" s="34">
        <f t="shared" si="22"/>
        <v>-16</v>
      </c>
      <c r="BP21" s="3"/>
      <c r="BQ21" s="31">
        <f t="shared" si="23"/>
        <v>45635</v>
      </c>
      <c r="BR21" s="31">
        <f t="shared" si="24"/>
        <v>45641</v>
      </c>
      <c r="BS21" s="32">
        <v>6</v>
      </c>
      <c r="BT21" s="15">
        <f t="shared" si="25"/>
        <v>45625</v>
      </c>
      <c r="BU21" s="15"/>
      <c r="BV21" s="7">
        <f t="shared" si="26"/>
        <v>-16</v>
      </c>
      <c r="BW21" s="11"/>
      <c r="BX21" s="15">
        <v>45641</v>
      </c>
      <c r="BY21" s="7">
        <f t="shared" si="27"/>
        <v>-16</v>
      </c>
      <c r="BZ21" s="2"/>
    </row>
    <row r="22" spans="1:78" x14ac:dyDescent="0.25">
      <c r="A22" s="21" t="s">
        <v>41</v>
      </c>
      <c r="B22" s="23"/>
      <c r="C22" s="22" t="s">
        <v>52</v>
      </c>
      <c r="D22" s="7"/>
      <c r="E22" s="30">
        <f t="shared" si="1"/>
        <v>45407</v>
      </c>
      <c r="F22" s="6">
        <v>45397</v>
      </c>
      <c r="G22" s="6"/>
      <c r="H22" s="34">
        <f t="shared" si="2"/>
        <v>-10</v>
      </c>
      <c r="I22" s="3"/>
      <c r="J22" s="30">
        <f t="shared" si="3"/>
        <v>45408</v>
      </c>
      <c r="K22" s="30">
        <f t="shared" si="4"/>
        <v>45415</v>
      </c>
      <c r="L22" s="32">
        <v>7</v>
      </c>
      <c r="M22" s="6">
        <f t="shared" si="5"/>
        <v>45404</v>
      </c>
      <c r="N22" s="6"/>
      <c r="O22" s="29">
        <f t="shared" si="6"/>
        <v>-11</v>
      </c>
      <c r="P22" s="7"/>
      <c r="Q22" s="3"/>
      <c r="R22" s="30">
        <f t="shared" si="7"/>
        <v>45416</v>
      </c>
      <c r="S22" s="30">
        <f t="shared" si="8"/>
        <v>45437</v>
      </c>
      <c r="T22" s="32">
        <v>21</v>
      </c>
      <c r="U22" s="6">
        <f t="shared" si="9"/>
        <v>45425</v>
      </c>
      <c r="V22" s="6"/>
      <c r="W22" s="29">
        <f t="shared" si="10"/>
        <v>-12</v>
      </c>
      <c r="X22" s="3"/>
      <c r="Y22" s="31"/>
      <c r="Z22" s="7"/>
      <c r="AA22" s="6"/>
      <c r="AB22" s="25"/>
      <c r="AC22" s="31">
        <f t="shared" si="28"/>
        <v>45438</v>
      </c>
      <c r="AD22" s="31">
        <f t="shared" si="29"/>
        <v>45468</v>
      </c>
      <c r="AE22" s="32">
        <v>30</v>
      </c>
      <c r="AF22" s="15">
        <f t="shared" si="11"/>
        <v>45455</v>
      </c>
      <c r="AG22" s="15"/>
      <c r="AH22" s="34">
        <f t="shared" si="12"/>
        <v>-13</v>
      </c>
      <c r="AI22" s="3"/>
      <c r="AJ22" s="31">
        <f t="shared" si="30"/>
        <v>45469</v>
      </c>
      <c r="AK22" s="31">
        <f t="shared" si="31"/>
        <v>45483</v>
      </c>
      <c r="AL22" s="32">
        <v>14</v>
      </c>
      <c r="AM22" s="15">
        <f t="shared" si="13"/>
        <v>45469</v>
      </c>
      <c r="AN22" s="15"/>
      <c r="AO22" s="34">
        <f t="shared" si="14"/>
        <v>-14</v>
      </c>
      <c r="AP22" s="7"/>
      <c r="AQ22" s="7"/>
      <c r="AR22" s="7"/>
      <c r="AS22" s="7"/>
      <c r="AT22" s="7"/>
      <c r="AU22" s="3"/>
      <c r="AV22" s="31">
        <f t="shared" si="32"/>
        <v>45484</v>
      </c>
      <c r="AW22" s="31">
        <f t="shared" si="33"/>
        <v>45634</v>
      </c>
      <c r="AX22" s="24">
        <v>150</v>
      </c>
      <c r="AY22" s="15">
        <f t="shared" si="15"/>
        <v>45619</v>
      </c>
      <c r="AZ22" s="15"/>
      <c r="BA22" s="7">
        <f t="shared" si="16"/>
        <v>-15</v>
      </c>
      <c r="BB22" s="3"/>
      <c r="BC22" s="31">
        <f t="shared" si="34"/>
        <v>45635</v>
      </c>
      <c r="BD22" s="31">
        <f t="shared" si="35"/>
        <v>45635</v>
      </c>
      <c r="BE22" s="32">
        <v>0</v>
      </c>
      <c r="BF22" s="15">
        <f t="shared" si="17"/>
        <v>45619</v>
      </c>
      <c r="BG22" s="15"/>
      <c r="BH22" s="34">
        <f t="shared" si="18"/>
        <v>-16</v>
      </c>
      <c r="BI22" s="3"/>
      <c r="BJ22" s="31">
        <f t="shared" si="19"/>
        <v>45635</v>
      </c>
      <c r="BK22" s="31">
        <f t="shared" si="20"/>
        <v>45635</v>
      </c>
      <c r="BL22" s="32">
        <v>0</v>
      </c>
      <c r="BM22" s="15">
        <f t="shared" si="21"/>
        <v>45619</v>
      </c>
      <c r="BN22" s="15"/>
      <c r="BO22" s="34">
        <f t="shared" si="22"/>
        <v>-16</v>
      </c>
      <c r="BP22" s="3"/>
      <c r="BQ22" s="31">
        <f t="shared" si="23"/>
        <v>45635</v>
      </c>
      <c r="BR22" s="31">
        <f t="shared" si="24"/>
        <v>45641</v>
      </c>
      <c r="BS22" s="32">
        <v>6</v>
      </c>
      <c r="BT22" s="15">
        <f t="shared" si="25"/>
        <v>45625</v>
      </c>
      <c r="BU22" s="15"/>
      <c r="BV22" s="7">
        <f t="shared" si="26"/>
        <v>-16</v>
      </c>
      <c r="BW22" s="11"/>
      <c r="BX22" s="15">
        <v>45641</v>
      </c>
      <c r="BY22" s="7">
        <f t="shared" si="27"/>
        <v>-16</v>
      </c>
      <c r="BZ22" s="2"/>
    </row>
    <row r="23" spans="1:78" x14ac:dyDescent="0.25">
      <c r="A23" s="21" t="s">
        <v>41</v>
      </c>
      <c r="B23" s="23"/>
      <c r="C23" s="22" t="s">
        <v>53</v>
      </c>
      <c r="D23" s="7"/>
      <c r="E23" s="30">
        <f t="shared" si="1"/>
        <v>45407</v>
      </c>
      <c r="F23" s="6">
        <v>45397</v>
      </c>
      <c r="G23" s="6"/>
      <c r="H23" s="34">
        <f t="shared" si="2"/>
        <v>-10</v>
      </c>
      <c r="I23" s="3"/>
      <c r="J23" s="30">
        <f t="shared" si="3"/>
        <v>45408</v>
      </c>
      <c r="K23" s="30">
        <f t="shared" si="4"/>
        <v>45415</v>
      </c>
      <c r="L23" s="32">
        <v>7</v>
      </c>
      <c r="M23" s="6">
        <f t="shared" si="5"/>
        <v>45404</v>
      </c>
      <c r="N23" s="6"/>
      <c r="O23" s="29">
        <f t="shared" si="6"/>
        <v>-11</v>
      </c>
      <c r="P23" s="7"/>
      <c r="Q23" s="3"/>
      <c r="R23" s="30">
        <f t="shared" si="7"/>
        <v>45416</v>
      </c>
      <c r="S23" s="30">
        <f t="shared" si="8"/>
        <v>45437</v>
      </c>
      <c r="T23" s="32">
        <v>21</v>
      </c>
      <c r="U23" s="6">
        <f t="shared" si="9"/>
        <v>45425</v>
      </c>
      <c r="V23" s="6"/>
      <c r="W23" s="29">
        <f t="shared" si="10"/>
        <v>-12</v>
      </c>
      <c r="X23" s="3"/>
      <c r="Y23" s="31"/>
      <c r="Z23" s="7"/>
      <c r="AA23" s="6"/>
      <c r="AB23" s="25"/>
      <c r="AC23" s="31">
        <f t="shared" si="28"/>
        <v>45438</v>
      </c>
      <c r="AD23" s="31">
        <f t="shared" si="29"/>
        <v>45468</v>
      </c>
      <c r="AE23" s="32">
        <v>30</v>
      </c>
      <c r="AF23" s="15">
        <f t="shared" si="11"/>
        <v>45455</v>
      </c>
      <c r="AG23" s="15"/>
      <c r="AH23" s="34">
        <f t="shared" si="12"/>
        <v>-13</v>
      </c>
      <c r="AI23" s="3"/>
      <c r="AJ23" s="31">
        <f t="shared" si="30"/>
        <v>45469</v>
      </c>
      <c r="AK23" s="31">
        <f t="shared" si="31"/>
        <v>45483</v>
      </c>
      <c r="AL23" s="32">
        <v>14</v>
      </c>
      <c r="AM23" s="15">
        <f t="shared" si="13"/>
        <v>45469</v>
      </c>
      <c r="AN23" s="15"/>
      <c r="AO23" s="34">
        <f t="shared" si="14"/>
        <v>-14</v>
      </c>
      <c r="AP23" s="7"/>
      <c r="AQ23" s="7"/>
      <c r="AR23" s="7"/>
      <c r="AS23" s="7"/>
      <c r="AT23" s="7"/>
      <c r="AU23" s="3"/>
      <c r="AV23" s="31">
        <f t="shared" si="32"/>
        <v>45484</v>
      </c>
      <c r="AW23" s="31">
        <f t="shared" si="33"/>
        <v>45634</v>
      </c>
      <c r="AX23" s="24">
        <v>150</v>
      </c>
      <c r="AY23" s="15">
        <f t="shared" si="15"/>
        <v>45619</v>
      </c>
      <c r="AZ23" s="15"/>
      <c r="BA23" s="7">
        <f t="shared" si="16"/>
        <v>-15</v>
      </c>
      <c r="BB23" s="3"/>
      <c r="BC23" s="31">
        <f t="shared" si="34"/>
        <v>45635</v>
      </c>
      <c r="BD23" s="31">
        <f t="shared" si="35"/>
        <v>45635</v>
      </c>
      <c r="BE23" s="32">
        <v>0</v>
      </c>
      <c r="BF23" s="15">
        <f t="shared" si="17"/>
        <v>45619</v>
      </c>
      <c r="BG23" s="15"/>
      <c r="BH23" s="34">
        <f t="shared" si="18"/>
        <v>-16</v>
      </c>
      <c r="BI23" s="3"/>
      <c r="BJ23" s="31">
        <f t="shared" si="19"/>
        <v>45635</v>
      </c>
      <c r="BK23" s="31">
        <f t="shared" si="20"/>
        <v>45635</v>
      </c>
      <c r="BL23" s="32">
        <v>0</v>
      </c>
      <c r="BM23" s="15">
        <f t="shared" si="21"/>
        <v>45619</v>
      </c>
      <c r="BN23" s="15"/>
      <c r="BO23" s="34">
        <f t="shared" si="22"/>
        <v>-16</v>
      </c>
      <c r="BP23" s="3"/>
      <c r="BQ23" s="31">
        <f t="shared" si="23"/>
        <v>45635</v>
      </c>
      <c r="BR23" s="31">
        <f t="shared" si="24"/>
        <v>45641</v>
      </c>
      <c r="BS23" s="32">
        <v>6</v>
      </c>
      <c r="BT23" s="15">
        <f t="shared" si="25"/>
        <v>45625</v>
      </c>
      <c r="BU23" s="15"/>
      <c r="BV23" s="7">
        <f t="shared" si="26"/>
        <v>-16</v>
      </c>
      <c r="BW23" s="11"/>
      <c r="BX23" s="15">
        <v>45641</v>
      </c>
      <c r="BY23" s="7">
        <f t="shared" si="27"/>
        <v>-16</v>
      </c>
      <c r="BZ23" s="2"/>
    </row>
    <row r="24" spans="1:78" x14ac:dyDescent="0.25">
      <c r="A24" s="21" t="s">
        <v>41</v>
      </c>
      <c r="B24" s="23"/>
      <c r="C24" s="22" t="s">
        <v>54</v>
      </c>
      <c r="D24" s="7"/>
      <c r="E24" s="30">
        <f t="shared" si="1"/>
        <v>45467</v>
      </c>
      <c r="F24" s="6">
        <v>45397</v>
      </c>
      <c r="G24" s="6"/>
      <c r="H24" s="34">
        <f t="shared" si="2"/>
        <v>-70</v>
      </c>
      <c r="I24" s="3"/>
      <c r="J24" s="30">
        <f t="shared" si="3"/>
        <v>45468</v>
      </c>
      <c r="K24" s="30">
        <f t="shared" si="4"/>
        <v>45475</v>
      </c>
      <c r="L24" s="32">
        <v>7</v>
      </c>
      <c r="M24" s="6">
        <f t="shared" si="5"/>
        <v>45404</v>
      </c>
      <c r="N24" s="6"/>
      <c r="O24" s="29">
        <f t="shared" si="6"/>
        <v>-71</v>
      </c>
      <c r="P24" s="7"/>
      <c r="Q24" s="3"/>
      <c r="R24" s="30">
        <f t="shared" si="7"/>
        <v>45476</v>
      </c>
      <c r="S24" s="30">
        <f t="shared" si="8"/>
        <v>45497</v>
      </c>
      <c r="T24" s="32">
        <v>21</v>
      </c>
      <c r="U24" s="6">
        <f t="shared" si="9"/>
        <v>45425</v>
      </c>
      <c r="V24" s="6"/>
      <c r="W24" s="29">
        <f t="shared" si="10"/>
        <v>-72</v>
      </c>
      <c r="X24" s="3"/>
      <c r="Y24" s="31"/>
      <c r="Z24" s="7"/>
      <c r="AA24" s="6"/>
      <c r="AB24" s="25"/>
      <c r="AC24" s="31">
        <f t="shared" si="28"/>
        <v>45498</v>
      </c>
      <c r="AD24" s="31">
        <f t="shared" si="29"/>
        <v>45528</v>
      </c>
      <c r="AE24" s="32">
        <v>30</v>
      </c>
      <c r="AF24" s="15">
        <f t="shared" si="11"/>
        <v>45455</v>
      </c>
      <c r="AG24" s="15"/>
      <c r="AH24" s="34">
        <f t="shared" si="12"/>
        <v>-73</v>
      </c>
      <c r="AI24" s="3"/>
      <c r="AJ24" s="31">
        <f t="shared" si="30"/>
        <v>45529</v>
      </c>
      <c r="AK24" s="31">
        <f t="shared" si="31"/>
        <v>45543</v>
      </c>
      <c r="AL24" s="32">
        <v>14</v>
      </c>
      <c r="AM24" s="15">
        <f t="shared" si="13"/>
        <v>45469</v>
      </c>
      <c r="AN24" s="15"/>
      <c r="AO24" s="34">
        <f t="shared" si="14"/>
        <v>-74</v>
      </c>
      <c r="AP24" s="7"/>
      <c r="AQ24" s="7"/>
      <c r="AR24" s="7"/>
      <c r="AS24" s="7"/>
      <c r="AT24" s="7"/>
      <c r="AU24" s="3"/>
      <c r="AV24" s="31">
        <f t="shared" si="32"/>
        <v>45544</v>
      </c>
      <c r="AW24" s="31">
        <f t="shared" si="33"/>
        <v>45634</v>
      </c>
      <c r="AX24" s="24">
        <v>90</v>
      </c>
      <c r="AY24" s="15">
        <f t="shared" si="15"/>
        <v>45559</v>
      </c>
      <c r="AZ24" s="15"/>
      <c r="BA24" s="7">
        <f t="shared" si="16"/>
        <v>-75</v>
      </c>
      <c r="BB24" s="3"/>
      <c r="BC24" s="31">
        <f t="shared" si="34"/>
        <v>45635</v>
      </c>
      <c r="BD24" s="31">
        <f t="shared" si="35"/>
        <v>45635</v>
      </c>
      <c r="BE24" s="32">
        <v>0</v>
      </c>
      <c r="BF24" s="15">
        <f t="shared" si="17"/>
        <v>45559</v>
      </c>
      <c r="BG24" s="15"/>
      <c r="BH24" s="34">
        <f t="shared" si="18"/>
        <v>-76</v>
      </c>
      <c r="BI24" s="3"/>
      <c r="BJ24" s="31">
        <f t="shared" si="19"/>
        <v>45635</v>
      </c>
      <c r="BK24" s="31">
        <f t="shared" si="20"/>
        <v>45635</v>
      </c>
      <c r="BL24" s="32">
        <v>0</v>
      </c>
      <c r="BM24" s="15">
        <f t="shared" si="21"/>
        <v>45559</v>
      </c>
      <c r="BN24" s="15"/>
      <c r="BO24" s="34">
        <f t="shared" si="22"/>
        <v>-76</v>
      </c>
      <c r="BP24" s="3"/>
      <c r="BQ24" s="31">
        <f t="shared" si="23"/>
        <v>45635</v>
      </c>
      <c r="BR24" s="31">
        <f t="shared" si="24"/>
        <v>45641</v>
      </c>
      <c r="BS24" s="32">
        <v>6</v>
      </c>
      <c r="BT24" s="15">
        <f t="shared" si="25"/>
        <v>45565</v>
      </c>
      <c r="BU24" s="15"/>
      <c r="BV24" s="7">
        <f t="shared" si="26"/>
        <v>-76</v>
      </c>
      <c r="BW24" s="11"/>
      <c r="BX24" s="15">
        <v>45641</v>
      </c>
      <c r="BY24" s="7">
        <f t="shared" si="27"/>
        <v>-76</v>
      </c>
      <c r="BZ24" s="2"/>
    </row>
    <row r="25" spans="1:78" x14ac:dyDescent="0.25">
      <c r="A25" s="21" t="s">
        <v>41</v>
      </c>
      <c r="B25" s="23"/>
      <c r="C25" s="22" t="s">
        <v>55</v>
      </c>
      <c r="D25" s="7"/>
      <c r="E25" s="30">
        <f t="shared" si="1"/>
        <v>45407</v>
      </c>
      <c r="F25" s="6">
        <v>45397</v>
      </c>
      <c r="G25" s="6"/>
      <c r="H25" s="34">
        <f t="shared" si="2"/>
        <v>-10</v>
      </c>
      <c r="I25" s="3"/>
      <c r="J25" s="30">
        <f t="shared" si="3"/>
        <v>45408</v>
      </c>
      <c r="K25" s="30">
        <f t="shared" si="4"/>
        <v>45415</v>
      </c>
      <c r="L25" s="32">
        <v>7</v>
      </c>
      <c r="M25" s="6">
        <f t="shared" si="5"/>
        <v>45404</v>
      </c>
      <c r="N25" s="6"/>
      <c r="O25" s="29">
        <f t="shared" si="6"/>
        <v>-11</v>
      </c>
      <c r="P25" s="7"/>
      <c r="Q25" s="3"/>
      <c r="R25" s="30">
        <f t="shared" si="7"/>
        <v>45416</v>
      </c>
      <c r="S25" s="30">
        <f t="shared" si="8"/>
        <v>45437</v>
      </c>
      <c r="T25" s="32">
        <v>21</v>
      </c>
      <c r="U25" s="6">
        <f t="shared" si="9"/>
        <v>45425</v>
      </c>
      <c r="V25" s="6"/>
      <c r="W25" s="29">
        <f t="shared" si="10"/>
        <v>-12</v>
      </c>
      <c r="X25" s="3"/>
      <c r="Y25" s="31"/>
      <c r="Z25" s="7"/>
      <c r="AA25" s="6"/>
      <c r="AB25" s="25"/>
      <c r="AC25" s="31">
        <f t="shared" si="28"/>
        <v>45438</v>
      </c>
      <c r="AD25" s="31">
        <f t="shared" si="29"/>
        <v>45468</v>
      </c>
      <c r="AE25" s="32">
        <v>30</v>
      </c>
      <c r="AF25" s="15">
        <f t="shared" si="11"/>
        <v>45455</v>
      </c>
      <c r="AG25" s="15"/>
      <c r="AH25" s="34">
        <f t="shared" si="12"/>
        <v>-13</v>
      </c>
      <c r="AI25" s="3"/>
      <c r="AJ25" s="31">
        <f t="shared" si="30"/>
        <v>45469</v>
      </c>
      <c r="AK25" s="31">
        <f t="shared" si="31"/>
        <v>45483</v>
      </c>
      <c r="AL25" s="32">
        <v>14</v>
      </c>
      <c r="AM25" s="15">
        <f t="shared" si="13"/>
        <v>45469</v>
      </c>
      <c r="AN25" s="15"/>
      <c r="AO25" s="34">
        <f t="shared" si="14"/>
        <v>-14</v>
      </c>
      <c r="AP25" s="7"/>
      <c r="AQ25" s="7"/>
      <c r="AR25" s="7"/>
      <c r="AS25" s="7"/>
      <c r="AT25" s="7"/>
      <c r="AU25" s="3"/>
      <c r="AV25" s="31">
        <f t="shared" si="32"/>
        <v>45484</v>
      </c>
      <c r="AW25" s="31">
        <f t="shared" si="33"/>
        <v>45634</v>
      </c>
      <c r="AX25" s="24">
        <v>150</v>
      </c>
      <c r="AY25" s="15">
        <f t="shared" si="15"/>
        <v>45619</v>
      </c>
      <c r="AZ25" s="15"/>
      <c r="BA25" s="7">
        <f t="shared" si="16"/>
        <v>-15</v>
      </c>
      <c r="BB25" s="3"/>
      <c r="BC25" s="31">
        <f t="shared" si="34"/>
        <v>45635</v>
      </c>
      <c r="BD25" s="31">
        <f t="shared" si="35"/>
        <v>45635</v>
      </c>
      <c r="BE25" s="32">
        <v>0</v>
      </c>
      <c r="BF25" s="15">
        <f t="shared" si="17"/>
        <v>45619</v>
      </c>
      <c r="BG25" s="15"/>
      <c r="BH25" s="34">
        <f t="shared" si="18"/>
        <v>-16</v>
      </c>
      <c r="BI25" s="3"/>
      <c r="BJ25" s="31">
        <f t="shared" si="19"/>
        <v>45635</v>
      </c>
      <c r="BK25" s="31">
        <f t="shared" si="20"/>
        <v>45635</v>
      </c>
      <c r="BL25" s="32">
        <v>0</v>
      </c>
      <c r="BM25" s="15">
        <f t="shared" si="21"/>
        <v>45619</v>
      </c>
      <c r="BN25" s="15"/>
      <c r="BO25" s="34">
        <f t="shared" si="22"/>
        <v>-16</v>
      </c>
      <c r="BP25" s="3"/>
      <c r="BQ25" s="31">
        <f t="shared" si="23"/>
        <v>45635</v>
      </c>
      <c r="BR25" s="31">
        <f t="shared" si="24"/>
        <v>45641</v>
      </c>
      <c r="BS25" s="32">
        <v>6</v>
      </c>
      <c r="BT25" s="15">
        <f t="shared" si="25"/>
        <v>45625</v>
      </c>
      <c r="BU25" s="15"/>
      <c r="BV25" s="7">
        <f t="shared" si="26"/>
        <v>-16</v>
      </c>
      <c r="BW25" s="11"/>
      <c r="BX25" s="15">
        <v>45641</v>
      </c>
      <c r="BY25" s="7">
        <f t="shared" si="27"/>
        <v>-16</v>
      </c>
      <c r="BZ25" s="2"/>
    </row>
    <row r="26" spans="1:78" x14ac:dyDescent="0.25">
      <c r="A26" s="21" t="s">
        <v>41</v>
      </c>
      <c r="B26" s="23"/>
      <c r="C26" s="22" t="s">
        <v>56</v>
      </c>
      <c r="D26" s="7"/>
      <c r="E26" s="30">
        <f t="shared" si="1"/>
        <v>45377</v>
      </c>
      <c r="F26" s="6">
        <v>45397</v>
      </c>
      <c r="G26" s="6"/>
      <c r="H26" s="34">
        <f t="shared" si="2"/>
        <v>20</v>
      </c>
      <c r="I26" s="3"/>
      <c r="J26" s="30">
        <f t="shared" si="3"/>
        <v>45378</v>
      </c>
      <c r="K26" s="30">
        <f t="shared" si="4"/>
        <v>45385</v>
      </c>
      <c r="L26" s="32">
        <v>7</v>
      </c>
      <c r="M26" s="6">
        <f t="shared" si="5"/>
        <v>45404</v>
      </c>
      <c r="N26" s="6"/>
      <c r="O26" s="29">
        <f t="shared" si="6"/>
        <v>19</v>
      </c>
      <c r="P26" s="7"/>
      <c r="Q26" s="3"/>
      <c r="R26" s="30">
        <f t="shared" si="7"/>
        <v>45386</v>
      </c>
      <c r="S26" s="30">
        <f t="shared" si="8"/>
        <v>45407</v>
      </c>
      <c r="T26" s="32">
        <v>21</v>
      </c>
      <c r="U26" s="6">
        <f t="shared" si="9"/>
        <v>45425</v>
      </c>
      <c r="V26" s="6"/>
      <c r="W26" s="29">
        <f t="shared" si="10"/>
        <v>18</v>
      </c>
      <c r="X26" s="3"/>
      <c r="Y26" s="31"/>
      <c r="Z26" s="7"/>
      <c r="AA26" s="6"/>
      <c r="AB26" s="25"/>
      <c r="AC26" s="31">
        <f t="shared" si="28"/>
        <v>45408</v>
      </c>
      <c r="AD26" s="31">
        <f t="shared" si="29"/>
        <v>45438</v>
      </c>
      <c r="AE26" s="32">
        <v>30</v>
      </c>
      <c r="AF26" s="15">
        <f t="shared" si="11"/>
        <v>45455</v>
      </c>
      <c r="AG26" s="15"/>
      <c r="AH26" s="34">
        <f t="shared" si="12"/>
        <v>17</v>
      </c>
      <c r="AI26" s="3"/>
      <c r="AJ26" s="31">
        <f t="shared" si="30"/>
        <v>45439</v>
      </c>
      <c r="AK26" s="31">
        <f t="shared" si="31"/>
        <v>45453</v>
      </c>
      <c r="AL26" s="32">
        <v>14</v>
      </c>
      <c r="AM26" s="15">
        <f t="shared" si="13"/>
        <v>45469</v>
      </c>
      <c r="AN26" s="15"/>
      <c r="AO26" s="34">
        <f t="shared" si="14"/>
        <v>16</v>
      </c>
      <c r="AP26" s="7"/>
      <c r="AQ26" s="7"/>
      <c r="AR26" s="7"/>
      <c r="AS26" s="7"/>
      <c r="AT26" s="7"/>
      <c r="AU26" s="3"/>
      <c r="AV26" s="31">
        <f t="shared" si="32"/>
        <v>45454</v>
      </c>
      <c r="AW26" s="31">
        <f t="shared" si="33"/>
        <v>45634</v>
      </c>
      <c r="AX26" s="24">
        <v>180</v>
      </c>
      <c r="AY26" s="15">
        <f t="shared" si="15"/>
        <v>45649</v>
      </c>
      <c r="AZ26" s="15"/>
      <c r="BA26" s="7">
        <f t="shared" si="16"/>
        <v>15</v>
      </c>
      <c r="BB26" s="3"/>
      <c r="BC26" s="31">
        <f t="shared" si="34"/>
        <v>45635</v>
      </c>
      <c r="BD26" s="31">
        <f t="shared" si="35"/>
        <v>45635</v>
      </c>
      <c r="BE26" s="32">
        <v>0</v>
      </c>
      <c r="BF26" s="15">
        <f t="shared" si="17"/>
        <v>45649</v>
      </c>
      <c r="BG26" s="15"/>
      <c r="BH26" s="34">
        <f t="shared" si="18"/>
        <v>14</v>
      </c>
      <c r="BI26" s="3"/>
      <c r="BJ26" s="31">
        <f t="shared" si="19"/>
        <v>45635</v>
      </c>
      <c r="BK26" s="31">
        <f t="shared" si="20"/>
        <v>45635</v>
      </c>
      <c r="BL26" s="32">
        <v>0</v>
      </c>
      <c r="BM26" s="15">
        <f t="shared" si="21"/>
        <v>45649</v>
      </c>
      <c r="BN26" s="15"/>
      <c r="BO26" s="34">
        <f t="shared" si="22"/>
        <v>14</v>
      </c>
      <c r="BP26" s="3"/>
      <c r="BQ26" s="31">
        <f t="shared" si="23"/>
        <v>45635</v>
      </c>
      <c r="BR26" s="31">
        <f t="shared" si="24"/>
        <v>45641</v>
      </c>
      <c r="BS26" s="32">
        <v>6</v>
      </c>
      <c r="BT26" s="15">
        <f t="shared" si="25"/>
        <v>45655</v>
      </c>
      <c r="BU26" s="15"/>
      <c r="BV26" s="7">
        <f t="shared" si="26"/>
        <v>14</v>
      </c>
      <c r="BW26" s="11"/>
      <c r="BX26" s="15">
        <v>45641</v>
      </c>
      <c r="BY26" s="7">
        <f t="shared" si="27"/>
        <v>14</v>
      </c>
      <c r="BZ26" s="2"/>
    </row>
    <row r="27" spans="1:78" x14ac:dyDescent="0.25">
      <c r="A27" s="21" t="s">
        <v>41</v>
      </c>
      <c r="B27" s="23"/>
      <c r="C27" s="22" t="s">
        <v>57</v>
      </c>
      <c r="D27" s="7"/>
      <c r="E27" s="30">
        <f t="shared" si="1"/>
        <v>45407</v>
      </c>
      <c r="F27" s="6">
        <v>45397</v>
      </c>
      <c r="G27" s="6"/>
      <c r="H27" s="34">
        <f t="shared" si="2"/>
        <v>-10</v>
      </c>
      <c r="I27" s="3"/>
      <c r="J27" s="30">
        <f t="shared" si="3"/>
        <v>45408</v>
      </c>
      <c r="K27" s="30">
        <f t="shared" si="4"/>
        <v>45415</v>
      </c>
      <c r="L27" s="32">
        <v>7</v>
      </c>
      <c r="M27" s="6">
        <f t="shared" si="5"/>
        <v>45404</v>
      </c>
      <c r="N27" s="6"/>
      <c r="O27" s="29">
        <f t="shared" si="6"/>
        <v>-11</v>
      </c>
      <c r="P27" s="7"/>
      <c r="Q27" s="3"/>
      <c r="R27" s="30">
        <f t="shared" si="7"/>
        <v>45416</v>
      </c>
      <c r="S27" s="30">
        <f t="shared" si="8"/>
        <v>45437</v>
      </c>
      <c r="T27" s="32">
        <v>21</v>
      </c>
      <c r="U27" s="6">
        <f t="shared" si="9"/>
        <v>45425</v>
      </c>
      <c r="V27" s="6"/>
      <c r="W27" s="29">
        <f t="shared" si="10"/>
        <v>-12</v>
      </c>
      <c r="X27" s="3"/>
      <c r="Y27" s="31"/>
      <c r="Z27" s="7"/>
      <c r="AA27" s="6"/>
      <c r="AB27" s="25"/>
      <c r="AC27" s="31">
        <f t="shared" si="28"/>
        <v>45438</v>
      </c>
      <c r="AD27" s="31">
        <f t="shared" si="29"/>
        <v>45468</v>
      </c>
      <c r="AE27" s="32">
        <v>30</v>
      </c>
      <c r="AF27" s="15">
        <f t="shared" si="11"/>
        <v>45455</v>
      </c>
      <c r="AG27" s="15"/>
      <c r="AH27" s="34">
        <f t="shared" si="12"/>
        <v>-13</v>
      </c>
      <c r="AI27" s="3"/>
      <c r="AJ27" s="31">
        <f t="shared" si="30"/>
        <v>45469</v>
      </c>
      <c r="AK27" s="31">
        <f t="shared" si="31"/>
        <v>45483</v>
      </c>
      <c r="AL27" s="32">
        <v>14</v>
      </c>
      <c r="AM27" s="15">
        <f t="shared" si="13"/>
        <v>45469</v>
      </c>
      <c r="AN27" s="15"/>
      <c r="AO27" s="34">
        <f t="shared" si="14"/>
        <v>-14</v>
      </c>
      <c r="AP27" s="7"/>
      <c r="AQ27" s="7"/>
      <c r="AR27" s="7"/>
      <c r="AS27" s="7"/>
      <c r="AT27" s="7"/>
      <c r="AU27" s="3"/>
      <c r="AV27" s="31">
        <f t="shared" si="32"/>
        <v>45484</v>
      </c>
      <c r="AW27" s="31">
        <f t="shared" si="33"/>
        <v>45634</v>
      </c>
      <c r="AX27" s="24">
        <v>150</v>
      </c>
      <c r="AY27" s="15">
        <f t="shared" si="15"/>
        <v>45619</v>
      </c>
      <c r="AZ27" s="15"/>
      <c r="BA27" s="7">
        <f t="shared" si="16"/>
        <v>-15</v>
      </c>
      <c r="BB27" s="3"/>
      <c r="BC27" s="31">
        <f t="shared" si="34"/>
        <v>45635</v>
      </c>
      <c r="BD27" s="31">
        <f t="shared" si="35"/>
        <v>45635</v>
      </c>
      <c r="BE27" s="32">
        <v>0</v>
      </c>
      <c r="BF27" s="15">
        <f t="shared" si="17"/>
        <v>45619</v>
      </c>
      <c r="BG27" s="15"/>
      <c r="BH27" s="34">
        <f t="shared" si="18"/>
        <v>-16</v>
      </c>
      <c r="BI27" s="3"/>
      <c r="BJ27" s="31">
        <f t="shared" si="19"/>
        <v>45635</v>
      </c>
      <c r="BK27" s="31">
        <f t="shared" si="20"/>
        <v>45635</v>
      </c>
      <c r="BL27" s="32">
        <v>0</v>
      </c>
      <c r="BM27" s="15">
        <f t="shared" si="21"/>
        <v>45619</v>
      </c>
      <c r="BN27" s="15"/>
      <c r="BO27" s="34">
        <f t="shared" si="22"/>
        <v>-16</v>
      </c>
      <c r="BP27" s="3"/>
      <c r="BQ27" s="31">
        <f t="shared" si="23"/>
        <v>45635</v>
      </c>
      <c r="BR27" s="31">
        <f t="shared" si="24"/>
        <v>45641</v>
      </c>
      <c r="BS27" s="32">
        <v>6</v>
      </c>
      <c r="BT27" s="15">
        <f t="shared" si="25"/>
        <v>45625</v>
      </c>
      <c r="BU27" s="15"/>
      <c r="BV27" s="7">
        <f t="shared" si="26"/>
        <v>-16</v>
      </c>
      <c r="BW27" s="11"/>
      <c r="BX27" s="15">
        <v>45641</v>
      </c>
      <c r="BY27" s="7">
        <f t="shared" si="27"/>
        <v>-16</v>
      </c>
      <c r="BZ27" s="2"/>
    </row>
    <row r="28" spans="1:78" x14ac:dyDescent="0.25">
      <c r="A28" s="21" t="s">
        <v>41</v>
      </c>
      <c r="B28" s="23"/>
      <c r="C28" s="22" t="s">
        <v>58</v>
      </c>
      <c r="D28" s="7"/>
      <c r="E28" s="30">
        <f t="shared" si="1"/>
        <v>45467</v>
      </c>
      <c r="F28" s="6">
        <v>45397</v>
      </c>
      <c r="G28" s="6"/>
      <c r="H28" s="34">
        <f t="shared" si="2"/>
        <v>-70</v>
      </c>
      <c r="I28" s="3"/>
      <c r="J28" s="30">
        <f t="shared" si="3"/>
        <v>45468</v>
      </c>
      <c r="K28" s="30">
        <f t="shared" si="4"/>
        <v>45475</v>
      </c>
      <c r="L28" s="32">
        <v>7</v>
      </c>
      <c r="M28" s="6">
        <f t="shared" si="5"/>
        <v>45404</v>
      </c>
      <c r="N28" s="6"/>
      <c r="O28" s="29">
        <f t="shared" si="6"/>
        <v>-71</v>
      </c>
      <c r="P28" s="7"/>
      <c r="Q28" s="3"/>
      <c r="R28" s="30">
        <f t="shared" si="7"/>
        <v>45476</v>
      </c>
      <c r="S28" s="30">
        <f t="shared" si="8"/>
        <v>45497</v>
      </c>
      <c r="T28" s="32">
        <v>21</v>
      </c>
      <c r="U28" s="6">
        <f t="shared" si="9"/>
        <v>45425</v>
      </c>
      <c r="V28" s="6"/>
      <c r="W28" s="29">
        <f t="shared" si="10"/>
        <v>-72</v>
      </c>
      <c r="X28" s="3"/>
      <c r="Y28" s="31"/>
      <c r="Z28" s="7"/>
      <c r="AA28" s="6"/>
      <c r="AB28" s="25"/>
      <c r="AC28" s="31">
        <f t="shared" si="28"/>
        <v>45498</v>
      </c>
      <c r="AD28" s="31">
        <f t="shared" si="29"/>
        <v>45528</v>
      </c>
      <c r="AE28" s="32">
        <v>30</v>
      </c>
      <c r="AF28" s="15">
        <f t="shared" si="11"/>
        <v>45455</v>
      </c>
      <c r="AG28" s="15"/>
      <c r="AH28" s="34">
        <f t="shared" si="12"/>
        <v>-73</v>
      </c>
      <c r="AI28" s="3"/>
      <c r="AJ28" s="31">
        <f t="shared" si="30"/>
        <v>45529</v>
      </c>
      <c r="AK28" s="31">
        <f t="shared" si="31"/>
        <v>45543</v>
      </c>
      <c r="AL28" s="32">
        <v>14</v>
      </c>
      <c r="AM28" s="15">
        <f t="shared" si="13"/>
        <v>45469</v>
      </c>
      <c r="AN28" s="15"/>
      <c r="AO28" s="34">
        <f t="shared" si="14"/>
        <v>-74</v>
      </c>
      <c r="AP28" s="7"/>
      <c r="AQ28" s="7"/>
      <c r="AR28" s="7"/>
      <c r="AS28" s="7"/>
      <c r="AT28" s="7"/>
      <c r="AU28" s="3"/>
      <c r="AV28" s="31">
        <f t="shared" si="32"/>
        <v>45544</v>
      </c>
      <c r="AW28" s="31">
        <f t="shared" si="33"/>
        <v>45634</v>
      </c>
      <c r="AX28" s="24">
        <v>90</v>
      </c>
      <c r="AY28" s="15">
        <f t="shared" si="15"/>
        <v>45559</v>
      </c>
      <c r="AZ28" s="15"/>
      <c r="BA28" s="7">
        <f t="shared" si="16"/>
        <v>-75</v>
      </c>
      <c r="BB28" s="3"/>
      <c r="BC28" s="31">
        <f t="shared" si="34"/>
        <v>45635</v>
      </c>
      <c r="BD28" s="31">
        <f t="shared" si="35"/>
        <v>45635</v>
      </c>
      <c r="BE28" s="32">
        <v>0</v>
      </c>
      <c r="BF28" s="15">
        <f t="shared" si="17"/>
        <v>45559</v>
      </c>
      <c r="BG28" s="15"/>
      <c r="BH28" s="34">
        <f t="shared" si="18"/>
        <v>-76</v>
      </c>
      <c r="BI28" s="3"/>
      <c r="BJ28" s="31">
        <f t="shared" si="19"/>
        <v>45635</v>
      </c>
      <c r="BK28" s="31">
        <f t="shared" si="20"/>
        <v>45635</v>
      </c>
      <c r="BL28" s="32">
        <v>0</v>
      </c>
      <c r="BM28" s="15">
        <f t="shared" si="21"/>
        <v>45559</v>
      </c>
      <c r="BN28" s="15"/>
      <c r="BO28" s="34">
        <f t="shared" si="22"/>
        <v>-76</v>
      </c>
      <c r="BP28" s="3"/>
      <c r="BQ28" s="31">
        <f t="shared" si="23"/>
        <v>45635</v>
      </c>
      <c r="BR28" s="31">
        <f t="shared" si="24"/>
        <v>45641</v>
      </c>
      <c r="BS28" s="32">
        <v>6</v>
      </c>
      <c r="BT28" s="15">
        <f t="shared" si="25"/>
        <v>45565</v>
      </c>
      <c r="BU28" s="15"/>
      <c r="BV28" s="7">
        <f t="shared" si="26"/>
        <v>-76</v>
      </c>
      <c r="BW28" s="11"/>
      <c r="BX28" s="15">
        <v>45641</v>
      </c>
      <c r="BY28" s="7">
        <f t="shared" si="27"/>
        <v>-76</v>
      </c>
      <c r="BZ28" s="2"/>
    </row>
    <row r="29" spans="1:78" x14ac:dyDescent="0.25">
      <c r="A29" s="21" t="s">
        <v>41</v>
      </c>
      <c r="B29" s="23"/>
      <c r="C29" s="22" t="s">
        <v>59</v>
      </c>
      <c r="D29" s="7"/>
      <c r="E29" s="30">
        <f t="shared" si="1"/>
        <v>45467</v>
      </c>
      <c r="F29" s="6">
        <v>45397</v>
      </c>
      <c r="G29" s="6"/>
      <c r="H29" s="34">
        <f t="shared" si="2"/>
        <v>-70</v>
      </c>
      <c r="I29" s="3"/>
      <c r="J29" s="30">
        <f t="shared" si="3"/>
        <v>45468</v>
      </c>
      <c r="K29" s="30">
        <f t="shared" si="4"/>
        <v>45475</v>
      </c>
      <c r="L29" s="32">
        <v>7</v>
      </c>
      <c r="M29" s="6">
        <f t="shared" si="5"/>
        <v>45404</v>
      </c>
      <c r="N29" s="6"/>
      <c r="O29" s="29">
        <f t="shared" si="6"/>
        <v>-71</v>
      </c>
      <c r="P29" s="7"/>
      <c r="Q29" s="3"/>
      <c r="R29" s="30">
        <f t="shared" si="7"/>
        <v>45476</v>
      </c>
      <c r="S29" s="30">
        <f t="shared" si="8"/>
        <v>45497</v>
      </c>
      <c r="T29" s="32">
        <v>21</v>
      </c>
      <c r="U29" s="6">
        <f t="shared" si="9"/>
        <v>45425</v>
      </c>
      <c r="V29" s="6"/>
      <c r="W29" s="29">
        <f t="shared" si="10"/>
        <v>-72</v>
      </c>
      <c r="X29" s="3"/>
      <c r="Y29" s="31"/>
      <c r="Z29" s="7"/>
      <c r="AA29" s="6"/>
      <c r="AB29" s="25"/>
      <c r="AC29" s="31">
        <f t="shared" si="28"/>
        <v>45498</v>
      </c>
      <c r="AD29" s="31">
        <f t="shared" si="29"/>
        <v>45528</v>
      </c>
      <c r="AE29" s="32">
        <v>30</v>
      </c>
      <c r="AF29" s="15">
        <f t="shared" si="11"/>
        <v>45455</v>
      </c>
      <c r="AG29" s="15"/>
      <c r="AH29" s="34">
        <f t="shared" si="12"/>
        <v>-73</v>
      </c>
      <c r="AI29" s="3"/>
      <c r="AJ29" s="31">
        <f t="shared" si="30"/>
        <v>45529</v>
      </c>
      <c r="AK29" s="31">
        <f t="shared" si="31"/>
        <v>45543</v>
      </c>
      <c r="AL29" s="32">
        <v>14</v>
      </c>
      <c r="AM29" s="15">
        <f t="shared" si="13"/>
        <v>45469</v>
      </c>
      <c r="AN29" s="15"/>
      <c r="AO29" s="34">
        <f t="shared" si="14"/>
        <v>-74</v>
      </c>
      <c r="AP29" s="7"/>
      <c r="AQ29" s="7"/>
      <c r="AR29" s="7"/>
      <c r="AS29" s="7"/>
      <c r="AT29" s="7"/>
      <c r="AU29" s="3"/>
      <c r="AV29" s="31">
        <f t="shared" si="32"/>
        <v>45544</v>
      </c>
      <c r="AW29" s="31">
        <f t="shared" si="33"/>
        <v>45634</v>
      </c>
      <c r="AX29" s="24">
        <v>90</v>
      </c>
      <c r="AY29" s="15">
        <f t="shared" si="15"/>
        <v>45559</v>
      </c>
      <c r="AZ29" s="15"/>
      <c r="BA29" s="7">
        <f t="shared" si="16"/>
        <v>-75</v>
      </c>
      <c r="BB29" s="3"/>
      <c r="BC29" s="31">
        <f t="shared" si="34"/>
        <v>45635</v>
      </c>
      <c r="BD29" s="31">
        <f t="shared" si="35"/>
        <v>45635</v>
      </c>
      <c r="BE29" s="32">
        <v>0</v>
      </c>
      <c r="BF29" s="15">
        <f t="shared" si="17"/>
        <v>45559</v>
      </c>
      <c r="BG29" s="15"/>
      <c r="BH29" s="34">
        <f t="shared" si="18"/>
        <v>-76</v>
      </c>
      <c r="BI29" s="3"/>
      <c r="BJ29" s="31">
        <f t="shared" si="19"/>
        <v>45635</v>
      </c>
      <c r="BK29" s="31">
        <f t="shared" si="20"/>
        <v>45635</v>
      </c>
      <c r="BL29" s="32">
        <v>0</v>
      </c>
      <c r="BM29" s="15">
        <f t="shared" si="21"/>
        <v>45559</v>
      </c>
      <c r="BN29" s="15"/>
      <c r="BO29" s="34">
        <f t="shared" si="22"/>
        <v>-76</v>
      </c>
      <c r="BP29" s="3"/>
      <c r="BQ29" s="31">
        <f t="shared" si="23"/>
        <v>45635</v>
      </c>
      <c r="BR29" s="31">
        <f t="shared" si="24"/>
        <v>45641</v>
      </c>
      <c r="BS29" s="32">
        <v>6</v>
      </c>
      <c r="BT29" s="15">
        <f t="shared" si="25"/>
        <v>45565</v>
      </c>
      <c r="BU29" s="15"/>
      <c r="BV29" s="7">
        <f t="shared" si="26"/>
        <v>-76</v>
      </c>
      <c r="BW29" s="11"/>
      <c r="BX29" s="15">
        <v>45641</v>
      </c>
      <c r="BY29" s="7">
        <f t="shared" si="27"/>
        <v>-76</v>
      </c>
      <c r="BZ29" s="2"/>
    </row>
    <row r="30" spans="1:78" x14ac:dyDescent="0.25">
      <c r="A30" s="21" t="s">
        <v>41</v>
      </c>
      <c r="B30" s="23"/>
      <c r="C30" s="22" t="s">
        <v>60</v>
      </c>
      <c r="D30" s="7"/>
      <c r="E30" s="30">
        <f t="shared" si="1"/>
        <v>45377</v>
      </c>
      <c r="F30" s="6">
        <v>45397</v>
      </c>
      <c r="G30" s="6"/>
      <c r="H30" s="34">
        <f t="shared" si="2"/>
        <v>20</v>
      </c>
      <c r="I30" s="3"/>
      <c r="J30" s="30">
        <f t="shared" si="3"/>
        <v>45378</v>
      </c>
      <c r="K30" s="30">
        <f t="shared" si="4"/>
        <v>45385</v>
      </c>
      <c r="L30" s="32">
        <v>7</v>
      </c>
      <c r="M30" s="6">
        <f t="shared" si="5"/>
        <v>45404</v>
      </c>
      <c r="N30" s="6"/>
      <c r="O30" s="29">
        <f t="shared" si="6"/>
        <v>19</v>
      </c>
      <c r="P30" s="7"/>
      <c r="Q30" s="3"/>
      <c r="R30" s="30">
        <f t="shared" si="7"/>
        <v>45386</v>
      </c>
      <c r="S30" s="30">
        <f t="shared" si="8"/>
        <v>45407</v>
      </c>
      <c r="T30" s="32">
        <v>21</v>
      </c>
      <c r="U30" s="6">
        <f t="shared" si="9"/>
        <v>45425</v>
      </c>
      <c r="V30" s="6"/>
      <c r="W30" s="29">
        <f t="shared" si="10"/>
        <v>18</v>
      </c>
      <c r="X30" s="3"/>
      <c r="Y30" s="31"/>
      <c r="Z30" s="7"/>
      <c r="AA30" s="6"/>
      <c r="AB30" s="25"/>
      <c r="AC30" s="31">
        <f t="shared" si="28"/>
        <v>45408</v>
      </c>
      <c r="AD30" s="31">
        <f t="shared" si="29"/>
        <v>45438</v>
      </c>
      <c r="AE30" s="32">
        <v>30</v>
      </c>
      <c r="AF30" s="15">
        <f t="shared" si="11"/>
        <v>45455</v>
      </c>
      <c r="AG30" s="15"/>
      <c r="AH30" s="34">
        <f t="shared" si="12"/>
        <v>17</v>
      </c>
      <c r="AI30" s="3"/>
      <c r="AJ30" s="31">
        <f t="shared" si="30"/>
        <v>45439</v>
      </c>
      <c r="AK30" s="31">
        <f t="shared" si="31"/>
        <v>45453</v>
      </c>
      <c r="AL30" s="32">
        <v>14</v>
      </c>
      <c r="AM30" s="15">
        <f t="shared" si="13"/>
        <v>45469</v>
      </c>
      <c r="AN30" s="15"/>
      <c r="AO30" s="34">
        <f t="shared" si="14"/>
        <v>16</v>
      </c>
      <c r="AP30" s="7"/>
      <c r="AQ30" s="7"/>
      <c r="AR30" s="7"/>
      <c r="AS30" s="7"/>
      <c r="AT30" s="7"/>
      <c r="AU30" s="3"/>
      <c r="AV30" s="31">
        <f t="shared" si="32"/>
        <v>45454</v>
      </c>
      <c r="AW30" s="31">
        <f t="shared" si="33"/>
        <v>45634</v>
      </c>
      <c r="AX30" s="24">
        <v>180</v>
      </c>
      <c r="AY30" s="15">
        <f t="shared" si="15"/>
        <v>45649</v>
      </c>
      <c r="AZ30" s="15"/>
      <c r="BA30" s="7">
        <f t="shared" si="16"/>
        <v>15</v>
      </c>
      <c r="BB30" s="3"/>
      <c r="BC30" s="31">
        <f t="shared" si="34"/>
        <v>45635</v>
      </c>
      <c r="BD30" s="31">
        <f t="shared" si="35"/>
        <v>45635</v>
      </c>
      <c r="BE30" s="32">
        <v>0</v>
      </c>
      <c r="BF30" s="15">
        <f t="shared" si="17"/>
        <v>45649</v>
      </c>
      <c r="BG30" s="15"/>
      <c r="BH30" s="34">
        <f t="shared" si="18"/>
        <v>14</v>
      </c>
      <c r="BI30" s="3"/>
      <c r="BJ30" s="31">
        <f t="shared" si="19"/>
        <v>45635</v>
      </c>
      <c r="BK30" s="31">
        <f t="shared" si="20"/>
        <v>45635</v>
      </c>
      <c r="BL30" s="32">
        <v>0</v>
      </c>
      <c r="BM30" s="15">
        <f t="shared" si="21"/>
        <v>45649</v>
      </c>
      <c r="BN30" s="15"/>
      <c r="BO30" s="34">
        <f t="shared" si="22"/>
        <v>14</v>
      </c>
      <c r="BP30" s="3"/>
      <c r="BQ30" s="31">
        <f t="shared" si="23"/>
        <v>45635</v>
      </c>
      <c r="BR30" s="31">
        <f t="shared" si="24"/>
        <v>45641</v>
      </c>
      <c r="BS30" s="32">
        <v>6</v>
      </c>
      <c r="BT30" s="15">
        <f t="shared" si="25"/>
        <v>45655</v>
      </c>
      <c r="BU30" s="15"/>
      <c r="BV30" s="7">
        <f t="shared" si="26"/>
        <v>14</v>
      </c>
      <c r="BW30" s="11"/>
      <c r="BX30" s="15">
        <v>45641</v>
      </c>
      <c r="BY30" s="7">
        <f t="shared" si="27"/>
        <v>14</v>
      </c>
      <c r="BZ30" s="2"/>
    </row>
    <row r="31" spans="1:78" x14ac:dyDescent="0.25">
      <c r="A31" s="21" t="s">
        <v>41</v>
      </c>
      <c r="B31" s="23"/>
      <c r="C31" s="22" t="s">
        <v>61</v>
      </c>
      <c r="D31" s="7"/>
      <c r="E31" s="30">
        <f t="shared" si="1"/>
        <v>45407</v>
      </c>
      <c r="F31" s="6">
        <v>45397</v>
      </c>
      <c r="G31" s="6"/>
      <c r="H31" s="34">
        <f t="shared" si="2"/>
        <v>-10</v>
      </c>
      <c r="I31" s="3"/>
      <c r="J31" s="30">
        <f t="shared" si="3"/>
        <v>45408</v>
      </c>
      <c r="K31" s="30">
        <f t="shared" si="4"/>
        <v>45415</v>
      </c>
      <c r="L31" s="32">
        <v>7</v>
      </c>
      <c r="M31" s="6">
        <f t="shared" si="5"/>
        <v>45404</v>
      </c>
      <c r="N31" s="6"/>
      <c r="O31" s="29">
        <f t="shared" si="6"/>
        <v>-11</v>
      </c>
      <c r="P31" s="7"/>
      <c r="Q31" s="3"/>
      <c r="R31" s="30">
        <f t="shared" si="7"/>
        <v>45416</v>
      </c>
      <c r="S31" s="30">
        <f t="shared" si="8"/>
        <v>45437</v>
      </c>
      <c r="T31" s="32">
        <v>21</v>
      </c>
      <c r="U31" s="6">
        <f t="shared" si="9"/>
        <v>45425</v>
      </c>
      <c r="V31" s="6"/>
      <c r="W31" s="29">
        <f t="shared" si="10"/>
        <v>-12</v>
      </c>
      <c r="X31" s="3"/>
      <c r="Y31" s="31"/>
      <c r="Z31" s="7"/>
      <c r="AA31" s="6"/>
      <c r="AB31" s="25"/>
      <c r="AC31" s="31">
        <f t="shared" si="28"/>
        <v>45438</v>
      </c>
      <c r="AD31" s="31">
        <f t="shared" si="29"/>
        <v>45468</v>
      </c>
      <c r="AE31" s="32">
        <v>30</v>
      </c>
      <c r="AF31" s="15">
        <f t="shared" si="11"/>
        <v>45455</v>
      </c>
      <c r="AG31" s="15"/>
      <c r="AH31" s="34">
        <f t="shared" si="12"/>
        <v>-13</v>
      </c>
      <c r="AI31" s="3"/>
      <c r="AJ31" s="31">
        <f t="shared" si="30"/>
        <v>45469</v>
      </c>
      <c r="AK31" s="31">
        <f t="shared" si="31"/>
        <v>45483</v>
      </c>
      <c r="AL31" s="32">
        <v>14</v>
      </c>
      <c r="AM31" s="15">
        <f t="shared" si="13"/>
        <v>45469</v>
      </c>
      <c r="AN31" s="15"/>
      <c r="AO31" s="34">
        <f t="shared" si="14"/>
        <v>-14</v>
      </c>
      <c r="AP31" s="7"/>
      <c r="AQ31" s="7"/>
      <c r="AR31" s="7"/>
      <c r="AS31" s="7"/>
      <c r="AT31" s="7"/>
      <c r="AU31" s="3"/>
      <c r="AV31" s="31">
        <f t="shared" si="32"/>
        <v>45484</v>
      </c>
      <c r="AW31" s="31">
        <f t="shared" si="33"/>
        <v>45634</v>
      </c>
      <c r="AX31" s="24">
        <v>150</v>
      </c>
      <c r="AY31" s="15">
        <f t="shared" si="15"/>
        <v>45619</v>
      </c>
      <c r="AZ31" s="15"/>
      <c r="BA31" s="7">
        <f t="shared" si="16"/>
        <v>-15</v>
      </c>
      <c r="BB31" s="3"/>
      <c r="BC31" s="31">
        <f t="shared" si="34"/>
        <v>45635</v>
      </c>
      <c r="BD31" s="31">
        <f t="shared" si="35"/>
        <v>45635</v>
      </c>
      <c r="BE31" s="32">
        <v>0</v>
      </c>
      <c r="BF31" s="15">
        <f t="shared" si="17"/>
        <v>45619</v>
      </c>
      <c r="BG31" s="15"/>
      <c r="BH31" s="34">
        <f t="shared" si="18"/>
        <v>-16</v>
      </c>
      <c r="BI31" s="3"/>
      <c r="BJ31" s="31">
        <f t="shared" si="19"/>
        <v>45635</v>
      </c>
      <c r="BK31" s="31">
        <f t="shared" si="20"/>
        <v>45635</v>
      </c>
      <c r="BL31" s="32">
        <v>0</v>
      </c>
      <c r="BM31" s="15">
        <f t="shared" si="21"/>
        <v>45619</v>
      </c>
      <c r="BN31" s="15"/>
      <c r="BO31" s="34">
        <f t="shared" si="22"/>
        <v>-16</v>
      </c>
      <c r="BP31" s="3"/>
      <c r="BQ31" s="31">
        <f t="shared" si="23"/>
        <v>45635</v>
      </c>
      <c r="BR31" s="31">
        <f t="shared" si="24"/>
        <v>45641</v>
      </c>
      <c r="BS31" s="32">
        <v>6</v>
      </c>
      <c r="BT31" s="15">
        <f t="shared" si="25"/>
        <v>45625</v>
      </c>
      <c r="BU31" s="15"/>
      <c r="BV31" s="7">
        <f t="shared" si="26"/>
        <v>-16</v>
      </c>
      <c r="BW31" s="11"/>
      <c r="BX31" s="15">
        <v>45641</v>
      </c>
      <c r="BY31" s="7">
        <f t="shared" si="27"/>
        <v>-16</v>
      </c>
      <c r="BZ31" s="2"/>
    </row>
    <row r="32" spans="1:78" x14ac:dyDescent="0.25">
      <c r="A32" s="21" t="s">
        <v>41</v>
      </c>
      <c r="B32" s="23"/>
      <c r="C32" s="22" t="s">
        <v>62</v>
      </c>
      <c r="D32" s="7"/>
      <c r="E32" s="30">
        <f t="shared" si="1"/>
        <v>45407</v>
      </c>
      <c r="F32" s="6">
        <v>45397</v>
      </c>
      <c r="G32" s="6"/>
      <c r="H32" s="34">
        <f t="shared" si="2"/>
        <v>-10</v>
      </c>
      <c r="I32" s="3"/>
      <c r="J32" s="30">
        <f t="shared" si="3"/>
        <v>45408</v>
      </c>
      <c r="K32" s="30">
        <f t="shared" si="4"/>
        <v>45415</v>
      </c>
      <c r="L32" s="32">
        <v>7</v>
      </c>
      <c r="M32" s="6">
        <f t="shared" si="5"/>
        <v>45404</v>
      </c>
      <c r="N32" s="6"/>
      <c r="O32" s="29">
        <f t="shared" si="6"/>
        <v>-11</v>
      </c>
      <c r="P32" s="7"/>
      <c r="Q32" s="3"/>
      <c r="R32" s="30">
        <f t="shared" si="7"/>
        <v>45416</v>
      </c>
      <c r="S32" s="30">
        <f t="shared" si="8"/>
        <v>45437</v>
      </c>
      <c r="T32" s="32">
        <v>21</v>
      </c>
      <c r="U32" s="6">
        <f t="shared" si="9"/>
        <v>45425</v>
      </c>
      <c r="V32" s="6"/>
      <c r="W32" s="29">
        <f t="shared" si="10"/>
        <v>-12</v>
      </c>
      <c r="X32" s="3"/>
      <c r="Y32" s="31"/>
      <c r="Z32" s="7"/>
      <c r="AA32" s="6"/>
      <c r="AB32" s="25"/>
      <c r="AC32" s="31">
        <f t="shared" si="28"/>
        <v>45438</v>
      </c>
      <c r="AD32" s="31">
        <f t="shared" si="29"/>
        <v>45468</v>
      </c>
      <c r="AE32" s="32">
        <v>30</v>
      </c>
      <c r="AF32" s="15">
        <f t="shared" si="11"/>
        <v>45455</v>
      </c>
      <c r="AG32" s="15"/>
      <c r="AH32" s="34">
        <f t="shared" si="12"/>
        <v>-13</v>
      </c>
      <c r="AI32" s="3"/>
      <c r="AJ32" s="31">
        <f t="shared" si="30"/>
        <v>45469</v>
      </c>
      <c r="AK32" s="31">
        <f t="shared" si="31"/>
        <v>45483</v>
      </c>
      <c r="AL32" s="32">
        <v>14</v>
      </c>
      <c r="AM32" s="15">
        <f t="shared" si="13"/>
        <v>45469</v>
      </c>
      <c r="AN32" s="15"/>
      <c r="AO32" s="34">
        <f t="shared" si="14"/>
        <v>-14</v>
      </c>
      <c r="AP32" s="7"/>
      <c r="AQ32" s="7"/>
      <c r="AR32" s="7"/>
      <c r="AS32" s="7"/>
      <c r="AT32" s="7"/>
      <c r="AU32" s="3"/>
      <c r="AV32" s="31">
        <f t="shared" si="32"/>
        <v>45484</v>
      </c>
      <c r="AW32" s="31">
        <f t="shared" si="33"/>
        <v>45634</v>
      </c>
      <c r="AX32" s="24">
        <v>150</v>
      </c>
      <c r="AY32" s="15">
        <f t="shared" si="15"/>
        <v>45619</v>
      </c>
      <c r="AZ32" s="15"/>
      <c r="BA32" s="7">
        <f t="shared" si="16"/>
        <v>-15</v>
      </c>
      <c r="BB32" s="3"/>
      <c r="BC32" s="31">
        <f t="shared" si="34"/>
        <v>45635</v>
      </c>
      <c r="BD32" s="31">
        <f t="shared" si="35"/>
        <v>45635</v>
      </c>
      <c r="BE32" s="32">
        <v>0</v>
      </c>
      <c r="BF32" s="15">
        <f t="shared" si="17"/>
        <v>45619</v>
      </c>
      <c r="BG32" s="15"/>
      <c r="BH32" s="34">
        <f t="shared" si="18"/>
        <v>-16</v>
      </c>
      <c r="BI32" s="3"/>
      <c r="BJ32" s="31">
        <f t="shared" si="19"/>
        <v>45635</v>
      </c>
      <c r="BK32" s="31">
        <f t="shared" si="20"/>
        <v>45635</v>
      </c>
      <c r="BL32" s="32">
        <v>0</v>
      </c>
      <c r="BM32" s="15">
        <f t="shared" si="21"/>
        <v>45619</v>
      </c>
      <c r="BN32" s="15"/>
      <c r="BO32" s="34">
        <f t="shared" si="22"/>
        <v>-16</v>
      </c>
      <c r="BP32" s="3"/>
      <c r="BQ32" s="31">
        <f t="shared" si="23"/>
        <v>45635</v>
      </c>
      <c r="BR32" s="31">
        <f t="shared" si="24"/>
        <v>45641</v>
      </c>
      <c r="BS32" s="32">
        <v>6</v>
      </c>
      <c r="BT32" s="15">
        <f t="shared" si="25"/>
        <v>45625</v>
      </c>
      <c r="BU32" s="15"/>
      <c r="BV32" s="7">
        <f t="shared" si="26"/>
        <v>-16</v>
      </c>
      <c r="BW32" s="11"/>
      <c r="BX32" s="15">
        <v>45641</v>
      </c>
      <c r="BY32" s="7">
        <f t="shared" si="27"/>
        <v>-16</v>
      </c>
      <c r="BZ32" s="2"/>
    </row>
    <row r="33" spans="1:78" x14ac:dyDescent="0.25">
      <c r="A33" s="21" t="s">
        <v>41</v>
      </c>
      <c r="B33" s="23"/>
      <c r="C33" s="22" t="s">
        <v>63</v>
      </c>
      <c r="D33" s="7"/>
      <c r="E33" s="30">
        <f t="shared" si="1"/>
        <v>45407</v>
      </c>
      <c r="F33" s="6">
        <v>45397</v>
      </c>
      <c r="G33" s="6"/>
      <c r="H33" s="34">
        <f t="shared" si="2"/>
        <v>-10</v>
      </c>
      <c r="I33" s="3"/>
      <c r="J33" s="30">
        <f t="shared" si="3"/>
        <v>45408</v>
      </c>
      <c r="K33" s="30">
        <f t="shared" si="4"/>
        <v>45415</v>
      </c>
      <c r="L33" s="32">
        <v>7</v>
      </c>
      <c r="M33" s="6">
        <f t="shared" si="5"/>
        <v>45404</v>
      </c>
      <c r="N33" s="6"/>
      <c r="O33" s="29">
        <f t="shared" si="6"/>
        <v>-11</v>
      </c>
      <c r="P33" s="7"/>
      <c r="Q33" s="3"/>
      <c r="R33" s="30">
        <f t="shared" si="7"/>
        <v>45416</v>
      </c>
      <c r="S33" s="30">
        <f t="shared" si="8"/>
        <v>45437</v>
      </c>
      <c r="T33" s="32">
        <v>21</v>
      </c>
      <c r="U33" s="6">
        <f t="shared" si="9"/>
        <v>45425</v>
      </c>
      <c r="V33" s="6"/>
      <c r="W33" s="29">
        <f t="shared" si="10"/>
        <v>-12</v>
      </c>
      <c r="X33" s="3"/>
      <c r="Y33" s="31"/>
      <c r="Z33" s="7"/>
      <c r="AA33" s="6"/>
      <c r="AB33" s="25"/>
      <c r="AC33" s="31">
        <f t="shared" si="28"/>
        <v>45438</v>
      </c>
      <c r="AD33" s="31">
        <f t="shared" si="29"/>
        <v>45468</v>
      </c>
      <c r="AE33" s="32">
        <v>30</v>
      </c>
      <c r="AF33" s="15">
        <f t="shared" si="11"/>
        <v>45455</v>
      </c>
      <c r="AG33" s="15"/>
      <c r="AH33" s="34">
        <f t="shared" si="12"/>
        <v>-13</v>
      </c>
      <c r="AI33" s="3"/>
      <c r="AJ33" s="31">
        <f t="shared" si="30"/>
        <v>45469</v>
      </c>
      <c r="AK33" s="31">
        <f t="shared" si="31"/>
        <v>45483</v>
      </c>
      <c r="AL33" s="32">
        <v>14</v>
      </c>
      <c r="AM33" s="15">
        <f t="shared" si="13"/>
        <v>45469</v>
      </c>
      <c r="AN33" s="15"/>
      <c r="AO33" s="34">
        <f t="shared" si="14"/>
        <v>-14</v>
      </c>
      <c r="AP33" s="7"/>
      <c r="AQ33" s="7"/>
      <c r="AR33" s="7"/>
      <c r="AS33" s="7"/>
      <c r="AT33" s="7"/>
      <c r="AU33" s="3"/>
      <c r="AV33" s="31">
        <f t="shared" si="32"/>
        <v>45484</v>
      </c>
      <c r="AW33" s="31">
        <f t="shared" si="33"/>
        <v>45634</v>
      </c>
      <c r="AX33" s="24">
        <v>150</v>
      </c>
      <c r="AY33" s="15">
        <f t="shared" si="15"/>
        <v>45619</v>
      </c>
      <c r="AZ33" s="15"/>
      <c r="BA33" s="7">
        <f t="shared" si="16"/>
        <v>-15</v>
      </c>
      <c r="BB33" s="3"/>
      <c r="BC33" s="31">
        <f t="shared" si="34"/>
        <v>45635</v>
      </c>
      <c r="BD33" s="31">
        <f t="shared" si="35"/>
        <v>45635</v>
      </c>
      <c r="BE33" s="32">
        <v>0</v>
      </c>
      <c r="BF33" s="15">
        <f t="shared" si="17"/>
        <v>45619</v>
      </c>
      <c r="BG33" s="15"/>
      <c r="BH33" s="34">
        <f t="shared" si="18"/>
        <v>-16</v>
      </c>
      <c r="BI33" s="3"/>
      <c r="BJ33" s="31">
        <f t="shared" si="19"/>
        <v>45635</v>
      </c>
      <c r="BK33" s="31">
        <f t="shared" si="20"/>
        <v>45635</v>
      </c>
      <c r="BL33" s="32">
        <v>0</v>
      </c>
      <c r="BM33" s="15">
        <f t="shared" si="21"/>
        <v>45619</v>
      </c>
      <c r="BN33" s="15"/>
      <c r="BO33" s="34">
        <f t="shared" si="22"/>
        <v>-16</v>
      </c>
      <c r="BP33" s="3"/>
      <c r="BQ33" s="31">
        <f t="shared" si="23"/>
        <v>45635</v>
      </c>
      <c r="BR33" s="31">
        <f t="shared" si="24"/>
        <v>45641</v>
      </c>
      <c r="BS33" s="32">
        <v>6</v>
      </c>
      <c r="BT33" s="15">
        <f t="shared" si="25"/>
        <v>45625</v>
      </c>
      <c r="BU33" s="15"/>
      <c r="BV33" s="7">
        <f t="shared" si="26"/>
        <v>-16</v>
      </c>
      <c r="BW33" s="11"/>
      <c r="BX33" s="15">
        <v>45641</v>
      </c>
      <c r="BY33" s="7">
        <f t="shared" si="27"/>
        <v>-16</v>
      </c>
      <c r="BZ33" s="2"/>
    </row>
    <row r="34" spans="1:78" x14ac:dyDescent="0.25">
      <c r="A34" s="21" t="s">
        <v>41</v>
      </c>
      <c r="B34" s="23"/>
      <c r="C34" s="22" t="s">
        <v>64</v>
      </c>
      <c r="D34" s="7"/>
      <c r="E34" s="30">
        <f t="shared" si="1"/>
        <v>45407</v>
      </c>
      <c r="F34" s="6">
        <v>45397</v>
      </c>
      <c r="G34" s="6"/>
      <c r="H34" s="34">
        <f t="shared" si="2"/>
        <v>-10</v>
      </c>
      <c r="I34" s="3"/>
      <c r="J34" s="30">
        <f t="shared" si="3"/>
        <v>45408</v>
      </c>
      <c r="K34" s="30">
        <f t="shared" si="4"/>
        <v>45415</v>
      </c>
      <c r="L34" s="32">
        <v>7</v>
      </c>
      <c r="M34" s="6">
        <f t="shared" si="5"/>
        <v>45404</v>
      </c>
      <c r="N34" s="6"/>
      <c r="O34" s="29">
        <f t="shared" si="6"/>
        <v>-11</v>
      </c>
      <c r="P34" s="7"/>
      <c r="Q34" s="3"/>
      <c r="R34" s="30">
        <f t="shared" si="7"/>
        <v>45416</v>
      </c>
      <c r="S34" s="30">
        <f t="shared" si="8"/>
        <v>45437</v>
      </c>
      <c r="T34" s="32">
        <v>21</v>
      </c>
      <c r="U34" s="6">
        <f t="shared" si="9"/>
        <v>45425</v>
      </c>
      <c r="V34" s="6"/>
      <c r="W34" s="29">
        <f t="shared" si="10"/>
        <v>-12</v>
      </c>
      <c r="X34" s="3"/>
      <c r="Y34" s="31"/>
      <c r="Z34" s="7"/>
      <c r="AA34" s="6"/>
      <c r="AB34" s="25"/>
      <c r="AC34" s="31">
        <f t="shared" si="28"/>
        <v>45438</v>
      </c>
      <c r="AD34" s="31">
        <f t="shared" si="29"/>
        <v>45468</v>
      </c>
      <c r="AE34" s="32">
        <v>30</v>
      </c>
      <c r="AF34" s="15">
        <f t="shared" si="11"/>
        <v>45455</v>
      </c>
      <c r="AG34" s="15"/>
      <c r="AH34" s="34">
        <f t="shared" si="12"/>
        <v>-13</v>
      </c>
      <c r="AI34" s="3"/>
      <c r="AJ34" s="31">
        <f t="shared" si="30"/>
        <v>45469</v>
      </c>
      <c r="AK34" s="31">
        <f t="shared" si="31"/>
        <v>45483</v>
      </c>
      <c r="AL34" s="32">
        <v>14</v>
      </c>
      <c r="AM34" s="15">
        <f t="shared" si="13"/>
        <v>45469</v>
      </c>
      <c r="AN34" s="15"/>
      <c r="AO34" s="34">
        <f t="shared" si="14"/>
        <v>-14</v>
      </c>
      <c r="AP34" s="7"/>
      <c r="AQ34" s="7"/>
      <c r="AR34" s="7"/>
      <c r="AS34" s="7"/>
      <c r="AT34" s="7"/>
      <c r="AU34" s="3"/>
      <c r="AV34" s="31">
        <f t="shared" si="32"/>
        <v>45484</v>
      </c>
      <c r="AW34" s="31">
        <f t="shared" si="33"/>
        <v>45634</v>
      </c>
      <c r="AX34" s="24">
        <v>150</v>
      </c>
      <c r="AY34" s="15">
        <f t="shared" si="15"/>
        <v>45619</v>
      </c>
      <c r="AZ34" s="15"/>
      <c r="BA34" s="7">
        <f t="shared" si="16"/>
        <v>-15</v>
      </c>
      <c r="BB34" s="3"/>
      <c r="BC34" s="31">
        <f t="shared" si="34"/>
        <v>45635</v>
      </c>
      <c r="BD34" s="31">
        <f t="shared" si="35"/>
        <v>45635</v>
      </c>
      <c r="BE34" s="32">
        <v>0</v>
      </c>
      <c r="BF34" s="15">
        <f t="shared" si="17"/>
        <v>45619</v>
      </c>
      <c r="BG34" s="15"/>
      <c r="BH34" s="34">
        <f t="shared" si="18"/>
        <v>-16</v>
      </c>
      <c r="BI34" s="3"/>
      <c r="BJ34" s="31">
        <f t="shared" si="19"/>
        <v>45635</v>
      </c>
      <c r="BK34" s="31">
        <f t="shared" si="20"/>
        <v>45635</v>
      </c>
      <c r="BL34" s="32">
        <v>0</v>
      </c>
      <c r="BM34" s="15">
        <f t="shared" si="21"/>
        <v>45619</v>
      </c>
      <c r="BN34" s="15"/>
      <c r="BO34" s="34">
        <f t="shared" si="22"/>
        <v>-16</v>
      </c>
      <c r="BP34" s="3"/>
      <c r="BQ34" s="31">
        <f t="shared" si="23"/>
        <v>45635</v>
      </c>
      <c r="BR34" s="31">
        <f t="shared" si="24"/>
        <v>45641</v>
      </c>
      <c r="BS34" s="32">
        <v>6</v>
      </c>
      <c r="BT34" s="15">
        <f t="shared" si="25"/>
        <v>45625</v>
      </c>
      <c r="BU34" s="15"/>
      <c r="BV34" s="7">
        <f t="shared" si="26"/>
        <v>-16</v>
      </c>
      <c r="BW34" s="11"/>
      <c r="BX34" s="15">
        <v>45641</v>
      </c>
      <c r="BY34" s="7">
        <f t="shared" si="27"/>
        <v>-16</v>
      </c>
      <c r="BZ34" s="2"/>
    </row>
    <row r="35" spans="1:78" x14ac:dyDescent="0.25">
      <c r="A35" s="21" t="s">
        <v>41</v>
      </c>
      <c r="B35" s="23"/>
      <c r="C35" s="22" t="s">
        <v>65</v>
      </c>
      <c r="D35" s="7"/>
      <c r="E35" s="30">
        <f t="shared" si="1"/>
        <v>45407</v>
      </c>
      <c r="F35" s="6">
        <v>45397</v>
      </c>
      <c r="G35" s="6"/>
      <c r="H35" s="34">
        <f t="shared" si="2"/>
        <v>-10</v>
      </c>
      <c r="I35" s="3"/>
      <c r="J35" s="30">
        <f t="shared" si="3"/>
        <v>45408</v>
      </c>
      <c r="K35" s="30">
        <f t="shared" si="4"/>
        <v>45415</v>
      </c>
      <c r="L35" s="32">
        <v>7</v>
      </c>
      <c r="M35" s="6">
        <f t="shared" si="5"/>
        <v>45404</v>
      </c>
      <c r="N35" s="6"/>
      <c r="O35" s="29">
        <f t="shared" si="6"/>
        <v>-11</v>
      </c>
      <c r="P35" s="7"/>
      <c r="Q35" s="3"/>
      <c r="R35" s="30">
        <f t="shared" si="7"/>
        <v>45416</v>
      </c>
      <c r="S35" s="30">
        <f t="shared" si="8"/>
        <v>45437</v>
      </c>
      <c r="T35" s="32">
        <v>21</v>
      </c>
      <c r="U35" s="6">
        <f t="shared" si="9"/>
        <v>45425</v>
      </c>
      <c r="V35" s="6"/>
      <c r="W35" s="29">
        <f t="shared" si="10"/>
        <v>-12</v>
      </c>
      <c r="X35" s="3"/>
      <c r="Y35" s="31"/>
      <c r="Z35" s="7"/>
      <c r="AA35" s="6"/>
      <c r="AB35" s="25"/>
      <c r="AC35" s="31">
        <f t="shared" si="28"/>
        <v>45438</v>
      </c>
      <c r="AD35" s="31">
        <f t="shared" si="29"/>
        <v>45468</v>
      </c>
      <c r="AE35" s="32">
        <v>30</v>
      </c>
      <c r="AF35" s="15">
        <f t="shared" si="11"/>
        <v>45455</v>
      </c>
      <c r="AG35" s="15"/>
      <c r="AH35" s="34">
        <f t="shared" si="12"/>
        <v>-13</v>
      </c>
      <c r="AI35" s="3"/>
      <c r="AJ35" s="31">
        <f t="shared" si="30"/>
        <v>45469</v>
      </c>
      <c r="AK35" s="31">
        <f t="shared" si="31"/>
        <v>45483</v>
      </c>
      <c r="AL35" s="32">
        <v>14</v>
      </c>
      <c r="AM35" s="15">
        <f t="shared" si="13"/>
        <v>45469</v>
      </c>
      <c r="AN35" s="15"/>
      <c r="AO35" s="34">
        <f t="shared" si="14"/>
        <v>-14</v>
      </c>
      <c r="AP35" s="7"/>
      <c r="AQ35" s="7"/>
      <c r="AR35" s="7"/>
      <c r="AS35" s="7"/>
      <c r="AT35" s="7"/>
      <c r="AU35" s="3"/>
      <c r="AV35" s="31">
        <f t="shared" si="32"/>
        <v>45484</v>
      </c>
      <c r="AW35" s="31">
        <f t="shared" si="33"/>
        <v>45634</v>
      </c>
      <c r="AX35" s="24">
        <v>150</v>
      </c>
      <c r="AY35" s="15">
        <f t="shared" si="15"/>
        <v>45619</v>
      </c>
      <c r="AZ35" s="15"/>
      <c r="BA35" s="7">
        <f t="shared" si="16"/>
        <v>-15</v>
      </c>
      <c r="BB35" s="3"/>
      <c r="BC35" s="31">
        <f t="shared" si="34"/>
        <v>45635</v>
      </c>
      <c r="BD35" s="31">
        <f t="shared" si="35"/>
        <v>45635</v>
      </c>
      <c r="BE35" s="32">
        <v>0</v>
      </c>
      <c r="BF35" s="15">
        <f t="shared" si="17"/>
        <v>45619</v>
      </c>
      <c r="BG35" s="15"/>
      <c r="BH35" s="34">
        <f t="shared" si="18"/>
        <v>-16</v>
      </c>
      <c r="BI35" s="3"/>
      <c r="BJ35" s="31">
        <f t="shared" si="19"/>
        <v>45635</v>
      </c>
      <c r="BK35" s="31">
        <f t="shared" si="20"/>
        <v>45635</v>
      </c>
      <c r="BL35" s="32">
        <v>0</v>
      </c>
      <c r="BM35" s="15">
        <f t="shared" si="21"/>
        <v>45619</v>
      </c>
      <c r="BN35" s="15"/>
      <c r="BO35" s="34">
        <f t="shared" si="22"/>
        <v>-16</v>
      </c>
      <c r="BP35" s="3"/>
      <c r="BQ35" s="31">
        <f t="shared" si="23"/>
        <v>45635</v>
      </c>
      <c r="BR35" s="31">
        <f t="shared" si="24"/>
        <v>45641</v>
      </c>
      <c r="BS35" s="32">
        <v>6</v>
      </c>
      <c r="BT35" s="15">
        <f t="shared" si="25"/>
        <v>45625</v>
      </c>
      <c r="BU35" s="15"/>
      <c r="BV35" s="7">
        <f t="shared" si="26"/>
        <v>-16</v>
      </c>
      <c r="BW35" s="11"/>
      <c r="BX35" s="15">
        <v>45641</v>
      </c>
      <c r="BY35" s="7">
        <f t="shared" si="27"/>
        <v>-16</v>
      </c>
      <c r="BZ35" s="2"/>
    </row>
    <row r="36" spans="1:78" x14ac:dyDescent="0.25">
      <c r="A36" s="21" t="s">
        <v>41</v>
      </c>
      <c r="B36" s="23"/>
      <c r="C36" s="22" t="s">
        <v>66</v>
      </c>
      <c r="D36" s="7"/>
      <c r="E36" s="30">
        <f t="shared" si="1"/>
        <v>45357</v>
      </c>
      <c r="F36" s="6">
        <v>45397</v>
      </c>
      <c r="G36" s="6"/>
      <c r="H36" s="34">
        <f t="shared" si="2"/>
        <v>40</v>
      </c>
      <c r="I36" s="3"/>
      <c r="J36" s="30">
        <f t="shared" si="3"/>
        <v>45358</v>
      </c>
      <c r="K36" s="30">
        <f t="shared" si="4"/>
        <v>45365</v>
      </c>
      <c r="L36" s="32">
        <v>7</v>
      </c>
      <c r="M36" s="6">
        <f t="shared" si="5"/>
        <v>45404</v>
      </c>
      <c r="N36" s="6"/>
      <c r="O36" s="29">
        <f t="shared" si="6"/>
        <v>39</v>
      </c>
      <c r="P36" s="7"/>
      <c r="Q36" s="3"/>
      <c r="R36" s="30">
        <f t="shared" si="7"/>
        <v>45366</v>
      </c>
      <c r="S36" s="30">
        <f t="shared" si="8"/>
        <v>45387</v>
      </c>
      <c r="T36" s="32">
        <v>21</v>
      </c>
      <c r="U36" s="6">
        <f t="shared" si="9"/>
        <v>45425</v>
      </c>
      <c r="V36" s="6"/>
      <c r="W36" s="29">
        <f t="shared" si="10"/>
        <v>38</v>
      </c>
      <c r="X36" s="3"/>
      <c r="Y36" s="31"/>
      <c r="Z36" s="7"/>
      <c r="AA36" s="6"/>
      <c r="AB36" s="25"/>
      <c r="AC36" s="31">
        <f t="shared" si="28"/>
        <v>45388</v>
      </c>
      <c r="AD36" s="31">
        <f t="shared" si="29"/>
        <v>45418</v>
      </c>
      <c r="AE36" s="32">
        <v>30</v>
      </c>
      <c r="AF36" s="15">
        <f t="shared" si="11"/>
        <v>45455</v>
      </c>
      <c r="AG36" s="15"/>
      <c r="AH36" s="34">
        <f t="shared" si="12"/>
        <v>37</v>
      </c>
      <c r="AI36" s="3"/>
      <c r="AJ36" s="31">
        <f t="shared" si="30"/>
        <v>45419</v>
      </c>
      <c r="AK36" s="31">
        <f t="shared" si="31"/>
        <v>45433</v>
      </c>
      <c r="AL36" s="32">
        <v>14</v>
      </c>
      <c r="AM36" s="15">
        <f t="shared" si="13"/>
        <v>45469</v>
      </c>
      <c r="AN36" s="15"/>
      <c r="AO36" s="34">
        <f t="shared" si="14"/>
        <v>36</v>
      </c>
      <c r="AP36" s="7"/>
      <c r="AQ36" s="7"/>
      <c r="AR36" s="7"/>
      <c r="AS36" s="7"/>
      <c r="AT36" s="7"/>
      <c r="AU36" s="3"/>
      <c r="AV36" s="31">
        <f t="shared" si="32"/>
        <v>45434</v>
      </c>
      <c r="AW36" s="31">
        <f t="shared" si="33"/>
        <v>45634</v>
      </c>
      <c r="AX36" s="24">
        <v>200</v>
      </c>
      <c r="AY36" s="15">
        <f t="shared" si="15"/>
        <v>45669</v>
      </c>
      <c r="AZ36" s="15"/>
      <c r="BA36" s="7">
        <f t="shared" si="16"/>
        <v>35</v>
      </c>
      <c r="BB36" s="3"/>
      <c r="BC36" s="31">
        <f t="shared" si="34"/>
        <v>45635</v>
      </c>
      <c r="BD36" s="31">
        <f t="shared" si="35"/>
        <v>45635</v>
      </c>
      <c r="BE36" s="32">
        <v>0</v>
      </c>
      <c r="BF36" s="15">
        <f t="shared" si="17"/>
        <v>45669</v>
      </c>
      <c r="BG36" s="15"/>
      <c r="BH36" s="34">
        <f t="shared" si="18"/>
        <v>34</v>
      </c>
      <c r="BI36" s="3"/>
      <c r="BJ36" s="31">
        <f t="shared" si="19"/>
        <v>45635</v>
      </c>
      <c r="BK36" s="31">
        <f t="shared" si="20"/>
        <v>45635</v>
      </c>
      <c r="BL36" s="32">
        <v>0</v>
      </c>
      <c r="BM36" s="15">
        <f t="shared" si="21"/>
        <v>45669</v>
      </c>
      <c r="BN36" s="15"/>
      <c r="BO36" s="34">
        <f t="shared" si="22"/>
        <v>34</v>
      </c>
      <c r="BP36" s="3"/>
      <c r="BQ36" s="31">
        <f t="shared" si="23"/>
        <v>45635</v>
      </c>
      <c r="BR36" s="31">
        <f t="shared" si="24"/>
        <v>45641</v>
      </c>
      <c r="BS36" s="32">
        <v>6</v>
      </c>
      <c r="BT36" s="15">
        <f t="shared" si="25"/>
        <v>45675</v>
      </c>
      <c r="BU36" s="15"/>
      <c r="BV36" s="7">
        <f t="shared" si="26"/>
        <v>34</v>
      </c>
      <c r="BW36" s="11"/>
      <c r="BX36" s="15">
        <v>45641</v>
      </c>
      <c r="BY36" s="7">
        <f t="shared" si="27"/>
        <v>34</v>
      </c>
      <c r="BZ36" s="2"/>
    </row>
    <row r="37" spans="1:78" x14ac:dyDescent="0.25">
      <c r="A37" s="21" t="s">
        <v>41</v>
      </c>
      <c r="B37" s="23"/>
      <c r="C37" s="22" t="s">
        <v>67</v>
      </c>
      <c r="D37" s="7"/>
      <c r="E37" s="30">
        <f t="shared" si="1"/>
        <v>45407</v>
      </c>
      <c r="F37" s="6">
        <v>45397</v>
      </c>
      <c r="G37" s="6"/>
      <c r="H37" s="34">
        <f t="shared" si="2"/>
        <v>-10</v>
      </c>
      <c r="I37" s="3"/>
      <c r="J37" s="30">
        <f t="shared" si="3"/>
        <v>45408</v>
      </c>
      <c r="K37" s="30">
        <f t="shared" si="4"/>
        <v>45415</v>
      </c>
      <c r="L37" s="32">
        <v>7</v>
      </c>
      <c r="M37" s="6">
        <f t="shared" si="5"/>
        <v>45404</v>
      </c>
      <c r="N37" s="6"/>
      <c r="O37" s="29">
        <f t="shared" si="6"/>
        <v>-11</v>
      </c>
      <c r="P37" s="7"/>
      <c r="Q37" s="3"/>
      <c r="R37" s="30">
        <f t="shared" si="7"/>
        <v>45416</v>
      </c>
      <c r="S37" s="30">
        <f t="shared" si="8"/>
        <v>45437</v>
      </c>
      <c r="T37" s="32">
        <v>21</v>
      </c>
      <c r="U37" s="6">
        <f t="shared" si="9"/>
        <v>45425</v>
      </c>
      <c r="V37" s="6"/>
      <c r="W37" s="29">
        <f t="shared" si="10"/>
        <v>-12</v>
      </c>
      <c r="X37" s="3"/>
      <c r="Y37" s="31"/>
      <c r="Z37" s="7"/>
      <c r="AA37" s="6"/>
      <c r="AB37" s="25"/>
      <c r="AC37" s="31">
        <f t="shared" si="28"/>
        <v>45438</v>
      </c>
      <c r="AD37" s="31">
        <f t="shared" si="29"/>
        <v>45468</v>
      </c>
      <c r="AE37" s="32">
        <v>30</v>
      </c>
      <c r="AF37" s="15">
        <f t="shared" si="11"/>
        <v>45455</v>
      </c>
      <c r="AG37" s="15"/>
      <c r="AH37" s="34">
        <f t="shared" si="12"/>
        <v>-13</v>
      </c>
      <c r="AI37" s="3"/>
      <c r="AJ37" s="31">
        <f t="shared" si="30"/>
        <v>45469</v>
      </c>
      <c r="AK37" s="31">
        <f t="shared" si="31"/>
        <v>45483</v>
      </c>
      <c r="AL37" s="32">
        <v>14</v>
      </c>
      <c r="AM37" s="15">
        <f t="shared" si="13"/>
        <v>45469</v>
      </c>
      <c r="AN37" s="15"/>
      <c r="AO37" s="34">
        <f t="shared" si="14"/>
        <v>-14</v>
      </c>
      <c r="AP37" s="7"/>
      <c r="AQ37" s="7"/>
      <c r="AR37" s="7"/>
      <c r="AS37" s="7"/>
      <c r="AT37" s="7"/>
      <c r="AU37" s="3"/>
      <c r="AV37" s="31">
        <f t="shared" si="32"/>
        <v>45484</v>
      </c>
      <c r="AW37" s="31">
        <f t="shared" si="33"/>
        <v>45634</v>
      </c>
      <c r="AX37" s="24">
        <v>150</v>
      </c>
      <c r="AY37" s="15">
        <f t="shared" si="15"/>
        <v>45619</v>
      </c>
      <c r="AZ37" s="15"/>
      <c r="BA37" s="7">
        <f t="shared" si="16"/>
        <v>-15</v>
      </c>
      <c r="BB37" s="3"/>
      <c r="BC37" s="31">
        <f t="shared" si="34"/>
        <v>45635</v>
      </c>
      <c r="BD37" s="31">
        <f t="shared" si="35"/>
        <v>45635</v>
      </c>
      <c r="BE37" s="32">
        <v>0</v>
      </c>
      <c r="BF37" s="15">
        <f t="shared" si="17"/>
        <v>45619</v>
      </c>
      <c r="BG37" s="15"/>
      <c r="BH37" s="34">
        <f t="shared" si="18"/>
        <v>-16</v>
      </c>
      <c r="BI37" s="3"/>
      <c r="BJ37" s="31">
        <f t="shared" si="19"/>
        <v>45635</v>
      </c>
      <c r="BK37" s="31">
        <f t="shared" si="20"/>
        <v>45635</v>
      </c>
      <c r="BL37" s="32">
        <v>0</v>
      </c>
      <c r="BM37" s="15">
        <f t="shared" si="21"/>
        <v>45619</v>
      </c>
      <c r="BN37" s="15"/>
      <c r="BO37" s="34">
        <f t="shared" si="22"/>
        <v>-16</v>
      </c>
      <c r="BP37" s="3"/>
      <c r="BQ37" s="31">
        <f t="shared" si="23"/>
        <v>45635</v>
      </c>
      <c r="BR37" s="31">
        <f t="shared" si="24"/>
        <v>45641</v>
      </c>
      <c r="BS37" s="32">
        <v>6</v>
      </c>
      <c r="BT37" s="15">
        <f t="shared" si="25"/>
        <v>45625</v>
      </c>
      <c r="BU37" s="15"/>
      <c r="BV37" s="7">
        <f t="shared" si="26"/>
        <v>-16</v>
      </c>
      <c r="BW37" s="11"/>
      <c r="BX37" s="15">
        <v>45641</v>
      </c>
      <c r="BY37" s="7">
        <f t="shared" si="27"/>
        <v>-16</v>
      </c>
      <c r="BZ37" s="2"/>
    </row>
    <row r="38" spans="1:78" x14ac:dyDescent="0.25">
      <c r="A38" s="21" t="s">
        <v>41</v>
      </c>
      <c r="B38" s="23"/>
      <c r="C38" s="22" t="s">
        <v>68</v>
      </c>
      <c r="D38" s="7"/>
      <c r="E38" s="30">
        <f t="shared" si="1"/>
        <v>45357</v>
      </c>
      <c r="F38" s="6">
        <v>45397</v>
      </c>
      <c r="G38" s="6"/>
      <c r="H38" s="34">
        <f t="shared" si="2"/>
        <v>40</v>
      </c>
      <c r="I38" s="3"/>
      <c r="J38" s="30">
        <f t="shared" si="3"/>
        <v>45358</v>
      </c>
      <c r="K38" s="30">
        <f t="shared" si="4"/>
        <v>45365</v>
      </c>
      <c r="L38" s="32">
        <v>7</v>
      </c>
      <c r="M38" s="6">
        <f t="shared" si="5"/>
        <v>45404</v>
      </c>
      <c r="N38" s="6"/>
      <c r="O38" s="29">
        <f t="shared" si="6"/>
        <v>39</v>
      </c>
      <c r="P38" s="7"/>
      <c r="Q38" s="3"/>
      <c r="R38" s="30">
        <f t="shared" si="7"/>
        <v>45366</v>
      </c>
      <c r="S38" s="30">
        <f t="shared" si="8"/>
        <v>45387</v>
      </c>
      <c r="T38" s="32">
        <v>21</v>
      </c>
      <c r="U38" s="6">
        <f t="shared" si="9"/>
        <v>45425</v>
      </c>
      <c r="V38" s="6"/>
      <c r="W38" s="29">
        <f t="shared" si="10"/>
        <v>38</v>
      </c>
      <c r="X38" s="3"/>
      <c r="Y38" s="31"/>
      <c r="Z38" s="7"/>
      <c r="AA38" s="6"/>
      <c r="AB38" s="25"/>
      <c r="AC38" s="31">
        <f t="shared" si="28"/>
        <v>45388</v>
      </c>
      <c r="AD38" s="31">
        <f t="shared" si="29"/>
        <v>45418</v>
      </c>
      <c r="AE38" s="32">
        <v>30</v>
      </c>
      <c r="AF38" s="15">
        <f t="shared" si="11"/>
        <v>45455</v>
      </c>
      <c r="AG38" s="15"/>
      <c r="AH38" s="34">
        <f t="shared" si="12"/>
        <v>37</v>
      </c>
      <c r="AI38" s="3"/>
      <c r="AJ38" s="31">
        <f t="shared" si="30"/>
        <v>45419</v>
      </c>
      <c r="AK38" s="31">
        <f t="shared" si="31"/>
        <v>45433</v>
      </c>
      <c r="AL38" s="32">
        <v>14</v>
      </c>
      <c r="AM38" s="15">
        <f t="shared" si="13"/>
        <v>45469</v>
      </c>
      <c r="AN38" s="15"/>
      <c r="AO38" s="34">
        <f t="shared" si="14"/>
        <v>36</v>
      </c>
      <c r="AP38" s="7"/>
      <c r="AQ38" s="7"/>
      <c r="AR38" s="7"/>
      <c r="AS38" s="7"/>
      <c r="AT38" s="7"/>
      <c r="AU38" s="3"/>
      <c r="AV38" s="31">
        <f t="shared" si="32"/>
        <v>45434</v>
      </c>
      <c r="AW38" s="31">
        <f t="shared" si="33"/>
        <v>45634</v>
      </c>
      <c r="AX38" s="24">
        <v>200</v>
      </c>
      <c r="AY38" s="15">
        <f t="shared" si="15"/>
        <v>45669</v>
      </c>
      <c r="AZ38" s="15"/>
      <c r="BA38" s="7">
        <f t="shared" si="16"/>
        <v>35</v>
      </c>
      <c r="BB38" s="3"/>
      <c r="BC38" s="31">
        <f t="shared" si="34"/>
        <v>45635</v>
      </c>
      <c r="BD38" s="31">
        <f t="shared" si="35"/>
        <v>45635</v>
      </c>
      <c r="BE38" s="32">
        <v>0</v>
      </c>
      <c r="BF38" s="15">
        <f t="shared" si="17"/>
        <v>45669</v>
      </c>
      <c r="BG38" s="15"/>
      <c r="BH38" s="34">
        <f t="shared" si="18"/>
        <v>34</v>
      </c>
      <c r="BI38" s="3"/>
      <c r="BJ38" s="31">
        <f t="shared" si="19"/>
        <v>45635</v>
      </c>
      <c r="BK38" s="31">
        <f t="shared" si="20"/>
        <v>45635</v>
      </c>
      <c r="BL38" s="32">
        <v>0</v>
      </c>
      <c r="BM38" s="15">
        <f t="shared" si="21"/>
        <v>45669</v>
      </c>
      <c r="BN38" s="15"/>
      <c r="BO38" s="34">
        <f t="shared" si="22"/>
        <v>34</v>
      </c>
      <c r="BP38" s="3"/>
      <c r="BQ38" s="31">
        <f t="shared" si="23"/>
        <v>45635</v>
      </c>
      <c r="BR38" s="31">
        <f t="shared" si="24"/>
        <v>45641</v>
      </c>
      <c r="BS38" s="32">
        <v>6</v>
      </c>
      <c r="BT38" s="15">
        <f t="shared" si="25"/>
        <v>45675</v>
      </c>
      <c r="BU38" s="15"/>
      <c r="BV38" s="7">
        <f t="shared" si="26"/>
        <v>34</v>
      </c>
      <c r="BW38" s="11"/>
      <c r="BX38" s="15">
        <v>45641</v>
      </c>
      <c r="BY38" s="7">
        <f t="shared" si="27"/>
        <v>34</v>
      </c>
      <c r="BZ38" s="2"/>
    </row>
    <row r="39" spans="1:78" x14ac:dyDescent="0.25">
      <c r="A39" s="21" t="s">
        <v>41</v>
      </c>
      <c r="B39" s="23"/>
      <c r="C39" s="22" t="s">
        <v>69</v>
      </c>
      <c r="D39" s="7"/>
      <c r="E39" s="30">
        <f t="shared" si="1"/>
        <v>45357</v>
      </c>
      <c r="F39" s="6">
        <v>45397</v>
      </c>
      <c r="G39" s="6"/>
      <c r="H39" s="34">
        <f t="shared" si="2"/>
        <v>40</v>
      </c>
      <c r="I39" s="3"/>
      <c r="J39" s="30">
        <f t="shared" si="3"/>
        <v>45358</v>
      </c>
      <c r="K39" s="30">
        <f t="shared" si="4"/>
        <v>45365</v>
      </c>
      <c r="L39" s="32">
        <v>7</v>
      </c>
      <c r="M39" s="6">
        <f t="shared" si="5"/>
        <v>45404</v>
      </c>
      <c r="N39" s="6"/>
      <c r="O39" s="29">
        <f t="shared" si="6"/>
        <v>39</v>
      </c>
      <c r="P39" s="7"/>
      <c r="Q39" s="3"/>
      <c r="R39" s="30">
        <f t="shared" si="7"/>
        <v>45366</v>
      </c>
      <c r="S39" s="30">
        <f t="shared" si="8"/>
        <v>45387</v>
      </c>
      <c r="T39" s="32">
        <v>21</v>
      </c>
      <c r="U39" s="6">
        <f t="shared" si="9"/>
        <v>45425</v>
      </c>
      <c r="V39" s="6"/>
      <c r="W39" s="29">
        <f t="shared" si="10"/>
        <v>38</v>
      </c>
      <c r="X39" s="3"/>
      <c r="Y39" s="31"/>
      <c r="Z39" s="7"/>
      <c r="AA39" s="6"/>
      <c r="AB39" s="25"/>
      <c r="AC39" s="31">
        <f t="shared" si="28"/>
        <v>45388</v>
      </c>
      <c r="AD39" s="31">
        <f t="shared" si="29"/>
        <v>45418</v>
      </c>
      <c r="AE39" s="32">
        <v>30</v>
      </c>
      <c r="AF39" s="15">
        <f t="shared" si="11"/>
        <v>45455</v>
      </c>
      <c r="AG39" s="15"/>
      <c r="AH39" s="34">
        <f t="shared" si="12"/>
        <v>37</v>
      </c>
      <c r="AI39" s="3"/>
      <c r="AJ39" s="31">
        <f t="shared" si="30"/>
        <v>45419</v>
      </c>
      <c r="AK39" s="31">
        <f t="shared" si="31"/>
        <v>45433</v>
      </c>
      <c r="AL39" s="32">
        <v>14</v>
      </c>
      <c r="AM39" s="15">
        <f t="shared" si="13"/>
        <v>45469</v>
      </c>
      <c r="AN39" s="15"/>
      <c r="AO39" s="34">
        <f t="shared" si="14"/>
        <v>36</v>
      </c>
      <c r="AP39" s="7"/>
      <c r="AQ39" s="7"/>
      <c r="AR39" s="7"/>
      <c r="AS39" s="7"/>
      <c r="AT39" s="7"/>
      <c r="AU39" s="3"/>
      <c r="AV39" s="31">
        <f t="shared" si="32"/>
        <v>45434</v>
      </c>
      <c r="AW39" s="31">
        <f t="shared" si="33"/>
        <v>45634</v>
      </c>
      <c r="AX39" s="24">
        <v>200</v>
      </c>
      <c r="AY39" s="15">
        <f t="shared" si="15"/>
        <v>45669</v>
      </c>
      <c r="AZ39" s="15"/>
      <c r="BA39" s="7">
        <f t="shared" si="16"/>
        <v>35</v>
      </c>
      <c r="BB39" s="3"/>
      <c r="BC39" s="31">
        <f t="shared" si="34"/>
        <v>45635</v>
      </c>
      <c r="BD39" s="31">
        <f t="shared" si="35"/>
        <v>45635</v>
      </c>
      <c r="BE39" s="32">
        <v>0</v>
      </c>
      <c r="BF39" s="15">
        <f t="shared" si="17"/>
        <v>45669</v>
      </c>
      <c r="BG39" s="15"/>
      <c r="BH39" s="34">
        <f t="shared" si="18"/>
        <v>34</v>
      </c>
      <c r="BI39" s="3"/>
      <c r="BJ39" s="31">
        <f t="shared" si="19"/>
        <v>45635</v>
      </c>
      <c r="BK39" s="31">
        <f t="shared" si="20"/>
        <v>45635</v>
      </c>
      <c r="BL39" s="32">
        <v>0</v>
      </c>
      <c r="BM39" s="15">
        <f t="shared" si="21"/>
        <v>45669</v>
      </c>
      <c r="BN39" s="15"/>
      <c r="BO39" s="34">
        <f t="shared" si="22"/>
        <v>34</v>
      </c>
      <c r="BP39" s="3"/>
      <c r="BQ39" s="31">
        <f t="shared" si="23"/>
        <v>45635</v>
      </c>
      <c r="BR39" s="31">
        <f t="shared" si="24"/>
        <v>45641</v>
      </c>
      <c r="BS39" s="32">
        <v>6</v>
      </c>
      <c r="BT39" s="15">
        <f t="shared" si="25"/>
        <v>45675</v>
      </c>
      <c r="BU39" s="15"/>
      <c r="BV39" s="7">
        <f t="shared" si="26"/>
        <v>34</v>
      </c>
      <c r="BW39" s="11"/>
      <c r="BX39" s="15">
        <v>45641</v>
      </c>
      <c r="BY39" s="7">
        <f t="shared" si="27"/>
        <v>34</v>
      </c>
      <c r="BZ39" s="2"/>
    </row>
    <row r="40" spans="1:78" x14ac:dyDescent="0.25">
      <c r="A40" s="21" t="s">
        <v>41</v>
      </c>
      <c r="B40" s="23"/>
      <c r="C40" s="22" t="s">
        <v>70</v>
      </c>
      <c r="D40" s="7"/>
      <c r="E40" s="30">
        <f t="shared" si="1"/>
        <v>45357</v>
      </c>
      <c r="F40" s="6">
        <v>45397</v>
      </c>
      <c r="G40" s="6"/>
      <c r="H40" s="34">
        <f t="shared" si="2"/>
        <v>40</v>
      </c>
      <c r="I40" s="3"/>
      <c r="J40" s="30">
        <f t="shared" si="3"/>
        <v>45358</v>
      </c>
      <c r="K40" s="30">
        <f t="shared" si="4"/>
        <v>45365</v>
      </c>
      <c r="L40" s="32">
        <v>7</v>
      </c>
      <c r="M40" s="6">
        <f t="shared" si="5"/>
        <v>45404</v>
      </c>
      <c r="N40" s="6"/>
      <c r="O40" s="29">
        <f t="shared" si="6"/>
        <v>39</v>
      </c>
      <c r="P40" s="7"/>
      <c r="Q40" s="3"/>
      <c r="R40" s="30">
        <f t="shared" si="7"/>
        <v>45366</v>
      </c>
      <c r="S40" s="30">
        <f t="shared" si="8"/>
        <v>45387</v>
      </c>
      <c r="T40" s="32">
        <v>21</v>
      </c>
      <c r="U40" s="6">
        <f t="shared" si="9"/>
        <v>45425</v>
      </c>
      <c r="V40" s="6"/>
      <c r="W40" s="29">
        <f t="shared" si="10"/>
        <v>38</v>
      </c>
      <c r="X40" s="3"/>
      <c r="Y40" s="31"/>
      <c r="Z40" s="7"/>
      <c r="AA40" s="6"/>
      <c r="AB40" s="25"/>
      <c r="AC40" s="31">
        <f t="shared" si="28"/>
        <v>45388</v>
      </c>
      <c r="AD40" s="31">
        <f t="shared" si="29"/>
        <v>45418</v>
      </c>
      <c r="AE40" s="32">
        <v>30</v>
      </c>
      <c r="AF40" s="15">
        <f t="shared" si="11"/>
        <v>45455</v>
      </c>
      <c r="AG40" s="15"/>
      <c r="AH40" s="34">
        <f t="shared" si="12"/>
        <v>37</v>
      </c>
      <c r="AI40" s="3"/>
      <c r="AJ40" s="31">
        <f t="shared" si="30"/>
        <v>45419</v>
      </c>
      <c r="AK40" s="31">
        <f t="shared" si="31"/>
        <v>45433</v>
      </c>
      <c r="AL40" s="32">
        <v>14</v>
      </c>
      <c r="AM40" s="15">
        <f t="shared" si="13"/>
        <v>45469</v>
      </c>
      <c r="AN40" s="15"/>
      <c r="AO40" s="34">
        <f t="shared" si="14"/>
        <v>36</v>
      </c>
      <c r="AP40" s="7"/>
      <c r="AQ40" s="7"/>
      <c r="AR40" s="7"/>
      <c r="AS40" s="7"/>
      <c r="AT40" s="7"/>
      <c r="AU40" s="3"/>
      <c r="AV40" s="31">
        <f t="shared" si="32"/>
        <v>45434</v>
      </c>
      <c r="AW40" s="31">
        <f t="shared" si="33"/>
        <v>45634</v>
      </c>
      <c r="AX40" s="24">
        <v>200</v>
      </c>
      <c r="AY40" s="15">
        <f t="shared" si="15"/>
        <v>45669</v>
      </c>
      <c r="AZ40" s="15"/>
      <c r="BA40" s="7">
        <f t="shared" si="16"/>
        <v>35</v>
      </c>
      <c r="BB40" s="3"/>
      <c r="BC40" s="31">
        <f t="shared" si="34"/>
        <v>45635</v>
      </c>
      <c r="BD40" s="31">
        <f t="shared" si="35"/>
        <v>45635</v>
      </c>
      <c r="BE40" s="32">
        <v>0</v>
      </c>
      <c r="BF40" s="15">
        <f t="shared" si="17"/>
        <v>45669</v>
      </c>
      <c r="BG40" s="15"/>
      <c r="BH40" s="34">
        <f t="shared" si="18"/>
        <v>34</v>
      </c>
      <c r="BI40" s="3"/>
      <c r="BJ40" s="31">
        <f t="shared" si="19"/>
        <v>45635</v>
      </c>
      <c r="BK40" s="31">
        <f t="shared" si="20"/>
        <v>45635</v>
      </c>
      <c r="BL40" s="32">
        <v>0</v>
      </c>
      <c r="BM40" s="15">
        <f t="shared" si="21"/>
        <v>45669</v>
      </c>
      <c r="BN40" s="15"/>
      <c r="BO40" s="34">
        <f t="shared" si="22"/>
        <v>34</v>
      </c>
      <c r="BP40" s="3"/>
      <c r="BQ40" s="31">
        <f t="shared" si="23"/>
        <v>45635</v>
      </c>
      <c r="BR40" s="31">
        <f t="shared" si="24"/>
        <v>45641</v>
      </c>
      <c r="BS40" s="32">
        <v>6</v>
      </c>
      <c r="BT40" s="15">
        <f t="shared" si="25"/>
        <v>45675</v>
      </c>
      <c r="BU40" s="15"/>
      <c r="BV40" s="7">
        <f t="shared" si="26"/>
        <v>34</v>
      </c>
      <c r="BW40" s="11"/>
      <c r="BX40" s="15">
        <v>45641</v>
      </c>
      <c r="BY40" s="7">
        <f t="shared" si="27"/>
        <v>34</v>
      </c>
      <c r="BZ40" s="2"/>
    </row>
    <row r="41" spans="1:78" x14ac:dyDescent="0.25">
      <c r="A41" s="21" t="s">
        <v>41</v>
      </c>
      <c r="B41" s="23"/>
      <c r="C41" s="22" t="s">
        <v>71</v>
      </c>
      <c r="D41" s="7"/>
      <c r="E41" s="30">
        <f t="shared" si="1"/>
        <v>45357</v>
      </c>
      <c r="F41" s="6">
        <v>45397</v>
      </c>
      <c r="G41" s="6"/>
      <c r="H41" s="34">
        <f t="shared" si="2"/>
        <v>40</v>
      </c>
      <c r="I41" s="3"/>
      <c r="J41" s="30">
        <f t="shared" si="3"/>
        <v>45358</v>
      </c>
      <c r="K41" s="30">
        <f t="shared" si="4"/>
        <v>45365</v>
      </c>
      <c r="L41" s="32">
        <v>7</v>
      </c>
      <c r="M41" s="6">
        <f t="shared" si="5"/>
        <v>45404</v>
      </c>
      <c r="N41" s="6"/>
      <c r="O41" s="29">
        <f t="shared" si="6"/>
        <v>39</v>
      </c>
      <c r="P41" s="7"/>
      <c r="Q41" s="3"/>
      <c r="R41" s="30">
        <f t="shared" si="7"/>
        <v>45366</v>
      </c>
      <c r="S41" s="30">
        <f t="shared" si="8"/>
        <v>45387</v>
      </c>
      <c r="T41" s="32">
        <v>21</v>
      </c>
      <c r="U41" s="6">
        <f t="shared" si="9"/>
        <v>45425</v>
      </c>
      <c r="V41" s="6"/>
      <c r="W41" s="29">
        <f t="shared" si="10"/>
        <v>38</v>
      </c>
      <c r="X41" s="3"/>
      <c r="Y41" s="31"/>
      <c r="Z41" s="7"/>
      <c r="AA41" s="6"/>
      <c r="AB41" s="25"/>
      <c r="AC41" s="31">
        <f t="shared" si="28"/>
        <v>45388</v>
      </c>
      <c r="AD41" s="31">
        <f t="shared" si="29"/>
        <v>45418</v>
      </c>
      <c r="AE41" s="32">
        <v>30</v>
      </c>
      <c r="AF41" s="15">
        <f t="shared" si="11"/>
        <v>45455</v>
      </c>
      <c r="AG41" s="15"/>
      <c r="AH41" s="34">
        <f t="shared" si="12"/>
        <v>37</v>
      </c>
      <c r="AI41" s="3"/>
      <c r="AJ41" s="31">
        <f t="shared" si="30"/>
        <v>45419</v>
      </c>
      <c r="AK41" s="31">
        <f t="shared" si="31"/>
        <v>45433</v>
      </c>
      <c r="AL41" s="32">
        <v>14</v>
      </c>
      <c r="AM41" s="15">
        <f t="shared" si="13"/>
        <v>45469</v>
      </c>
      <c r="AN41" s="15"/>
      <c r="AO41" s="34">
        <f t="shared" si="14"/>
        <v>36</v>
      </c>
      <c r="AP41" s="7"/>
      <c r="AQ41" s="7"/>
      <c r="AR41" s="7"/>
      <c r="AS41" s="7"/>
      <c r="AT41" s="7"/>
      <c r="AU41" s="3"/>
      <c r="AV41" s="31">
        <f t="shared" si="32"/>
        <v>45434</v>
      </c>
      <c r="AW41" s="31">
        <f t="shared" si="33"/>
        <v>45634</v>
      </c>
      <c r="AX41" s="24">
        <v>200</v>
      </c>
      <c r="AY41" s="15">
        <f t="shared" si="15"/>
        <v>45669</v>
      </c>
      <c r="AZ41" s="15"/>
      <c r="BA41" s="7">
        <f t="shared" si="16"/>
        <v>35</v>
      </c>
      <c r="BB41" s="3"/>
      <c r="BC41" s="31">
        <f t="shared" si="34"/>
        <v>45635</v>
      </c>
      <c r="BD41" s="31">
        <f t="shared" si="35"/>
        <v>45635</v>
      </c>
      <c r="BE41" s="32">
        <v>0</v>
      </c>
      <c r="BF41" s="15">
        <f t="shared" si="17"/>
        <v>45669</v>
      </c>
      <c r="BG41" s="15"/>
      <c r="BH41" s="34">
        <f t="shared" si="18"/>
        <v>34</v>
      </c>
      <c r="BI41" s="3"/>
      <c r="BJ41" s="31">
        <f t="shared" si="19"/>
        <v>45635</v>
      </c>
      <c r="BK41" s="31">
        <f t="shared" si="20"/>
        <v>45635</v>
      </c>
      <c r="BL41" s="32">
        <v>0</v>
      </c>
      <c r="BM41" s="15">
        <f t="shared" si="21"/>
        <v>45669</v>
      </c>
      <c r="BN41" s="15"/>
      <c r="BO41" s="34">
        <f t="shared" si="22"/>
        <v>34</v>
      </c>
      <c r="BP41" s="3"/>
      <c r="BQ41" s="31">
        <f t="shared" si="23"/>
        <v>45635</v>
      </c>
      <c r="BR41" s="31">
        <f t="shared" si="24"/>
        <v>45641</v>
      </c>
      <c r="BS41" s="32">
        <v>6</v>
      </c>
      <c r="BT41" s="15">
        <f t="shared" si="25"/>
        <v>45675</v>
      </c>
      <c r="BU41" s="15"/>
      <c r="BV41" s="7">
        <f t="shared" si="26"/>
        <v>34</v>
      </c>
      <c r="BW41" s="11"/>
      <c r="BX41" s="15">
        <v>45641</v>
      </c>
      <c r="BY41" s="7">
        <f t="shared" si="27"/>
        <v>34</v>
      </c>
      <c r="BZ41" s="2"/>
    </row>
    <row r="42" spans="1:78" x14ac:dyDescent="0.25">
      <c r="A42" s="21" t="s">
        <v>41</v>
      </c>
      <c r="B42" s="23"/>
      <c r="C42" s="22" t="s">
        <v>72</v>
      </c>
      <c r="D42" s="7"/>
      <c r="E42" s="30">
        <f t="shared" si="1"/>
        <v>45326</v>
      </c>
      <c r="F42" s="6">
        <v>45397</v>
      </c>
      <c r="G42" s="6"/>
      <c r="H42" s="34">
        <f t="shared" si="2"/>
        <v>71</v>
      </c>
      <c r="I42" s="3"/>
      <c r="J42" s="30">
        <f t="shared" si="3"/>
        <v>45327</v>
      </c>
      <c r="K42" s="30">
        <f t="shared" si="4"/>
        <v>45334</v>
      </c>
      <c r="L42" s="32">
        <v>7</v>
      </c>
      <c r="M42" s="6">
        <f t="shared" si="5"/>
        <v>45404</v>
      </c>
      <c r="N42" s="6"/>
      <c r="O42" s="29">
        <f t="shared" si="6"/>
        <v>70</v>
      </c>
      <c r="P42" s="7"/>
      <c r="Q42" s="3"/>
      <c r="R42" s="30">
        <f t="shared" si="7"/>
        <v>45335</v>
      </c>
      <c r="S42" s="30">
        <f t="shared" si="8"/>
        <v>45356</v>
      </c>
      <c r="T42" s="32">
        <v>21</v>
      </c>
      <c r="U42" s="6">
        <f t="shared" si="9"/>
        <v>45425</v>
      </c>
      <c r="V42" s="6"/>
      <c r="W42" s="29">
        <f t="shared" si="10"/>
        <v>69</v>
      </c>
      <c r="X42" s="3"/>
      <c r="Y42" s="31"/>
      <c r="Z42" s="7"/>
      <c r="AA42" s="6"/>
      <c r="AB42" s="25"/>
      <c r="AC42" s="31">
        <f t="shared" si="28"/>
        <v>45357</v>
      </c>
      <c r="AD42" s="31">
        <f t="shared" si="29"/>
        <v>45387</v>
      </c>
      <c r="AE42" s="32">
        <v>30</v>
      </c>
      <c r="AF42" s="15">
        <f t="shared" si="11"/>
        <v>45455</v>
      </c>
      <c r="AG42" s="15"/>
      <c r="AH42" s="34">
        <f t="shared" si="12"/>
        <v>68</v>
      </c>
      <c r="AI42" s="3"/>
      <c r="AJ42" s="31">
        <f t="shared" si="30"/>
        <v>45388</v>
      </c>
      <c r="AK42" s="31">
        <f t="shared" si="31"/>
        <v>45402</v>
      </c>
      <c r="AL42" s="32">
        <v>14</v>
      </c>
      <c r="AM42" s="15">
        <f t="shared" si="13"/>
        <v>45469</v>
      </c>
      <c r="AN42" s="15"/>
      <c r="AO42" s="34">
        <f t="shared" si="14"/>
        <v>67</v>
      </c>
      <c r="AP42" s="7"/>
      <c r="AQ42" s="7"/>
      <c r="AR42" s="7"/>
      <c r="AS42" s="7"/>
      <c r="AT42" s="7"/>
      <c r="AU42" s="3"/>
      <c r="AV42" s="31">
        <f t="shared" si="32"/>
        <v>45403</v>
      </c>
      <c r="AW42" s="31">
        <f t="shared" si="33"/>
        <v>45573</v>
      </c>
      <c r="AX42" s="24">
        <v>170</v>
      </c>
      <c r="AY42" s="15">
        <f t="shared" si="15"/>
        <v>45639</v>
      </c>
      <c r="AZ42" s="15"/>
      <c r="BA42" s="7">
        <f t="shared" si="16"/>
        <v>66</v>
      </c>
      <c r="BB42" s="3"/>
      <c r="BC42" s="31">
        <f t="shared" si="34"/>
        <v>45574</v>
      </c>
      <c r="BD42" s="31">
        <f t="shared" si="35"/>
        <v>45574</v>
      </c>
      <c r="BE42" s="32">
        <v>0</v>
      </c>
      <c r="BF42" s="15">
        <f t="shared" si="17"/>
        <v>45639</v>
      </c>
      <c r="BG42" s="15"/>
      <c r="BH42" s="34">
        <f t="shared" si="18"/>
        <v>65</v>
      </c>
      <c r="BI42" s="3"/>
      <c r="BJ42" s="31">
        <f t="shared" si="19"/>
        <v>45574</v>
      </c>
      <c r="BK42" s="31">
        <f t="shared" si="20"/>
        <v>45574</v>
      </c>
      <c r="BL42" s="32">
        <v>0</v>
      </c>
      <c r="BM42" s="15">
        <f t="shared" si="21"/>
        <v>45639</v>
      </c>
      <c r="BN42" s="15"/>
      <c r="BO42" s="34">
        <f t="shared" si="22"/>
        <v>65</v>
      </c>
      <c r="BP42" s="3"/>
      <c r="BQ42" s="31">
        <f t="shared" si="23"/>
        <v>45574</v>
      </c>
      <c r="BR42" s="31">
        <f t="shared" si="24"/>
        <v>45580</v>
      </c>
      <c r="BS42" s="32">
        <v>6</v>
      </c>
      <c r="BT42" s="15">
        <f t="shared" si="25"/>
        <v>45645</v>
      </c>
      <c r="BU42" s="15"/>
      <c r="BV42" s="7">
        <f t="shared" si="26"/>
        <v>65</v>
      </c>
      <c r="BW42" s="11"/>
      <c r="BX42" s="15">
        <v>45580</v>
      </c>
      <c r="BY42" s="7">
        <f t="shared" si="27"/>
        <v>65</v>
      </c>
      <c r="BZ42" s="2"/>
    </row>
    <row r="43" spans="1:78" x14ac:dyDescent="0.25">
      <c r="A43" s="21" t="s">
        <v>41</v>
      </c>
      <c r="B43" s="23"/>
      <c r="C43" s="22" t="s">
        <v>73</v>
      </c>
      <c r="D43" s="7"/>
      <c r="E43" s="30">
        <f t="shared" si="1"/>
        <v>45406</v>
      </c>
      <c r="F43" s="6">
        <v>45397</v>
      </c>
      <c r="G43" s="6"/>
      <c r="H43" s="34">
        <f t="shared" si="2"/>
        <v>-9</v>
      </c>
      <c r="I43" s="3"/>
      <c r="J43" s="30">
        <f t="shared" si="3"/>
        <v>45407</v>
      </c>
      <c r="K43" s="30">
        <f t="shared" si="4"/>
        <v>45414</v>
      </c>
      <c r="L43" s="32">
        <v>7</v>
      </c>
      <c r="M43" s="6">
        <f t="shared" si="5"/>
        <v>45404</v>
      </c>
      <c r="N43" s="6"/>
      <c r="O43" s="29">
        <f t="shared" si="6"/>
        <v>-10</v>
      </c>
      <c r="P43" s="7"/>
      <c r="Q43" s="3"/>
      <c r="R43" s="30">
        <f t="shared" si="7"/>
        <v>45415</v>
      </c>
      <c r="S43" s="30">
        <f t="shared" si="8"/>
        <v>45436</v>
      </c>
      <c r="T43" s="32">
        <v>21</v>
      </c>
      <c r="U43" s="6">
        <f t="shared" si="9"/>
        <v>45425</v>
      </c>
      <c r="V43" s="6"/>
      <c r="W43" s="29">
        <f t="shared" si="10"/>
        <v>-11</v>
      </c>
      <c r="X43" s="3"/>
      <c r="Y43" s="31"/>
      <c r="Z43" s="7"/>
      <c r="AA43" s="6"/>
      <c r="AB43" s="25"/>
      <c r="AC43" s="31">
        <f t="shared" si="28"/>
        <v>45437</v>
      </c>
      <c r="AD43" s="31">
        <f t="shared" si="29"/>
        <v>45467</v>
      </c>
      <c r="AE43" s="32">
        <v>30</v>
      </c>
      <c r="AF43" s="15">
        <f t="shared" si="11"/>
        <v>45455</v>
      </c>
      <c r="AG43" s="15"/>
      <c r="AH43" s="34">
        <f t="shared" si="12"/>
        <v>-12</v>
      </c>
      <c r="AI43" s="3"/>
      <c r="AJ43" s="31">
        <f t="shared" si="30"/>
        <v>45468</v>
      </c>
      <c r="AK43" s="31">
        <f t="shared" si="31"/>
        <v>45482</v>
      </c>
      <c r="AL43" s="32">
        <v>14</v>
      </c>
      <c r="AM43" s="15">
        <f t="shared" si="13"/>
        <v>45469</v>
      </c>
      <c r="AN43" s="15"/>
      <c r="AO43" s="34">
        <f t="shared" si="14"/>
        <v>-13</v>
      </c>
      <c r="AP43" s="7"/>
      <c r="AQ43" s="7"/>
      <c r="AR43" s="7"/>
      <c r="AS43" s="7"/>
      <c r="AT43" s="7"/>
      <c r="AU43" s="3"/>
      <c r="AV43" s="31">
        <f t="shared" si="32"/>
        <v>45483</v>
      </c>
      <c r="AW43" s="31">
        <f t="shared" si="33"/>
        <v>45573</v>
      </c>
      <c r="AX43" s="24">
        <v>90</v>
      </c>
      <c r="AY43" s="15">
        <f t="shared" si="15"/>
        <v>45559</v>
      </c>
      <c r="AZ43" s="15"/>
      <c r="BA43" s="7">
        <f t="shared" si="16"/>
        <v>-14</v>
      </c>
      <c r="BB43" s="3"/>
      <c r="BC43" s="31">
        <f t="shared" si="34"/>
        <v>45574</v>
      </c>
      <c r="BD43" s="31">
        <f t="shared" si="35"/>
        <v>45574</v>
      </c>
      <c r="BE43" s="32">
        <v>0</v>
      </c>
      <c r="BF43" s="15">
        <f t="shared" si="17"/>
        <v>45559</v>
      </c>
      <c r="BG43" s="15"/>
      <c r="BH43" s="34">
        <f t="shared" si="18"/>
        <v>-15</v>
      </c>
      <c r="BI43" s="3"/>
      <c r="BJ43" s="31">
        <f t="shared" si="19"/>
        <v>45574</v>
      </c>
      <c r="BK43" s="31">
        <f t="shared" si="20"/>
        <v>45574</v>
      </c>
      <c r="BL43" s="32">
        <v>0</v>
      </c>
      <c r="BM43" s="15">
        <f t="shared" si="21"/>
        <v>45559</v>
      </c>
      <c r="BN43" s="15"/>
      <c r="BO43" s="34">
        <f t="shared" si="22"/>
        <v>-15</v>
      </c>
      <c r="BP43" s="3"/>
      <c r="BQ43" s="31">
        <f t="shared" si="23"/>
        <v>45574</v>
      </c>
      <c r="BR43" s="31">
        <f t="shared" si="24"/>
        <v>45580</v>
      </c>
      <c r="BS43" s="32">
        <v>6</v>
      </c>
      <c r="BT43" s="15">
        <f t="shared" si="25"/>
        <v>45565</v>
      </c>
      <c r="BU43" s="15"/>
      <c r="BV43" s="7">
        <f t="shared" si="26"/>
        <v>-15</v>
      </c>
      <c r="BW43" s="11"/>
      <c r="BX43" s="15">
        <v>45580</v>
      </c>
      <c r="BY43" s="7">
        <f t="shared" si="27"/>
        <v>-15</v>
      </c>
      <c r="BZ43" s="2"/>
    </row>
    <row r="44" spans="1:78" x14ac:dyDescent="0.25">
      <c r="A44" s="21" t="s">
        <v>41</v>
      </c>
      <c r="B44" s="23"/>
      <c r="C44" s="22" t="s">
        <v>74</v>
      </c>
      <c r="D44" s="7"/>
      <c r="E44" s="30">
        <f t="shared" si="1"/>
        <v>45376</v>
      </c>
      <c r="F44" s="6">
        <v>45397</v>
      </c>
      <c r="G44" s="6"/>
      <c r="H44" s="34">
        <f t="shared" si="2"/>
        <v>21</v>
      </c>
      <c r="I44" s="3"/>
      <c r="J44" s="30">
        <f t="shared" si="3"/>
        <v>45377</v>
      </c>
      <c r="K44" s="30">
        <f t="shared" si="4"/>
        <v>45384</v>
      </c>
      <c r="L44" s="32">
        <v>7</v>
      </c>
      <c r="M44" s="6">
        <f t="shared" si="5"/>
        <v>45404</v>
      </c>
      <c r="N44" s="6"/>
      <c r="O44" s="29">
        <f t="shared" si="6"/>
        <v>20</v>
      </c>
      <c r="P44" s="7"/>
      <c r="Q44" s="3"/>
      <c r="R44" s="30">
        <f t="shared" si="7"/>
        <v>45385</v>
      </c>
      <c r="S44" s="30">
        <f t="shared" si="8"/>
        <v>45406</v>
      </c>
      <c r="T44" s="32">
        <v>21</v>
      </c>
      <c r="U44" s="6">
        <f t="shared" si="9"/>
        <v>45425</v>
      </c>
      <c r="V44" s="6"/>
      <c r="W44" s="29">
        <f t="shared" si="10"/>
        <v>19</v>
      </c>
      <c r="X44" s="3"/>
      <c r="Y44" s="31"/>
      <c r="Z44" s="7"/>
      <c r="AA44" s="6"/>
      <c r="AB44" s="25"/>
      <c r="AC44" s="31">
        <f t="shared" si="28"/>
        <v>45407</v>
      </c>
      <c r="AD44" s="31">
        <f t="shared" si="29"/>
        <v>45437</v>
      </c>
      <c r="AE44" s="32">
        <v>30</v>
      </c>
      <c r="AF44" s="15">
        <f t="shared" si="11"/>
        <v>45455</v>
      </c>
      <c r="AG44" s="15"/>
      <c r="AH44" s="34">
        <f t="shared" si="12"/>
        <v>18</v>
      </c>
      <c r="AI44" s="3"/>
      <c r="AJ44" s="31">
        <f t="shared" si="30"/>
        <v>45438</v>
      </c>
      <c r="AK44" s="31">
        <f t="shared" si="31"/>
        <v>45452</v>
      </c>
      <c r="AL44" s="32">
        <v>14</v>
      </c>
      <c r="AM44" s="15">
        <f t="shared" si="13"/>
        <v>45469</v>
      </c>
      <c r="AN44" s="15"/>
      <c r="AO44" s="34">
        <f t="shared" si="14"/>
        <v>17</v>
      </c>
      <c r="AP44" s="7"/>
      <c r="AQ44" s="7"/>
      <c r="AR44" s="7"/>
      <c r="AS44" s="7"/>
      <c r="AT44" s="7"/>
      <c r="AU44" s="3"/>
      <c r="AV44" s="31">
        <f t="shared" si="32"/>
        <v>45453</v>
      </c>
      <c r="AW44" s="31">
        <f t="shared" si="33"/>
        <v>45573</v>
      </c>
      <c r="AX44" s="24">
        <v>120</v>
      </c>
      <c r="AY44" s="15">
        <f t="shared" si="15"/>
        <v>45589</v>
      </c>
      <c r="AZ44" s="15"/>
      <c r="BA44" s="7">
        <f t="shared" si="16"/>
        <v>16</v>
      </c>
      <c r="BB44" s="3"/>
      <c r="BC44" s="31">
        <f t="shared" si="34"/>
        <v>45574</v>
      </c>
      <c r="BD44" s="31">
        <f t="shared" si="35"/>
        <v>45574</v>
      </c>
      <c r="BE44" s="32">
        <v>0</v>
      </c>
      <c r="BF44" s="15">
        <f t="shared" si="17"/>
        <v>45589</v>
      </c>
      <c r="BG44" s="15"/>
      <c r="BH44" s="34">
        <f t="shared" si="18"/>
        <v>15</v>
      </c>
      <c r="BI44" s="3"/>
      <c r="BJ44" s="31">
        <f t="shared" si="19"/>
        <v>45574</v>
      </c>
      <c r="BK44" s="31">
        <f t="shared" si="20"/>
        <v>45574</v>
      </c>
      <c r="BL44" s="32">
        <v>0</v>
      </c>
      <c r="BM44" s="15">
        <f t="shared" si="21"/>
        <v>45589</v>
      </c>
      <c r="BN44" s="15"/>
      <c r="BO44" s="34">
        <f t="shared" si="22"/>
        <v>15</v>
      </c>
      <c r="BP44" s="3"/>
      <c r="BQ44" s="31">
        <f t="shared" si="23"/>
        <v>45574</v>
      </c>
      <c r="BR44" s="31">
        <f t="shared" si="24"/>
        <v>45580</v>
      </c>
      <c r="BS44" s="32">
        <v>6</v>
      </c>
      <c r="BT44" s="15">
        <f t="shared" si="25"/>
        <v>45595</v>
      </c>
      <c r="BU44" s="15"/>
      <c r="BV44" s="7">
        <f t="shared" si="26"/>
        <v>15</v>
      </c>
      <c r="BW44" s="11"/>
      <c r="BX44" s="15">
        <v>45580</v>
      </c>
      <c r="BY44" s="7">
        <f t="shared" si="27"/>
        <v>15</v>
      </c>
      <c r="BZ44" s="2"/>
    </row>
    <row r="45" spans="1:78" x14ac:dyDescent="0.25">
      <c r="A45" s="21" t="s">
        <v>41</v>
      </c>
      <c r="B45" s="23"/>
      <c r="C45" s="22" t="s">
        <v>75</v>
      </c>
      <c r="D45" s="7"/>
      <c r="E45" s="30">
        <f t="shared" si="1"/>
        <v>45376</v>
      </c>
      <c r="F45" s="6">
        <v>45397</v>
      </c>
      <c r="G45" s="6"/>
      <c r="H45" s="34">
        <f t="shared" si="2"/>
        <v>21</v>
      </c>
      <c r="I45" s="3"/>
      <c r="J45" s="30">
        <f t="shared" si="3"/>
        <v>45377</v>
      </c>
      <c r="K45" s="30">
        <f t="shared" si="4"/>
        <v>45384</v>
      </c>
      <c r="L45" s="32">
        <v>7</v>
      </c>
      <c r="M45" s="6">
        <f t="shared" si="5"/>
        <v>45404</v>
      </c>
      <c r="N45" s="6"/>
      <c r="O45" s="29">
        <f t="shared" si="6"/>
        <v>20</v>
      </c>
      <c r="P45" s="7"/>
      <c r="Q45" s="3"/>
      <c r="R45" s="30">
        <f t="shared" si="7"/>
        <v>45385</v>
      </c>
      <c r="S45" s="30">
        <f t="shared" si="8"/>
        <v>45406</v>
      </c>
      <c r="T45" s="32">
        <v>21</v>
      </c>
      <c r="U45" s="6">
        <f t="shared" si="9"/>
        <v>45425</v>
      </c>
      <c r="V45" s="6"/>
      <c r="W45" s="29">
        <f t="shared" si="10"/>
        <v>19</v>
      </c>
      <c r="X45" s="3"/>
      <c r="Y45" s="31"/>
      <c r="Z45" s="7"/>
      <c r="AA45" s="6"/>
      <c r="AB45" s="25"/>
      <c r="AC45" s="31">
        <f t="shared" si="28"/>
        <v>45407</v>
      </c>
      <c r="AD45" s="31">
        <f t="shared" si="29"/>
        <v>45437</v>
      </c>
      <c r="AE45" s="32">
        <v>30</v>
      </c>
      <c r="AF45" s="15">
        <f t="shared" si="11"/>
        <v>45455</v>
      </c>
      <c r="AG45" s="15"/>
      <c r="AH45" s="34">
        <f t="shared" si="12"/>
        <v>18</v>
      </c>
      <c r="AI45" s="3"/>
      <c r="AJ45" s="31">
        <f t="shared" si="30"/>
        <v>45438</v>
      </c>
      <c r="AK45" s="31">
        <f t="shared" si="31"/>
        <v>45452</v>
      </c>
      <c r="AL45" s="32">
        <v>14</v>
      </c>
      <c r="AM45" s="15">
        <f t="shared" si="13"/>
        <v>45469</v>
      </c>
      <c r="AN45" s="15"/>
      <c r="AO45" s="34">
        <f t="shared" si="14"/>
        <v>17</v>
      </c>
      <c r="AP45" s="7"/>
      <c r="AQ45" s="7"/>
      <c r="AR45" s="7"/>
      <c r="AS45" s="7"/>
      <c r="AT45" s="7"/>
      <c r="AU45" s="3"/>
      <c r="AV45" s="31">
        <f t="shared" si="32"/>
        <v>45453</v>
      </c>
      <c r="AW45" s="31">
        <f t="shared" si="33"/>
        <v>45573</v>
      </c>
      <c r="AX45" s="24">
        <v>120</v>
      </c>
      <c r="AY45" s="15">
        <f t="shared" si="15"/>
        <v>45589</v>
      </c>
      <c r="AZ45" s="15"/>
      <c r="BA45" s="7">
        <f t="shared" si="16"/>
        <v>16</v>
      </c>
      <c r="BB45" s="3"/>
      <c r="BC45" s="31">
        <f t="shared" si="34"/>
        <v>45574</v>
      </c>
      <c r="BD45" s="31">
        <f t="shared" si="35"/>
        <v>45574</v>
      </c>
      <c r="BE45" s="32">
        <v>0</v>
      </c>
      <c r="BF45" s="15">
        <f t="shared" si="17"/>
        <v>45589</v>
      </c>
      <c r="BG45" s="15"/>
      <c r="BH45" s="34">
        <f t="shared" si="18"/>
        <v>15</v>
      </c>
      <c r="BI45" s="3"/>
      <c r="BJ45" s="31">
        <f t="shared" si="19"/>
        <v>45574</v>
      </c>
      <c r="BK45" s="31">
        <f t="shared" si="20"/>
        <v>45574</v>
      </c>
      <c r="BL45" s="32">
        <v>0</v>
      </c>
      <c r="BM45" s="15">
        <f t="shared" si="21"/>
        <v>45589</v>
      </c>
      <c r="BN45" s="15"/>
      <c r="BO45" s="34">
        <f t="shared" si="22"/>
        <v>15</v>
      </c>
      <c r="BP45" s="3"/>
      <c r="BQ45" s="31">
        <f t="shared" si="23"/>
        <v>45574</v>
      </c>
      <c r="BR45" s="31">
        <f t="shared" si="24"/>
        <v>45580</v>
      </c>
      <c r="BS45" s="32">
        <v>6</v>
      </c>
      <c r="BT45" s="15">
        <f t="shared" si="25"/>
        <v>45595</v>
      </c>
      <c r="BU45" s="15"/>
      <c r="BV45" s="7">
        <f t="shared" si="26"/>
        <v>15</v>
      </c>
      <c r="BW45" s="11"/>
      <c r="BX45" s="15">
        <v>45580</v>
      </c>
      <c r="BY45" s="7">
        <f t="shared" si="27"/>
        <v>15</v>
      </c>
      <c r="BZ45" s="2"/>
    </row>
    <row r="46" spans="1:78" x14ac:dyDescent="0.25">
      <c r="A46" s="21" t="s">
        <v>41</v>
      </c>
      <c r="B46" s="23"/>
      <c r="C46" s="22" t="s">
        <v>76</v>
      </c>
      <c r="D46" s="7"/>
      <c r="E46" s="30">
        <f t="shared" si="1"/>
        <v>45406</v>
      </c>
      <c r="F46" s="6">
        <v>45397</v>
      </c>
      <c r="G46" s="6"/>
      <c r="H46" s="34">
        <f t="shared" si="2"/>
        <v>-9</v>
      </c>
      <c r="I46" s="3"/>
      <c r="J46" s="30">
        <f t="shared" si="3"/>
        <v>45407</v>
      </c>
      <c r="K46" s="30">
        <f t="shared" si="4"/>
        <v>45414</v>
      </c>
      <c r="L46" s="32">
        <v>7</v>
      </c>
      <c r="M46" s="6">
        <f t="shared" si="5"/>
        <v>45404</v>
      </c>
      <c r="N46" s="6"/>
      <c r="O46" s="29">
        <f t="shared" si="6"/>
        <v>-10</v>
      </c>
      <c r="P46" s="7"/>
      <c r="Q46" s="3"/>
      <c r="R46" s="30">
        <f t="shared" si="7"/>
        <v>45415</v>
      </c>
      <c r="S46" s="30">
        <f t="shared" si="8"/>
        <v>45436</v>
      </c>
      <c r="T46" s="32">
        <v>21</v>
      </c>
      <c r="U46" s="6">
        <f t="shared" si="9"/>
        <v>45425</v>
      </c>
      <c r="V46" s="6"/>
      <c r="W46" s="29">
        <f t="shared" si="10"/>
        <v>-11</v>
      </c>
      <c r="X46" s="3"/>
      <c r="Y46" s="31"/>
      <c r="Z46" s="7"/>
      <c r="AA46" s="6"/>
      <c r="AB46" s="25"/>
      <c r="AC46" s="31">
        <f t="shared" si="28"/>
        <v>45437</v>
      </c>
      <c r="AD46" s="31">
        <f t="shared" si="29"/>
        <v>45467</v>
      </c>
      <c r="AE46" s="32">
        <v>30</v>
      </c>
      <c r="AF46" s="15">
        <f t="shared" si="11"/>
        <v>45455</v>
      </c>
      <c r="AG46" s="15"/>
      <c r="AH46" s="34">
        <f t="shared" si="12"/>
        <v>-12</v>
      </c>
      <c r="AI46" s="3"/>
      <c r="AJ46" s="31">
        <f t="shared" si="30"/>
        <v>45468</v>
      </c>
      <c r="AK46" s="31">
        <f t="shared" si="31"/>
        <v>45482</v>
      </c>
      <c r="AL46" s="32">
        <v>14</v>
      </c>
      <c r="AM46" s="15">
        <f t="shared" si="13"/>
        <v>45469</v>
      </c>
      <c r="AN46" s="15"/>
      <c r="AO46" s="34">
        <f t="shared" si="14"/>
        <v>-13</v>
      </c>
      <c r="AP46" s="7"/>
      <c r="AQ46" s="7"/>
      <c r="AR46" s="7"/>
      <c r="AS46" s="7"/>
      <c r="AT46" s="7"/>
      <c r="AU46" s="3"/>
      <c r="AV46" s="31">
        <f t="shared" si="32"/>
        <v>45483</v>
      </c>
      <c r="AW46" s="31">
        <f t="shared" si="33"/>
        <v>45573</v>
      </c>
      <c r="AX46" s="24">
        <v>90</v>
      </c>
      <c r="AY46" s="15">
        <f t="shared" si="15"/>
        <v>45559</v>
      </c>
      <c r="AZ46" s="15"/>
      <c r="BA46" s="7">
        <f t="shared" si="16"/>
        <v>-14</v>
      </c>
      <c r="BB46" s="3"/>
      <c r="BC46" s="31">
        <f t="shared" si="34"/>
        <v>45574</v>
      </c>
      <c r="BD46" s="31">
        <f t="shared" si="35"/>
        <v>45574</v>
      </c>
      <c r="BE46" s="32">
        <v>0</v>
      </c>
      <c r="BF46" s="15">
        <f t="shared" si="17"/>
        <v>45559</v>
      </c>
      <c r="BG46" s="15"/>
      <c r="BH46" s="34">
        <f t="shared" si="18"/>
        <v>-15</v>
      </c>
      <c r="BI46" s="3"/>
      <c r="BJ46" s="31">
        <f t="shared" si="19"/>
        <v>45574</v>
      </c>
      <c r="BK46" s="31">
        <f t="shared" si="20"/>
        <v>45574</v>
      </c>
      <c r="BL46" s="32">
        <v>0</v>
      </c>
      <c r="BM46" s="15">
        <f t="shared" si="21"/>
        <v>45559</v>
      </c>
      <c r="BN46" s="15"/>
      <c r="BO46" s="34">
        <f t="shared" si="22"/>
        <v>-15</v>
      </c>
      <c r="BP46" s="3"/>
      <c r="BQ46" s="31">
        <f t="shared" si="23"/>
        <v>45574</v>
      </c>
      <c r="BR46" s="31">
        <f t="shared" si="24"/>
        <v>45580</v>
      </c>
      <c r="BS46" s="32">
        <v>6</v>
      </c>
      <c r="BT46" s="15">
        <f t="shared" si="25"/>
        <v>45565</v>
      </c>
      <c r="BU46" s="15"/>
      <c r="BV46" s="7">
        <f t="shared" si="26"/>
        <v>-15</v>
      </c>
      <c r="BW46" s="11"/>
      <c r="BX46" s="15">
        <v>45580</v>
      </c>
      <c r="BY46" s="7">
        <f t="shared" si="27"/>
        <v>-15</v>
      </c>
      <c r="BZ46" s="2"/>
    </row>
    <row r="47" spans="1:78" x14ac:dyDescent="0.25">
      <c r="A47" s="21" t="s">
        <v>41</v>
      </c>
      <c r="B47" s="23"/>
      <c r="C47" s="22" t="s">
        <v>77</v>
      </c>
      <c r="D47" s="7"/>
      <c r="E47" s="30">
        <f t="shared" si="1"/>
        <v>45406</v>
      </c>
      <c r="F47" s="6">
        <v>45397</v>
      </c>
      <c r="G47" s="6"/>
      <c r="H47" s="34">
        <f t="shared" si="2"/>
        <v>-9</v>
      </c>
      <c r="I47" s="3"/>
      <c r="J47" s="30">
        <f t="shared" si="3"/>
        <v>45407</v>
      </c>
      <c r="K47" s="30">
        <f t="shared" si="4"/>
        <v>45414</v>
      </c>
      <c r="L47" s="32">
        <v>7</v>
      </c>
      <c r="M47" s="6">
        <f t="shared" si="5"/>
        <v>45404</v>
      </c>
      <c r="N47" s="6"/>
      <c r="O47" s="29">
        <f t="shared" si="6"/>
        <v>-10</v>
      </c>
      <c r="P47" s="7"/>
      <c r="Q47" s="3"/>
      <c r="R47" s="30">
        <f t="shared" si="7"/>
        <v>45415</v>
      </c>
      <c r="S47" s="30">
        <f t="shared" si="8"/>
        <v>45436</v>
      </c>
      <c r="T47" s="32">
        <v>21</v>
      </c>
      <c r="U47" s="6">
        <f t="shared" si="9"/>
        <v>45425</v>
      </c>
      <c r="V47" s="6"/>
      <c r="W47" s="29">
        <f t="shared" si="10"/>
        <v>-11</v>
      </c>
      <c r="X47" s="3"/>
      <c r="Y47" s="31"/>
      <c r="Z47" s="7"/>
      <c r="AA47" s="6"/>
      <c r="AB47" s="25"/>
      <c r="AC47" s="31">
        <f t="shared" si="28"/>
        <v>45437</v>
      </c>
      <c r="AD47" s="31">
        <f t="shared" si="29"/>
        <v>45467</v>
      </c>
      <c r="AE47" s="32">
        <v>30</v>
      </c>
      <c r="AF47" s="15">
        <f t="shared" si="11"/>
        <v>45455</v>
      </c>
      <c r="AG47" s="15"/>
      <c r="AH47" s="34">
        <f t="shared" si="12"/>
        <v>-12</v>
      </c>
      <c r="AI47" s="3"/>
      <c r="AJ47" s="31">
        <f t="shared" si="30"/>
        <v>45468</v>
      </c>
      <c r="AK47" s="31">
        <f t="shared" si="31"/>
        <v>45482</v>
      </c>
      <c r="AL47" s="32">
        <v>14</v>
      </c>
      <c r="AM47" s="15">
        <f t="shared" si="13"/>
        <v>45469</v>
      </c>
      <c r="AN47" s="15"/>
      <c r="AO47" s="34">
        <f t="shared" si="14"/>
        <v>-13</v>
      </c>
      <c r="AP47" s="7"/>
      <c r="AQ47" s="7"/>
      <c r="AR47" s="7"/>
      <c r="AS47" s="7"/>
      <c r="AT47" s="7"/>
      <c r="AU47" s="3"/>
      <c r="AV47" s="31">
        <f t="shared" si="32"/>
        <v>45483</v>
      </c>
      <c r="AW47" s="31">
        <f t="shared" si="33"/>
        <v>45573</v>
      </c>
      <c r="AX47" s="24">
        <v>90</v>
      </c>
      <c r="AY47" s="15">
        <f t="shared" si="15"/>
        <v>45559</v>
      </c>
      <c r="AZ47" s="15"/>
      <c r="BA47" s="7">
        <f t="shared" si="16"/>
        <v>-14</v>
      </c>
      <c r="BB47" s="3"/>
      <c r="BC47" s="31">
        <f t="shared" si="34"/>
        <v>45574</v>
      </c>
      <c r="BD47" s="31">
        <f t="shared" si="35"/>
        <v>45574</v>
      </c>
      <c r="BE47" s="32">
        <v>0</v>
      </c>
      <c r="BF47" s="15">
        <f t="shared" si="17"/>
        <v>45559</v>
      </c>
      <c r="BG47" s="15"/>
      <c r="BH47" s="34">
        <f t="shared" si="18"/>
        <v>-15</v>
      </c>
      <c r="BI47" s="3"/>
      <c r="BJ47" s="31">
        <f t="shared" si="19"/>
        <v>45574</v>
      </c>
      <c r="BK47" s="31">
        <f t="shared" si="20"/>
        <v>45574</v>
      </c>
      <c r="BL47" s="32">
        <v>0</v>
      </c>
      <c r="BM47" s="15">
        <f t="shared" si="21"/>
        <v>45559</v>
      </c>
      <c r="BN47" s="15"/>
      <c r="BO47" s="34">
        <f t="shared" si="22"/>
        <v>-15</v>
      </c>
      <c r="BP47" s="3"/>
      <c r="BQ47" s="31">
        <f t="shared" si="23"/>
        <v>45574</v>
      </c>
      <c r="BR47" s="31">
        <f t="shared" si="24"/>
        <v>45580</v>
      </c>
      <c r="BS47" s="32">
        <v>6</v>
      </c>
      <c r="BT47" s="15">
        <f t="shared" si="25"/>
        <v>45565</v>
      </c>
      <c r="BU47" s="15"/>
      <c r="BV47" s="7">
        <f t="shared" si="26"/>
        <v>-15</v>
      </c>
      <c r="BW47" s="11"/>
      <c r="BX47" s="15">
        <v>45580</v>
      </c>
      <c r="BY47" s="7">
        <f t="shared" si="27"/>
        <v>-15</v>
      </c>
      <c r="BZ47" s="2"/>
    </row>
    <row r="48" spans="1:78" x14ac:dyDescent="0.25">
      <c r="A48" s="21" t="s">
        <v>78</v>
      </c>
      <c r="B48" s="23"/>
      <c r="C48" s="22" t="s">
        <v>79</v>
      </c>
      <c r="D48" s="7"/>
      <c r="E48" s="30">
        <f t="shared" si="1"/>
        <v>45403</v>
      </c>
      <c r="F48" s="6">
        <v>45397</v>
      </c>
      <c r="G48" s="6"/>
      <c r="H48" s="34">
        <f t="shared" si="2"/>
        <v>-6</v>
      </c>
      <c r="I48" s="3"/>
      <c r="J48" s="30">
        <f t="shared" si="3"/>
        <v>45404</v>
      </c>
      <c r="K48" s="30">
        <f t="shared" si="4"/>
        <v>45411</v>
      </c>
      <c r="L48" s="32">
        <v>7</v>
      </c>
      <c r="M48" s="6">
        <f t="shared" si="5"/>
        <v>45404</v>
      </c>
      <c r="N48" s="6"/>
      <c r="O48" s="29">
        <f t="shared" si="6"/>
        <v>-7</v>
      </c>
      <c r="P48" s="7"/>
      <c r="Q48" s="3"/>
      <c r="R48" s="30">
        <f t="shared" si="7"/>
        <v>45412</v>
      </c>
      <c r="S48" s="30">
        <f t="shared" si="8"/>
        <v>45433</v>
      </c>
      <c r="T48" s="32">
        <v>21</v>
      </c>
      <c r="U48" s="6">
        <f t="shared" si="9"/>
        <v>45425</v>
      </c>
      <c r="V48" s="6"/>
      <c r="W48" s="29">
        <f t="shared" si="10"/>
        <v>-8</v>
      </c>
      <c r="X48" s="3"/>
      <c r="Y48" s="31"/>
      <c r="Z48" s="7"/>
      <c r="AA48" s="6"/>
      <c r="AB48" s="25"/>
      <c r="AC48" s="31">
        <f t="shared" si="28"/>
        <v>45434</v>
      </c>
      <c r="AD48" s="31">
        <f t="shared" si="29"/>
        <v>45434</v>
      </c>
      <c r="AE48" s="32">
        <v>0</v>
      </c>
      <c r="AF48" s="15">
        <f t="shared" si="11"/>
        <v>45425</v>
      </c>
      <c r="AG48" s="15"/>
      <c r="AH48" s="34">
        <f t="shared" si="12"/>
        <v>-9</v>
      </c>
      <c r="AI48" s="3"/>
      <c r="AJ48" s="31">
        <f t="shared" si="30"/>
        <v>45435</v>
      </c>
      <c r="AK48" s="31">
        <f t="shared" si="31"/>
        <v>45449</v>
      </c>
      <c r="AL48" s="32">
        <v>14</v>
      </c>
      <c r="AM48" s="15">
        <f t="shared" si="13"/>
        <v>45439</v>
      </c>
      <c r="AN48" s="15"/>
      <c r="AO48" s="34">
        <f t="shared" si="14"/>
        <v>-10</v>
      </c>
      <c r="AP48" s="7"/>
      <c r="AQ48" s="7"/>
      <c r="AR48" s="7"/>
      <c r="AS48" s="7"/>
      <c r="AT48" s="7"/>
      <c r="AU48" s="3"/>
      <c r="AV48" s="31">
        <f t="shared" si="32"/>
        <v>45450</v>
      </c>
      <c r="AW48" s="31">
        <f t="shared" si="33"/>
        <v>45570</v>
      </c>
      <c r="AX48" s="24">
        <v>120</v>
      </c>
      <c r="AY48" s="15">
        <f t="shared" si="15"/>
        <v>45559</v>
      </c>
      <c r="AZ48" s="15"/>
      <c r="BA48" s="7">
        <f t="shared" si="16"/>
        <v>-11</v>
      </c>
      <c r="BB48" s="3"/>
      <c r="BC48" s="31">
        <f t="shared" si="34"/>
        <v>45571</v>
      </c>
      <c r="BD48" s="31">
        <f t="shared" si="35"/>
        <v>45571</v>
      </c>
      <c r="BE48" s="32">
        <v>0</v>
      </c>
      <c r="BF48" s="15">
        <f t="shared" si="17"/>
        <v>45559</v>
      </c>
      <c r="BG48" s="15"/>
      <c r="BH48" s="34">
        <f t="shared" si="18"/>
        <v>-12</v>
      </c>
      <c r="BI48" s="3"/>
      <c r="BJ48" s="31">
        <f t="shared" si="19"/>
        <v>45571</v>
      </c>
      <c r="BK48" s="31">
        <f t="shared" si="20"/>
        <v>45571</v>
      </c>
      <c r="BL48" s="32">
        <v>0</v>
      </c>
      <c r="BM48" s="15">
        <f t="shared" si="21"/>
        <v>45559</v>
      </c>
      <c r="BN48" s="15"/>
      <c r="BO48" s="34">
        <f t="shared" si="22"/>
        <v>-12</v>
      </c>
      <c r="BP48" s="3"/>
      <c r="BQ48" s="31">
        <f t="shared" si="23"/>
        <v>45571</v>
      </c>
      <c r="BR48" s="31">
        <f t="shared" si="24"/>
        <v>45577</v>
      </c>
      <c r="BS48" s="32">
        <v>6</v>
      </c>
      <c r="BT48" s="15">
        <f t="shared" si="25"/>
        <v>45565</v>
      </c>
      <c r="BU48" s="15"/>
      <c r="BV48" s="7">
        <f t="shared" si="26"/>
        <v>-12</v>
      </c>
      <c r="BW48" s="11"/>
      <c r="BX48" s="15">
        <v>45577</v>
      </c>
      <c r="BY48" s="7">
        <f t="shared" si="27"/>
        <v>-12</v>
      </c>
      <c r="BZ48" s="2"/>
    </row>
    <row r="49" spans="1:78" x14ac:dyDescent="0.25">
      <c r="A49" s="21" t="s">
        <v>78</v>
      </c>
      <c r="B49" s="23"/>
      <c r="C49" s="22" t="s">
        <v>80</v>
      </c>
      <c r="D49" s="7"/>
      <c r="E49" s="30">
        <f t="shared" si="1"/>
        <v>45433</v>
      </c>
      <c r="F49" s="6">
        <v>45397</v>
      </c>
      <c r="G49" s="6"/>
      <c r="H49" s="34">
        <f t="shared" si="2"/>
        <v>-36</v>
      </c>
      <c r="I49" s="3"/>
      <c r="J49" s="30">
        <f t="shared" si="3"/>
        <v>45434</v>
      </c>
      <c r="K49" s="30">
        <f t="shared" si="4"/>
        <v>45441</v>
      </c>
      <c r="L49" s="32">
        <v>7</v>
      </c>
      <c r="M49" s="6">
        <f t="shared" si="5"/>
        <v>45404</v>
      </c>
      <c r="N49" s="6"/>
      <c r="O49" s="29">
        <f t="shared" si="6"/>
        <v>-37</v>
      </c>
      <c r="P49" s="7"/>
      <c r="Q49" s="3"/>
      <c r="R49" s="30">
        <f t="shared" si="7"/>
        <v>45442</v>
      </c>
      <c r="S49" s="30">
        <f t="shared" si="8"/>
        <v>45463</v>
      </c>
      <c r="T49" s="32">
        <v>21</v>
      </c>
      <c r="U49" s="6">
        <f t="shared" si="9"/>
        <v>45425</v>
      </c>
      <c r="V49" s="6"/>
      <c r="W49" s="29">
        <f t="shared" si="10"/>
        <v>-38</v>
      </c>
      <c r="X49" s="3"/>
      <c r="Y49" s="31"/>
      <c r="Z49" s="7"/>
      <c r="AA49" s="6"/>
      <c r="AB49" s="25"/>
      <c r="AC49" s="31">
        <f t="shared" si="28"/>
        <v>45464</v>
      </c>
      <c r="AD49" s="31">
        <f t="shared" si="29"/>
        <v>45464</v>
      </c>
      <c r="AE49" s="32">
        <v>0</v>
      </c>
      <c r="AF49" s="15">
        <f t="shared" si="11"/>
        <v>45425</v>
      </c>
      <c r="AG49" s="15"/>
      <c r="AH49" s="34">
        <f t="shared" si="12"/>
        <v>-39</v>
      </c>
      <c r="AI49" s="3"/>
      <c r="AJ49" s="31">
        <f t="shared" si="30"/>
        <v>45465</v>
      </c>
      <c r="AK49" s="31">
        <f t="shared" si="31"/>
        <v>45479</v>
      </c>
      <c r="AL49" s="32">
        <v>14</v>
      </c>
      <c r="AM49" s="15">
        <f t="shared" si="13"/>
        <v>45439</v>
      </c>
      <c r="AN49" s="15"/>
      <c r="AO49" s="34">
        <f t="shared" si="14"/>
        <v>-40</v>
      </c>
      <c r="AP49" s="7"/>
      <c r="AQ49" s="7"/>
      <c r="AR49" s="7"/>
      <c r="AS49" s="7"/>
      <c r="AT49" s="7"/>
      <c r="AU49" s="3"/>
      <c r="AV49" s="31">
        <f t="shared" si="32"/>
        <v>45480</v>
      </c>
      <c r="AW49" s="31">
        <f t="shared" si="33"/>
        <v>45570</v>
      </c>
      <c r="AX49" s="24">
        <v>90</v>
      </c>
      <c r="AY49" s="15">
        <f t="shared" si="15"/>
        <v>45529</v>
      </c>
      <c r="AZ49" s="15"/>
      <c r="BA49" s="7">
        <f t="shared" si="16"/>
        <v>-41</v>
      </c>
      <c r="BB49" s="3"/>
      <c r="BC49" s="31">
        <f t="shared" si="34"/>
        <v>45571</v>
      </c>
      <c r="BD49" s="31">
        <f t="shared" si="35"/>
        <v>45571</v>
      </c>
      <c r="BE49" s="32">
        <v>0</v>
      </c>
      <c r="BF49" s="15">
        <f t="shared" si="17"/>
        <v>45529</v>
      </c>
      <c r="BG49" s="15"/>
      <c r="BH49" s="34">
        <f t="shared" si="18"/>
        <v>-42</v>
      </c>
      <c r="BI49" s="3"/>
      <c r="BJ49" s="31">
        <f t="shared" si="19"/>
        <v>45571</v>
      </c>
      <c r="BK49" s="31">
        <f t="shared" si="20"/>
        <v>45571</v>
      </c>
      <c r="BL49" s="32">
        <v>0</v>
      </c>
      <c r="BM49" s="15">
        <f t="shared" si="21"/>
        <v>45529</v>
      </c>
      <c r="BN49" s="15"/>
      <c r="BO49" s="34">
        <f t="shared" si="22"/>
        <v>-42</v>
      </c>
      <c r="BP49" s="3"/>
      <c r="BQ49" s="31">
        <f t="shared" si="23"/>
        <v>45571</v>
      </c>
      <c r="BR49" s="31">
        <f t="shared" si="24"/>
        <v>45577</v>
      </c>
      <c r="BS49" s="32">
        <v>6</v>
      </c>
      <c r="BT49" s="15">
        <f t="shared" si="25"/>
        <v>45535</v>
      </c>
      <c r="BU49" s="15"/>
      <c r="BV49" s="7">
        <f t="shared" si="26"/>
        <v>-42</v>
      </c>
      <c r="BW49" s="11"/>
      <c r="BX49" s="15">
        <v>45577</v>
      </c>
      <c r="BY49" s="7">
        <f t="shared" si="27"/>
        <v>-42</v>
      </c>
      <c r="BZ49" s="2"/>
    </row>
    <row r="50" spans="1:78" x14ac:dyDescent="0.25">
      <c r="A50" s="21" t="s">
        <v>78</v>
      </c>
      <c r="B50" s="23"/>
      <c r="C50" s="22" t="s">
        <v>81</v>
      </c>
      <c r="D50" s="7"/>
      <c r="E50" s="30">
        <f t="shared" si="1"/>
        <v>45419</v>
      </c>
      <c r="F50" s="6">
        <v>45397</v>
      </c>
      <c r="G50" s="6"/>
      <c r="H50" s="34">
        <f t="shared" si="2"/>
        <v>-22</v>
      </c>
      <c r="I50" s="3"/>
      <c r="J50" s="30">
        <f t="shared" si="3"/>
        <v>45420</v>
      </c>
      <c r="K50" s="30">
        <f t="shared" si="4"/>
        <v>45427</v>
      </c>
      <c r="L50" s="32">
        <v>7</v>
      </c>
      <c r="M50" s="6">
        <f t="shared" si="5"/>
        <v>45404</v>
      </c>
      <c r="N50" s="6"/>
      <c r="O50" s="29">
        <f t="shared" si="6"/>
        <v>-23</v>
      </c>
      <c r="P50" s="7"/>
      <c r="Q50" s="3"/>
      <c r="R50" s="30">
        <f t="shared" si="7"/>
        <v>45428</v>
      </c>
      <c r="S50" s="30">
        <f t="shared" si="8"/>
        <v>45449</v>
      </c>
      <c r="T50" s="32">
        <v>21</v>
      </c>
      <c r="U50" s="6">
        <f t="shared" si="9"/>
        <v>45425</v>
      </c>
      <c r="V50" s="6"/>
      <c r="W50" s="29">
        <f t="shared" si="10"/>
        <v>-24</v>
      </c>
      <c r="X50" s="3"/>
      <c r="Y50" s="31"/>
      <c r="Z50" s="7"/>
      <c r="AA50" s="6"/>
      <c r="AB50" s="25"/>
      <c r="AC50" s="31">
        <f t="shared" si="28"/>
        <v>45450</v>
      </c>
      <c r="AD50" s="31">
        <f t="shared" si="29"/>
        <v>45464</v>
      </c>
      <c r="AE50" s="32">
        <v>14</v>
      </c>
      <c r="AF50" s="15">
        <f t="shared" si="11"/>
        <v>45439</v>
      </c>
      <c r="AG50" s="15"/>
      <c r="AH50" s="34">
        <f t="shared" si="12"/>
        <v>-25</v>
      </c>
      <c r="AI50" s="3"/>
      <c r="AJ50" s="31">
        <f t="shared" si="30"/>
        <v>45465</v>
      </c>
      <c r="AK50" s="31">
        <f t="shared" si="31"/>
        <v>45479</v>
      </c>
      <c r="AL50" s="32">
        <v>14</v>
      </c>
      <c r="AM50" s="15">
        <f t="shared" si="13"/>
        <v>45453</v>
      </c>
      <c r="AN50" s="15"/>
      <c r="AO50" s="34">
        <f t="shared" si="14"/>
        <v>-26</v>
      </c>
      <c r="AP50" s="7"/>
      <c r="AQ50" s="7"/>
      <c r="AR50" s="7"/>
      <c r="AS50" s="7"/>
      <c r="AT50" s="7"/>
      <c r="AU50" s="3"/>
      <c r="AV50" s="31">
        <f t="shared" si="32"/>
        <v>45480</v>
      </c>
      <c r="AW50" s="31">
        <f t="shared" si="33"/>
        <v>45570</v>
      </c>
      <c r="AX50" s="24">
        <v>90</v>
      </c>
      <c r="AY50" s="15">
        <f t="shared" si="15"/>
        <v>45543</v>
      </c>
      <c r="AZ50" s="15"/>
      <c r="BA50" s="7">
        <f t="shared" si="16"/>
        <v>-27</v>
      </c>
      <c r="BB50" s="3"/>
      <c r="BC50" s="31">
        <f t="shared" si="34"/>
        <v>45571</v>
      </c>
      <c r="BD50" s="31">
        <f t="shared" si="35"/>
        <v>45571</v>
      </c>
      <c r="BE50" s="32">
        <v>0</v>
      </c>
      <c r="BF50" s="15">
        <f t="shared" si="17"/>
        <v>45543</v>
      </c>
      <c r="BG50" s="15"/>
      <c r="BH50" s="34">
        <f t="shared" si="18"/>
        <v>-28</v>
      </c>
      <c r="BI50" s="3"/>
      <c r="BJ50" s="31">
        <f t="shared" si="19"/>
        <v>45571</v>
      </c>
      <c r="BK50" s="31">
        <f t="shared" si="20"/>
        <v>45571</v>
      </c>
      <c r="BL50" s="32">
        <v>0</v>
      </c>
      <c r="BM50" s="15">
        <f t="shared" si="21"/>
        <v>45543</v>
      </c>
      <c r="BN50" s="15"/>
      <c r="BO50" s="34">
        <f t="shared" si="22"/>
        <v>-28</v>
      </c>
      <c r="BP50" s="3"/>
      <c r="BQ50" s="31">
        <f t="shared" si="23"/>
        <v>45571</v>
      </c>
      <c r="BR50" s="31">
        <f t="shared" si="24"/>
        <v>45577</v>
      </c>
      <c r="BS50" s="32">
        <v>6</v>
      </c>
      <c r="BT50" s="15">
        <f t="shared" si="25"/>
        <v>45549</v>
      </c>
      <c r="BU50" s="15"/>
      <c r="BV50" s="7">
        <f t="shared" si="26"/>
        <v>-28</v>
      </c>
      <c r="BW50" s="11"/>
      <c r="BX50" s="15">
        <v>45577</v>
      </c>
      <c r="BY50" s="7">
        <f t="shared" si="27"/>
        <v>-28</v>
      </c>
      <c r="BZ50" s="2"/>
    </row>
    <row r="51" spans="1:78" x14ac:dyDescent="0.25">
      <c r="A51" s="21" t="s">
        <v>78</v>
      </c>
      <c r="B51" s="23"/>
      <c r="C51" s="22" t="s">
        <v>82</v>
      </c>
      <c r="D51" s="7"/>
      <c r="E51" s="30">
        <f t="shared" si="1"/>
        <v>45363</v>
      </c>
      <c r="F51" s="6">
        <v>45397</v>
      </c>
      <c r="G51" s="6"/>
      <c r="H51" s="34">
        <f t="shared" si="2"/>
        <v>34</v>
      </c>
      <c r="I51" s="3"/>
      <c r="J51" s="30">
        <f t="shared" si="3"/>
        <v>45364</v>
      </c>
      <c r="K51" s="30">
        <f t="shared" si="4"/>
        <v>45371</v>
      </c>
      <c r="L51" s="32">
        <v>7</v>
      </c>
      <c r="M51" s="6">
        <f t="shared" si="5"/>
        <v>45404</v>
      </c>
      <c r="N51" s="6"/>
      <c r="O51" s="29">
        <f t="shared" si="6"/>
        <v>33</v>
      </c>
      <c r="P51" s="7"/>
      <c r="Q51" s="3"/>
      <c r="R51" s="30">
        <f t="shared" si="7"/>
        <v>45372</v>
      </c>
      <c r="S51" s="30">
        <f t="shared" si="8"/>
        <v>45393</v>
      </c>
      <c r="T51" s="32">
        <v>21</v>
      </c>
      <c r="U51" s="6">
        <f t="shared" si="9"/>
        <v>45425</v>
      </c>
      <c r="V51" s="6"/>
      <c r="W51" s="29">
        <f t="shared" si="10"/>
        <v>32</v>
      </c>
      <c r="X51" s="3"/>
      <c r="Y51" s="31"/>
      <c r="Z51" s="7"/>
      <c r="AA51" s="6"/>
      <c r="AB51" s="25"/>
      <c r="AC51" s="31">
        <f t="shared" si="28"/>
        <v>45394</v>
      </c>
      <c r="AD51" s="31">
        <f t="shared" si="29"/>
        <v>45408</v>
      </c>
      <c r="AE51" s="32">
        <v>14</v>
      </c>
      <c r="AF51" s="15">
        <f t="shared" si="11"/>
        <v>45439</v>
      </c>
      <c r="AG51" s="15"/>
      <c r="AH51" s="34">
        <f t="shared" si="12"/>
        <v>31</v>
      </c>
      <c r="AI51" s="3"/>
      <c r="AJ51" s="31">
        <f t="shared" si="30"/>
        <v>45409</v>
      </c>
      <c r="AK51" s="31">
        <f t="shared" si="31"/>
        <v>45423</v>
      </c>
      <c r="AL51" s="32">
        <v>14</v>
      </c>
      <c r="AM51" s="15">
        <f t="shared" si="13"/>
        <v>45453</v>
      </c>
      <c r="AN51" s="15"/>
      <c r="AO51" s="34">
        <f t="shared" si="14"/>
        <v>30</v>
      </c>
      <c r="AP51" s="7"/>
      <c r="AQ51" s="7"/>
      <c r="AR51" s="7"/>
      <c r="AS51" s="7"/>
      <c r="AT51" s="7"/>
      <c r="AU51" s="3"/>
      <c r="AV51" s="31">
        <f t="shared" si="32"/>
        <v>45424</v>
      </c>
      <c r="AW51" s="31">
        <f t="shared" si="33"/>
        <v>45604</v>
      </c>
      <c r="AX51" s="24">
        <v>180</v>
      </c>
      <c r="AY51" s="15">
        <f t="shared" si="15"/>
        <v>45633</v>
      </c>
      <c r="AZ51" s="15"/>
      <c r="BA51" s="7">
        <f t="shared" si="16"/>
        <v>29</v>
      </c>
      <c r="BB51" s="3"/>
      <c r="BC51" s="31">
        <f t="shared" si="34"/>
        <v>45605</v>
      </c>
      <c r="BD51" s="31">
        <f t="shared" si="35"/>
        <v>45605</v>
      </c>
      <c r="BE51" s="32">
        <v>0</v>
      </c>
      <c r="BF51" s="15">
        <f t="shared" si="17"/>
        <v>45633</v>
      </c>
      <c r="BG51" s="15"/>
      <c r="BH51" s="34">
        <f t="shared" si="18"/>
        <v>28</v>
      </c>
      <c r="BI51" s="3"/>
      <c r="BJ51" s="31">
        <f t="shared" si="19"/>
        <v>45605</v>
      </c>
      <c r="BK51" s="31">
        <f t="shared" si="20"/>
        <v>45605</v>
      </c>
      <c r="BL51" s="32">
        <v>0</v>
      </c>
      <c r="BM51" s="15">
        <f t="shared" si="21"/>
        <v>45633</v>
      </c>
      <c r="BN51" s="15"/>
      <c r="BO51" s="34">
        <f t="shared" si="22"/>
        <v>28</v>
      </c>
      <c r="BP51" s="3"/>
      <c r="BQ51" s="31">
        <f t="shared" si="23"/>
        <v>45605</v>
      </c>
      <c r="BR51" s="31">
        <f t="shared" si="24"/>
        <v>45611</v>
      </c>
      <c r="BS51" s="32">
        <v>6</v>
      </c>
      <c r="BT51" s="15">
        <f t="shared" si="25"/>
        <v>45639</v>
      </c>
      <c r="BU51" s="15"/>
      <c r="BV51" s="7">
        <f t="shared" si="26"/>
        <v>28</v>
      </c>
      <c r="BW51" s="11"/>
      <c r="BX51" s="15">
        <v>45611</v>
      </c>
      <c r="BY51" s="7">
        <f t="shared" si="27"/>
        <v>28</v>
      </c>
      <c r="BZ51" s="2"/>
    </row>
    <row r="52" spans="1:78" x14ac:dyDescent="0.25">
      <c r="A52" s="21" t="s">
        <v>78</v>
      </c>
      <c r="B52" s="23"/>
      <c r="C52" s="22" t="s">
        <v>83</v>
      </c>
      <c r="D52" s="7"/>
      <c r="E52" s="30">
        <f t="shared" si="1"/>
        <v>45433</v>
      </c>
      <c r="F52" s="6">
        <v>45397</v>
      </c>
      <c r="G52" s="6"/>
      <c r="H52" s="34">
        <f t="shared" si="2"/>
        <v>-36</v>
      </c>
      <c r="I52" s="3"/>
      <c r="J52" s="30">
        <f t="shared" si="3"/>
        <v>45434</v>
      </c>
      <c r="K52" s="30">
        <f t="shared" si="4"/>
        <v>45441</v>
      </c>
      <c r="L52" s="32">
        <v>7</v>
      </c>
      <c r="M52" s="6">
        <f t="shared" si="5"/>
        <v>45404</v>
      </c>
      <c r="N52" s="6"/>
      <c r="O52" s="29">
        <f t="shared" si="6"/>
        <v>-37</v>
      </c>
      <c r="P52" s="7"/>
      <c r="Q52" s="3"/>
      <c r="R52" s="30">
        <f t="shared" si="7"/>
        <v>45442</v>
      </c>
      <c r="S52" s="30">
        <f t="shared" si="8"/>
        <v>45463</v>
      </c>
      <c r="T52" s="32">
        <v>21</v>
      </c>
      <c r="U52" s="6">
        <f t="shared" si="9"/>
        <v>45425</v>
      </c>
      <c r="V52" s="6"/>
      <c r="W52" s="29">
        <f t="shared" si="10"/>
        <v>-38</v>
      </c>
      <c r="X52" s="3"/>
      <c r="Y52" s="31"/>
      <c r="Z52" s="7"/>
      <c r="AA52" s="6"/>
      <c r="AB52" s="25"/>
      <c r="AC52" s="31">
        <f t="shared" si="28"/>
        <v>45464</v>
      </c>
      <c r="AD52" s="31">
        <f t="shared" si="29"/>
        <v>45464</v>
      </c>
      <c r="AE52" s="32">
        <v>0</v>
      </c>
      <c r="AF52" s="15">
        <f t="shared" si="11"/>
        <v>45425</v>
      </c>
      <c r="AG52" s="15"/>
      <c r="AH52" s="34">
        <f t="shared" si="12"/>
        <v>-39</v>
      </c>
      <c r="AI52" s="3"/>
      <c r="AJ52" s="31">
        <f t="shared" si="30"/>
        <v>45465</v>
      </c>
      <c r="AK52" s="31">
        <f t="shared" si="31"/>
        <v>45479</v>
      </c>
      <c r="AL52" s="32">
        <v>14</v>
      </c>
      <c r="AM52" s="15">
        <f t="shared" si="13"/>
        <v>45439</v>
      </c>
      <c r="AN52" s="15"/>
      <c r="AO52" s="34">
        <f t="shared" si="14"/>
        <v>-40</v>
      </c>
      <c r="AP52" s="7"/>
      <c r="AQ52" s="7"/>
      <c r="AR52" s="7"/>
      <c r="AS52" s="7"/>
      <c r="AT52" s="7"/>
      <c r="AU52" s="3"/>
      <c r="AV52" s="31">
        <f t="shared" si="32"/>
        <v>45480</v>
      </c>
      <c r="AW52" s="31">
        <f t="shared" si="33"/>
        <v>45570</v>
      </c>
      <c r="AX52" s="24">
        <v>90</v>
      </c>
      <c r="AY52" s="15">
        <f t="shared" si="15"/>
        <v>45529</v>
      </c>
      <c r="AZ52" s="15"/>
      <c r="BA52" s="7">
        <f t="shared" si="16"/>
        <v>-41</v>
      </c>
      <c r="BB52" s="3"/>
      <c r="BC52" s="31">
        <f t="shared" si="34"/>
        <v>45571</v>
      </c>
      <c r="BD52" s="31">
        <f t="shared" si="35"/>
        <v>45571</v>
      </c>
      <c r="BE52" s="32">
        <v>0</v>
      </c>
      <c r="BF52" s="15">
        <f t="shared" si="17"/>
        <v>45529</v>
      </c>
      <c r="BG52" s="15"/>
      <c r="BH52" s="34">
        <f t="shared" si="18"/>
        <v>-42</v>
      </c>
      <c r="BI52" s="3"/>
      <c r="BJ52" s="31">
        <f t="shared" si="19"/>
        <v>45571</v>
      </c>
      <c r="BK52" s="31">
        <f t="shared" si="20"/>
        <v>45571</v>
      </c>
      <c r="BL52" s="32">
        <v>0</v>
      </c>
      <c r="BM52" s="15">
        <f t="shared" si="21"/>
        <v>45529</v>
      </c>
      <c r="BN52" s="15"/>
      <c r="BO52" s="34">
        <f t="shared" si="22"/>
        <v>-42</v>
      </c>
      <c r="BP52" s="3"/>
      <c r="BQ52" s="31">
        <f t="shared" si="23"/>
        <v>45571</v>
      </c>
      <c r="BR52" s="31">
        <f t="shared" si="24"/>
        <v>45577</v>
      </c>
      <c r="BS52" s="32">
        <v>6</v>
      </c>
      <c r="BT52" s="15">
        <f t="shared" si="25"/>
        <v>45535</v>
      </c>
      <c r="BU52" s="15"/>
      <c r="BV52" s="7">
        <f t="shared" si="26"/>
        <v>-42</v>
      </c>
      <c r="BW52" s="11"/>
      <c r="BX52" s="15">
        <v>45577</v>
      </c>
      <c r="BY52" s="7">
        <f t="shared" si="27"/>
        <v>-42</v>
      </c>
      <c r="BZ52" s="2"/>
    </row>
    <row r="53" spans="1:78" x14ac:dyDescent="0.25">
      <c r="A53" s="21" t="s">
        <v>78</v>
      </c>
      <c r="B53" s="23"/>
      <c r="C53" s="22" t="s">
        <v>84</v>
      </c>
      <c r="D53" s="7"/>
      <c r="E53" s="30">
        <f t="shared" si="1"/>
        <v>45294</v>
      </c>
      <c r="F53" s="6">
        <v>45350</v>
      </c>
      <c r="G53" s="6"/>
      <c r="H53" s="34">
        <f t="shared" si="2"/>
        <v>56</v>
      </c>
      <c r="I53" s="3"/>
      <c r="J53" s="30">
        <f t="shared" si="3"/>
        <v>45295</v>
      </c>
      <c r="K53" s="30">
        <f t="shared" si="4"/>
        <v>45302</v>
      </c>
      <c r="L53" s="32">
        <v>7</v>
      </c>
      <c r="M53" s="6">
        <f t="shared" si="5"/>
        <v>45357</v>
      </c>
      <c r="N53" s="6"/>
      <c r="O53" s="29">
        <f t="shared" si="6"/>
        <v>55</v>
      </c>
      <c r="P53" s="7"/>
      <c r="Q53" s="3"/>
      <c r="R53" s="30">
        <f t="shared" si="7"/>
        <v>45303</v>
      </c>
      <c r="S53" s="30">
        <f t="shared" si="8"/>
        <v>45317</v>
      </c>
      <c r="T53" s="32">
        <v>14</v>
      </c>
      <c r="U53" s="6">
        <f t="shared" si="9"/>
        <v>45371</v>
      </c>
      <c r="V53" s="6"/>
      <c r="W53" s="29">
        <f t="shared" si="10"/>
        <v>54</v>
      </c>
      <c r="X53" s="3"/>
      <c r="Y53" s="31"/>
      <c r="Z53" s="7"/>
      <c r="AA53" s="6"/>
      <c r="AB53" s="25"/>
      <c r="AC53" s="31">
        <f t="shared" si="28"/>
        <v>45318</v>
      </c>
      <c r="AD53" s="31">
        <f t="shared" si="29"/>
        <v>45318</v>
      </c>
      <c r="AE53" s="32">
        <v>0</v>
      </c>
      <c r="AF53" s="15">
        <f t="shared" si="11"/>
        <v>45371</v>
      </c>
      <c r="AG53" s="15"/>
      <c r="AH53" s="34">
        <f t="shared" si="12"/>
        <v>53</v>
      </c>
      <c r="AI53" s="3"/>
      <c r="AJ53" s="31">
        <f t="shared" si="30"/>
        <v>45319</v>
      </c>
      <c r="AK53" s="31">
        <f t="shared" si="31"/>
        <v>45333</v>
      </c>
      <c r="AL53" s="32">
        <v>14</v>
      </c>
      <c r="AM53" s="15">
        <f t="shared" si="13"/>
        <v>45385</v>
      </c>
      <c r="AN53" s="15"/>
      <c r="AO53" s="34">
        <f t="shared" si="14"/>
        <v>52</v>
      </c>
      <c r="AP53" s="7"/>
      <c r="AQ53" s="7"/>
      <c r="AR53" s="7"/>
      <c r="AS53" s="7"/>
      <c r="AT53" s="7"/>
      <c r="AU53" s="3"/>
      <c r="AV53" s="31">
        <f t="shared" si="32"/>
        <v>45334</v>
      </c>
      <c r="AW53" s="31">
        <f t="shared" si="33"/>
        <v>45484</v>
      </c>
      <c r="AX53" s="24">
        <v>150</v>
      </c>
      <c r="AY53" s="15">
        <f t="shared" si="15"/>
        <v>45535</v>
      </c>
      <c r="AZ53" s="15"/>
      <c r="BA53" s="7">
        <f t="shared" si="16"/>
        <v>51</v>
      </c>
      <c r="BB53" s="3"/>
      <c r="BC53" s="31">
        <f t="shared" si="34"/>
        <v>45485</v>
      </c>
      <c r="BD53" s="31">
        <f t="shared" si="35"/>
        <v>45485</v>
      </c>
      <c r="BE53" s="32">
        <v>0</v>
      </c>
      <c r="BF53" s="15">
        <f t="shared" si="17"/>
        <v>45535</v>
      </c>
      <c r="BG53" s="15"/>
      <c r="BH53" s="34">
        <f t="shared" si="18"/>
        <v>50</v>
      </c>
      <c r="BI53" s="3"/>
      <c r="BJ53" s="31">
        <f t="shared" si="19"/>
        <v>45485</v>
      </c>
      <c r="BK53" s="31">
        <f t="shared" si="20"/>
        <v>45485</v>
      </c>
      <c r="BL53" s="32">
        <v>0</v>
      </c>
      <c r="BM53" s="15">
        <f t="shared" si="21"/>
        <v>45535</v>
      </c>
      <c r="BN53" s="15"/>
      <c r="BO53" s="34">
        <f t="shared" si="22"/>
        <v>50</v>
      </c>
      <c r="BP53" s="3"/>
      <c r="BQ53" s="31">
        <f t="shared" si="23"/>
        <v>45485</v>
      </c>
      <c r="BR53" s="31">
        <f t="shared" si="24"/>
        <v>45491</v>
      </c>
      <c r="BS53" s="32">
        <v>6</v>
      </c>
      <c r="BT53" s="15">
        <f t="shared" si="25"/>
        <v>45541</v>
      </c>
      <c r="BU53" s="15"/>
      <c r="BV53" s="7">
        <f t="shared" si="26"/>
        <v>50</v>
      </c>
      <c r="BW53" s="11"/>
      <c r="BX53" s="15">
        <v>45491</v>
      </c>
      <c r="BY53" s="7">
        <f t="shared" si="27"/>
        <v>50</v>
      </c>
      <c r="BZ53" s="2"/>
    </row>
    <row r="54" spans="1:78" x14ac:dyDescent="0.25">
      <c r="A54" s="21" t="s">
        <v>85</v>
      </c>
      <c r="B54" s="23"/>
      <c r="C54" s="22" t="s">
        <v>86</v>
      </c>
      <c r="D54" s="7"/>
      <c r="E54" s="30">
        <f t="shared" si="1"/>
        <v>45377</v>
      </c>
      <c r="F54" s="6">
        <v>45397</v>
      </c>
      <c r="G54" s="6"/>
      <c r="H54" s="34">
        <f t="shared" si="2"/>
        <v>20</v>
      </c>
      <c r="I54" s="3"/>
      <c r="J54" s="30">
        <f t="shared" si="3"/>
        <v>45378</v>
      </c>
      <c r="K54" s="30">
        <f t="shared" si="4"/>
        <v>45385</v>
      </c>
      <c r="L54" s="32">
        <v>7</v>
      </c>
      <c r="M54" s="6">
        <f t="shared" si="5"/>
        <v>45404</v>
      </c>
      <c r="N54" s="6"/>
      <c r="O54" s="29">
        <f t="shared" si="6"/>
        <v>19</v>
      </c>
      <c r="P54" s="7"/>
      <c r="Q54" s="3"/>
      <c r="R54" s="30">
        <f t="shared" si="7"/>
        <v>45386</v>
      </c>
      <c r="S54" s="30">
        <f t="shared" si="8"/>
        <v>45407</v>
      </c>
      <c r="T54" s="32">
        <v>21</v>
      </c>
      <c r="U54" s="6">
        <f t="shared" si="9"/>
        <v>45425</v>
      </c>
      <c r="V54" s="6"/>
      <c r="W54" s="29">
        <f t="shared" si="10"/>
        <v>18</v>
      </c>
      <c r="X54" s="3"/>
      <c r="Y54" s="31"/>
      <c r="Z54" s="7"/>
      <c r="AA54" s="6"/>
      <c r="AB54" s="25"/>
      <c r="AC54" s="31">
        <f t="shared" si="28"/>
        <v>45408</v>
      </c>
      <c r="AD54" s="31">
        <f t="shared" si="29"/>
        <v>45438</v>
      </c>
      <c r="AE54" s="32">
        <v>30</v>
      </c>
      <c r="AF54" s="15">
        <f t="shared" si="11"/>
        <v>45455</v>
      </c>
      <c r="AG54" s="15"/>
      <c r="AH54" s="34">
        <f t="shared" si="12"/>
        <v>17</v>
      </c>
      <c r="AI54" s="3"/>
      <c r="AJ54" s="31">
        <f t="shared" si="30"/>
        <v>45439</v>
      </c>
      <c r="AK54" s="31">
        <f t="shared" si="31"/>
        <v>45453</v>
      </c>
      <c r="AL54" s="32">
        <v>14</v>
      </c>
      <c r="AM54" s="15">
        <f t="shared" si="13"/>
        <v>45469</v>
      </c>
      <c r="AN54" s="15"/>
      <c r="AO54" s="34">
        <f t="shared" si="14"/>
        <v>16</v>
      </c>
      <c r="AP54" s="7"/>
      <c r="AQ54" s="7"/>
      <c r="AR54" s="7"/>
      <c r="AS54" s="7"/>
      <c r="AT54" s="7"/>
      <c r="AU54" s="3"/>
      <c r="AV54" s="31">
        <f t="shared" si="32"/>
        <v>45454</v>
      </c>
      <c r="AW54" s="31">
        <f t="shared" si="33"/>
        <v>45634</v>
      </c>
      <c r="AX54" s="24">
        <v>180</v>
      </c>
      <c r="AY54" s="15">
        <f t="shared" si="15"/>
        <v>45649</v>
      </c>
      <c r="AZ54" s="15"/>
      <c r="BA54" s="7">
        <f t="shared" si="16"/>
        <v>15</v>
      </c>
      <c r="BB54" s="3"/>
      <c r="BC54" s="31">
        <f t="shared" si="34"/>
        <v>45635</v>
      </c>
      <c r="BD54" s="31">
        <f t="shared" si="35"/>
        <v>45635</v>
      </c>
      <c r="BE54" s="32">
        <v>0</v>
      </c>
      <c r="BF54" s="15">
        <f t="shared" si="17"/>
        <v>45649</v>
      </c>
      <c r="BG54" s="15"/>
      <c r="BH54" s="34">
        <f t="shared" si="18"/>
        <v>14</v>
      </c>
      <c r="BI54" s="3"/>
      <c r="BJ54" s="31">
        <f t="shared" si="19"/>
        <v>45635</v>
      </c>
      <c r="BK54" s="31">
        <f t="shared" si="20"/>
        <v>45635</v>
      </c>
      <c r="BL54" s="32">
        <v>0</v>
      </c>
      <c r="BM54" s="15">
        <f t="shared" si="21"/>
        <v>45649</v>
      </c>
      <c r="BN54" s="15"/>
      <c r="BO54" s="34">
        <f t="shared" si="22"/>
        <v>14</v>
      </c>
      <c r="BP54" s="3"/>
      <c r="BQ54" s="31">
        <f t="shared" si="23"/>
        <v>45635</v>
      </c>
      <c r="BR54" s="31">
        <f t="shared" si="24"/>
        <v>45641</v>
      </c>
      <c r="BS54" s="32">
        <v>6</v>
      </c>
      <c r="BT54" s="15">
        <f t="shared" si="25"/>
        <v>45655</v>
      </c>
      <c r="BU54" s="15"/>
      <c r="BV54" s="7">
        <f t="shared" si="26"/>
        <v>14</v>
      </c>
      <c r="BW54" s="11"/>
      <c r="BX54" s="15">
        <v>45641</v>
      </c>
      <c r="BY54" s="7">
        <f t="shared" si="27"/>
        <v>14</v>
      </c>
      <c r="BZ54" s="2"/>
    </row>
    <row r="55" spans="1:78" x14ac:dyDescent="0.25">
      <c r="A55" s="21" t="s">
        <v>85</v>
      </c>
      <c r="B55" s="23"/>
      <c r="C55" s="22" t="s">
        <v>87</v>
      </c>
      <c r="D55" s="7"/>
      <c r="E55" s="30">
        <f t="shared" si="1"/>
        <v>45377</v>
      </c>
      <c r="F55" s="6">
        <v>45397</v>
      </c>
      <c r="G55" s="6"/>
      <c r="H55" s="34">
        <f t="shared" si="2"/>
        <v>20</v>
      </c>
      <c r="I55" s="3"/>
      <c r="J55" s="30">
        <f t="shared" si="3"/>
        <v>45378</v>
      </c>
      <c r="K55" s="30">
        <f t="shared" si="4"/>
        <v>45385</v>
      </c>
      <c r="L55" s="32">
        <v>7</v>
      </c>
      <c r="M55" s="6">
        <f t="shared" si="5"/>
        <v>45404</v>
      </c>
      <c r="N55" s="6"/>
      <c r="O55" s="29">
        <f t="shared" si="6"/>
        <v>19</v>
      </c>
      <c r="P55" s="7"/>
      <c r="Q55" s="3"/>
      <c r="R55" s="30">
        <f t="shared" si="7"/>
        <v>45386</v>
      </c>
      <c r="S55" s="30">
        <f t="shared" si="8"/>
        <v>45407</v>
      </c>
      <c r="T55" s="32">
        <v>21</v>
      </c>
      <c r="U55" s="6">
        <f t="shared" si="9"/>
        <v>45425</v>
      </c>
      <c r="V55" s="6"/>
      <c r="W55" s="29">
        <f t="shared" si="10"/>
        <v>18</v>
      </c>
      <c r="X55" s="3"/>
      <c r="Y55" s="31"/>
      <c r="Z55" s="7"/>
      <c r="AA55" s="6"/>
      <c r="AB55" s="25"/>
      <c r="AC55" s="31">
        <f t="shared" si="28"/>
        <v>45408</v>
      </c>
      <c r="AD55" s="31">
        <f t="shared" si="29"/>
        <v>45438</v>
      </c>
      <c r="AE55" s="32">
        <v>30</v>
      </c>
      <c r="AF55" s="15">
        <f t="shared" si="11"/>
        <v>45455</v>
      </c>
      <c r="AG55" s="15"/>
      <c r="AH55" s="34">
        <f t="shared" si="12"/>
        <v>17</v>
      </c>
      <c r="AI55" s="3"/>
      <c r="AJ55" s="31">
        <f t="shared" si="30"/>
        <v>45439</v>
      </c>
      <c r="AK55" s="31">
        <f t="shared" si="31"/>
        <v>45453</v>
      </c>
      <c r="AL55" s="32">
        <v>14</v>
      </c>
      <c r="AM55" s="15">
        <f t="shared" si="13"/>
        <v>45469</v>
      </c>
      <c r="AN55" s="15"/>
      <c r="AO55" s="34">
        <f t="shared" si="14"/>
        <v>16</v>
      </c>
      <c r="AP55" s="7"/>
      <c r="AQ55" s="7"/>
      <c r="AR55" s="7"/>
      <c r="AS55" s="7"/>
      <c r="AT55" s="7"/>
      <c r="AU55" s="3"/>
      <c r="AV55" s="31">
        <f t="shared" si="32"/>
        <v>45454</v>
      </c>
      <c r="AW55" s="31">
        <f t="shared" si="33"/>
        <v>45634</v>
      </c>
      <c r="AX55" s="24">
        <v>180</v>
      </c>
      <c r="AY55" s="15">
        <f t="shared" si="15"/>
        <v>45649</v>
      </c>
      <c r="AZ55" s="15"/>
      <c r="BA55" s="7">
        <f t="shared" si="16"/>
        <v>15</v>
      </c>
      <c r="BB55" s="3"/>
      <c r="BC55" s="31">
        <f t="shared" si="34"/>
        <v>45635</v>
      </c>
      <c r="BD55" s="31">
        <f t="shared" si="35"/>
        <v>45635</v>
      </c>
      <c r="BE55" s="32">
        <v>0</v>
      </c>
      <c r="BF55" s="15">
        <f t="shared" si="17"/>
        <v>45649</v>
      </c>
      <c r="BG55" s="15"/>
      <c r="BH55" s="34">
        <f t="shared" si="18"/>
        <v>14</v>
      </c>
      <c r="BI55" s="3"/>
      <c r="BJ55" s="31">
        <f t="shared" si="19"/>
        <v>45635</v>
      </c>
      <c r="BK55" s="31">
        <f t="shared" si="20"/>
        <v>45635</v>
      </c>
      <c r="BL55" s="32">
        <v>0</v>
      </c>
      <c r="BM55" s="15">
        <f t="shared" si="21"/>
        <v>45649</v>
      </c>
      <c r="BN55" s="15"/>
      <c r="BO55" s="34">
        <f t="shared" si="22"/>
        <v>14</v>
      </c>
      <c r="BP55" s="3"/>
      <c r="BQ55" s="31">
        <f t="shared" si="23"/>
        <v>45635</v>
      </c>
      <c r="BR55" s="31">
        <f t="shared" si="24"/>
        <v>45641</v>
      </c>
      <c r="BS55" s="32">
        <v>6</v>
      </c>
      <c r="BT55" s="15">
        <f t="shared" si="25"/>
        <v>45655</v>
      </c>
      <c r="BU55" s="15"/>
      <c r="BV55" s="7">
        <f t="shared" si="26"/>
        <v>14</v>
      </c>
      <c r="BW55" s="11"/>
      <c r="BX55" s="15">
        <v>45641</v>
      </c>
      <c r="BY55" s="7">
        <f t="shared" si="27"/>
        <v>14</v>
      </c>
      <c r="BZ55" s="2"/>
    </row>
    <row r="56" spans="1:78" x14ac:dyDescent="0.25">
      <c r="A56" s="21" t="s">
        <v>85</v>
      </c>
      <c r="B56" s="23"/>
      <c r="C56" s="22" t="s">
        <v>88</v>
      </c>
      <c r="D56" s="7"/>
      <c r="E56" s="30">
        <f t="shared" si="1"/>
        <v>45377</v>
      </c>
      <c r="F56" s="6">
        <v>45397</v>
      </c>
      <c r="G56" s="6"/>
      <c r="H56" s="34">
        <f t="shared" si="2"/>
        <v>20</v>
      </c>
      <c r="I56" s="3"/>
      <c r="J56" s="30">
        <f t="shared" si="3"/>
        <v>45378</v>
      </c>
      <c r="K56" s="30">
        <f t="shared" si="4"/>
        <v>45385</v>
      </c>
      <c r="L56" s="32">
        <v>7</v>
      </c>
      <c r="M56" s="6">
        <f t="shared" si="5"/>
        <v>45404</v>
      </c>
      <c r="N56" s="6"/>
      <c r="O56" s="29">
        <f t="shared" si="6"/>
        <v>19</v>
      </c>
      <c r="P56" s="7"/>
      <c r="Q56" s="3"/>
      <c r="R56" s="30">
        <f t="shared" si="7"/>
        <v>45386</v>
      </c>
      <c r="S56" s="30">
        <f t="shared" si="8"/>
        <v>45407</v>
      </c>
      <c r="T56" s="32">
        <v>21</v>
      </c>
      <c r="U56" s="6">
        <f t="shared" si="9"/>
        <v>45425</v>
      </c>
      <c r="V56" s="6"/>
      <c r="W56" s="29">
        <f t="shared" si="10"/>
        <v>18</v>
      </c>
      <c r="X56" s="3"/>
      <c r="Y56" s="31"/>
      <c r="Z56" s="7"/>
      <c r="AA56" s="6"/>
      <c r="AB56" s="25"/>
      <c r="AC56" s="31">
        <f t="shared" si="28"/>
        <v>45408</v>
      </c>
      <c r="AD56" s="31">
        <f t="shared" si="29"/>
        <v>45438</v>
      </c>
      <c r="AE56" s="32">
        <v>30</v>
      </c>
      <c r="AF56" s="15">
        <f t="shared" si="11"/>
        <v>45455</v>
      </c>
      <c r="AG56" s="15"/>
      <c r="AH56" s="34">
        <f t="shared" si="12"/>
        <v>17</v>
      </c>
      <c r="AI56" s="3"/>
      <c r="AJ56" s="31">
        <f t="shared" si="30"/>
        <v>45439</v>
      </c>
      <c r="AK56" s="31">
        <f t="shared" si="31"/>
        <v>45453</v>
      </c>
      <c r="AL56" s="32">
        <v>14</v>
      </c>
      <c r="AM56" s="15">
        <f t="shared" si="13"/>
        <v>45469</v>
      </c>
      <c r="AN56" s="15"/>
      <c r="AO56" s="34">
        <f t="shared" si="14"/>
        <v>16</v>
      </c>
      <c r="AP56" s="7"/>
      <c r="AQ56" s="7"/>
      <c r="AR56" s="7"/>
      <c r="AS56" s="7"/>
      <c r="AT56" s="7"/>
      <c r="AU56" s="3"/>
      <c r="AV56" s="31">
        <f t="shared" si="32"/>
        <v>45454</v>
      </c>
      <c r="AW56" s="31">
        <f t="shared" si="33"/>
        <v>45634</v>
      </c>
      <c r="AX56" s="24">
        <v>180</v>
      </c>
      <c r="AY56" s="15">
        <f t="shared" si="15"/>
        <v>45649</v>
      </c>
      <c r="AZ56" s="15"/>
      <c r="BA56" s="7">
        <f t="shared" si="16"/>
        <v>15</v>
      </c>
      <c r="BB56" s="3"/>
      <c r="BC56" s="31">
        <f t="shared" si="34"/>
        <v>45635</v>
      </c>
      <c r="BD56" s="31">
        <f t="shared" si="35"/>
        <v>45635</v>
      </c>
      <c r="BE56" s="32">
        <v>0</v>
      </c>
      <c r="BF56" s="15">
        <f t="shared" si="17"/>
        <v>45649</v>
      </c>
      <c r="BG56" s="15"/>
      <c r="BH56" s="34">
        <f t="shared" si="18"/>
        <v>14</v>
      </c>
      <c r="BI56" s="3"/>
      <c r="BJ56" s="31">
        <f t="shared" si="19"/>
        <v>45635</v>
      </c>
      <c r="BK56" s="31">
        <f t="shared" si="20"/>
        <v>45635</v>
      </c>
      <c r="BL56" s="32">
        <v>0</v>
      </c>
      <c r="BM56" s="15">
        <f t="shared" si="21"/>
        <v>45649</v>
      </c>
      <c r="BN56" s="15"/>
      <c r="BO56" s="34">
        <f t="shared" si="22"/>
        <v>14</v>
      </c>
      <c r="BP56" s="3"/>
      <c r="BQ56" s="31">
        <f t="shared" si="23"/>
        <v>45635</v>
      </c>
      <c r="BR56" s="31">
        <f t="shared" si="24"/>
        <v>45641</v>
      </c>
      <c r="BS56" s="32">
        <v>6</v>
      </c>
      <c r="BT56" s="15">
        <f t="shared" si="25"/>
        <v>45655</v>
      </c>
      <c r="BU56" s="15"/>
      <c r="BV56" s="7">
        <f t="shared" si="26"/>
        <v>14</v>
      </c>
      <c r="BW56" s="11"/>
      <c r="BX56" s="15">
        <v>45641</v>
      </c>
      <c r="BY56" s="7">
        <f t="shared" si="27"/>
        <v>14</v>
      </c>
      <c r="BZ56" s="2"/>
    </row>
    <row r="57" spans="1:78" x14ac:dyDescent="0.25">
      <c r="A57" s="21" t="s">
        <v>85</v>
      </c>
      <c r="B57" s="23"/>
      <c r="C57" s="22" t="s">
        <v>89</v>
      </c>
      <c r="D57" s="7"/>
      <c r="E57" s="30">
        <f t="shared" si="1"/>
        <v>45377</v>
      </c>
      <c r="F57" s="6">
        <v>45397</v>
      </c>
      <c r="G57" s="6"/>
      <c r="H57" s="34">
        <f t="shared" si="2"/>
        <v>20</v>
      </c>
      <c r="I57" s="3"/>
      <c r="J57" s="30">
        <f t="shared" si="3"/>
        <v>45378</v>
      </c>
      <c r="K57" s="30">
        <f t="shared" si="4"/>
        <v>45385</v>
      </c>
      <c r="L57" s="32">
        <v>7</v>
      </c>
      <c r="M57" s="6">
        <f t="shared" si="5"/>
        <v>45404</v>
      </c>
      <c r="N57" s="6"/>
      <c r="O57" s="29">
        <f t="shared" si="6"/>
        <v>19</v>
      </c>
      <c r="P57" s="7"/>
      <c r="Q57" s="3"/>
      <c r="R57" s="30">
        <f t="shared" si="7"/>
        <v>45386</v>
      </c>
      <c r="S57" s="30">
        <f t="shared" si="8"/>
        <v>45407</v>
      </c>
      <c r="T57" s="32">
        <v>21</v>
      </c>
      <c r="U57" s="6">
        <f t="shared" si="9"/>
        <v>45425</v>
      </c>
      <c r="V57" s="6"/>
      <c r="W57" s="29">
        <f t="shared" si="10"/>
        <v>18</v>
      </c>
      <c r="X57" s="3"/>
      <c r="Y57" s="31"/>
      <c r="Z57" s="7"/>
      <c r="AA57" s="6"/>
      <c r="AB57" s="25"/>
      <c r="AC57" s="31">
        <f t="shared" si="28"/>
        <v>45408</v>
      </c>
      <c r="AD57" s="31">
        <f t="shared" si="29"/>
        <v>45438</v>
      </c>
      <c r="AE57" s="32">
        <v>30</v>
      </c>
      <c r="AF57" s="15">
        <f t="shared" si="11"/>
        <v>45455</v>
      </c>
      <c r="AG57" s="15"/>
      <c r="AH57" s="34">
        <f t="shared" si="12"/>
        <v>17</v>
      </c>
      <c r="AI57" s="3"/>
      <c r="AJ57" s="31">
        <f t="shared" si="30"/>
        <v>45439</v>
      </c>
      <c r="AK57" s="31">
        <f t="shared" si="31"/>
        <v>45453</v>
      </c>
      <c r="AL57" s="32">
        <v>14</v>
      </c>
      <c r="AM57" s="15">
        <f t="shared" si="13"/>
        <v>45469</v>
      </c>
      <c r="AN57" s="15"/>
      <c r="AO57" s="34">
        <f t="shared" si="14"/>
        <v>16</v>
      </c>
      <c r="AP57" s="7"/>
      <c r="AQ57" s="7"/>
      <c r="AR57" s="7"/>
      <c r="AS57" s="7"/>
      <c r="AT57" s="7"/>
      <c r="AU57" s="3"/>
      <c r="AV57" s="31">
        <f t="shared" si="32"/>
        <v>45454</v>
      </c>
      <c r="AW57" s="31">
        <f t="shared" si="33"/>
        <v>45634</v>
      </c>
      <c r="AX57" s="24">
        <v>180</v>
      </c>
      <c r="AY57" s="15">
        <f t="shared" si="15"/>
        <v>45649</v>
      </c>
      <c r="AZ57" s="15"/>
      <c r="BA57" s="7">
        <f t="shared" si="16"/>
        <v>15</v>
      </c>
      <c r="BB57" s="3"/>
      <c r="BC57" s="31">
        <f t="shared" si="34"/>
        <v>45635</v>
      </c>
      <c r="BD57" s="31">
        <f t="shared" si="35"/>
        <v>45635</v>
      </c>
      <c r="BE57" s="32">
        <v>0</v>
      </c>
      <c r="BF57" s="15">
        <f t="shared" si="17"/>
        <v>45649</v>
      </c>
      <c r="BG57" s="15"/>
      <c r="BH57" s="34">
        <f t="shared" si="18"/>
        <v>14</v>
      </c>
      <c r="BI57" s="3"/>
      <c r="BJ57" s="31">
        <f t="shared" si="19"/>
        <v>45635</v>
      </c>
      <c r="BK57" s="31">
        <f t="shared" si="20"/>
        <v>45635</v>
      </c>
      <c r="BL57" s="32">
        <v>0</v>
      </c>
      <c r="BM57" s="15">
        <f t="shared" si="21"/>
        <v>45649</v>
      </c>
      <c r="BN57" s="15"/>
      <c r="BO57" s="34">
        <f t="shared" si="22"/>
        <v>14</v>
      </c>
      <c r="BP57" s="3"/>
      <c r="BQ57" s="31">
        <f t="shared" si="23"/>
        <v>45635</v>
      </c>
      <c r="BR57" s="31">
        <f t="shared" si="24"/>
        <v>45641</v>
      </c>
      <c r="BS57" s="32">
        <v>6</v>
      </c>
      <c r="BT57" s="15">
        <f t="shared" si="25"/>
        <v>45655</v>
      </c>
      <c r="BU57" s="15"/>
      <c r="BV57" s="7">
        <f t="shared" si="26"/>
        <v>14</v>
      </c>
      <c r="BW57" s="11"/>
      <c r="BX57" s="15">
        <v>45641</v>
      </c>
      <c r="BY57" s="7">
        <f t="shared" si="27"/>
        <v>14</v>
      </c>
      <c r="BZ57" s="2"/>
    </row>
    <row r="58" spans="1:78" x14ac:dyDescent="0.25">
      <c r="A58" s="21" t="s">
        <v>85</v>
      </c>
      <c r="B58" s="23"/>
      <c r="C58" s="22" t="s">
        <v>90</v>
      </c>
      <c r="D58" s="7"/>
      <c r="E58" s="30">
        <f t="shared" si="1"/>
        <v>45377</v>
      </c>
      <c r="F58" s="6">
        <v>45397</v>
      </c>
      <c r="G58" s="6"/>
      <c r="H58" s="34">
        <f t="shared" si="2"/>
        <v>20</v>
      </c>
      <c r="I58" s="3"/>
      <c r="J58" s="30">
        <f t="shared" si="3"/>
        <v>45378</v>
      </c>
      <c r="K58" s="30">
        <f t="shared" si="4"/>
        <v>45385</v>
      </c>
      <c r="L58" s="32">
        <v>7</v>
      </c>
      <c r="M58" s="6">
        <f t="shared" si="5"/>
        <v>45404</v>
      </c>
      <c r="N58" s="6"/>
      <c r="O58" s="29">
        <f t="shared" si="6"/>
        <v>19</v>
      </c>
      <c r="P58" s="7"/>
      <c r="Q58" s="3"/>
      <c r="R58" s="30">
        <f t="shared" si="7"/>
        <v>45386</v>
      </c>
      <c r="S58" s="30">
        <f t="shared" si="8"/>
        <v>45407</v>
      </c>
      <c r="T58" s="32">
        <v>21</v>
      </c>
      <c r="U58" s="6">
        <f t="shared" si="9"/>
        <v>45425</v>
      </c>
      <c r="V58" s="6"/>
      <c r="W58" s="29">
        <f t="shared" si="10"/>
        <v>18</v>
      </c>
      <c r="X58" s="3"/>
      <c r="Y58" s="31"/>
      <c r="Z58" s="7"/>
      <c r="AA58" s="6"/>
      <c r="AB58" s="25"/>
      <c r="AC58" s="31">
        <f t="shared" si="28"/>
        <v>45408</v>
      </c>
      <c r="AD58" s="31">
        <f t="shared" si="29"/>
        <v>45438</v>
      </c>
      <c r="AE58" s="32">
        <v>30</v>
      </c>
      <c r="AF58" s="15">
        <f t="shared" si="11"/>
        <v>45455</v>
      </c>
      <c r="AG58" s="15"/>
      <c r="AH58" s="34">
        <f t="shared" si="12"/>
        <v>17</v>
      </c>
      <c r="AI58" s="3"/>
      <c r="AJ58" s="31">
        <f t="shared" si="30"/>
        <v>45439</v>
      </c>
      <c r="AK58" s="31">
        <f t="shared" si="31"/>
        <v>45453</v>
      </c>
      <c r="AL58" s="32">
        <v>14</v>
      </c>
      <c r="AM58" s="15">
        <f t="shared" si="13"/>
        <v>45469</v>
      </c>
      <c r="AN58" s="15"/>
      <c r="AO58" s="34">
        <f t="shared" si="14"/>
        <v>16</v>
      </c>
      <c r="AP58" s="7"/>
      <c r="AQ58" s="7"/>
      <c r="AR58" s="7"/>
      <c r="AS58" s="7"/>
      <c r="AT58" s="7"/>
      <c r="AU58" s="3"/>
      <c r="AV58" s="31">
        <f t="shared" si="32"/>
        <v>45454</v>
      </c>
      <c r="AW58" s="31">
        <f t="shared" si="33"/>
        <v>45634</v>
      </c>
      <c r="AX58" s="24">
        <v>180</v>
      </c>
      <c r="AY58" s="15">
        <f t="shared" si="15"/>
        <v>45649</v>
      </c>
      <c r="AZ58" s="15"/>
      <c r="BA58" s="7">
        <f t="shared" si="16"/>
        <v>15</v>
      </c>
      <c r="BB58" s="3"/>
      <c r="BC58" s="31">
        <f t="shared" si="34"/>
        <v>45635</v>
      </c>
      <c r="BD58" s="31">
        <f t="shared" si="35"/>
        <v>45635</v>
      </c>
      <c r="BE58" s="32">
        <v>0</v>
      </c>
      <c r="BF58" s="15">
        <f t="shared" si="17"/>
        <v>45649</v>
      </c>
      <c r="BG58" s="15"/>
      <c r="BH58" s="34">
        <f t="shared" si="18"/>
        <v>14</v>
      </c>
      <c r="BI58" s="3"/>
      <c r="BJ58" s="31">
        <f t="shared" si="19"/>
        <v>45635</v>
      </c>
      <c r="BK58" s="31">
        <f t="shared" si="20"/>
        <v>45635</v>
      </c>
      <c r="BL58" s="32">
        <v>0</v>
      </c>
      <c r="BM58" s="15">
        <f t="shared" si="21"/>
        <v>45649</v>
      </c>
      <c r="BN58" s="15"/>
      <c r="BO58" s="34">
        <f t="shared" si="22"/>
        <v>14</v>
      </c>
      <c r="BP58" s="3"/>
      <c r="BQ58" s="31">
        <f t="shared" si="23"/>
        <v>45635</v>
      </c>
      <c r="BR58" s="31">
        <f t="shared" si="24"/>
        <v>45641</v>
      </c>
      <c r="BS58" s="32">
        <v>6</v>
      </c>
      <c r="BT58" s="15">
        <f t="shared" si="25"/>
        <v>45655</v>
      </c>
      <c r="BU58" s="15"/>
      <c r="BV58" s="7">
        <f t="shared" si="26"/>
        <v>14</v>
      </c>
      <c r="BW58" s="11"/>
      <c r="BX58" s="15">
        <v>45641</v>
      </c>
      <c r="BY58" s="7">
        <f t="shared" si="27"/>
        <v>14</v>
      </c>
      <c r="BZ58" s="2"/>
    </row>
    <row r="59" spans="1:78" x14ac:dyDescent="0.25">
      <c r="A59" s="21" t="s">
        <v>85</v>
      </c>
      <c r="B59" s="23"/>
      <c r="C59" s="22" t="s">
        <v>91</v>
      </c>
      <c r="D59" s="7"/>
      <c r="E59" s="30">
        <f t="shared" si="1"/>
        <v>45377</v>
      </c>
      <c r="F59" s="6">
        <v>45397</v>
      </c>
      <c r="G59" s="6"/>
      <c r="H59" s="34">
        <f t="shared" si="2"/>
        <v>20</v>
      </c>
      <c r="I59" s="3"/>
      <c r="J59" s="30">
        <f t="shared" si="3"/>
        <v>45378</v>
      </c>
      <c r="K59" s="30">
        <f t="shared" si="4"/>
        <v>45385</v>
      </c>
      <c r="L59" s="32">
        <v>7</v>
      </c>
      <c r="M59" s="6">
        <f t="shared" si="5"/>
        <v>45404</v>
      </c>
      <c r="N59" s="6"/>
      <c r="O59" s="29">
        <f t="shared" si="6"/>
        <v>19</v>
      </c>
      <c r="P59" s="7"/>
      <c r="Q59" s="3"/>
      <c r="R59" s="30">
        <f t="shared" si="7"/>
        <v>45386</v>
      </c>
      <c r="S59" s="30">
        <f t="shared" si="8"/>
        <v>45407</v>
      </c>
      <c r="T59" s="32">
        <v>21</v>
      </c>
      <c r="U59" s="6">
        <f t="shared" si="9"/>
        <v>45425</v>
      </c>
      <c r="V59" s="6"/>
      <c r="W59" s="29">
        <f t="shared" si="10"/>
        <v>18</v>
      </c>
      <c r="X59" s="3"/>
      <c r="Y59" s="31"/>
      <c r="Z59" s="7"/>
      <c r="AA59" s="6"/>
      <c r="AB59" s="25"/>
      <c r="AC59" s="31">
        <f t="shared" si="28"/>
        <v>45408</v>
      </c>
      <c r="AD59" s="31">
        <f t="shared" si="29"/>
        <v>45438</v>
      </c>
      <c r="AE59" s="32">
        <v>30</v>
      </c>
      <c r="AF59" s="15">
        <f t="shared" si="11"/>
        <v>45455</v>
      </c>
      <c r="AG59" s="15"/>
      <c r="AH59" s="34">
        <f t="shared" si="12"/>
        <v>17</v>
      </c>
      <c r="AI59" s="3"/>
      <c r="AJ59" s="31">
        <f t="shared" si="30"/>
        <v>45439</v>
      </c>
      <c r="AK59" s="31">
        <f t="shared" si="31"/>
        <v>45453</v>
      </c>
      <c r="AL59" s="32">
        <v>14</v>
      </c>
      <c r="AM59" s="15">
        <f t="shared" si="13"/>
        <v>45469</v>
      </c>
      <c r="AN59" s="15"/>
      <c r="AO59" s="34">
        <f t="shared" si="14"/>
        <v>16</v>
      </c>
      <c r="AP59" s="7"/>
      <c r="AQ59" s="7"/>
      <c r="AR59" s="7"/>
      <c r="AS59" s="7"/>
      <c r="AT59" s="7"/>
      <c r="AU59" s="3"/>
      <c r="AV59" s="31">
        <f t="shared" si="32"/>
        <v>45454</v>
      </c>
      <c r="AW59" s="31">
        <f t="shared" si="33"/>
        <v>45634</v>
      </c>
      <c r="AX59" s="24">
        <v>180</v>
      </c>
      <c r="AY59" s="15">
        <f t="shared" si="15"/>
        <v>45649</v>
      </c>
      <c r="AZ59" s="15"/>
      <c r="BA59" s="7">
        <f t="shared" si="16"/>
        <v>15</v>
      </c>
      <c r="BB59" s="3"/>
      <c r="BC59" s="31">
        <f t="shared" si="34"/>
        <v>45635</v>
      </c>
      <c r="BD59" s="31">
        <f t="shared" si="35"/>
        <v>45635</v>
      </c>
      <c r="BE59" s="32">
        <v>0</v>
      </c>
      <c r="BF59" s="15">
        <f t="shared" si="17"/>
        <v>45649</v>
      </c>
      <c r="BG59" s="15"/>
      <c r="BH59" s="34">
        <f t="shared" si="18"/>
        <v>14</v>
      </c>
      <c r="BI59" s="3"/>
      <c r="BJ59" s="31">
        <f t="shared" si="19"/>
        <v>45635</v>
      </c>
      <c r="BK59" s="31">
        <f t="shared" si="20"/>
        <v>45635</v>
      </c>
      <c r="BL59" s="32">
        <v>0</v>
      </c>
      <c r="BM59" s="15">
        <f t="shared" si="21"/>
        <v>45649</v>
      </c>
      <c r="BN59" s="15"/>
      <c r="BO59" s="34">
        <f t="shared" si="22"/>
        <v>14</v>
      </c>
      <c r="BP59" s="3"/>
      <c r="BQ59" s="31">
        <f t="shared" si="23"/>
        <v>45635</v>
      </c>
      <c r="BR59" s="31">
        <f t="shared" si="24"/>
        <v>45641</v>
      </c>
      <c r="BS59" s="32">
        <v>6</v>
      </c>
      <c r="BT59" s="15">
        <f t="shared" si="25"/>
        <v>45655</v>
      </c>
      <c r="BU59" s="15"/>
      <c r="BV59" s="7">
        <f t="shared" si="26"/>
        <v>14</v>
      </c>
      <c r="BW59" s="11"/>
      <c r="BX59" s="15">
        <v>45641</v>
      </c>
      <c r="BY59" s="7">
        <f t="shared" si="27"/>
        <v>14</v>
      </c>
      <c r="BZ59" s="2"/>
    </row>
    <row r="60" spans="1:78" x14ac:dyDescent="0.25">
      <c r="A60" s="21" t="s">
        <v>85</v>
      </c>
      <c r="B60" s="23"/>
      <c r="C60" s="22" t="s">
        <v>92</v>
      </c>
      <c r="D60" s="7"/>
      <c r="E60" s="30">
        <f t="shared" si="1"/>
        <v>45437</v>
      </c>
      <c r="F60" s="6">
        <v>45397</v>
      </c>
      <c r="G60" s="6"/>
      <c r="H60" s="34">
        <f t="shared" si="2"/>
        <v>-40</v>
      </c>
      <c r="I60" s="3"/>
      <c r="J60" s="30">
        <f t="shared" si="3"/>
        <v>45438</v>
      </c>
      <c r="K60" s="30">
        <f t="shared" si="4"/>
        <v>45445</v>
      </c>
      <c r="L60" s="32">
        <v>7</v>
      </c>
      <c r="M60" s="6">
        <f t="shared" si="5"/>
        <v>45404</v>
      </c>
      <c r="N60" s="6"/>
      <c r="O60" s="29">
        <f t="shared" si="6"/>
        <v>-41</v>
      </c>
      <c r="P60" s="7"/>
      <c r="Q60" s="3"/>
      <c r="R60" s="30">
        <f t="shared" si="7"/>
        <v>45446</v>
      </c>
      <c r="S60" s="30">
        <f t="shared" si="8"/>
        <v>45467</v>
      </c>
      <c r="T60" s="32">
        <v>21</v>
      </c>
      <c r="U60" s="6">
        <f t="shared" si="9"/>
        <v>45425</v>
      </c>
      <c r="V60" s="6"/>
      <c r="W60" s="29">
        <f t="shared" si="10"/>
        <v>-42</v>
      </c>
      <c r="X60" s="3"/>
      <c r="Y60" s="31"/>
      <c r="Z60" s="7"/>
      <c r="AA60" s="6"/>
      <c r="AB60" s="25"/>
      <c r="AC60" s="31">
        <f t="shared" si="28"/>
        <v>45468</v>
      </c>
      <c r="AD60" s="31">
        <f t="shared" si="29"/>
        <v>45498</v>
      </c>
      <c r="AE60" s="32">
        <v>30</v>
      </c>
      <c r="AF60" s="15">
        <f t="shared" si="11"/>
        <v>45455</v>
      </c>
      <c r="AG60" s="15"/>
      <c r="AH60" s="34">
        <f t="shared" si="12"/>
        <v>-43</v>
      </c>
      <c r="AI60" s="3"/>
      <c r="AJ60" s="31">
        <f t="shared" si="30"/>
        <v>45499</v>
      </c>
      <c r="AK60" s="31">
        <f t="shared" si="31"/>
        <v>45513</v>
      </c>
      <c r="AL60" s="32">
        <v>14</v>
      </c>
      <c r="AM60" s="15">
        <f t="shared" si="13"/>
        <v>45469</v>
      </c>
      <c r="AN60" s="15"/>
      <c r="AO60" s="34">
        <f t="shared" si="14"/>
        <v>-44</v>
      </c>
      <c r="AP60" s="7"/>
      <c r="AQ60" s="7"/>
      <c r="AR60" s="7"/>
      <c r="AS60" s="7"/>
      <c r="AT60" s="7"/>
      <c r="AU60" s="3"/>
      <c r="AV60" s="31">
        <f t="shared" si="32"/>
        <v>45514</v>
      </c>
      <c r="AW60" s="31">
        <f t="shared" si="33"/>
        <v>45634</v>
      </c>
      <c r="AX60" s="24">
        <v>120</v>
      </c>
      <c r="AY60" s="15">
        <f t="shared" si="15"/>
        <v>45589</v>
      </c>
      <c r="AZ60" s="15"/>
      <c r="BA60" s="7">
        <f t="shared" si="16"/>
        <v>-45</v>
      </c>
      <c r="BB60" s="3"/>
      <c r="BC60" s="31">
        <f t="shared" si="34"/>
        <v>45635</v>
      </c>
      <c r="BD60" s="31">
        <f t="shared" si="35"/>
        <v>45635</v>
      </c>
      <c r="BE60" s="32">
        <v>0</v>
      </c>
      <c r="BF60" s="15">
        <f t="shared" si="17"/>
        <v>45589</v>
      </c>
      <c r="BG60" s="15"/>
      <c r="BH60" s="34">
        <f t="shared" si="18"/>
        <v>-46</v>
      </c>
      <c r="BI60" s="3"/>
      <c r="BJ60" s="31">
        <f t="shared" si="19"/>
        <v>45635</v>
      </c>
      <c r="BK60" s="31">
        <f t="shared" si="20"/>
        <v>45635</v>
      </c>
      <c r="BL60" s="32">
        <v>0</v>
      </c>
      <c r="BM60" s="15">
        <f t="shared" si="21"/>
        <v>45589</v>
      </c>
      <c r="BN60" s="15"/>
      <c r="BO60" s="34">
        <f t="shared" si="22"/>
        <v>-46</v>
      </c>
      <c r="BP60" s="3"/>
      <c r="BQ60" s="31">
        <f t="shared" si="23"/>
        <v>45635</v>
      </c>
      <c r="BR60" s="31">
        <f t="shared" si="24"/>
        <v>45641</v>
      </c>
      <c r="BS60" s="32">
        <v>6</v>
      </c>
      <c r="BT60" s="15">
        <f t="shared" si="25"/>
        <v>45595</v>
      </c>
      <c r="BU60" s="15"/>
      <c r="BV60" s="7">
        <f t="shared" si="26"/>
        <v>-46</v>
      </c>
      <c r="BW60" s="11"/>
      <c r="BX60" s="15">
        <v>45641</v>
      </c>
      <c r="BY60" s="7">
        <f t="shared" si="27"/>
        <v>-46</v>
      </c>
      <c r="BZ60" s="2"/>
    </row>
    <row r="61" spans="1:78" x14ac:dyDescent="0.25">
      <c r="A61" s="21" t="s">
        <v>85</v>
      </c>
      <c r="B61" s="23"/>
      <c r="C61" s="22" t="s">
        <v>93</v>
      </c>
      <c r="D61" s="7"/>
      <c r="E61" s="30">
        <f t="shared" si="1"/>
        <v>45437</v>
      </c>
      <c r="F61" s="6">
        <v>45397</v>
      </c>
      <c r="G61" s="6"/>
      <c r="H61" s="34">
        <f t="shared" si="2"/>
        <v>-40</v>
      </c>
      <c r="I61" s="3"/>
      <c r="J61" s="30">
        <f t="shared" si="3"/>
        <v>45438</v>
      </c>
      <c r="K61" s="30">
        <f t="shared" si="4"/>
        <v>45445</v>
      </c>
      <c r="L61" s="32">
        <v>7</v>
      </c>
      <c r="M61" s="6">
        <f t="shared" si="5"/>
        <v>45404</v>
      </c>
      <c r="N61" s="6"/>
      <c r="O61" s="29">
        <f t="shared" si="6"/>
        <v>-41</v>
      </c>
      <c r="P61" s="7"/>
      <c r="Q61" s="3"/>
      <c r="R61" s="30">
        <f t="shared" si="7"/>
        <v>45446</v>
      </c>
      <c r="S61" s="30">
        <f t="shared" si="8"/>
        <v>45467</v>
      </c>
      <c r="T61" s="32">
        <v>21</v>
      </c>
      <c r="U61" s="6">
        <f t="shared" si="9"/>
        <v>45425</v>
      </c>
      <c r="V61" s="6"/>
      <c r="W61" s="29">
        <f t="shared" si="10"/>
        <v>-42</v>
      </c>
      <c r="X61" s="3"/>
      <c r="Y61" s="31"/>
      <c r="Z61" s="7"/>
      <c r="AA61" s="6"/>
      <c r="AB61" s="25"/>
      <c r="AC61" s="31">
        <f t="shared" si="28"/>
        <v>45468</v>
      </c>
      <c r="AD61" s="31">
        <f t="shared" si="29"/>
        <v>45498</v>
      </c>
      <c r="AE61" s="32">
        <v>30</v>
      </c>
      <c r="AF61" s="15">
        <f t="shared" si="11"/>
        <v>45455</v>
      </c>
      <c r="AG61" s="15"/>
      <c r="AH61" s="34">
        <f t="shared" si="12"/>
        <v>-43</v>
      </c>
      <c r="AI61" s="3"/>
      <c r="AJ61" s="31">
        <f t="shared" si="30"/>
        <v>45499</v>
      </c>
      <c r="AK61" s="31">
        <f t="shared" si="31"/>
        <v>45513</v>
      </c>
      <c r="AL61" s="32">
        <v>14</v>
      </c>
      <c r="AM61" s="15">
        <f t="shared" si="13"/>
        <v>45469</v>
      </c>
      <c r="AN61" s="15"/>
      <c r="AO61" s="34">
        <f t="shared" si="14"/>
        <v>-44</v>
      </c>
      <c r="AP61" s="7"/>
      <c r="AQ61" s="7"/>
      <c r="AR61" s="7"/>
      <c r="AS61" s="7"/>
      <c r="AT61" s="7"/>
      <c r="AU61" s="3"/>
      <c r="AV61" s="31">
        <f t="shared" si="32"/>
        <v>45514</v>
      </c>
      <c r="AW61" s="31">
        <f t="shared" si="33"/>
        <v>45634</v>
      </c>
      <c r="AX61" s="24">
        <v>120</v>
      </c>
      <c r="AY61" s="15">
        <f t="shared" si="15"/>
        <v>45589</v>
      </c>
      <c r="AZ61" s="15"/>
      <c r="BA61" s="7">
        <f t="shared" si="16"/>
        <v>-45</v>
      </c>
      <c r="BB61" s="3"/>
      <c r="BC61" s="31">
        <f t="shared" si="34"/>
        <v>45635</v>
      </c>
      <c r="BD61" s="31">
        <f t="shared" si="35"/>
        <v>45635</v>
      </c>
      <c r="BE61" s="32">
        <v>0</v>
      </c>
      <c r="BF61" s="15">
        <f t="shared" si="17"/>
        <v>45589</v>
      </c>
      <c r="BG61" s="15"/>
      <c r="BH61" s="34">
        <f t="shared" si="18"/>
        <v>-46</v>
      </c>
      <c r="BI61" s="3"/>
      <c r="BJ61" s="31">
        <f t="shared" si="19"/>
        <v>45635</v>
      </c>
      <c r="BK61" s="31">
        <f t="shared" si="20"/>
        <v>45635</v>
      </c>
      <c r="BL61" s="32">
        <v>0</v>
      </c>
      <c r="BM61" s="15">
        <f t="shared" si="21"/>
        <v>45589</v>
      </c>
      <c r="BN61" s="15"/>
      <c r="BO61" s="34">
        <f t="shared" si="22"/>
        <v>-46</v>
      </c>
      <c r="BP61" s="3"/>
      <c r="BQ61" s="31">
        <f t="shared" si="23"/>
        <v>45635</v>
      </c>
      <c r="BR61" s="31">
        <f t="shared" si="24"/>
        <v>45641</v>
      </c>
      <c r="BS61" s="32">
        <v>6</v>
      </c>
      <c r="BT61" s="15">
        <f t="shared" si="25"/>
        <v>45595</v>
      </c>
      <c r="BU61" s="15"/>
      <c r="BV61" s="7">
        <f t="shared" si="26"/>
        <v>-46</v>
      </c>
      <c r="BW61" s="11"/>
      <c r="BX61" s="15">
        <v>45641</v>
      </c>
      <c r="BY61" s="7">
        <f t="shared" si="27"/>
        <v>-46</v>
      </c>
      <c r="BZ61" s="2"/>
    </row>
    <row r="62" spans="1:78" x14ac:dyDescent="0.25">
      <c r="A62" s="21" t="s">
        <v>85</v>
      </c>
      <c r="B62" s="23"/>
      <c r="C62" s="22" t="s">
        <v>94</v>
      </c>
      <c r="D62" s="7"/>
      <c r="E62" s="30">
        <f t="shared" si="1"/>
        <v>45377</v>
      </c>
      <c r="F62" s="6">
        <v>45397</v>
      </c>
      <c r="G62" s="6"/>
      <c r="H62" s="34">
        <f t="shared" si="2"/>
        <v>20</v>
      </c>
      <c r="I62" s="3"/>
      <c r="J62" s="30">
        <f t="shared" si="3"/>
        <v>45378</v>
      </c>
      <c r="K62" s="30">
        <f t="shared" si="4"/>
        <v>45385</v>
      </c>
      <c r="L62" s="32">
        <v>7</v>
      </c>
      <c r="M62" s="6">
        <f t="shared" si="5"/>
        <v>45404</v>
      </c>
      <c r="N62" s="6"/>
      <c r="O62" s="29">
        <f t="shared" si="6"/>
        <v>19</v>
      </c>
      <c r="P62" s="7"/>
      <c r="Q62" s="3"/>
      <c r="R62" s="30">
        <f t="shared" si="7"/>
        <v>45386</v>
      </c>
      <c r="S62" s="30">
        <f t="shared" si="8"/>
        <v>45407</v>
      </c>
      <c r="T62" s="32">
        <v>21</v>
      </c>
      <c r="U62" s="6">
        <f t="shared" si="9"/>
        <v>45425</v>
      </c>
      <c r="V62" s="6"/>
      <c r="W62" s="29">
        <f t="shared" si="10"/>
        <v>18</v>
      </c>
      <c r="X62" s="3"/>
      <c r="Y62" s="31"/>
      <c r="Z62" s="7"/>
      <c r="AA62" s="6"/>
      <c r="AB62" s="25"/>
      <c r="AC62" s="31">
        <f t="shared" si="28"/>
        <v>45408</v>
      </c>
      <c r="AD62" s="31">
        <f t="shared" si="29"/>
        <v>45438</v>
      </c>
      <c r="AE62" s="32">
        <v>30</v>
      </c>
      <c r="AF62" s="15">
        <f t="shared" si="11"/>
        <v>45455</v>
      </c>
      <c r="AG62" s="15"/>
      <c r="AH62" s="34">
        <f t="shared" si="12"/>
        <v>17</v>
      </c>
      <c r="AI62" s="3"/>
      <c r="AJ62" s="31">
        <f t="shared" si="30"/>
        <v>45439</v>
      </c>
      <c r="AK62" s="31">
        <f t="shared" si="31"/>
        <v>45453</v>
      </c>
      <c r="AL62" s="32">
        <v>14</v>
      </c>
      <c r="AM62" s="15">
        <f t="shared" si="13"/>
        <v>45469</v>
      </c>
      <c r="AN62" s="15"/>
      <c r="AO62" s="34">
        <f t="shared" si="14"/>
        <v>16</v>
      </c>
      <c r="AP62" s="7"/>
      <c r="AQ62" s="7"/>
      <c r="AR62" s="7"/>
      <c r="AS62" s="7"/>
      <c r="AT62" s="7"/>
      <c r="AU62" s="3"/>
      <c r="AV62" s="31">
        <f t="shared" si="32"/>
        <v>45454</v>
      </c>
      <c r="AW62" s="31">
        <f t="shared" si="33"/>
        <v>45634</v>
      </c>
      <c r="AX62" s="24">
        <v>180</v>
      </c>
      <c r="AY62" s="15">
        <f t="shared" si="15"/>
        <v>45649</v>
      </c>
      <c r="AZ62" s="15"/>
      <c r="BA62" s="7">
        <f t="shared" si="16"/>
        <v>15</v>
      </c>
      <c r="BB62" s="3"/>
      <c r="BC62" s="31">
        <f t="shared" si="34"/>
        <v>45635</v>
      </c>
      <c r="BD62" s="31">
        <f t="shared" si="35"/>
        <v>45635</v>
      </c>
      <c r="BE62" s="32">
        <v>0</v>
      </c>
      <c r="BF62" s="15">
        <f t="shared" si="17"/>
        <v>45649</v>
      </c>
      <c r="BG62" s="15"/>
      <c r="BH62" s="34">
        <f t="shared" si="18"/>
        <v>14</v>
      </c>
      <c r="BI62" s="3"/>
      <c r="BJ62" s="31">
        <f t="shared" si="19"/>
        <v>45635</v>
      </c>
      <c r="BK62" s="31">
        <f t="shared" si="20"/>
        <v>45635</v>
      </c>
      <c r="BL62" s="32">
        <v>0</v>
      </c>
      <c r="BM62" s="15">
        <f t="shared" si="21"/>
        <v>45649</v>
      </c>
      <c r="BN62" s="15"/>
      <c r="BO62" s="34">
        <f t="shared" si="22"/>
        <v>14</v>
      </c>
      <c r="BP62" s="3"/>
      <c r="BQ62" s="31">
        <f t="shared" si="23"/>
        <v>45635</v>
      </c>
      <c r="BR62" s="31">
        <f t="shared" si="24"/>
        <v>45641</v>
      </c>
      <c r="BS62" s="32">
        <v>6</v>
      </c>
      <c r="BT62" s="15">
        <f t="shared" si="25"/>
        <v>45655</v>
      </c>
      <c r="BU62" s="15"/>
      <c r="BV62" s="7">
        <f t="shared" si="26"/>
        <v>14</v>
      </c>
      <c r="BW62" s="11"/>
      <c r="BX62" s="15">
        <v>45641</v>
      </c>
      <c r="BY62" s="7">
        <f t="shared" si="27"/>
        <v>14</v>
      </c>
      <c r="BZ62" s="2"/>
    </row>
    <row r="63" spans="1:78" x14ac:dyDescent="0.25">
      <c r="A63" s="21" t="s">
        <v>95</v>
      </c>
      <c r="B63" s="23"/>
      <c r="C63" s="22" t="s">
        <v>96</v>
      </c>
      <c r="D63" s="7"/>
      <c r="E63" s="30">
        <f t="shared" si="1"/>
        <v>45401</v>
      </c>
      <c r="F63" s="6">
        <v>45397</v>
      </c>
      <c r="G63" s="6"/>
      <c r="H63" s="34">
        <f t="shared" si="2"/>
        <v>-4</v>
      </c>
      <c r="I63" s="3"/>
      <c r="J63" s="30">
        <f t="shared" si="3"/>
        <v>45402</v>
      </c>
      <c r="K63" s="30">
        <f t="shared" si="4"/>
        <v>45409</v>
      </c>
      <c r="L63" s="32">
        <v>7</v>
      </c>
      <c r="M63" s="6">
        <f t="shared" si="5"/>
        <v>45404</v>
      </c>
      <c r="N63" s="6"/>
      <c r="O63" s="29">
        <f t="shared" si="6"/>
        <v>-5</v>
      </c>
      <c r="P63" s="7"/>
      <c r="Q63" s="3"/>
      <c r="R63" s="30">
        <f t="shared" si="7"/>
        <v>45410</v>
      </c>
      <c r="S63" s="30">
        <f t="shared" si="8"/>
        <v>45431</v>
      </c>
      <c r="T63" s="32">
        <v>21</v>
      </c>
      <c r="U63" s="6">
        <f t="shared" si="9"/>
        <v>45425</v>
      </c>
      <c r="V63" s="6"/>
      <c r="W63" s="29">
        <f t="shared" si="10"/>
        <v>-6</v>
      </c>
      <c r="X63" s="3"/>
      <c r="Y63" s="31"/>
      <c r="Z63" s="7"/>
      <c r="AA63" s="6"/>
      <c r="AB63" s="25"/>
      <c r="AC63" s="31">
        <f t="shared" si="28"/>
        <v>45432</v>
      </c>
      <c r="AD63" s="31">
        <f t="shared" si="29"/>
        <v>45432</v>
      </c>
      <c r="AE63" s="32">
        <v>0</v>
      </c>
      <c r="AF63" s="15">
        <f t="shared" si="11"/>
        <v>45425</v>
      </c>
      <c r="AG63" s="15"/>
      <c r="AH63" s="34">
        <f t="shared" si="12"/>
        <v>-7</v>
      </c>
      <c r="AI63" s="3"/>
      <c r="AJ63" s="31">
        <f t="shared" si="30"/>
        <v>45433</v>
      </c>
      <c r="AK63" s="31">
        <f t="shared" si="31"/>
        <v>45447</v>
      </c>
      <c r="AL63" s="32">
        <v>14</v>
      </c>
      <c r="AM63" s="15">
        <f t="shared" si="13"/>
        <v>45439</v>
      </c>
      <c r="AN63" s="15"/>
      <c r="AO63" s="34">
        <f t="shared" si="14"/>
        <v>-8</v>
      </c>
      <c r="AP63" s="7"/>
      <c r="AQ63" s="7"/>
      <c r="AR63" s="7"/>
      <c r="AS63" s="7"/>
      <c r="AT63" s="7"/>
      <c r="AU63" s="3"/>
      <c r="AV63" s="31">
        <f t="shared" si="32"/>
        <v>45448</v>
      </c>
      <c r="AW63" s="31">
        <f t="shared" si="33"/>
        <v>45538</v>
      </c>
      <c r="AX63" s="24">
        <v>90</v>
      </c>
      <c r="AY63" s="15">
        <f t="shared" si="15"/>
        <v>45529</v>
      </c>
      <c r="AZ63" s="15"/>
      <c r="BA63" s="7">
        <f t="shared" si="16"/>
        <v>-9</v>
      </c>
      <c r="BB63" s="3"/>
      <c r="BC63" s="31">
        <f t="shared" si="34"/>
        <v>45539</v>
      </c>
      <c r="BD63" s="31">
        <f t="shared" si="35"/>
        <v>45539</v>
      </c>
      <c r="BE63" s="32">
        <v>0</v>
      </c>
      <c r="BF63" s="15">
        <f t="shared" si="17"/>
        <v>45529</v>
      </c>
      <c r="BG63" s="15"/>
      <c r="BH63" s="34">
        <f t="shared" si="18"/>
        <v>-10</v>
      </c>
      <c r="BI63" s="3"/>
      <c r="BJ63" s="31">
        <f t="shared" si="19"/>
        <v>45539</v>
      </c>
      <c r="BK63" s="31">
        <f t="shared" si="20"/>
        <v>45539</v>
      </c>
      <c r="BL63" s="32">
        <v>0</v>
      </c>
      <c r="BM63" s="15">
        <f t="shared" si="21"/>
        <v>45529</v>
      </c>
      <c r="BN63" s="15"/>
      <c r="BO63" s="34">
        <f t="shared" si="22"/>
        <v>-10</v>
      </c>
      <c r="BP63" s="3"/>
      <c r="BQ63" s="31">
        <f t="shared" si="23"/>
        <v>45539</v>
      </c>
      <c r="BR63" s="31">
        <f t="shared" si="24"/>
        <v>45545</v>
      </c>
      <c r="BS63" s="32">
        <v>6</v>
      </c>
      <c r="BT63" s="15">
        <f t="shared" si="25"/>
        <v>45535</v>
      </c>
      <c r="BU63" s="15"/>
      <c r="BV63" s="7">
        <f t="shared" si="26"/>
        <v>-10</v>
      </c>
      <c r="BW63" s="11"/>
      <c r="BX63" s="15">
        <v>45545</v>
      </c>
      <c r="BY63" s="7">
        <f t="shared" si="27"/>
        <v>-10</v>
      </c>
      <c r="BZ63" s="2"/>
    </row>
    <row r="64" spans="1:78" x14ac:dyDescent="0.25">
      <c r="A64" s="21" t="s">
        <v>95</v>
      </c>
      <c r="B64" s="23"/>
      <c r="C64" s="22" t="s">
        <v>97</v>
      </c>
      <c r="D64" s="7"/>
      <c r="E64" s="30">
        <f t="shared" si="1"/>
        <v>45355</v>
      </c>
      <c r="F64" s="6">
        <v>45397</v>
      </c>
      <c r="G64" s="6"/>
      <c r="H64" s="34">
        <f t="shared" si="2"/>
        <v>42</v>
      </c>
      <c r="I64" s="3"/>
      <c r="J64" s="30">
        <f t="shared" si="3"/>
        <v>45356</v>
      </c>
      <c r="K64" s="30">
        <f t="shared" si="4"/>
        <v>45363</v>
      </c>
      <c r="L64" s="32">
        <v>7</v>
      </c>
      <c r="M64" s="6">
        <f t="shared" si="5"/>
        <v>45404</v>
      </c>
      <c r="N64" s="6"/>
      <c r="O64" s="29">
        <f t="shared" si="6"/>
        <v>41</v>
      </c>
      <c r="P64" s="7"/>
      <c r="Q64" s="3"/>
      <c r="R64" s="30">
        <f t="shared" si="7"/>
        <v>45364</v>
      </c>
      <c r="S64" s="30">
        <f t="shared" si="8"/>
        <v>45385</v>
      </c>
      <c r="T64" s="32">
        <v>21</v>
      </c>
      <c r="U64" s="6">
        <f t="shared" si="9"/>
        <v>45425</v>
      </c>
      <c r="V64" s="6"/>
      <c r="W64" s="29">
        <f t="shared" si="10"/>
        <v>40</v>
      </c>
      <c r="X64" s="3"/>
      <c r="Y64" s="31"/>
      <c r="Z64" s="7"/>
      <c r="AA64" s="6"/>
      <c r="AB64" s="25"/>
      <c r="AC64" s="31">
        <f t="shared" si="28"/>
        <v>45386</v>
      </c>
      <c r="AD64" s="31">
        <f t="shared" si="29"/>
        <v>45400</v>
      </c>
      <c r="AE64" s="32">
        <v>14</v>
      </c>
      <c r="AF64" s="15">
        <f t="shared" si="11"/>
        <v>45439</v>
      </c>
      <c r="AG64" s="15"/>
      <c r="AH64" s="34">
        <f t="shared" si="12"/>
        <v>39</v>
      </c>
      <c r="AI64" s="3"/>
      <c r="AJ64" s="31">
        <f t="shared" si="30"/>
        <v>45401</v>
      </c>
      <c r="AK64" s="31">
        <f t="shared" si="31"/>
        <v>45415</v>
      </c>
      <c r="AL64" s="32">
        <v>14</v>
      </c>
      <c r="AM64" s="15">
        <f t="shared" si="13"/>
        <v>45453</v>
      </c>
      <c r="AN64" s="15"/>
      <c r="AO64" s="34">
        <f t="shared" si="14"/>
        <v>38</v>
      </c>
      <c r="AP64" s="7"/>
      <c r="AQ64" s="7"/>
      <c r="AR64" s="7"/>
      <c r="AS64" s="7"/>
      <c r="AT64" s="7"/>
      <c r="AU64" s="3"/>
      <c r="AV64" s="31">
        <f t="shared" si="32"/>
        <v>45416</v>
      </c>
      <c r="AW64" s="31">
        <f t="shared" si="33"/>
        <v>45586</v>
      </c>
      <c r="AX64" s="24">
        <v>170</v>
      </c>
      <c r="AY64" s="15">
        <f t="shared" si="15"/>
        <v>45623</v>
      </c>
      <c r="AZ64" s="15"/>
      <c r="BA64" s="7">
        <f t="shared" si="16"/>
        <v>37</v>
      </c>
      <c r="BB64" s="3"/>
      <c r="BC64" s="31">
        <f t="shared" si="34"/>
        <v>45587</v>
      </c>
      <c r="BD64" s="31">
        <f t="shared" si="35"/>
        <v>45587</v>
      </c>
      <c r="BE64" s="32">
        <v>0</v>
      </c>
      <c r="BF64" s="15">
        <f t="shared" si="17"/>
        <v>45623</v>
      </c>
      <c r="BG64" s="15"/>
      <c r="BH64" s="34">
        <f t="shared" si="18"/>
        <v>36</v>
      </c>
      <c r="BI64" s="3"/>
      <c r="BJ64" s="31">
        <f t="shared" si="19"/>
        <v>45587</v>
      </c>
      <c r="BK64" s="31">
        <f t="shared" si="20"/>
        <v>45587</v>
      </c>
      <c r="BL64" s="32">
        <v>0</v>
      </c>
      <c r="BM64" s="15">
        <f t="shared" si="21"/>
        <v>45623</v>
      </c>
      <c r="BN64" s="15"/>
      <c r="BO64" s="34">
        <f t="shared" si="22"/>
        <v>36</v>
      </c>
      <c r="BP64" s="3"/>
      <c r="BQ64" s="31">
        <f t="shared" si="23"/>
        <v>45587</v>
      </c>
      <c r="BR64" s="31">
        <f t="shared" si="24"/>
        <v>45593</v>
      </c>
      <c r="BS64" s="32">
        <v>6</v>
      </c>
      <c r="BT64" s="15">
        <f t="shared" si="25"/>
        <v>45629</v>
      </c>
      <c r="BU64" s="15"/>
      <c r="BV64" s="7">
        <f t="shared" si="26"/>
        <v>36</v>
      </c>
      <c r="BW64" s="11"/>
      <c r="BX64" s="15">
        <v>45593</v>
      </c>
      <c r="BY64" s="7">
        <f t="shared" si="27"/>
        <v>36</v>
      </c>
      <c r="BZ64" s="2"/>
    </row>
    <row r="65" spans="1:78" x14ac:dyDescent="0.25">
      <c r="A65" s="21" t="s">
        <v>95</v>
      </c>
      <c r="B65" s="23"/>
      <c r="C65" s="22" t="s">
        <v>98</v>
      </c>
      <c r="D65" s="7"/>
      <c r="E65" s="30">
        <f t="shared" si="1"/>
        <v>45407</v>
      </c>
      <c r="F65" s="6">
        <v>45397</v>
      </c>
      <c r="G65" s="6"/>
      <c r="H65" s="34">
        <f t="shared" si="2"/>
        <v>-10</v>
      </c>
      <c r="I65" s="3"/>
      <c r="J65" s="30">
        <f t="shared" si="3"/>
        <v>45408</v>
      </c>
      <c r="K65" s="30">
        <f t="shared" si="4"/>
        <v>45415</v>
      </c>
      <c r="L65" s="32">
        <v>7</v>
      </c>
      <c r="M65" s="6">
        <f t="shared" si="5"/>
        <v>45404</v>
      </c>
      <c r="N65" s="6"/>
      <c r="O65" s="29">
        <f t="shared" si="6"/>
        <v>-11</v>
      </c>
      <c r="P65" s="7"/>
      <c r="Q65" s="3"/>
      <c r="R65" s="30">
        <f t="shared" si="7"/>
        <v>45416</v>
      </c>
      <c r="S65" s="30">
        <f t="shared" si="8"/>
        <v>45437</v>
      </c>
      <c r="T65" s="32">
        <v>21</v>
      </c>
      <c r="U65" s="6">
        <f t="shared" si="9"/>
        <v>45425</v>
      </c>
      <c r="V65" s="6"/>
      <c r="W65" s="29">
        <f t="shared" si="10"/>
        <v>-12</v>
      </c>
      <c r="X65" s="3"/>
      <c r="Y65" s="31"/>
      <c r="Z65" s="7"/>
      <c r="AA65" s="6"/>
      <c r="AB65" s="25"/>
      <c r="AC65" s="31">
        <f t="shared" si="28"/>
        <v>45438</v>
      </c>
      <c r="AD65" s="31">
        <f t="shared" si="29"/>
        <v>45452</v>
      </c>
      <c r="AE65" s="32">
        <v>14</v>
      </c>
      <c r="AF65" s="15">
        <f t="shared" si="11"/>
        <v>45439</v>
      </c>
      <c r="AG65" s="15"/>
      <c r="AH65" s="34">
        <f t="shared" si="12"/>
        <v>-13</v>
      </c>
      <c r="AI65" s="3"/>
      <c r="AJ65" s="31">
        <f t="shared" si="30"/>
        <v>45453</v>
      </c>
      <c r="AK65" s="31">
        <f t="shared" si="31"/>
        <v>45467</v>
      </c>
      <c r="AL65" s="32">
        <v>14</v>
      </c>
      <c r="AM65" s="15">
        <f t="shared" si="13"/>
        <v>45453</v>
      </c>
      <c r="AN65" s="15"/>
      <c r="AO65" s="34">
        <f t="shared" si="14"/>
        <v>-14</v>
      </c>
      <c r="AP65" s="7"/>
      <c r="AQ65" s="7"/>
      <c r="AR65" s="7"/>
      <c r="AS65" s="7"/>
      <c r="AT65" s="7"/>
      <c r="AU65" s="3"/>
      <c r="AV65" s="31">
        <f t="shared" si="32"/>
        <v>45468</v>
      </c>
      <c r="AW65" s="31">
        <f t="shared" si="33"/>
        <v>45558</v>
      </c>
      <c r="AX65" s="24">
        <v>90</v>
      </c>
      <c r="AY65" s="15">
        <f t="shared" si="15"/>
        <v>45543</v>
      </c>
      <c r="AZ65" s="15"/>
      <c r="BA65" s="7">
        <f t="shared" si="16"/>
        <v>-15</v>
      </c>
      <c r="BB65" s="3"/>
      <c r="BC65" s="31">
        <f t="shared" si="34"/>
        <v>45559</v>
      </c>
      <c r="BD65" s="31">
        <f t="shared" si="35"/>
        <v>45559</v>
      </c>
      <c r="BE65" s="32">
        <v>0</v>
      </c>
      <c r="BF65" s="15">
        <f t="shared" si="17"/>
        <v>45543</v>
      </c>
      <c r="BG65" s="15"/>
      <c r="BH65" s="34">
        <f t="shared" si="18"/>
        <v>-16</v>
      </c>
      <c r="BI65" s="3"/>
      <c r="BJ65" s="31">
        <f t="shared" si="19"/>
        <v>45559</v>
      </c>
      <c r="BK65" s="31">
        <f t="shared" si="20"/>
        <v>45559</v>
      </c>
      <c r="BL65" s="32">
        <v>0</v>
      </c>
      <c r="BM65" s="15">
        <f t="shared" si="21"/>
        <v>45543</v>
      </c>
      <c r="BN65" s="15"/>
      <c r="BO65" s="34">
        <f t="shared" si="22"/>
        <v>-16</v>
      </c>
      <c r="BP65" s="3"/>
      <c r="BQ65" s="31">
        <f t="shared" si="23"/>
        <v>45559</v>
      </c>
      <c r="BR65" s="31">
        <f t="shared" si="24"/>
        <v>45565</v>
      </c>
      <c r="BS65" s="32">
        <v>6</v>
      </c>
      <c r="BT65" s="15">
        <f t="shared" si="25"/>
        <v>45549</v>
      </c>
      <c r="BU65" s="15"/>
      <c r="BV65" s="7">
        <f t="shared" si="26"/>
        <v>-16</v>
      </c>
      <c r="BW65" s="11"/>
      <c r="BX65" s="15">
        <v>45565</v>
      </c>
      <c r="BY65" s="7">
        <f t="shared" si="27"/>
        <v>-16</v>
      </c>
      <c r="BZ65" s="2"/>
    </row>
    <row r="66" spans="1:78" x14ac:dyDescent="0.25">
      <c r="A66" s="21" t="s">
        <v>95</v>
      </c>
      <c r="B66" s="23"/>
      <c r="C66" s="22" t="s">
        <v>99</v>
      </c>
      <c r="D66" s="7"/>
      <c r="E66" s="30">
        <f t="shared" si="1"/>
        <v>45405</v>
      </c>
      <c r="F66" s="6">
        <v>45397</v>
      </c>
      <c r="G66" s="6"/>
      <c r="H66" s="34">
        <f t="shared" si="2"/>
        <v>-8</v>
      </c>
      <c r="I66" s="3"/>
      <c r="J66" s="30">
        <f t="shared" si="3"/>
        <v>45406</v>
      </c>
      <c r="K66" s="30">
        <f t="shared" si="4"/>
        <v>45413</v>
      </c>
      <c r="L66" s="32">
        <v>7</v>
      </c>
      <c r="M66" s="6">
        <f t="shared" si="5"/>
        <v>45404</v>
      </c>
      <c r="N66" s="6"/>
      <c r="O66" s="29">
        <f t="shared" si="6"/>
        <v>-9</v>
      </c>
      <c r="P66" s="7"/>
      <c r="Q66" s="3"/>
      <c r="R66" s="30">
        <f t="shared" si="7"/>
        <v>45414</v>
      </c>
      <c r="S66" s="30">
        <f t="shared" si="8"/>
        <v>45435</v>
      </c>
      <c r="T66" s="32">
        <v>21</v>
      </c>
      <c r="U66" s="6">
        <f t="shared" si="9"/>
        <v>45425</v>
      </c>
      <c r="V66" s="6"/>
      <c r="W66" s="29">
        <f t="shared" si="10"/>
        <v>-10</v>
      </c>
      <c r="X66" s="3"/>
      <c r="Y66" s="31"/>
      <c r="Z66" s="7"/>
      <c r="AA66" s="6"/>
      <c r="AB66" s="25"/>
      <c r="AC66" s="31">
        <f t="shared" si="28"/>
        <v>45436</v>
      </c>
      <c r="AD66" s="31">
        <f t="shared" si="29"/>
        <v>45450</v>
      </c>
      <c r="AE66" s="32">
        <v>14</v>
      </c>
      <c r="AF66" s="15">
        <f t="shared" si="11"/>
        <v>45439</v>
      </c>
      <c r="AG66" s="15"/>
      <c r="AH66" s="34">
        <f t="shared" si="12"/>
        <v>-11</v>
      </c>
      <c r="AI66" s="3"/>
      <c r="AJ66" s="31">
        <f t="shared" si="30"/>
        <v>45451</v>
      </c>
      <c r="AK66" s="31">
        <f t="shared" si="31"/>
        <v>45465</v>
      </c>
      <c r="AL66" s="32">
        <v>14</v>
      </c>
      <c r="AM66" s="15">
        <f t="shared" si="13"/>
        <v>45453</v>
      </c>
      <c r="AN66" s="15"/>
      <c r="AO66" s="34">
        <f t="shared" si="14"/>
        <v>-12</v>
      </c>
      <c r="AP66" s="7"/>
      <c r="AQ66" s="7"/>
      <c r="AR66" s="7"/>
      <c r="AS66" s="7"/>
      <c r="AT66" s="7"/>
      <c r="AU66" s="3"/>
      <c r="AV66" s="31">
        <f t="shared" si="32"/>
        <v>45466</v>
      </c>
      <c r="AW66" s="31">
        <f t="shared" si="33"/>
        <v>45586</v>
      </c>
      <c r="AX66" s="24">
        <v>120</v>
      </c>
      <c r="AY66" s="15">
        <f t="shared" si="15"/>
        <v>45573</v>
      </c>
      <c r="AZ66" s="15"/>
      <c r="BA66" s="7">
        <f t="shared" si="16"/>
        <v>-13</v>
      </c>
      <c r="BB66" s="3"/>
      <c r="BC66" s="31">
        <f t="shared" si="34"/>
        <v>45587</v>
      </c>
      <c r="BD66" s="31">
        <f t="shared" si="35"/>
        <v>45587</v>
      </c>
      <c r="BE66" s="32">
        <v>0</v>
      </c>
      <c r="BF66" s="15">
        <f t="shared" si="17"/>
        <v>45573</v>
      </c>
      <c r="BG66" s="15"/>
      <c r="BH66" s="34">
        <f t="shared" si="18"/>
        <v>-14</v>
      </c>
      <c r="BI66" s="3"/>
      <c r="BJ66" s="31">
        <f t="shared" si="19"/>
        <v>45587</v>
      </c>
      <c r="BK66" s="31">
        <f t="shared" si="20"/>
        <v>45587</v>
      </c>
      <c r="BL66" s="32">
        <v>0</v>
      </c>
      <c r="BM66" s="15">
        <f t="shared" si="21"/>
        <v>45573</v>
      </c>
      <c r="BN66" s="15"/>
      <c r="BO66" s="34">
        <f t="shared" si="22"/>
        <v>-14</v>
      </c>
      <c r="BP66" s="3"/>
      <c r="BQ66" s="31">
        <f t="shared" si="23"/>
        <v>45587</v>
      </c>
      <c r="BR66" s="31">
        <f t="shared" si="24"/>
        <v>45593</v>
      </c>
      <c r="BS66" s="32">
        <v>6</v>
      </c>
      <c r="BT66" s="15">
        <f t="shared" si="25"/>
        <v>45579</v>
      </c>
      <c r="BU66" s="15"/>
      <c r="BV66" s="7">
        <f t="shared" si="26"/>
        <v>-14</v>
      </c>
      <c r="BW66" s="11"/>
      <c r="BX66" s="15">
        <v>45593</v>
      </c>
      <c r="BY66" s="7">
        <f t="shared" si="27"/>
        <v>-14</v>
      </c>
      <c r="BZ66" s="2"/>
    </row>
    <row r="67" spans="1:78" x14ac:dyDescent="0.25">
      <c r="A67" s="21" t="s">
        <v>95</v>
      </c>
      <c r="B67" s="23"/>
      <c r="C67" s="22" t="s">
        <v>100</v>
      </c>
      <c r="D67" s="7"/>
      <c r="E67" s="30">
        <f t="shared" si="1"/>
        <v>45435</v>
      </c>
      <c r="F67" s="6">
        <v>45397</v>
      </c>
      <c r="G67" s="6"/>
      <c r="H67" s="34">
        <f t="shared" si="2"/>
        <v>-38</v>
      </c>
      <c r="I67" s="3"/>
      <c r="J67" s="30">
        <f t="shared" si="3"/>
        <v>45436</v>
      </c>
      <c r="K67" s="30">
        <f t="shared" si="4"/>
        <v>45443</v>
      </c>
      <c r="L67" s="32">
        <v>7</v>
      </c>
      <c r="M67" s="6">
        <f t="shared" si="5"/>
        <v>45404</v>
      </c>
      <c r="N67" s="6"/>
      <c r="O67" s="29">
        <f t="shared" si="6"/>
        <v>-39</v>
      </c>
      <c r="P67" s="7"/>
      <c r="Q67" s="3"/>
      <c r="R67" s="30">
        <f t="shared" si="7"/>
        <v>45444</v>
      </c>
      <c r="S67" s="30">
        <f t="shared" si="8"/>
        <v>45465</v>
      </c>
      <c r="T67" s="32">
        <v>21</v>
      </c>
      <c r="U67" s="6">
        <f t="shared" si="9"/>
        <v>45425</v>
      </c>
      <c r="V67" s="6"/>
      <c r="W67" s="29">
        <f t="shared" si="10"/>
        <v>-40</v>
      </c>
      <c r="X67" s="3"/>
      <c r="Y67" s="31"/>
      <c r="Z67" s="7"/>
      <c r="AA67" s="6"/>
      <c r="AB67" s="25"/>
      <c r="AC67" s="31">
        <f t="shared" si="28"/>
        <v>45466</v>
      </c>
      <c r="AD67" s="31">
        <f t="shared" si="29"/>
        <v>45480</v>
      </c>
      <c r="AE67" s="32">
        <v>14</v>
      </c>
      <c r="AF67" s="15">
        <f t="shared" si="11"/>
        <v>45439</v>
      </c>
      <c r="AG67" s="15"/>
      <c r="AH67" s="34">
        <f t="shared" si="12"/>
        <v>-41</v>
      </c>
      <c r="AI67" s="3"/>
      <c r="AJ67" s="31">
        <f t="shared" si="30"/>
        <v>45481</v>
      </c>
      <c r="AK67" s="31">
        <f t="shared" si="31"/>
        <v>45495</v>
      </c>
      <c r="AL67" s="32">
        <v>14</v>
      </c>
      <c r="AM67" s="15">
        <f t="shared" si="13"/>
        <v>45453</v>
      </c>
      <c r="AN67" s="15"/>
      <c r="AO67" s="34">
        <f t="shared" si="14"/>
        <v>-42</v>
      </c>
      <c r="AP67" s="7"/>
      <c r="AQ67" s="7"/>
      <c r="AR67" s="7"/>
      <c r="AS67" s="7"/>
      <c r="AT67" s="7"/>
      <c r="AU67" s="3"/>
      <c r="AV67" s="31">
        <f t="shared" si="32"/>
        <v>45496</v>
      </c>
      <c r="AW67" s="31">
        <f t="shared" si="33"/>
        <v>45586</v>
      </c>
      <c r="AX67" s="24">
        <v>90</v>
      </c>
      <c r="AY67" s="15">
        <f t="shared" si="15"/>
        <v>45543</v>
      </c>
      <c r="AZ67" s="15"/>
      <c r="BA67" s="7">
        <f t="shared" si="16"/>
        <v>-43</v>
      </c>
      <c r="BB67" s="3"/>
      <c r="BC67" s="31">
        <f t="shared" si="34"/>
        <v>45587</v>
      </c>
      <c r="BD67" s="31">
        <f t="shared" si="35"/>
        <v>45587</v>
      </c>
      <c r="BE67" s="32">
        <v>0</v>
      </c>
      <c r="BF67" s="15">
        <f t="shared" si="17"/>
        <v>45543</v>
      </c>
      <c r="BG67" s="15"/>
      <c r="BH67" s="34">
        <f t="shared" si="18"/>
        <v>-44</v>
      </c>
      <c r="BI67" s="3"/>
      <c r="BJ67" s="31">
        <f t="shared" si="19"/>
        <v>45587</v>
      </c>
      <c r="BK67" s="31">
        <f t="shared" si="20"/>
        <v>45587</v>
      </c>
      <c r="BL67" s="32">
        <v>0</v>
      </c>
      <c r="BM67" s="15">
        <f t="shared" si="21"/>
        <v>45543</v>
      </c>
      <c r="BN67" s="15"/>
      <c r="BO67" s="34">
        <f t="shared" si="22"/>
        <v>-44</v>
      </c>
      <c r="BP67" s="3"/>
      <c r="BQ67" s="31">
        <f t="shared" si="23"/>
        <v>45587</v>
      </c>
      <c r="BR67" s="31">
        <f t="shared" si="24"/>
        <v>45593</v>
      </c>
      <c r="BS67" s="32">
        <v>6</v>
      </c>
      <c r="BT67" s="15">
        <f t="shared" si="25"/>
        <v>45549</v>
      </c>
      <c r="BU67" s="15"/>
      <c r="BV67" s="7">
        <f t="shared" si="26"/>
        <v>-44</v>
      </c>
      <c r="BW67" s="11"/>
      <c r="BX67" s="15">
        <v>45593</v>
      </c>
      <c r="BY67" s="7">
        <f t="shared" si="27"/>
        <v>-44</v>
      </c>
      <c r="BZ67" s="2"/>
    </row>
    <row r="68" spans="1:78" x14ac:dyDescent="0.25">
      <c r="A68" s="21" t="s">
        <v>95</v>
      </c>
      <c r="B68" s="23"/>
      <c r="C68" s="22" t="s">
        <v>101</v>
      </c>
      <c r="D68" s="7"/>
      <c r="E68" s="30">
        <f t="shared" si="1"/>
        <v>45435</v>
      </c>
      <c r="F68" s="6">
        <v>45397</v>
      </c>
      <c r="G68" s="6"/>
      <c r="H68" s="34">
        <f t="shared" si="2"/>
        <v>-38</v>
      </c>
      <c r="I68" s="3"/>
      <c r="J68" s="30">
        <f t="shared" si="3"/>
        <v>45436</v>
      </c>
      <c r="K68" s="30">
        <f t="shared" si="4"/>
        <v>45443</v>
      </c>
      <c r="L68" s="32">
        <v>7</v>
      </c>
      <c r="M68" s="6">
        <f t="shared" si="5"/>
        <v>45404</v>
      </c>
      <c r="N68" s="6"/>
      <c r="O68" s="29">
        <f t="shared" si="6"/>
        <v>-39</v>
      </c>
      <c r="P68" s="7"/>
      <c r="Q68" s="3"/>
      <c r="R68" s="30">
        <f t="shared" si="7"/>
        <v>45444</v>
      </c>
      <c r="S68" s="30">
        <f t="shared" si="8"/>
        <v>45465</v>
      </c>
      <c r="T68" s="32">
        <v>21</v>
      </c>
      <c r="U68" s="6">
        <f t="shared" si="9"/>
        <v>45425</v>
      </c>
      <c r="V68" s="6"/>
      <c r="W68" s="29">
        <f t="shared" si="10"/>
        <v>-40</v>
      </c>
      <c r="X68" s="3"/>
      <c r="Y68" s="31"/>
      <c r="Z68" s="7"/>
      <c r="AA68" s="6"/>
      <c r="AB68" s="25"/>
      <c r="AC68" s="31">
        <f t="shared" si="28"/>
        <v>45466</v>
      </c>
      <c r="AD68" s="31">
        <f t="shared" si="29"/>
        <v>45480</v>
      </c>
      <c r="AE68" s="32">
        <v>14</v>
      </c>
      <c r="AF68" s="15">
        <f t="shared" si="11"/>
        <v>45439</v>
      </c>
      <c r="AG68" s="15"/>
      <c r="AH68" s="34">
        <f t="shared" si="12"/>
        <v>-41</v>
      </c>
      <c r="AI68" s="3"/>
      <c r="AJ68" s="31">
        <f t="shared" si="30"/>
        <v>45481</v>
      </c>
      <c r="AK68" s="31">
        <f t="shared" si="31"/>
        <v>45495</v>
      </c>
      <c r="AL68" s="32">
        <v>14</v>
      </c>
      <c r="AM68" s="15">
        <f t="shared" si="13"/>
        <v>45453</v>
      </c>
      <c r="AN68" s="15"/>
      <c r="AO68" s="34">
        <f t="shared" si="14"/>
        <v>-42</v>
      </c>
      <c r="AP68" s="7"/>
      <c r="AQ68" s="7"/>
      <c r="AR68" s="7"/>
      <c r="AS68" s="7"/>
      <c r="AT68" s="7"/>
      <c r="AU68" s="3"/>
      <c r="AV68" s="31">
        <f t="shared" si="32"/>
        <v>45496</v>
      </c>
      <c r="AW68" s="31">
        <f t="shared" si="33"/>
        <v>45586</v>
      </c>
      <c r="AX68" s="24">
        <v>90</v>
      </c>
      <c r="AY68" s="15">
        <f t="shared" si="15"/>
        <v>45543</v>
      </c>
      <c r="AZ68" s="15"/>
      <c r="BA68" s="7">
        <f t="shared" si="16"/>
        <v>-43</v>
      </c>
      <c r="BB68" s="3"/>
      <c r="BC68" s="31">
        <f t="shared" si="34"/>
        <v>45587</v>
      </c>
      <c r="BD68" s="31">
        <f t="shared" si="35"/>
        <v>45587</v>
      </c>
      <c r="BE68" s="32">
        <v>0</v>
      </c>
      <c r="BF68" s="15">
        <f t="shared" si="17"/>
        <v>45543</v>
      </c>
      <c r="BG68" s="15"/>
      <c r="BH68" s="34">
        <f t="shared" si="18"/>
        <v>-44</v>
      </c>
      <c r="BI68" s="3"/>
      <c r="BJ68" s="31">
        <f t="shared" si="19"/>
        <v>45587</v>
      </c>
      <c r="BK68" s="31">
        <f t="shared" si="20"/>
        <v>45587</v>
      </c>
      <c r="BL68" s="32">
        <v>0</v>
      </c>
      <c r="BM68" s="15">
        <f t="shared" si="21"/>
        <v>45543</v>
      </c>
      <c r="BN68" s="15"/>
      <c r="BO68" s="34">
        <f t="shared" si="22"/>
        <v>-44</v>
      </c>
      <c r="BP68" s="3"/>
      <c r="BQ68" s="31">
        <f t="shared" si="23"/>
        <v>45587</v>
      </c>
      <c r="BR68" s="31">
        <f t="shared" si="24"/>
        <v>45593</v>
      </c>
      <c r="BS68" s="32">
        <v>6</v>
      </c>
      <c r="BT68" s="15">
        <f t="shared" si="25"/>
        <v>45549</v>
      </c>
      <c r="BU68" s="15"/>
      <c r="BV68" s="7">
        <f t="shared" si="26"/>
        <v>-44</v>
      </c>
      <c r="BW68" s="11"/>
      <c r="BX68" s="15">
        <v>45593</v>
      </c>
      <c r="BY68" s="7">
        <f t="shared" si="27"/>
        <v>-44</v>
      </c>
      <c r="BZ68" s="2"/>
    </row>
    <row r="69" spans="1:78" x14ac:dyDescent="0.25">
      <c r="A69" s="21" t="s">
        <v>95</v>
      </c>
      <c r="B69" s="23"/>
      <c r="C69" s="22" t="s">
        <v>102</v>
      </c>
      <c r="D69" s="7"/>
      <c r="E69" s="30">
        <f t="shared" ref="E69:E71" si="36">+J69-1</f>
        <v>45435</v>
      </c>
      <c r="F69" s="6">
        <v>45397</v>
      </c>
      <c r="G69" s="6"/>
      <c r="H69" s="34">
        <f t="shared" ref="H69:H71" si="37">+F69-E69</f>
        <v>-38</v>
      </c>
      <c r="I69" s="3"/>
      <c r="J69" s="30">
        <f t="shared" ref="J69:J71" si="38">+K69-L69</f>
        <v>45436</v>
      </c>
      <c r="K69" s="30">
        <f t="shared" ref="K69:K71" si="39">+R69-1</f>
        <v>45443</v>
      </c>
      <c r="L69" s="32">
        <v>7</v>
      </c>
      <c r="M69" s="6">
        <f t="shared" ref="M69:M71" si="40">+F69+L69</f>
        <v>45404</v>
      </c>
      <c r="N69" s="6"/>
      <c r="O69" s="29">
        <f t="shared" ref="O69:O71" si="41">+M69-K69</f>
        <v>-39</v>
      </c>
      <c r="P69" s="7"/>
      <c r="Q69" s="3"/>
      <c r="R69" s="30">
        <f t="shared" ref="R69:R71" si="42">+S69-T69</f>
        <v>45444</v>
      </c>
      <c r="S69" s="30">
        <f t="shared" ref="S69:S71" si="43">+AC69-1</f>
        <v>45465</v>
      </c>
      <c r="T69" s="32">
        <v>21</v>
      </c>
      <c r="U69" s="6">
        <f t="shared" ref="U69:U71" si="44">+M69+T69</f>
        <v>45425</v>
      </c>
      <c r="V69" s="6"/>
      <c r="W69" s="29">
        <f t="shared" ref="W69:W71" si="45">+U69-S69</f>
        <v>-40</v>
      </c>
      <c r="X69" s="3"/>
      <c r="Y69" s="31"/>
      <c r="Z69" s="7"/>
      <c r="AA69" s="6"/>
      <c r="AB69" s="25"/>
      <c r="AC69" s="31">
        <f t="shared" si="28"/>
        <v>45466</v>
      </c>
      <c r="AD69" s="31">
        <f t="shared" si="29"/>
        <v>45480</v>
      </c>
      <c r="AE69" s="32">
        <v>14</v>
      </c>
      <c r="AF69" s="15">
        <f t="shared" ref="AF69:AF71" si="46">+IF(V69=0,U69,V69)+AE69</f>
        <v>45439</v>
      </c>
      <c r="AG69" s="15"/>
      <c r="AH69" s="34">
        <f t="shared" ref="AH69:AH71" si="47">+AF69-AD69</f>
        <v>-41</v>
      </c>
      <c r="AI69" s="3"/>
      <c r="AJ69" s="31">
        <f t="shared" si="30"/>
        <v>45481</v>
      </c>
      <c r="AK69" s="31">
        <f t="shared" si="31"/>
        <v>45495</v>
      </c>
      <c r="AL69" s="32">
        <v>14</v>
      </c>
      <c r="AM69" s="15">
        <f t="shared" ref="AM69:AM71" si="48">+IF(AG69=0,AF69,AG69)+AL69</f>
        <v>45453</v>
      </c>
      <c r="AN69" s="15"/>
      <c r="AO69" s="34">
        <f t="shared" ref="AO69:AO71" si="49">+AM69-AK69</f>
        <v>-42</v>
      </c>
      <c r="AP69" s="7"/>
      <c r="AQ69" s="7"/>
      <c r="AR69" s="7"/>
      <c r="AS69" s="7"/>
      <c r="AT69" s="7"/>
      <c r="AU69" s="3"/>
      <c r="AV69" s="31">
        <f t="shared" si="32"/>
        <v>45496</v>
      </c>
      <c r="AW69" s="31">
        <f t="shared" si="33"/>
        <v>45586</v>
      </c>
      <c r="AX69" s="24">
        <v>90</v>
      </c>
      <c r="AY69" s="15">
        <f t="shared" ref="AY69:AY71" si="50">+IF(AN69=0,AM69,AN69)+AX69</f>
        <v>45543</v>
      </c>
      <c r="AZ69" s="15"/>
      <c r="BA69" s="7">
        <f t="shared" ref="BA69:BA71" si="51">+AY69-AW69</f>
        <v>-43</v>
      </c>
      <c r="BB69" s="3"/>
      <c r="BC69" s="31">
        <f t="shared" si="34"/>
        <v>45587</v>
      </c>
      <c r="BD69" s="31">
        <f t="shared" si="35"/>
        <v>45587</v>
      </c>
      <c r="BE69" s="32">
        <v>0</v>
      </c>
      <c r="BF69" s="15">
        <f t="shared" ref="BF69:BF71" si="52">+IF(AZ69=0,AY69,AZ69)+BE69</f>
        <v>45543</v>
      </c>
      <c r="BG69" s="15"/>
      <c r="BH69" s="34">
        <f t="shared" ref="BH69:BH71" si="53">+BF69-BD69</f>
        <v>-44</v>
      </c>
      <c r="BI69" s="3"/>
      <c r="BJ69" s="31">
        <f t="shared" ref="BJ69:BJ71" si="54">+BK69-BL69</f>
        <v>45587</v>
      </c>
      <c r="BK69" s="31">
        <f t="shared" ref="BK69:BK71" si="55">+BQ69</f>
        <v>45587</v>
      </c>
      <c r="BL69" s="32">
        <v>0</v>
      </c>
      <c r="BM69" s="15">
        <f t="shared" ref="BM69:BM71" si="56">+IF(BG69=0,BF69,BG69)+BL69</f>
        <v>45543</v>
      </c>
      <c r="BN69" s="15"/>
      <c r="BO69" s="34">
        <f t="shared" ref="BO69:BO71" si="57">+BM69-BK69</f>
        <v>-44</v>
      </c>
      <c r="BP69" s="3"/>
      <c r="BQ69" s="31">
        <f t="shared" ref="BQ69:BQ71" si="58">+BR69-BS69</f>
        <v>45587</v>
      </c>
      <c r="BR69" s="31">
        <f t="shared" ref="BR69:BR71" si="59">+BX69</f>
        <v>45593</v>
      </c>
      <c r="BS69" s="32">
        <v>6</v>
      </c>
      <c r="BT69" s="15">
        <f t="shared" ref="BT69:BT71" si="60">+IF(BN69=0,BM69,BN69)+BS69</f>
        <v>45549</v>
      </c>
      <c r="BU69" s="15"/>
      <c r="BV69" s="7">
        <f t="shared" ref="BV69:BV71" si="61">+BT69-BR69</f>
        <v>-44</v>
      </c>
      <c r="BW69" s="11"/>
      <c r="BX69" s="15">
        <v>45593</v>
      </c>
      <c r="BY69" s="7">
        <f t="shared" ref="BY69:BY71" si="62">+BT69-BX69</f>
        <v>-44</v>
      </c>
      <c r="BZ69" s="2"/>
    </row>
    <row r="70" spans="1:78" x14ac:dyDescent="0.25">
      <c r="A70" s="21" t="s">
        <v>95</v>
      </c>
      <c r="B70" s="23"/>
      <c r="C70" s="22" t="s">
        <v>103</v>
      </c>
      <c r="D70" s="7"/>
      <c r="E70" s="30">
        <f t="shared" si="36"/>
        <v>45435</v>
      </c>
      <c r="F70" s="6">
        <v>45397</v>
      </c>
      <c r="G70" s="6"/>
      <c r="H70" s="34">
        <f t="shared" si="37"/>
        <v>-38</v>
      </c>
      <c r="I70" s="3"/>
      <c r="J70" s="30">
        <f t="shared" si="38"/>
        <v>45436</v>
      </c>
      <c r="K70" s="30">
        <f t="shared" si="39"/>
        <v>45443</v>
      </c>
      <c r="L70" s="32">
        <v>7</v>
      </c>
      <c r="M70" s="6">
        <f t="shared" si="40"/>
        <v>45404</v>
      </c>
      <c r="N70" s="6"/>
      <c r="O70" s="29">
        <f t="shared" si="41"/>
        <v>-39</v>
      </c>
      <c r="P70" s="7"/>
      <c r="Q70" s="3"/>
      <c r="R70" s="30">
        <f t="shared" si="42"/>
        <v>45444</v>
      </c>
      <c r="S70" s="30">
        <f t="shared" si="43"/>
        <v>45465</v>
      </c>
      <c r="T70" s="32">
        <v>21</v>
      </c>
      <c r="U70" s="6">
        <f t="shared" si="44"/>
        <v>45425</v>
      </c>
      <c r="V70" s="6"/>
      <c r="W70" s="29">
        <f t="shared" si="45"/>
        <v>-40</v>
      </c>
      <c r="X70" s="3"/>
      <c r="Y70" s="31"/>
      <c r="Z70" s="7"/>
      <c r="AA70" s="6"/>
      <c r="AB70" s="25"/>
      <c r="AC70" s="31">
        <f t="shared" ref="AC70:AC71" si="63">+AD70-AE70</f>
        <v>45466</v>
      </c>
      <c r="AD70" s="31">
        <f t="shared" ref="AD70:AD71" si="64">+AJ70-1</f>
        <v>45480</v>
      </c>
      <c r="AE70" s="32">
        <v>14</v>
      </c>
      <c r="AF70" s="15">
        <f t="shared" si="46"/>
        <v>45439</v>
      </c>
      <c r="AG70" s="15"/>
      <c r="AH70" s="34">
        <f t="shared" si="47"/>
        <v>-41</v>
      </c>
      <c r="AI70" s="3"/>
      <c r="AJ70" s="31">
        <f t="shared" ref="AJ70:AJ71" si="65">+AK70-AL70</f>
        <v>45481</v>
      </c>
      <c r="AK70" s="31">
        <f t="shared" ref="AK70:AK71" si="66">+AV70-1</f>
        <v>45495</v>
      </c>
      <c r="AL70" s="32">
        <v>14</v>
      </c>
      <c r="AM70" s="15">
        <f t="shared" si="48"/>
        <v>45453</v>
      </c>
      <c r="AN70" s="15"/>
      <c r="AO70" s="34">
        <f t="shared" si="49"/>
        <v>-42</v>
      </c>
      <c r="AP70" s="7"/>
      <c r="AQ70" s="7"/>
      <c r="AR70" s="7"/>
      <c r="AS70" s="7"/>
      <c r="AT70" s="7"/>
      <c r="AU70" s="3"/>
      <c r="AV70" s="31">
        <f t="shared" ref="AV70:AV71" si="67">+AW70-AX70</f>
        <v>45496</v>
      </c>
      <c r="AW70" s="31">
        <f t="shared" ref="AW70:AW71" si="68">+BQ70-1</f>
        <v>45586</v>
      </c>
      <c r="AX70" s="24">
        <v>90</v>
      </c>
      <c r="AY70" s="15">
        <f t="shared" si="50"/>
        <v>45543</v>
      </c>
      <c r="AZ70" s="15"/>
      <c r="BA70" s="7">
        <f t="shared" si="51"/>
        <v>-43</v>
      </c>
      <c r="BB70" s="3"/>
      <c r="BC70" s="31">
        <f t="shared" ref="BC70:BC71" si="69">+BD70-BE70</f>
        <v>45587</v>
      </c>
      <c r="BD70" s="31">
        <f t="shared" ref="BD70:BD71" si="70">+BJ70</f>
        <v>45587</v>
      </c>
      <c r="BE70" s="32">
        <v>0</v>
      </c>
      <c r="BF70" s="15">
        <f t="shared" si="52"/>
        <v>45543</v>
      </c>
      <c r="BG70" s="15"/>
      <c r="BH70" s="34">
        <f t="shared" si="53"/>
        <v>-44</v>
      </c>
      <c r="BI70" s="3"/>
      <c r="BJ70" s="31">
        <f t="shared" si="54"/>
        <v>45587</v>
      </c>
      <c r="BK70" s="31">
        <f t="shared" si="55"/>
        <v>45587</v>
      </c>
      <c r="BL70" s="32">
        <v>0</v>
      </c>
      <c r="BM70" s="15">
        <f t="shared" si="56"/>
        <v>45543</v>
      </c>
      <c r="BN70" s="15"/>
      <c r="BO70" s="34">
        <f t="shared" si="57"/>
        <v>-44</v>
      </c>
      <c r="BP70" s="3"/>
      <c r="BQ70" s="31">
        <f t="shared" si="58"/>
        <v>45587</v>
      </c>
      <c r="BR70" s="31">
        <f t="shared" si="59"/>
        <v>45593</v>
      </c>
      <c r="BS70" s="32">
        <v>6</v>
      </c>
      <c r="BT70" s="15">
        <f t="shared" si="60"/>
        <v>45549</v>
      </c>
      <c r="BU70" s="15"/>
      <c r="BV70" s="7">
        <f t="shared" si="61"/>
        <v>-44</v>
      </c>
      <c r="BW70" s="11"/>
      <c r="BX70" s="15">
        <v>45593</v>
      </c>
      <c r="BY70" s="7">
        <f t="shared" si="62"/>
        <v>-44</v>
      </c>
      <c r="BZ70" s="2"/>
    </row>
    <row r="71" spans="1:78" x14ac:dyDescent="0.25">
      <c r="A71" s="21" t="s">
        <v>95</v>
      </c>
      <c r="B71" s="23"/>
      <c r="C71" s="22" t="s">
        <v>104</v>
      </c>
      <c r="D71" s="7"/>
      <c r="E71" s="30">
        <f t="shared" si="36"/>
        <v>45435</v>
      </c>
      <c r="F71" s="6">
        <v>45397</v>
      </c>
      <c r="G71" s="6"/>
      <c r="H71" s="34">
        <f t="shared" si="37"/>
        <v>-38</v>
      </c>
      <c r="I71" s="3"/>
      <c r="J71" s="30">
        <f t="shared" si="38"/>
        <v>45436</v>
      </c>
      <c r="K71" s="30">
        <f t="shared" si="39"/>
        <v>45443</v>
      </c>
      <c r="L71" s="32">
        <v>7</v>
      </c>
      <c r="M71" s="6">
        <f t="shared" si="40"/>
        <v>45404</v>
      </c>
      <c r="N71" s="6"/>
      <c r="O71" s="29">
        <f t="shared" si="41"/>
        <v>-39</v>
      </c>
      <c r="P71" s="7"/>
      <c r="Q71" s="3"/>
      <c r="R71" s="30">
        <f t="shared" si="42"/>
        <v>45444</v>
      </c>
      <c r="S71" s="30">
        <f t="shared" si="43"/>
        <v>45465</v>
      </c>
      <c r="T71" s="32">
        <v>21</v>
      </c>
      <c r="U71" s="6">
        <f t="shared" si="44"/>
        <v>45425</v>
      </c>
      <c r="V71" s="6"/>
      <c r="W71" s="29">
        <f t="shared" si="45"/>
        <v>-40</v>
      </c>
      <c r="X71" s="3"/>
      <c r="Y71" s="31"/>
      <c r="Z71" s="7"/>
      <c r="AA71" s="6"/>
      <c r="AB71" s="25"/>
      <c r="AC71" s="31">
        <f t="shared" si="63"/>
        <v>45466</v>
      </c>
      <c r="AD71" s="31">
        <f t="shared" si="64"/>
        <v>45480</v>
      </c>
      <c r="AE71" s="32">
        <v>14</v>
      </c>
      <c r="AF71" s="15">
        <f t="shared" si="46"/>
        <v>45439</v>
      </c>
      <c r="AG71" s="15"/>
      <c r="AH71" s="34">
        <f t="shared" si="47"/>
        <v>-41</v>
      </c>
      <c r="AI71" s="3"/>
      <c r="AJ71" s="31">
        <f t="shared" si="65"/>
        <v>45481</v>
      </c>
      <c r="AK71" s="31">
        <f t="shared" si="66"/>
        <v>45495</v>
      </c>
      <c r="AL71" s="32">
        <v>14</v>
      </c>
      <c r="AM71" s="15">
        <f t="shared" si="48"/>
        <v>45453</v>
      </c>
      <c r="AN71" s="15"/>
      <c r="AO71" s="34">
        <f t="shared" si="49"/>
        <v>-42</v>
      </c>
      <c r="AP71" s="7"/>
      <c r="AQ71" s="7"/>
      <c r="AR71" s="7"/>
      <c r="AS71" s="7"/>
      <c r="AT71" s="7"/>
      <c r="AU71" s="3"/>
      <c r="AV71" s="31">
        <f t="shared" si="67"/>
        <v>45496</v>
      </c>
      <c r="AW71" s="31">
        <f t="shared" si="68"/>
        <v>45586</v>
      </c>
      <c r="AX71" s="24">
        <v>90</v>
      </c>
      <c r="AY71" s="15">
        <f t="shared" si="50"/>
        <v>45543</v>
      </c>
      <c r="AZ71" s="15"/>
      <c r="BA71" s="7">
        <f t="shared" si="51"/>
        <v>-43</v>
      </c>
      <c r="BB71" s="3"/>
      <c r="BC71" s="31">
        <f t="shared" si="69"/>
        <v>45587</v>
      </c>
      <c r="BD71" s="31">
        <f t="shared" si="70"/>
        <v>45587</v>
      </c>
      <c r="BE71" s="32">
        <v>0</v>
      </c>
      <c r="BF71" s="15">
        <f t="shared" si="52"/>
        <v>45543</v>
      </c>
      <c r="BG71" s="15"/>
      <c r="BH71" s="34">
        <f t="shared" si="53"/>
        <v>-44</v>
      </c>
      <c r="BI71" s="3"/>
      <c r="BJ71" s="31">
        <f t="shared" si="54"/>
        <v>45587</v>
      </c>
      <c r="BK71" s="31">
        <f t="shared" si="55"/>
        <v>45587</v>
      </c>
      <c r="BL71" s="32">
        <v>0</v>
      </c>
      <c r="BM71" s="15">
        <f t="shared" si="56"/>
        <v>45543</v>
      </c>
      <c r="BN71" s="15"/>
      <c r="BO71" s="34">
        <f t="shared" si="57"/>
        <v>-44</v>
      </c>
      <c r="BP71" s="3"/>
      <c r="BQ71" s="31">
        <f t="shared" si="58"/>
        <v>45587</v>
      </c>
      <c r="BR71" s="31">
        <f t="shared" si="59"/>
        <v>45593</v>
      </c>
      <c r="BS71" s="32">
        <v>6</v>
      </c>
      <c r="BT71" s="15">
        <f t="shared" si="60"/>
        <v>45549</v>
      </c>
      <c r="BU71" s="15"/>
      <c r="BV71" s="7">
        <f t="shared" si="61"/>
        <v>-44</v>
      </c>
      <c r="BW71" s="11"/>
      <c r="BX71" s="15">
        <v>45593</v>
      </c>
      <c r="BY71" s="7">
        <f t="shared" si="62"/>
        <v>-44</v>
      </c>
      <c r="BZ71" s="2"/>
    </row>
    <row r="72" spans="1:78" s="4" customFormat="1" x14ac:dyDescent="0.25">
      <c r="A72" s="17"/>
      <c r="B72"/>
      <c r="C72"/>
      <c r="J72" s="2"/>
      <c r="K72" s="2"/>
      <c r="L72" s="2"/>
      <c r="M72"/>
      <c r="N72"/>
      <c r="O72"/>
      <c r="P72"/>
      <c r="R72"/>
      <c r="S72"/>
      <c r="T72"/>
      <c r="U72" s="2"/>
      <c r="V72" s="2"/>
      <c r="W72"/>
      <c r="Y72"/>
      <c r="Z72"/>
      <c r="AA72"/>
      <c r="AJ72" s="18"/>
      <c r="AK72" s="18"/>
      <c r="AL72" s="18"/>
      <c r="AM72"/>
      <c r="AN72"/>
      <c r="AO72"/>
      <c r="AP72" s="2"/>
      <c r="AQ72" s="2"/>
      <c r="AR72"/>
      <c r="AS72"/>
      <c r="AT72"/>
      <c r="AV72" s="2"/>
      <c r="AW72"/>
      <c r="AX72" s="18"/>
      <c r="AY72"/>
      <c r="AZ72"/>
      <c r="BA72"/>
      <c r="BC72"/>
      <c r="BD72"/>
      <c r="BE72"/>
      <c r="BF72"/>
      <c r="BG72"/>
      <c r="BH72"/>
      <c r="BJ72" s="2"/>
      <c r="BK72"/>
      <c r="BL72"/>
      <c r="BM72"/>
      <c r="BN72"/>
      <c r="BO72"/>
      <c r="BQ72" s="2"/>
      <c r="BR72"/>
      <c r="BS72"/>
      <c r="BT72"/>
      <c r="BU72"/>
      <c r="BV72"/>
      <c r="BW72"/>
      <c r="BX72"/>
      <c r="BY72"/>
      <c r="BZ72"/>
    </row>
    <row r="73" spans="1:78" s="4" customFormat="1" x14ac:dyDescent="0.25">
      <c r="A73" s="17"/>
      <c r="B73"/>
      <c r="C73"/>
      <c r="E73" s="536" t="s">
        <v>105</v>
      </c>
      <c r="F73" s="537"/>
      <c r="G73" s="537"/>
      <c r="H73" s="538"/>
      <c r="J73" s="2"/>
      <c r="K73" s="2"/>
      <c r="L73" s="2"/>
      <c r="M73"/>
      <c r="N73"/>
      <c r="O73"/>
      <c r="P73"/>
      <c r="R73"/>
      <c r="S73"/>
      <c r="T73"/>
      <c r="U73" s="2"/>
      <c r="V73" s="2"/>
      <c r="W73"/>
      <c r="Y73" s="551" t="s">
        <v>106</v>
      </c>
      <c r="Z73" s="552"/>
      <c r="AA73" s="552"/>
      <c r="AB73" s="552"/>
      <c r="AC73" s="552"/>
      <c r="AD73" s="552"/>
      <c r="AE73" s="552"/>
      <c r="AF73" s="552"/>
      <c r="AG73" s="552"/>
      <c r="AH73" s="553"/>
      <c r="AJ73" s="18"/>
      <c r="AK73" s="18"/>
      <c r="AL73" s="18"/>
      <c r="AM73"/>
      <c r="AN73"/>
      <c r="AO73"/>
      <c r="AP73" s="2"/>
      <c r="AQ73" s="2"/>
      <c r="AR73"/>
      <c r="AS73"/>
      <c r="AT73"/>
      <c r="AV73" s="551" t="s">
        <v>107</v>
      </c>
      <c r="AW73" s="552"/>
      <c r="AX73" s="552"/>
      <c r="AY73" s="552"/>
      <c r="AZ73" s="552"/>
      <c r="BA73" s="553"/>
      <c r="BC73" s="551" t="s">
        <v>108</v>
      </c>
      <c r="BD73" s="552"/>
      <c r="BE73" s="552"/>
      <c r="BF73" s="552"/>
      <c r="BG73" s="552"/>
      <c r="BH73" s="552"/>
      <c r="BI73" s="552"/>
      <c r="BJ73" s="552"/>
      <c r="BK73" s="552"/>
      <c r="BL73" s="552"/>
      <c r="BM73" s="552"/>
      <c r="BN73" s="552"/>
      <c r="BO73" s="553"/>
      <c r="BQ73" s="551" t="s">
        <v>109</v>
      </c>
      <c r="BR73" s="552"/>
      <c r="BS73" s="552"/>
      <c r="BT73" s="552"/>
      <c r="BU73" s="552"/>
      <c r="BV73" s="553"/>
      <c r="BW73"/>
      <c r="BX73" s="536" t="s">
        <v>110</v>
      </c>
      <c r="BY73" s="538"/>
      <c r="BZ73"/>
    </row>
    <row r="74" spans="1:78" s="4" customFormat="1" x14ac:dyDescent="0.25">
      <c r="A74" s="17"/>
      <c r="B74"/>
      <c r="C74"/>
      <c r="E74" s="539"/>
      <c r="F74" s="540"/>
      <c r="G74" s="540"/>
      <c r="H74" s="541"/>
      <c r="J74" s="2"/>
      <c r="K74" s="2"/>
      <c r="L74" s="2"/>
      <c r="M74"/>
      <c r="N74"/>
      <c r="O74"/>
      <c r="P74"/>
      <c r="R74"/>
      <c r="S74"/>
      <c r="T74"/>
      <c r="U74" s="2"/>
      <c r="V74" s="2"/>
      <c r="W74"/>
      <c r="Y74"/>
      <c r="Z74"/>
      <c r="AA74"/>
      <c r="AJ74" s="18"/>
      <c r="AK74" s="18"/>
      <c r="AL74" s="18"/>
      <c r="AM74"/>
      <c r="AN74"/>
      <c r="AO74"/>
      <c r="AP74" s="2"/>
      <c r="AQ74" s="2"/>
      <c r="AR74"/>
      <c r="AS74"/>
      <c r="AT74"/>
      <c r="AV74" s="2"/>
      <c r="AW74"/>
      <c r="AX74"/>
      <c r="AY74"/>
      <c r="AZ74"/>
      <c r="BA74"/>
      <c r="BC74"/>
      <c r="BD74"/>
      <c r="BE74"/>
      <c r="BF74"/>
      <c r="BG74"/>
      <c r="BH74"/>
      <c r="BJ74" s="2"/>
      <c r="BK74"/>
      <c r="BL74"/>
      <c r="BM74"/>
      <c r="BN74"/>
      <c r="BO74"/>
      <c r="BQ74" s="2"/>
      <c r="BR74"/>
      <c r="BS74"/>
      <c r="BT74"/>
      <c r="BU74"/>
      <c r="BV74"/>
      <c r="BW74"/>
      <c r="BX74" s="542"/>
      <c r="BY74" s="544"/>
      <c r="BZ74"/>
    </row>
    <row r="75" spans="1:78" s="4" customFormat="1" x14ac:dyDescent="0.25">
      <c r="A75" s="17"/>
      <c r="B75"/>
      <c r="C75"/>
      <c r="E75" s="542"/>
      <c r="F75" s="543"/>
      <c r="G75" s="543"/>
      <c r="H75" s="544"/>
      <c r="J75" s="2"/>
      <c r="K75" s="2"/>
      <c r="L75" s="2"/>
      <c r="M75"/>
      <c r="N75"/>
      <c r="O75"/>
      <c r="P75"/>
      <c r="R75"/>
      <c r="S75"/>
      <c r="T75"/>
      <c r="U75" s="2"/>
      <c r="V75" s="2"/>
      <c r="W75"/>
      <c r="Y75"/>
      <c r="Z75"/>
      <c r="AA75"/>
      <c r="AJ75" s="18"/>
      <c r="AK75" s="18"/>
      <c r="AL75" s="18"/>
      <c r="AM75"/>
      <c r="AN75"/>
      <c r="AO75"/>
      <c r="AP75" s="2"/>
      <c r="AQ75" s="2"/>
      <c r="AR75"/>
      <c r="AS75"/>
      <c r="AT75"/>
      <c r="AV75" s="2"/>
      <c r="AW75"/>
      <c r="AX75"/>
      <c r="AY75"/>
      <c r="AZ75"/>
      <c r="BA75"/>
      <c r="BC75"/>
      <c r="BD75"/>
      <c r="BE75"/>
      <c r="BF75"/>
      <c r="BG75"/>
      <c r="BH75"/>
      <c r="BJ75" s="2"/>
      <c r="BK75"/>
      <c r="BL75"/>
      <c r="BM75"/>
      <c r="BN75"/>
      <c r="BO75"/>
      <c r="BQ75" s="2"/>
      <c r="BR75"/>
      <c r="BS75"/>
      <c r="BT75"/>
      <c r="BU75"/>
      <c r="BV75"/>
      <c r="BW75"/>
      <c r="BX75"/>
      <c r="BY75"/>
      <c r="BZ75"/>
    </row>
    <row r="76" spans="1:78" s="4" customFormat="1" x14ac:dyDescent="0.25">
      <c r="A76" s="17"/>
      <c r="B76"/>
      <c r="C76"/>
      <c r="E76" s="11"/>
      <c r="F76" s="11"/>
      <c r="G76" s="11"/>
      <c r="H76" s="1"/>
      <c r="J76" s="2"/>
      <c r="K76" s="2"/>
      <c r="L76" s="2"/>
      <c r="M76"/>
      <c r="N76"/>
      <c r="O76"/>
      <c r="P76"/>
      <c r="R76"/>
      <c r="S76"/>
      <c r="T76"/>
      <c r="U76" s="2"/>
      <c r="V76" s="2"/>
      <c r="W76"/>
      <c r="Y76"/>
      <c r="Z76"/>
      <c r="AA76"/>
      <c r="AJ76" s="18"/>
      <c r="AK76" s="18"/>
      <c r="AL76" s="18"/>
      <c r="AM76"/>
      <c r="AN76"/>
      <c r="AO76"/>
      <c r="AP76" s="2"/>
      <c r="AQ76" s="2"/>
      <c r="AR76"/>
      <c r="AS76"/>
      <c r="AT76"/>
      <c r="AV76" s="2"/>
      <c r="AW76"/>
      <c r="AX76"/>
      <c r="AY76"/>
      <c r="AZ76"/>
      <c r="BA76"/>
      <c r="BC76"/>
      <c r="BD76"/>
      <c r="BE76"/>
      <c r="BF76"/>
      <c r="BG76"/>
      <c r="BH76"/>
      <c r="BJ76" s="2"/>
      <c r="BK76"/>
      <c r="BL76"/>
      <c r="BM76"/>
      <c r="BN76"/>
      <c r="BO76"/>
      <c r="BQ76" s="2"/>
      <c r="BR76"/>
      <c r="BS76"/>
      <c r="BT76"/>
      <c r="BU76"/>
      <c r="BV76"/>
      <c r="BW76"/>
      <c r="BX76"/>
      <c r="BY76"/>
      <c r="BZ76"/>
    </row>
    <row r="77" spans="1:78" s="4" customFormat="1" x14ac:dyDescent="0.25">
      <c r="A77" s="17"/>
      <c r="B77"/>
      <c r="C77"/>
      <c r="E77" s="545" t="s">
        <v>111</v>
      </c>
      <c r="F77" s="546"/>
      <c r="G77" s="546"/>
      <c r="H77" s="547"/>
      <c r="J77" s="548" t="s">
        <v>112</v>
      </c>
      <c r="K77" s="549"/>
      <c r="L77" s="549"/>
      <c r="M77" s="549"/>
      <c r="N77" s="549"/>
      <c r="O77" s="549"/>
      <c r="P77" s="550"/>
      <c r="R77" s="548" t="s">
        <v>113</v>
      </c>
      <c r="S77" s="549"/>
      <c r="T77" s="549"/>
      <c r="U77" s="549"/>
      <c r="V77" s="549"/>
      <c r="W77" s="550"/>
      <c r="Y77" s="548" t="s">
        <v>114</v>
      </c>
      <c r="Z77" s="549"/>
      <c r="AA77" s="549"/>
      <c r="AB77" s="549"/>
      <c r="AC77" s="549"/>
      <c r="AD77" s="549"/>
      <c r="AE77" s="549"/>
      <c r="AF77" s="549"/>
      <c r="AG77" s="549"/>
      <c r="AH77" s="550"/>
      <c r="AJ77" s="554" t="s">
        <v>115</v>
      </c>
      <c r="AK77" s="555"/>
      <c r="AL77" s="555"/>
      <c r="AM77" s="555"/>
      <c r="AN77" s="555"/>
      <c r="AO77" s="555"/>
      <c r="AP77" s="555"/>
      <c r="AQ77" s="555"/>
      <c r="AR77" s="555"/>
      <c r="AS77" s="555"/>
      <c r="AT77" s="556"/>
      <c r="AV77" s="548" t="s">
        <v>116</v>
      </c>
      <c r="AW77" s="549"/>
      <c r="AX77" s="549"/>
      <c r="AY77" s="549"/>
      <c r="AZ77" s="549"/>
      <c r="BA77" s="550"/>
      <c r="BC77" s="548" t="s">
        <v>117</v>
      </c>
      <c r="BD77" s="549"/>
      <c r="BE77" s="549"/>
      <c r="BF77" s="549"/>
      <c r="BG77" s="549"/>
      <c r="BH77" s="550"/>
      <c r="BJ77" s="548" t="s">
        <v>117</v>
      </c>
      <c r="BK77" s="549"/>
      <c r="BL77" s="549"/>
      <c r="BM77" s="549"/>
      <c r="BN77" s="549"/>
      <c r="BO77" s="550"/>
      <c r="BQ77" s="548" t="s">
        <v>118</v>
      </c>
      <c r="BR77" s="549"/>
      <c r="BS77" s="549"/>
      <c r="BT77" s="549"/>
      <c r="BU77" s="549"/>
      <c r="BV77" s="550"/>
      <c r="BW77"/>
      <c r="BX77"/>
      <c r="BY77"/>
      <c r="BZ77"/>
    </row>
    <row r="78" spans="1:78" s="4" customFormat="1" x14ac:dyDescent="0.25">
      <c r="A78" s="17"/>
      <c r="B78"/>
      <c r="C78"/>
      <c r="E78" s="11"/>
      <c r="F78" s="11"/>
      <c r="G78" s="11"/>
      <c r="H78" s="1"/>
      <c r="J78" s="2"/>
      <c r="K78" s="2"/>
      <c r="L78" s="2"/>
      <c r="M78"/>
      <c r="N78"/>
      <c r="O78"/>
      <c r="P78"/>
      <c r="R78"/>
      <c r="S78"/>
      <c r="T78"/>
      <c r="U78" s="2"/>
      <c r="V78" s="2"/>
      <c r="W78"/>
      <c r="Y78"/>
      <c r="Z78"/>
      <c r="AA78"/>
      <c r="AJ78" s="18"/>
      <c r="AK78" s="18"/>
      <c r="AL78" s="18"/>
      <c r="AM78"/>
      <c r="AN78"/>
      <c r="AO78"/>
      <c r="AP78" s="2"/>
      <c r="AQ78" s="2"/>
      <c r="AR78"/>
      <c r="AS78"/>
      <c r="AT78"/>
      <c r="AV78" s="2"/>
      <c r="AW78"/>
      <c r="AX78"/>
      <c r="AY78"/>
      <c r="AZ78"/>
      <c r="BA78"/>
      <c r="BC78"/>
      <c r="BD78"/>
      <c r="BE78"/>
      <c r="BF78"/>
      <c r="BG78"/>
      <c r="BH78"/>
      <c r="BJ78" s="2"/>
      <c r="BK78"/>
      <c r="BL78"/>
      <c r="BM78"/>
      <c r="BN78"/>
      <c r="BO78"/>
      <c r="BQ78" s="2"/>
      <c r="BR78"/>
      <c r="BS78"/>
      <c r="BT78"/>
      <c r="BU78"/>
      <c r="BV78"/>
      <c r="BW78"/>
      <c r="BX78"/>
      <c r="BY78"/>
      <c r="BZ78"/>
    </row>
  </sheetData>
  <autoFilter ref="A3:CC71" xr:uid="{00000000-0009-0000-0000-000000000000}"/>
  <mergeCells count="26">
    <mergeCell ref="BX73:BY74"/>
    <mergeCell ref="Y77:AH77"/>
    <mergeCell ref="AJ77:AT77"/>
    <mergeCell ref="AV77:BA77"/>
    <mergeCell ref="BC77:BH77"/>
    <mergeCell ref="BJ77:BO77"/>
    <mergeCell ref="E73:H75"/>
    <mergeCell ref="E77:H77"/>
    <mergeCell ref="J77:P77"/>
    <mergeCell ref="R77:W77"/>
    <mergeCell ref="BQ1:BV1"/>
    <mergeCell ref="AV1:BA1"/>
    <mergeCell ref="BC1:BH1"/>
    <mergeCell ref="BJ1:BO1"/>
    <mergeCell ref="AJ1:AT1"/>
    <mergeCell ref="AC1:AH1"/>
    <mergeCell ref="Y73:AH73"/>
    <mergeCell ref="BC73:BO73"/>
    <mergeCell ref="BQ73:BV73"/>
    <mergeCell ref="AV73:BA73"/>
    <mergeCell ref="BQ77:BV77"/>
    <mergeCell ref="A1:C1"/>
    <mergeCell ref="R1:W1"/>
    <mergeCell ref="J1:P1"/>
    <mergeCell ref="E1:H1"/>
    <mergeCell ref="Y1:AA1"/>
  </mergeCells>
  <conditionalFormatting sqref="Y4:Y71 AJ4:AL71 AW4:AW71 BD4:BD71 BK4:BK71 BR4:BR71">
    <cfRule type="cellIs" dxfId="46" priority="5182" operator="between">
      <formula>#REF!</formula>
      <formula>#REF!</formula>
    </cfRule>
  </conditionalFormatting>
  <conditionalFormatting sqref="BX4:BX71">
    <cfRule type="cellIs" dxfId="45" priority="9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236" id="{7FB6F258-8D41-4D61-A982-40BEC7F947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H4:H71</xm:sqref>
        </x14:conditionalFormatting>
        <x14:conditionalFormatting xmlns:xm="http://schemas.microsoft.com/office/excel/2006/main">
          <x14:cfRule type="iconSet" priority="5233" id="{2A7025DC-7A6A-480F-96EB-C3F4535F710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O4:O71</xm:sqref>
        </x14:conditionalFormatting>
        <x14:conditionalFormatting xmlns:xm="http://schemas.microsoft.com/office/excel/2006/main">
          <x14:cfRule type="iconSet" priority="5235" id="{D06E1204-D68F-4BEF-8A16-26E724FD1CC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W4:W71</xm:sqref>
        </x14:conditionalFormatting>
        <x14:conditionalFormatting xmlns:xm="http://schemas.microsoft.com/office/excel/2006/main">
          <x14:cfRule type="iconSet" priority="5234" id="{0C7C9A52-B111-4615-BA66-D7F85FBE1F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AA4:AA71</xm:sqref>
        </x14:conditionalFormatting>
        <x14:conditionalFormatting xmlns:xm="http://schemas.microsoft.com/office/excel/2006/main">
          <x14:cfRule type="iconSet" priority="5232" id="{484B6C41-6123-45C7-8E7A-40FB220DE063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AH4:AH71</xm:sqref>
        </x14:conditionalFormatting>
        <x14:conditionalFormatting xmlns:xm="http://schemas.microsoft.com/office/excel/2006/main">
          <x14:cfRule type="iconSet" priority="5237" id="{DE373CB2-6606-4BAD-976C-E938633F4C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AO4:AO71</xm:sqref>
        </x14:conditionalFormatting>
        <x14:conditionalFormatting xmlns:xm="http://schemas.microsoft.com/office/excel/2006/main">
          <x14:cfRule type="iconSet" priority="5239" id="{A27134CD-972D-4FA3-AB5E-063D1B6E12B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BA4:BA71</xm:sqref>
        </x14:conditionalFormatting>
        <x14:conditionalFormatting xmlns:xm="http://schemas.microsoft.com/office/excel/2006/main">
          <x14:cfRule type="iconSet" priority="5229" id="{DA30E538-DAD8-4445-9C0D-A4D100169CD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BH4:BH71</xm:sqref>
        </x14:conditionalFormatting>
        <x14:conditionalFormatting xmlns:xm="http://schemas.microsoft.com/office/excel/2006/main">
          <x14:cfRule type="iconSet" priority="5230" id="{9004F2AD-6E31-40CC-9C0C-D27068D1CE5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BO4:BO71</xm:sqref>
        </x14:conditionalFormatting>
        <x14:conditionalFormatting xmlns:xm="http://schemas.microsoft.com/office/excel/2006/main">
          <x14:cfRule type="iconSet" priority="5240" id="{D2C33B56-30A0-4B9B-9327-72F18E3508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BV4:BV71</xm:sqref>
        </x14:conditionalFormatting>
        <x14:conditionalFormatting xmlns:xm="http://schemas.microsoft.com/office/excel/2006/main">
          <x14:cfRule type="iconSet" priority="5231" id="{DCA41D74-6C19-48E7-BF3E-93C1BB77DDE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BW4:BW71</xm:sqref>
        </x14:conditionalFormatting>
        <x14:conditionalFormatting xmlns:xm="http://schemas.microsoft.com/office/excel/2006/main">
          <x14:cfRule type="iconSet" priority="5238" id="{6BC538DF-46D1-4257-B7BD-D69B02DDB36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99E0-1019-4923-B9DC-067956E82210}">
  <sheetPr>
    <pageSetUpPr fitToPage="1"/>
  </sheetPr>
  <dimension ref="A1:CC87"/>
  <sheetViews>
    <sheetView showGridLines="0" view="pageBreakPreview" zoomScaleNormal="70" zoomScaleSheetLayoutView="85" workbookViewId="0">
      <pane xSplit="3" ySplit="3" topLeftCell="AL63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14.140625" style="17" customWidth="1"/>
    <col min="2" max="2" width="4" customWidth="1"/>
    <col min="3" max="3" width="46.42578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41" customWidth="1" outlineLevel="1"/>
    <col min="77" max="77" width="16.5703125" customWidth="1" outlineLevel="1"/>
    <col min="78" max="78" width="3.7109375" customWidth="1"/>
    <col min="79" max="79" width="13" customWidth="1"/>
  </cols>
  <sheetData>
    <row r="1" spans="1:81" ht="48" customHeight="1" x14ac:dyDescent="0.25">
      <c r="A1" s="527" t="s">
        <v>0</v>
      </c>
      <c r="B1" s="528"/>
      <c r="C1" s="528"/>
      <c r="D1" s="8" t="s">
        <v>1</v>
      </c>
      <c r="E1" s="525" t="s">
        <v>2</v>
      </c>
      <c r="F1" s="525"/>
      <c r="G1" s="525"/>
      <c r="H1" s="525"/>
      <c r="I1" s="5"/>
      <c r="J1" s="525" t="s">
        <v>3</v>
      </c>
      <c r="K1" s="525"/>
      <c r="L1" s="525"/>
      <c r="M1" s="525"/>
      <c r="N1" s="525"/>
      <c r="O1" s="525"/>
      <c r="P1" s="525"/>
      <c r="Q1" s="5"/>
      <c r="R1" s="525" t="s">
        <v>4</v>
      </c>
      <c r="S1" s="525"/>
      <c r="T1" s="525"/>
      <c r="U1" s="525"/>
      <c r="V1" s="525"/>
      <c r="W1" s="525"/>
      <c r="X1" s="5"/>
      <c r="Y1" s="526" t="s">
        <v>5</v>
      </c>
      <c r="Z1" s="526"/>
      <c r="AA1" s="529"/>
      <c r="AB1" s="5"/>
      <c r="AC1" s="526" t="s">
        <v>6</v>
      </c>
      <c r="AD1" s="526"/>
      <c r="AE1" s="526"/>
      <c r="AF1" s="526"/>
      <c r="AG1" s="526"/>
      <c r="AH1" s="526"/>
      <c r="AI1" s="5"/>
      <c r="AJ1" s="533" t="s">
        <v>7</v>
      </c>
      <c r="AK1" s="534"/>
      <c r="AL1" s="534"/>
      <c r="AM1" s="534"/>
      <c r="AN1" s="534"/>
      <c r="AO1" s="534"/>
      <c r="AP1" s="534"/>
      <c r="AQ1" s="534"/>
      <c r="AR1" s="534"/>
      <c r="AS1" s="534"/>
      <c r="AT1" s="535"/>
      <c r="AU1" s="5"/>
      <c r="AV1" s="525" t="s">
        <v>8</v>
      </c>
      <c r="AW1" s="525"/>
      <c r="AX1" s="525"/>
      <c r="AY1" s="525"/>
      <c r="AZ1" s="525"/>
      <c r="BA1" s="525"/>
      <c r="BB1" s="5"/>
      <c r="BC1" s="525" t="s">
        <v>9</v>
      </c>
      <c r="BD1" s="525"/>
      <c r="BE1" s="525"/>
      <c r="BF1" s="525"/>
      <c r="BG1" s="525"/>
      <c r="BH1" s="525"/>
      <c r="BJ1" s="525" t="s">
        <v>10</v>
      </c>
      <c r="BK1" s="525"/>
      <c r="BL1" s="525"/>
      <c r="BM1" s="525"/>
      <c r="BN1" s="525"/>
      <c r="BO1" s="525"/>
      <c r="BP1" s="3"/>
      <c r="BQ1" s="525" t="s">
        <v>11</v>
      </c>
      <c r="BR1" s="525"/>
      <c r="BS1" s="525"/>
      <c r="BT1" s="525"/>
      <c r="BU1" s="525"/>
      <c r="BV1" s="525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85</v>
      </c>
      <c r="B4" s="23"/>
      <c r="C4" s="36" t="s">
        <v>119</v>
      </c>
      <c r="D4" s="7" t="s">
        <v>33</v>
      </c>
      <c r="E4" s="30">
        <f>+J4-1</f>
        <v>45744</v>
      </c>
      <c r="F4" s="6"/>
      <c r="G4" s="6"/>
      <c r="H4" s="34">
        <f>+F4-E4</f>
        <v>-45744</v>
      </c>
      <c r="I4" s="3"/>
      <c r="J4" s="30">
        <f>+K4-L4</f>
        <v>45745</v>
      </c>
      <c r="K4" s="30">
        <f>+R4-1</f>
        <v>45752</v>
      </c>
      <c r="L4" s="37">
        <v>7</v>
      </c>
      <c r="M4" s="6">
        <f>+F4+L4</f>
        <v>7</v>
      </c>
      <c r="N4" s="6"/>
      <c r="O4" s="29">
        <f>+M4-K4</f>
        <v>-45745</v>
      </c>
      <c r="P4" s="7"/>
      <c r="Q4" s="3"/>
      <c r="R4" s="30">
        <f t="shared" ref="R4:R77" si="0">+S4-T4</f>
        <v>45753</v>
      </c>
      <c r="S4" s="30">
        <f>+AC4-1</f>
        <v>45783</v>
      </c>
      <c r="T4" s="37">
        <v>30</v>
      </c>
      <c r="U4" s="6">
        <f>+M4+T4</f>
        <v>37</v>
      </c>
      <c r="V4" s="6"/>
      <c r="W4" s="29">
        <f>+U4-S4</f>
        <v>-45746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45784</v>
      </c>
      <c r="AD4" s="31">
        <f>+AJ4-1</f>
        <v>45829</v>
      </c>
      <c r="AE4" s="37">
        <v>45</v>
      </c>
      <c r="AF4" s="15">
        <f>+IF(V4=0,U4,V4)+AE4</f>
        <v>82</v>
      </c>
      <c r="AG4" s="15"/>
      <c r="AH4" s="34">
        <f>+AF4-AD4</f>
        <v>-45747</v>
      </c>
      <c r="AI4" s="3"/>
      <c r="AJ4" s="31">
        <f>+AK4-AL4</f>
        <v>45830</v>
      </c>
      <c r="AK4" s="31">
        <f t="shared" ref="AK4:AK12" si="1">+AV4-1</f>
        <v>45844</v>
      </c>
      <c r="AL4" s="37">
        <v>14</v>
      </c>
      <c r="AM4" s="15">
        <f t="shared" ref="AM4:AM12" si="2">+IF(AG4=0,AF4,AG4)+AL4</f>
        <v>96</v>
      </c>
      <c r="AN4" s="15"/>
      <c r="AO4" s="34">
        <f>+AM4-AK4</f>
        <v>-45748</v>
      </c>
      <c r="AP4" s="7"/>
      <c r="AQ4" s="7"/>
      <c r="AR4" s="7"/>
      <c r="AS4" s="7"/>
      <c r="AT4" s="7"/>
      <c r="AU4" s="3"/>
      <c r="AV4" s="31">
        <f>+AW4-AX4</f>
        <v>45845</v>
      </c>
      <c r="AW4" s="31">
        <f>+BQ4-1</f>
        <v>46145</v>
      </c>
      <c r="AX4" s="38">
        <v>300</v>
      </c>
      <c r="AY4" s="15">
        <f>+IF(AN4=0,AM4,AN4)+AX4</f>
        <v>396</v>
      </c>
      <c r="AZ4" s="15"/>
      <c r="BA4" s="7">
        <f>+AY4-AW4</f>
        <v>-45749</v>
      </c>
      <c r="BB4" s="3"/>
      <c r="BC4" s="31">
        <f>+BD4-BE4</f>
        <v>46146</v>
      </c>
      <c r="BD4" s="31">
        <f>+BJ4</f>
        <v>46146</v>
      </c>
      <c r="BE4" s="32">
        <v>0</v>
      </c>
      <c r="BF4" s="15">
        <f>+IF(AZ4=0,AY4,AZ4)+BE4</f>
        <v>396</v>
      </c>
      <c r="BG4" s="15"/>
      <c r="BH4" s="34">
        <f>+BF4-BD4</f>
        <v>-45750</v>
      </c>
      <c r="BI4" s="3"/>
      <c r="BJ4" s="31">
        <f>+BK4-BL4</f>
        <v>46146</v>
      </c>
      <c r="BK4" s="31">
        <f>+BQ4</f>
        <v>46146</v>
      </c>
      <c r="BL4" s="32">
        <v>0</v>
      </c>
      <c r="BM4" s="15">
        <f>+IF(BG4=0,BF4,BG4)+BL4</f>
        <v>396</v>
      </c>
      <c r="BN4" s="15"/>
      <c r="BO4" s="34">
        <f>+BM4-BK4</f>
        <v>-45750</v>
      </c>
      <c r="BP4" s="3"/>
      <c r="BQ4" s="31">
        <f>+BR4-BS4</f>
        <v>46146</v>
      </c>
      <c r="BR4" s="31">
        <f>+BX4</f>
        <v>46153</v>
      </c>
      <c r="BS4" s="37">
        <v>7</v>
      </c>
      <c r="BT4" s="15">
        <f>+IF(BN4=0,BM4,BN4)+BS4</f>
        <v>403</v>
      </c>
      <c r="BU4" s="15"/>
      <c r="BV4" s="7">
        <f>+BT4-BR4</f>
        <v>-45750</v>
      </c>
      <c r="BW4" s="11"/>
      <c r="BX4" s="39">
        <v>46153</v>
      </c>
      <c r="BY4" s="7">
        <f>+BT4-BX4</f>
        <v>-45750</v>
      </c>
      <c r="BZ4" s="2"/>
      <c r="CA4" t="s">
        <v>120</v>
      </c>
    </row>
    <row r="5" spans="1:81" x14ac:dyDescent="0.25">
      <c r="A5" s="21" t="s">
        <v>85</v>
      </c>
      <c r="B5" s="23"/>
      <c r="C5" s="36" t="s">
        <v>121</v>
      </c>
      <c r="D5" s="7"/>
      <c r="E5" s="30">
        <f t="shared" ref="E5:E77" si="3">+J5-1</f>
        <v>45774</v>
      </c>
      <c r="F5" s="6"/>
      <c r="G5" s="6"/>
      <c r="H5" s="34">
        <f t="shared" ref="H5:H77" si="4">+F5-E5</f>
        <v>-45774</v>
      </c>
      <c r="I5" s="3"/>
      <c r="J5" s="30">
        <f t="shared" ref="J5:J77" si="5">+K5-L5</f>
        <v>45775</v>
      </c>
      <c r="K5" s="30">
        <f t="shared" ref="K5:K77" si="6">+R5-1</f>
        <v>45782</v>
      </c>
      <c r="L5" s="37">
        <v>7</v>
      </c>
      <c r="M5" s="6">
        <f t="shared" ref="M5:M77" si="7">+F5+L5</f>
        <v>7</v>
      </c>
      <c r="N5" s="6"/>
      <c r="O5" s="29">
        <f t="shared" ref="O5:O77" si="8">+M5-K5</f>
        <v>-45775</v>
      </c>
      <c r="P5" s="7"/>
      <c r="Q5" s="3"/>
      <c r="R5" s="30">
        <f t="shared" si="0"/>
        <v>45783</v>
      </c>
      <c r="S5" s="30">
        <f t="shared" ref="S5:S77" si="9">+AC5-1</f>
        <v>45813</v>
      </c>
      <c r="T5" s="37">
        <v>30</v>
      </c>
      <c r="U5" s="6">
        <f t="shared" ref="U5:U77" si="10">+M5+T5</f>
        <v>37</v>
      </c>
      <c r="V5" s="6"/>
      <c r="W5" s="29">
        <f t="shared" ref="W5:W77" si="11">+U5-S5</f>
        <v>-45776</v>
      </c>
      <c r="X5" s="3"/>
      <c r="Y5" s="31"/>
      <c r="Z5" s="7"/>
      <c r="AA5" s="6"/>
      <c r="AB5" s="25"/>
      <c r="AC5" s="31">
        <f>+AD5-AE5</f>
        <v>45814</v>
      </c>
      <c r="AD5" s="31">
        <f>+AJ5-1</f>
        <v>45859</v>
      </c>
      <c r="AE5" s="37">
        <v>45</v>
      </c>
      <c r="AF5" s="15">
        <f t="shared" ref="AF5:AF77" si="12">+IF(V5=0,U5,V5)+AE5</f>
        <v>82</v>
      </c>
      <c r="AG5" s="15"/>
      <c r="AH5" s="34">
        <f t="shared" ref="AH5:AH77" si="13">+AF5-AD5</f>
        <v>-45777</v>
      </c>
      <c r="AI5" s="3"/>
      <c r="AJ5" s="31">
        <f>+AK5-AL5</f>
        <v>45860</v>
      </c>
      <c r="AK5" s="31">
        <f t="shared" si="1"/>
        <v>45874</v>
      </c>
      <c r="AL5" s="37">
        <v>14</v>
      </c>
      <c r="AM5" s="15">
        <f t="shared" si="2"/>
        <v>96</v>
      </c>
      <c r="AN5" s="15"/>
      <c r="AO5" s="34">
        <f t="shared" ref="AO5:AO77" si="14">+AM5-AK5</f>
        <v>-45778</v>
      </c>
      <c r="AP5" s="7"/>
      <c r="AQ5" s="7"/>
      <c r="AR5" s="7"/>
      <c r="AS5" s="7"/>
      <c r="AT5" s="7"/>
      <c r="AU5" s="3"/>
      <c r="AV5" s="31">
        <f>+AW5-AX5</f>
        <v>45875</v>
      </c>
      <c r="AW5" s="31">
        <f>+BQ5-1</f>
        <v>46145</v>
      </c>
      <c r="AX5" s="38">
        <v>270</v>
      </c>
      <c r="AY5" s="15">
        <f t="shared" ref="AY5:AY77" si="15">+IF(AN5=0,AM5,AN5)+AX5</f>
        <v>366</v>
      </c>
      <c r="AZ5" s="15"/>
      <c r="BA5" s="7">
        <f t="shared" ref="BA5:BA77" si="16">+AY5-AW5</f>
        <v>-45779</v>
      </c>
      <c r="BB5" s="3"/>
      <c r="BC5" s="31">
        <f>+BD5-BE5</f>
        <v>46146</v>
      </c>
      <c r="BD5" s="31">
        <f>+BJ5</f>
        <v>46146</v>
      </c>
      <c r="BE5" s="32">
        <v>0</v>
      </c>
      <c r="BF5" s="15">
        <f t="shared" ref="BF5:BF77" si="17">+IF(AZ5=0,AY5,AZ5)+BE5</f>
        <v>366</v>
      </c>
      <c r="BG5" s="15"/>
      <c r="BH5" s="34">
        <f t="shared" ref="BH5:BH77" si="18">+BF5-BD5</f>
        <v>-45780</v>
      </c>
      <c r="BI5" s="3"/>
      <c r="BJ5" s="31">
        <f t="shared" ref="BJ5:BJ77" si="19">+BK5-BL5</f>
        <v>46146</v>
      </c>
      <c r="BK5" s="31">
        <f t="shared" ref="BK5:BK77" si="20">+BQ5</f>
        <v>46146</v>
      </c>
      <c r="BL5" s="32">
        <v>0</v>
      </c>
      <c r="BM5" s="15">
        <f t="shared" ref="BM5:BM77" si="21">+IF(BG5=0,BF5,BG5)+BL5</f>
        <v>366</v>
      </c>
      <c r="BN5" s="15"/>
      <c r="BO5" s="34">
        <f t="shared" ref="BO5:BO77" si="22">+BM5-BK5</f>
        <v>-45780</v>
      </c>
      <c r="BP5" s="3"/>
      <c r="BQ5" s="31">
        <f t="shared" ref="BQ5:BQ77" si="23">+BR5-BS5</f>
        <v>46146</v>
      </c>
      <c r="BR5" s="31">
        <f t="shared" ref="BR5:BR77" si="24">+BX5</f>
        <v>46153</v>
      </c>
      <c r="BS5" s="37">
        <v>7</v>
      </c>
      <c r="BT5" s="15">
        <f t="shared" ref="BT5:BT77" si="25">+IF(BN5=0,BM5,BN5)+BS5</f>
        <v>373</v>
      </c>
      <c r="BU5" s="15"/>
      <c r="BV5" s="7">
        <f t="shared" ref="BV5:BV77" si="26">+BT5-BR5</f>
        <v>-45780</v>
      </c>
      <c r="BW5" s="11"/>
      <c r="BX5" s="39">
        <v>46153</v>
      </c>
      <c r="BY5" s="7">
        <f t="shared" ref="BY5:BY77" si="27">+BT5-BX5</f>
        <v>-45780</v>
      </c>
      <c r="BZ5" s="2"/>
      <c r="CA5" t="s">
        <v>120</v>
      </c>
    </row>
    <row r="6" spans="1:81" x14ac:dyDescent="0.25">
      <c r="A6" s="21" t="s">
        <v>85</v>
      </c>
      <c r="B6" s="23"/>
      <c r="C6" s="36" t="s">
        <v>122</v>
      </c>
      <c r="D6" s="7"/>
      <c r="E6" s="30">
        <f t="shared" si="3"/>
        <v>45744</v>
      </c>
      <c r="F6" s="6"/>
      <c r="G6" s="6"/>
      <c r="H6" s="34">
        <f t="shared" si="4"/>
        <v>-45744</v>
      </c>
      <c r="I6" s="3"/>
      <c r="J6" s="30">
        <f t="shared" si="5"/>
        <v>45745</v>
      </c>
      <c r="K6" s="30">
        <f t="shared" si="6"/>
        <v>45752</v>
      </c>
      <c r="L6" s="37">
        <v>7</v>
      </c>
      <c r="M6" s="6">
        <f t="shared" si="7"/>
        <v>7</v>
      </c>
      <c r="N6" s="6"/>
      <c r="O6" s="29">
        <f t="shared" si="8"/>
        <v>-45745</v>
      </c>
      <c r="P6" s="7"/>
      <c r="Q6" s="3"/>
      <c r="R6" s="30">
        <f t="shared" si="0"/>
        <v>45753</v>
      </c>
      <c r="S6" s="30">
        <f t="shared" si="9"/>
        <v>45783</v>
      </c>
      <c r="T6" s="37">
        <v>30</v>
      </c>
      <c r="U6" s="6">
        <f t="shared" si="10"/>
        <v>37</v>
      </c>
      <c r="V6" s="6"/>
      <c r="W6" s="29">
        <f t="shared" si="11"/>
        <v>-45746</v>
      </c>
      <c r="X6" s="3"/>
      <c r="Y6" s="31"/>
      <c r="Z6" s="7"/>
      <c r="AA6" s="6"/>
      <c r="AB6" s="25"/>
      <c r="AC6" s="31">
        <f t="shared" ref="AC6:AC77" si="28">+AD6-AE6</f>
        <v>45784</v>
      </c>
      <c r="AD6" s="31">
        <f t="shared" ref="AD6:AD77" si="29">+AJ6-1</f>
        <v>45829</v>
      </c>
      <c r="AE6" s="37">
        <v>45</v>
      </c>
      <c r="AF6" s="15">
        <f t="shared" si="12"/>
        <v>82</v>
      </c>
      <c r="AG6" s="15"/>
      <c r="AH6" s="34">
        <f t="shared" si="13"/>
        <v>-45747</v>
      </c>
      <c r="AI6" s="3"/>
      <c r="AJ6" s="31">
        <f t="shared" ref="AJ6:AJ77" si="30">+AK6-AL6</f>
        <v>45830</v>
      </c>
      <c r="AK6" s="31">
        <f t="shared" si="1"/>
        <v>45844</v>
      </c>
      <c r="AL6" s="37">
        <v>14</v>
      </c>
      <c r="AM6" s="15">
        <f t="shared" si="2"/>
        <v>96</v>
      </c>
      <c r="AN6" s="15"/>
      <c r="AO6" s="34">
        <f t="shared" si="14"/>
        <v>-45748</v>
      </c>
      <c r="AP6" s="7"/>
      <c r="AQ6" s="7"/>
      <c r="AR6" s="7"/>
      <c r="AS6" s="7"/>
      <c r="AT6" s="7"/>
      <c r="AU6" s="3"/>
      <c r="AV6" s="31">
        <f t="shared" ref="AV6:AV77" si="31">+AW6-AX6</f>
        <v>45845</v>
      </c>
      <c r="AW6" s="31">
        <f t="shared" ref="AW6:AW76" si="32">+BQ6-1</f>
        <v>46145</v>
      </c>
      <c r="AX6" s="38">
        <v>300</v>
      </c>
      <c r="AY6" s="15">
        <f t="shared" si="15"/>
        <v>396</v>
      </c>
      <c r="AZ6" s="15"/>
      <c r="BA6" s="7">
        <f t="shared" si="16"/>
        <v>-45749</v>
      </c>
      <c r="BB6" s="3"/>
      <c r="BC6" s="31">
        <f t="shared" ref="BC6:BC77" si="33">+BD6-BE6</f>
        <v>46146</v>
      </c>
      <c r="BD6" s="31">
        <f t="shared" ref="BD6:BD77" si="34">+BJ6</f>
        <v>46146</v>
      </c>
      <c r="BE6" s="32">
        <v>0</v>
      </c>
      <c r="BF6" s="15">
        <f t="shared" si="17"/>
        <v>396</v>
      </c>
      <c r="BG6" s="15"/>
      <c r="BH6" s="34">
        <f t="shared" si="18"/>
        <v>-45750</v>
      </c>
      <c r="BI6" s="3"/>
      <c r="BJ6" s="31">
        <f t="shared" si="19"/>
        <v>46146</v>
      </c>
      <c r="BK6" s="31">
        <f t="shared" si="20"/>
        <v>46146</v>
      </c>
      <c r="BL6" s="32">
        <v>0</v>
      </c>
      <c r="BM6" s="15">
        <f t="shared" si="21"/>
        <v>396</v>
      </c>
      <c r="BN6" s="15"/>
      <c r="BO6" s="34">
        <f t="shared" si="22"/>
        <v>-45750</v>
      </c>
      <c r="BP6" s="3"/>
      <c r="BQ6" s="31">
        <f t="shared" si="23"/>
        <v>46146</v>
      </c>
      <c r="BR6" s="31">
        <f t="shared" si="24"/>
        <v>46153</v>
      </c>
      <c r="BS6" s="37">
        <v>7</v>
      </c>
      <c r="BT6" s="15">
        <f t="shared" si="25"/>
        <v>403</v>
      </c>
      <c r="BU6" s="15"/>
      <c r="BV6" s="7">
        <f t="shared" si="26"/>
        <v>-45750</v>
      </c>
      <c r="BW6" s="11"/>
      <c r="BX6" s="39">
        <v>46153</v>
      </c>
      <c r="BY6" s="7">
        <f t="shared" si="27"/>
        <v>-45750</v>
      </c>
      <c r="BZ6" s="2"/>
      <c r="CA6" t="s">
        <v>120</v>
      </c>
    </row>
    <row r="7" spans="1:81" x14ac:dyDescent="0.25">
      <c r="A7" s="21" t="s">
        <v>85</v>
      </c>
      <c r="B7" s="23"/>
      <c r="C7" s="36" t="s">
        <v>123</v>
      </c>
      <c r="D7" s="7"/>
      <c r="E7" s="30">
        <f t="shared" si="3"/>
        <v>45794</v>
      </c>
      <c r="F7" s="6"/>
      <c r="G7" s="6"/>
      <c r="H7" s="34">
        <f t="shared" si="4"/>
        <v>-45794</v>
      </c>
      <c r="I7" s="3"/>
      <c r="J7" s="30">
        <f t="shared" si="5"/>
        <v>45795</v>
      </c>
      <c r="K7" s="30">
        <f t="shared" si="6"/>
        <v>45802</v>
      </c>
      <c r="L7" s="37">
        <v>7</v>
      </c>
      <c r="M7" s="6">
        <f t="shared" si="7"/>
        <v>7</v>
      </c>
      <c r="N7" s="6"/>
      <c r="O7" s="29">
        <f t="shared" si="8"/>
        <v>-45795</v>
      </c>
      <c r="P7" s="7"/>
      <c r="Q7" s="3"/>
      <c r="R7" s="30">
        <f t="shared" si="0"/>
        <v>45803</v>
      </c>
      <c r="S7" s="30">
        <f t="shared" si="9"/>
        <v>45833</v>
      </c>
      <c r="T7" s="37">
        <v>30</v>
      </c>
      <c r="U7" s="6">
        <f t="shared" si="10"/>
        <v>37</v>
      </c>
      <c r="V7" s="6"/>
      <c r="W7" s="29">
        <f t="shared" si="11"/>
        <v>-45796</v>
      </c>
      <c r="X7" s="3"/>
      <c r="Y7" s="31"/>
      <c r="Z7" s="7"/>
      <c r="AA7" s="6"/>
      <c r="AB7" s="25"/>
      <c r="AC7" s="31">
        <f t="shared" si="28"/>
        <v>45834</v>
      </c>
      <c r="AD7" s="31">
        <f t="shared" si="29"/>
        <v>45879</v>
      </c>
      <c r="AE7" s="37">
        <v>45</v>
      </c>
      <c r="AF7" s="15">
        <f t="shared" si="12"/>
        <v>82</v>
      </c>
      <c r="AG7" s="15"/>
      <c r="AH7" s="34">
        <f t="shared" si="13"/>
        <v>-45797</v>
      </c>
      <c r="AI7" s="3"/>
      <c r="AJ7" s="31">
        <f t="shared" si="30"/>
        <v>45880</v>
      </c>
      <c r="AK7" s="31">
        <f t="shared" si="1"/>
        <v>45894</v>
      </c>
      <c r="AL7" s="37">
        <v>14</v>
      </c>
      <c r="AM7" s="15">
        <f t="shared" si="2"/>
        <v>96</v>
      </c>
      <c r="AN7" s="15"/>
      <c r="AO7" s="34">
        <f t="shared" si="14"/>
        <v>-45798</v>
      </c>
      <c r="AP7" s="7"/>
      <c r="AQ7" s="7"/>
      <c r="AR7" s="7"/>
      <c r="AS7" s="7"/>
      <c r="AT7" s="7"/>
      <c r="AU7" s="3"/>
      <c r="AV7" s="31">
        <f t="shared" si="31"/>
        <v>45895</v>
      </c>
      <c r="AW7" s="31">
        <f t="shared" si="32"/>
        <v>46145</v>
      </c>
      <c r="AX7" s="38">
        <v>250</v>
      </c>
      <c r="AY7" s="15">
        <f t="shared" si="15"/>
        <v>346</v>
      </c>
      <c r="AZ7" s="15"/>
      <c r="BA7" s="7">
        <f t="shared" si="16"/>
        <v>-45799</v>
      </c>
      <c r="BB7" s="3"/>
      <c r="BC7" s="31">
        <f t="shared" si="33"/>
        <v>46146</v>
      </c>
      <c r="BD7" s="31">
        <f t="shared" si="34"/>
        <v>46146</v>
      </c>
      <c r="BE7" s="32">
        <v>0</v>
      </c>
      <c r="BF7" s="15">
        <f t="shared" si="17"/>
        <v>346</v>
      </c>
      <c r="BG7" s="15"/>
      <c r="BH7" s="34">
        <f t="shared" si="18"/>
        <v>-45800</v>
      </c>
      <c r="BI7" s="3"/>
      <c r="BJ7" s="31">
        <f t="shared" si="19"/>
        <v>46146</v>
      </c>
      <c r="BK7" s="31">
        <f t="shared" si="20"/>
        <v>46146</v>
      </c>
      <c r="BL7" s="32">
        <v>0</v>
      </c>
      <c r="BM7" s="15">
        <f t="shared" si="21"/>
        <v>346</v>
      </c>
      <c r="BN7" s="15"/>
      <c r="BO7" s="34">
        <f t="shared" si="22"/>
        <v>-45800</v>
      </c>
      <c r="BP7" s="3"/>
      <c r="BQ7" s="31">
        <f t="shared" si="23"/>
        <v>46146</v>
      </c>
      <c r="BR7" s="31">
        <f t="shared" si="24"/>
        <v>46153</v>
      </c>
      <c r="BS7" s="37">
        <v>7</v>
      </c>
      <c r="BT7" s="15">
        <f t="shared" si="25"/>
        <v>353</v>
      </c>
      <c r="BU7" s="15"/>
      <c r="BV7" s="7">
        <f t="shared" si="26"/>
        <v>-45800</v>
      </c>
      <c r="BW7" s="11"/>
      <c r="BX7" s="39">
        <v>46153</v>
      </c>
      <c r="BY7" s="7">
        <f t="shared" si="27"/>
        <v>-45800</v>
      </c>
      <c r="BZ7" s="2"/>
      <c r="CA7" t="s">
        <v>120</v>
      </c>
    </row>
    <row r="8" spans="1:81" x14ac:dyDescent="0.25">
      <c r="A8" s="21" t="s">
        <v>85</v>
      </c>
      <c r="B8" s="23"/>
      <c r="C8" s="36" t="s">
        <v>124</v>
      </c>
      <c r="D8" s="7"/>
      <c r="E8" s="30">
        <f t="shared" si="3"/>
        <v>45794</v>
      </c>
      <c r="F8" s="6"/>
      <c r="G8" s="6"/>
      <c r="H8" s="34">
        <f t="shared" si="4"/>
        <v>-45794</v>
      </c>
      <c r="I8" s="3"/>
      <c r="J8" s="30">
        <f t="shared" si="5"/>
        <v>45795</v>
      </c>
      <c r="K8" s="30">
        <f t="shared" si="6"/>
        <v>45802</v>
      </c>
      <c r="L8" s="37">
        <v>7</v>
      </c>
      <c r="M8" s="6">
        <f t="shared" si="7"/>
        <v>7</v>
      </c>
      <c r="N8" s="6"/>
      <c r="O8" s="29">
        <f t="shared" si="8"/>
        <v>-45795</v>
      </c>
      <c r="P8" s="7"/>
      <c r="Q8" s="3"/>
      <c r="R8" s="30">
        <f t="shared" si="0"/>
        <v>45803</v>
      </c>
      <c r="S8" s="30">
        <f t="shared" si="9"/>
        <v>45833</v>
      </c>
      <c r="T8" s="37">
        <v>30</v>
      </c>
      <c r="U8" s="6">
        <f t="shared" si="10"/>
        <v>37</v>
      </c>
      <c r="V8" s="6"/>
      <c r="W8" s="29">
        <f t="shared" si="11"/>
        <v>-45796</v>
      </c>
      <c r="X8" s="3"/>
      <c r="Y8" s="31"/>
      <c r="Z8" s="7"/>
      <c r="AA8" s="6"/>
      <c r="AB8" s="25"/>
      <c r="AC8" s="31">
        <f t="shared" si="28"/>
        <v>45834</v>
      </c>
      <c r="AD8" s="31">
        <f t="shared" si="29"/>
        <v>45879</v>
      </c>
      <c r="AE8" s="37">
        <v>45</v>
      </c>
      <c r="AF8" s="15">
        <f t="shared" si="12"/>
        <v>82</v>
      </c>
      <c r="AG8" s="15"/>
      <c r="AH8" s="34">
        <f t="shared" si="13"/>
        <v>-45797</v>
      </c>
      <c r="AI8" s="3"/>
      <c r="AJ8" s="31">
        <f t="shared" si="30"/>
        <v>45880</v>
      </c>
      <c r="AK8" s="31">
        <f t="shared" si="1"/>
        <v>45894</v>
      </c>
      <c r="AL8" s="37">
        <v>14</v>
      </c>
      <c r="AM8" s="15">
        <f t="shared" si="2"/>
        <v>96</v>
      </c>
      <c r="AN8" s="15"/>
      <c r="AO8" s="34">
        <f t="shared" si="14"/>
        <v>-45798</v>
      </c>
      <c r="AP8" s="7"/>
      <c r="AQ8" s="7"/>
      <c r="AR8" s="7"/>
      <c r="AS8" s="7"/>
      <c r="AT8" s="7"/>
      <c r="AU8" s="3"/>
      <c r="AV8" s="31">
        <f t="shared" si="31"/>
        <v>45895</v>
      </c>
      <c r="AW8" s="31">
        <f t="shared" si="32"/>
        <v>46145</v>
      </c>
      <c r="AX8" s="38">
        <v>250</v>
      </c>
      <c r="AY8" s="15">
        <f t="shared" si="15"/>
        <v>346</v>
      </c>
      <c r="AZ8" s="15"/>
      <c r="BA8" s="7">
        <f t="shared" si="16"/>
        <v>-45799</v>
      </c>
      <c r="BB8" s="3"/>
      <c r="BC8" s="31">
        <f t="shared" si="33"/>
        <v>46146</v>
      </c>
      <c r="BD8" s="31">
        <f t="shared" si="34"/>
        <v>46146</v>
      </c>
      <c r="BE8" s="32">
        <v>0</v>
      </c>
      <c r="BF8" s="15">
        <f t="shared" si="17"/>
        <v>346</v>
      </c>
      <c r="BG8" s="15"/>
      <c r="BH8" s="34">
        <f t="shared" si="18"/>
        <v>-45800</v>
      </c>
      <c r="BI8" s="3"/>
      <c r="BJ8" s="31">
        <f t="shared" si="19"/>
        <v>46146</v>
      </c>
      <c r="BK8" s="31">
        <f t="shared" si="20"/>
        <v>46146</v>
      </c>
      <c r="BL8" s="32">
        <v>0</v>
      </c>
      <c r="BM8" s="15">
        <f t="shared" si="21"/>
        <v>346</v>
      </c>
      <c r="BN8" s="15"/>
      <c r="BO8" s="34">
        <f t="shared" si="22"/>
        <v>-45800</v>
      </c>
      <c r="BP8" s="3"/>
      <c r="BQ8" s="31">
        <f t="shared" si="23"/>
        <v>46146</v>
      </c>
      <c r="BR8" s="31">
        <f t="shared" si="24"/>
        <v>46153</v>
      </c>
      <c r="BS8" s="37">
        <v>7</v>
      </c>
      <c r="BT8" s="15">
        <f t="shared" si="25"/>
        <v>353</v>
      </c>
      <c r="BU8" s="15"/>
      <c r="BV8" s="7">
        <f t="shared" si="26"/>
        <v>-45800</v>
      </c>
      <c r="BW8" s="11"/>
      <c r="BX8" s="39">
        <v>46153</v>
      </c>
      <c r="BY8" s="7">
        <f t="shared" si="27"/>
        <v>-45800</v>
      </c>
      <c r="BZ8" s="2"/>
      <c r="CA8" t="s">
        <v>120</v>
      </c>
    </row>
    <row r="9" spans="1:81" x14ac:dyDescent="0.25">
      <c r="A9" s="21" t="s">
        <v>85</v>
      </c>
      <c r="B9" s="23"/>
      <c r="C9" s="36" t="s">
        <v>125</v>
      </c>
      <c r="D9" s="7"/>
      <c r="E9" s="30">
        <f t="shared" si="3"/>
        <v>45804</v>
      </c>
      <c r="F9" s="6"/>
      <c r="G9" s="6"/>
      <c r="H9" s="34">
        <f t="shared" si="4"/>
        <v>-45804</v>
      </c>
      <c r="I9" s="3"/>
      <c r="J9" s="30">
        <f t="shared" si="5"/>
        <v>45805</v>
      </c>
      <c r="K9" s="30">
        <f t="shared" si="6"/>
        <v>45812</v>
      </c>
      <c r="L9" s="37">
        <v>7</v>
      </c>
      <c r="M9" s="6">
        <f t="shared" si="7"/>
        <v>7</v>
      </c>
      <c r="N9" s="6"/>
      <c r="O9" s="29">
        <f t="shared" si="8"/>
        <v>-45805</v>
      </c>
      <c r="P9" s="7"/>
      <c r="Q9" s="3"/>
      <c r="R9" s="30">
        <f t="shared" si="0"/>
        <v>45813</v>
      </c>
      <c r="S9" s="30">
        <f t="shared" si="9"/>
        <v>45843</v>
      </c>
      <c r="T9" s="37">
        <v>30</v>
      </c>
      <c r="U9" s="6">
        <f t="shared" si="10"/>
        <v>37</v>
      </c>
      <c r="V9" s="6"/>
      <c r="W9" s="29">
        <f t="shared" si="11"/>
        <v>-45806</v>
      </c>
      <c r="X9" s="3"/>
      <c r="Y9" s="31"/>
      <c r="Z9" s="7"/>
      <c r="AA9" s="6"/>
      <c r="AB9" s="25"/>
      <c r="AC9" s="31">
        <f t="shared" si="28"/>
        <v>45844</v>
      </c>
      <c r="AD9" s="31">
        <f t="shared" si="29"/>
        <v>45889</v>
      </c>
      <c r="AE9" s="37">
        <v>45</v>
      </c>
      <c r="AF9" s="15">
        <f t="shared" si="12"/>
        <v>82</v>
      </c>
      <c r="AG9" s="15"/>
      <c r="AH9" s="34">
        <f t="shared" si="13"/>
        <v>-45807</v>
      </c>
      <c r="AI9" s="3"/>
      <c r="AJ9" s="31">
        <f t="shared" si="30"/>
        <v>45890</v>
      </c>
      <c r="AK9" s="31">
        <f t="shared" si="1"/>
        <v>45904</v>
      </c>
      <c r="AL9" s="37">
        <v>14</v>
      </c>
      <c r="AM9" s="15">
        <f t="shared" si="2"/>
        <v>96</v>
      </c>
      <c r="AN9" s="15"/>
      <c r="AO9" s="34">
        <f t="shared" si="14"/>
        <v>-45808</v>
      </c>
      <c r="AP9" s="7"/>
      <c r="AQ9" s="7"/>
      <c r="AR9" s="7"/>
      <c r="AS9" s="7"/>
      <c r="AT9" s="7"/>
      <c r="AU9" s="3"/>
      <c r="AV9" s="31">
        <f t="shared" si="31"/>
        <v>45905</v>
      </c>
      <c r="AW9" s="31">
        <f t="shared" si="32"/>
        <v>46145</v>
      </c>
      <c r="AX9" s="38">
        <v>240</v>
      </c>
      <c r="AY9" s="15">
        <f t="shared" si="15"/>
        <v>336</v>
      </c>
      <c r="AZ9" s="15"/>
      <c r="BA9" s="7">
        <f t="shared" si="16"/>
        <v>-45809</v>
      </c>
      <c r="BB9" s="3"/>
      <c r="BC9" s="31">
        <f t="shared" si="33"/>
        <v>46146</v>
      </c>
      <c r="BD9" s="31">
        <f t="shared" si="34"/>
        <v>46146</v>
      </c>
      <c r="BE9" s="32">
        <v>0</v>
      </c>
      <c r="BF9" s="15">
        <f t="shared" si="17"/>
        <v>336</v>
      </c>
      <c r="BG9" s="15"/>
      <c r="BH9" s="34">
        <f t="shared" si="18"/>
        <v>-45810</v>
      </c>
      <c r="BI9" s="3"/>
      <c r="BJ9" s="31">
        <f t="shared" si="19"/>
        <v>46146</v>
      </c>
      <c r="BK9" s="31">
        <f t="shared" si="20"/>
        <v>46146</v>
      </c>
      <c r="BL9" s="32">
        <v>0</v>
      </c>
      <c r="BM9" s="15">
        <f t="shared" si="21"/>
        <v>336</v>
      </c>
      <c r="BN9" s="15"/>
      <c r="BO9" s="34">
        <f t="shared" si="22"/>
        <v>-45810</v>
      </c>
      <c r="BP9" s="3"/>
      <c r="BQ9" s="31">
        <f t="shared" si="23"/>
        <v>46146</v>
      </c>
      <c r="BR9" s="31">
        <f t="shared" si="24"/>
        <v>46153</v>
      </c>
      <c r="BS9" s="37">
        <v>7</v>
      </c>
      <c r="BT9" s="15">
        <f t="shared" si="25"/>
        <v>343</v>
      </c>
      <c r="BU9" s="15"/>
      <c r="BV9" s="7">
        <f t="shared" si="26"/>
        <v>-45810</v>
      </c>
      <c r="BW9" s="11"/>
      <c r="BX9" s="39">
        <v>46153</v>
      </c>
      <c r="BY9" s="7">
        <f t="shared" si="27"/>
        <v>-45810</v>
      </c>
      <c r="BZ9" s="2"/>
      <c r="CA9" t="s">
        <v>120</v>
      </c>
    </row>
    <row r="10" spans="1:81" x14ac:dyDescent="0.25">
      <c r="A10" s="21" t="s">
        <v>85</v>
      </c>
      <c r="B10" s="23"/>
      <c r="C10" s="36" t="s">
        <v>126</v>
      </c>
      <c r="D10" s="7"/>
      <c r="E10" s="30">
        <f t="shared" si="3"/>
        <v>45774</v>
      </c>
      <c r="F10" s="6"/>
      <c r="G10" s="6"/>
      <c r="H10" s="34">
        <f t="shared" si="4"/>
        <v>-45774</v>
      </c>
      <c r="I10" s="3"/>
      <c r="J10" s="30">
        <f t="shared" si="5"/>
        <v>45775</v>
      </c>
      <c r="K10" s="30">
        <f t="shared" si="6"/>
        <v>45782</v>
      </c>
      <c r="L10" s="37">
        <v>7</v>
      </c>
      <c r="M10" s="6">
        <f t="shared" si="7"/>
        <v>7</v>
      </c>
      <c r="N10" s="6"/>
      <c r="O10" s="29">
        <f t="shared" si="8"/>
        <v>-45775</v>
      </c>
      <c r="P10" s="7"/>
      <c r="Q10" s="3"/>
      <c r="R10" s="30">
        <f t="shared" si="0"/>
        <v>45783</v>
      </c>
      <c r="S10" s="30">
        <f t="shared" si="9"/>
        <v>45813</v>
      </c>
      <c r="T10" s="37">
        <v>30</v>
      </c>
      <c r="U10" s="6">
        <f t="shared" si="10"/>
        <v>37</v>
      </c>
      <c r="V10" s="6"/>
      <c r="W10" s="29">
        <f t="shared" si="11"/>
        <v>-45776</v>
      </c>
      <c r="X10" s="3"/>
      <c r="Y10" s="31"/>
      <c r="Z10" s="7"/>
      <c r="AA10" s="6"/>
      <c r="AB10" s="25"/>
      <c r="AC10" s="31">
        <f t="shared" si="28"/>
        <v>45814</v>
      </c>
      <c r="AD10" s="31">
        <f t="shared" si="29"/>
        <v>45859</v>
      </c>
      <c r="AE10" s="37">
        <v>45</v>
      </c>
      <c r="AF10" s="15">
        <f t="shared" si="12"/>
        <v>82</v>
      </c>
      <c r="AG10" s="15"/>
      <c r="AH10" s="34">
        <f t="shared" si="13"/>
        <v>-45777</v>
      </c>
      <c r="AI10" s="3"/>
      <c r="AJ10" s="31">
        <f t="shared" si="30"/>
        <v>45860</v>
      </c>
      <c r="AK10" s="31">
        <f t="shared" si="1"/>
        <v>45874</v>
      </c>
      <c r="AL10" s="37">
        <v>14</v>
      </c>
      <c r="AM10" s="15">
        <f t="shared" si="2"/>
        <v>96</v>
      </c>
      <c r="AN10" s="15"/>
      <c r="AO10" s="34">
        <f t="shared" si="14"/>
        <v>-45778</v>
      </c>
      <c r="AP10" s="7"/>
      <c r="AQ10" s="7"/>
      <c r="AR10" s="7"/>
      <c r="AS10" s="7"/>
      <c r="AT10" s="7"/>
      <c r="AU10" s="3"/>
      <c r="AV10" s="31">
        <f t="shared" si="31"/>
        <v>45875</v>
      </c>
      <c r="AW10" s="31">
        <f t="shared" si="32"/>
        <v>46145</v>
      </c>
      <c r="AX10" s="38">
        <v>270</v>
      </c>
      <c r="AY10" s="15">
        <f t="shared" si="15"/>
        <v>366</v>
      </c>
      <c r="AZ10" s="15"/>
      <c r="BA10" s="7">
        <f t="shared" si="16"/>
        <v>-45779</v>
      </c>
      <c r="BB10" s="3"/>
      <c r="BC10" s="31">
        <f t="shared" si="33"/>
        <v>46146</v>
      </c>
      <c r="BD10" s="31">
        <f t="shared" si="34"/>
        <v>46146</v>
      </c>
      <c r="BE10" s="32">
        <v>0</v>
      </c>
      <c r="BF10" s="15">
        <f t="shared" si="17"/>
        <v>366</v>
      </c>
      <c r="BG10" s="15"/>
      <c r="BH10" s="34">
        <f t="shared" si="18"/>
        <v>-45780</v>
      </c>
      <c r="BI10" s="3"/>
      <c r="BJ10" s="31">
        <f t="shared" si="19"/>
        <v>46146</v>
      </c>
      <c r="BK10" s="31">
        <f t="shared" si="20"/>
        <v>46146</v>
      </c>
      <c r="BL10" s="32">
        <v>0</v>
      </c>
      <c r="BM10" s="15">
        <f t="shared" si="21"/>
        <v>366</v>
      </c>
      <c r="BN10" s="15"/>
      <c r="BO10" s="34">
        <f t="shared" si="22"/>
        <v>-45780</v>
      </c>
      <c r="BP10" s="3"/>
      <c r="BQ10" s="31">
        <f t="shared" si="23"/>
        <v>46146</v>
      </c>
      <c r="BR10" s="31">
        <f t="shared" si="24"/>
        <v>46153</v>
      </c>
      <c r="BS10" s="37">
        <v>7</v>
      </c>
      <c r="BT10" s="15">
        <f t="shared" si="25"/>
        <v>373</v>
      </c>
      <c r="BU10" s="15"/>
      <c r="BV10" s="7">
        <f t="shared" si="26"/>
        <v>-45780</v>
      </c>
      <c r="BW10" s="11"/>
      <c r="BX10" s="39">
        <v>46153</v>
      </c>
      <c r="BY10" s="7">
        <f t="shared" si="27"/>
        <v>-45780</v>
      </c>
      <c r="BZ10" s="2"/>
      <c r="CA10" t="s">
        <v>120</v>
      </c>
    </row>
    <row r="11" spans="1:81" x14ac:dyDescent="0.25">
      <c r="A11" s="21" t="s">
        <v>85</v>
      </c>
      <c r="B11" s="23"/>
      <c r="C11" s="36" t="s">
        <v>127</v>
      </c>
      <c r="D11" s="7"/>
      <c r="E11" s="30">
        <f t="shared" si="3"/>
        <v>45714</v>
      </c>
      <c r="F11" s="6"/>
      <c r="G11" s="6"/>
      <c r="H11" s="34">
        <f t="shared" si="4"/>
        <v>-45714</v>
      </c>
      <c r="I11" s="3"/>
      <c r="J11" s="30">
        <f t="shared" si="5"/>
        <v>45715</v>
      </c>
      <c r="K11" s="30">
        <f t="shared" si="6"/>
        <v>45722</v>
      </c>
      <c r="L11" s="37">
        <v>7</v>
      </c>
      <c r="M11" s="6">
        <f t="shared" si="7"/>
        <v>7</v>
      </c>
      <c r="N11" s="6"/>
      <c r="O11" s="29">
        <f t="shared" si="8"/>
        <v>-45715</v>
      </c>
      <c r="P11" s="7"/>
      <c r="Q11" s="3"/>
      <c r="R11" s="30">
        <f t="shared" si="0"/>
        <v>45723</v>
      </c>
      <c r="S11" s="30">
        <f t="shared" si="9"/>
        <v>45753</v>
      </c>
      <c r="T11" s="37">
        <v>30</v>
      </c>
      <c r="U11" s="6">
        <f t="shared" si="10"/>
        <v>37</v>
      </c>
      <c r="V11" s="6"/>
      <c r="W11" s="29">
        <f t="shared" si="11"/>
        <v>-45716</v>
      </c>
      <c r="X11" s="3"/>
      <c r="Y11" s="31"/>
      <c r="Z11" s="7"/>
      <c r="AA11" s="6"/>
      <c r="AB11" s="25"/>
      <c r="AC11" s="31">
        <f t="shared" si="28"/>
        <v>45754</v>
      </c>
      <c r="AD11" s="31">
        <f t="shared" si="29"/>
        <v>45799</v>
      </c>
      <c r="AE11" s="37">
        <v>45</v>
      </c>
      <c r="AF11" s="15">
        <f t="shared" si="12"/>
        <v>82</v>
      </c>
      <c r="AG11" s="15"/>
      <c r="AH11" s="34">
        <f t="shared" si="13"/>
        <v>-45717</v>
      </c>
      <c r="AI11" s="3"/>
      <c r="AJ11" s="31">
        <f t="shared" si="30"/>
        <v>45800</v>
      </c>
      <c r="AK11" s="31">
        <f t="shared" si="1"/>
        <v>45814</v>
      </c>
      <c r="AL11" s="37">
        <v>14</v>
      </c>
      <c r="AM11" s="15">
        <f t="shared" si="2"/>
        <v>96</v>
      </c>
      <c r="AN11" s="15"/>
      <c r="AO11" s="34">
        <f t="shared" si="14"/>
        <v>-45718</v>
      </c>
      <c r="AP11" s="7"/>
      <c r="AQ11" s="7"/>
      <c r="AR11" s="7"/>
      <c r="AS11" s="7"/>
      <c r="AT11" s="7"/>
      <c r="AU11" s="3"/>
      <c r="AV11" s="31">
        <f t="shared" si="31"/>
        <v>45815</v>
      </c>
      <c r="AW11" s="31">
        <f t="shared" si="32"/>
        <v>46145</v>
      </c>
      <c r="AX11" s="38">
        <v>330</v>
      </c>
      <c r="AY11" s="15">
        <f t="shared" si="15"/>
        <v>426</v>
      </c>
      <c r="AZ11" s="15"/>
      <c r="BA11" s="7">
        <f t="shared" si="16"/>
        <v>-45719</v>
      </c>
      <c r="BB11" s="3"/>
      <c r="BC11" s="31">
        <f t="shared" si="33"/>
        <v>46146</v>
      </c>
      <c r="BD11" s="31">
        <f t="shared" si="34"/>
        <v>46146</v>
      </c>
      <c r="BE11" s="32">
        <v>0</v>
      </c>
      <c r="BF11" s="15">
        <f t="shared" si="17"/>
        <v>426</v>
      </c>
      <c r="BG11" s="15"/>
      <c r="BH11" s="34">
        <f t="shared" si="18"/>
        <v>-45720</v>
      </c>
      <c r="BI11" s="3"/>
      <c r="BJ11" s="31">
        <f t="shared" si="19"/>
        <v>46146</v>
      </c>
      <c r="BK11" s="31">
        <f t="shared" si="20"/>
        <v>46146</v>
      </c>
      <c r="BL11" s="32">
        <v>0</v>
      </c>
      <c r="BM11" s="15">
        <f t="shared" si="21"/>
        <v>426</v>
      </c>
      <c r="BN11" s="15"/>
      <c r="BO11" s="34">
        <f t="shared" si="22"/>
        <v>-45720</v>
      </c>
      <c r="BP11" s="3"/>
      <c r="BQ11" s="31">
        <f t="shared" si="23"/>
        <v>46146</v>
      </c>
      <c r="BR11" s="31">
        <f t="shared" si="24"/>
        <v>46153</v>
      </c>
      <c r="BS11" s="37">
        <v>7</v>
      </c>
      <c r="BT11" s="15">
        <f t="shared" si="25"/>
        <v>433</v>
      </c>
      <c r="BU11" s="15"/>
      <c r="BV11" s="7">
        <f t="shared" si="26"/>
        <v>-45720</v>
      </c>
      <c r="BW11" s="11"/>
      <c r="BX11" s="39">
        <v>46153</v>
      </c>
      <c r="BY11" s="7">
        <f t="shared" si="27"/>
        <v>-45720</v>
      </c>
      <c r="BZ11" s="2"/>
      <c r="CA11" t="s">
        <v>120</v>
      </c>
    </row>
    <row r="12" spans="1:81" x14ac:dyDescent="0.25">
      <c r="A12" s="21" t="s">
        <v>85</v>
      </c>
      <c r="B12" s="23"/>
      <c r="C12" s="36" t="s">
        <v>128</v>
      </c>
      <c r="D12" s="7"/>
      <c r="E12" s="30">
        <f t="shared" si="3"/>
        <v>45714</v>
      </c>
      <c r="F12" s="6"/>
      <c r="G12" s="6"/>
      <c r="H12" s="34">
        <f t="shared" si="4"/>
        <v>-45714</v>
      </c>
      <c r="I12" s="3"/>
      <c r="J12" s="30">
        <f t="shared" si="5"/>
        <v>45715</v>
      </c>
      <c r="K12" s="30">
        <f t="shared" si="6"/>
        <v>45722</v>
      </c>
      <c r="L12" s="37">
        <v>7</v>
      </c>
      <c r="M12" s="6">
        <f t="shared" si="7"/>
        <v>7</v>
      </c>
      <c r="N12" s="6"/>
      <c r="O12" s="29">
        <f t="shared" si="8"/>
        <v>-45715</v>
      </c>
      <c r="P12" s="7"/>
      <c r="Q12" s="3"/>
      <c r="R12" s="30">
        <f t="shared" si="0"/>
        <v>45723</v>
      </c>
      <c r="S12" s="30">
        <f t="shared" si="9"/>
        <v>45753</v>
      </c>
      <c r="T12" s="37">
        <v>30</v>
      </c>
      <c r="U12" s="6">
        <f t="shared" si="10"/>
        <v>37</v>
      </c>
      <c r="V12" s="6"/>
      <c r="W12" s="29">
        <f t="shared" si="11"/>
        <v>-45716</v>
      </c>
      <c r="X12" s="3"/>
      <c r="Y12" s="31"/>
      <c r="Z12" s="7"/>
      <c r="AA12" s="6"/>
      <c r="AB12" s="25"/>
      <c r="AC12" s="31">
        <f t="shared" si="28"/>
        <v>45754</v>
      </c>
      <c r="AD12" s="31">
        <f t="shared" si="29"/>
        <v>45799</v>
      </c>
      <c r="AE12" s="37">
        <v>45</v>
      </c>
      <c r="AF12" s="15">
        <f t="shared" si="12"/>
        <v>82</v>
      </c>
      <c r="AG12" s="15"/>
      <c r="AH12" s="34">
        <f t="shared" si="13"/>
        <v>-45717</v>
      </c>
      <c r="AI12" s="3"/>
      <c r="AJ12" s="31">
        <f t="shared" si="30"/>
        <v>45800</v>
      </c>
      <c r="AK12" s="31">
        <f t="shared" si="1"/>
        <v>45814</v>
      </c>
      <c r="AL12" s="37">
        <v>14</v>
      </c>
      <c r="AM12" s="15">
        <f t="shared" si="2"/>
        <v>96</v>
      </c>
      <c r="AN12" s="15"/>
      <c r="AO12" s="34">
        <f t="shared" si="14"/>
        <v>-45718</v>
      </c>
      <c r="AP12" s="7"/>
      <c r="AQ12" s="7"/>
      <c r="AR12" s="7"/>
      <c r="AS12" s="7"/>
      <c r="AT12" s="7"/>
      <c r="AU12" s="3"/>
      <c r="AV12" s="31">
        <f t="shared" si="31"/>
        <v>45815</v>
      </c>
      <c r="AW12" s="31">
        <f t="shared" si="32"/>
        <v>46145</v>
      </c>
      <c r="AX12" s="38">
        <v>330</v>
      </c>
      <c r="AY12" s="15">
        <f t="shared" si="15"/>
        <v>426</v>
      </c>
      <c r="AZ12" s="15"/>
      <c r="BA12" s="7">
        <f t="shared" si="16"/>
        <v>-45719</v>
      </c>
      <c r="BB12" s="3"/>
      <c r="BC12" s="31">
        <f t="shared" si="33"/>
        <v>46146</v>
      </c>
      <c r="BD12" s="31">
        <f t="shared" si="34"/>
        <v>46146</v>
      </c>
      <c r="BE12" s="32">
        <v>0</v>
      </c>
      <c r="BF12" s="15">
        <f t="shared" si="17"/>
        <v>426</v>
      </c>
      <c r="BG12" s="15"/>
      <c r="BH12" s="34">
        <f t="shared" si="18"/>
        <v>-45720</v>
      </c>
      <c r="BI12" s="3"/>
      <c r="BJ12" s="31">
        <f t="shared" si="19"/>
        <v>46146</v>
      </c>
      <c r="BK12" s="31">
        <f t="shared" si="20"/>
        <v>46146</v>
      </c>
      <c r="BL12" s="32">
        <v>0</v>
      </c>
      <c r="BM12" s="15">
        <f t="shared" si="21"/>
        <v>426</v>
      </c>
      <c r="BN12" s="15"/>
      <c r="BO12" s="34">
        <f t="shared" si="22"/>
        <v>-45720</v>
      </c>
      <c r="BP12" s="3"/>
      <c r="BQ12" s="31">
        <f t="shared" si="23"/>
        <v>46146</v>
      </c>
      <c r="BR12" s="31">
        <f t="shared" si="24"/>
        <v>46153</v>
      </c>
      <c r="BS12" s="37">
        <v>7</v>
      </c>
      <c r="BT12" s="15">
        <f t="shared" si="25"/>
        <v>433</v>
      </c>
      <c r="BU12" s="15"/>
      <c r="BV12" s="7">
        <f t="shared" si="26"/>
        <v>-45720</v>
      </c>
      <c r="BW12" s="11"/>
      <c r="BX12" s="39">
        <v>46153</v>
      </c>
      <c r="BY12" s="7">
        <f t="shared" si="27"/>
        <v>-45720</v>
      </c>
      <c r="BZ12" s="2"/>
      <c r="CA12" t="s">
        <v>120</v>
      </c>
    </row>
    <row r="13" spans="1:81" x14ac:dyDescent="0.25">
      <c r="A13" s="21" t="s">
        <v>85</v>
      </c>
      <c r="B13" s="23"/>
      <c r="C13" s="36" t="s">
        <v>129</v>
      </c>
      <c r="D13" s="7"/>
      <c r="E13" s="30">
        <f t="shared" si="3"/>
        <v>45834</v>
      </c>
      <c r="F13" s="6"/>
      <c r="G13" s="6"/>
      <c r="H13" s="34">
        <f t="shared" si="4"/>
        <v>-45834</v>
      </c>
      <c r="I13" s="3"/>
      <c r="J13" s="30">
        <f t="shared" si="5"/>
        <v>45835</v>
      </c>
      <c r="K13" s="30">
        <f t="shared" si="6"/>
        <v>45842</v>
      </c>
      <c r="L13" s="37">
        <v>7</v>
      </c>
      <c r="M13" s="6">
        <f t="shared" si="7"/>
        <v>7</v>
      </c>
      <c r="N13" s="6"/>
      <c r="O13" s="29">
        <f t="shared" si="8"/>
        <v>-45835</v>
      </c>
      <c r="P13" s="7"/>
      <c r="Q13" s="3"/>
      <c r="R13" s="30">
        <f t="shared" si="0"/>
        <v>45843</v>
      </c>
      <c r="S13" s="30">
        <f t="shared" si="9"/>
        <v>45873</v>
      </c>
      <c r="T13" s="37">
        <v>30</v>
      </c>
      <c r="U13" s="6">
        <f t="shared" si="10"/>
        <v>37</v>
      </c>
      <c r="V13" s="6"/>
      <c r="W13" s="29">
        <f t="shared" si="11"/>
        <v>-45836</v>
      </c>
      <c r="X13" s="3"/>
      <c r="Y13" s="31"/>
      <c r="Z13" s="7"/>
      <c r="AA13" s="6"/>
      <c r="AB13" s="25"/>
      <c r="AC13" s="31">
        <f t="shared" si="28"/>
        <v>45874</v>
      </c>
      <c r="AD13" s="31">
        <f t="shared" si="29"/>
        <v>45919</v>
      </c>
      <c r="AE13" s="37">
        <v>45</v>
      </c>
      <c r="AF13" s="15">
        <f t="shared" si="12"/>
        <v>82</v>
      </c>
      <c r="AG13" s="15"/>
      <c r="AH13" s="34">
        <f t="shared" si="13"/>
        <v>-45837</v>
      </c>
      <c r="AI13" s="3"/>
      <c r="AJ13" s="31">
        <f t="shared" si="30"/>
        <v>45920</v>
      </c>
      <c r="AK13" s="31">
        <f t="shared" ref="AK13:AK77" si="35">+AV13-1</f>
        <v>45934</v>
      </c>
      <c r="AL13" s="37">
        <v>14</v>
      </c>
      <c r="AM13" s="15">
        <f t="shared" ref="AM13:AM74" si="36">+IF(AG13=0,AF13,AG13)+AL13</f>
        <v>96</v>
      </c>
      <c r="AN13" s="15"/>
      <c r="AO13" s="34">
        <f t="shared" si="14"/>
        <v>-45838</v>
      </c>
      <c r="AP13" s="7"/>
      <c r="AQ13" s="7"/>
      <c r="AR13" s="7"/>
      <c r="AS13" s="7"/>
      <c r="AT13" s="7"/>
      <c r="AU13" s="3"/>
      <c r="AV13" s="31">
        <f t="shared" si="31"/>
        <v>45935</v>
      </c>
      <c r="AW13" s="31">
        <f t="shared" si="32"/>
        <v>46145</v>
      </c>
      <c r="AX13" s="38">
        <v>210</v>
      </c>
      <c r="AY13" s="15">
        <f t="shared" si="15"/>
        <v>306</v>
      </c>
      <c r="AZ13" s="15"/>
      <c r="BA13" s="7">
        <f t="shared" si="16"/>
        <v>-45839</v>
      </c>
      <c r="BB13" s="3"/>
      <c r="BC13" s="31">
        <f t="shared" si="33"/>
        <v>46146</v>
      </c>
      <c r="BD13" s="31">
        <f t="shared" si="34"/>
        <v>46146</v>
      </c>
      <c r="BE13" s="32">
        <v>0</v>
      </c>
      <c r="BF13" s="15">
        <f t="shared" si="17"/>
        <v>306</v>
      </c>
      <c r="BG13" s="15"/>
      <c r="BH13" s="34">
        <f t="shared" si="18"/>
        <v>-45840</v>
      </c>
      <c r="BI13" s="3"/>
      <c r="BJ13" s="31">
        <f t="shared" si="19"/>
        <v>46146</v>
      </c>
      <c r="BK13" s="31">
        <f t="shared" si="20"/>
        <v>46146</v>
      </c>
      <c r="BL13" s="32">
        <v>0</v>
      </c>
      <c r="BM13" s="15">
        <f t="shared" si="21"/>
        <v>306</v>
      </c>
      <c r="BN13" s="15"/>
      <c r="BO13" s="34">
        <f t="shared" si="22"/>
        <v>-45840</v>
      </c>
      <c r="BP13" s="3"/>
      <c r="BQ13" s="31">
        <f t="shared" si="23"/>
        <v>46146</v>
      </c>
      <c r="BR13" s="31">
        <f t="shared" si="24"/>
        <v>46153</v>
      </c>
      <c r="BS13" s="37">
        <v>7</v>
      </c>
      <c r="BT13" s="15">
        <f t="shared" si="25"/>
        <v>313</v>
      </c>
      <c r="BU13" s="15"/>
      <c r="BV13" s="7">
        <f t="shared" si="26"/>
        <v>-45840</v>
      </c>
      <c r="BW13" s="11"/>
      <c r="BX13" s="39">
        <v>46153</v>
      </c>
      <c r="BY13" s="7">
        <f t="shared" si="27"/>
        <v>-45840</v>
      </c>
      <c r="BZ13" s="2"/>
      <c r="CA13" t="s">
        <v>120</v>
      </c>
    </row>
    <row r="14" spans="1:81" x14ac:dyDescent="0.25">
      <c r="A14" s="21" t="s">
        <v>85</v>
      </c>
      <c r="B14" s="23"/>
      <c r="C14" s="36" t="s">
        <v>130</v>
      </c>
      <c r="D14" s="7"/>
      <c r="E14" s="30">
        <f t="shared" si="3"/>
        <v>45714</v>
      </c>
      <c r="F14" s="6"/>
      <c r="G14" s="6"/>
      <c r="H14" s="34">
        <f t="shared" si="4"/>
        <v>-45714</v>
      </c>
      <c r="I14" s="3"/>
      <c r="J14" s="30">
        <f t="shared" si="5"/>
        <v>45715</v>
      </c>
      <c r="K14" s="30">
        <f t="shared" si="6"/>
        <v>45722</v>
      </c>
      <c r="L14" s="37">
        <v>7</v>
      </c>
      <c r="M14" s="6">
        <f t="shared" si="7"/>
        <v>7</v>
      </c>
      <c r="N14" s="6"/>
      <c r="O14" s="29">
        <f t="shared" si="8"/>
        <v>-45715</v>
      </c>
      <c r="P14" s="7"/>
      <c r="Q14" s="3"/>
      <c r="R14" s="30">
        <f t="shared" si="0"/>
        <v>45723</v>
      </c>
      <c r="S14" s="30">
        <f t="shared" si="9"/>
        <v>45753</v>
      </c>
      <c r="T14" s="37">
        <v>30</v>
      </c>
      <c r="U14" s="6">
        <f t="shared" si="10"/>
        <v>37</v>
      </c>
      <c r="V14" s="6"/>
      <c r="W14" s="29">
        <f t="shared" si="11"/>
        <v>-45716</v>
      </c>
      <c r="X14" s="3"/>
      <c r="Y14" s="31"/>
      <c r="Z14" s="7"/>
      <c r="AA14" s="6"/>
      <c r="AB14" s="25"/>
      <c r="AC14" s="31">
        <f t="shared" si="28"/>
        <v>45754</v>
      </c>
      <c r="AD14" s="31">
        <f t="shared" si="29"/>
        <v>45799</v>
      </c>
      <c r="AE14" s="37">
        <v>45</v>
      </c>
      <c r="AF14" s="15">
        <f t="shared" si="12"/>
        <v>82</v>
      </c>
      <c r="AG14" s="15"/>
      <c r="AH14" s="34">
        <f t="shared" si="13"/>
        <v>-45717</v>
      </c>
      <c r="AI14" s="3"/>
      <c r="AJ14" s="31">
        <f t="shared" si="30"/>
        <v>45800</v>
      </c>
      <c r="AK14" s="31">
        <f t="shared" si="35"/>
        <v>45814</v>
      </c>
      <c r="AL14" s="37">
        <v>14</v>
      </c>
      <c r="AM14" s="15">
        <f t="shared" si="36"/>
        <v>96</v>
      </c>
      <c r="AN14" s="15"/>
      <c r="AO14" s="34">
        <f t="shared" si="14"/>
        <v>-45718</v>
      </c>
      <c r="AP14" s="7"/>
      <c r="AQ14" s="7"/>
      <c r="AR14" s="7"/>
      <c r="AS14" s="7"/>
      <c r="AT14" s="7"/>
      <c r="AU14" s="3"/>
      <c r="AV14" s="31">
        <f t="shared" si="31"/>
        <v>45815</v>
      </c>
      <c r="AW14" s="31">
        <f t="shared" si="32"/>
        <v>46145</v>
      </c>
      <c r="AX14" s="38">
        <v>330</v>
      </c>
      <c r="AY14" s="15">
        <f t="shared" si="15"/>
        <v>426</v>
      </c>
      <c r="AZ14" s="15"/>
      <c r="BA14" s="7">
        <f t="shared" si="16"/>
        <v>-45719</v>
      </c>
      <c r="BB14" s="3"/>
      <c r="BC14" s="31">
        <f t="shared" si="33"/>
        <v>46146</v>
      </c>
      <c r="BD14" s="31">
        <f t="shared" si="34"/>
        <v>46146</v>
      </c>
      <c r="BE14" s="32">
        <v>0</v>
      </c>
      <c r="BF14" s="15">
        <f t="shared" si="17"/>
        <v>426</v>
      </c>
      <c r="BG14" s="15"/>
      <c r="BH14" s="34">
        <f t="shared" si="18"/>
        <v>-45720</v>
      </c>
      <c r="BI14" s="3"/>
      <c r="BJ14" s="31">
        <f t="shared" si="19"/>
        <v>46146</v>
      </c>
      <c r="BK14" s="31">
        <f t="shared" si="20"/>
        <v>46146</v>
      </c>
      <c r="BL14" s="32">
        <v>0</v>
      </c>
      <c r="BM14" s="15">
        <f t="shared" si="21"/>
        <v>426</v>
      </c>
      <c r="BN14" s="15"/>
      <c r="BO14" s="34">
        <f t="shared" si="22"/>
        <v>-45720</v>
      </c>
      <c r="BP14" s="3"/>
      <c r="BQ14" s="31">
        <f t="shared" si="23"/>
        <v>46146</v>
      </c>
      <c r="BR14" s="31">
        <f t="shared" si="24"/>
        <v>46153</v>
      </c>
      <c r="BS14" s="37">
        <v>7</v>
      </c>
      <c r="BT14" s="15">
        <f t="shared" si="25"/>
        <v>433</v>
      </c>
      <c r="BU14" s="15"/>
      <c r="BV14" s="7">
        <f t="shared" si="26"/>
        <v>-45720</v>
      </c>
      <c r="BW14" s="11"/>
      <c r="BX14" s="39">
        <v>46153</v>
      </c>
      <c r="BY14" s="7">
        <f t="shared" si="27"/>
        <v>-45720</v>
      </c>
      <c r="BZ14" s="2"/>
      <c r="CA14" t="s">
        <v>120</v>
      </c>
    </row>
    <row r="15" spans="1:81" x14ac:dyDescent="0.25">
      <c r="A15" s="21" t="s">
        <v>85</v>
      </c>
      <c r="B15" s="23"/>
      <c r="C15" s="36" t="s">
        <v>131</v>
      </c>
      <c r="D15" s="7"/>
      <c r="E15" s="30">
        <f t="shared" si="3"/>
        <v>45764</v>
      </c>
      <c r="F15" s="6"/>
      <c r="G15" s="6"/>
      <c r="H15" s="34">
        <f t="shared" si="4"/>
        <v>-45764</v>
      </c>
      <c r="I15" s="3"/>
      <c r="J15" s="30">
        <f t="shared" si="5"/>
        <v>45765</v>
      </c>
      <c r="K15" s="30">
        <f t="shared" si="6"/>
        <v>45772</v>
      </c>
      <c r="L15" s="37">
        <v>7</v>
      </c>
      <c r="M15" s="6">
        <f t="shared" si="7"/>
        <v>7</v>
      </c>
      <c r="N15" s="6"/>
      <c r="O15" s="29">
        <f t="shared" si="8"/>
        <v>-45765</v>
      </c>
      <c r="P15" s="7"/>
      <c r="Q15" s="3"/>
      <c r="R15" s="30">
        <f t="shared" si="0"/>
        <v>45773</v>
      </c>
      <c r="S15" s="30">
        <f t="shared" si="9"/>
        <v>45803</v>
      </c>
      <c r="T15" s="37">
        <v>30</v>
      </c>
      <c r="U15" s="6">
        <f t="shared" si="10"/>
        <v>37</v>
      </c>
      <c r="V15" s="6"/>
      <c r="W15" s="29">
        <f t="shared" si="11"/>
        <v>-45766</v>
      </c>
      <c r="X15" s="3"/>
      <c r="Y15" s="31"/>
      <c r="Z15" s="7"/>
      <c r="AA15" s="6"/>
      <c r="AB15" s="25"/>
      <c r="AC15" s="31">
        <f t="shared" si="28"/>
        <v>45804</v>
      </c>
      <c r="AD15" s="31">
        <f t="shared" si="29"/>
        <v>45849</v>
      </c>
      <c r="AE15" s="37">
        <v>45</v>
      </c>
      <c r="AF15" s="15">
        <f t="shared" si="12"/>
        <v>82</v>
      </c>
      <c r="AG15" s="15"/>
      <c r="AH15" s="34">
        <f t="shared" si="13"/>
        <v>-45767</v>
      </c>
      <c r="AI15" s="3"/>
      <c r="AJ15" s="31">
        <f t="shared" si="30"/>
        <v>45850</v>
      </c>
      <c r="AK15" s="31">
        <f t="shared" si="35"/>
        <v>45864</v>
      </c>
      <c r="AL15" s="37">
        <v>14</v>
      </c>
      <c r="AM15" s="15">
        <f t="shared" si="36"/>
        <v>96</v>
      </c>
      <c r="AN15" s="15"/>
      <c r="AO15" s="34">
        <f t="shared" si="14"/>
        <v>-45768</v>
      </c>
      <c r="AP15" s="7"/>
      <c r="AQ15" s="7"/>
      <c r="AR15" s="7"/>
      <c r="AS15" s="7"/>
      <c r="AT15" s="7"/>
      <c r="AU15" s="3"/>
      <c r="AV15" s="31">
        <f t="shared" si="31"/>
        <v>45865</v>
      </c>
      <c r="AW15" s="31">
        <f t="shared" si="32"/>
        <v>46145</v>
      </c>
      <c r="AX15" s="38">
        <v>280</v>
      </c>
      <c r="AY15" s="15">
        <f t="shared" si="15"/>
        <v>376</v>
      </c>
      <c r="AZ15" s="15"/>
      <c r="BA15" s="7">
        <f t="shared" si="16"/>
        <v>-45769</v>
      </c>
      <c r="BB15" s="3"/>
      <c r="BC15" s="31">
        <f t="shared" si="33"/>
        <v>46146</v>
      </c>
      <c r="BD15" s="31">
        <f t="shared" si="34"/>
        <v>46146</v>
      </c>
      <c r="BE15" s="32">
        <v>0</v>
      </c>
      <c r="BF15" s="15">
        <f t="shared" si="17"/>
        <v>376</v>
      </c>
      <c r="BG15" s="15"/>
      <c r="BH15" s="34">
        <f t="shared" si="18"/>
        <v>-45770</v>
      </c>
      <c r="BI15" s="3"/>
      <c r="BJ15" s="31">
        <f t="shared" si="19"/>
        <v>46146</v>
      </c>
      <c r="BK15" s="31">
        <f t="shared" si="20"/>
        <v>46146</v>
      </c>
      <c r="BL15" s="32">
        <v>0</v>
      </c>
      <c r="BM15" s="15">
        <f t="shared" si="21"/>
        <v>376</v>
      </c>
      <c r="BN15" s="15"/>
      <c r="BO15" s="34">
        <f t="shared" si="22"/>
        <v>-45770</v>
      </c>
      <c r="BP15" s="3"/>
      <c r="BQ15" s="31">
        <f t="shared" si="23"/>
        <v>46146</v>
      </c>
      <c r="BR15" s="31">
        <f t="shared" si="24"/>
        <v>46153</v>
      </c>
      <c r="BS15" s="37">
        <v>7</v>
      </c>
      <c r="BT15" s="15">
        <f t="shared" si="25"/>
        <v>383</v>
      </c>
      <c r="BU15" s="15"/>
      <c r="BV15" s="7">
        <f t="shared" si="26"/>
        <v>-45770</v>
      </c>
      <c r="BW15" s="11"/>
      <c r="BX15" s="39">
        <v>46153</v>
      </c>
      <c r="BY15" s="7">
        <f t="shared" si="27"/>
        <v>-45770</v>
      </c>
      <c r="BZ15" s="2"/>
      <c r="CA15" t="s">
        <v>120</v>
      </c>
    </row>
    <row r="16" spans="1:81" x14ac:dyDescent="0.25">
      <c r="A16" s="21" t="s">
        <v>85</v>
      </c>
      <c r="B16" s="23"/>
      <c r="C16" s="36" t="s">
        <v>132</v>
      </c>
      <c r="D16" s="7"/>
      <c r="E16" s="30">
        <f t="shared" si="3"/>
        <v>45804</v>
      </c>
      <c r="F16" s="6"/>
      <c r="G16" s="6"/>
      <c r="H16" s="34">
        <f t="shared" si="4"/>
        <v>-45804</v>
      </c>
      <c r="I16" s="3"/>
      <c r="J16" s="30">
        <f t="shared" si="5"/>
        <v>45805</v>
      </c>
      <c r="K16" s="30">
        <f t="shared" si="6"/>
        <v>45812</v>
      </c>
      <c r="L16" s="37">
        <v>7</v>
      </c>
      <c r="M16" s="6">
        <f t="shared" si="7"/>
        <v>7</v>
      </c>
      <c r="N16" s="6"/>
      <c r="O16" s="29">
        <f t="shared" si="8"/>
        <v>-45805</v>
      </c>
      <c r="P16" s="7"/>
      <c r="Q16" s="3"/>
      <c r="R16" s="30">
        <f t="shared" si="0"/>
        <v>45813</v>
      </c>
      <c r="S16" s="30">
        <f t="shared" si="9"/>
        <v>45843</v>
      </c>
      <c r="T16" s="37">
        <v>30</v>
      </c>
      <c r="U16" s="6">
        <f t="shared" si="10"/>
        <v>37</v>
      </c>
      <c r="V16" s="6"/>
      <c r="W16" s="29">
        <f t="shared" si="11"/>
        <v>-45806</v>
      </c>
      <c r="X16" s="3"/>
      <c r="Y16" s="31"/>
      <c r="Z16" s="7"/>
      <c r="AA16" s="6"/>
      <c r="AB16" s="25"/>
      <c r="AC16" s="31">
        <f t="shared" si="28"/>
        <v>45844</v>
      </c>
      <c r="AD16" s="31">
        <f t="shared" si="29"/>
        <v>45889</v>
      </c>
      <c r="AE16" s="37">
        <v>45</v>
      </c>
      <c r="AF16" s="15">
        <f t="shared" si="12"/>
        <v>82</v>
      </c>
      <c r="AG16" s="15"/>
      <c r="AH16" s="34">
        <f t="shared" si="13"/>
        <v>-45807</v>
      </c>
      <c r="AI16" s="3"/>
      <c r="AJ16" s="31">
        <f t="shared" si="30"/>
        <v>45890</v>
      </c>
      <c r="AK16" s="31">
        <f t="shared" si="35"/>
        <v>45904</v>
      </c>
      <c r="AL16" s="37">
        <v>14</v>
      </c>
      <c r="AM16" s="15">
        <f t="shared" si="36"/>
        <v>96</v>
      </c>
      <c r="AN16" s="15"/>
      <c r="AO16" s="34">
        <f t="shared" si="14"/>
        <v>-45808</v>
      </c>
      <c r="AP16" s="7"/>
      <c r="AQ16" s="7"/>
      <c r="AR16" s="7"/>
      <c r="AS16" s="7"/>
      <c r="AT16" s="7"/>
      <c r="AU16" s="3"/>
      <c r="AV16" s="31">
        <f t="shared" si="31"/>
        <v>45905</v>
      </c>
      <c r="AW16" s="31">
        <f t="shared" si="32"/>
        <v>46145</v>
      </c>
      <c r="AX16" s="38">
        <v>240</v>
      </c>
      <c r="AY16" s="15">
        <f t="shared" si="15"/>
        <v>336</v>
      </c>
      <c r="AZ16" s="15"/>
      <c r="BA16" s="7">
        <f t="shared" si="16"/>
        <v>-45809</v>
      </c>
      <c r="BB16" s="3"/>
      <c r="BC16" s="31">
        <f t="shared" si="33"/>
        <v>46146</v>
      </c>
      <c r="BD16" s="31">
        <f t="shared" si="34"/>
        <v>46146</v>
      </c>
      <c r="BE16" s="32">
        <v>0</v>
      </c>
      <c r="BF16" s="15">
        <f t="shared" si="17"/>
        <v>336</v>
      </c>
      <c r="BG16" s="15"/>
      <c r="BH16" s="34">
        <f t="shared" si="18"/>
        <v>-45810</v>
      </c>
      <c r="BI16" s="3"/>
      <c r="BJ16" s="31">
        <f t="shared" si="19"/>
        <v>46146</v>
      </c>
      <c r="BK16" s="31">
        <f t="shared" si="20"/>
        <v>46146</v>
      </c>
      <c r="BL16" s="32">
        <v>0</v>
      </c>
      <c r="BM16" s="15">
        <f t="shared" si="21"/>
        <v>336</v>
      </c>
      <c r="BN16" s="15"/>
      <c r="BO16" s="34">
        <f t="shared" si="22"/>
        <v>-45810</v>
      </c>
      <c r="BP16" s="3"/>
      <c r="BQ16" s="31">
        <f t="shared" si="23"/>
        <v>46146</v>
      </c>
      <c r="BR16" s="31">
        <f t="shared" si="24"/>
        <v>46153</v>
      </c>
      <c r="BS16" s="37">
        <v>7</v>
      </c>
      <c r="BT16" s="15">
        <f t="shared" si="25"/>
        <v>343</v>
      </c>
      <c r="BU16" s="15"/>
      <c r="BV16" s="7">
        <f t="shared" si="26"/>
        <v>-45810</v>
      </c>
      <c r="BW16" s="11"/>
      <c r="BX16" s="39">
        <v>46153</v>
      </c>
      <c r="BY16" s="7">
        <f t="shared" si="27"/>
        <v>-45810</v>
      </c>
      <c r="BZ16" s="2"/>
      <c r="CA16" t="s">
        <v>120</v>
      </c>
    </row>
    <row r="17" spans="1:79" x14ac:dyDescent="0.25">
      <c r="A17" s="21" t="s">
        <v>85</v>
      </c>
      <c r="B17" s="23"/>
      <c r="C17" s="36" t="s">
        <v>133</v>
      </c>
      <c r="D17" s="7"/>
      <c r="E17" s="30">
        <f t="shared" si="3"/>
        <v>45684</v>
      </c>
      <c r="F17" s="6"/>
      <c r="G17" s="6"/>
      <c r="H17" s="34">
        <f t="shared" si="4"/>
        <v>-45684</v>
      </c>
      <c r="I17" s="3"/>
      <c r="J17" s="30">
        <f t="shared" si="5"/>
        <v>45685</v>
      </c>
      <c r="K17" s="30">
        <f t="shared" si="6"/>
        <v>45692</v>
      </c>
      <c r="L17" s="37">
        <v>7</v>
      </c>
      <c r="M17" s="6">
        <f t="shared" si="7"/>
        <v>7</v>
      </c>
      <c r="N17" s="6"/>
      <c r="O17" s="29">
        <f t="shared" si="8"/>
        <v>-45685</v>
      </c>
      <c r="P17" s="7"/>
      <c r="Q17" s="3"/>
      <c r="R17" s="30">
        <f t="shared" si="0"/>
        <v>45693</v>
      </c>
      <c r="S17" s="30">
        <f t="shared" si="9"/>
        <v>45723</v>
      </c>
      <c r="T17" s="37">
        <v>30</v>
      </c>
      <c r="U17" s="6">
        <f t="shared" si="10"/>
        <v>37</v>
      </c>
      <c r="V17" s="6"/>
      <c r="W17" s="29">
        <f t="shared" si="11"/>
        <v>-45686</v>
      </c>
      <c r="X17" s="3"/>
      <c r="Y17" s="31"/>
      <c r="Z17" s="7"/>
      <c r="AA17" s="6"/>
      <c r="AB17" s="25"/>
      <c r="AC17" s="31">
        <f t="shared" si="28"/>
        <v>45724</v>
      </c>
      <c r="AD17" s="31">
        <f t="shared" si="29"/>
        <v>45769</v>
      </c>
      <c r="AE17" s="37">
        <v>45</v>
      </c>
      <c r="AF17" s="15">
        <f t="shared" si="12"/>
        <v>82</v>
      </c>
      <c r="AG17" s="15"/>
      <c r="AH17" s="34">
        <f t="shared" si="13"/>
        <v>-45687</v>
      </c>
      <c r="AI17" s="3"/>
      <c r="AJ17" s="31">
        <f t="shared" si="30"/>
        <v>45770</v>
      </c>
      <c r="AK17" s="31">
        <f t="shared" si="35"/>
        <v>45784</v>
      </c>
      <c r="AL17" s="37">
        <v>14</v>
      </c>
      <c r="AM17" s="15">
        <f t="shared" si="36"/>
        <v>96</v>
      </c>
      <c r="AN17" s="15"/>
      <c r="AO17" s="34">
        <f t="shared" si="14"/>
        <v>-45688</v>
      </c>
      <c r="AP17" s="7"/>
      <c r="AQ17" s="7"/>
      <c r="AR17" s="7"/>
      <c r="AS17" s="7"/>
      <c r="AT17" s="7"/>
      <c r="AU17" s="3"/>
      <c r="AV17" s="31">
        <f t="shared" si="31"/>
        <v>45785</v>
      </c>
      <c r="AW17" s="31">
        <f t="shared" si="32"/>
        <v>46145</v>
      </c>
      <c r="AX17" s="38">
        <v>360</v>
      </c>
      <c r="AY17" s="15">
        <f t="shared" si="15"/>
        <v>456</v>
      </c>
      <c r="AZ17" s="15"/>
      <c r="BA17" s="7">
        <f t="shared" si="16"/>
        <v>-45689</v>
      </c>
      <c r="BB17" s="3"/>
      <c r="BC17" s="31">
        <f t="shared" si="33"/>
        <v>46146</v>
      </c>
      <c r="BD17" s="31">
        <f t="shared" si="34"/>
        <v>46146</v>
      </c>
      <c r="BE17" s="32">
        <v>0</v>
      </c>
      <c r="BF17" s="15">
        <f t="shared" si="17"/>
        <v>456</v>
      </c>
      <c r="BG17" s="15"/>
      <c r="BH17" s="34">
        <f t="shared" si="18"/>
        <v>-45690</v>
      </c>
      <c r="BI17" s="3"/>
      <c r="BJ17" s="31">
        <f t="shared" si="19"/>
        <v>46146</v>
      </c>
      <c r="BK17" s="31">
        <f t="shared" si="20"/>
        <v>46146</v>
      </c>
      <c r="BL17" s="32">
        <v>0</v>
      </c>
      <c r="BM17" s="15">
        <f t="shared" si="21"/>
        <v>456</v>
      </c>
      <c r="BN17" s="15"/>
      <c r="BO17" s="34">
        <f t="shared" si="22"/>
        <v>-45690</v>
      </c>
      <c r="BP17" s="3"/>
      <c r="BQ17" s="31">
        <f t="shared" si="23"/>
        <v>46146</v>
      </c>
      <c r="BR17" s="31">
        <f t="shared" si="24"/>
        <v>46153</v>
      </c>
      <c r="BS17" s="37">
        <v>7</v>
      </c>
      <c r="BT17" s="15">
        <f t="shared" si="25"/>
        <v>463</v>
      </c>
      <c r="BU17" s="15"/>
      <c r="BV17" s="7">
        <f t="shared" si="26"/>
        <v>-45690</v>
      </c>
      <c r="BW17" s="11"/>
      <c r="BX17" s="39">
        <v>46153</v>
      </c>
      <c r="BY17" s="7">
        <f t="shared" si="27"/>
        <v>-45690</v>
      </c>
      <c r="BZ17" s="2"/>
      <c r="CA17" t="s">
        <v>134</v>
      </c>
    </row>
    <row r="18" spans="1:79" x14ac:dyDescent="0.25">
      <c r="A18" s="21" t="s">
        <v>85</v>
      </c>
      <c r="B18" s="23"/>
      <c r="C18" s="36" t="s">
        <v>135</v>
      </c>
      <c r="D18" s="7"/>
      <c r="E18" s="30">
        <f t="shared" si="3"/>
        <v>45684</v>
      </c>
      <c r="F18" s="6"/>
      <c r="G18" s="6"/>
      <c r="H18" s="34">
        <f t="shared" si="4"/>
        <v>-45684</v>
      </c>
      <c r="I18" s="3"/>
      <c r="J18" s="30">
        <f t="shared" si="5"/>
        <v>45685</v>
      </c>
      <c r="K18" s="30">
        <f t="shared" si="6"/>
        <v>45692</v>
      </c>
      <c r="L18" s="37">
        <v>7</v>
      </c>
      <c r="M18" s="6">
        <f t="shared" si="7"/>
        <v>7</v>
      </c>
      <c r="N18" s="6"/>
      <c r="O18" s="29">
        <f t="shared" si="8"/>
        <v>-45685</v>
      </c>
      <c r="P18" s="7"/>
      <c r="Q18" s="3"/>
      <c r="R18" s="30">
        <f t="shared" si="0"/>
        <v>45693</v>
      </c>
      <c r="S18" s="30">
        <f t="shared" si="9"/>
        <v>45723</v>
      </c>
      <c r="T18" s="37">
        <v>30</v>
      </c>
      <c r="U18" s="6">
        <f t="shared" si="10"/>
        <v>37</v>
      </c>
      <c r="V18" s="6"/>
      <c r="W18" s="29">
        <f t="shared" si="11"/>
        <v>-45686</v>
      </c>
      <c r="X18" s="3"/>
      <c r="Y18" s="31"/>
      <c r="Z18" s="7"/>
      <c r="AA18" s="6"/>
      <c r="AB18" s="25"/>
      <c r="AC18" s="31">
        <f t="shared" si="28"/>
        <v>45724</v>
      </c>
      <c r="AD18" s="31">
        <f t="shared" si="29"/>
        <v>45769</v>
      </c>
      <c r="AE18" s="37">
        <v>45</v>
      </c>
      <c r="AF18" s="15">
        <f t="shared" si="12"/>
        <v>82</v>
      </c>
      <c r="AG18" s="15"/>
      <c r="AH18" s="34">
        <f t="shared" si="13"/>
        <v>-45687</v>
      </c>
      <c r="AI18" s="3"/>
      <c r="AJ18" s="31">
        <f t="shared" si="30"/>
        <v>45770</v>
      </c>
      <c r="AK18" s="31">
        <f t="shared" si="35"/>
        <v>45784</v>
      </c>
      <c r="AL18" s="37">
        <v>14</v>
      </c>
      <c r="AM18" s="15">
        <f t="shared" si="36"/>
        <v>96</v>
      </c>
      <c r="AN18" s="15"/>
      <c r="AO18" s="34">
        <f t="shared" si="14"/>
        <v>-45688</v>
      </c>
      <c r="AP18" s="7"/>
      <c r="AQ18" s="7"/>
      <c r="AR18" s="7"/>
      <c r="AS18" s="7"/>
      <c r="AT18" s="7"/>
      <c r="AU18" s="3"/>
      <c r="AV18" s="31">
        <f t="shared" si="31"/>
        <v>45785</v>
      </c>
      <c r="AW18" s="31">
        <f t="shared" si="32"/>
        <v>46145</v>
      </c>
      <c r="AX18" s="38">
        <v>360</v>
      </c>
      <c r="AY18" s="15">
        <f t="shared" si="15"/>
        <v>456</v>
      </c>
      <c r="AZ18" s="15"/>
      <c r="BA18" s="7">
        <f t="shared" si="16"/>
        <v>-45689</v>
      </c>
      <c r="BB18" s="3"/>
      <c r="BC18" s="31">
        <f t="shared" si="33"/>
        <v>46146</v>
      </c>
      <c r="BD18" s="31">
        <f t="shared" si="34"/>
        <v>46146</v>
      </c>
      <c r="BE18" s="32">
        <v>0</v>
      </c>
      <c r="BF18" s="15">
        <f t="shared" si="17"/>
        <v>456</v>
      </c>
      <c r="BG18" s="15"/>
      <c r="BH18" s="34">
        <f t="shared" si="18"/>
        <v>-45690</v>
      </c>
      <c r="BI18" s="3"/>
      <c r="BJ18" s="31">
        <f t="shared" si="19"/>
        <v>46146</v>
      </c>
      <c r="BK18" s="31">
        <f t="shared" si="20"/>
        <v>46146</v>
      </c>
      <c r="BL18" s="32">
        <v>0</v>
      </c>
      <c r="BM18" s="15">
        <f t="shared" si="21"/>
        <v>456</v>
      </c>
      <c r="BN18" s="15"/>
      <c r="BO18" s="34">
        <f t="shared" si="22"/>
        <v>-45690</v>
      </c>
      <c r="BP18" s="3"/>
      <c r="BQ18" s="31">
        <f t="shared" si="23"/>
        <v>46146</v>
      </c>
      <c r="BR18" s="31">
        <f t="shared" si="24"/>
        <v>46153</v>
      </c>
      <c r="BS18" s="37">
        <v>7</v>
      </c>
      <c r="BT18" s="15">
        <f t="shared" si="25"/>
        <v>463</v>
      </c>
      <c r="BU18" s="15"/>
      <c r="BV18" s="7">
        <f t="shared" si="26"/>
        <v>-45690</v>
      </c>
      <c r="BW18" s="11"/>
      <c r="BX18" s="39">
        <v>46153</v>
      </c>
      <c r="BY18" s="7">
        <f t="shared" si="27"/>
        <v>-45690</v>
      </c>
      <c r="BZ18" s="2"/>
      <c r="CA18" t="s">
        <v>120</v>
      </c>
    </row>
    <row r="19" spans="1:79" x14ac:dyDescent="0.25">
      <c r="A19" s="21" t="s">
        <v>85</v>
      </c>
      <c r="B19" s="23"/>
      <c r="C19" s="36" t="s">
        <v>136</v>
      </c>
      <c r="D19" s="7"/>
      <c r="E19" s="30">
        <f t="shared" si="3"/>
        <v>45742</v>
      </c>
      <c r="F19" s="6"/>
      <c r="G19" s="6"/>
      <c r="H19" s="34">
        <f t="shared" si="4"/>
        <v>-45742</v>
      </c>
      <c r="I19" s="3"/>
      <c r="J19" s="30">
        <f t="shared" si="5"/>
        <v>45743</v>
      </c>
      <c r="K19" s="30">
        <f t="shared" si="6"/>
        <v>45750</v>
      </c>
      <c r="L19" s="37">
        <v>7</v>
      </c>
      <c r="M19" s="6">
        <f t="shared" si="7"/>
        <v>7</v>
      </c>
      <c r="N19" s="6"/>
      <c r="O19" s="29">
        <f t="shared" si="8"/>
        <v>-45743</v>
      </c>
      <c r="P19" s="7"/>
      <c r="Q19" s="3"/>
      <c r="R19" s="30">
        <f t="shared" si="0"/>
        <v>45751</v>
      </c>
      <c r="S19" s="30">
        <f t="shared" si="9"/>
        <v>45781</v>
      </c>
      <c r="T19" s="37">
        <v>30</v>
      </c>
      <c r="U19" s="6">
        <f t="shared" si="10"/>
        <v>37</v>
      </c>
      <c r="V19" s="6"/>
      <c r="W19" s="29">
        <f t="shared" si="11"/>
        <v>-45744</v>
      </c>
      <c r="X19" s="3"/>
      <c r="Y19" s="31"/>
      <c r="Z19" s="7"/>
      <c r="AA19" s="6"/>
      <c r="AB19" s="25"/>
      <c r="AC19" s="31">
        <f t="shared" si="28"/>
        <v>45782</v>
      </c>
      <c r="AD19" s="31">
        <f t="shared" si="29"/>
        <v>45827</v>
      </c>
      <c r="AE19" s="37">
        <v>45</v>
      </c>
      <c r="AF19" s="15">
        <f t="shared" si="12"/>
        <v>82</v>
      </c>
      <c r="AG19" s="15"/>
      <c r="AH19" s="34">
        <f t="shared" si="13"/>
        <v>-45745</v>
      </c>
      <c r="AI19" s="3"/>
      <c r="AJ19" s="31">
        <f t="shared" si="30"/>
        <v>45828</v>
      </c>
      <c r="AK19" s="31">
        <f t="shared" si="35"/>
        <v>45842</v>
      </c>
      <c r="AL19" s="37">
        <v>14</v>
      </c>
      <c r="AM19" s="15">
        <f t="shared" si="36"/>
        <v>96</v>
      </c>
      <c r="AN19" s="15"/>
      <c r="AO19" s="34">
        <f t="shared" si="14"/>
        <v>-45746</v>
      </c>
      <c r="AP19" s="7"/>
      <c r="AQ19" s="7"/>
      <c r="AR19" s="7"/>
      <c r="AS19" s="7"/>
      <c r="AT19" s="7"/>
      <c r="AU19" s="3"/>
      <c r="AV19" s="31">
        <f t="shared" si="31"/>
        <v>45843</v>
      </c>
      <c r="AW19" s="31">
        <f t="shared" si="32"/>
        <v>46123</v>
      </c>
      <c r="AX19" s="38">
        <v>280</v>
      </c>
      <c r="AY19" s="15">
        <f t="shared" si="15"/>
        <v>376</v>
      </c>
      <c r="AZ19" s="15"/>
      <c r="BA19" s="7">
        <f t="shared" si="16"/>
        <v>-45747</v>
      </c>
      <c r="BB19" s="3"/>
      <c r="BC19" s="31">
        <f t="shared" si="33"/>
        <v>46124</v>
      </c>
      <c r="BD19" s="31">
        <f t="shared" si="34"/>
        <v>46124</v>
      </c>
      <c r="BE19" s="32">
        <v>0</v>
      </c>
      <c r="BF19" s="15">
        <f t="shared" si="17"/>
        <v>376</v>
      </c>
      <c r="BG19" s="15"/>
      <c r="BH19" s="34">
        <f t="shared" si="18"/>
        <v>-45748</v>
      </c>
      <c r="BI19" s="3"/>
      <c r="BJ19" s="31">
        <f t="shared" si="19"/>
        <v>46124</v>
      </c>
      <c r="BK19" s="31">
        <f t="shared" si="20"/>
        <v>46124</v>
      </c>
      <c r="BL19" s="32">
        <v>0</v>
      </c>
      <c r="BM19" s="15">
        <f t="shared" si="21"/>
        <v>376</v>
      </c>
      <c r="BN19" s="15"/>
      <c r="BO19" s="34">
        <f t="shared" si="22"/>
        <v>-45748</v>
      </c>
      <c r="BP19" s="3"/>
      <c r="BQ19" s="31">
        <f t="shared" si="23"/>
        <v>46124</v>
      </c>
      <c r="BR19" s="31">
        <f t="shared" si="24"/>
        <v>46169</v>
      </c>
      <c r="BS19" s="37">
        <v>45</v>
      </c>
      <c r="BT19" s="15">
        <f t="shared" si="25"/>
        <v>421</v>
      </c>
      <c r="BU19" s="15"/>
      <c r="BV19" s="7">
        <f t="shared" si="26"/>
        <v>-45748</v>
      </c>
      <c r="BW19" s="11"/>
      <c r="BX19" s="39">
        <v>46169</v>
      </c>
      <c r="BY19" s="7">
        <f t="shared" si="27"/>
        <v>-45748</v>
      </c>
      <c r="BZ19" s="2"/>
      <c r="CA19" t="s">
        <v>137</v>
      </c>
    </row>
    <row r="20" spans="1:79" x14ac:dyDescent="0.25">
      <c r="A20" s="21" t="s">
        <v>85</v>
      </c>
      <c r="B20" s="23"/>
      <c r="C20" s="36" t="s">
        <v>138</v>
      </c>
      <c r="D20" s="7"/>
      <c r="E20" s="30">
        <f t="shared" si="3"/>
        <v>45684</v>
      </c>
      <c r="F20" s="6"/>
      <c r="G20" s="6"/>
      <c r="H20" s="34">
        <f t="shared" si="4"/>
        <v>-45684</v>
      </c>
      <c r="I20" s="3"/>
      <c r="J20" s="30">
        <f t="shared" si="5"/>
        <v>45685</v>
      </c>
      <c r="K20" s="30">
        <f t="shared" si="6"/>
        <v>45692</v>
      </c>
      <c r="L20" s="37">
        <v>7</v>
      </c>
      <c r="M20" s="6">
        <f t="shared" si="7"/>
        <v>7</v>
      </c>
      <c r="N20" s="6"/>
      <c r="O20" s="29">
        <f t="shared" si="8"/>
        <v>-45685</v>
      </c>
      <c r="P20" s="7"/>
      <c r="Q20" s="3"/>
      <c r="R20" s="30">
        <f t="shared" si="0"/>
        <v>45693</v>
      </c>
      <c r="S20" s="30">
        <f t="shared" si="9"/>
        <v>45723</v>
      </c>
      <c r="T20" s="37">
        <v>30</v>
      </c>
      <c r="U20" s="6">
        <f t="shared" si="10"/>
        <v>37</v>
      </c>
      <c r="V20" s="6"/>
      <c r="W20" s="29">
        <f t="shared" si="11"/>
        <v>-45686</v>
      </c>
      <c r="X20" s="3"/>
      <c r="Y20" s="31"/>
      <c r="Z20" s="7"/>
      <c r="AA20" s="6"/>
      <c r="AB20" s="25"/>
      <c r="AC20" s="31">
        <f t="shared" si="28"/>
        <v>45724</v>
      </c>
      <c r="AD20" s="31">
        <f t="shared" si="29"/>
        <v>45769</v>
      </c>
      <c r="AE20" s="37">
        <v>45</v>
      </c>
      <c r="AF20" s="15">
        <f t="shared" si="12"/>
        <v>82</v>
      </c>
      <c r="AG20" s="15"/>
      <c r="AH20" s="34">
        <f t="shared" si="13"/>
        <v>-45687</v>
      </c>
      <c r="AI20" s="3"/>
      <c r="AJ20" s="31">
        <f t="shared" si="30"/>
        <v>45770</v>
      </c>
      <c r="AK20" s="31">
        <f t="shared" si="35"/>
        <v>45784</v>
      </c>
      <c r="AL20" s="37">
        <v>14</v>
      </c>
      <c r="AM20" s="15">
        <f t="shared" si="36"/>
        <v>96</v>
      </c>
      <c r="AN20" s="15"/>
      <c r="AO20" s="34">
        <f t="shared" si="14"/>
        <v>-45688</v>
      </c>
      <c r="AP20" s="7"/>
      <c r="AQ20" s="7"/>
      <c r="AR20" s="7"/>
      <c r="AS20" s="7"/>
      <c r="AT20" s="7"/>
      <c r="AU20" s="3"/>
      <c r="AV20" s="31">
        <f t="shared" si="31"/>
        <v>45785</v>
      </c>
      <c r="AW20" s="31">
        <f t="shared" si="32"/>
        <v>46145</v>
      </c>
      <c r="AX20" s="38">
        <v>360</v>
      </c>
      <c r="AY20" s="15">
        <f t="shared" si="15"/>
        <v>456</v>
      </c>
      <c r="AZ20" s="15"/>
      <c r="BA20" s="7">
        <f t="shared" si="16"/>
        <v>-45689</v>
      </c>
      <c r="BB20" s="3"/>
      <c r="BC20" s="31">
        <f t="shared" si="33"/>
        <v>46146</v>
      </c>
      <c r="BD20" s="31">
        <f t="shared" si="34"/>
        <v>46146</v>
      </c>
      <c r="BE20" s="32">
        <v>0</v>
      </c>
      <c r="BF20" s="15">
        <f t="shared" si="17"/>
        <v>456</v>
      </c>
      <c r="BG20" s="15"/>
      <c r="BH20" s="34">
        <f t="shared" si="18"/>
        <v>-45690</v>
      </c>
      <c r="BI20" s="3"/>
      <c r="BJ20" s="31">
        <f t="shared" si="19"/>
        <v>46146</v>
      </c>
      <c r="BK20" s="31">
        <f t="shared" si="20"/>
        <v>46146</v>
      </c>
      <c r="BL20" s="32">
        <v>0</v>
      </c>
      <c r="BM20" s="15">
        <f t="shared" si="21"/>
        <v>456</v>
      </c>
      <c r="BN20" s="15"/>
      <c r="BO20" s="34">
        <f t="shared" si="22"/>
        <v>-45690</v>
      </c>
      <c r="BP20" s="3"/>
      <c r="BQ20" s="31">
        <f t="shared" si="23"/>
        <v>46146</v>
      </c>
      <c r="BR20" s="31">
        <f t="shared" si="24"/>
        <v>46153</v>
      </c>
      <c r="BS20" s="37">
        <v>7</v>
      </c>
      <c r="BT20" s="15">
        <f t="shared" si="25"/>
        <v>463</v>
      </c>
      <c r="BU20" s="15"/>
      <c r="BV20" s="7">
        <f t="shared" si="26"/>
        <v>-45690</v>
      </c>
      <c r="BW20" s="11"/>
      <c r="BX20" s="39">
        <v>46153</v>
      </c>
      <c r="BY20" s="7">
        <f t="shared" si="27"/>
        <v>-45690</v>
      </c>
      <c r="BZ20" s="2"/>
      <c r="CA20" t="s">
        <v>134</v>
      </c>
    </row>
    <row r="21" spans="1:79" x14ac:dyDescent="0.25">
      <c r="A21" s="21" t="s">
        <v>85</v>
      </c>
      <c r="B21" s="23"/>
      <c r="C21" s="36" t="s">
        <v>139</v>
      </c>
      <c r="D21" s="7"/>
      <c r="E21" s="30">
        <f t="shared" si="3"/>
        <v>45684</v>
      </c>
      <c r="F21" s="6"/>
      <c r="G21" s="6"/>
      <c r="H21" s="34">
        <f t="shared" si="4"/>
        <v>-45684</v>
      </c>
      <c r="I21" s="3"/>
      <c r="J21" s="30">
        <f t="shared" si="5"/>
        <v>45685</v>
      </c>
      <c r="K21" s="30">
        <f t="shared" si="6"/>
        <v>45692</v>
      </c>
      <c r="L21" s="37">
        <v>7</v>
      </c>
      <c r="M21" s="6">
        <f t="shared" si="7"/>
        <v>7</v>
      </c>
      <c r="N21" s="6"/>
      <c r="O21" s="29">
        <f t="shared" si="8"/>
        <v>-45685</v>
      </c>
      <c r="P21" s="7"/>
      <c r="Q21" s="3"/>
      <c r="R21" s="30">
        <f t="shared" si="0"/>
        <v>45693</v>
      </c>
      <c r="S21" s="30">
        <f t="shared" si="9"/>
        <v>45723</v>
      </c>
      <c r="T21" s="37">
        <v>30</v>
      </c>
      <c r="U21" s="6">
        <f t="shared" si="10"/>
        <v>37</v>
      </c>
      <c r="V21" s="6"/>
      <c r="W21" s="29">
        <f t="shared" si="11"/>
        <v>-45686</v>
      </c>
      <c r="X21" s="3"/>
      <c r="Y21" s="31"/>
      <c r="Z21" s="7"/>
      <c r="AA21" s="6"/>
      <c r="AB21" s="25"/>
      <c r="AC21" s="31">
        <f t="shared" si="28"/>
        <v>45724</v>
      </c>
      <c r="AD21" s="31">
        <f t="shared" si="29"/>
        <v>45769</v>
      </c>
      <c r="AE21" s="37">
        <v>45</v>
      </c>
      <c r="AF21" s="15">
        <f t="shared" si="12"/>
        <v>82</v>
      </c>
      <c r="AG21" s="15"/>
      <c r="AH21" s="34">
        <f t="shared" si="13"/>
        <v>-45687</v>
      </c>
      <c r="AI21" s="3"/>
      <c r="AJ21" s="31">
        <f t="shared" si="30"/>
        <v>45770</v>
      </c>
      <c r="AK21" s="31">
        <f t="shared" si="35"/>
        <v>45784</v>
      </c>
      <c r="AL21" s="37">
        <v>14</v>
      </c>
      <c r="AM21" s="15">
        <f t="shared" si="36"/>
        <v>96</v>
      </c>
      <c r="AN21" s="15"/>
      <c r="AO21" s="34">
        <f t="shared" si="14"/>
        <v>-45688</v>
      </c>
      <c r="AP21" s="7"/>
      <c r="AQ21" s="7"/>
      <c r="AR21" s="7"/>
      <c r="AS21" s="7"/>
      <c r="AT21" s="7"/>
      <c r="AU21" s="3"/>
      <c r="AV21" s="31">
        <f t="shared" si="31"/>
        <v>45785</v>
      </c>
      <c r="AW21" s="31">
        <f t="shared" si="32"/>
        <v>46145</v>
      </c>
      <c r="AX21" s="38">
        <v>360</v>
      </c>
      <c r="AY21" s="15">
        <f t="shared" si="15"/>
        <v>456</v>
      </c>
      <c r="AZ21" s="15"/>
      <c r="BA21" s="7">
        <f t="shared" si="16"/>
        <v>-45689</v>
      </c>
      <c r="BB21" s="3"/>
      <c r="BC21" s="31">
        <f t="shared" si="33"/>
        <v>46146</v>
      </c>
      <c r="BD21" s="31">
        <f t="shared" si="34"/>
        <v>46146</v>
      </c>
      <c r="BE21" s="32">
        <v>0</v>
      </c>
      <c r="BF21" s="15">
        <f t="shared" si="17"/>
        <v>456</v>
      </c>
      <c r="BG21" s="15"/>
      <c r="BH21" s="34">
        <f t="shared" si="18"/>
        <v>-45690</v>
      </c>
      <c r="BI21" s="3"/>
      <c r="BJ21" s="31">
        <f t="shared" si="19"/>
        <v>46146</v>
      </c>
      <c r="BK21" s="31">
        <f t="shared" si="20"/>
        <v>46146</v>
      </c>
      <c r="BL21" s="32">
        <v>0</v>
      </c>
      <c r="BM21" s="15">
        <f t="shared" si="21"/>
        <v>456</v>
      </c>
      <c r="BN21" s="15"/>
      <c r="BO21" s="34">
        <f t="shared" si="22"/>
        <v>-45690</v>
      </c>
      <c r="BP21" s="3"/>
      <c r="BQ21" s="31">
        <f t="shared" si="23"/>
        <v>46146</v>
      </c>
      <c r="BR21" s="31">
        <f t="shared" si="24"/>
        <v>46153</v>
      </c>
      <c r="BS21" s="37">
        <v>7</v>
      </c>
      <c r="BT21" s="15">
        <f t="shared" si="25"/>
        <v>463</v>
      </c>
      <c r="BU21" s="15"/>
      <c r="BV21" s="7">
        <f t="shared" si="26"/>
        <v>-45690</v>
      </c>
      <c r="BW21" s="11"/>
      <c r="BX21" s="39">
        <v>46153</v>
      </c>
      <c r="BY21" s="7">
        <f t="shared" si="27"/>
        <v>-45690</v>
      </c>
      <c r="BZ21" s="2"/>
      <c r="CA21" t="s">
        <v>134</v>
      </c>
    </row>
    <row r="22" spans="1:79" x14ac:dyDescent="0.25">
      <c r="A22" s="21" t="s">
        <v>85</v>
      </c>
      <c r="B22" s="23"/>
      <c r="C22" s="36" t="s">
        <v>140</v>
      </c>
      <c r="D22" s="7"/>
      <c r="E22" s="30">
        <f t="shared" si="3"/>
        <v>45780</v>
      </c>
      <c r="F22" s="6"/>
      <c r="G22" s="6"/>
      <c r="H22" s="34">
        <f t="shared" si="4"/>
        <v>-45780</v>
      </c>
      <c r="I22" s="3"/>
      <c r="J22" s="30">
        <f t="shared" si="5"/>
        <v>45781</v>
      </c>
      <c r="K22" s="30">
        <f t="shared" si="6"/>
        <v>45788</v>
      </c>
      <c r="L22" s="37">
        <v>7</v>
      </c>
      <c r="M22" s="6">
        <f t="shared" si="7"/>
        <v>7</v>
      </c>
      <c r="N22" s="6"/>
      <c r="O22" s="29">
        <f t="shared" si="8"/>
        <v>-45781</v>
      </c>
      <c r="P22" s="7"/>
      <c r="Q22" s="3"/>
      <c r="R22" s="30">
        <f t="shared" si="0"/>
        <v>45789</v>
      </c>
      <c r="S22" s="30">
        <f t="shared" si="9"/>
        <v>45819</v>
      </c>
      <c r="T22" s="37">
        <v>30</v>
      </c>
      <c r="U22" s="6">
        <f t="shared" si="10"/>
        <v>37</v>
      </c>
      <c r="V22" s="6"/>
      <c r="W22" s="29">
        <f t="shared" si="11"/>
        <v>-45782</v>
      </c>
      <c r="X22" s="3"/>
      <c r="Y22" s="31"/>
      <c r="Z22" s="7"/>
      <c r="AA22" s="6"/>
      <c r="AB22" s="25"/>
      <c r="AC22" s="31">
        <f t="shared" si="28"/>
        <v>45820</v>
      </c>
      <c r="AD22" s="31">
        <f t="shared" si="29"/>
        <v>45865</v>
      </c>
      <c r="AE22" s="37">
        <v>45</v>
      </c>
      <c r="AF22" s="15">
        <f t="shared" si="12"/>
        <v>82</v>
      </c>
      <c r="AG22" s="15"/>
      <c r="AH22" s="34">
        <f t="shared" si="13"/>
        <v>-45783</v>
      </c>
      <c r="AI22" s="3"/>
      <c r="AJ22" s="31">
        <f t="shared" si="30"/>
        <v>45866</v>
      </c>
      <c r="AK22" s="31">
        <f t="shared" si="35"/>
        <v>45880</v>
      </c>
      <c r="AL22" s="37">
        <v>14</v>
      </c>
      <c r="AM22" s="15">
        <f t="shared" si="36"/>
        <v>96</v>
      </c>
      <c r="AN22" s="15"/>
      <c r="AO22" s="34">
        <f t="shared" si="14"/>
        <v>-45784</v>
      </c>
      <c r="AP22" s="7"/>
      <c r="AQ22" s="7"/>
      <c r="AR22" s="7"/>
      <c r="AS22" s="7"/>
      <c r="AT22" s="7"/>
      <c r="AU22" s="3"/>
      <c r="AV22" s="31">
        <f t="shared" si="31"/>
        <v>45881</v>
      </c>
      <c r="AW22" s="31">
        <f t="shared" si="32"/>
        <v>46161</v>
      </c>
      <c r="AX22" s="38">
        <v>280</v>
      </c>
      <c r="AY22" s="15">
        <f t="shared" si="15"/>
        <v>376</v>
      </c>
      <c r="AZ22" s="15"/>
      <c r="BA22" s="7">
        <f t="shared" si="16"/>
        <v>-45785</v>
      </c>
      <c r="BB22" s="3"/>
      <c r="BC22" s="31">
        <f t="shared" si="33"/>
        <v>46162</v>
      </c>
      <c r="BD22" s="31">
        <f t="shared" si="34"/>
        <v>46162</v>
      </c>
      <c r="BE22" s="32">
        <v>0</v>
      </c>
      <c r="BF22" s="15">
        <f t="shared" si="17"/>
        <v>376</v>
      </c>
      <c r="BG22" s="15"/>
      <c r="BH22" s="34">
        <f t="shared" si="18"/>
        <v>-45786</v>
      </c>
      <c r="BI22" s="3"/>
      <c r="BJ22" s="31">
        <f t="shared" si="19"/>
        <v>46162</v>
      </c>
      <c r="BK22" s="31">
        <f t="shared" si="20"/>
        <v>46162</v>
      </c>
      <c r="BL22" s="32">
        <v>0</v>
      </c>
      <c r="BM22" s="15">
        <f t="shared" si="21"/>
        <v>376</v>
      </c>
      <c r="BN22" s="15"/>
      <c r="BO22" s="34">
        <f t="shared" si="22"/>
        <v>-45786</v>
      </c>
      <c r="BP22" s="3"/>
      <c r="BQ22" s="31">
        <f t="shared" si="23"/>
        <v>46162</v>
      </c>
      <c r="BR22" s="31">
        <f t="shared" si="24"/>
        <v>46169</v>
      </c>
      <c r="BS22" s="37">
        <v>7</v>
      </c>
      <c r="BT22" s="15">
        <f t="shared" si="25"/>
        <v>383</v>
      </c>
      <c r="BU22" s="15"/>
      <c r="BV22" s="7">
        <f t="shared" si="26"/>
        <v>-45786</v>
      </c>
      <c r="BW22" s="11"/>
      <c r="BX22" s="39">
        <v>46169</v>
      </c>
      <c r="BY22" s="7">
        <f t="shared" si="27"/>
        <v>-45786</v>
      </c>
      <c r="BZ22" s="2"/>
      <c r="CA22" t="s">
        <v>137</v>
      </c>
    </row>
    <row r="23" spans="1:79" x14ac:dyDescent="0.25">
      <c r="A23" s="21" t="s">
        <v>85</v>
      </c>
      <c r="B23" s="23"/>
      <c r="C23" s="36" t="s">
        <v>141</v>
      </c>
      <c r="D23" s="7"/>
      <c r="E23" s="30">
        <f t="shared" si="3"/>
        <v>45744</v>
      </c>
      <c r="F23" s="6"/>
      <c r="G23" s="6"/>
      <c r="H23" s="34">
        <f t="shared" si="4"/>
        <v>-45744</v>
      </c>
      <c r="I23" s="3"/>
      <c r="J23" s="30">
        <f t="shared" si="5"/>
        <v>45745</v>
      </c>
      <c r="K23" s="30">
        <f t="shared" si="6"/>
        <v>45752</v>
      </c>
      <c r="L23" s="37">
        <v>7</v>
      </c>
      <c r="M23" s="6">
        <f t="shared" si="7"/>
        <v>7</v>
      </c>
      <c r="N23" s="6"/>
      <c r="O23" s="29">
        <f t="shared" si="8"/>
        <v>-45745</v>
      </c>
      <c r="P23" s="7"/>
      <c r="Q23" s="3"/>
      <c r="R23" s="30">
        <f t="shared" si="0"/>
        <v>45753</v>
      </c>
      <c r="S23" s="30">
        <f t="shared" si="9"/>
        <v>45783</v>
      </c>
      <c r="T23" s="37">
        <v>30</v>
      </c>
      <c r="U23" s="6">
        <f t="shared" si="10"/>
        <v>37</v>
      </c>
      <c r="V23" s="6"/>
      <c r="W23" s="29">
        <f t="shared" si="11"/>
        <v>-45746</v>
      </c>
      <c r="X23" s="3"/>
      <c r="Y23" s="31"/>
      <c r="Z23" s="7"/>
      <c r="AA23" s="6"/>
      <c r="AB23" s="25"/>
      <c r="AC23" s="31">
        <f t="shared" si="28"/>
        <v>45784</v>
      </c>
      <c r="AD23" s="31">
        <f t="shared" si="29"/>
        <v>45829</v>
      </c>
      <c r="AE23" s="37">
        <v>45</v>
      </c>
      <c r="AF23" s="15">
        <f t="shared" si="12"/>
        <v>82</v>
      </c>
      <c r="AG23" s="15"/>
      <c r="AH23" s="34">
        <f t="shared" si="13"/>
        <v>-45747</v>
      </c>
      <c r="AI23" s="3"/>
      <c r="AJ23" s="31">
        <f t="shared" si="30"/>
        <v>45830</v>
      </c>
      <c r="AK23" s="31">
        <f t="shared" si="35"/>
        <v>45844</v>
      </c>
      <c r="AL23" s="37">
        <v>14</v>
      </c>
      <c r="AM23" s="15">
        <f t="shared" si="36"/>
        <v>96</v>
      </c>
      <c r="AN23" s="15"/>
      <c r="AO23" s="34">
        <f t="shared" si="14"/>
        <v>-45748</v>
      </c>
      <c r="AP23" s="7"/>
      <c r="AQ23" s="7"/>
      <c r="AR23" s="7"/>
      <c r="AS23" s="7"/>
      <c r="AT23" s="7"/>
      <c r="AU23" s="3"/>
      <c r="AV23" s="31">
        <f t="shared" si="31"/>
        <v>45845</v>
      </c>
      <c r="AW23" s="31">
        <f t="shared" si="32"/>
        <v>46145</v>
      </c>
      <c r="AX23" s="38">
        <v>300</v>
      </c>
      <c r="AY23" s="15">
        <f t="shared" si="15"/>
        <v>396</v>
      </c>
      <c r="AZ23" s="15"/>
      <c r="BA23" s="7">
        <f t="shared" si="16"/>
        <v>-45749</v>
      </c>
      <c r="BB23" s="3"/>
      <c r="BC23" s="31">
        <f t="shared" si="33"/>
        <v>46146</v>
      </c>
      <c r="BD23" s="31">
        <f t="shared" si="34"/>
        <v>46146</v>
      </c>
      <c r="BE23" s="32">
        <v>0</v>
      </c>
      <c r="BF23" s="15">
        <f t="shared" si="17"/>
        <v>396</v>
      </c>
      <c r="BG23" s="15"/>
      <c r="BH23" s="34">
        <f t="shared" si="18"/>
        <v>-45750</v>
      </c>
      <c r="BI23" s="3"/>
      <c r="BJ23" s="31">
        <f t="shared" si="19"/>
        <v>46146</v>
      </c>
      <c r="BK23" s="31">
        <f t="shared" si="20"/>
        <v>46146</v>
      </c>
      <c r="BL23" s="32">
        <v>0</v>
      </c>
      <c r="BM23" s="15">
        <f t="shared" si="21"/>
        <v>396</v>
      </c>
      <c r="BN23" s="15"/>
      <c r="BO23" s="34">
        <f t="shared" si="22"/>
        <v>-45750</v>
      </c>
      <c r="BP23" s="3"/>
      <c r="BQ23" s="31">
        <f t="shared" si="23"/>
        <v>46146</v>
      </c>
      <c r="BR23" s="31">
        <f t="shared" si="24"/>
        <v>46153</v>
      </c>
      <c r="BS23" s="37">
        <v>7</v>
      </c>
      <c r="BT23" s="15">
        <f t="shared" si="25"/>
        <v>403</v>
      </c>
      <c r="BU23" s="15"/>
      <c r="BV23" s="7">
        <f t="shared" si="26"/>
        <v>-45750</v>
      </c>
      <c r="BW23" s="11"/>
      <c r="BX23" s="39">
        <v>46153</v>
      </c>
      <c r="BY23" s="7">
        <f t="shared" si="27"/>
        <v>-45750</v>
      </c>
      <c r="BZ23" s="2"/>
      <c r="CA23" t="s">
        <v>134</v>
      </c>
    </row>
    <row r="24" spans="1:79" x14ac:dyDescent="0.25">
      <c r="A24" s="21" t="s">
        <v>85</v>
      </c>
      <c r="B24" s="23"/>
      <c r="C24" s="36" t="s">
        <v>142</v>
      </c>
      <c r="D24" s="7"/>
      <c r="E24" s="30">
        <f t="shared" si="3"/>
        <v>45787</v>
      </c>
      <c r="F24" s="6"/>
      <c r="G24" s="6"/>
      <c r="H24" s="34">
        <f t="shared" si="4"/>
        <v>-45787</v>
      </c>
      <c r="I24" s="3"/>
      <c r="J24" s="30">
        <f t="shared" si="5"/>
        <v>45788</v>
      </c>
      <c r="K24" s="30">
        <f t="shared" si="6"/>
        <v>45795</v>
      </c>
      <c r="L24" s="37">
        <v>7</v>
      </c>
      <c r="M24" s="6">
        <f t="shared" si="7"/>
        <v>7</v>
      </c>
      <c r="N24" s="6"/>
      <c r="O24" s="29">
        <f t="shared" si="8"/>
        <v>-45788</v>
      </c>
      <c r="P24" s="7"/>
      <c r="Q24" s="3"/>
      <c r="R24" s="30">
        <f t="shared" si="0"/>
        <v>45796</v>
      </c>
      <c r="S24" s="30">
        <f t="shared" si="9"/>
        <v>45826</v>
      </c>
      <c r="T24" s="37">
        <v>30</v>
      </c>
      <c r="U24" s="6">
        <f t="shared" si="10"/>
        <v>37</v>
      </c>
      <c r="V24" s="6"/>
      <c r="W24" s="29">
        <f t="shared" si="11"/>
        <v>-45789</v>
      </c>
      <c r="X24" s="3"/>
      <c r="Y24" s="31"/>
      <c r="Z24" s="7"/>
      <c r="AA24" s="6"/>
      <c r="AB24" s="25"/>
      <c r="AC24" s="31">
        <f t="shared" si="28"/>
        <v>45827</v>
      </c>
      <c r="AD24" s="31">
        <f t="shared" si="29"/>
        <v>45872</v>
      </c>
      <c r="AE24" s="37">
        <v>45</v>
      </c>
      <c r="AF24" s="15">
        <f t="shared" si="12"/>
        <v>82</v>
      </c>
      <c r="AG24" s="15"/>
      <c r="AH24" s="34">
        <f t="shared" si="13"/>
        <v>-45790</v>
      </c>
      <c r="AI24" s="3"/>
      <c r="AJ24" s="31">
        <f t="shared" si="30"/>
        <v>45873</v>
      </c>
      <c r="AK24" s="31">
        <f t="shared" si="35"/>
        <v>45887</v>
      </c>
      <c r="AL24" s="37">
        <v>14</v>
      </c>
      <c r="AM24" s="15">
        <f t="shared" si="36"/>
        <v>96</v>
      </c>
      <c r="AN24" s="15"/>
      <c r="AO24" s="34">
        <f t="shared" si="14"/>
        <v>-45791</v>
      </c>
      <c r="AP24" s="7"/>
      <c r="AQ24" s="7"/>
      <c r="AR24" s="7"/>
      <c r="AS24" s="7"/>
      <c r="AT24" s="7"/>
      <c r="AU24" s="3"/>
      <c r="AV24" s="31">
        <f t="shared" si="31"/>
        <v>45888</v>
      </c>
      <c r="AW24" s="31">
        <f t="shared" si="32"/>
        <v>46138</v>
      </c>
      <c r="AX24" s="38">
        <v>250</v>
      </c>
      <c r="AY24" s="15">
        <f t="shared" si="15"/>
        <v>346</v>
      </c>
      <c r="AZ24" s="15"/>
      <c r="BA24" s="7">
        <f t="shared" si="16"/>
        <v>-45792</v>
      </c>
      <c r="BB24" s="3"/>
      <c r="BC24" s="31">
        <f t="shared" si="33"/>
        <v>46139</v>
      </c>
      <c r="BD24" s="31">
        <f t="shared" si="34"/>
        <v>46139</v>
      </c>
      <c r="BE24" s="32">
        <v>0</v>
      </c>
      <c r="BF24" s="15">
        <f t="shared" si="17"/>
        <v>346</v>
      </c>
      <c r="BG24" s="15"/>
      <c r="BH24" s="34">
        <f t="shared" si="18"/>
        <v>-45793</v>
      </c>
      <c r="BI24" s="3"/>
      <c r="BJ24" s="31">
        <f t="shared" si="19"/>
        <v>46139</v>
      </c>
      <c r="BK24" s="31">
        <f t="shared" si="20"/>
        <v>46139</v>
      </c>
      <c r="BL24" s="32">
        <v>0</v>
      </c>
      <c r="BM24" s="15">
        <f t="shared" si="21"/>
        <v>346</v>
      </c>
      <c r="BN24" s="15"/>
      <c r="BO24" s="34">
        <f t="shared" si="22"/>
        <v>-45793</v>
      </c>
      <c r="BP24" s="3"/>
      <c r="BQ24" s="31">
        <f t="shared" si="23"/>
        <v>46139</v>
      </c>
      <c r="BR24" s="31">
        <f t="shared" si="24"/>
        <v>46169</v>
      </c>
      <c r="BS24" s="37">
        <v>30</v>
      </c>
      <c r="BT24" s="15">
        <f t="shared" si="25"/>
        <v>376</v>
      </c>
      <c r="BU24" s="15"/>
      <c r="BV24" s="7">
        <f t="shared" si="26"/>
        <v>-45793</v>
      </c>
      <c r="BW24" s="11"/>
      <c r="BX24" s="39">
        <v>46169</v>
      </c>
      <c r="BY24" s="7">
        <f t="shared" si="27"/>
        <v>-45793</v>
      </c>
      <c r="BZ24" s="2"/>
      <c r="CA24" t="s">
        <v>137</v>
      </c>
    </row>
    <row r="25" spans="1:79" x14ac:dyDescent="0.25">
      <c r="A25" s="21" t="s">
        <v>85</v>
      </c>
      <c r="B25" s="23"/>
      <c r="C25" s="36" t="s">
        <v>143</v>
      </c>
      <c r="D25" s="7"/>
      <c r="E25" s="30">
        <f t="shared" si="3"/>
        <v>45684</v>
      </c>
      <c r="F25" s="6"/>
      <c r="G25" s="6"/>
      <c r="H25" s="34">
        <f t="shared" si="4"/>
        <v>-45684</v>
      </c>
      <c r="I25" s="3"/>
      <c r="J25" s="30">
        <f t="shared" si="5"/>
        <v>45685</v>
      </c>
      <c r="K25" s="30">
        <f t="shared" si="6"/>
        <v>45692</v>
      </c>
      <c r="L25" s="37">
        <v>7</v>
      </c>
      <c r="M25" s="6">
        <f t="shared" si="7"/>
        <v>7</v>
      </c>
      <c r="N25" s="6"/>
      <c r="O25" s="29">
        <f t="shared" si="8"/>
        <v>-45685</v>
      </c>
      <c r="P25" s="7"/>
      <c r="Q25" s="3"/>
      <c r="R25" s="30">
        <f t="shared" si="0"/>
        <v>45693</v>
      </c>
      <c r="S25" s="30">
        <f t="shared" si="9"/>
        <v>45723</v>
      </c>
      <c r="T25" s="37">
        <v>30</v>
      </c>
      <c r="U25" s="6">
        <f t="shared" si="10"/>
        <v>37</v>
      </c>
      <c r="V25" s="6"/>
      <c r="W25" s="29">
        <f t="shared" si="11"/>
        <v>-45686</v>
      </c>
      <c r="X25" s="3"/>
      <c r="Y25" s="31"/>
      <c r="Z25" s="7"/>
      <c r="AA25" s="6"/>
      <c r="AB25" s="25"/>
      <c r="AC25" s="31">
        <f t="shared" si="28"/>
        <v>45724</v>
      </c>
      <c r="AD25" s="31">
        <f t="shared" si="29"/>
        <v>45769</v>
      </c>
      <c r="AE25" s="37">
        <v>45</v>
      </c>
      <c r="AF25" s="15">
        <f t="shared" si="12"/>
        <v>82</v>
      </c>
      <c r="AG25" s="15"/>
      <c r="AH25" s="34">
        <f t="shared" si="13"/>
        <v>-45687</v>
      </c>
      <c r="AI25" s="3"/>
      <c r="AJ25" s="31">
        <f t="shared" si="30"/>
        <v>45770</v>
      </c>
      <c r="AK25" s="31">
        <f t="shared" si="35"/>
        <v>45784</v>
      </c>
      <c r="AL25" s="37">
        <v>14</v>
      </c>
      <c r="AM25" s="15">
        <f t="shared" si="36"/>
        <v>96</v>
      </c>
      <c r="AN25" s="15"/>
      <c r="AO25" s="34">
        <f t="shared" si="14"/>
        <v>-45688</v>
      </c>
      <c r="AP25" s="7"/>
      <c r="AQ25" s="7"/>
      <c r="AR25" s="7"/>
      <c r="AS25" s="7"/>
      <c r="AT25" s="7"/>
      <c r="AU25" s="3"/>
      <c r="AV25" s="31">
        <f t="shared" si="31"/>
        <v>45785</v>
      </c>
      <c r="AW25" s="31">
        <f t="shared" si="32"/>
        <v>46145</v>
      </c>
      <c r="AX25" s="38">
        <v>360</v>
      </c>
      <c r="AY25" s="15">
        <f t="shared" si="15"/>
        <v>456</v>
      </c>
      <c r="AZ25" s="15"/>
      <c r="BA25" s="7">
        <f t="shared" si="16"/>
        <v>-45689</v>
      </c>
      <c r="BB25" s="3"/>
      <c r="BC25" s="31">
        <f t="shared" si="33"/>
        <v>46146</v>
      </c>
      <c r="BD25" s="31">
        <f t="shared" si="34"/>
        <v>46146</v>
      </c>
      <c r="BE25" s="32">
        <v>0</v>
      </c>
      <c r="BF25" s="15">
        <f t="shared" si="17"/>
        <v>456</v>
      </c>
      <c r="BG25" s="15"/>
      <c r="BH25" s="34">
        <f t="shared" si="18"/>
        <v>-45690</v>
      </c>
      <c r="BI25" s="3"/>
      <c r="BJ25" s="31">
        <f t="shared" si="19"/>
        <v>46146</v>
      </c>
      <c r="BK25" s="31">
        <f t="shared" si="20"/>
        <v>46146</v>
      </c>
      <c r="BL25" s="32">
        <v>0</v>
      </c>
      <c r="BM25" s="15">
        <f t="shared" si="21"/>
        <v>456</v>
      </c>
      <c r="BN25" s="15"/>
      <c r="BO25" s="34">
        <f t="shared" si="22"/>
        <v>-45690</v>
      </c>
      <c r="BP25" s="3"/>
      <c r="BQ25" s="31">
        <f t="shared" si="23"/>
        <v>46146</v>
      </c>
      <c r="BR25" s="31">
        <f t="shared" si="24"/>
        <v>46153</v>
      </c>
      <c r="BS25" s="37">
        <v>7</v>
      </c>
      <c r="BT25" s="15">
        <f t="shared" si="25"/>
        <v>463</v>
      </c>
      <c r="BU25" s="15"/>
      <c r="BV25" s="7">
        <f t="shared" si="26"/>
        <v>-45690</v>
      </c>
      <c r="BW25" s="11"/>
      <c r="BX25" s="39">
        <v>46153</v>
      </c>
      <c r="BY25" s="7">
        <f t="shared" si="27"/>
        <v>-45690</v>
      </c>
      <c r="BZ25" s="2"/>
      <c r="CA25" t="s">
        <v>134</v>
      </c>
    </row>
    <row r="26" spans="1:79" x14ac:dyDescent="0.25">
      <c r="A26" s="21" t="s">
        <v>85</v>
      </c>
      <c r="B26" s="23"/>
      <c r="C26" s="36" t="s">
        <v>144</v>
      </c>
      <c r="D26" s="7"/>
      <c r="E26" s="30">
        <f t="shared" si="3"/>
        <v>45684</v>
      </c>
      <c r="F26" s="6"/>
      <c r="G26" s="6"/>
      <c r="H26" s="34">
        <f t="shared" si="4"/>
        <v>-45684</v>
      </c>
      <c r="I26" s="3"/>
      <c r="J26" s="30">
        <f t="shared" si="5"/>
        <v>45685</v>
      </c>
      <c r="K26" s="30">
        <f t="shared" si="6"/>
        <v>45692</v>
      </c>
      <c r="L26" s="37">
        <v>7</v>
      </c>
      <c r="M26" s="6">
        <f t="shared" si="7"/>
        <v>7</v>
      </c>
      <c r="N26" s="6"/>
      <c r="O26" s="29">
        <f t="shared" si="8"/>
        <v>-45685</v>
      </c>
      <c r="P26" s="7"/>
      <c r="Q26" s="3"/>
      <c r="R26" s="30">
        <f t="shared" si="0"/>
        <v>45693</v>
      </c>
      <c r="S26" s="30">
        <f t="shared" si="9"/>
        <v>45723</v>
      </c>
      <c r="T26" s="37">
        <v>30</v>
      </c>
      <c r="U26" s="6">
        <f t="shared" si="10"/>
        <v>37</v>
      </c>
      <c r="V26" s="6"/>
      <c r="W26" s="29">
        <f t="shared" si="11"/>
        <v>-45686</v>
      </c>
      <c r="X26" s="3"/>
      <c r="Y26" s="31"/>
      <c r="Z26" s="7"/>
      <c r="AA26" s="6"/>
      <c r="AB26" s="25"/>
      <c r="AC26" s="31">
        <f t="shared" si="28"/>
        <v>45724</v>
      </c>
      <c r="AD26" s="31">
        <f t="shared" si="29"/>
        <v>45769</v>
      </c>
      <c r="AE26" s="37">
        <v>45</v>
      </c>
      <c r="AF26" s="15">
        <f t="shared" si="12"/>
        <v>82</v>
      </c>
      <c r="AG26" s="15"/>
      <c r="AH26" s="34">
        <f t="shared" si="13"/>
        <v>-45687</v>
      </c>
      <c r="AI26" s="3"/>
      <c r="AJ26" s="31">
        <f t="shared" si="30"/>
        <v>45770</v>
      </c>
      <c r="AK26" s="31">
        <f t="shared" si="35"/>
        <v>45784</v>
      </c>
      <c r="AL26" s="37">
        <v>14</v>
      </c>
      <c r="AM26" s="15">
        <f t="shared" si="36"/>
        <v>96</v>
      </c>
      <c r="AN26" s="15"/>
      <c r="AO26" s="34">
        <f t="shared" si="14"/>
        <v>-45688</v>
      </c>
      <c r="AP26" s="7"/>
      <c r="AQ26" s="7"/>
      <c r="AR26" s="7"/>
      <c r="AS26" s="7"/>
      <c r="AT26" s="7"/>
      <c r="AU26" s="3"/>
      <c r="AV26" s="31">
        <f t="shared" si="31"/>
        <v>45785</v>
      </c>
      <c r="AW26" s="31">
        <f t="shared" si="32"/>
        <v>46145</v>
      </c>
      <c r="AX26" s="38">
        <v>360</v>
      </c>
      <c r="AY26" s="15">
        <f t="shared" si="15"/>
        <v>456</v>
      </c>
      <c r="AZ26" s="15"/>
      <c r="BA26" s="7">
        <f t="shared" si="16"/>
        <v>-45689</v>
      </c>
      <c r="BB26" s="3"/>
      <c r="BC26" s="31">
        <f t="shared" si="33"/>
        <v>46146</v>
      </c>
      <c r="BD26" s="31">
        <f t="shared" si="34"/>
        <v>46146</v>
      </c>
      <c r="BE26" s="32">
        <v>0</v>
      </c>
      <c r="BF26" s="15">
        <f t="shared" si="17"/>
        <v>456</v>
      </c>
      <c r="BG26" s="15"/>
      <c r="BH26" s="34">
        <f t="shared" si="18"/>
        <v>-45690</v>
      </c>
      <c r="BI26" s="3"/>
      <c r="BJ26" s="31">
        <f t="shared" si="19"/>
        <v>46146</v>
      </c>
      <c r="BK26" s="31">
        <f t="shared" si="20"/>
        <v>46146</v>
      </c>
      <c r="BL26" s="32">
        <v>0</v>
      </c>
      <c r="BM26" s="15">
        <f t="shared" si="21"/>
        <v>456</v>
      </c>
      <c r="BN26" s="15"/>
      <c r="BO26" s="34">
        <f t="shared" si="22"/>
        <v>-45690</v>
      </c>
      <c r="BP26" s="3"/>
      <c r="BQ26" s="31">
        <f t="shared" si="23"/>
        <v>46146</v>
      </c>
      <c r="BR26" s="31">
        <f t="shared" si="24"/>
        <v>46153</v>
      </c>
      <c r="BS26" s="37">
        <v>7</v>
      </c>
      <c r="BT26" s="15">
        <f t="shared" si="25"/>
        <v>463</v>
      </c>
      <c r="BU26" s="15"/>
      <c r="BV26" s="7">
        <f t="shared" si="26"/>
        <v>-45690</v>
      </c>
      <c r="BW26" s="11"/>
      <c r="BX26" s="39">
        <v>46153</v>
      </c>
      <c r="BY26" s="7">
        <f t="shared" si="27"/>
        <v>-45690</v>
      </c>
      <c r="BZ26" s="2"/>
      <c r="CA26" t="s">
        <v>134</v>
      </c>
    </row>
    <row r="27" spans="1:79" x14ac:dyDescent="0.25">
      <c r="A27" s="21" t="s">
        <v>85</v>
      </c>
      <c r="B27" s="23"/>
      <c r="C27" s="36" t="s">
        <v>145</v>
      </c>
      <c r="D27" s="7"/>
      <c r="E27" s="30">
        <f t="shared" si="3"/>
        <v>45757</v>
      </c>
      <c r="F27" s="6"/>
      <c r="G27" s="6"/>
      <c r="H27" s="34">
        <f t="shared" si="4"/>
        <v>-45757</v>
      </c>
      <c r="I27" s="3"/>
      <c r="J27" s="30">
        <f t="shared" si="5"/>
        <v>45758</v>
      </c>
      <c r="K27" s="30">
        <f t="shared" si="6"/>
        <v>45765</v>
      </c>
      <c r="L27" s="37">
        <v>7</v>
      </c>
      <c r="M27" s="6">
        <f t="shared" si="7"/>
        <v>7</v>
      </c>
      <c r="N27" s="6"/>
      <c r="O27" s="29">
        <f t="shared" si="8"/>
        <v>-45758</v>
      </c>
      <c r="P27" s="7"/>
      <c r="Q27" s="3"/>
      <c r="R27" s="30">
        <f t="shared" si="0"/>
        <v>45766</v>
      </c>
      <c r="S27" s="30">
        <f t="shared" si="9"/>
        <v>45796</v>
      </c>
      <c r="T27" s="37">
        <v>30</v>
      </c>
      <c r="U27" s="6">
        <f t="shared" si="10"/>
        <v>37</v>
      </c>
      <c r="V27" s="6"/>
      <c r="W27" s="29">
        <f t="shared" si="11"/>
        <v>-45759</v>
      </c>
      <c r="X27" s="3"/>
      <c r="Y27" s="31"/>
      <c r="Z27" s="7"/>
      <c r="AA27" s="6"/>
      <c r="AB27" s="25"/>
      <c r="AC27" s="31">
        <f t="shared" si="28"/>
        <v>45797</v>
      </c>
      <c r="AD27" s="31">
        <f t="shared" si="29"/>
        <v>45842</v>
      </c>
      <c r="AE27" s="37">
        <v>45</v>
      </c>
      <c r="AF27" s="15">
        <f t="shared" si="12"/>
        <v>82</v>
      </c>
      <c r="AG27" s="15"/>
      <c r="AH27" s="34">
        <f t="shared" si="13"/>
        <v>-45760</v>
      </c>
      <c r="AI27" s="3"/>
      <c r="AJ27" s="31">
        <f t="shared" si="30"/>
        <v>45843</v>
      </c>
      <c r="AK27" s="31">
        <f t="shared" si="35"/>
        <v>45857</v>
      </c>
      <c r="AL27" s="37">
        <v>14</v>
      </c>
      <c r="AM27" s="15">
        <f t="shared" si="36"/>
        <v>96</v>
      </c>
      <c r="AN27" s="15"/>
      <c r="AO27" s="34">
        <f t="shared" si="14"/>
        <v>-45761</v>
      </c>
      <c r="AP27" s="7"/>
      <c r="AQ27" s="7"/>
      <c r="AR27" s="7"/>
      <c r="AS27" s="7"/>
      <c r="AT27" s="7"/>
      <c r="AU27" s="3"/>
      <c r="AV27" s="31">
        <f t="shared" si="31"/>
        <v>45858</v>
      </c>
      <c r="AW27" s="31">
        <f t="shared" si="32"/>
        <v>46138</v>
      </c>
      <c r="AX27" s="38">
        <v>280</v>
      </c>
      <c r="AY27" s="15">
        <f t="shared" si="15"/>
        <v>376</v>
      </c>
      <c r="AZ27" s="15"/>
      <c r="BA27" s="7">
        <f t="shared" si="16"/>
        <v>-45762</v>
      </c>
      <c r="BB27" s="3"/>
      <c r="BC27" s="31">
        <f t="shared" si="33"/>
        <v>46139</v>
      </c>
      <c r="BD27" s="31">
        <f t="shared" si="34"/>
        <v>46139</v>
      </c>
      <c r="BE27" s="32">
        <v>0</v>
      </c>
      <c r="BF27" s="15">
        <f t="shared" si="17"/>
        <v>376</v>
      </c>
      <c r="BG27" s="15"/>
      <c r="BH27" s="34">
        <f t="shared" si="18"/>
        <v>-45763</v>
      </c>
      <c r="BI27" s="3"/>
      <c r="BJ27" s="31">
        <f t="shared" si="19"/>
        <v>46139</v>
      </c>
      <c r="BK27" s="31">
        <f t="shared" si="20"/>
        <v>46139</v>
      </c>
      <c r="BL27" s="32">
        <v>0</v>
      </c>
      <c r="BM27" s="15">
        <f t="shared" si="21"/>
        <v>376</v>
      </c>
      <c r="BN27" s="15"/>
      <c r="BO27" s="34">
        <f t="shared" si="22"/>
        <v>-45763</v>
      </c>
      <c r="BP27" s="3"/>
      <c r="BQ27" s="31">
        <f t="shared" si="23"/>
        <v>46139</v>
      </c>
      <c r="BR27" s="31">
        <f t="shared" si="24"/>
        <v>46169</v>
      </c>
      <c r="BS27" s="37">
        <v>30</v>
      </c>
      <c r="BT27" s="15">
        <f t="shared" si="25"/>
        <v>406</v>
      </c>
      <c r="BU27" s="15"/>
      <c r="BV27" s="7">
        <f t="shared" si="26"/>
        <v>-45763</v>
      </c>
      <c r="BW27" s="11"/>
      <c r="BX27" s="39">
        <v>46169</v>
      </c>
      <c r="BY27" s="7">
        <f t="shared" si="27"/>
        <v>-45763</v>
      </c>
      <c r="BZ27" s="2"/>
      <c r="CA27" t="s">
        <v>137</v>
      </c>
    </row>
    <row r="28" spans="1:79" x14ac:dyDescent="0.25">
      <c r="A28" s="21" t="s">
        <v>85</v>
      </c>
      <c r="B28" s="23"/>
      <c r="C28" s="36" t="s">
        <v>146</v>
      </c>
      <c r="D28" s="7"/>
      <c r="E28" s="30">
        <f t="shared" si="3"/>
        <v>45744</v>
      </c>
      <c r="F28" s="6"/>
      <c r="G28" s="6"/>
      <c r="H28" s="34">
        <f t="shared" si="4"/>
        <v>-45744</v>
      </c>
      <c r="I28" s="3"/>
      <c r="J28" s="30">
        <f t="shared" si="5"/>
        <v>45745</v>
      </c>
      <c r="K28" s="30">
        <f t="shared" si="6"/>
        <v>45752</v>
      </c>
      <c r="L28" s="37">
        <v>7</v>
      </c>
      <c r="M28" s="6">
        <f t="shared" si="7"/>
        <v>7</v>
      </c>
      <c r="N28" s="6"/>
      <c r="O28" s="29">
        <f t="shared" si="8"/>
        <v>-45745</v>
      </c>
      <c r="P28" s="7"/>
      <c r="Q28" s="3"/>
      <c r="R28" s="30">
        <f t="shared" si="0"/>
        <v>45753</v>
      </c>
      <c r="S28" s="30">
        <f t="shared" si="9"/>
        <v>45783</v>
      </c>
      <c r="T28" s="37">
        <v>30</v>
      </c>
      <c r="U28" s="6">
        <f t="shared" si="10"/>
        <v>37</v>
      </c>
      <c r="V28" s="6"/>
      <c r="W28" s="29">
        <f t="shared" si="11"/>
        <v>-45746</v>
      </c>
      <c r="X28" s="3"/>
      <c r="Y28" s="31"/>
      <c r="Z28" s="7"/>
      <c r="AA28" s="6"/>
      <c r="AB28" s="25"/>
      <c r="AC28" s="31">
        <f t="shared" si="28"/>
        <v>45784</v>
      </c>
      <c r="AD28" s="31">
        <f t="shared" si="29"/>
        <v>45829</v>
      </c>
      <c r="AE28" s="37">
        <v>45</v>
      </c>
      <c r="AF28" s="15">
        <f t="shared" si="12"/>
        <v>82</v>
      </c>
      <c r="AG28" s="15"/>
      <c r="AH28" s="34">
        <f t="shared" si="13"/>
        <v>-45747</v>
      </c>
      <c r="AI28" s="3"/>
      <c r="AJ28" s="31">
        <f t="shared" si="30"/>
        <v>45830</v>
      </c>
      <c r="AK28" s="31">
        <f t="shared" si="35"/>
        <v>45844</v>
      </c>
      <c r="AL28" s="37">
        <v>14</v>
      </c>
      <c r="AM28" s="15">
        <f t="shared" si="36"/>
        <v>96</v>
      </c>
      <c r="AN28" s="15"/>
      <c r="AO28" s="34">
        <f t="shared" si="14"/>
        <v>-45748</v>
      </c>
      <c r="AP28" s="7"/>
      <c r="AQ28" s="7"/>
      <c r="AR28" s="7"/>
      <c r="AS28" s="7"/>
      <c r="AT28" s="7"/>
      <c r="AU28" s="3"/>
      <c r="AV28" s="31">
        <f t="shared" si="31"/>
        <v>45845</v>
      </c>
      <c r="AW28" s="31">
        <f t="shared" si="32"/>
        <v>46145</v>
      </c>
      <c r="AX28" s="38">
        <v>300</v>
      </c>
      <c r="AY28" s="15">
        <f t="shared" si="15"/>
        <v>396</v>
      </c>
      <c r="AZ28" s="15"/>
      <c r="BA28" s="7">
        <f t="shared" si="16"/>
        <v>-45749</v>
      </c>
      <c r="BB28" s="3"/>
      <c r="BC28" s="31">
        <f t="shared" si="33"/>
        <v>46146</v>
      </c>
      <c r="BD28" s="31">
        <f t="shared" si="34"/>
        <v>46146</v>
      </c>
      <c r="BE28" s="32">
        <v>0</v>
      </c>
      <c r="BF28" s="15">
        <f t="shared" si="17"/>
        <v>396</v>
      </c>
      <c r="BG28" s="15"/>
      <c r="BH28" s="34">
        <f t="shared" si="18"/>
        <v>-45750</v>
      </c>
      <c r="BI28" s="3"/>
      <c r="BJ28" s="31">
        <f t="shared" si="19"/>
        <v>46146</v>
      </c>
      <c r="BK28" s="31">
        <f t="shared" si="20"/>
        <v>46146</v>
      </c>
      <c r="BL28" s="32">
        <v>0</v>
      </c>
      <c r="BM28" s="15">
        <f t="shared" si="21"/>
        <v>396</v>
      </c>
      <c r="BN28" s="15"/>
      <c r="BO28" s="34">
        <f t="shared" si="22"/>
        <v>-45750</v>
      </c>
      <c r="BP28" s="3"/>
      <c r="BQ28" s="31">
        <f t="shared" si="23"/>
        <v>46146</v>
      </c>
      <c r="BR28" s="31">
        <f t="shared" si="24"/>
        <v>46153</v>
      </c>
      <c r="BS28" s="37">
        <v>7</v>
      </c>
      <c r="BT28" s="15">
        <f t="shared" si="25"/>
        <v>403</v>
      </c>
      <c r="BU28" s="15"/>
      <c r="BV28" s="7">
        <f t="shared" si="26"/>
        <v>-45750</v>
      </c>
      <c r="BW28" s="11"/>
      <c r="BX28" s="39">
        <v>46153</v>
      </c>
      <c r="BY28" s="7">
        <f t="shared" si="27"/>
        <v>-45750</v>
      </c>
      <c r="BZ28" s="2"/>
      <c r="CA28" t="s">
        <v>134</v>
      </c>
    </row>
    <row r="29" spans="1:79" x14ac:dyDescent="0.25">
      <c r="A29" s="21" t="s">
        <v>85</v>
      </c>
      <c r="B29" s="23"/>
      <c r="C29" s="36" t="s">
        <v>147</v>
      </c>
      <c r="D29" s="7"/>
      <c r="E29" s="30">
        <f t="shared" si="3"/>
        <v>45820</v>
      </c>
      <c r="F29" s="6"/>
      <c r="G29" s="6"/>
      <c r="H29" s="34">
        <f t="shared" si="4"/>
        <v>-45820</v>
      </c>
      <c r="I29" s="3"/>
      <c r="J29" s="30">
        <f t="shared" si="5"/>
        <v>45821</v>
      </c>
      <c r="K29" s="30">
        <f t="shared" si="6"/>
        <v>45828</v>
      </c>
      <c r="L29" s="37">
        <v>7</v>
      </c>
      <c r="M29" s="6">
        <f t="shared" si="7"/>
        <v>7</v>
      </c>
      <c r="N29" s="6"/>
      <c r="O29" s="29">
        <f t="shared" si="8"/>
        <v>-45821</v>
      </c>
      <c r="P29" s="7"/>
      <c r="Q29" s="3"/>
      <c r="R29" s="30">
        <f t="shared" si="0"/>
        <v>45829</v>
      </c>
      <c r="S29" s="30">
        <f t="shared" si="9"/>
        <v>45859</v>
      </c>
      <c r="T29" s="37">
        <v>30</v>
      </c>
      <c r="U29" s="6">
        <f t="shared" si="10"/>
        <v>37</v>
      </c>
      <c r="V29" s="6"/>
      <c r="W29" s="29">
        <f t="shared" si="11"/>
        <v>-45822</v>
      </c>
      <c r="X29" s="3"/>
      <c r="Y29" s="31"/>
      <c r="Z29" s="7"/>
      <c r="AA29" s="6"/>
      <c r="AB29" s="25"/>
      <c r="AC29" s="31">
        <f t="shared" si="28"/>
        <v>45860</v>
      </c>
      <c r="AD29" s="31">
        <f t="shared" si="29"/>
        <v>45905</v>
      </c>
      <c r="AE29" s="37">
        <v>45</v>
      </c>
      <c r="AF29" s="15">
        <f t="shared" si="12"/>
        <v>82</v>
      </c>
      <c r="AG29" s="15"/>
      <c r="AH29" s="34">
        <f t="shared" si="13"/>
        <v>-45823</v>
      </c>
      <c r="AI29" s="3"/>
      <c r="AJ29" s="31">
        <f t="shared" si="30"/>
        <v>45906</v>
      </c>
      <c r="AK29" s="31">
        <f t="shared" si="35"/>
        <v>45920</v>
      </c>
      <c r="AL29" s="37">
        <v>14</v>
      </c>
      <c r="AM29" s="15">
        <f t="shared" si="36"/>
        <v>96</v>
      </c>
      <c r="AN29" s="15"/>
      <c r="AO29" s="34">
        <f t="shared" si="14"/>
        <v>-45824</v>
      </c>
      <c r="AP29" s="7"/>
      <c r="AQ29" s="7"/>
      <c r="AR29" s="7"/>
      <c r="AS29" s="7"/>
      <c r="AT29" s="7"/>
      <c r="AU29" s="3"/>
      <c r="AV29" s="31">
        <f t="shared" si="31"/>
        <v>45921</v>
      </c>
      <c r="AW29" s="31">
        <f t="shared" si="32"/>
        <v>46161</v>
      </c>
      <c r="AX29" s="38">
        <v>240</v>
      </c>
      <c r="AY29" s="15">
        <f t="shared" si="15"/>
        <v>336</v>
      </c>
      <c r="AZ29" s="15"/>
      <c r="BA29" s="7">
        <f t="shared" si="16"/>
        <v>-45825</v>
      </c>
      <c r="BB29" s="3"/>
      <c r="BC29" s="31">
        <f t="shared" si="33"/>
        <v>46162</v>
      </c>
      <c r="BD29" s="31">
        <f t="shared" si="34"/>
        <v>46162</v>
      </c>
      <c r="BE29" s="32">
        <v>0</v>
      </c>
      <c r="BF29" s="15">
        <f t="shared" si="17"/>
        <v>336</v>
      </c>
      <c r="BG29" s="15"/>
      <c r="BH29" s="34">
        <f t="shared" si="18"/>
        <v>-45826</v>
      </c>
      <c r="BI29" s="3"/>
      <c r="BJ29" s="31">
        <f t="shared" si="19"/>
        <v>46162</v>
      </c>
      <c r="BK29" s="31">
        <f t="shared" si="20"/>
        <v>46162</v>
      </c>
      <c r="BL29" s="32">
        <v>0</v>
      </c>
      <c r="BM29" s="15">
        <f t="shared" si="21"/>
        <v>336</v>
      </c>
      <c r="BN29" s="15"/>
      <c r="BO29" s="34">
        <f t="shared" si="22"/>
        <v>-45826</v>
      </c>
      <c r="BP29" s="3"/>
      <c r="BQ29" s="31">
        <f t="shared" si="23"/>
        <v>46162</v>
      </c>
      <c r="BR29" s="31">
        <f t="shared" si="24"/>
        <v>46169</v>
      </c>
      <c r="BS29" s="37">
        <v>7</v>
      </c>
      <c r="BT29" s="15">
        <f t="shared" si="25"/>
        <v>343</v>
      </c>
      <c r="BU29" s="15"/>
      <c r="BV29" s="7">
        <f t="shared" si="26"/>
        <v>-45826</v>
      </c>
      <c r="BW29" s="11"/>
      <c r="BX29" s="39">
        <v>46169</v>
      </c>
      <c r="BY29" s="7">
        <f t="shared" si="27"/>
        <v>-45826</v>
      </c>
      <c r="BZ29" s="2"/>
      <c r="CA29" t="s">
        <v>137</v>
      </c>
    </row>
    <row r="30" spans="1:79" x14ac:dyDescent="0.25">
      <c r="A30" s="21" t="s">
        <v>85</v>
      </c>
      <c r="B30" s="23"/>
      <c r="C30" s="36" t="s">
        <v>148</v>
      </c>
      <c r="D30" s="7"/>
      <c r="E30" s="30">
        <f t="shared" si="3"/>
        <v>45804</v>
      </c>
      <c r="F30" s="6"/>
      <c r="G30" s="6"/>
      <c r="H30" s="34">
        <f t="shared" si="4"/>
        <v>-45804</v>
      </c>
      <c r="I30" s="3"/>
      <c r="J30" s="30">
        <f t="shared" si="5"/>
        <v>45805</v>
      </c>
      <c r="K30" s="30">
        <f t="shared" si="6"/>
        <v>45812</v>
      </c>
      <c r="L30" s="37">
        <v>7</v>
      </c>
      <c r="M30" s="6">
        <f t="shared" si="7"/>
        <v>7</v>
      </c>
      <c r="N30" s="6"/>
      <c r="O30" s="29">
        <f t="shared" si="8"/>
        <v>-45805</v>
      </c>
      <c r="P30" s="7"/>
      <c r="Q30" s="3"/>
      <c r="R30" s="30">
        <f t="shared" si="0"/>
        <v>45813</v>
      </c>
      <c r="S30" s="30">
        <f t="shared" si="9"/>
        <v>45843</v>
      </c>
      <c r="T30" s="37">
        <v>30</v>
      </c>
      <c r="U30" s="6">
        <f t="shared" si="10"/>
        <v>37</v>
      </c>
      <c r="V30" s="6"/>
      <c r="W30" s="29">
        <f t="shared" si="11"/>
        <v>-45806</v>
      </c>
      <c r="X30" s="3"/>
      <c r="Y30" s="31"/>
      <c r="Z30" s="7"/>
      <c r="AA30" s="6"/>
      <c r="AB30" s="25"/>
      <c r="AC30" s="31">
        <f t="shared" si="28"/>
        <v>45844</v>
      </c>
      <c r="AD30" s="31">
        <f t="shared" si="29"/>
        <v>45889</v>
      </c>
      <c r="AE30" s="37">
        <v>45</v>
      </c>
      <c r="AF30" s="15">
        <f t="shared" si="12"/>
        <v>82</v>
      </c>
      <c r="AG30" s="15"/>
      <c r="AH30" s="34">
        <f t="shared" si="13"/>
        <v>-45807</v>
      </c>
      <c r="AI30" s="3"/>
      <c r="AJ30" s="31">
        <f t="shared" si="30"/>
        <v>45890</v>
      </c>
      <c r="AK30" s="31">
        <f t="shared" si="35"/>
        <v>45904</v>
      </c>
      <c r="AL30" s="37">
        <v>14</v>
      </c>
      <c r="AM30" s="15">
        <f t="shared" si="36"/>
        <v>96</v>
      </c>
      <c r="AN30" s="15"/>
      <c r="AO30" s="34">
        <f t="shared" si="14"/>
        <v>-45808</v>
      </c>
      <c r="AP30" s="7"/>
      <c r="AQ30" s="7"/>
      <c r="AR30" s="7"/>
      <c r="AS30" s="7"/>
      <c r="AT30" s="7"/>
      <c r="AU30" s="3"/>
      <c r="AV30" s="31">
        <f t="shared" si="31"/>
        <v>45905</v>
      </c>
      <c r="AW30" s="31">
        <f t="shared" si="32"/>
        <v>46145</v>
      </c>
      <c r="AX30" s="38">
        <v>240</v>
      </c>
      <c r="AY30" s="15">
        <f t="shared" si="15"/>
        <v>336</v>
      </c>
      <c r="AZ30" s="15"/>
      <c r="BA30" s="7">
        <f t="shared" si="16"/>
        <v>-45809</v>
      </c>
      <c r="BB30" s="3"/>
      <c r="BC30" s="31">
        <f t="shared" si="33"/>
        <v>46146</v>
      </c>
      <c r="BD30" s="31">
        <f t="shared" si="34"/>
        <v>46146</v>
      </c>
      <c r="BE30" s="32">
        <v>0</v>
      </c>
      <c r="BF30" s="15">
        <f t="shared" si="17"/>
        <v>336</v>
      </c>
      <c r="BG30" s="15"/>
      <c r="BH30" s="34">
        <f t="shared" si="18"/>
        <v>-45810</v>
      </c>
      <c r="BI30" s="3"/>
      <c r="BJ30" s="31">
        <f t="shared" si="19"/>
        <v>46146</v>
      </c>
      <c r="BK30" s="31">
        <f t="shared" si="20"/>
        <v>46146</v>
      </c>
      <c r="BL30" s="32">
        <v>0</v>
      </c>
      <c r="BM30" s="15">
        <f t="shared" si="21"/>
        <v>336</v>
      </c>
      <c r="BN30" s="15"/>
      <c r="BO30" s="34">
        <f t="shared" si="22"/>
        <v>-45810</v>
      </c>
      <c r="BP30" s="3"/>
      <c r="BQ30" s="31">
        <f t="shared" si="23"/>
        <v>46146</v>
      </c>
      <c r="BR30" s="31">
        <f t="shared" si="24"/>
        <v>46153</v>
      </c>
      <c r="BS30" s="37">
        <v>7</v>
      </c>
      <c r="BT30" s="15">
        <f t="shared" si="25"/>
        <v>343</v>
      </c>
      <c r="BU30" s="15"/>
      <c r="BV30" s="7">
        <f t="shared" si="26"/>
        <v>-45810</v>
      </c>
      <c r="BW30" s="11"/>
      <c r="BX30" s="39">
        <v>46153</v>
      </c>
      <c r="BY30" s="7">
        <f t="shared" si="27"/>
        <v>-45810</v>
      </c>
      <c r="BZ30" s="2"/>
      <c r="CA30" t="s">
        <v>120</v>
      </c>
    </row>
    <row r="31" spans="1:79" x14ac:dyDescent="0.25">
      <c r="A31" s="21" t="s">
        <v>85</v>
      </c>
      <c r="B31" s="23"/>
      <c r="C31" s="36" t="s">
        <v>149</v>
      </c>
      <c r="D31" s="7"/>
      <c r="E31" s="30">
        <f t="shared" si="3"/>
        <v>45744</v>
      </c>
      <c r="F31" s="6"/>
      <c r="G31" s="6"/>
      <c r="H31" s="34">
        <f t="shared" si="4"/>
        <v>-45744</v>
      </c>
      <c r="I31" s="3"/>
      <c r="J31" s="30">
        <f t="shared" si="5"/>
        <v>45745</v>
      </c>
      <c r="K31" s="30">
        <f t="shared" si="6"/>
        <v>45752</v>
      </c>
      <c r="L31" s="37">
        <v>7</v>
      </c>
      <c r="M31" s="6">
        <f t="shared" si="7"/>
        <v>7</v>
      </c>
      <c r="N31" s="6"/>
      <c r="O31" s="29">
        <f t="shared" si="8"/>
        <v>-45745</v>
      </c>
      <c r="P31" s="7"/>
      <c r="Q31" s="3"/>
      <c r="R31" s="30">
        <f t="shared" si="0"/>
        <v>45753</v>
      </c>
      <c r="S31" s="30">
        <f t="shared" si="9"/>
        <v>45783</v>
      </c>
      <c r="T31" s="37">
        <v>30</v>
      </c>
      <c r="U31" s="6">
        <f t="shared" si="10"/>
        <v>37</v>
      </c>
      <c r="V31" s="6"/>
      <c r="W31" s="29">
        <f t="shared" si="11"/>
        <v>-45746</v>
      </c>
      <c r="X31" s="3"/>
      <c r="Y31" s="31"/>
      <c r="Z31" s="7"/>
      <c r="AA31" s="6"/>
      <c r="AB31" s="25"/>
      <c r="AC31" s="31">
        <f t="shared" si="28"/>
        <v>45784</v>
      </c>
      <c r="AD31" s="31">
        <f t="shared" si="29"/>
        <v>45829</v>
      </c>
      <c r="AE31" s="37">
        <v>45</v>
      </c>
      <c r="AF31" s="15">
        <f t="shared" si="12"/>
        <v>82</v>
      </c>
      <c r="AG31" s="15"/>
      <c r="AH31" s="34">
        <f t="shared" si="13"/>
        <v>-45747</v>
      </c>
      <c r="AI31" s="3"/>
      <c r="AJ31" s="31">
        <f t="shared" si="30"/>
        <v>45830</v>
      </c>
      <c r="AK31" s="31">
        <f t="shared" si="35"/>
        <v>45844</v>
      </c>
      <c r="AL31" s="37">
        <v>14</v>
      </c>
      <c r="AM31" s="15">
        <f t="shared" si="36"/>
        <v>96</v>
      </c>
      <c r="AN31" s="15"/>
      <c r="AO31" s="34">
        <f t="shared" si="14"/>
        <v>-45748</v>
      </c>
      <c r="AP31" s="7"/>
      <c r="AQ31" s="7"/>
      <c r="AR31" s="7"/>
      <c r="AS31" s="7"/>
      <c r="AT31" s="7"/>
      <c r="AU31" s="3"/>
      <c r="AV31" s="31">
        <f t="shared" si="31"/>
        <v>45845</v>
      </c>
      <c r="AW31" s="31">
        <f t="shared" si="32"/>
        <v>46145</v>
      </c>
      <c r="AX31" s="38">
        <v>300</v>
      </c>
      <c r="AY31" s="15">
        <f t="shared" si="15"/>
        <v>396</v>
      </c>
      <c r="AZ31" s="15"/>
      <c r="BA31" s="7">
        <f t="shared" si="16"/>
        <v>-45749</v>
      </c>
      <c r="BB31" s="3"/>
      <c r="BC31" s="31">
        <f t="shared" si="33"/>
        <v>46146</v>
      </c>
      <c r="BD31" s="31">
        <f t="shared" si="34"/>
        <v>46146</v>
      </c>
      <c r="BE31" s="32">
        <v>0</v>
      </c>
      <c r="BF31" s="15">
        <f t="shared" si="17"/>
        <v>396</v>
      </c>
      <c r="BG31" s="15"/>
      <c r="BH31" s="34">
        <f t="shared" si="18"/>
        <v>-45750</v>
      </c>
      <c r="BI31" s="3"/>
      <c r="BJ31" s="31">
        <f t="shared" si="19"/>
        <v>46146</v>
      </c>
      <c r="BK31" s="31">
        <f t="shared" si="20"/>
        <v>46146</v>
      </c>
      <c r="BL31" s="32">
        <v>0</v>
      </c>
      <c r="BM31" s="15">
        <f t="shared" si="21"/>
        <v>396</v>
      </c>
      <c r="BN31" s="15"/>
      <c r="BO31" s="34">
        <f t="shared" si="22"/>
        <v>-45750</v>
      </c>
      <c r="BP31" s="3"/>
      <c r="BQ31" s="31">
        <f t="shared" si="23"/>
        <v>46146</v>
      </c>
      <c r="BR31" s="31">
        <f t="shared" si="24"/>
        <v>46153</v>
      </c>
      <c r="BS31" s="37">
        <v>7</v>
      </c>
      <c r="BT31" s="15">
        <f t="shared" si="25"/>
        <v>403</v>
      </c>
      <c r="BU31" s="15"/>
      <c r="BV31" s="7">
        <f t="shared" si="26"/>
        <v>-45750</v>
      </c>
      <c r="BW31" s="11"/>
      <c r="BX31" s="39">
        <v>46153</v>
      </c>
      <c r="BY31" s="7">
        <f t="shared" si="27"/>
        <v>-45750</v>
      </c>
      <c r="BZ31" s="2"/>
      <c r="CA31" t="s">
        <v>134</v>
      </c>
    </row>
    <row r="32" spans="1:79" x14ac:dyDescent="0.25">
      <c r="A32" s="21" t="s">
        <v>85</v>
      </c>
      <c r="B32" s="23"/>
      <c r="C32" s="36" t="s">
        <v>150</v>
      </c>
      <c r="D32" s="7"/>
      <c r="E32" s="30">
        <f t="shared" si="3"/>
        <v>45804</v>
      </c>
      <c r="F32" s="6"/>
      <c r="G32" s="6"/>
      <c r="H32" s="34">
        <f t="shared" si="4"/>
        <v>-45804</v>
      </c>
      <c r="I32" s="3"/>
      <c r="J32" s="30">
        <f t="shared" si="5"/>
        <v>45805</v>
      </c>
      <c r="K32" s="30">
        <f t="shared" si="6"/>
        <v>45812</v>
      </c>
      <c r="L32" s="37">
        <v>7</v>
      </c>
      <c r="M32" s="6">
        <f t="shared" si="7"/>
        <v>7</v>
      </c>
      <c r="N32" s="6"/>
      <c r="O32" s="29">
        <f t="shared" si="8"/>
        <v>-45805</v>
      </c>
      <c r="P32" s="7"/>
      <c r="Q32" s="3"/>
      <c r="R32" s="30">
        <f t="shared" si="0"/>
        <v>45813</v>
      </c>
      <c r="S32" s="30">
        <f t="shared" si="9"/>
        <v>45843</v>
      </c>
      <c r="T32" s="37">
        <v>30</v>
      </c>
      <c r="U32" s="6">
        <f t="shared" si="10"/>
        <v>37</v>
      </c>
      <c r="V32" s="6"/>
      <c r="W32" s="29">
        <f t="shared" si="11"/>
        <v>-45806</v>
      </c>
      <c r="X32" s="3"/>
      <c r="Y32" s="31"/>
      <c r="Z32" s="7"/>
      <c r="AA32" s="6"/>
      <c r="AB32" s="25"/>
      <c r="AC32" s="31">
        <f t="shared" si="28"/>
        <v>45844</v>
      </c>
      <c r="AD32" s="31">
        <f t="shared" si="29"/>
        <v>45889</v>
      </c>
      <c r="AE32" s="37">
        <v>45</v>
      </c>
      <c r="AF32" s="15">
        <f t="shared" si="12"/>
        <v>82</v>
      </c>
      <c r="AG32" s="15"/>
      <c r="AH32" s="34">
        <f t="shared" si="13"/>
        <v>-45807</v>
      </c>
      <c r="AI32" s="3"/>
      <c r="AJ32" s="31">
        <f t="shared" si="30"/>
        <v>45890</v>
      </c>
      <c r="AK32" s="31">
        <f t="shared" si="35"/>
        <v>45904</v>
      </c>
      <c r="AL32" s="37">
        <v>14</v>
      </c>
      <c r="AM32" s="15">
        <f t="shared" si="36"/>
        <v>96</v>
      </c>
      <c r="AN32" s="15"/>
      <c r="AO32" s="34">
        <f t="shared" si="14"/>
        <v>-45808</v>
      </c>
      <c r="AP32" s="7"/>
      <c r="AQ32" s="7"/>
      <c r="AR32" s="7"/>
      <c r="AS32" s="7"/>
      <c r="AT32" s="7"/>
      <c r="AU32" s="3"/>
      <c r="AV32" s="31">
        <f t="shared" si="31"/>
        <v>45905</v>
      </c>
      <c r="AW32" s="31">
        <f t="shared" si="32"/>
        <v>46145</v>
      </c>
      <c r="AX32" s="38">
        <v>240</v>
      </c>
      <c r="AY32" s="15">
        <f t="shared" si="15"/>
        <v>336</v>
      </c>
      <c r="AZ32" s="15"/>
      <c r="BA32" s="7">
        <f t="shared" si="16"/>
        <v>-45809</v>
      </c>
      <c r="BB32" s="3"/>
      <c r="BC32" s="31">
        <f t="shared" si="33"/>
        <v>46146</v>
      </c>
      <c r="BD32" s="31">
        <f t="shared" si="34"/>
        <v>46146</v>
      </c>
      <c r="BE32" s="32">
        <v>0</v>
      </c>
      <c r="BF32" s="15">
        <f t="shared" si="17"/>
        <v>336</v>
      </c>
      <c r="BG32" s="15"/>
      <c r="BH32" s="34">
        <f t="shared" si="18"/>
        <v>-45810</v>
      </c>
      <c r="BI32" s="3"/>
      <c r="BJ32" s="31">
        <f t="shared" si="19"/>
        <v>46146</v>
      </c>
      <c r="BK32" s="31">
        <f t="shared" si="20"/>
        <v>46146</v>
      </c>
      <c r="BL32" s="32">
        <v>0</v>
      </c>
      <c r="BM32" s="15">
        <f t="shared" si="21"/>
        <v>336</v>
      </c>
      <c r="BN32" s="15"/>
      <c r="BO32" s="34">
        <f t="shared" si="22"/>
        <v>-45810</v>
      </c>
      <c r="BP32" s="3"/>
      <c r="BQ32" s="31">
        <f t="shared" si="23"/>
        <v>46146</v>
      </c>
      <c r="BR32" s="31">
        <f t="shared" si="24"/>
        <v>46153</v>
      </c>
      <c r="BS32" s="37">
        <v>7</v>
      </c>
      <c r="BT32" s="15">
        <f t="shared" si="25"/>
        <v>343</v>
      </c>
      <c r="BU32" s="15"/>
      <c r="BV32" s="7">
        <f t="shared" si="26"/>
        <v>-45810</v>
      </c>
      <c r="BW32" s="11"/>
      <c r="BX32" s="39">
        <v>46153</v>
      </c>
      <c r="BY32" s="7">
        <f t="shared" si="27"/>
        <v>-45810</v>
      </c>
      <c r="BZ32" s="2"/>
      <c r="CA32" t="s">
        <v>120</v>
      </c>
    </row>
    <row r="33" spans="1:79" x14ac:dyDescent="0.25">
      <c r="A33" s="21" t="s">
        <v>85</v>
      </c>
      <c r="B33" s="23"/>
      <c r="C33" s="36" t="s">
        <v>151</v>
      </c>
      <c r="D33" s="7"/>
      <c r="E33" s="30">
        <f t="shared" si="3"/>
        <v>45804</v>
      </c>
      <c r="F33" s="6"/>
      <c r="G33" s="6"/>
      <c r="H33" s="34">
        <f t="shared" si="4"/>
        <v>-45804</v>
      </c>
      <c r="I33" s="3"/>
      <c r="J33" s="30">
        <f t="shared" si="5"/>
        <v>45805</v>
      </c>
      <c r="K33" s="30">
        <f t="shared" si="6"/>
        <v>45812</v>
      </c>
      <c r="L33" s="37">
        <v>7</v>
      </c>
      <c r="M33" s="6">
        <f t="shared" si="7"/>
        <v>7</v>
      </c>
      <c r="N33" s="6"/>
      <c r="O33" s="29">
        <f t="shared" si="8"/>
        <v>-45805</v>
      </c>
      <c r="P33" s="7"/>
      <c r="Q33" s="3"/>
      <c r="R33" s="30">
        <f t="shared" si="0"/>
        <v>45813</v>
      </c>
      <c r="S33" s="30">
        <f t="shared" si="9"/>
        <v>45843</v>
      </c>
      <c r="T33" s="37">
        <v>30</v>
      </c>
      <c r="U33" s="6">
        <f t="shared" si="10"/>
        <v>37</v>
      </c>
      <c r="V33" s="6"/>
      <c r="W33" s="29">
        <f t="shared" si="11"/>
        <v>-45806</v>
      </c>
      <c r="X33" s="3"/>
      <c r="Y33" s="31"/>
      <c r="Z33" s="7"/>
      <c r="AA33" s="6"/>
      <c r="AB33" s="25"/>
      <c r="AC33" s="31">
        <f t="shared" si="28"/>
        <v>45844</v>
      </c>
      <c r="AD33" s="31">
        <f t="shared" si="29"/>
        <v>45889</v>
      </c>
      <c r="AE33" s="37">
        <v>45</v>
      </c>
      <c r="AF33" s="15">
        <f t="shared" si="12"/>
        <v>82</v>
      </c>
      <c r="AG33" s="15"/>
      <c r="AH33" s="34">
        <f t="shared" si="13"/>
        <v>-45807</v>
      </c>
      <c r="AI33" s="3"/>
      <c r="AJ33" s="31">
        <f t="shared" si="30"/>
        <v>45890</v>
      </c>
      <c r="AK33" s="31">
        <f t="shared" si="35"/>
        <v>45904</v>
      </c>
      <c r="AL33" s="37">
        <v>14</v>
      </c>
      <c r="AM33" s="15">
        <f t="shared" si="36"/>
        <v>96</v>
      </c>
      <c r="AN33" s="15"/>
      <c r="AO33" s="34">
        <f t="shared" si="14"/>
        <v>-45808</v>
      </c>
      <c r="AP33" s="7"/>
      <c r="AQ33" s="7"/>
      <c r="AR33" s="7"/>
      <c r="AS33" s="7"/>
      <c r="AT33" s="7"/>
      <c r="AU33" s="3"/>
      <c r="AV33" s="31">
        <f t="shared" si="31"/>
        <v>45905</v>
      </c>
      <c r="AW33" s="31">
        <f t="shared" si="32"/>
        <v>46145</v>
      </c>
      <c r="AX33" s="38">
        <v>240</v>
      </c>
      <c r="AY33" s="15">
        <f t="shared" si="15"/>
        <v>336</v>
      </c>
      <c r="AZ33" s="15"/>
      <c r="BA33" s="7">
        <f t="shared" si="16"/>
        <v>-45809</v>
      </c>
      <c r="BB33" s="3"/>
      <c r="BC33" s="31">
        <f t="shared" si="33"/>
        <v>46146</v>
      </c>
      <c r="BD33" s="31">
        <f t="shared" si="34"/>
        <v>46146</v>
      </c>
      <c r="BE33" s="32">
        <v>0</v>
      </c>
      <c r="BF33" s="15">
        <f t="shared" si="17"/>
        <v>336</v>
      </c>
      <c r="BG33" s="15"/>
      <c r="BH33" s="34">
        <f t="shared" si="18"/>
        <v>-45810</v>
      </c>
      <c r="BI33" s="3"/>
      <c r="BJ33" s="31">
        <f t="shared" si="19"/>
        <v>46146</v>
      </c>
      <c r="BK33" s="31">
        <f t="shared" si="20"/>
        <v>46146</v>
      </c>
      <c r="BL33" s="32">
        <v>0</v>
      </c>
      <c r="BM33" s="15">
        <f t="shared" si="21"/>
        <v>336</v>
      </c>
      <c r="BN33" s="15"/>
      <c r="BO33" s="34">
        <f t="shared" si="22"/>
        <v>-45810</v>
      </c>
      <c r="BP33" s="3"/>
      <c r="BQ33" s="31">
        <f t="shared" si="23"/>
        <v>46146</v>
      </c>
      <c r="BR33" s="31">
        <f t="shared" si="24"/>
        <v>46153</v>
      </c>
      <c r="BS33" s="37">
        <v>7</v>
      </c>
      <c r="BT33" s="15">
        <f t="shared" si="25"/>
        <v>343</v>
      </c>
      <c r="BU33" s="15"/>
      <c r="BV33" s="7">
        <f t="shared" si="26"/>
        <v>-45810</v>
      </c>
      <c r="BW33" s="11"/>
      <c r="BX33" s="39">
        <v>46153</v>
      </c>
      <c r="BY33" s="7">
        <f t="shared" si="27"/>
        <v>-45810</v>
      </c>
      <c r="BZ33" s="2"/>
      <c r="CA33" t="s">
        <v>120</v>
      </c>
    </row>
    <row r="34" spans="1:79" x14ac:dyDescent="0.25">
      <c r="A34" s="21" t="s">
        <v>85</v>
      </c>
      <c r="B34" s="23"/>
      <c r="C34" s="36" t="s">
        <v>152</v>
      </c>
      <c r="D34" s="7"/>
      <c r="E34" s="30">
        <f t="shared" si="3"/>
        <v>45820</v>
      </c>
      <c r="F34" s="6"/>
      <c r="G34" s="6"/>
      <c r="H34" s="34">
        <f t="shared" si="4"/>
        <v>-45820</v>
      </c>
      <c r="I34" s="3"/>
      <c r="J34" s="30">
        <f t="shared" si="5"/>
        <v>45821</v>
      </c>
      <c r="K34" s="30">
        <f t="shared" si="6"/>
        <v>45828</v>
      </c>
      <c r="L34" s="37">
        <v>7</v>
      </c>
      <c r="M34" s="6">
        <f t="shared" si="7"/>
        <v>7</v>
      </c>
      <c r="N34" s="6"/>
      <c r="O34" s="29">
        <f t="shared" si="8"/>
        <v>-45821</v>
      </c>
      <c r="P34" s="7"/>
      <c r="Q34" s="3"/>
      <c r="R34" s="30">
        <f t="shared" si="0"/>
        <v>45829</v>
      </c>
      <c r="S34" s="30">
        <f t="shared" si="9"/>
        <v>45859</v>
      </c>
      <c r="T34" s="37">
        <v>30</v>
      </c>
      <c r="U34" s="6">
        <f t="shared" si="10"/>
        <v>37</v>
      </c>
      <c r="V34" s="6"/>
      <c r="W34" s="29">
        <f t="shared" si="11"/>
        <v>-45822</v>
      </c>
      <c r="X34" s="3"/>
      <c r="Y34" s="31"/>
      <c r="Z34" s="7"/>
      <c r="AA34" s="6"/>
      <c r="AB34" s="25"/>
      <c r="AC34" s="31">
        <f t="shared" si="28"/>
        <v>45860</v>
      </c>
      <c r="AD34" s="31">
        <f t="shared" si="29"/>
        <v>45905</v>
      </c>
      <c r="AE34" s="37">
        <v>45</v>
      </c>
      <c r="AF34" s="15">
        <f t="shared" si="12"/>
        <v>82</v>
      </c>
      <c r="AG34" s="15"/>
      <c r="AH34" s="34">
        <f t="shared" si="13"/>
        <v>-45823</v>
      </c>
      <c r="AI34" s="3"/>
      <c r="AJ34" s="31">
        <f t="shared" si="30"/>
        <v>45906</v>
      </c>
      <c r="AK34" s="31">
        <f t="shared" si="35"/>
        <v>45920</v>
      </c>
      <c r="AL34" s="37">
        <v>14</v>
      </c>
      <c r="AM34" s="15">
        <f t="shared" si="36"/>
        <v>96</v>
      </c>
      <c r="AN34" s="15"/>
      <c r="AO34" s="34">
        <f t="shared" si="14"/>
        <v>-45824</v>
      </c>
      <c r="AP34" s="7"/>
      <c r="AQ34" s="7"/>
      <c r="AR34" s="7"/>
      <c r="AS34" s="7"/>
      <c r="AT34" s="7"/>
      <c r="AU34" s="3"/>
      <c r="AV34" s="31">
        <f t="shared" si="31"/>
        <v>45921</v>
      </c>
      <c r="AW34" s="31">
        <f t="shared" si="32"/>
        <v>46161</v>
      </c>
      <c r="AX34" s="38">
        <v>240</v>
      </c>
      <c r="AY34" s="15">
        <f t="shared" si="15"/>
        <v>336</v>
      </c>
      <c r="AZ34" s="15"/>
      <c r="BA34" s="7">
        <f t="shared" si="16"/>
        <v>-45825</v>
      </c>
      <c r="BB34" s="3"/>
      <c r="BC34" s="31">
        <f t="shared" si="33"/>
        <v>46162</v>
      </c>
      <c r="BD34" s="31">
        <f t="shared" si="34"/>
        <v>46162</v>
      </c>
      <c r="BE34" s="32">
        <v>0</v>
      </c>
      <c r="BF34" s="15">
        <f t="shared" si="17"/>
        <v>336</v>
      </c>
      <c r="BG34" s="15"/>
      <c r="BH34" s="34">
        <f t="shared" si="18"/>
        <v>-45826</v>
      </c>
      <c r="BI34" s="3"/>
      <c r="BJ34" s="31">
        <f t="shared" si="19"/>
        <v>46162</v>
      </c>
      <c r="BK34" s="31">
        <f t="shared" si="20"/>
        <v>46162</v>
      </c>
      <c r="BL34" s="32">
        <v>0</v>
      </c>
      <c r="BM34" s="15">
        <f t="shared" si="21"/>
        <v>336</v>
      </c>
      <c r="BN34" s="15"/>
      <c r="BO34" s="34">
        <f t="shared" si="22"/>
        <v>-45826</v>
      </c>
      <c r="BP34" s="3"/>
      <c r="BQ34" s="31">
        <f t="shared" si="23"/>
        <v>46162</v>
      </c>
      <c r="BR34" s="31">
        <f t="shared" si="24"/>
        <v>46169</v>
      </c>
      <c r="BS34" s="37">
        <v>7</v>
      </c>
      <c r="BT34" s="15">
        <f t="shared" si="25"/>
        <v>343</v>
      </c>
      <c r="BU34" s="15"/>
      <c r="BV34" s="7">
        <f t="shared" si="26"/>
        <v>-45826</v>
      </c>
      <c r="BW34" s="11"/>
      <c r="BX34" s="39">
        <v>46169</v>
      </c>
      <c r="BY34" s="7">
        <f t="shared" si="27"/>
        <v>-45826</v>
      </c>
      <c r="BZ34" s="2"/>
      <c r="CA34" t="s">
        <v>137</v>
      </c>
    </row>
    <row r="35" spans="1:79" x14ac:dyDescent="0.25">
      <c r="A35" s="21" t="s">
        <v>85</v>
      </c>
      <c r="B35" s="23"/>
      <c r="C35" s="36" t="s">
        <v>153</v>
      </c>
      <c r="D35" s="7"/>
      <c r="E35" s="30">
        <f t="shared" si="3"/>
        <v>45744</v>
      </c>
      <c r="F35" s="6"/>
      <c r="G35" s="6"/>
      <c r="H35" s="34">
        <f t="shared" si="4"/>
        <v>-45744</v>
      </c>
      <c r="I35" s="3"/>
      <c r="J35" s="30">
        <f t="shared" si="5"/>
        <v>45745</v>
      </c>
      <c r="K35" s="30">
        <f t="shared" si="6"/>
        <v>45752</v>
      </c>
      <c r="L35" s="37">
        <v>7</v>
      </c>
      <c r="M35" s="6">
        <f t="shared" si="7"/>
        <v>7</v>
      </c>
      <c r="N35" s="6"/>
      <c r="O35" s="29">
        <f t="shared" si="8"/>
        <v>-45745</v>
      </c>
      <c r="P35" s="7"/>
      <c r="Q35" s="3"/>
      <c r="R35" s="30">
        <f t="shared" si="0"/>
        <v>45753</v>
      </c>
      <c r="S35" s="30">
        <f t="shared" si="9"/>
        <v>45783</v>
      </c>
      <c r="T35" s="37">
        <v>30</v>
      </c>
      <c r="U35" s="6">
        <f t="shared" si="10"/>
        <v>37</v>
      </c>
      <c r="V35" s="6"/>
      <c r="W35" s="29">
        <f t="shared" si="11"/>
        <v>-45746</v>
      </c>
      <c r="X35" s="3"/>
      <c r="Y35" s="31"/>
      <c r="Z35" s="7"/>
      <c r="AA35" s="6"/>
      <c r="AB35" s="25"/>
      <c r="AC35" s="31">
        <f t="shared" si="28"/>
        <v>45784</v>
      </c>
      <c r="AD35" s="31">
        <f t="shared" si="29"/>
        <v>45829</v>
      </c>
      <c r="AE35" s="37">
        <v>45</v>
      </c>
      <c r="AF35" s="15">
        <f t="shared" si="12"/>
        <v>82</v>
      </c>
      <c r="AG35" s="15"/>
      <c r="AH35" s="34">
        <f t="shared" si="13"/>
        <v>-45747</v>
      </c>
      <c r="AI35" s="3"/>
      <c r="AJ35" s="31">
        <f t="shared" si="30"/>
        <v>45830</v>
      </c>
      <c r="AK35" s="31">
        <f t="shared" si="35"/>
        <v>45844</v>
      </c>
      <c r="AL35" s="37">
        <v>14</v>
      </c>
      <c r="AM35" s="15">
        <f t="shared" si="36"/>
        <v>96</v>
      </c>
      <c r="AN35" s="15"/>
      <c r="AO35" s="34">
        <f t="shared" si="14"/>
        <v>-45748</v>
      </c>
      <c r="AP35" s="7"/>
      <c r="AQ35" s="7"/>
      <c r="AR35" s="7"/>
      <c r="AS35" s="7"/>
      <c r="AT35" s="7"/>
      <c r="AU35" s="3"/>
      <c r="AV35" s="31">
        <f t="shared" si="31"/>
        <v>45845</v>
      </c>
      <c r="AW35" s="31">
        <f t="shared" si="32"/>
        <v>46145</v>
      </c>
      <c r="AX35" s="38">
        <v>300</v>
      </c>
      <c r="AY35" s="15">
        <f t="shared" si="15"/>
        <v>396</v>
      </c>
      <c r="AZ35" s="15"/>
      <c r="BA35" s="7">
        <f t="shared" si="16"/>
        <v>-45749</v>
      </c>
      <c r="BB35" s="3"/>
      <c r="BC35" s="31">
        <f t="shared" si="33"/>
        <v>46146</v>
      </c>
      <c r="BD35" s="31">
        <f t="shared" si="34"/>
        <v>46146</v>
      </c>
      <c r="BE35" s="32">
        <v>0</v>
      </c>
      <c r="BF35" s="15">
        <f t="shared" si="17"/>
        <v>396</v>
      </c>
      <c r="BG35" s="15"/>
      <c r="BH35" s="34">
        <f t="shared" si="18"/>
        <v>-45750</v>
      </c>
      <c r="BI35" s="3"/>
      <c r="BJ35" s="31">
        <f t="shared" si="19"/>
        <v>46146</v>
      </c>
      <c r="BK35" s="31">
        <f t="shared" si="20"/>
        <v>46146</v>
      </c>
      <c r="BL35" s="32">
        <v>0</v>
      </c>
      <c r="BM35" s="15">
        <f t="shared" si="21"/>
        <v>396</v>
      </c>
      <c r="BN35" s="15"/>
      <c r="BO35" s="34">
        <f t="shared" si="22"/>
        <v>-45750</v>
      </c>
      <c r="BP35" s="3"/>
      <c r="BQ35" s="31">
        <f t="shared" si="23"/>
        <v>46146</v>
      </c>
      <c r="BR35" s="31">
        <f t="shared" si="24"/>
        <v>46153</v>
      </c>
      <c r="BS35" s="37">
        <v>7</v>
      </c>
      <c r="BT35" s="15">
        <f t="shared" si="25"/>
        <v>403</v>
      </c>
      <c r="BU35" s="15"/>
      <c r="BV35" s="7">
        <f t="shared" si="26"/>
        <v>-45750</v>
      </c>
      <c r="BW35" s="11"/>
      <c r="BX35" s="39">
        <v>46153</v>
      </c>
      <c r="BY35" s="7">
        <f t="shared" si="27"/>
        <v>-45750</v>
      </c>
      <c r="BZ35" s="2"/>
      <c r="CA35" t="s">
        <v>134</v>
      </c>
    </row>
    <row r="36" spans="1:79" x14ac:dyDescent="0.25">
      <c r="A36" s="21" t="s">
        <v>85</v>
      </c>
      <c r="B36" s="23"/>
      <c r="C36" s="36" t="s">
        <v>154</v>
      </c>
      <c r="D36" s="7"/>
      <c r="E36" s="30">
        <f t="shared" si="3"/>
        <v>45804</v>
      </c>
      <c r="F36" s="6"/>
      <c r="G36" s="6"/>
      <c r="H36" s="34">
        <f t="shared" si="4"/>
        <v>-45804</v>
      </c>
      <c r="I36" s="3"/>
      <c r="J36" s="30">
        <f t="shared" si="5"/>
        <v>45805</v>
      </c>
      <c r="K36" s="30">
        <f t="shared" si="6"/>
        <v>45812</v>
      </c>
      <c r="L36" s="37">
        <v>7</v>
      </c>
      <c r="M36" s="6">
        <f t="shared" si="7"/>
        <v>7</v>
      </c>
      <c r="N36" s="6"/>
      <c r="O36" s="29">
        <f t="shared" si="8"/>
        <v>-45805</v>
      </c>
      <c r="P36" s="7"/>
      <c r="Q36" s="3"/>
      <c r="R36" s="30">
        <f t="shared" si="0"/>
        <v>45813</v>
      </c>
      <c r="S36" s="30">
        <f t="shared" si="9"/>
        <v>45843</v>
      </c>
      <c r="T36" s="37">
        <v>30</v>
      </c>
      <c r="U36" s="6">
        <f t="shared" si="10"/>
        <v>37</v>
      </c>
      <c r="V36" s="6"/>
      <c r="W36" s="29">
        <f t="shared" si="11"/>
        <v>-45806</v>
      </c>
      <c r="X36" s="3"/>
      <c r="Y36" s="31"/>
      <c r="Z36" s="7"/>
      <c r="AA36" s="6"/>
      <c r="AB36" s="25"/>
      <c r="AC36" s="31">
        <f t="shared" si="28"/>
        <v>45844</v>
      </c>
      <c r="AD36" s="31">
        <f t="shared" si="29"/>
        <v>45889</v>
      </c>
      <c r="AE36" s="37">
        <v>45</v>
      </c>
      <c r="AF36" s="15">
        <f t="shared" si="12"/>
        <v>82</v>
      </c>
      <c r="AG36" s="15"/>
      <c r="AH36" s="34">
        <f t="shared" si="13"/>
        <v>-45807</v>
      </c>
      <c r="AI36" s="3"/>
      <c r="AJ36" s="31">
        <f t="shared" si="30"/>
        <v>45890</v>
      </c>
      <c r="AK36" s="31">
        <f t="shared" si="35"/>
        <v>45904</v>
      </c>
      <c r="AL36" s="37">
        <v>14</v>
      </c>
      <c r="AM36" s="15">
        <f t="shared" si="36"/>
        <v>96</v>
      </c>
      <c r="AN36" s="15"/>
      <c r="AO36" s="34">
        <f t="shared" si="14"/>
        <v>-45808</v>
      </c>
      <c r="AP36" s="7"/>
      <c r="AQ36" s="7"/>
      <c r="AR36" s="7"/>
      <c r="AS36" s="7"/>
      <c r="AT36" s="7"/>
      <c r="AU36" s="3"/>
      <c r="AV36" s="31">
        <f t="shared" si="31"/>
        <v>45905</v>
      </c>
      <c r="AW36" s="31">
        <f t="shared" si="32"/>
        <v>46145</v>
      </c>
      <c r="AX36" s="38">
        <v>240</v>
      </c>
      <c r="AY36" s="15">
        <f t="shared" si="15"/>
        <v>336</v>
      </c>
      <c r="AZ36" s="15"/>
      <c r="BA36" s="7">
        <f t="shared" si="16"/>
        <v>-45809</v>
      </c>
      <c r="BB36" s="3"/>
      <c r="BC36" s="31">
        <f t="shared" si="33"/>
        <v>46146</v>
      </c>
      <c r="BD36" s="31">
        <f t="shared" si="34"/>
        <v>46146</v>
      </c>
      <c r="BE36" s="32">
        <v>0</v>
      </c>
      <c r="BF36" s="15">
        <f t="shared" si="17"/>
        <v>336</v>
      </c>
      <c r="BG36" s="15"/>
      <c r="BH36" s="34">
        <f t="shared" si="18"/>
        <v>-45810</v>
      </c>
      <c r="BI36" s="3"/>
      <c r="BJ36" s="31">
        <f t="shared" si="19"/>
        <v>46146</v>
      </c>
      <c r="BK36" s="31">
        <f t="shared" si="20"/>
        <v>46146</v>
      </c>
      <c r="BL36" s="32">
        <v>0</v>
      </c>
      <c r="BM36" s="15">
        <f t="shared" si="21"/>
        <v>336</v>
      </c>
      <c r="BN36" s="15"/>
      <c r="BO36" s="34">
        <f t="shared" si="22"/>
        <v>-45810</v>
      </c>
      <c r="BP36" s="3"/>
      <c r="BQ36" s="31">
        <f t="shared" si="23"/>
        <v>46146</v>
      </c>
      <c r="BR36" s="31">
        <f t="shared" si="24"/>
        <v>46153</v>
      </c>
      <c r="BS36" s="37">
        <v>7</v>
      </c>
      <c r="BT36" s="15">
        <f t="shared" si="25"/>
        <v>343</v>
      </c>
      <c r="BU36" s="15"/>
      <c r="BV36" s="7">
        <f t="shared" si="26"/>
        <v>-45810</v>
      </c>
      <c r="BW36" s="11"/>
      <c r="BX36" s="39">
        <v>46153</v>
      </c>
      <c r="BY36" s="7">
        <f t="shared" si="27"/>
        <v>-45810</v>
      </c>
      <c r="BZ36" s="2"/>
      <c r="CA36" t="s">
        <v>120</v>
      </c>
    </row>
    <row r="37" spans="1:79" x14ac:dyDescent="0.25">
      <c r="A37" s="21" t="s">
        <v>85</v>
      </c>
      <c r="B37" s="23"/>
      <c r="C37" s="36" t="s">
        <v>155</v>
      </c>
      <c r="D37" s="7"/>
      <c r="E37" s="30">
        <f t="shared" si="3"/>
        <v>45744</v>
      </c>
      <c r="F37" s="6"/>
      <c r="G37" s="6"/>
      <c r="H37" s="34">
        <f t="shared" si="4"/>
        <v>-45744</v>
      </c>
      <c r="I37" s="3"/>
      <c r="J37" s="30">
        <f t="shared" si="5"/>
        <v>45745</v>
      </c>
      <c r="K37" s="30">
        <f t="shared" si="6"/>
        <v>45752</v>
      </c>
      <c r="L37" s="37">
        <v>7</v>
      </c>
      <c r="M37" s="6">
        <f t="shared" si="7"/>
        <v>7</v>
      </c>
      <c r="N37" s="6"/>
      <c r="O37" s="29">
        <f t="shared" si="8"/>
        <v>-45745</v>
      </c>
      <c r="P37" s="7"/>
      <c r="Q37" s="3"/>
      <c r="R37" s="30">
        <f t="shared" si="0"/>
        <v>45753</v>
      </c>
      <c r="S37" s="30">
        <f t="shared" si="9"/>
        <v>45783</v>
      </c>
      <c r="T37" s="37">
        <v>30</v>
      </c>
      <c r="U37" s="6">
        <f t="shared" si="10"/>
        <v>37</v>
      </c>
      <c r="V37" s="6"/>
      <c r="W37" s="29">
        <f t="shared" si="11"/>
        <v>-45746</v>
      </c>
      <c r="X37" s="3"/>
      <c r="Y37" s="31"/>
      <c r="Z37" s="7"/>
      <c r="AA37" s="6"/>
      <c r="AB37" s="25"/>
      <c r="AC37" s="31">
        <f t="shared" si="28"/>
        <v>45784</v>
      </c>
      <c r="AD37" s="31">
        <f t="shared" si="29"/>
        <v>45829</v>
      </c>
      <c r="AE37" s="37">
        <v>45</v>
      </c>
      <c r="AF37" s="15">
        <f t="shared" si="12"/>
        <v>82</v>
      </c>
      <c r="AG37" s="15"/>
      <c r="AH37" s="34">
        <f t="shared" si="13"/>
        <v>-45747</v>
      </c>
      <c r="AI37" s="3"/>
      <c r="AJ37" s="31">
        <f t="shared" si="30"/>
        <v>45830</v>
      </c>
      <c r="AK37" s="31">
        <f t="shared" si="35"/>
        <v>45844</v>
      </c>
      <c r="AL37" s="37">
        <v>14</v>
      </c>
      <c r="AM37" s="15">
        <f t="shared" si="36"/>
        <v>96</v>
      </c>
      <c r="AN37" s="15"/>
      <c r="AO37" s="34">
        <f t="shared" si="14"/>
        <v>-45748</v>
      </c>
      <c r="AP37" s="7"/>
      <c r="AQ37" s="7"/>
      <c r="AR37" s="7"/>
      <c r="AS37" s="7"/>
      <c r="AT37" s="7"/>
      <c r="AU37" s="3"/>
      <c r="AV37" s="31">
        <f t="shared" si="31"/>
        <v>45845</v>
      </c>
      <c r="AW37" s="31">
        <f t="shared" si="32"/>
        <v>46145</v>
      </c>
      <c r="AX37" s="38">
        <v>300</v>
      </c>
      <c r="AY37" s="15">
        <f t="shared" si="15"/>
        <v>396</v>
      </c>
      <c r="AZ37" s="15"/>
      <c r="BA37" s="7">
        <f t="shared" si="16"/>
        <v>-45749</v>
      </c>
      <c r="BB37" s="3"/>
      <c r="BC37" s="31">
        <f t="shared" si="33"/>
        <v>46146</v>
      </c>
      <c r="BD37" s="31">
        <f t="shared" si="34"/>
        <v>46146</v>
      </c>
      <c r="BE37" s="32">
        <v>0</v>
      </c>
      <c r="BF37" s="15">
        <f t="shared" si="17"/>
        <v>396</v>
      </c>
      <c r="BG37" s="15"/>
      <c r="BH37" s="34">
        <f t="shared" si="18"/>
        <v>-45750</v>
      </c>
      <c r="BI37" s="3"/>
      <c r="BJ37" s="31">
        <f t="shared" si="19"/>
        <v>46146</v>
      </c>
      <c r="BK37" s="31">
        <f t="shared" si="20"/>
        <v>46146</v>
      </c>
      <c r="BL37" s="32">
        <v>0</v>
      </c>
      <c r="BM37" s="15">
        <f t="shared" si="21"/>
        <v>396</v>
      </c>
      <c r="BN37" s="15"/>
      <c r="BO37" s="34">
        <f t="shared" si="22"/>
        <v>-45750</v>
      </c>
      <c r="BP37" s="3"/>
      <c r="BQ37" s="31">
        <f t="shared" si="23"/>
        <v>46146</v>
      </c>
      <c r="BR37" s="31">
        <f t="shared" si="24"/>
        <v>46153</v>
      </c>
      <c r="BS37" s="37">
        <v>7</v>
      </c>
      <c r="BT37" s="15">
        <f t="shared" si="25"/>
        <v>403</v>
      </c>
      <c r="BU37" s="15"/>
      <c r="BV37" s="7">
        <f t="shared" si="26"/>
        <v>-45750</v>
      </c>
      <c r="BW37" s="11"/>
      <c r="BX37" s="39">
        <v>46153</v>
      </c>
      <c r="BY37" s="7">
        <f t="shared" si="27"/>
        <v>-45750</v>
      </c>
      <c r="BZ37" s="2"/>
      <c r="CA37" t="s">
        <v>120</v>
      </c>
    </row>
    <row r="38" spans="1:79" x14ac:dyDescent="0.25">
      <c r="A38" s="21" t="s">
        <v>85</v>
      </c>
      <c r="B38" s="23"/>
      <c r="C38" s="36" t="s">
        <v>156</v>
      </c>
      <c r="D38" s="7"/>
      <c r="E38" s="30">
        <f t="shared" si="3"/>
        <v>45744</v>
      </c>
      <c r="F38" s="6"/>
      <c r="G38" s="6"/>
      <c r="H38" s="34">
        <f t="shared" si="4"/>
        <v>-45744</v>
      </c>
      <c r="I38" s="3"/>
      <c r="J38" s="30">
        <f t="shared" si="5"/>
        <v>45745</v>
      </c>
      <c r="K38" s="30">
        <f t="shared" si="6"/>
        <v>45752</v>
      </c>
      <c r="L38" s="37">
        <v>7</v>
      </c>
      <c r="M38" s="6">
        <f t="shared" si="7"/>
        <v>7</v>
      </c>
      <c r="N38" s="6"/>
      <c r="O38" s="29">
        <f t="shared" si="8"/>
        <v>-45745</v>
      </c>
      <c r="P38" s="7"/>
      <c r="Q38" s="3"/>
      <c r="R38" s="30">
        <f t="shared" si="0"/>
        <v>45753</v>
      </c>
      <c r="S38" s="30">
        <f t="shared" si="9"/>
        <v>45783</v>
      </c>
      <c r="T38" s="37">
        <v>30</v>
      </c>
      <c r="U38" s="6">
        <f t="shared" si="10"/>
        <v>37</v>
      </c>
      <c r="V38" s="6"/>
      <c r="W38" s="29">
        <f t="shared" si="11"/>
        <v>-45746</v>
      </c>
      <c r="X38" s="3"/>
      <c r="Y38" s="31"/>
      <c r="Z38" s="7"/>
      <c r="AA38" s="6"/>
      <c r="AB38" s="25"/>
      <c r="AC38" s="31">
        <f t="shared" si="28"/>
        <v>45784</v>
      </c>
      <c r="AD38" s="31">
        <f t="shared" si="29"/>
        <v>45829</v>
      </c>
      <c r="AE38" s="37">
        <v>45</v>
      </c>
      <c r="AF38" s="15">
        <f t="shared" si="12"/>
        <v>82</v>
      </c>
      <c r="AG38" s="15"/>
      <c r="AH38" s="34">
        <f t="shared" si="13"/>
        <v>-45747</v>
      </c>
      <c r="AI38" s="3"/>
      <c r="AJ38" s="31">
        <f t="shared" si="30"/>
        <v>45830</v>
      </c>
      <c r="AK38" s="31">
        <f t="shared" si="35"/>
        <v>45844</v>
      </c>
      <c r="AL38" s="37">
        <v>14</v>
      </c>
      <c r="AM38" s="15">
        <f t="shared" si="36"/>
        <v>96</v>
      </c>
      <c r="AN38" s="15"/>
      <c r="AO38" s="34">
        <f t="shared" si="14"/>
        <v>-45748</v>
      </c>
      <c r="AP38" s="7"/>
      <c r="AQ38" s="7"/>
      <c r="AR38" s="7"/>
      <c r="AS38" s="7"/>
      <c r="AT38" s="7"/>
      <c r="AU38" s="3"/>
      <c r="AV38" s="31">
        <f t="shared" si="31"/>
        <v>45845</v>
      </c>
      <c r="AW38" s="31">
        <f t="shared" si="32"/>
        <v>46145</v>
      </c>
      <c r="AX38" s="38">
        <v>300</v>
      </c>
      <c r="AY38" s="15">
        <f t="shared" si="15"/>
        <v>396</v>
      </c>
      <c r="AZ38" s="15"/>
      <c r="BA38" s="7">
        <f t="shared" si="16"/>
        <v>-45749</v>
      </c>
      <c r="BB38" s="3"/>
      <c r="BC38" s="31">
        <f t="shared" si="33"/>
        <v>46146</v>
      </c>
      <c r="BD38" s="31">
        <f t="shared" si="34"/>
        <v>46146</v>
      </c>
      <c r="BE38" s="32">
        <v>0</v>
      </c>
      <c r="BF38" s="15">
        <f t="shared" si="17"/>
        <v>396</v>
      </c>
      <c r="BG38" s="15"/>
      <c r="BH38" s="34">
        <f t="shared" si="18"/>
        <v>-45750</v>
      </c>
      <c r="BI38" s="3"/>
      <c r="BJ38" s="31">
        <f t="shared" si="19"/>
        <v>46146</v>
      </c>
      <c r="BK38" s="31">
        <f t="shared" si="20"/>
        <v>46146</v>
      </c>
      <c r="BL38" s="32">
        <v>0</v>
      </c>
      <c r="BM38" s="15">
        <f t="shared" si="21"/>
        <v>396</v>
      </c>
      <c r="BN38" s="15"/>
      <c r="BO38" s="34">
        <f t="shared" si="22"/>
        <v>-45750</v>
      </c>
      <c r="BP38" s="3"/>
      <c r="BQ38" s="31">
        <f t="shared" si="23"/>
        <v>46146</v>
      </c>
      <c r="BR38" s="31">
        <f t="shared" si="24"/>
        <v>46153</v>
      </c>
      <c r="BS38" s="37">
        <v>7</v>
      </c>
      <c r="BT38" s="15">
        <f t="shared" si="25"/>
        <v>403</v>
      </c>
      <c r="BU38" s="15"/>
      <c r="BV38" s="7">
        <f t="shared" si="26"/>
        <v>-45750</v>
      </c>
      <c r="BW38" s="11"/>
      <c r="BX38" s="39">
        <v>46153</v>
      </c>
      <c r="BY38" s="7">
        <f t="shared" si="27"/>
        <v>-45750</v>
      </c>
      <c r="BZ38" s="2"/>
      <c r="CA38" t="s">
        <v>120</v>
      </c>
    </row>
    <row r="39" spans="1:79" x14ac:dyDescent="0.25">
      <c r="A39" s="21" t="s">
        <v>85</v>
      </c>
      <c r="B39" s="23"/>
      <c r="C39" s="36" t="s">
        <v>157</v>
      </c>
      <c r="D39" s="7"/>
      <c r="E39" s="30">
        <f t="shared" si="3"/>
        <v>45684</v>
      </c>
      <c r="F39" s="6"/>
      <c r="G39" s="6"/>
      <c r="H39" s="34">
        <f t="shared" si="4"/>
        <v>-45684</v>
      </c>
      <c r="I39" s="3"/>
      <c r="J39" s="30">
        <f t="shared" si="5"/>
        <v>45685</v>
      </c>
      <c r="K39" s="30">
        <f t="shared" si="6"/>
        <v>45692</v>
      </c>
      <c r="L39" s="37">
        <v>7</v>
      </c>
      <c r="M39" s="6">
        <f t="shared" si="7"/>
        <v>7</v>
      </c>
      <c r="N39" s="6"/>
      <c r="O39" s="29">
        <f t="shared" si="8"/>
        <v>-45685</v>
      </c>
      <c r="P39" s="7"/>
      <c r="Q39" s="3"/>
      <c r="R39" s="30">
        <f t="shared" si="0"/>
        <v>45693</v>
      </c>
      <c r="S39" s="30">
        <f t="shared" si="9"/>
        <v>45723</v>
      </c>
      <c r="T39" s="37">
        <v>30</v>
      </c>
      <c r="U39" s="6">
        <f t="shared" si="10"/>
        <v>37</v>
      </c>
      <c r="V39" s="6"/>
      <c r="W39" s="29">
        <f t="shared" si="11"/>
        <v>-45686</v>
      </c>
      <c r="X39" s="3"/>
      <c r="Y39" s="31"/>
      <c r="Z39" s="7"/>
      <c r="AA39" s="6"/>
      <c r="AB39" s="25"/>
      <c r="AC39" s="31">
        <f t="shared" si="28"/>
        <v>45724</v>
      </c>
      <c r="AD39" s="31">
        <f t="shared" si="29"/>
        <v>45769</v>
      </c>
      <c r="AE39" s="37">
        <v>45</v>
      </c>
      <c r="AF39" s="15">
        <f t="shared" si="12"/>
        <v>82</v>
      </c>
      <c r="AG39" s="15"/>
      <c r="AH39" s="34">
        <f t="shared" si="13"/>
        <v>-45687</v>
      </c>
      <c r="AI39" s="3"/>
      <c r="AJ39" s="31">
        <f t="shared" si="30"/>
        <v>45770</v>
      </c>
      <c r="AK39" s="31">
        <f t="shared" si="35"/>
        <v>45784</v>
      </c>
      <c r="AL39" s="37">
        <v>14</v>
      </c>
      <c r="AM39" s="15">
        <f t="shared" si="36"/>
        <v>96</v>
      </c>
      <c r="AN39" s="15"/>
      <c r="AO39" s="34">
        <f t="shared" si="14"/>
        <v>-45688</v>
      </c>
      <c r="AP39" s="7"/>
      <c r="AQ39" s="7"/>
      <c r="AR39" s="7"/>
      <c r="AS39" s="7"/>
      <c r="AT39" s="7"/>
      <c r="AU39" s="3"/>
      <c r="AV39" s="31">
        <f t="shared" si="31"/>
        <v>45785</v>
      </c>
      <c r="AW39" s="31">
        <f t="shared" si="32"/>
        <v>46145</v>
      </c>
      <c r="AX39" s="38">
        <v>360</v>
      </c>
      <c r="AY39" s="15">
        <f t="shared" si="15"/>
        <v>456</v>
      </c>
      <c r="AZ39" s="15"/>
      <c r="BA39" s="7">
        <f t="shared" si="16"/>
        <v>-45689</v>
      </c>
      <c r="BB39" s="3"/>
      <c r="BC39" s="31">
        <f t="shared" si="33"/>
        <v>46146</v>
      </c>
      <c r="BD39" s="31">
        <f t="shared" si="34"/>
        <v>46146</v>
      </c>
      <c r="BE39" s="32">
        <v>0</v>
      </c>
      <c r="BF39" s="15">
        <f t="shared" si="17"/>
        <v>456</v>
      </c>
      <c r="BG39" s="15"/>
      <c r="BH39" s="34">
        <f t="shared" si="18"/>
        <v>-45690</v>
      </c>
      <c r="BI39" s="3"/>
      <c r="BJ39" s="31">
        <f t="shared" si="19"/>
        <v>46146</v>
      </c>
      <c r="BK39" s="31">
        <f t="shared" si="20"/>
        <v>46146</v>
      </c>
      <c r="BL39" s="32">
        <v>0</v>
      </c>
      <c r="BM39" s="15">
        <f t="shared" si="21"/>
        <v>456</v>
      </c>
      <c r="BN39" s="15"/>
      <c r="BO39" s="34">
        <f t="shared" si="22"/>
        <v>-45690</v>
      </c>
      <c r="BP39" s="3"/>
      <c r="BQ39" s="31">
        <f t="shared" si="23"/>
        <v>46146</v>
      </c>
      <c r="BR39" s="31">
        <f t="shared" si="24"/>
        <v>46153</v>
      </c>
      <c r="BS39" s="37">
        <v>7</v>
      </c>
      <c r="BT39" s="15">
        <f t="shared" si="25"/>
        <v>463</v>
      </c>
      <c r="BU39" s="15"/>
      <c r="BV39" s="7">
        <f t="shared" si="26"/>
        <v>-45690</v>
      </c>
      <c r="BW39" s="11"/>
      <c r="BX39" s="39">
        <v>46153</v>
      </c>
      <c r="BY39" s="7">
        <f t="shared" si="27"/>
        <v>-45690</v>
      </c>
      <c r="BZ39" s="2"/>
      <c r="CA39" t="s">
        <v>134</v>
      </c>
    </row>
    <row r="40" spans="1:79" x14ac:dyDescent="0.25">
      <c r="A40" s="21" t="s">
        <v>85</v>
      </c>
      <c r="B40" s="23"/>
      <c r="C40" s="36" t="s">
        <v>158</v>
      </c>
      <c r="D40" s="7"/>
      <c r="E40" s="30">
        <f t="shared" si="3"/>
        <v>45804</v>
      </c>
      <c r="F40" s="6"/>
      <c r="G40" s="6"/>
      <c r="H40" s="34">
        <f t="shared" si="4"/>
        <v>-45804</v>
      </c>
      <c r="I40" s="3"/>
      <c r="J40" s="30">
        <f t="shared" si="5"/>
        <v>45805</v>
      </c>
      <c r="K40" s="30">
        <f t="shared" si="6"/>
        <v>45812</v>
      </c>
      <c r="L40" s="37">
        <v>7</v>
      </c>
      <c r="M40" s="6">
        <f t="shared" si="7"/>
        <v>7</v>
      </c>
      <c r="N40" s="6"/>
      <c r="O40" s="29">
        <f t="shared" si="8"/>
        <v>-45805</v>
      </c>
      <c r="P40" s="7"/>
      <c r="Q40" s="3"/>
      <c r="R40" s="30">
        <f t="shared" si="0"/>
        <v>45813</v>
      </c>
      <c r="S40" s="30">
        <f t="shared" si="9"/>
        <v>45843</v>
      </c>
      <c r="T40" s="37">
        <v>30</v>
      </c>
      <c r="U40" s="6">
        <f t="shared" si="10"/>
        <v>37</v>
      </c>
      <c r="V40" s="6"/>
      <c r="W40" s="29">
        <f t="shared" si="11"/>
        <v>-45806</v>
      </c>
      <c r="X40" s="3"/>
      <c r="Y40" s="31"/>
      <c r="Z40" s="7"/>
      <c r="AA40" s="6"/>
      <c r="AB40" s="25"/>
      <c r="AC40" s="31">
        <f t="shared" si="28"/>
        <v>45844</v>
      </c>
      <c r="AD40" s="31">
        <f t="shared" si="29"/>
        <v>45889</v>
      </c>
      <c r="AE40" s="37">
        <v>45</v>
      </c>
      <c r="AF40" s="15">
        <f t="shared" si="12"/>
        <v>82</v>
      </c>
      <c r="AG40" s="15"/>
      <c r="AH40" s="34">
        <f t="shared" si="13"/>
        <v>-45807</v>
      </c>
      <c r="AI40" s="3"/>
      <c r="AJ40" s="31">
        <f t="shared" si="30"/>
        <v>45890</v>
      </c>
      <c r="AK40" s="31">
        <f t="shared" si="35"/>
        <v>45904</v>
      </c>
      <c r="AL40" s="37">
        <v>14</v>
      </c>
      <c r="AM40" s="15">
        <f t="shared" si="36"/>
        <v>96</v>
      </c>
      <c r="AN40" s="15"/>
      <c r="AO40" s="34">
        <f t="shared" si="14"/>
        <v>-45808</v>
      </c>
      <c r="AP40" s="7"/>
      <c r="AQ40" s="7"/>
      <c r="AR40" s="7"/>
      <c r="AS40" s="7"/>
      <c r="AT40" s="7"/>
      <c r="AU40" s="3"/>
      <c r="AV40" s="31">
        <f t="shared" si="31"/>
        <v>45905</v>
      </c>
      <c r="AW40" s="31">
        <f t="shared" si="32"/>
        <v>46145</v>
      </c>
      <c r="AX40" s="38">
        <v>240</v>
      </c>
      <c r="AY40" s="15">
        <f t="shared" si="15"/>
        <v>336</v>
      </c>
      <c r="AZ40" s="15"/>
      <c r="BA40" s="7">
        <f t="shared" si="16"/>
        <v>-45809</v>
      </c>
      <c r="BB40" s="3"/>
      <c r="BC40" s="31">
        <f t="shared" si="33"/>
        <v>46146</v>
      </c>
      <c r="BD40" s="31">
        <f t="shared" si="34"/>
        <v>46146</v>
      </c>
      <c r="BE40" s="32">
        <v>0</v>
      </c>
      <c r="BF40" s="15">
        <f t="shared" si="17"/>
        <v>336</v>
      </c>
      <c r="BG40" s="15"/>
      <c r="BH40" s="34">
        <f t="shared" si="18"/>
        <v>-45810</v>
      </c>
      <c r="BI40" s="3"/>
      <c r="BJ40" s="31">
        <f t="shared" si="19"/>
        <v>46146</v>
      </c>
      <c r="BK40" s="31">
        <f t="shared" si="20"/>
        <v>46146</v>
      </c>
      <c r="BL40" s="32">
        <v>0</v>
      </c>
      <c r="BM40" s="15">
        <f t="shared" si="21"/>
        <v>336</v>
      </c>
      <c r="BN40" s="15"/>
      <c r="BO40" s="34">
        <f t="shared" si="22"/>
        <v>-45810</v>
      </c>
      <c r="BP40" s="3"/>
      <c r="BQ40" s="31">
        <f t="shared" si="23"/>
        <v>46146</v>
      </c>
      <c r="BR40" s="31">
        <f t="shared" si="24"/>
        <v>46153</v>
      </c>
      <c r="BS40" s="37">
        <v>7</v>
      </c>
      <c r="BT40" s="15">
        <f t="shared" si="25"/>
        <v>343</v>
      </c>
      <c r="BU40" s="15"/>
      <c r="BV40" s="7">
        <f t="shared" si="26"/>
        <v>-45810</v>
      </c>
      <c r="BW40" s="11"/>
      <c r="BX40" s="39">
        <v>46153</v>
      </c>
      <c r="BY40" s="7">
        <f t="shared" si="27"/>
        <v>-45810</v>
      </c>
      <c r="BZ40" s="2"/>
      <c r="CA40" t="s">
        <v>120</v>
      </c>
    </row>
    <row r="41" spans="1:79" x14ac:dyDescent="0.25">
      <c r="A41" s="21" t="s">
        <v>85</v>
      </c>
      <c r="B41" s="23"/>
      <c r="C41" s="36" t="s">
        <v>159</v>
      </c>
      <c r="D41" s="7"/>
      <c r="E41" s="30">
        <f t="shared" si="3"/>
        <v>45684</v>
      </c>
      <c r="F41" s="6"/>
      <c r="G41" s="6"/>
      <c r="H41" s="34">
        <f t="shared" si="4"/>
        <v>-45684</v>
      </c>
      <c r="I41" s="3"/>
      <c r="J41" s="30">
        <f t="shared" si="5"/>
        <v>45685</v>
      </c>
      <c r="K41" s="30">
        <f t="shared" si="6"/>
        <v>45692</v>
      </c>
      <c r="L41" s="37">
        <v>7</v>
      </c>
      <c r="M41" s="6">
        <f t="shared" si="7"/>
        <v>7</v>
      </c>
      <c r="N41" s="6"/>
      <c r="O41" s="29">
        <f t="shared" si="8"/>
        <v>-45685</v>
      </c>
      <c r="P41" s="7"/>
      <c r="Q41" s="3"/>
      <c r="R41" s="30">
        <f t="shared" si="0"/>
        <v>45693</v>
      </c>
      <c r="S41" s="30">
        <f t="shared" si="9"/>
        <v>45723</v>
      </c>
      <c r="T41" s="37">
        <v>30</v>
      </c>
      <c r="U41" s="6">
        <f t="shared" si="10"/>
        <v>37</v>
      </c>
      <c r="V41" s="6"/>
      <c r="W41" s="29">
        <f t="shared" si="11"/>
        <v>-45686</v>
      </c>
      <c r="X41" s="3"/>
      <c r="Y41" s="31"/>
      <c r="Z41" s="7"/>
      <c r="AA41" s="6"/>
      <c r="AB41" s="25"/>
      <c r="AC41" s="31">
        <f t="shared" si="28"/>
        <v>45724</v>
      </c>
      <c r="AD41" s="31">
        <f t="shared" si="29"/>
        <v>45769</v>
      </c>
      <c r="AE41" s="37">
        <v>45</v>
      </c>
      <c r="AF41" s="15">
        <f t="shared" si="12"/>
        <v>82</v>
      </c>
      <c r="AG41" s="15"/>
      <c r="AH41" s="34">
        <f t="shared" si="13"/>
        <v>-45687</v>
      </c>
      <c r="AI41" s="3"/>
      <c r="AJ41" s="31">
        <f t="shared" si="30"/>
        <v>45770</v>
      </c>
      <c r="AK41" s="31">
        <f t="shared" si="35"/>
        <v>45784</v>
      </c>
      <c r="AL41" s="37">
        <v>14</v>
      </c>
      <c r="AM41" s="15">
        <f t="shared" si="36"/>
        <v>96</v>
      </c>
      <c r="AN41" s="15"/>
      <c r="AO41" s="34">
        <f t="shared" si="14"/>
        <v>-45688</v>
      </c>
      <c r="AP41" s="7"/>
      <c r="AQ41" s="7"/>
      <c r="AR41" s="7"/>
      <c r="AS41" s="7"/>
      <c r="AT41" s="7"/>
      <c r="AU41" s="3"/>
      <c r="AV41" s="31">
        <f t="shared" si="31"/>
        <v>45785</v>
      </c>
      <c r="AW41" s="31">
        <f t="shared" si="32"/>
        <v>46145</v>
      </c>
      <c r="AX41" s="38">
        <v>360</v>
      </c>
      <c r="AY41" s="15">
        <f t="shared" si="15"/>
        <v>456</v>
      </c>
      <c r="AZ41" s="15"/>
      <c r="BA41" s="7">
        <f t="shared" si="16"/>
        <v>-45689</v>
      </c>
      <c r="BB41" s="3"/>
      <c r="BC41" s="31">
        <f t="shared" si="33"/>
        <v>46146</v>
      </c>
      <c r="BD41" s="31">
        <f t="shared" si="34"/>
        <v>46146</v>
      </c>
      <c r="BE41" s="32">
        <v>0</v>
      </c>
      <c r="BF41" s="15">
        <f t="shared" si="17"/>
        <v>456</v>
      </c>
      <c r="BG41" s="15"/>
      <c r="BH41" s="34">
        <f t="shared" si="18"/>
        <v>-45690</v>
      </c>
      <c r="BI41" s="3"/>
      <c r="BJ41" s="31">
        <f t="shared" si="19"/>
        <v>46146</v>
      </c>
      <c r="BK41" s="31">
        <f t="shared" si="20"/>
        <v>46146</v>
      </c>
      <c r="BL41" s="32">
        <v>0</v>
      </c>
      <c r="BM41" s="15">
        <f t="shared" si="21"/>
        <v>456</v>
      </c>
      <c r="BN41" s="15"/>
      <c r="BO41" s="34">
        <f t="shared" si="22"/>
        <v>-45690</v>
      </c>
      <c r="BP41" s="3"/>
      <c r="BQ41" s="31">
        <f t="shared" si="23"/>
        <v>46146</v>
      </c>
      <c r="BR41" s="31">
        <f t="shared" si="24"/>
        <v>46153</v>
      </c>
      <c r="BS41" s="37">
        <v>7</v>
      </c>
      <c r="BT41" s="15">
        <f t="shared" si="25"/>
        <v>463</v>
      </c>
      <c r="BU41" s="15"/>
      <c r="BV41" s="7">
        <f t="shared" si="26"/>
        <v>-45690</v>
      </c>
      <c r="BW41" s="11"/>
      <c r="BX41" s="39">
        <v>46153</v>
      </c>
      <c r="BY41" s="7">
        <f t="shared" si="27"/>
        <v>-45690</v>
      </c>
      <c r="BZ41" s="2"/>
      <c r="CA41" t="s">
        <v>134</v>
      </c>
    </row>
    <row r="42" spans="1:79" x14ac:dyDescent="0.25">
      <c r="A42" s="21" t="s">
        <v>85</v>
      </c>
      <c r="B42" s="23"/>
      <c r="C42" s="36" t="s">
        <v>160</v>
      </c>
      <c r="D42" s="7"/>
      <c r="E42" s="30">
        <f t="shared" si="3"/>
        <v>45742</v>
      </c>
      <c r="F42" s="6"/>
      <c r="G42" s="6"/>
      <c r="H42" s="34">
        <f t="shared" si="4"/>
        <v>-45742</v>
      </c>
      <c r="I42" s="3"/>
      <c r="J42" s="30">
        <f t="shared" si="5"/>
        <v>45743</v>
      </c>
      <c r="K42" s="30">
        <f t="shared" si="6"/>
        <v>45750</v>
      </c>
      <c r="L42" s="37">
        <v>7</v>
      </c>
      <c r="M42" s="6">
        <f t="shared" si="7"/>
        <v>7</v>
      </c>
      <c r="N42" s="6"/>
      <c r="O42" s="29">
        <f t="shared" si="8"/>
        <v>-45743</v>
      </c>
      <c r="P42" s="7"/>
      <c r="Q42" s="3"/>
      <c r="R42" s="30">
        <f t="shared" si="0"/>
        <v>45751</v>
      </c>
      <c r="S42" s="30">
        <f t="shared" si="9"/>
        <v>45781</v>
      </c>
      <c r="T42" s="37">
        <v>30</v>
      </c>
      <c r="U42" s="6">
        <f t="shared" si="10"/>
        <v>37</v>
      </c>
      <c r="V42" s="6"/>
      <c r="W42" s="29">
        <f t="shared" si="11"/>
        <v>-45744</v>
      </c>
      <c r="X42" s="3"/>
      <c r="Y42" s="31"/>
      <c r="Z42" s="7"/>
      <c r="AA42" s="6"/>
      <c r="AB42" s="25"/>
      <c r="AC42" s="31">
        <f t="shared" si="28"/>
        <v>45782</v>
      </c>
      <c r="AD42" s="31">
        <f t="shared" si="29"/>
        <v>45827</v>
      </c>
      <c r="AE42" s="37">
        <v>45</v>
      </c>
      <c r="AF42" s="15">
        <f t="shared" si="12"/>
        <v>82</v>
      </c>
      <c r="AG42" s="15"/>
      <c r="AH42" s="34">
        <f t="shared" si="13"/>
        <v>-45745</v>
      </c>
      <c r="AI42" s="3"/>
      <c r="AJ42" s="31">
        <f t="shared" si="30"/>
        <v>45828</v>
      </c>
      <c r="AK42" s="31">
        <f t="shared" si="35"/>
        <v>45842</v>
      </c>
      <c r="AL42" s="37">
        <v>14</v>
      </c>
      <c r="AM42" s="15">
        <f t="shared" si="36"/>
        <v>96</v>
      </c>
      <c r="AN42" s="15"/>
      <c r="AO42" s="34">
        <f t="shared" si="14"/>
        <v>-45746</v>
      </c>
      <c r="AP42" s="7"/>
      <c r="AQ42" s="7"/>
      <c r="AR42" s="7"/>
      <c r="AS42" s="7"/>
      <c r="AT42" s="7"/>
      <c r="AU42" s="3"/>
      <c r="AV42" s="31">
        <f t="shared" si="31"/>
        <v>45843</v>
      </c>
      <c r="AW42" s="31">
        <f t="shared" si="32"/>
        <v>46123</v>
      </c>
      <c r="AX42" s="38">
        <v>280</v>
      </c>
      <c r="AY42" s="15">
        <f t="shared" si="15"/>
        <v>376</v>
      </c>
      <c r="AZ42" s="15"/>
      <c r="BA42" s="7">
        <f t="shared" si="16"/>
        <v>-45747</v>
      </c>
      <c r="BB42" s="3"/>
      <c r="BC42" s="31">
        <f t="shared" si="33"/>
        <v>46124</v>
      </c>
      <c r="BD42" s="31">
        <f t="shared" si="34"/>
        <v>46124</v>
      </c>
      <c r="BE42" s="32">
        <v>0</v>
      </c>
      <c r="BF42" s="15">
        <f t="shared" si="17"/>
        <v>376</v>
      </c>
      <c r="BG42" s="15"/>
      <c r="BH42" s="34">
        <f t="shared" si="18"/>
        <v>-45748</v>
      </c>
      <c r="BI42" s="3"/>
      <c r="BJ42" s="31">
        <f t="shared" si="19"/>
        <v>46124</v>
      </c>
      <c r="BK42" s="31">
        <f t="shared" si="20"/>
        <v>46124</v>
      </c>
      <c r="BL42" s="32">
        <v>0</v>
      </c>
      <c r="BM42" s="15">
        <f t="shared" si="21"/>
        <v>376</v>
      </c>
      <c r="BN42" s="15"/>
      <c r="BO42" s="34">
        <f t="shared" si="22"/>
        <v>-45748</v>
      </c>
      <c r="BP42" s="3"/>
      <c r="BQ42" s="31">
        <f t="shared" si="23"/>
        <v>46124</v>
      </c>
      <c r="BR42" s="31">
        <f t="shared" si="24"/>
        <v>46169</v>
      </c>
      <c r="BS42" s="37">
        <v>45</v>
      </c>
      <c r="BT42" s="15">
        <f t="shared" si="25"/>
        <v>421</v>
      </c>
      <c r="BU42" s="15"/>
      <c r="BV42" s="7">
        <f t="shared" si="26"/>
        <v>-45748</v>
      </c>
      <c r="BW42" s="11"/>
      <c r="BX42" s="39">
        <v>46169</v>
      </c>
      <c r="BY42" s="7">
        <f t="shared" si="27"/>
        <v>-45748</v>
      </c>
      <c r="BZ42" s="2"/>
      <c r="CA42" t="s">
        <v>137</v>
      </c>
    </row>
    <row r="43" spans="1:79" x14ac:dyDescent="0.25">
      <c r="A43" s="21" t="s">
        <v>85</v>
      </c>
      <c r="B43" s="23"/>
      <c r="C43" s="36" t="s">
        <v>161</v>
      </c>
      <c r="D43" s="7"/>
      <c r="E43" s="30">
        <f t="shared" si="3"/>
        <v>45684</v>
      </c>
      <c r="F43" s="6"/>
      <c r="G43" s="6"/>
      <c r="H43" s="34">
        <f t="shared" si="4"/>
        <v>-45684</v>
      </c>
      <c r="I43" s="3"/>
      <c r="J43" s="30">
        <f t="shared" si="5"/>
        <v>45685</v>
      </c>
      <c r="K43" s="30">
        <f t="shared" si="6"/>
        <v>45692</v>
      </c>
      <c r="L43" s="37">
        <v>7</v>
      </c>
      <c r="M43" s="6">
        <f t="shared" si="7"/>
        <v>7</v>
      </c>
      <c r="N43" s="6"/>
      <c r="O43" s="29">
        <f t="shared" si="8"/>
        <v>-45685</v>
      </c>
      <c r="P43" s="7"/>
      <c r="Q43" s="3"/>
      <c r="R43" s="30">
        <f t="shared" si="0"/>
        <v>45693</v>
      </c>
      <c r="S43" s="30">
        <f t="shared" si="9"/>
        <v>45723</v>
      </c>
      <c r="T43" s="37">
        <v>30</v>
      </c>
      <c r="U43" s="6">
        <f t="shared" si="10"/>
        <v>37</v>
      </c>
      <c r="V43" s="6"/>
      <c r="W43" s="29">
        <f t="shared" si="11"/>
        <v>-45686</v>
      </c>
      <c r="X43" s="3"/>
      <c r="Y43" s="31"/>
      <c r="Z43" s="7"/>
      <c r="AA43" s="6"/>
      <c r="AB43" s="25"/>
      <c r="AC43" s="31">
        <f t="shared" si="28"/>
        <v>45724</v>
      </c>
      <c r="AD43" s="31">
        <f t="shared" si="29"/>
        <v>45769</v>
      </c>
      <c r="AE43" s="37">
        <v>45</v>
      </c>
      <c r="AF43" s="15">
        <f t="shared" si="12"/>
        <v>82</v>
      </c>
      <c r="AG43" s="15"/>
      <c r="AH43" s="34">
        <f t="shared" si="13"/>
        <v>-45687</v>
      </c>
      <c r="AI43" s="3"/>
      <c r="AJ43" s="31">
        <f t="shared" si="30"/>
        <v>45770</v>
      </c>
      <c r="AK43" s="31">
        <f t="shared" si="35"/>
        <v>45784</v>
      </c>
      <c r="AL43" s="37">
        <v>14</v>
      </c>
      <c r="AM43" s="15">
        <f t="shared" si="36"/>
        <v>96</v>
      </c>
      <c r="AN43" s="15"/>
      <c r="AO43" s="34">
        <f t="shared" si="14"/>
        <v>-45688</v>
      </c>
      <c r="AP43" s="7"/>
      <c r="AQ43" s="7"/>
      <c r="AR43" s="7"/>
      <c r="AS43" s="7"/>
      <c r="AT43" s="7"/>
      <c r="AU43" s="3"/>
      <c r="AV43" s="31">
        <f t="shared" si="31"/>
        <v>45785</v>
      </c>
      <c r="AW43" s="31">
        <f t="shared" si="32"/>
        <v>46145</v>
      </c>
      <c r="AX43" s="38">
        <v>360</v>
      </c>
      <c r="AY43" s="15">
        <f t="shared" si="15"/>
        <v>456</v>
      </c>
      <c r="AZ43" s="15"/>
      <c r="BA43" s="7">
        <f t="shared" si="16"/>
        <v>-45689</v>
      </c>
      <c r="BB43" s="3"/>
      <c r="BC43" s="31">
        <f t="shared" si="33"/>
        <v>46146</v>
      </c>
      <c r="BD43" s="31">
        <f t="shared" si="34"/>
        <v>46146</v>
      </c>
      <c r="BE43" s="32">
        <v>0</v>
      </c>
      <c r="BF43" s="15">
        <f t="shared" si="17"/>
        <v>456</v>
      </c>
      <c r="BG43" s="15"/>
      <c r="BH43" s="34">
        <f t="shared" si="18"/>
        <v>-45690</v>
      </c>
      <c r="BI43" s="3"/>
      <c r="BJ43" s="31">
        <f t="shared" si="19"/>
        <v>46146</v>
      </c>
      <c r="BK43" s="31">
        <f t="shared" si="20"/>
        <v>46146</v>
      </c>
      <c r="BL43" s="32">
        <v>0</v>
      </c>
      <c r="BM43" s="15">
        <f t="shared" si="21"/>
        <v>456</v>
      </c>
      <c r="BN43" s="15"/>
      <c r="BO43" s="34">
        <f t="shared" si="22"/>
        <v>-45690</v>
      </c>
      <c r="BP43" s="3"/>
      <c r="BQ43" s="31">
        <f t="shared" si="23"/>
        <v>46146</v>
      </c>
      <c r="BR43" s="31">
        <f t="shared" si="24"/>
        <v>46153</v>
      </c>
      <c r="BS43" s="37">
        <v>7</v>
      </c>
      <c r="BT43" s="15">
        <f t="shared" si="25"/>
        <v>463</v>
      </c>
      <c r="BU43" s="15"/>
      <c r="BV43" s="7">
        <f t="shared" si="26"/>
        <v>-45690</v>
      </c>
      <c r="BW43" s="11"/>
      <c r="BX43" s="39">
        <v>46153</v>
      </c>
      <c r="BY43" s="7">
        <f t="shared" si="27"/>
        <v>-45690</v>
      </c>
      <c r="BZ43" s="2"/>
      <c r="CA43" t="s">
        <v>134</v>
      </c>
    </row>
    <row r="44" spans="1:79" x14ac:dyDescent="0.25">
      <c r="A44" s="21" t="s">
        <v>85</v>
      </c>
      <c r="B44" s="23"/>
      <c r="C44" s="36" t="s">
        <v>162</v>
      </c>
      <c r="D44" s="7"/>
      <c r="E44" s="30">
        <f t="shared" si="3"/>
        <v>45757</v>
      </c>
      <c r="F44" s="6"/>
      <c r="G44" s="6"/>
      <c r="H44" s="34">
        <f t="shared" si="4"/>
        <v>-45757</v>
      </c>
      <c r="I44" s="3"/>
      <c r="J44" s="30">
        <f t="shared" si="5"/>
        <v>45758</v>
      </c>
      <c r="K44" s="30">
        <f t="shared" si="6"/>
        <v>45765</v>
      </c>
      <c r="L44" s="37">
        <v>7</v>
      </c>
      <c r="M44" s="6">
        <f t="shared" si="7"/>
        <v>7</v>
      </c>
      <c r="N44" s="6"/>
      <c r="O44" s="29">
        <f t="shared" si="8"/>
        <v>-45758</v>
      </c>
      <c r="P44" s="7"/>
      <c r="Q44" s="3"/>
      <c r="R44" s="30">
        <f t="shared" si="0"/>
        <v>45766</v>
      </c>
      <c r="S44" s="30">
        <f t="shared" si="9"/>
        <v>45796</v>
      </c>
      <c r="T44" s="37">
        <v>30</v>
      </c>
      <c r="U44" s="6">
        <f t="shared" si="10"/>
        <v>37</v>
      </c>
      <c r="V44" s="6"/>
      <c r="W44" s="29">
        <f t="shared" si="11"/>
        <v>-45759</v>
      </c>
      <c r="X44" s="3"/>
      <c r="Y44" s="31"/>
      <c r="Z44" s="7"/>
      <c r="AA44" s="6"/>
      <c r="AB44" s="25"/>
      <c r="AC44" s="31">
        <f t="shared" si="28"/>
        <v>45797</v>
      </c>
      <c r="AD44" s="31">
        <f t="shared" si="29"/>
        <v>45842</v>
      </c>
      <c r="AE44" s="37">
        <v>45</v>
      </c>
      <c r="AF44" s="15">
        <f t="shared" si="12"/>
        <v>82</v>
      </c>
      <c r="AG44" s="15"/>
      <c r="AH44" s="34">
        <f t="shared" si="13"/>
        <v>-45760</v>
      </c>
      <c r="AI44" s="3"/>
      <c r="AJ44" s="31">
        <f t="shared" si="30"/>
        <v>45843</v>
      </c>
      <c r="AK44" s="31">
        <f t="shared" si="35"/>
        <v>45857</v>
      </c>
      <c r="AL44" s="37">
        <v>14</v>
      </c>
      <c r="AM44" s="15">
        <f t="shared" si="36"/>
        <v>96</v>
      </c>
      <c r="AN44" s="15"/>
      <c r="AO44" s="34">
        <f t="shared" si="14"/>
        <v>-45761</v>
      </c>
      <c r="AP44" s="7"/>
      <c r="AQ44" s="7"/>
      <c r="AR44" s="7"/>
      <c r="AS44" s="7"/>
      <c r="AT44" s="7"/>
      <c r="AU44" s="3"/>
      <c r="AV44" s="31">
        <f t="shared" si="31"/>
        <v>45858</v>
      </c>
      <c r="AW44" s="31">
        <f t="shared" si="32"/>
        <v>46138</v>
      </c>
      <c r="AX44" s="38">
        <v>280</v>
      </c>
      <c r="AY44" s="15">
        <f t="shared" si="15"/>
        <v>376</v>
      </c>
      <c r="AZ44" s="15"/>
      <c r="BA44" s="7">
        <f t="shared" si="16"/>
        <v>-45762</v>
      </c>
      <c r="BB44" s="3"/>
      <c r="BC44" s="31">
        <f t="shared" si="33"/>
        <v>46139</v>
      </c>
      <c r="BD44" s="31">
        <f t="shared" si="34"/>
        <v>46139</v>
      </c>
      <c r="BE44" s="32">
        <v>0</v>
      </c>
      <c r="BF44" s="15">
        <f t="shared" si="17"/>
        <v>376</v>
      </c>
      <c r="BG44" s="15"/>
      <c r="BH44" s="34">
        <f t="shared" si="18"/>
        <v>-45763</v>
      </c>
      <c r="BI44" s="3"/>
      <c r="BJ44" s="31">
        <f t="shared" si="19"/>
        <v>46139</v>
      </c>
      <c r="BK44" s="31">
        <f t="shared" si="20"/>
        <v>46139</v>
      </c>
      <c r="BL44" s="32">
        <v>0</v>
      </c>
      <c r="BM44" s="15">
        <f t="shared" si="21"/>
        <v>376</v>
      </c>
      <c r="BN44" s="15"/>
      <c r="BO44" s="34">
        <f t="shared" si="22"/>
        <v>-45763</v>
      </c>
      <c r="BP44" s="3"/>
      <c r="BQ44" s="31">
        <f t="shared" si="23"/>
        <v>46139</v>
      </c>
      <c r="BR44" s="31">
        <f t="shared" si="24"/>
        <v>46169</v>
      </c>
      <c r="BS44" s="37">
        <v>30</v>
      </c>
      <c r="BT44" s="15">
        <f t="shared" si="25"/>
        <v>406</v>
      </c>
      <c r="BU44" s="15"/>
      <c r="BV44" s="7">
        <f t="shared" si="26"/>
        <v>-45763</v>
      </c>
      <c r="BW44" s="11"/>
      <c r="BX44" s="39">
        <v>46169</v>
      </c>
      <c r="BY44" s="7">
        <f t="shared" si="27"/>
        <v>-45763</v>
      </c>
      <c r="BZ44" s="2"/>
      <c r="CA44" t="s">
        <v>137</v>
      </c>
    </row>
    <row r="45" spans="1:79" x14ac:dyDescent="0.25">
      <c r="A45" s="21" t="s">
        <v>85</v>
      </c>
      <c r="B45" s="23"/>
      <c r="C45" s="36" t="s">
        <v>163</v>
      </c>
      <c r="D45" s="7"/>
      <c r="E45" s="30">
        <f t="shared" si="3"/>
        <v>45714</v>
      </c>
      <c r="F45" s="6"/>
      <c r="G45" s="6"/>
      <c r="H45" s="34">
        <f t="shared" si="4"/>
        <v>-45714</v>
      </c>
      <c r="I45" s="3"/>
      <c r="J45" s="30">
        <f t="shared" si="5"/>
        <v>45715</v>
      </c>
      <c r="K45" s="30">
        <f t="shared" si="6"/>
        <v>45722</v>
      </c>
      <c r="L45" s="37">
        <v>7</v>
      </c>
      <c r="M45" s="6">
        <f t="shared" si="7"/>
        <v>7</v>
      </c>
      <c r="N45" s="6"/>
      <c r="O45" s="29">
        <f t="shared" si="8"/>
        <v>-45715</v>
      </c>
      <c r="P45" s="7"/>
      <c r="Q45" s="3"/>
      <c r="R45" s="30">
        <f t="shared" si="0"/>
        <v>45723</v>
      </c>
      <c r="S45" s="30">
        <f t="shared" si="9"/>
        <v>45753</v>
      </c>
      <c r="T45" s="37">
        <v>30</v>
      </c>
      <c r="U45" s="6">
        <f t="shared" si="10"/>
        <v>37</v>
      </c>
      <c r="V45" s="6"/>
      <c r="W45" s="29">
        <f t="shared" si="11"/>
        <v>-45716</v>
      </c>
      <c r="X45" s="3"/>
      <c r="Y45" s="31"/>
      <c r="Z45" s="7"/>
      <c r="AA45" s="6"/>
      <c r="AB45" s="25"/>
      <c r="AC45" s="31">
        <f t="shared" si="28"/>
        <v>45754</v>
      </c>
      <c r="AD45" s="31">
        <f t="shared" si="29"/>
        <v>45799</v>
      </c>
      <c r="AE45" s="37">
        <v>45</v>
      </c>
      <c r="AF45" s="15">
        <f t="shared" si="12"/>
        <v>82</v>
      </c>
      <c r="AG45" s="15"/>
      <c r="AH45" s="34">
        <f t="shared" si="13"/>
        <v>-45717</v>
      </c>
      <c r="AI45" s="3"/>
      <c r="AJ45" s="31">
        <f t="shared" si="30"/>
        <v>45800</v>
      </c>
      <c r="AK45" s="31">
        <f t="shared" si="35"/>
        <v>45814</v>
      </c>
      <c r="AL45" s="37">
        <v>14</v>
      </c>
      <c r="AM45" s="15">
        <f t="shared" si="36"/>
        <v>96</v>
      </c>
      <c r="AN45" s="15"/>
      <c r="AO45" s="34">
        <f t="shared" si="14"/>
        <v>-45718</v>
      </c>
      <c r="AP45" s="7"/>
      <c r="AQ45" s="7"/>
      <c r="AR45" s="7"/>
      <c r="AS45" s="7"/>
      <c r="AT45" s="7"/>
      <c r="AU45" s="3"/>
      <c r="AV45" s="31">
        <f t="shared" si="31"/>
        <v>45815</v>
      </c>
      <c r="AW45" s="31">
        <f t="shared" si="32"/>
        <v>46145</v>
      </c>
      <c r="AX45" s="38">
        <v>330</v>
      </c>
      <c r="AY45" s="15">
        <f t="shared" si="15"/>
        <v>426</v>
      </c>
      <c r="AZ45" s="15"/>
      <c r="BA45" s="7">
        <f t="shared" si="16"/>
        <v>-45719</v>
      </c>
      <c r="BB45" s="3"/>
      <c r="BC45" s="31">
        <f t="shared" si="33"/>
        <v>46146</v>
      </c>
      <c r="BD45" s="31">
        <f t="shared" si="34"/>
        <v>46146</v>
      </c>
      <c r="BE45" s="32">
        <v>0</v>
      </c>
      <c r="BF45" s="15">
        <f t="shared" si="17"/>
        <v>426</v>
      </c>
      <c r="BG45" s="15"/>
      <c r="BH45" s="34">
        <f t="shared" si="18"/>
        <v>-45720</v>
      </c>
      <c r="BI45" s="3"/>
      <c r="BJ45" s="31">
        <f t="shared" si="19"/>
        <v>46146</v>
      </c>
      <c r="BK45" s="31">
        <f t="shared" si="20"/>
        <v>46146</v>
      </c>
      <c r="BL45" s="32">
        <v>0</v>
      </c>
      <c r="BM45" s="15">
        <f t="shared" si="21"/>
        <v>426</v>
      </c>
      <c r="BN45" s="15"/>
      <c r="BO45" s="34">
        <f t="shared" si="22"/>
        <v>-45720</v>
      </c>
      <c r="BP45" s="3"/>
      <c r="BQ45" s="31">
        <f t="shared" si="23"/>
        <v>46146</v>
      </c>
      <c r="BR45" s="31">
        <f t="shared" si="24"/>
        <v>46153</v>
      </c>
      <c r="BS45" s="37">
        <v>7</v>
      </c>
      <c r="BT45" s="15">
        <f t="shared" si="25"/>
        <v>433</v>
      </c>
      <c r="BU45" s="15"/>
      <c r="BV45" s="7">
        <f t="shared" si="26"/>
        <v>-45720</v>
      </c>
      <c r="BW45" s="11"/>
      <c r="BX45" s="39">
        <v>46153</v>
      </c>
      <c r="BY45" s="7">
        <f t="shared" si="27"/>
        <v>-45720</v>
      </c>
      <c r="BZ45" s="2"/>
      <c r="CA45" t="s">
        <v>134</v>
      </c>
    </row>
    <row r="46" spans="1:79" x14ac:dyDescent="0.25">
      <c r="A46" s="21" t="s">
        <v>85</v>
      </c>
      <c r="B46" s="23"/>
      <c r="C46" s="36" t="s">
        <v>164</v>
      </c>
      <c r="D46" s="7"/>
      <c r="E46" s="30">
        <f t="shared" si="3"/>
        <v>45810</v>
      </c>
      <c r="F46" s="6"/>
      <c r="G46" s="6"/>
      <c r="H46" s="34">
        <f t="shared" si="4"/>
        <v>-45810</v>
      </c>
      <c r="I46" s="3"/>
      <c r="J46" s="30">
        <f t="shared" si="5"/>
        <v>45811</v>
      </c>
      <c r="K46" s="30">
        <f t="shared" si="6"/>
        <v>45818</v>
      </c>
      <c r="L46" s="37">
        <v>7</v>
      </c>
      <c r="M46" s="6">
        <f t="shared" si="7"/>
        <v>7</v>
      </c>
      <c r="N46" s="6"/>
      <c r="O46" s="29">
        <f t="shared" si="8"/>
        <v>-45811</v>
      </c>
      <c r="P46" s="7"/>
      <c r="Q46" s="3"/>
      <c r="R46" s="30">
        <f t="shared" si="0"/>
        <v>45819</v>
      </c>
      <c r="S46" s="30">
        <f t="shared" si="9"/>
        <v>45849</v>
      </c>
      <c r="T46" s="37">
        <v>30</v>
      </c>
      <c r="U46" s="6">
        <f t="shared" si="10"/>
        <v>37</v>
      </c>
      <c r="V46" s="6"/>
      <c r="W46" s="29">
        <f t="shared" si="11"/>
        <v>-45812</v>
      </c>
      <c r="X46" s="3"/>
      <c r="Y46" s="31"/>
      <c r="Z46" s="7"/>
      <c r="AA46" s="6"/>
      <c r="AB46" s="25"/>
      <c r="AC46" s="31">
        <f t="shared" si="28"/>
        <v>45850</v>
      </c>
      <c r="AD46" s="31">
        <f t="shared" si="29"/>
        <v>45895</v>
      </c>
      <c r="AE46" s="37">
        <v>45</v>
      </c>
      <c r="AF46" s="15">
        <f t="shared" si="12"/>
        <v>82</v>
      </c>
      <c r="AG46" s="15"/>
      <c r="AH46" s="34">
        <f t="shared" si="13"/>
        <v>-45813</v>
      </c>
      <c r="AI46" s="3"/>
      <c r="AJ46" s="31">
        <f t="shared" si="30"/>
        <v>45896</v>
      </c>
      <c r="AK46" s="31">
        <f t="shared" si="35"/>
        <v>45910</v>
      </c>
      <c r="AL46" s="37">
        <v>14</v>
      </c>
      <c r="AM46" s="15">
        <f t="shared" si="36"/>
        <v>96</v>
      </c>
      <c r="AN46" s="15"/>
      <c r="AO46" s="34">
        <f t="shared" si="14"/>
        <v>-45814</v>
      </c>
      <c r="AP46" s="7"/>
      <c r="AQ46" s="7"/>
      <c r="AR46" s="7"/>
      <c r="AS46" s="7"/>
      <c r="AT46" s="7"/>
      <c r="AU46" s="3"/>
      <c r="AV46" s="31">
        <f t="shared" si="31"/>
        <v>45911</v>
      </c>
      <c r="AW46" s="31">
        <f t="shared" si="32"/>
        <v>46161</v>
      </c>
      <c r="AX46" s="38">
        <v>250</v>
      </c>
      <c r="AY46" s="15">
        <f t="shared" si="15"/>
        <v>346</v>
      </c>
      <c r="AZ46" s="15"/>
      <c r="BA46" s="7">
        <f t="shared" si="16"/>
        <v>-45815</v>
      </c>
      <c r="BB46" s="3"/>
      <c r="BC46" s="31">
        <f t="shared" si="33"/>
        <v>46162</v>
      </c>
      <c r="BD46" s="31">
        <f t="shared" si="34"/>
        <v>46162</v>
      </c>
      <c r="BE46" s="32">
        <v>0</v>
      </c>
      <c r="BF46" s="15">
        <f t="shared" si="17"/>
        <v>346</v>
      </c>
      <c r="BG46" s="15"/>
      <c r="BH46" s="34">
        <f t="shared" si="18"/>
        <v>-45816</v>
      </c>
      <c r="BI46" s="3"/>
      <c r="BJ46" s="31">
        <f t="shared" si="19"/>
        <v>46162</v>
      </c>
      <c r="BK46" s="31">
        <f t="shared" si="20"/>
        <v>46162</v>
      </c>
      <c r="BL46" s="32">
        <v>0</v>
      </c>
      <c r="BM46" s="15">
        <f t="shared" si="21"/>
        <v>346</v>
      </c>
      <c r="BN46" s="15"/>
      <c r="BO46" s="34">
        <f t="shared" si="22"/>
        <v>-45816</v>
      </c>
      <c r="BP46" s="3"/>
      <c r="BQ46" s="31">
        <f t="shared" si="23"/>
        <v>46162</v>
      </c>
      <c r="BR46" s="31">
        <f t="shared" si="24"/>
        <v>46169</v>
      </c>
      <c r="BS46" s="37">
        <v>7</v>
      </c>
      <c r="BT46" s="15">
        <f t="shared" si="25"/>
        <v>353</v>
      </c>
      <c r="BU46" s="15"/>
      <c r="BV46" s="7">
        <f t="shared" si="26"/>
        <v>-45816</v>
      </c>
      <c r="BW46" s="11"/>
      <c r="BX46" s="39">
        <v>46169</v>
      </c>
      <c r="BY46" s="7">
        <f t="shared" si="27"/>
        <v>-45816</v>
      </c>
      <c r="BZ46" s="2"/>
      <c r="CA46" t="s">
        <v>137</v>
      </c>
    </row>
    <row r="47" spans="1:79" x14ac:dyDescent="0.25">
      <c r="A47" s="21" t="s">
        <v>85</v>
      </c>
      <c r="B47" s="23"/>
      <c r="C47" s="36" t="s">
        <v>165</v>
      </c>
      <c r="D47" s="7"/>
      <c r="E47" s="30">
        <f t="shared" si="3"/>
        <v>45714</v>
      </c>
      <c r="F47" s="6"/>
      <c r="G47" s="6"/>
      <c r="H47" s="34">
        <f t="shared" si="4"/>
        <v>-45714</v>
      </c>
      <c r="I47" s="3"/>
      <c r="J47" s="30">
        <f t="shared" si="5"/>
        <v>45715</v>
      </c>
      <c r="K47" s="30">
        <f t="shared" si="6"/>
        <v>45722</v>
      </c>
      <c r="L47" s="37">
        <v>7</v>
      </c>
      <c r="M47" s="6">
        <f t="shared" si="7"/>
        <v>7</v>
      </c>
      <c r="N47" s="6"/>
      <c r="O47" s="29">
        <f t="shared" si="8"/>
        <v>-45715</v>
      </c>
      <c r="P47" s="7"/>
      <c r="Q47" s="3"/>
      <c r="R47" s="30">
        <f t="shared" si="0"/>
        <v>45723</v>
      </c>
      <c r="S47" s="30">
        <f t="shared" si="9"/>
        <v>45753</v>
      </c>
      <c r="T47" s="37">
        <v>30</v>
      </c>
      <c r="U47" s="6">
        <f t="shared" si="10"/>
        <v>37</v>
      </c>
      <c r="V47" s="6"/>
      <c r="W47" s="29">
        <f t="shared" si="11"/>
        <v>-45716</v>
      </c>
      <c r="X47" s="3"/>
      <c r="Y47" s="31"/>
      <c r="Z47" s="7"/>
      <c r="AA47" s="6"/>
      <c r="AB47" s="25"/>
      <c r="AC47" s="31">
        <f t="shared" si="28"/>
        <v>45754</v>
      </c>
      <c r="AD47" s="31">
        <f t="shared" si="29"/>
        <v>45799</v>
      </c>
      <c r="AE47" s="37">
        <v>45</v>
      </c>
      <c r="AF47" s="15">
        <f t="shared" si="12"/>
        <v>82</v>
      </c>
      <c r="AG47" s="15"/>
      <c r="AH47" s="34">
        <f t="shared" si="13"/>
        <v>-45717</v>
      </c>
      <c r="AI47" s="3"/>
      <c r="AJ47" s="31">
        <f t="shared" si="30"/>
        <v>45800</v>
      </c>
      <c r="AK47" s="31">
        <f t="shared" si="35"/>
        <v>45814</v>
      </c>
      <c r="AL47" s="37">
        <v>14</v>
      </c>
      <c r="AM47" s="15">
        <f t="shared" si="36"/>
        <v>96</v>
      </c>
      <c r="AN47" s="15"/>
      <c r="AO47" s="34">
        <f t="shared" si="14"/>
        <v>-45718</v>
      </c>
      <c r="AP47" s="7"/>
      <c r="AQ47" s="7"/>
      <c r="AR47" s="7"/>
      <c r="AS47" s="7"/>
      <c r="AT47" s="7"/>
      <c r="AU47" s="3"/>
      <c r="AV47" s="31">
        <f t="shared" si="31"/>
        <v>45815</v>
      </c>
      <c r="AW47" s="31">
        <f t="shared" si="32"/>
        <v>46145</v>
      </c>
      <c r="AX47" s="38">
        <v>330</v>
      </c>
      <c r="AY47" s="15">
        <f t="shared" si="15"/>
        <v>426</v>
      </c>
      <c r="AZ47" s="15"/>
      <c r="BA47" s="7">
        <f t="shared" si="16"/>
        <v>-45719</v>
      </c>
      <c r="BB47" s="3"/>
      <c r="BC47" s="31">
        <f t="shared" si="33"/>
        <v>46146</v>
      </c>
      <c r="BD47" s="31">
        <f t="shared" si="34"/>
        <v>46146</v>
      </c>
      <c r="BE47" s="32">
        <v>0</v>
      </c>
      <c r="BF47" s="15">
        <f t="shared" si="17"/>
        <v>426</v>
      </c>
      <c r="BG47" s="15"/>
      <c r="BH47" s="34">
        <f t="shared" si="18"/>
        <v>-45720</v>
      </c>
      <c r="BI47" s="3"/>
      <c r="BJ47" s="31">
        <f t="shared" si="19"/>
        <v>46146</v>
      </c>
      <c r="BK47" s="31">
        <f t="shared" si="20"/>
        <v>46146</v>
      </c>
      <c r="BL47" s="32">
        <v>0</v>
      </c>
      <c r="BM47" s="15">
        <f t="shared" si="21"/>
        <v>426</v>
      </c>
      <c r="BN47" s="15"/>
      <c r="BO47" s="34">
        <f t="shared" si="22"/>
        <v>-45720</v>
      </c>
      <c r="BP47" s="3"/>
      <c r="BQ47" s="31">
        <f t="shared" si="23"/>
        <v>46146</v>
      </c>
      <c r="BR47" s="31">
        <f t="shared" si="24"/>
        <v>46153</v>
      </c>
      <c r="BS47" s="37">
        <v>7</v>
      </c>
      <c r="BT47" s="15">
        <f t="shared" si="25"/>
        <v>433</v>
      </c>
      <c r="BU47" s="15"/>
      <c r="BV47" s="7">
        <f t="shared" si="26"/>
        <v>-45720</v>
      </c>
      <c r="BW47" s="11"/>
      <c r="BX47" s="39">
        <v>46153</v>
      </c>
      <c r="BY47" s="7">
        <f t="shared" si="27"/>
        <v>-45720</v>
      </c>
      <c r="BZ47" s="2"/>
      <c r="CA47" t="s">
        <v>134</v>
      </c>
    </row>
    <row r="48" spans="1:79" x14ac:dyDescent="0.25">
      <c r="A48" s="21" t="s">
        <v>85</v>
      </c>
      <c r="B48" s="23"/>
      <c r="C48" s="36" t="s">
        <v>166</v>
      </c>
      <c r="D48" s="7"/>
      <c r="E48" s="30">
        <f t="shared" si="3"/>
        <v>45684</v>
      </c>
      <c r="F48" s="6"/>
      <c r="G48" s="6"/>
      <c r="H48" s="34">
        <f t="shared" si="4"/>
        <v>-45684</v>
      </c>
      <c r="I48" s="3"/>
      <c r="J48" s="30">
        <f t="shared" si="5"/>
        <v>45685</v>
      </c>
      <c r="K48" s="30">
        <f t="shared" si="6"/>
        <v>45692</v>
      </c>
      <c r="L48" s="37">
        <v>7</v>
      </c>
      <c r="M48" s="6">
        <f t="shared" si="7"/>
        <v>7</v>
      </c>
      <c r="N48" s="6"/>
      <c r="O48" s="29">
        <f t="shared" si="8"/>
        <v>-45685</v>
      </c>
      <c r="P48" s="7"/>
      <c r="Q48" s="3"/>
      <c r="R48" s="30">
        <f t="shared" si="0"/>
        <v>45693</v>
      </c>
      <c r="S48" s="30">
        <f t="shared" si="9"/>
        <v>45723</v>
      </c>
      <c r="T48" s="37">
        <v>30</v>
      </c>
      <c r="U48" s="6">
        <f t="shared" si="10"/>
        <v>37</v>
      </c>
      <c r="V48" s="6"/>
      <c r="W48" s="29">
        <f t="shared" si="11"/>
        <v>-45686</v>
      </c>
      <c r="X48" s="3"/>
      <c r="Y48" s="31"/>
      <c r="Z48" s="7"/>
      <c r="AA48" s="6"/>
      <c r="AB48" s="25"/>
      <c r="AC48" s="31">
        <f t="shared" si="28"/>
        <v>45724</v>
      </c>
      <c r="AD48" s="31">
        <f t="shared" si="29"/>
        <v>45769</v>
      </c>
      <c r="AE48" s="37">
        <v>45</v>
      </c>
      <c r="AF48" s="15">
        <f t="shared" si="12"/>
        <v>82</v>
      </c>
      <c r="AG48" s="15"/>
      <c r="AH48" s="34">
        <f t="shared" si="13"/>
        <v>-45687</v>
      </c>
      <c r="AI48" s="3"/>
      <c r="AJ48" s="31">
        <f t="shared" si="30"/>
        <v>45770</v>
      </c>
      <c r="AK48" s="31">
        <f t="shared" si="35"/>
        <v>45784</v>
      </c>
      <c r="AL48" s="37">
        <v>14</v>
      </c>
      <c r="AM48" s="15">
        <f t="shared" si="36"/>
        <v>96</v>
      </c>
      <c r="AN48" s="15"/>
      <c r="AO48" s="34">
        <f t="shared" si="14"/>
        <v>-45688</v>
      </c>
      <c r="AP48" s="7"/>
      <c r="AQ48" s="7"/>
      <c r="AR48" s="7"/>
      <c r="AS48" s="7"/>
      <c r="AT48" s="7"/>
      <c r="AU48" s="3"/>
      <c r="AV48" s="31">
        <f t="shared" si="31"/>
        <v>45785</v>
      </c>
      <c r="AW48" s="31">
        <f t="shared" si="32"/>
        <v>46145</v>
      </c>
      <c r="AX48" s="38">
        <v>360</v>
      </c>
      <c r="AY48" s="15">
        <f t="shared" si="15"/>
        <v>456</v>
      </c>
      <c r="AZ48" s="15"/>
      <c r="BA48" s="7">
        <f t="shared" si="16"/>
        <v>-45689</v>
      </c>
      <c r="BB48" s="3"/>
      <c r="BC48" s="31">
        <f t="shared" si="33"/>
        <v>46146</v>
      </c>
      <c r="BD48" s="31">
        <f t="shared" si="34"/>
        <v>46146</v>
      </c>
      <c r="BE48" s="32">
        <v>0</v>
      </c>
      <c r="BF48" s="15">
        <f t="shared" si="17"/>
        <v>456</v>
      </c>
      <c r="BG48" s="15"/>
      <c r="BH48" s="34">
        <f t="shared" si="18"/>
        <v>-45690</v>
      </c>
      <c r="BI48" s="3"/>
      <c r="BJ48" s="31">
        <f t="shared" si="19"/>
        <v>46146</v>
      </c>
      <c r="BK48" s="31">
        <f t="shared" si="20"/>
        <v>46146</v>
      </c>
      <c r="BL48" s="32">
        <v>0</v>
      </c>
      <c r="BM48" s="15">
        <f t="shared" si="21"/>
        <v>456</v>
      </c>
      <c r="BN48" s="15"/>
      <c r="BO48" s="34">
        <f t="shared" si="22"/>
        <v>-45690</v>
      </c>
      <c r="BP48" s="3"/>
      <c r="BQ48" s="31">
        <f t="shared" si="23"/>
        <v>46146</v>
      </c>
      <c r="BR48" s="31">
        <f t="shared" si="24"/>
        <v>46153</v>
      </c>
      <c r="BS48" s="37">
        <v>7</v>
      </c>
      <c r="BT48" s="15">
        <f t="shared" si="25"/>
        <v>463</v>
      </c>
      <c r="BU48" s="15"/>
      <c r="BV48" s="7">
        <f t="shared" si="26"/>
        <v>-45690</v>
      </c>
      <c r="BW48" s="11"/>
      <c r="BX48" s="39">
        <v>46153</v>
      </c>
      <c r="BY48" s="7">
        <f t="shared" si="27"/>
        <v>-45690</v>
      </c>
      <c r="BZ48" s="2"/>
      <c r="CA48" t="s">
        <v>134</v>
      </c>
    </row>
    <row r="49" spans="1:79" x14ac:dyDescent="0.25">
      <c r="A49" s="21" t="s">
        <v>85</v>
      </c>
      <c r="B49" s="23"/>
      <c r="C49" s="36" t="s">
        <v>167</v>
      </c>
      <c r="D49" s="7"/>
      <c r="E49" s="30">
        <f t="shared" si="3"/>
        <v>45810</v>
      </c>
      <c r="F49" s="6"/>
      <c r="G49" s="6"/>
      <c r="H49" s="34">
        <f t="shared" si="4"/>
        <v>-45810</v>
      </c>
      <c r="I49" s="3"/>
      <c r="J49" s="30">
        <f t="shared" si="5"/>
        <v>45811</v>
      </c>
      <c r="K49" s="30">
        <f t="shared" si="6"/>
        <v>45818</v>
      </c>
      <c r="L49" s="37">
        <v>7</v>
      </c>
      <c r="M49" s="6">
        <f t="shared" si="7"/>
        <v>7</v>
      </c>
      <c r="N49" s="6"/>
      <c r="O49" s="29">
        <f t="shared" si="8"/>
        <v>-45811</v>
      </c>
      <c r="P49" s="7"/>
      <c r="Q49" s="3"/>
      <c r="R49" s="30">
        <f t="shared" si="0"/>
        <v>45819</v>
      </c>
      <c r="S49" s="30">
        <f t="shared" si="9"/>
        <v>45849</v>
      </c>
      <c r="T49" s="37">
        <v>30</v>
      </c>
      <c r="U49" s="6">
        <f t="shared" si="10"/>
        <v>37</v>
      </c>
      <c r="V49" s="6"/>
      <c r="W49" s="29">
        <f t="shared" si="11"/>
        <v>-45812</v>
      </c>
      <c r="X49" s="3"/>
      <c r="Y49" s="31"/>
      <c r="Z49" s="7"/>
      <c r="AA49" s="6"/>
      <c r="AB49" s="25"/>
      <c r="AC49" s="31">
        <f t="shared" si="28"/>
        <v>45850</v>
      </c>
      <c r="AD49" s="31">
        <f t="shared" si="29"/>
        <v>45895</v>
      </c>
      <c r="AE49" s="37">
        <v>45</v>
      </c>
      <c r="AF49" s="15">
        <f t="shared" si="12"/>
        <v>82</v>
      </c>
      <c r="AG49" s="15"/>
      <c r="AH49" s="34">
        <f t="shared" si="13"/>
        <v>-45813</v>
      </c>
      <c r="AI49" s="3"/>
      <c r="AJ49" s="31">
        <f t="shared" si="30"/>
        <v>45896</v>
      </c>
      <c r="AK49" s="31">
        <f t="shared" si="35"/>
        <v>45910</v>
      </c>
      <c r="AL49" s="37">
        <v>14</v>
      </c>
      <c r="AM49" s="15">
        <f t="shared" si="36"/>
        <v>96</v>
      </c>
      <c r="AN49" s="15"/>
      <c r="AO49" s="34">
        <f t="shared" si="14"/>
        <v>-45814</v>
      </c>
      <c r="AP49" s="7"/>
      <c r="AQ49" s="7"/>
      <c r="AR49" s="7"/>
      <c r="AS49" s="7"/>
      <c r="AT49" s="7"/>
      <c r="AU49" s="3"/>
      <c r="AV49" s="31">
        <f t="shared" si="31"/>
        <v>45911</v>
      </c>
      <c r="AW49" s="31">
        <f t="shared" si="32"/>
        <v>46161</v>
      </c>
      <c r="AX49" s="38">
        <v>250</v>
      </c>
      <c r="AY49" s="15">
        <f t="shared" si="15"/>
        <v>346</v>
      </c>
      <c r="AZ49" s="15"/>
      <c r="BA49" s="7">
        <f t="shared" si="16"/>
        <v>-45815</v>
      </c>
      <c r="BB49" s="3"/>
      <c r="BC49" s="31">
        <f t="shared" si="33"/>
        <v>46162</v>
      </c>
      <c r="BD49" s="31">
        <f t="shared" si="34"/>
        <v>46162</v>
      </c>
      <c r="BE49" s="32">
        <v>0</v>
      </c>
      <c r="BF49" s="15">
        <f t="shared" si="17"/>
        <v>346</v>
      </c>
      <c r="BG49" s="15"/>
      <c r="BH49" s="34">
        <f t="shared" si="18"/>
        <v>-45816</v>
      </c>
      <c r="BI49" s="3"/>
      <c r="BJ49" s="31">
        <f t="shared" si="19"/>
        <v>46162</v>
      </c>
      <c r="BK49" s="31">
        <f t="shared" si="20"/>
        <v>46162</v>
      </c>
      <c r="BL49" s="32">
        <v>0</v>
      </c>
      <c r="BM49" s="15">
        <f t="shared" si="21"/>
        <v>346</v>
      </c>
      <c r="BN49" s="15"/>
      <c r="BO49" s="34">
        <f t="shared" si="22"/>
        <v>-45816</v>
      </c>
      <c r="BP49" s="3"/>
      <c r="BQ49" s="31">
        <f t="shared" si="23"/>
        <v>46162</v>
      </c>
      <c r="BR49" s="31">
        <f t="shared" si="24"/>
        <v>46169</v>
      </c>
      <c r="BS49" s="37">
        <v>7</v>
      </c>
      <c r="BT49" s="15">
        <f t="shared" si="25"/>
        <v>353</v>
      </c>
      <c r="BU49" s="15"/>
      <c r="BV49" s="7">
        <f t="shared" si="26"/>
        <v>-45816</v>
      </c>
      <c r="BW49" s="11"/>
      <c r="BX49" s="39">
        <v>46169</v>
      </c>
      <c r="BY49" s="7">
        <f t="shared" si="27"/>
        <v>-45816</v>
      </c>
      <c r="BZ49" s="2"/>
      <c r="CA49" t="s">
        <v>137</v>
      </c>
    </row>
    <row r="50" spans="1:79" x14ac:dyDescent="0.25">
      <c r="A50" s="21" t="s">
        <v>85</v>
      </c>
      <c r="B50" s="23"/>
      <c r="C50" s="36" t="s">
        <v>168</v>
      </c>
      <c r="D50" s="7"/>
      <c r="E50" s="30">
        <f t="shared" si="3"/>
        <v>45810</v>
      </c>
      <c r="F50" s="6"/>
      <c r="G50" s="6"/>
      <c r="H50" s="34">
        <f t="shared" si="4"/>
        <v>-45810</v>
      </c>
      <c r="I50" s="3"/>
      <c r="J50" s="30">
        <f t="shared" si="5"/>
        <v>45811</v>
      </c>
      <c r="K50" s="30">
        <f t="shared" si="6"/>
        <v>45818</v>
      </c>
      <c r="L50" s="37">
        <v>7</v>
      </c>
      <c r="M50" s="6">
        <f t="shared" si="7"/>
        <v>7</v>
      </c>
      <c r="N50" s="6"/>
      <c r="O50" s="29">
        <f t="shared" si="8"/>
        <v>-45811</v>
      </c>
      <c r="P50" s="7"/>
      <c r="Q50" s="3"/>
      <c r="R50" s="30">
        <f t="shared" si="0"/>
        <v>45819</v>
      </c>
      <c r="S50" s="30">
        <f t="shared" si="9"/>
        <v>45849</v>
      </c>
      <c r="T50" s="37">
        <v>30</v>
      </c>
      <c r="U50" s="6">
        <f t="shared" si="10"/>
        <v>37</v>
      </c>
      <c r="V50" s="6"/>
      <c r="W50" s="29">
        <f t="shared" si="11"/>
        <v>-45812</v>
      </c>
      <c r="X50" s="3"/>
      <c r="Y50" s="31"/>
      <c r="Z50" s="7"/>
      <c r="AA50" s="6"/>
      <c r="AB50" s="25"/>
      <c r="AC50" s="31">
        <f t="shared" si="28"/>
        <v>45850</v>
      </c>
      <c r="AD50" s="31">
        <f t="shared" si="29"/>
        <v>45895</v>
      </c>
      <c r="AE50" s="37">
        <v>45</v>
      </c>
      <c r="AF50" s="15">
        <f t="shared" si="12"/>
        <v>82</v>
      </c>
      <c r="AG50" s="15"/>
      <c r="AH50" s="34">
        <f t="shared" si="13"/>
        <v>-45813</v>
      </c>
      <c r="AI50" s="3"/>
      <c r="AJ50" s="31">
        <f t="shared" si="30"/>
        <v>45896</v>
      </c>
      <c r="AK50" s="31">
        <f t="shared" si="35"/>
        <v>45910</v>
      </c>
      <c r="AL50" s="37">
        <v>14</v>
      </c>
      <c r="AM50" s="15">
        <f t="shared" si="36"/>
        <v>96</v>
      </c>
      <c r="AN50" s="15"/>
      <c r="AO50" s="34">
        <f t="shared" si="14"/>
        <v>-45814</v>
      </c>
      <c r="AP50" s="7"/>
      <c r="AQ50" s="7"/>
      <c r="AR50" s="7"/>
      <c r="AS50" s="7"/>
      <c r="AT50" s="7"/>
      <c r="AU50" s="3"/>
      <c r="AV50" s="31">
        <f t="shared" si="31"/>
        <v>45911</v>
      </c>
      <c r="AW50" s="31">
        <f t="shared" si="32"/>
        <v>46161</v>
      </c>
      <c r="AX50" s="38">
        <v>250</v>
      </c>
      <c r="AY50" s="15">
        <f t="shared" si="15"/>
        <v>346</v>
      </c>
      <c r="AZ50" s="15"/>
      <c r="BA50" s="7">
        <f t="shared" si="16"/>
        <v>-45815</v>
      </c>
      <c r="BB50" s="3"/>
      <c r="BC50" s="31">
        <f t="shared" si="33"/>
        <v>46162</v>
      </c>
      <c r="BD50" s="31">
        <f t="shared" si="34"/>
        <v>46162</v>
      </c>
      <c r="BE50" s="32">
        <v>0</v>
      </c>
      <c r="BF50" s="15">
        <f t="shared" si="17"/>
        <v>346</v>
      </c>
      <c r="BG50" s="15"/>
      <c r="BH50" s="34">
        <f t="shared" si="18"/>
        <v>-45816</v>
      </c>
      <c r="BI50" s="3"/>
      <c r="BJ50" s="31">
        <f t="shared" si="19"/>
        <v>46162</v>
      </c>
      <c r="BK50" s="31">
        <f t="shared" si="20"/>
        <v>46162</v>
      </c>
      <c r="BL50" s="32">
        <v>0</v>
      </c>
      <c r="BM50" s="15">
        <f t="shared" si="21"/>
        <v>346</v>
      </c>
      <c r="BN50" s="15"/>
      <c r="BO50" s="34">
        <f t="shared" si="22"/>
        <v>-45816</v>
      </c>
      <c r="BP50" s="3"/>
      <c r="BQ50" s="31">
        <f t="shared" si="23"/>
        <v>46162</v>
      </c>
      <c r="BR50" s="31">
        <f t="shared" si="24"/>
        <v>46169</v>
      </c>
      <c r="BS50" s="37">
        <v>7</v>
      </c>
      <c r="BT50" s="15">
        <f t="shared" si="25"/>
        <v>353</v>
      </c>
      <c r="BU50" s="15"/>
      <c r="BV50" s="7">
        <f t="shared" si="26"/>
        <v>-45816</v>
      </c>
      <c r="BW50" s="11"/>
      <c r="BX50" s="39">
        <v>46169</v>
      </c>
      <c r="BY50" s="7">
        <f t="shared" si="27"/>
        <v>-45816</v>
      </c>
      <c r="BZ50" s="2"/>
      <c r="CA50" t="s">
        <v>137</v>
      </c>
    </row>
    <row r="51" spans="1:79" x14ac:dyDescent="0.25">
      <c r="A51" s="21" t="s">
        <v>85</v>
      </c>
      <c r="B51" s="23"/>
      <c r="C51" s="36" t="s">
        <v>169</v>
      </c>
      <c r="D51" s="7"/>
      <c r="E51" s="30">
        <f t="shared" si="3"/>
        <v>45714</v>
      </c>
      <c r="F51" s="6"/>
      <c r="G51" s="6"/>
      <c r="H51" s="34">
        <f t="shared" si="4"/>
        <v>-45714</v>
      </c>
      <c r="I51" s="3"/>
      <c r="J51" s="30">
        <f t="shared" si="5"/>
        <v>45715</v>
      </c>
      <c r="K51" s="30">
        <f t="shared" si="6"/>
        <v>45722</v>
      </c>
      <c r="L51" s="37">
        <v>7</v>
      </c>
      <c r="M51" s="6">
        <f t="shared" si="7"/>
        <v>7</v>
      </c>
      <c r="N51" s="6"/>
      <c r="O51" s="29">
        <f t="shared" si="8"/>
        <v>-45715</v>
      </c>
      <c r="P51" s="7"/>
      <c r="Q51" s="3"/>
      <c r="R51" s="30">
        <f t="shared" si="0"/>
        <v>45723</v>
      </c>
      <c r="S51" s="30">
        <f t="shared" si="9"/>
        <v>45753</v>
      </c>
      <c r="T51" s="37">
        <v>30</v>
      </c>
      <c r="U51" s="6">
        <f t="shared" si="10"/>
        <v>37</v>
      </c>
      <c r="V51" s="6"/>
      <c r="W51" s="29">
        <f t="shared" si="11"/>
        <v>-45716</v>
      </c>
      <c r="X51" s="3"/>
      <c r="Y51" s="31"/>
      <c r="Z51" s="7"/>
      <c r="AA51" s="6"/>
      <c r="AB51" s="25"/>
      <c r="AC51" s="31">
        <f t="shared" si="28"/>
        <v>45754</v>
      </c>
      <c r="AD51" s="31">
        <f t="shared" si="29"/>
        <v>45799</v>
      </c>
      <c r="AE51" s="37">
        <v>45</v>
      </c>
      <c r="AF51" s="15">
        <f t="shared" si="12"/>
        <v>82</v>
      </c>
      <c r="AG51" s="15"/>
      <c r="AH51" s="34">
        <f t="shared" si="13"/>
        <v>-45717</v>
      </c>
      <c r="AI51" s="3"/>
      <c r="AJ51" s="31">
        <f t="shared" si="30"/>
        <v>45800</v>
      </c>
      <c r="AK51" s="31">
        <f t="shared" si="35"/>
        <v>45814</v>
      </c>
      <c r="AL51" s="37">
        <v>14</v>
      </c>
      <c r="AM51" s="15">
        <f t="shared" si="36"/>
        <v>96</v>
      </c>
      <c r="AN51" s="15"/>
      <c r="AO51" s="34">
        <f t="shared" si="14"/>
        <v>-45718</v>
      </c>
      <c r="AP51" s="7"/>
      <c r="AQ51" s="7"/>
      <c r="AR51" s="7"/>
      <c r="AS51" s="7"/>
      <c r="AT51" s="7"/>
      <c r="AU51" s="3"/>
      <c r="AV51" s="31">
        <f t="shared" si="31"/>
        <v>45815</v>
      </c>
      <c r="AW51" s="31">
        <f t="shared" si="32"/>
        <v>46145</v>
      </c>
      <c r="AX51" s="38">
        <v>330</v>
      </c>
      <c r="AY51" s="15">
        <f t="shared" si="15"/>
        <v>426</v>
      </c>
      <c r="AZ51" s="15"/>
      <c r="BA51" s="7">
        <f t="shared" si="16"/>
        <v>-45719</v>
      </c>
      <c r="BB51" s="3"/>
      <c r="BC51" s="31">
        <f t="shared" si="33"/>
        <v>46146</v>
      </c>
      <c r="BD51" s="31">
        <f t="shared" si="34"/>
        <v>46146</v>
      </c>
      <c r="BE51" s="32">
        <v>0</v>
      </c>
      <c r="BF51" s="15">
        <f t="shared" si="17"/>
        <v>426</v>
      </c>
      <c r="BG51" s="15"/>
      <c r="BH51" s="34">
        <f t="shared" si="18"/>
        <v>-45720</v>
      </c>
      <c r="BI51" s="3"/>
      <c r="BJ51" s="31">
        <f t="shared" si="19"/>
        <v>46146</v>
      </c>
      <c r="BK51" s="31">
        <f t="shared" si="20"/>
        <v>46146</v>
      </c>
      <c r="BL51" s="32">
        <v>0</v>
      </c>
      <c r="BM51" s="15">
        <f t="shared" si="21"/>
        <v>426</v>
      </c>
      <c r="BN51" s="15"/>
      <c r="BO51" s="34">
        <f t="shared" si="22"/>
        <v>-45720</v>
      </c>
      <c r="BP51" s="3"/>
      <c r="BQ51" s="31">
        <f t="shared" si="23"/>
        <v>46146</v>
      </c>
      <c r="BR51" s="31">
        <f t="shared" si="24"/>
        <v>46153</v>
      </c>
      <c r="BS51" s="37">
        <v>7</v>
      </c>
      <c r="BT51" s="15">
        <f t="shared" si="25"/>
        <v>433</v>
      </c>
      <c r="BU51" s="15"/>
      <c r="BV51" s="7">
        <f t="shared" si="26"/>
        <v>-45720</v>
      </c>
      <c r="BW51" s="11"/>
      <c r="BX51" s="39">
        <v>46153</v>
      </c>
      <c r="BY51" s="7">
        <f t="shared" si="27"/>
        <v>-45720</v>
      </c>
      <c r="BZ51" s="2"/>
      <c r="CA51" t="s">
        <v>120</v>
      </c>
    </row>
    <row r="52" spans="1:79" x14ac:dyDescent="0.25">
      <c r="A52" s="21" t="s">
        <v>170</v>
      </c>
      <c r="B52" s="23"/>
      <c r="C52" s="36" t="s">
        <v>171</v>
      </c>
      <c r="D52" s="7"/>
      <c r="E52" s="30">
        <f t="shared" si="3"/>
        <v>45982</v>
      </c>
      <c r="F52" s="6"/>
      <c r="G52" s="6"/>
      <c r="H52" s="34">
        <f t="shared" si="4"/>
        <v>-45982</v>
      </c>
      <c r="I52" s="3"/>
      <c r="J52" s="30">
        <f t="shared" si="5"/>
        <v>45983</v>
      </c>
      <c r="K52" s="30">
        <f t="shared" si="6"/>
        <v>45990</v>
      </c>
      <c r="L52" s="37">
        <v>7</v>
      </c>
      <c r="M52" s="6">
        <f t="shared" si="7"/>
        <v>7</v>
      </c>
      <c r="N52" s="6"/>
      <c r="O52" s="29">
        <f t="shared" si="8"/>
        <v>-45983</v>
      </c>
      <c r="P52" s="7"/>
      <c r="Q52" s="3"/>
      <c r="R52" s="30">
        <f t="shared" si="0"/>
        <v>45991</v>
      </c>
      <c r="S52" s="30">
        <f t="shared" si="9"/>
        <v>46016</v>
      </c>
      <c r="T52" s="37">
        <v>25</v>
      </c>
      <c r="U52" s="6">
        <f t="shared" si="10"/>
        <v>32</v>
      </c>
      <c r="V52" s="6"/>
      <c r="W52" s="29">
        <f t="shared" si="11"/>
        <v>-45984</v>
      </c>
      <c r="X52" s="3"/>
      <c r="Y52" s="31"/>
      <c r="Z52" s="7"/>
      <c r="AA52" s="6"/>
      <c r="AB52" s="25"/>
      <c r="AC52" s="31">
        <f t="shared" si="28"/>
        <v>46017</v>
      </c>
      <c r="AD52" s="31">
        <f t="shared" si="29"/>
        <v>46062</v>
      </c>
      <c r="AE52" s="37">
        <v>45</v>
      </c>
      <c r="AF52" s="15">
        <f t="shared" si="12"/>
        <v>77</v>
      </c>
      <c r="AG52" s="15"/>
      <c r="AH52" s="34">
        <f t="shared" si="13"/>
        <v>-45985</v>
      </c>
      <c r="AI52" s="3"/>
      <c r="AJ52" s="31">
        <f t="shared" si="30"/>
        <v>46063</v>
      </c>
      <c r="AK52" s="31">
        <f t="shared" si="35"/>
        <v>46077</v>
      </c>
      <c r="AL52" s="37">
        <v>14</v>
      </c>
      <c r="AM52" s="15">
        <f t="shared" si="36"/>
        <v>91</v>
      </c>
      <c r="AN52" s="15"/>
      <c r="AO52" s="34">
        <f t="shared" si="14"/>
        <v>-45986</v>
      </c>
      <c r="AP52" s="7"/>
      <c r="AQ52" s="7"/>
      <c r="AR52" s="7"/>
      <c r="AS52" s="7"/>
      <c r="AT52" s="7"/>
      <c r="AU52" s="3"/>
      <c r="AV52" s="31">
        <f t="shared" si="31"/>
        <v>46078</v>
      </c>
      <c r="AW52" s="31">
        <f t="shared" si="32"/>
        <v>46378</v>
      </c>
      <c r="AX52" s="38">
        <v>300</v>
      </c>
      <c r="AY52" s="15">
        <f t="shared" si="15"/>
        <v>391</v>
      </c>
      <c r="AZ52" s="15"/>
      <c r="BA52" s="7">
        <f t="shared" si="16"/>
        <v>-45987</v>
      </c>
      <c r="BB52" s="3"/>
      <c r="BC52" s="31">
        <f t="shared" si="33"/>
        <v>46379</v>
      </c>
      <c r="BD52" s="31">
        <f t="shared" si="34"/>
        <v>46379</v>
      </c>
      <c r="BE52" s="32">
        <v>0</v>
      </c>
      <c r="BF52" s="15">
        <f t="shared" si="17"/>
        <v>391</v>
      </c>
      <c r="BG52" s="15"/>
      <c r="BH52" s="34">
        <f t="shared" si="18"/>
        <v>-45988</v>
      </c>
      <c r="BI52" s="3"/>
      <c r="BJ52" s="31">
        <f t="shared" si="19"/>
        <v>46379</v>
      </c>
      <c r="BK52" s="31">
        <f t="shared" si="20"/>
        <v>46379</v>
      </c>
      <c r="BL52" s="32">
        <v>0</v>
      </c>
      <c r="BM52" s="15">
        <f t="shared" si="21"/>
        <v>391</v>
      </c>
      <c r="BN52" s="15"/>
      <c r="BO52" s="34">
        <f t="shared" si="22"/>
        <v>-45988</v>
      </c>
      <c r="BP52" s="3"/>
      <c r="BQ52" s="31">
        <f t="shared" si="23"/>
        <v>46379</v>
      </c>
      <c r="BR52" s="31">
        <f t="shared" si="24"/>
        <v>46386</v>
      </c>
      <c r="BS52" s="37">
        <v>7</v>
      </c>
      <c r="BT52" s="15">
        <f t="shared" si="25"/>
        <v>398</v>
      </c>
      <c r="BU52" s="15"/>
      <c r="BV52" s="7">
        <f t="shared" si="26"/>
        <v>-45988</v>
      </c>
      <c r="BW52" s="11"/>
      <c r="BX52" s="39">
        <v>46386</v>
      </c>
      <c r="BY52" s="7">
        <f t="shared" si="27"/>
        <v>-45988</v>
      </c>
      <c r="BZ52" s="2"/>
      <c r="CA52" t="s">
        <v>172</v>
      </c>
    </row>
    <row r="53" spans="1:79" x14ac:dyDescent="0.25">
      <c r="A53" s="21" t="s">
        <v>170</v>
      </c>
      <c r="B53" s="23"/>
      <c r="C53" s="36" t="s">
        <v>173</v>
      </c>
      <c r="D53" s="7"/>
      <c r="E53" s="30">
        <f t="shared" si="3"/>
        <v>46072</v>
      </c>
      <c r="F53" s="6"/>
      <c r="G53" s="6"/>
      <c r="H53" s="34">
        <f t="shared" si="4"/>
        <v>-46072</v>
      </c>
      <c r="I53" s="3"/>
      <c r="J53" s="30">
        <f t="shared" si="5"/>
        <v>46073</v>
      </c>
      <c r="K53" s="30">
        <f t="shared" si="6"/>
        <v>46080</v>
      </c>
      <c r="L53" s="37">
        <v>7</v>
      </c>
      <c r="M53" s="6">
        <f t="shared" si="7"/>
        <v>7</v>
      </c>
      <c r="N53" s="6"/>
      <c r="O53" s="29">
        <f t="shared" si="8"/>
        <v>-46073</v>
      </c>
      <c r="P53" s="7"/>
      <c r="Q53" s="3"/>
      <c r="R53" s="30">
        <f t="shared" si="0"/>
        <v>46081</v>
      </c>
      <c r="S53" s="30">
        <f t="shared" si="9"/>
        <v>46106</v>
      </c>
      <c r="T53" s="37">
        <v>25</v>
      </c>
      <c r="U53" s="6">
        <f t="shared" si="10"/>
        <v>32</v>
      </c>
      <c r="V53" s="6"/>
      <c r="W53" s="29">
        <f t="shared" si="11"/>
        <v>-46074</v>
      </c>
      <c r="X53" s="3"/>
      <c r="Y53" s="31"/>
      <c r="Z53" s="7"/>
      <c r="AA53" s="6"/>
      <c r="AB53" s="25"/>
      <c r="AC53" s="31">
        <f t="shared" si="28"/>
        <v>46107</v>
      </c>
      <c r="AD53" s="31">
        <f t="shared" si="29"/>
        <v>46152</v>
      </c>
      <c r="AE53" s="37">
        <v>45</v>
      </c>
      <c r="AF53" s="15">
        <f t="shared" si="12"/>
        <v>77</v>
      </c>
      <c r="AG53" s="15"/>
      <c r="AH53" s="34">
        <f t="shared" si="13"/>
        <v>-46075</v>
      </c>
      <c r="AI53" s="3"/>
      <c r="AJ53" s="31">
        <f t="shared" si="30"/>
        <v>46153</v>
      </c>
      <c r="AK53" s="31">
        <f t="shared" si="35"/>
        <v>46167</v>
      </c>
      <c r="AL53" s="37">
        <v>14</v>
      </c>
      <c r="AM53" s="15">
        <f t="shared" si="36"/>
        <v>91</v>
      </c>
      <c r="AN53" s="15"/>
      <c r="AO53" s="34">
        <f t="shared" si="14"/>
        <v>-46076</v>
      </c>
      <c r="AP53" s="7"/>
      <c r="AQ53" s="7"/>
      <c r="AR53" s="7"/>
      <c r="AS53" s="7"/>
      <c r="AT53" s="7"/>
      <c r="AU53" s="3"/>
      <c r="AV53" s="31">
        <f t="shared" si="31"/>
        <v>46168</v>
      </c>
      <c r="AW53" s="31">
        <f t="shared" si="32"/>
        <v>46378</v>
      </c>
      <c r="AX53" s="38">
        <v>210</v>
      </c>
      <c r="AY53" s="15">
        <f t="shared" si="15"/>
        <v>301</v>
      </c>
      <c r="AZ53" s="15"/>
      <c r="BA53" s="7">
        <f t="shared" si="16"/>
        <v>-46077</v>
      </c>
      <c r="BB53" s="3"/>
      <c r="BC53" s="31">
        <f t="shared" si="33"/>
        <v>46379</v>
      </c>
      <c r="BD53" s="31">
        <f t="shared" si="34"/>
        <v>46379</v>
      </c>
      <c r="BE53" s="32">
        <v>0</v>
      </c>
      <c r="BF53" s="15">
        <f t="shared" si="17"/>
        <v>301</v>
      </c>
      <c r="BG53" s="15"/>
      <c r="BH53" s="34">
        <f t="shared" si="18"/>
        <v>-46078</v>
      </c>
      <c r="BI53" s="3"/>
      <c r="BJ53" s="31">
        <f t="shared" si="19"/>
        <v>46379</v>
      </c>
      <c r="BK53" s="31">
        <f t="shared" si="20"/>
        <v>46379</v>
      </c>
      <c r="BL53" s="32">
        <v>0</v>
      </c>
      <c r="BM53" s="15">
        <f t="shared" si="21"/>
        <v>301</v>
      </c>
      <c r="BN53" s="15"/>
      <c r="BO53" s="34">
        <f t="shared" si="22"/>
        <v>-46078</v>
      </c>
      <c r="BP53" s="3"/>
      <c r="BQ53" s="31">
        <f t="shared" si="23"/>
        <v>46379</v>
      </c>
      <c r="BR53" s="31">
        <f t="shared" si="24"/>
        <v>46386</v>
      </c>
      <c r="BS53" s="37">
        <v>7</v>
      </c>
      <c r="BT53" s="15">
        <f t="shared" si="25"/>
        <v>308</v>
      </c>
      <c r="BU53" s="15"/>
      <c r="BV53" s="7">
        <f t="shared" si="26"/>
        <v>-46078</v>
      </c>
      <c r="BW53" s="11"/>
      <c r="BX53" s="39">
        <v>46386</v>
      </c>
      <c r="BY53" s="7">
        <f t="shared" si="27"/>
        <v>-46078</v>
      </c>
      <c r="BZ53" s="2"/>
      <c r="CA53" t="s">
        <v>172</v>
      </c>
    </row>
    <row r="54" spans="1:79" x14ac:dyDescent="0.25">
      <c r="A54" s="21" t="s">
        <v>170</v>
      </c>
      <c r="B54" s="23"/>
      <c r="C54" s="36" t="s">
        <v>174</v>
      </c>
      <c r="D54" s="7"/>
      <c r="E54" s="30">
        <f t="shared" si="3"/>
        <v>46057</v>
      </c>
      <c r="F54" s="6"/>
      <c r="G54" s="6"/>
      <c r="H54" s="34">
        <f t="shared" si="4"/>
        <v>-46057</v>
      </c>
      <c r="I54" s="3"/>
      <c r="J54" s="30">
        <f t="shared" si="5"/>
        <v>46058</v>
      </c>
      <c r="K54" s="30">
        <f t="shared" si="6"/>
        <v>46065</v>
      </c>
      <c r="L54" s="37">
        <v>7</v>
      </c>
      <c r="M54" s="6">
        <f t="shared" si="7"/>
        <v>7</v>
      </c>
      <c r="N54" s="6"/>
      <c r="O54" s="29">
        <f t="shared" si="8"/>
        <v>-46058</v>
      </c>
      <c r="P54" s="7"/>
      <c r="Q54" s="3"/>
      <c r="R54" s="30">
        <f t="shared" si="0"/>
        <v>46066</v>
      </c>
      <c r="S54" s="30">
        <f t="shared" si="9"/>
        <v>46091</v>
      </c>
      <c r="T54" s="37">
        <v>25</v>
      </c>
      <c r="U54" s="6">
        <f t="shared" si="10"/>
        <v>32</v>
      </c>
      <c r="V54" s="6"/>
      <c r="W54" s="29">
        <f t="shared" si="11"/>
        <v>-46059</v>
      </c>
      <c r="X54" s="3"/>
      <c r="Y54" s="31"/>
      <c r="Z54" s="7"/>
      <c r="AA54" s="6"/>
      <c r="AB54" s="25"/>
      <c r="AC54" s="31">
        <f t="shared" si="28"/>
        <v>46092</v>
      </c>
      <c r="AD54" s="31">
        <f t="shared" si="29"/>
        <v>46137</v>
      </c>
      <c r="AE54" s="37">
        <v>45</v>
      </c>
      <c r="AF54" s="15">
        <f t="shared" si="12"/>
        <v>77</v>
      </c>
      <c r="AG54" s="15"/>
      <c r="AH54" s="34">
        <f t="shared" si="13"/>
        <v>-46060</v>
      </c>
      <c r="AI54" s="3"/>
      <c r="AJ54" s="31">
        <f t="shared" si="30"/>
        <v>46138</v>
      </c>
      <c r="AK54" s="31">
        <f t="shared" si="35"/>
        <v>46152</v>
      </c>
      <c r="AL54" s="37">
        <v>14</v>
      </c>
      <c r="AM54" s="15">
        <f t="shared" si="36"/>
        <v>91</v>
      </c>
      <c r="AN54" s="15"/>
      <c r="AO54" s="34">
        <f t="shared" si="14"/>
        <v>-46061</v>
      </c>
      <c r="AP54" s="7"/>
      <c r="AQ54" s="7"/>
      <c r="AR54" s="7"/>
      <c r="AS54" s="7"/>
      <c r="AT54" s="7"/>
      <c r="AU54" s="3"/>
      <c r="AV54" s="31">
        <f t="shared" si="31"/>
        <v>46153</v>
      </c>
      <c r="AW54" s="31">
        <f t="shared" si="32"/>
        <v>46363</v>
      </c>
      <c r="AX54" s="38">
        <v>210</v>
      </c>
      <c r="AY54" s="15">
        <f t="shared" si="15"/>
        <v>301</v>
      </c>
      <c r="AZ54" s="15"/>
      <c r="BA54" s="7">
        <f t="shared" si="16"/>
        <v>-46062</v>
      </c>
      <c r="BB54" s="3"/>
      <c r="BC54" s="31">
        <f t="shared" si="33"/>
        <v>46364</v>
      </c>
      <c r="BD54" s="31">
        <f t="shared" si="34"/>
        <v>46364</v>
      </c>
      <c r="BE54" s="32">
        <v>0</v>
      </c>
      <c r="BF54" s="15">
        <f t="shared" si="17"/>
        <v>301</v>
      </c>
      <c r="BG54" s="15"/>
      <c r="BH54" s="34">
        <f t="shared" si="18"/>
        <v>-46063</v>
      </c>
      <c r="BI54" s="3"/>
      <c r="BJ54" s="31">
        <f t="shared" si="19"/>
        <v>46364</v>
      </c>
      <c r="BK54" s="31">
        <f t="shared" si="20"/>
        <v>46364</v>
      </c>
      <c r="BL54" s="32">
        <v>0</v>
      </c>
      <c r="BM54" s="15">
        <f t="shared" si="21"/>
        <v>301</v>
      </c>
      <c r="BN54" s="15"/>
      <c r="BO54" s="34">
        <f t="shared" si="22"/>
        <v>-46063</v>
      </c>
      <c r="BP54" s="3"/>
      <c r="BQ54" s="31">
        <f t="shared" si="23"/>
        <v>46364</v>
      </c>
      <c r="BR54" s="31">
        <f t="shared" si="24"/>
        <v>46371</v>
      </c>
      <c r="BS54" s="37">
        <v>7</v>
      </c>
      <c r="BT54" s="15">
        <f t="shared" si="25"/>
        <v>308</v>
      </c>
      <c r="BU54" s="15"/>
      <c r="BV54" s="7">
        <f t="shared" si="26"/>
        <v>-46063</v>
      </c>
      <c r="BW54" s="11"/>
      <c r="BX54" s="39">
        <v>46371</v>
      </c>
      <c r="BY54" s="7">
        <f t="shared" si="27"/>
        <v>-46063</v>
      </c>
      <c r="BZ54" s="2"/>
      <c r="CA54" t="s">
        <v>175</v>
      </c>
    </row>
    <row r="55" spans="1:79" x14ac:dyDescent="0.25">
      <c r="A55" s="21" t="s">
        <v>170</v>
      </c>
      <c r="B55" s="23"/>
      <c r="C55" s="36" t="s">
        <v>176</v>
      </c>
      <c r="D55" s="7"/>
      <c r="E55" s="30">
        <f t="shared" si="3"/>
        <v>46057</v>
      </c>
      <c r="F55" s="6"/>
      <c r="G55" s="6"/>
      <c r="H55" s="34">
        <f t="shared" si="4"/>
        <v>-46057</v>
      </c>
      <c r="I55" s="3"/>
      <c r="J55" s="30">
        <f t="shared" si="5"/>
        <v>46058</v>
      </c>
      <c r="K55" s="30">
        <f t="shared" si="6"/>
        <v>46065</v>
      </c>
      <c r="L55" s="37">
        <v>7</v>
      </c>
      <c r="M55" s="6">
        <f t="shared" si="7"/>
        <v>7</v>
      </c>
      <c r="N55" s="6"/>
      <c r="O55" s="29">
        <f t="shared" si="8"/>
        <v>-46058</v>
      </c>
      <c r="P55" s="7"/>
      <c r="Q55" s="3"/>
      <c r="R55" s="30">
        <f t="shared" si="0"/>
        <v>46066</v>
      </c>
      <c r="S55" s="30">
        <f t="shared" si="9"/>
        <v>46091</v>
      </c>
      <c r="T55" s="37">
        <v>25</v>
      </c>
      <c r="U55" s="6">
        <f t="shared" si="10"/>
        <v>32</v>
      </c>
      <c r="V55" s="6"/>
      <c r="W55" s="29">
        <f t="shared" si="11"/>
        <v>-46059</v>
      </c>
      <c r="X55" s="3"/>
      <c r="Y55" s="31"/>
      <c r="Z55" s="7"/>
      <c r="AA55" s="6"/>
      <c r="AB55" s="25"/>
      <c r="AC55" s="31">
        <f t="shared" si="28"/>
        <v>46092</v>
      </c>
      <c r="AD55" s="31">
        <f t="shared" si="29"/>
        <v>46137</v>
      </c>
      <c r="AE55" s="37">
        <v>45</v>
      </c>
      <c r="AF55" s="15">
        <f t="shared" si="12"/>
        <v>77</v>
      </c>
      <c r="AG55" s="15"/>
      <c r="AH55" s="34">
        <f t="shared" si="13"/>
        <v>-46060</v>
      </c>
      <c r="AI55" s="3"/>
      <c r="AJ55" s="31">
        <f t="shared" si="30"/>
        <v>46138</v>
      </c>
      <c r="AK55" s="31">
        <f t="shared" si="35"/>
        <v>46152</v>
      </c>
      <c r="AL55" s="37">
        <v>14</v>
      </c>
      <c r="AM55" s="15">
        <f t="shared" si="36"/>
        <v>91</v>
      </c>
      <c r="AN55" s="15"/>
      <c r="AO55" s="34">
        <f t="shared" si="14"/>
        <v>-46061</v>
      </c>
      <c r="AP55" s="7"/>
      <c r="AQ55" s="7"/>
      <c r="AR55" s="7"/>
      <c r="AS55" s="7"/>
      <c r="AT55" s="7"/>
      <c r="AU55" s="3"/>
      <c r="AV55" s="31">
        <f t="shared" si="31"/>
        <v>46153</v>
      </c>
      <c r="AW55" s="31">
        <f t="shared" si="32"/>
        <v>46363</v>
      </c>
      <c r="AX55" s="38">
        <v>210</v>
      </c>
      <c r="AY55" s="15">
        <f t="shared" si="15"/>
        <v>301</v>
      </c>
      <c r="AZ55" s="15"/>
      <c r="BA55" s="7">
        <f t="shared" si="16"/>
        <v>-46062</v>
      </c>
      <c r="BB55" s="3"/>
      <c r="BC55" s="31">
        <f t="shared" si="33"/>
        <v>46364</v>
      </c>
      <c r="BD55" s="31">
        <f t="shared" si="34"/>
        <v>46364</v>
      </c>
      <c r="BE55" s="32">
        <v>0</v>
      </c>
      <c r="BF55" s="15">
        <f t="shared" si="17"/>
        <v>301</v>
      </c>
      <c r="BG55" s="15"/>
      <c r="BH55" s="34">
        <f t="shared" si="18"/>
        <v>-46063</v>
      </c>
      <c r="BI55" s="3"/>
      <c r="BJ55" s="31">
        <f t="shared" si="19"/>
        <v>46364</v>
      </c>
      <c r="BK55" s="31">
        <f t="shared" si="20"/>
        <v>46364</v>
      </c>
      <c r="BL55" s="32">
        <v>0</v>
      </c>
      <c r="BM55" s="15">
        <f t="shared" si="21"/>
        <v>301</v>
      </c>
      <c r="BN55" s="15"/>
      <c r="BO55" s="34">
        <f t="shared" si="22"/>
        <v>-46063</v>
      </c>
      <c r="BP55" s="3"/>
      <c r="BQ55" s="31">
        <f t="shared" si="23"/>
        <v>46364</v>
      </c>
      <c r="BR55" s="31">
        <f t="shared" si="24"/>
        <v>46371</v>
      </c>
      <c r="BS55" s="37">
        <v>7</v>
      </c>
      <c r="BT55" s="15">
        <f t="shared" si="25"/>
        <v>308</v>
      </c>
      <c r="BU55" s="15"/>
      <c r="BV55" s="7">
        <f t="shared" si="26"/>
        <v>-46063</v>
      </c>
      <c r="BW55" s="11"/>
      <c r="BX55" s="39">
        <v>46371</v>
      </c>
      <c r="BY55" s="7">
        <f t="shared" si="27"/>
        <v>-46063</v>
      </c>
      <c r="BZ55" s="2"/>
      <c r="CA55" t="s">
        <v>175</v>
      </c>
    </row>
    <row r="56" spans="1:79" x14ac:dyDescent="0.25">
      <c r="A56" s="21" t="s">
        <v>170</v>
      </c>
      <c r="B56" s="23"/>
      <c r="C56" s="36" t="s">
        <v>177</v>
      </c>
      <c r="D56" s="7"/>
      <c r="E56" s="30">
        <f t="shared" si="3"/>
        <v>46061</v>
      </c>
      <c r="F56" s="6"/>
      <c r="G56" s="6"/>
      <c r="H56" s="34">
        <f t="shared" si="4"/>
        <v>-46061</v>
      </c>
      <c r="I56" s="3"/>
      <c r="J56" s="30">
        <f t="shared" si="5"/>
        <v>46062</v>
      </c>
      <c r="K56" s="30">
        <f t="shared" si="6"/>
        <v>46069</v>
      </c>
      <c r="L56" s="37">
        <v>7</v>
      </c>
      <c r="M56" s="6">
        <f t="shared" si="7"/>
        <v>7</v>
      </c>
      <c r="N56" s="6"/>
      <c r="O56" s="29">
        <f t="shared" si="8"/>
        <v>-46062</v>
      </c>
      <c r="P56" s="7"/>
      <c r="Q56" s="3"/>
      <c r="R56" s="30">
        <f t="shared" si="0"/>
        <v>46070</v>
      </c>
      <c r="S56" s="30">
        <f t="shared" si="9"/>
        <v>46095</v>
      </c>
      <c r="T56" s="37">
        <v>25</v>
      </c>
      <c r="U56" s="6">
        <f t="shared" si="10"/>
        <v>32</v>
      </c>
      <c r="V56" s="6"/>
      <c r="W56" s="29">
        <f t="shared" si="11"/>
        <v>-46063</v>
      </c>
      <c r="X56" s="3"/>
      <c r="Y56" s="31"/>
      <c r="Z56" s="7"/>
      <c r="AA56" s="6"/>
      <c r="AB56" s="25"/>
      <c r="AC56" s="31">
        <f t="shared" si="28"/>
        <v>46096</v>
      </c>
      <c r="AD56" s="31">
        <f t="shared" si="29"/>
        <v>46141</v>
      </c>
      <c r="AE56" s="37">
        <v>45</v>
      </c>
      <c r="AF56" s="15">
        <f t="shared" si="12"/>
        <v>77</v>
      </c>
      <c r="AG56" s="15"/>
      <c r="AH56" s="34">
        <f t="shared" si="13"/>
        <v>-46064</v>
      </c>
      <c r="AI56" s="3"/>
      <c r="AJ56" s="31">
        <f t="shared" si="30"/>
        <v>46142</v>
      </c>
      <c r="AK56" s="31">
        <f t="shared" si="35"/>
        <v>46156</v>
      </c>
      <c r="AL56" s="37">
        <v>14</v>
      </c>
      <c r="AM56" s="15">
        <f t="shared" si="36"/>
        <v>91</v>
      </c>
      <c r="AN56" s="15"/>
      <c r="AO56" s="34">
        <f t="shared" si="14"/>
        <v>-46065</v>
      </c>
      <c r="AP56" s="7"/>
      <c r="AQ56" s="7"/>
      <c r="AR56" s="7"/>
      <c r="AS56" s="7"/>
      <c r="AT56" s="7"/>
      <c r="AU56" s="3"/>
      <c r="AV56" s="31">
        <f t="shared" si="31"/>
        <v>46157</v>
      </c>
      <c r="AW56" s="31">
        <f t="shared" si="32"/>
        <v>46397</v>
      </c>
      <c r="AX56" s="38">
        <v>240</v>
      </c>
      <c r="AY56" s="15">
        <f t="shared" si="15"/>
        <v>331</v>
      </c>
      <c r="AZ56" s="15"/>
      <c r="BA56" s="7">
        <f t="shared" si="16"/>
        <v>-46066</v>
      </c>
      <c r="BB56" s="3"/>
      <c r="BC56" s="31">
        <f t="shared" si="33"/>
        <v>46398</v>
      </c>
      <c r="BD56" s="31">
        <f t="shared" si="34"/>
        <v>46398</v>
      </c>
      <c r="BE56" s="32">
        <v>0</v>
      </c>
      <c r="BF56" s="15">
        <f t="shared" si="17"/>
        <v>331</v>
      </c>
      <c r="BG56" s="15"/>
      <c r="BH56" s="34">
        <f t="shared" si="18"/>
        <v>-46067</v>
      </c>
      <c r="BI56" s="3"/>
      <c r="BJ56" s="31">
        <f t="shared" si="19"/>
        <v>46398</v>
      </c>
      <c r="BK56" s="31">
        <f t="shared" si="20"/>
        <v>46398</v>
      </c>
      <c r="BL56" s="32">
        <v>0</v>
      </c>
      <c r="BM56" s="15">
        <f t="shared" si="21"/>
        <v>331</v>
      </c>
      <c r="BN56" s="15"/>
      <c r="BO56" s="34">
        <f t="shared" si="22"/>
        <v>-46067</v>
      </c>
      <c r="BP56" s="3"/>
      <c r="BQ56" s="31">
        <f t="shared" si="23"/>
        <v>46398</v>
      </c>
      <c r="BR56" s="31">
        <f t="shared" si="24"/>
        <v>46405</v>
      </c>
      <c r="BS56" s="37">
        <v>7</v>
      </c>
      <c r="BT56" s="15">
        <f t="shared" si="25"/>
        <v>338</v>
      </c>
      <c r="BU56" s="15"/>
      <c r="BV56" s="7">
        <f t="shared" si="26"/>
        <v>-46067</v>
      </c>
      <c r="BW56" s="11"/>
      <c r="BX56" s="39">
        <v>46405</v>
      </c>
      <c r="BY56" s="7">
        <f t="shared" si="27"/>
        <v>-46067</v>
      </c>
      <c r="BZ56" s="2"/>
      <c r="CA56" t="s">
        <v>178</v>
      </c>
    </row>
    <row r="57" spans="1:79" x14ac:dyDescent="0.25">
      <c r="A57" s="21" t="s">
        <v>170</v>
      </c>
      <c r="B57" s="23"/>
      <c r="C57" s="36" t="s">
        <v>179</v>
      </c>
      <c r="D57" s="7"/>
      <c r="E57" s="30">
        <f t="shared" si="3"/>
        <v>46057</v>
      </c>
      <c r="F57" s="6"/>
      <c r="G57" s="6"/>
      <c r="H57" s="34">
        <f t="shared" si="4"/>
        <v>-46057</v>
      </c>
      <c r="I57" s="3"/>
      <c r="J57" s="30">
        <f t="shared" si="5"/>
        <v>46058</v>
      </c>
      <c r="K57" s="30">
        <f t="shared" si="6"/>
        <v>46065</v>
      </c>
      <c r="L57" s="37">
        <v>7</v>
      </c>
      <c r="M57" s="6">
        <f t="shared" si="7"/>
        <v>7</v>
      </c>
      <c r="N57" s="6"/>
      <c r="O57" s="29">
        <f t="shared" si="8"/>
        <v>-46058</v>
      </c>
      <c r="P57" s="7"/>
      <c r="Q57" s="3"/>
      <c r="R57" s="30">
        <f t="shared" si="0"/>
        <v>46066</v>
      </c>
      <c r="S57" s="30">
        <f t="shared" si="9"/>
        <v>46091</v>
      </c>
      <c r="T57" s="37">
        <v>25</v>
      </c>
      <c r="U57" s="6">
        <f t="shared" si="10"/>
        <v>32</v>
      </c>
      <c r="V57" s="6"/>
      <c r="W57" s="29">
        <f t="shared" si="11"/>
        <v>-46059</v>
      </c>
      <c r="X57" s="3"/>
      <c r="Y57" s="31"/>
      <c r="Z57" s="7"/>
      <c r="AA57" s="6"/>
      <c r="AB57" s="25"/>
      <c r="AC57" s="31">
        <f t="shared" si="28"/>
        <v>46092</v>
      </c>
      <c r="AD57" s="31">
        <f t="shared" si="29"/>
        <v>46137</v>
      </c>
      <c r="AE57" s="37">
        <v>45</v>
      </c>
      <c r="AF57" s="15">
        <f t="shared" si="12"/>
        <v>77</v>
      </c>
      <c r="AG57" s="15"/>
      <c r="AH57" s="34">
        <f t="shared" si="13"/>
        <v>-46060</v>
      </c>
      <c r="AI57" s="3"/>
      <c r="AJ57" s="31">
        <f t="shared" si="30"/>
        <v>46138</v>
      </c>
      <c r="AK57" s="31">
        <f t="shared" si="35"/>
        <v>46152</v>
      </c>
      <c r="AL57" s="37">
        <v>14</v>
      </c>
      <c r="AM57" s="15">
        <f t="shared" si="36"/>
        <v>91</v>
      </c>
      <c r="AN57" s="15"/>
      <c r="AO57" s="34">
        <f t="shared" si="14"/>
        <v>-46061</v>
      </c>
      <c r="AP57" s="7"/>
      <c r="AQ57" s="7"/>
      <c r="AR57" s="7"/>
      <c r="AS57" s="7"/>
      <c r="AT57" s="7"/>
      <c r="AU57" s="3"/>
      <c r="AV57" s="31">
        <f t="shared" si="31"/>
        <v>46153</v>
      </c>
      <c r="AW57" s="31">
        <f t="shared" si="32"/>
        <v>46363</v>
      </c>
      <c r="AX57" s="38">
        <v>210</v>
      </c>
      <c r="AY57" s="15">
        <f t="shared" si="15"/>
        <v>301</v>
      </c>
      <c r="AZ57" s="15"/>
      <c r="BA57" s="7">
        <f t="shared" si="16"/>
        <v>-46062</v>
      </c>
      <c r="BB57" s="3"/>
      <c r="BC57" s="31">
        <f t="shared" si="33"/>
        <v>46364</v>
      </c>
      <c r="BD57" s="31">
        <f t="shared" si="34"/>
        <v>46364</v>
      </c>
      <c r="BE57" s="32">
        <v>0</v>
      </c>
      <c r="BF57" s="15">
        <f t="shared" si="17"/>
        <v>301</v>
      </c>
      <c r="BG57" s="15"/>
      <c r="BH57" s="34">
        <f t="shared" si="18"/>
        <v>-46063</v>
      </c>
      <c r="BI57" s="3"/>
      <c r="BJ57" s="31">
        <f t="shared" si="19"/>
        <v>46364</v>
      </c>
      <c r="BK57" s="31">
        <f t="shared" si="20"/>
        <v>46364</v>
      </c>
      <c r="BL57" s="32">
        <v>0</v>
      </c>
      <c r="BM57" s="15">
        <f t="shared" si="21"/>
        <v>301</v>
      </c>
      <c r="BN57" s="15"/>
      <c r="BO57" s="34">
        <f t="shared" si="22"/>
        <v>-46063</v>
      </c>
      <c r="BP57" s="3"/>
      <c r="BQ57" s="31">
        <f t="shared" si="23"/>
        <v>46364</v>
      </c>
      <c r="BR57" s="31">
        <f t="shared" si="24"/>
        <v>46371</v>
      </c>
      <c r="BS57" s="37">
        <v>7</v>
      </c>
      <c r="BT57" s="15">
        <f t="shared" si="25"/>
        <v>308</v>
      </c>
      <c r="BU57" s="15"/>
      <c r="BV57" s="7">
        <f t="shared" si="26"/>
        <v>-46063</v>
      </c>
      <c r="BW57" s="11"/>
      <c r="BX57" s="39">
        <v>46371</v>
      </c>
      <c r="BY57" s="7">
        <f t="shared" si="27"/>
        <v>-46063</v>
      </c>
      <c r="BZ57" s="2"/>
      <c r="CA57" t="s">
        <v>175</v>
      </c>
    </row>
    <row r="58" spans="1:79" x14ac:dyDescent="0.25">
      <c r="A58" s="21" t="s">
        <v>170</v>
      </c>
      <c r="B58" s="23"/>
      <c r="C58" s="36" t="s">
        <v>180</v>
      </c>
      <c r="D58" s="7"/>
      <c r="E58" s="30">
        <f t="shared" si="3"/>
        <v>46057</v>
      </c>
      <c r="F58" s="6"/>
      <c r="G58" s="6"/>
      <c r="H58" s="34">
        <f t="shared" si="4"/>
        <v>-46057</v>
      </c>
      <c r="I58" s="3"/>
      <c r="J58" s="30">
        <f t="shared" si="5"/>
        <v>46058</v>
      </c>
      <c r="K58" s="30">
        <f t="shared" si="6"/>
        <v>46065</v>
      </c>
      <c r="L58" s="37">
        <v>7</v>
      </c>
      <c r="M58" s="6">
        <f t="shared" si="7"/>
        <v>7</v>
      </c>
      <c r="N58" s="6"/>
      <c r="O58" s="29">
        <f t="shared" si="8"/>
        <v>-46058</v>
      </c>
      <c r="P58" s="7"/>
      <c r="Q58" s="3"/>
      <c r="R58" s="30">
        <f t="shared" si="0"/>
        <v>46066</v>
      </c>
      <c r="S58" s="30">
        <f t="shared" si="9"/>
        <v>46091</v>
      </c>
      <c r="T58" s="37">
        <v>25</v>
      </c>
      <c r="U58" s="6">
        <f t="shared" si="10"/>
        <v>32</v>
      </c>
      <c r="V58" s="6"/>
      <c r="W58" s="29">
        <f t="shared" si="11"/>
        <v>-46059</v>
      </c>
      <c r="X58" s="3"/>
      <c r="Y58" s="31"/>
      <c r="Z58" s="7"/>
      <c r="AA58" s="6"/>
      <c r="AB58" s="25"/>
      <c r="AC58" s="31">
        <f t="shared" si="28"/>
        <v>46092</v>
      </c>
      <c r="AD58" s="31">
        <f t="shared" si="29"/>
        <v>46137</v>
      </c>
      <c r="AE58" s="37">
        <v>45</v>
      </c>
      <c r="AF58" s="15">
        <f t="shared" si="12"/>
        <v>77</v>
      </c>
      <c r="AG58" s="15"/>
      <c r="AH58" s="34">
        <f t="shared" si="13"/>
        <v>-46060</v>
      </c>
      <c r="AI58" s="3"/>
      <c r="AJ58" s="31">
        <f t="shared" si="30"/>
        <v>46138</v>
      </c>
      <c r="AK58" s="31">
        <f t="shared" si="35"/>
        <v>46152</v>
      </c>
      <c r="AL58" s="37">
        <v>14</v>
      </c>
      <c r="AM58" s="15">
        <f t="shared" si="36"/>
        <v>91</v>
      </c>
      <c r="AN58" s="15"/>
      <c r="AO58" s="34">
        <f t="shared" si="14"/>
        <v>-46061</v>
      </c>
      <c r="AP58" s="7"/>
      <c r="AQ58" s="7"/>
      <c r="AR58" s="7"/>
      <c r="AS58" s="7"/>
      <c r="AT58" s="7"/>
      <c r="AU58" s="3"/>
      <c r="AV58" s="31">
        <f t="shared" si="31"/>
        <v>46153</v>
      </c>
      <c r="AW58" s="31">
        <f t="shared" si="32"/>
        <v>46363</v>
      </c>
      <c r="AX58" s="38">
        <v>210</v>
      </c>
      <c r="AY58" s="15">
        <f t="shared" si="15"/>
        <v>301</v>
      </c>
      <c r="AZ58" s="15"/>
      <c r="BA58" s="7">
        <f t="shared" si="16"/>
        <v>-46062</v>
      </c>
      <c r="BB58" s="3"/>
      <c r="BC58" s="31">
        <f t="shared" si="33"/>
        <v>46364</v>
      </c>
      <c r="BD58" s="31">
        <f t="shared" si="34"/>
        <v>46364</v>
      </c>
      <c r="BE58" s="32">
        <v>0</v>
      </c>
      <c r="BF58" s="15">
        <f t="shared" si="17"/>
        <v>301</v>
      </c>
      <c r="BG58" s="15"/>
      <c r="BH58" s="34">
        <f t="shared" si="18"/>
        <v>-46063</v>
      </c>
      <c r="BI58" s="3"/>
      <c r="BJ58" s="31">
        <f t="shared" si="19"/>
        <v>46364</v>
      </c>
      <c r="BK58" s="31">
        <f t="shared" si="20"/>
        <v>46364</v>
      </c>
      <c r="BL58" s="32">
        <v>0</v>
      </c>
      <c r="BM58" s="15">
        <f t="shared" si="21"/>
        <v>301</v>
      </c>
      <c r="BN58" s="15"/>
      <c r="BO58" s="34">
        <f t="shared" si="22"/>
        <v>-46063</v>
      </c>
      <c r="BP58" s="3"/>
      <c r="BQ58" s="31">
        <f t="shared" si="23"/>
        <v>46364</v>
      </c>
      <c r="BR58" s="31">
        <f t="shared" si="24"/>
        <v>46371</v>
      </c>
      <c r="BS58" s="37">
        <v>7</v>
      </c>
      <c r="BT58" s="15">
        <f t="shared" si="25"/>
        <v>308</v>
      </c>
      <c r="BU58" s="15"/>
      <c r="BV58" s="7">
        <f t="shared" si="26"/>
        <v>-46063</v>
      </c>
      <c r="BW58" s="11"/>
      <c r="BX58" s="39">
        <v>46371</v>
      </c>
      <c r="BY58" s="7">
        <f t="shared" si="27"/>
        <v>-46063</v>
      </c>
      <c r="BZ58" s="2"/>
      <c r="CA58" t="s">
        <v>175</v>
      </c>
    </row>
    <row r="59" spans="1:79" x14ac:dyDescent="0.25">
      <c r="A59" s="21" t="s">
        <v>170</v>
      </c>
      <c r="B59" s="23"/>
      <c r="C59" s="36" t="s">
        <v>181</v>
      </c>
      <c r="D59" s="7"/>
      <c r="E59" s="30">
        <f t="shared" si="3"/>
        <v>45819</v>
      </c>
      <c r="F59" s="6"/>
      <c r="G59" s="6"/>
      <c r="H59" s="34">
        <f t="shared" si="4"/>
        <v>-45819</v>
      </c>
      <c r="I59" s="3"/>
      <c r="J59" s="30">
        <f t="shared" si="5"/>
        <v>45820</v>
      </c>
      <c r="K59" s="30">
        <f t="shared" si="6"/>
        <v>45827</v>
      </c>
      <c r="L59" s="37">
        <v>7</v>
      </c>
      <c r="M59" s="6">
        <f t="shared" si="7"/>
        <v>7</v>
      </c>
      <c r="N59" s="6"/>
      <c r="O59" s="29">
        <f t="shared" si="8"/>
        <v>-45820</v>
      </c>
      <c r="P59" s="7"/>
      <c r="Q59" s="3"/>
      <c r="R59" s="30">
        <f t="shared" si="0"/>
        <v>45828</v>
      </c>
      <c r="S59" s="30">
        <f t="shared" si="9"/>
        <v>45853</v>
      </c>
      <c r="T59" s="37">
        <v>25</v>
      </c>
      <c r="U59" s="6">
        <f t="shared" si="10"/>
        <v>32</v>
      </c>
      <c r="V59" s="6"/>
      <c r="W59" s="29">
        <f t="shared" si="11"/>
        <v>-45821</v>
      </c>
      <c r="X59" s="3"/>
      <c r="Y59" s="31"/>
      <c r="Z59" s="7"/>
      <c r="AA59" s="6"/>
      <c r="AB59" s="25"/>
      <c r="AC59" s="31">
        <f t="shared" si="28"/>
        <v>45854</v>
      </c>
      <c r="AD59" s="31">
        <f t="shared" si="29"/>
        <v>45884</v>
      </c>
      <c r="AE59" s="37">
        <v>30</v>
      </c>
      <c r="AF59" s="15">
        <f t="shared" si="12"/>
        <v>62</v>
      </c>
      <c r="AG59" s="15"/>
      <c r="AH59" s="34">
        <f t="shared" si="13"/>
        <v>-45822</v>
      </c>
      <c r="AI59" s="3"/>
      <c r="AJ59" s="31">
        <f t="shared" si="30"/>
        <v>45885</v>
      </c>
      <c r="AK59" s="31">
        <f t="shared" si="35"/>
        <v>45899</v>
      </c>
      <c r="AL59" s="37">
        <v>14</v>
      </c>
      <c r="AM59" s="15">
        <f t="shared" si="36"/>
        <v>76</v>
      </c>
      <c r="AN59" s="15"/>
      <c r="AO59" s="34">
        <f t="shared" si="14"/>
        <v>-45823</v>
      </c>
      <c r="AP59" s="7"/>
      <c r="AQ59" s="7"/>
      <c r="AR59" s="7"/>
      <c r="AS59" s="7"/>
      <c r="AT59" s="7"/>
      <c r="AU59" s="3"/>
      <c r="AV59" s="31">
        <f t="shared" si="31"/>
        <v>45900</v>
      </c>
      <c r="AW59" s="31">
        <f t="shared" si="32"/>
        <v>46020</v>
      </c>
      <c r="AX59" s="38">
        <v>120</v>
      </c>
      <c r="AY59" s="15">
        <f t="shared" si="15"/>
        <v>196</v>
      </c>
      <c r="AZ59" s="15"/>
      <c r="BA59" s="7">
        <f t="shared" si="16"/>
        <v>-45824</v>
      </c>
      <c r="BB59" s="3"/>
      <c r="BC59" s="31">
        <f t="shared" si="33"/>
        <v>46021</v>
      </c>
      <c r="BD59" s="31">
        <f t="shared" si="34"/>
        <v>46021</v>
      </c>
      <c r="BE59" s="32">
        <v>0</v>
      </c>
      <c r="BF59" s="15">
        <f t="shared" si="17"/>
        <v>196</v>
      </c>
      <c r="BG59" s="15"/>
      <c r="BH59" s="34">
        <f t="shared" si="18"/>
        <v>-45825</v>
      </c>
      <c r="BI59" s="3"/>
      <c r="BJ59" s="31">
        <f t="shared" si="19"/>
        <v>46021</v>
      </c>
      <c r="BK59" s="31">
        <f t="shared" si="20"/>
        <v>46021</v>
      </c>
      <c r="BL59" s="32">
        <v>0</v>
      </c>
      <c r="BM59" s="15">
        <f t="shared" si="21"/>
        <v>196</v>
      </c>
      <c r="BN59" s="15"/>
      <c r="BO59" s="34">
        <f t="shared" si="22"/>
        <v>-45825</v>
      </c>
      <c r="BP59" s="3"/>
      <c r="BQ59" s="31">
        <f t="shared" si="23"/>
        <v>46021</v>
      </c>
      <c r="BR59" s="31">
        <f t="shared" si="24"/>
        <v>46028</v>
      </c>
      <c r="BS59" s="37">
        <v>7</v>
      </c>
      <c r="BT59" s="15">
        <f t="shared" si="25"/>
        <v>203</v>
      </c>
      <c r="BU59" s="15"/>
      <c r="BV59" s="7">
        <f t="shared" si="26"/>
        <v>-45825</v>
      </c>
      <c r="BW59" s="11"/>
      <c r="BX59" s="39">
        <v>46028</v>
      </c>
      <c r="BY59" s="7">
        <f t="shared" si="27"/>
        <v>-45825</v>
      </c>
      <c r="BZ59" s="2"/>
      <c r="CA59" t="s">
        <v>182</v>
      </c>
    </row>
    <row r="60" spans="1:79" x14ac:dyDescent="0.25">
      <c r="A60" s="21" t="s">
        <v>170</v>
      </c>
      <c r="B60" s="23"/>
      <c r="C60" s="36" t="s">
        <v>183</v>
      </c>
      <c r="D60" s="7"/>
      <c r="E60" s="30">
        <f t="shared" si="3"/>
        <v>45840</v>
      </c>
      <c r="F60" s="6"/>
      <c r="G60" s="6"/>
      <c r="H60" s="34">
        <f t="shared" si="4"/>
        <v>-45840</v>
      </c>
      <c r="I60" s="3"/>
      <c r="J60" s="30">
        <f t="shared" si="5"/>
        <v>45841</v>
      </c>
      <c r="K60" s="30">
        <f t="shared" si="6"/>
        <v>45848</v>
      </c>
      <c r="L60" s="37">
        <v>7</v>
      </c>
      <c r="M60" s="6">
        <f t="shared" si="7"/>
        <v>7</v>
      </c>
      <c r="N60" s="6"/>
      <c r="O60" s="29">
        <f t="shared" si="8"/>
        <v>-45841</v>
      </c>
      <c r="P60" s="7"/>
      <c r="Q60" s="3"/>
      <c r="R60" s="30">
        <f t="shared" si="0"/>
        <v>45849</v>
      </c>
      <c r="S60" s="30">
        <f t="shared" si="9"/>
        <v>45874</v>
      </c>
      <c r="T60" s="37">
        <v>25</v>
      </c>
      <c r="U60" s="6">
        <f t="shared" si="10"/>
        <v>32</v>
      </c>
      <c r="V60" s="6"/>
      <c r="W60" s="29">
        <f t="shared" si="11"/>
        <v>-45842</v>
      </c>
      <c r="X60" s="3"/>
      <c r="Y60" s="31"/>
      <c r="Z60" s="7"/>
      <c r="AA60" s="6"/>
      <c r="AB60" s="25"/>
      <c r="AC60" s="31">
        <f t="shared" si="28"/>
        <v>45875</v>
      </c>
      <c r="AD60" s="31">
        <f t="shared" si="29"/>
        <v>45905</v>
      </c>
      <c r="AE60" s="37">
        <v>30</v>
      </c>
      <c r="AF60" s="15">
        <f t="shared" si="12"/>
        <v>62</v>
      </c>
      <c r="AG60" s="15"/>
      <c r="AH60" s="34">
        <f t="shared" si="13"/>
        <v>-45843</v>
      </c>
      <c r="AI60" s="3"/>
      <c r="AJ60" s="31">
        <f t="shared" si="30"/>
        <v>45906</v>
      </c>
      <c r="AK60" s="31">
        <f t="shared" si="35"/>
        <v>45920</v>
      </c>
      <c r="AL60" s="37">
        <v>14</v>
      </c>
      <c r="AM60" s="15">
        <f t="shared" si="36"/>
        <v>76</v>
      </c>
      <c r="AN60" s="15"/>
      <c r="AO60" s="34">
        <f t="shared" si="14"/>
        <v>-45844</v>
      </c>
      <c r="AP60" s="7"/>
      <c r="AQ60" s="7"/>
      <c r="AR60" s="7"/>
      <c r="AS60" s="7"/>
      <c r="AT60" s="7"/>
      <c r="AU60" s="3"/>
      <c r="AV60" s="31">
        <f t="shared" si="31"/>
        <v>45921</v>
      </c>
      <c r="AW60" s="31">
        <f t="shared" si="32"/>
        <v>46071</v>
      </c>
      <c r="AX60" s="38">
        <v>150</v>
      </c>
      <c r="AY60" s="15">
        <f t="shared" si="15"/>
        <v>226</v>
      </c>
      <c r="AZ60" s="15"/>
      <c r="BA60" s="7">
        <f t="shared" si="16"/>
        <v>-45845</v>
      </c>
      <c r="BB60" s="3"/>
      <c r="BC60" s="31">
        <f t="shared" si="33"/>
        <v>46072</v>
      </c>
      <c r="BD60" s="31">
        <f t="shared" si="34"/>
        <v>46072</v>
      </c>
      <c r="BE60" s="32">
        <v>0</v>
      </c>
      <c r="BF60" s="15">
        <f t="shared" si="17"/>
        <v>226</v>
      </c>
      <c r="BG60" s="15"/>
      <c r="BH60" s="34">
        <f t="shared" si="18"/>
        <v>-45846</v>
      </c>
      <c r="BI60" s="3"/>
      <c r="BJ60" s="31">
        <f t="shared" si="19"/>
        <v>46072</v>
      </c>
      <c r="BK60" s="31">
        <f t="shared" si="20"/>
        <v>46072</v>
      </c>
      <c r="BL60" s="32">
        <v>0</v>
      </c>
      <c r="BM60" s="15">
        <f t="shared" si="21"/>
        <v>226</v>
      </c>
      <c r="BN60" s="15"/>
      <c r="BO60" s="34">
        <f t="shared" si="22"/>
        <v>-45846</v>
      </c>
      <c r="BP60" s="3"/>
      <c r="BQ60" s="31">
        <f t="shared" si="23"/>
        <v>46072</v>
      </c>
      <c r="BR60" s="31">
        <f t="shared" si="24"/>
        <v>46079</v>
      </c>
      <c r="BS60" s="37">
        <v>7</v>
      </c>
      <c r="BT60" s="15">
        <f t="shared" si="25"/>
        <v>233</v>
      </c>
      <c r="BU60" s="15"/>
      <c r="BV60" s="7">
        <f t="shared" si="26"/>
        <v>-45846</v>
      </c>
      <c r="BW60" s="11"/>
      <c r="BX60" s="39">
        <v>46079</v>
      </c>
      <c r="BY60" s="7">
        <f t="shared" si="27"/>
        <v>-45846</v>
      </c>
      <c r="BZ60" s="2"/>
      <c r="CA60" t="s">
        <v>184</v>
      </c>
    </row>
    <row r="61" spans="1:79" x14ac:dyDescent="0.25">
      <c r="A61" s="21" t="s">
        <v>170</v>
      </c>
      <c r="B61" s="23"/>
      <c r="C61" s="36" t="s">
        <v>185</v>
      </c>
      <c r="D61" s="7"/>
      <c r="E61" s="30">
        <f t="shared" si="3"/>
        <v>45870</v>
      </c>
      <c r="F61" s="6"/>
      <c r="G61" s="6"/>
      <c r="H61" s="34">
        <f t="shared" si="4"/>
        <v>-45870</v>
      </c>
      <c r="I61" s="3"/>
      <c r="J61" s="30">
        <f t="shared" si="5"/>
        <v>45871</v>
      </c>
      <c r="K61" s="30">
        <f t="shared" si="6"/>
        <v>45878</v>
      </c>
      <c r="L61" s="37">
        <v>7</v>
      </c>
      <c r="M61" s="6">
        <f t="shared" si="7"/>
        <v>7</v>
      </c>
      <c r="N61" s="6"/>
      <c r="O61" s="29">
        <f t="shared" si="8"/>
        <v>-45871</v>
      </c>
      <c r="P61" s="7"/>
      <c r="Q61" s="3"/>
      <c r="R61" s="30">
        <f t="shared" si="0"/>
        <v>45879</v>
      </c>
      <c r="S61" s="30">
        <f t="shared" si="9"/>
        <v>45904</v>
      </c>
      <c r="T61" s="37">
        <v>25</v>
      </c>
      <c r="U61" s="6">
        <f t="shared" si="10"/>
        <v>32</v>
      </c>
      <c r="V61" s="6"/>
      <c r="W61" s="29">
        <f t="shared" si="11"/>
        <v>-45872</v>
      </c>
      <c r="X61" s="3"/>
      <c r="Y61" s="31"/>
      <c r="Z61" s="7"/>
      <c r="AA61" s="6"/>
      <c r="AB61" s="25"/>
      <c r="AC61" s="31">
        <f t="shared" si="28"/>
        <v>45905</v>
      </c>
      <c r="AD61" s="31">
        <f t="shared" si="29"/>
        <v>45935</v>
      </c>
      <c r="AE61" s="37">
        <v>30</v>
      </c>
      <c r="AF61" s="15">
        <f t="shared" si="12"/>
        <v>62</v>
      </c>
      <c r="AG61" s="15"/>
      <c r="AH61" s="34">
        <f t="shared" si="13"/>
        <v>-45873</v>
      </c>
      <c r="AI61" s="3"/>
      <c r="AJ61" s="31">
        <f t="shared" si="30"/>
        <v>45936</v>
      </c>
      <c r="AK61" s="31">
        <f t="shared" si="35"/>
        <v>45950</v>
      </c>
      <c r="AL61" s="37">
        <v>14</v>
      </c>
      <c r="AM61" s="15">
        <f t="shared" si="36"/>
        <v>76</v>
      </c>
      <c r="AN61" s="15"/>
      <c r="AO61" s="34">
        <f t="shared" si="14"/>
        <v>-45874</v>
      </c>
      <c r="AP61" s="7"/>
      <c r="AQ61" s="7"/>
      <c r="AR61" s="7"/>
      <c r="AS61" s="7"/>
      <c r="AT61" s="7"/>
      <c r="AU61" s="3"/>
      <c r="AV61" s="31">
        <f t="shared" si="31"/>
        <v>45951</v>
      </c>
      <c r="AW61" s="31">
        <f t="shared" si="32"/>
        <v>46071</v>
      </c>
      <c r="AX61" s="38">
        <v>120</v>
      </c>
      <c r="AY61" s="15">
        <f t="shared" si="15"/>
        <v>196</v>
      </c>
      <c r="AZ61" s="15"/>
      <c r="BA61" s="7">
        <f t="shared" si="16"/>
        <v>-45875</v>
      </c>
      <c r="BB61" s="3"/>
      <c r="BC61" s="31">
        <f t="shared" si="33"/>
        <v>46072</v>
      </c>
      <c r="BD61" s="31">
        <f t="shared" si="34"/>
        <v>46072</v>
      </c>
      <c r="BE61" s="32">
        <v>0</v>
      </c>
      <c r="BF61" s="15">
        <f t="shared" si="17"/>
        <v>196</v>
      </c>
      <c r="BG61" s="15"/>
      <c r="BH61" s="34">
        <f t="shared" si="18"/>
        <v>-45876</v>
      </c>
      <c r="BI61" s="3"/>
      <c r="BJ61" s="31">
        <f t="shared" si="19"/>
        <v>46072</v>
      </c>
      <c r="BK61" s="31">
        <f t="shared" si="20"/>
        <v>46072</v>
      </c>
      <c r="BL61" s="32">
        <v>0</v>
      </c>
      <c r="BM61" s="15">
        <f t="shared" si="21"/>
        <v>196</v>
      </c>
      <c r="BN61" s="15"/>
      <c r="BO61" s="34">
        <f t="shared" si="22"/>
        <v>-45876</v>
      </c>
      <c r="BP61" s="3"/>
      <c r="BQ61" s="31">
        <f t="shared" si="23"/>
        <v>46072</v>
      </c>
      <c r="BR61" s="31">
        <f t="shared" si="24"/>
        <v>46079</v>
      </c>
      <c r="BS61" s="37">
        <v>7</v>
      </c>
      <c r="BT61" s="15">
        <f t="shared" si="25"/>
        <v>203</v>
      </c>
      <c r="BU61" s="15"/>
      <c r="BV61" s="7">
        <f t="shared" si="26"/>
        <v>-45876</v>
      </c>
      <c r="BW61" s="11"/>
      <c r="BX61" s="39">
        <v>46079</v>
      </c>
      <c r="BY61" s="7">
        <f t="shared" si="27"/>
        <v>-45876</v>
      </c>
      <c r="BZ61" s="2"/>
      <c r="CA61" t="s">
        <v>184</v>
      </c>
    </row>
    <row r="62" spans="1:79" x14ac:dyDescent="0.25">
      <c r="A62" s="21" t="s">
        <v>170</v>
      </c>
      <c r="B62" s="23"/>
      <c r="C62" s="36" t="s">
        <v>186</v>
      </c>
      <c r="D62" s="7"/>
      <c r="E62" s="30">
        <f t="shared" si="3"/>
        <v>45900</v>
      </c>
      <c r="F62" s="6"/>
      <c r="G62" s="6"/>
      <c r="H62" s="34">
        <f t="shared" si="4"/>
        <v>-45900</v>
      </c>
      <c r="I62" s="3"/>
      <c r="J62" s="30">
        <f t="shared" si="5"/>
        <v>45901</v>
      </c>
      <c r="K62" s="30">
        <f t="shared" si="6"/>
        <v>45908</v>
      </c>
      <c r="L62" s="37">
        <v>7</v>
      </c>
      <c r="M62" s="6">
        <f t="shared" si="7"/>
        <v>7</v>
      </c>
      <c r="N62" s="6"/>
      <c r="O62" s="29">
        <f t="shared" si="8"/>
        <v>-45901</v>
      </c>
      <c r="P62" s="7"/>
      <c r="Q62" s="3"/>
      <c r="R62" s="30">
        <f t="shared" si="0"/>
        <v>45909</v>
      </c>
      <c r="S62" s="30">
        <f t="shared" si="9"/>
        <v>45934</v>
      </c>
      <c r="T62" s="37">
        <v>25</v>
      </c>
      <c r="U62" s="6">
        <f t="shared" si="10"/>
        <v>32</v>
      </c>
      <c r="V62" s="6"/>
      <c r="W62" s="29">
        <f t="shared" si="11"/>
        <v>-45902</v>
      </c>
      <c r="X62" s="3"/>
      <c r="Y62" s="31"/>
      <c r="Z62" s="7"/>
      <c r="AA62" s="6"/>
      <c r="AB62" s="25"/>
      <c r="AC62" s="31">
        <f t="shared" si="28"/>
        <v>45935</v>
      </c>
      <c r="AD62" s="31">
        <f t="shared" si="29"/>
        <v>45980</v>
      </c>
      <c r="AE62" s="37">
        <v>45</v>
      </c>
      <c r="AF62" s="15">
        <f t="shared" si="12"/>
        <v>77</v>
      </c>
      <c r="AG62" s="15"/>
      <c r="AH62" s="34">
        <f t="shared" si="13"/>
        <v>-45903</v>
      </c>
      <c r="AI62" s="3"/>
      <c r="AJ62" s="31">
        <f t="shared" si="30"/>
        <v>45981</v>
      </c>
      <c r="AK62" s="31">
        <f t="shared" si="35"/>
        <v>45995</v>
      </c>
      <c r="AL62" s="37">
        <v>14</v>
      </c>
      <c r="AM62" s="15">
        <f t="shared" si="36"/>
        <v>91</v>
      </c>
      <c r="AN62" s="15"/>
      <c r="AO62" s="34">
        <f t="shared" si="14"/>
        <v>-45904</v>
      </c>
      <c r="AP62" s="7"/>
      <c r="AQ62" s="7"/>
      <c r="AR62" s="7"/>
      <c r="AS62" s="7"/>
      <c r="AT62" s="7"/>
      <c r="AU62" s="3"/>
      <c r="AV62" s="31">
        <f t="shared" si="31"/>
        <v>45996</v>
      </c>
      <c r="AW62" s="31">
        <f t="shared" si="32"/>
        <v>46176</v>
      </c>
      <c r="AX62" s="38">
        <v>180</v>
      </c>
      <c r="AY62" s="15">
        <f t="shared" si="15"/>
        <v>271</v>
      </c>
      <c r="AZ62" s="15"/>
      <c r="BA62" s="7">
        <f t="shared" si="16"/>
        <v>-45905</v>
      </c>
      <c r="BB62" s="3"/>
      <c r="BC62" s="31">
        <f t="shared" si="33"/>
        <v>46177</v>
      </c>
      <c r="BD62" s="31">
        <f t="shared" si="34"/>
        <v>46177</v>
      </c>
      <c r="BE62" s="32">
        <v>0</v>
      </c>
      <c r="BF62" s="15">
        <f t="shared" si="17"/>
        <v>271</v>
      </c>
      <c r="BG62" s="15"/>
      <c r="BH62" s="34">
        <f t="shared" si="18"/>
        <v>-45906</v>
      </c>
      <c r="BI62" s="3"/>
      <c r="BJ62" s="31">
        <f t="shared" si="19"/>
        <v>46177</v>
      </c>
      <c r="BK62" s="31">
        <f t="shared" si="20"/>
        <v>46177</v>
      </c>
      <c r="BL62" s="32">
        <v>0</v>
      </c>
      <c r="BM62" s="15">
        <f t="shared" si="21"/>
        <v>271</v>
      </c>
      <c r="BN62" s="15"/>
      <c r="BO62" s="34">
        <f t="shared" si="22"/>
        <v>-45906</v>
      </c>
      <c r="BP62" s="3"/>
      <c r="BQ62" s="31">
        <f t="shared" si="23"/>
        <v>46177</v>
      </c>
      <c r="BR62" s="31">
        <f t="shared" si="24"/>
        <v>46184</v>
      </c>
      <c r="BS62" s="37">
        <v>7</v>
      </c>
      <c r="BT62" s="15">
        <f t="shared" si="25"/>
        <v>278</v>
      </c>
      <c r="BU62" s="15"/>
      <c r="BV62" s="7">
        <f t="shared" si="26"/>
        <v>-45906</v>
      </c>
      <c r="BW62" s="11"/>
      <c r="BX62" s="39">
        <v>46184</v>
      </c>
      <c r="BY62" s="7">
        <f t="shared" si="27"/>
        <v>-45906</v>
      </c>
      <c r="BZ62" s="2"/>
      <c r="CA62" t="s">
        <v>187</v>
      </c>
    </row>
    <row r="63" spans="1:79" x14ac:dyDescent="0.25">
      <c r="A63" s="21" t="s">
        <v>170</v>
      </c>
      <c r="B63" s="23"/>
      <c r="C63" s="36" t="s">
        <v>188</v>
      </c>
      <c r="D63" s="7"/>
      <c r="E63" s="30">
        <f t="shared" si="3"/>
        <v>46041</v>
      </c>
      <c r="F63" s="6">
        <f>+C85</f>
        <v>46168</v>
      </c>
      <c r="G63" s="6"/>
      <c r="H63" s="34">
        <f t="shared" si="4"/>
        <v>127</v>
      </c>
      <c r="I63" s="3"/>
      <c r="J63" s="30">
        <f t="shared" si="5"/>
        <v>46042</v>
      </c>
      <c r="K63" s="30">
        <f t="shared" si="6"/>
        <v>46049</v>
      </c>
      <c r="L63" s="37">
        <v>7</v>
      </c>
      <c r="M63" s="6">
        <f t="shared" si="7"/>
        <v>46175</v>
      </c>
      <c r="N63" s="6"/>
      <c r="O63" s="29">
        <f t="shared" si="8"/>
        <v>126</v>
      </c>
      <c r="P63" s="7"/>
      <c r="Q63" s="3"/>
      <c r="R63" s="30">
        <f t="shared" si="0"/>
        <v>46050</v>
      </c>
      <c r="S63" s="30">
        <f t="shared" si="9"/>
        <v>46075</v>
      </c>
      <c r="T63" s="37">
        <v>25</v>
      </c>
      <c r="U63" s="6">
        <f t="shared" si="10"/>
        <v>46200</v>
      </c>
      <c r="V63" s="6"/>
      <c r="W63" s="29">
        <f t="shared" si="11"/>
        <v>125</v>
      </c>
      <c r="X63" s="3"/>
      <c r="Y63" s="31"/>
      <c r="Z63" s="7"/>
      <c r="AA63" s="6"/>
      <c r="AB63" s="25"/>
      <c r="AC63" s="31">
        <f t="shared" si="28"/>
        <v>46076</v>
      </c>
      <c r="AD63" s="31">
        <f t="shared" si="29"/>
        <v>46121</v>
      </c>
      <c r="AE63" s="37">
        <v>45</v>
      </c>
      <c r="AF63" s="15">
        <f t="shared" si="12"/>
        <v>46245</v>
      </c>
      <c r="AG63" s="15"/>
      <c r="AH63" s="34">
        <f t="shared" si="13"/>
        <v>124</v>
      </c>
      <c r="AI63" s="3"/>
      <c r="AJ63" s="31">
        <f t="shared" si="30"/>
        <v>46122</v>
      </c>
      <c r="AK63" s="31">
        <f t="shared" si="35"/>
        <v>46136</v>
      </c>
      <c r="AL63" s="37">
        <v>14</v>
      </c>
      <c r="AM63" s="15">
        <f t="shared" si="36"/>
        <v>46259</v>
      </c>
      <c r="AN63" s="15"/>
      <c r="AO63" s="34">
        <f t="shared" si="14"/>
        <v>123</v>
      </c>
      <c r="AP63" s="7"/>
      <c r="AQ63" s="7"/>
      <c r="AR63" s="7"/>
      <c r="AS63" s="7"/>
      <c r="AT63" s="7"/>
      <c r="AU63" s="3"/>
      <c r="AV63" s="31">
        <f t="shared" si="31"/>
        <v>46137</v>
      </c>
      <c r="AW63" s="31">
        <f t="shared" si="32"/>
        <v>46257</v>
      </c>
      <c r="AX63" s="38">
        <v>120</v>
      </c>
      <c r="AY63" s="15">
        <f t="shared" si="15"/>
        <v>46379</v>
      </c>
      <c r="AZ63" s="15"/>
      <c r="BA63" s="7">
        <f t="shared" si="16"/>
        <v>122</v>
      </c>
      <c r="BB63" s="3"/>
      <c r="BC63" s="31">
        <f t="shared" si="33"/>
        <v>46258</v>
      </c>
      <c r="BD63" s="31">
        <f t="shared" si="34"/>
        <v>46258</v>
      </c>
      <c r="BE63" s="32">
        <v>0</v>
      </c>
      <c r="BF63" s="15">
        <f t="shared" si="17"/>
        <v>46379</v>
      </c>
      <c r="BG63" s="15"/>
      <c r="BH63" s="34">
        <f t="shared" si="18"/>
        <v>121</v>
      </c>
      <c r="BI63" s="3"/>
      <c r="BJ63" s="31">
        <f t="shared" si="19"/>
        <v>46258</v>
      </c>
      <c r="BK63" s="31">
        <f t="shared" si="20"/>
        <v>46258</v>
      </c>
      <c r="BL63" s="32">
        <v>0</v>
      </c>
      <c r="BM63" s="15">
        <f t="shared" si="21"/>
        <v>46379</v>
      </c>
      <c r="BN63" s="15"/>
      <c r="BO63" s="34">
        <f t="shared" si="22"/>
        <v>121</v>
      </c>
      <c r="BP63" s="3"/>
      <c r="BQ63" s="31">
        <f t="shared" si="23"/>
        <v>46258</v>
      </c>
      <c r="BR63" s="31">
        <f t="shared" si="24"/>
        <v>46265</v>
      </c>
      <c r="BS63" s="37">
        <v>7</v>
      </c>
      <c r="BT63" s="15">
        <f t="shared" si="25"/>
        <v>46386</v>
      </c>
      <c r="BU63" s="15"/>
      <c r="BV63" s="7">
        <f t="shared" si="26"/>
        <v>121</v>
      </c>
      <c r="BW63" s="11"/>
      <c r="BX63" s="39">
        <v>46265</v>
      </c>
      <c r="BY63" s="7">
        <f t="shared" si="27"/>
        <v>121</v>
      </c>
      <c r="BZ63" s="2"/>
      <c r="CA63" t="s">
        <v>189</v>
      </c>
    </row>
    <row r="64" spans="1:79" x14ac:dyDescent="0.25">
      <c r="A64" s="21" t="s">
        <v>170</v>
      </c>
      <c r="B64" s="23"/>
      <c r="C64" s="36" t="s">
        <v>190</v>
      </c>
      <c r="D64" s="7"/>
      <c r="E64" s="30">
        <f t="shared" si="3"/>
        <v>45967</v>
      </c>
      <c r="F64" s="6"/>
      <c r="G64" s="6"/>
      <c r="H64" s="34">
        <f t="shared" si="4"/>
        <v>-45967</v>
      </c>
      <c r="I64" s="3"/>
      <c r="J64" s="30">
        <f t="shared" si="5"/>
        <v>45968</v>
      </c>
      <c r="K64" s="30">
        <f t="shared" si="6"/>
        <v>45975</v>
      </c>
      <c r="L64" s="37">
        <v>7</v>
      </c>
      <c r="M64" s="6">
        <f t="shared" si="7"/>
        <v>7</v>
      </c>
      <c r="N64" s="6"/>
      <c r="O64" s="29">
        <f t="shared" si="8"/>
        <v>-45968</v>
      </c>
      <c r="P64" s="7"/>
      <c r="Q64" s="3"/>
      <c r="R64" s="30">
        <f t="shared" si="0"/>
        <v>45976</v>
      </c>
      <c r="S64" s="30">
        <f t="shared" si="9"/>
        <v>46001</v>
      </c>
      <c r="T64" s="37">
        <v>25</v>
      </c>
      <c r="U64" s="6">
        <f t="shared" si="10"/>
        <v>32</v>
      </c>
      <c r="V64" s="6"/>
      <c r="W64" s="29">
        <f t="shared" si="11"/>
        <v>-45969</v>
      </c>
      <c r="X64" s="3"/>
      <c r="Y64" s="31"/>
      <c r="Z64" s="7"/>
      <c r="AA64" s="6"/>
      <c r="AB64" s="25"/>
      <c r="AC64" s="31">
        <f t="shared" si="28"/>
        <v>46002</v>
      </c>
      <c r="AD64" s="31">
        <f t="shared" si="29"/>
        <v>46047</v>
      </c>
      <c r="AE64" s="37">
        <v>45</v>
      </c>
      <c r="AF64" s="15">
        <f t="shared" si="12"/>
        <v>77</v>
      </c>
      <c r="AG64" s="15"/>
      <c r="AH64" s="34">
        <f t="shared" si="13"/>
        <v>-45970</v>
      </c>
      <c r="AI64" s="3"/>
      <c r="AJ64" s="31">
        <f t="shared" si="30"/>
        <v>46048</v>
      </c>
      <c r="AK64" s="31">
        <f t="shared" si="35"/>
        <v>46062</v>
      </c>
      <c r="AL64" s="37">
        <v>14</v>
      </c>
      <c r="AM64" s="15">
        <f t="shared" si="36"/>
        <v>91</v>
      </c>
      <c r="AN64" s="15"/>
      <c r="AO64" s="34">
        <f t="shared" si="14"/>
        <v>-45971</v>
      </c>
      <c r="AP64" s="7"/>
      <c r="AQ64" s="7"/>
      <c r="AR64" s="7"/>
      <c r="AS64" s="7"/>
      <c r="AT64" s="7"/>
      <c r="AU64" s="3"/>
      <c r="AV64" s="31">
        <f t="shared" si="31"/>
        <v>46063</v>
      </c>
      <c r="AW64" s="31">
        <f t="shared" si="32"/>
        <v>46363</v>
      </c>
      <c r="AX64" s="38">
        <v>300</v>
      </c>
      <c r="AY64" s="15">
        <f t="shared" si="15"/>
        <v>391</v>
      </c>
      <c r="AZ64" s="15"/>
      <c r="BA64" s="7">
        <f t="shared" si="16"/>
        <v>-45972</v>
      </c>
      <c r="BB64" s="3"/>
      <c r="BC64" s="31">
        <f t="shared" si="33"/>
        <v>46364</v>
      </c>
      <c r="BD64" s="31">
        <f t="shared" si="34"/>
        <v>46364</v>
      </c>
      <c r="BE64" s="32">
        <v>0</v>
      </c>
      <c r="BF64" s="15">
        <f t="shared" si="17"/>
        <v>391</v>
      </c>
      <c r="BG64" s="15"/>
      <c r="BH64" s="34">
        <f t="shared" si="18"/>
        <v>-45973</v>
      </c>
      <c r="BI64" s="3"/>
      <c r="BJ64" s="31">
        <f t="shared" si="19"/>
        <v>46364</v>
      </c>
      <c r="BK64" s="31">
        <f t="shared" si="20"/>
        <v>46364</v>
      </c>
      <c r="BL64" s="32">
        <v>0</v>
      </c>
      <c r="BM64" s="15">
        <f t="shared" si="21"/>
        <v>391</v>
      </c>
      <c r="BN64" s="15"/>
      <c r="BO64" s="34">
        <f t="shared" si="22"/>
        <v>-45973</v>
      </c>
      <c r="BP64" s="3"/>
      <c r="BQ64" s="31">
        <f t="shared" si="23"/>
        <v>46364</v>
      </c>
      <c r="BR64" s="31">
        <f t="shared" si="24"/>
        <v>46371</v>
      </c>
      <c r="BS64" s="37">
        <v>7</v>
      </c>
      <c r="BT64" s="15">
        <f t="shared" si="25"/>
        <v>398</v>
      </c>
      <c r="BU64" s="15"/>
      <c r="BV64" s="7">
        <f t="shared" si="26"/>
        <v>-45973</v>
      </c>
      <c r="BW64" s="11"/>
      <c r="BX64" s="39">
        <v>46371</v>
      </c>
      <c r="BY64" s="7">
        <f t="shared" si="27"/>
        <v>-45973</v>
      </c>
      <c r="BZ64" s="2"/>
      <c r="CA64" t="s">
        <v>175</v>
      </c>
    </row>
    <row r="65" spans="1:79" x14ac:dyDescent="0.25">
      <c r="A65" s="21" t="s">
        <v>170</v>
      </c>
      <c r="B65" s="23"/>
      <c r="C65" s="36" t="s">
        <v>191</v>
      </c>
      <c r="D65" s="7"/>
      <c r="E65" s="30">
        <f t="shared" si="3"/>
        <v>46027</v>
      </c>
      <c r="F65" s="6"/>
      <c r="G65" s="6"/>
      <c r="H65" s="34">
        <f t="shared" si="4"/>
        <v>-46027</v>
      </c>
      <c r="I65" s="3"/>
      <c r="J65" s="30">
        <f t="shared" si="5"/>
        <v>46028</v>
      </c>
      <c r="K65" s="30">
        <f t="shared" si="6"/>
        <v>46035</v>
      </c>
      <c r="L65" s="37">
        <v>7</v>
      </c>
      <c r="M65" s="6">
        <f t="shared" si="7"/>
        <v>7</v>
      </c>
      <c r="N65" s="6"/>
      <c r="O65" s="29">
        <f t="shared" si="8"/>
        <v>-46028</v>
      </c>
      <c r="P65" s="7"/>
      <c r="Q65" s="3"/>
      <c r="R65" s="30">
        <f t="shared" si="0"/>
        <v>46036</v>
      </c>
      <c r="S65" s="30">
        <f t="shared" si="9"/>
        <v>46061</v>
      </c>
      <c r="T65" s="37">
        <v>25</v>
      </c>
      <c r="U65" s="6">
        <f t="shared" si="10"/>
        <v>32</v>
      </c>
      <c r="V65" s="6"/>
      <c r="W65" s="29">
        <f t="shared" si="11"/>
        <v>-46029</v>
      </c>
      <c r="X65" s="3"/>
      <c r="Y65" s="31"/>
      <c r="Z65" s="7"/>
      <c r="AA65" s="6"/>
      <c r="AB65" s="25"/>
      <c r="AC65" s="31">
        <f t="shared" si="28"/>
        <v>46062</v>
      </c>
      <c r="AD65" s="31">
        <f t="shared" si="29"/>
        <v>46107</v>
      </c>
      <c r="AE65" s="37">
        <v>45</v>
      </c>
      <c r="AF65" s="15">
        <f t="shared" si="12"/>
        <v>77</v>
      </c>
      <c r="AG65" s="15"/>
      <c r="AH65" s="34">
        <f t="shared" si="13"/>
        <v>-46030</v>
      </c>
      <c r="AI65" s="3"/>
      <c r="AJ65" s="31">
        <f t="shared" si="30"/>
        <v>46108</v>
      </c>
      <c r="AK65" s="31">
        <f t="shared" si="35"/>
        <v>46122</v>
      </c>
      <c r="AL65" s="37">
        <v>14</v>
      </c>
      <c r="AM65" s="15">
        <f t="shared" si="36"/>
        <v>91</v>
      </c>
      <c r="AN65" s="15"/>
      <c r="AO65" s="34">
        <f t="shared" si="14"/>
        <v>-46031</v>
      </c>
      <c r="AP65" s="7"/>
      <c r="AQ65" s="7"/>
      <c r="AR65" s="7"/>
      <c r="AS65" s="7"/>
      <c r="AT65" s="7"/>
      <c r="AU65" s="3"/>
      <c r="AV65" s="31">
        <f t="shared" si="31"/>
        <v>46123</v>
      </c>
      <c r="AW65" s="31">
        <f t="shared" si="32"/>
        <v>46363</v>
      </c>
      <c r="AX65" s="38">
        <v>240</v>
      </c>
      <c r="AY65" s="15">
        <f t="shared" si="15"/>
        <v>331</v>
      </c>
      <c r="AZ65" s="15"/>
      <c r="BA65" s="7">
        <f t="shared" si="16"/>
        <v>-46032</v>
      </c>
      <c r="BB65" s="3"/>
      <c r="BC65" s="31">
        <f t="shared" si="33"/>
        <v>46364</v>
      </c>
      <c r="BD65" s="31">
        <f t="shared" si="34"/>
        <v>46364</v>
      </c>
      <c r="BE65" s="32">
        <v>0</v>
      </c>
      <c r="BF65" s="15">
        <f t="shared" si="17"/>
        <v>331</v>
      </c>
      <c r="BG65" s="15"/>
      <c r="BH65" s="34">
        <f t="shared" si="18"/>
        <v>-46033</v>
      </c>
      <c r="BI65" s="3"/>
      <c r="BJ65" s="31">
        <f t="shared" si="19"/>
        <v>46364</v>
      </c>
      <c r="BK65" s="31">
        <f t="shared" si="20"/>
        <v>46364</v>
      </c>
      <c r="BL65" s="32">
        <v>0</v>
      </c>
      <c r="BM65" s="15">
        <f t="shared" si="21"/>
        <v>331</v>
      </c>
      <c r="BN65" s="15"/>
      <c r="BO65" s="34">
        <f t="shared" si="22"/>
        <v>-46033</v>
      </c>
      <c r="BP65" s="3"/>
      <c r="BQ65" s="31">
        <f t="shared" si="23"/>
        <v>46364</v>
      </c>
      <c r="BR65" s="31">
        <f t="shared" si="24"/>
        <v>46371</v>
      </c>
      <c r="BS65" s="37">
        <v>7</v>
      </c>
      <c r="BT65" s="15">
        <f t="shared" si="25"/>
        <v>338</v>
      </c>
      <c r="BU65" s="15"/>
      <c r="BV65" s="7">
        <f t="shared" si="26"/>
        <v>-46033</v>
      </c>
      <c r="BW65" s="11"/>
      <c r="BX65" s="39">
        <v>46371</v>
      </c>
      <c r="BY65" s="7">
        <f t="shared" si="27"/>
        <v>-46033</v>
      </c>
      <c r="BZ65" s="2"/>
      <c r="CA65" t="s">
        <v>175</v>
      </c>
    </row>
    <row r="66" spans="1:79" x14ac:dyDescent="0.25">
      <c r="A66" s="21" t="s">
        <v>170</v>
      </c>
      <c r="B66" s="23"/>
      <c r="C66" s="36" t="s">
        <v>192</v>
      </c>
      <c r="D66" s="7"/>
      <c r="E66" s="30">
        <f t="shared" si="3"/>
        <v>46027</v>
      </c>
      <c r="F66" s="6"/>
      <c r="G66" s="6"/>
      <c r="H66" s="34">
        <f t="shared" si="4"/>
        <v>-46027</v>
      </c>
      <c r="I66" s="3"/>
      <c r="J66" s="30">
        <f t="shared" si="5"/>
        <v>46028</v>
      </c>
      <c r="K66" s="30">
        <f t="shared" si="6"/>
        <v>46035</v>
      </c>
      <c r="L66" s="37">
        <v>7</v>
      </c>
      <c r="M66" s="6">
        <f t="shared" si="7"/>
        <v>7</v>
      </c>
      <c r="N66" s="6"/>
      <c r="O66" s="29">
        <f t="shared" si="8"/>
        <v>-46028</v>
      </c>
      <c r="P66" s="7"/>
      <c r="Q66" s="3"/>
      <c r="R66" s="30">
        <f t="shared" si="0"/>
        <v>46036</v>
      </c>
      <c r="S66" s="30">
        <f t="shared" si="9"/>
        <v>46061</v>
      </c>
      <c r="T66" s="37">
        <v>25</v>
      </c>
      <c r="U66" s="6">
        <f t="shared" si="10"/>
        <v>32</v>
      </c>
      <c r="V66" s="6"/>
      <c r="W66" s="29">
        <f t="shared" si="11"/>
        <v>-46029</v>
      </c>
      <c r="X66" s="3"/>
      <c r="Y66" s="31"/>
      <c r="Z66" s="7"/>
      <c r="AA66" s="6"/>
      <c r="AB66" s="25"/>
      <c r="AC66" s="31">
        <f t="shared" si="28"/>
        <v>46062</v>
      </c>
      <c r="AD66" s="31">
        <f t="shared" si="29"/>
        <v>46107</v>
      </c>
      <c r="AE66" s="37">
        <v>45</v>
      </c>
      <c r="AF66" s="15">
        <f t="shared" si="12"/>
        <v>77</v>
      </c>
      <c r="AG66" s="15"/>
      <c r="AH66" s="34">
        <f t="shared" si="13"/>
        <v>-46030</v>
      </c>
      <c r="AI66" s="3"/>
      <c r="AJ66" s="31">
        <f t="shared" si="30"/>
        <v>46108</v>
      </c>
      <c r="AK66" s="31">
        <f t="shared" si="35"/>
        <v>46122</v>
      </c>
      <c r="AL66" s="37">
        <v>14</v>
      </c>
      <c r="AM66" s="15">
        <f t="shared" si="36"/>
        <v>91</v>
      </c>
      <c r="AN66" s="15"/>
      <c r="AO66" s="34">
        <f t="shared" si="14"/>
        <v>-46031</v>
      </c>
      <c r="AP66" s="7"/>
      <c r="AQ66" s="7"/>
      <c r="AR66" s="7"/>
      <c r="AS66" s="7"/>
      <c r="AT66" s="7"/>
      <c r="AU66" s="3"/>
      <c r="AV66" s="31">
        <f t="shared" si="31"/>
        <v>46123</v>
      </c>
      <c r="AW66" s="31">
        <f t="shared" si="32"/>
        <v>46363</v>
      </c>
      <c r="AX66" s="38">
        <v>240</v>
      </c>
      <c r="AY66" s="15">
        <f t="shared" si="15"/>
        <v>331</v>
      </c>
      <c r="AZ66" s="15"/>
      <c r="BA66" s="7">
        <f t="shared" si="16"/>
        <v>-46032</v>
      </c>
      <c r="BB66" s="3"/>
      <c r="BC66" s="31">
        <f t="shared" si="33"/>
        <v>46364</v>
      </c>
      <c r="BD66" s="31">
        <f t="shared" si="34"/>
        <v>46364</v>
      </c>
      <c r="BE66" s="32">
        <v>0</v>
      </c>
      <c r="BF66" s="15">
        <f t="shared" si="17"/>
        <v>331</v>
      </c>
      <c r="BG66" s="15"/>
      <c r="BH66" s="34">
        <f t="shared" si="18"/>
        <v>-46033</v>
      </c>
      <c r="BI66" s="3"/>
      <c r="BJ66" s="31">
        <f t="shared" si="19"/>
        <v>46364</v>
      </c>
      <c r="BK66" s="31">
        <f t="shared" si="20"/>
        <v>46364</v>
      </c>
      <c r="BL66" s="32">
        <v>0</v>
      </c>
      <c r="BM66" s="15">
        <f t="shared" si="21"/>
        <v>331</v>
      </c>
      <c r="BN66" s="15"/>
      <c r="BO66" s="34">
        <f t="shared" si="22"/>
        <v>-46033</v>
      </c>
      <c r="BP66" s="3"/>
      <c r="BQ66" s="31">
        <f t="shared" si="23"/>
        <v>46364</v>
      </c>
      <c r="BR66" s="31">
        <f t="shared" si="24"/>
        <v>46371</v>
      </c>
      <c r="BS66" s="37">
        <v>7</v>
      </c>
      <c r="BT66" s="15">
        <f t="shared" si="25"/>
        <v>338</v>
      </c>
      <c r="BU66" s="15"/>
      <c r="BV66" s="7">
        <f t="shared" si="26"/>
        <v>-46033</v>
      </c>
      <c r="BW66" s="11"/>
      <c r="BX66" s="39">
        <v>46371</v>
      </c>
      <c r="BY66" s="7">
        <f t="shared" si="27"/>
        <v>-46033</v>
      </c>
      <c r="BZ66" s="2"/>
      <c r="CA66" t="s">
        <v>175</v>
      </c>
    </row>
    <row r="67" spans="1:79" x14ac:dyDescent="0.25">
      <c r="A67" s="21" t="s">
        <v>95</v>
      </c>
      <c r="B67" s="23"/>
      <c r="C67" s="36" t="s">
        <v>193</v>
      </c>
      <c r="D67" s="7"/>
      <c r="E67" s="30">
        <f t="shared" si="3"/>
        <v>45948</v>
      </c>
      <c r="F67" s="6"/>
      <c r="G67" s="6"/>
      <c r="H67" s="34">
        <f t="shared" si="4"/>
        <v>-45948</v>
      </c>
      <c r="I67" s="3"/>
      <c r="J67" s="30">
        <f t="shared" si="5"/>
        <v>45949</v>
      </c>
      <c r="K67" s="30">
        <f t="shared" si="6"/>
        <v>45956</v>
      </c>
      <c r="L67" s="37">
        <v>7</v>
      </c>
      <c r="M67" s="6">
        <f t="shared" si="7"/>
        <v>7</v>
      </c>
      <c r="N67" s="6"/>
      <c r="O67" s="29">
        <f t="shared" si="8"/>
        <v>-45949</v>
      </c>
      <c r="P67" s="7"/>
      <c r="Q67" s="3"/>
      <c r="R67" s="30">
        <f t="shared" si="0"/>
        <v>45957</v>
      </c>
      <c r="S67" s="30">
        <f t="shared" si="9"/>
        <v>45982</v>
      </c>
      <c r="T67" s="37">
        <v>25</v>
      </c>
      <c r="U67" s="6">
        <f t="shared" si="10"/>
        <v>32</v>
      </c>
      <c r="V67" s="6"/>
      <c r="W67" s="29">
        <f t="shared" si="11"/>
        <v>-45950</v>
      </c>
      <c r="X67" s="3"/>
      <c r="Y67" s="31"/>
      <c r="Z67" s="7"/>
      <c r="AA67" s="6"/>
      <c r="AB67" s="25"/>
      <c r="AC67" s="31">
        <f t="shared" si="28"/>
        <v>45983</v>
      </c>
      <c r="AD67" s="31">
        <f t="shared" si="29"/>
        <v>46028</v>
      </c>
      <c r="AE67" s="37">
        <v>45</v>
      </c>
      <c r="AF67" s="15">
        <f t="shared" si="12"/>
        <v>77</v>
      </c>
      <c r="AG67" s="15"/>
      <c r="AH67" s="34">
        <f t="shared" si="13"/>
        <v>-45951</v>
      </c>
      <c r="AI67" s="3"/>
      <c r="AJ67" s="31">
        <f t="shared" si="30"/>
        <v>46029</v>
      </c>
      <c r="AK67" s="31">
        <f t="shared" si="35"/>
        <v>46043</v>
      </c>
      <c r="AL67" s="37">
        <v>14</v>
      </c>
      <c r="AM67" s="15">
        <f t="shared" si="36"/>
        <v>91</v>
      </c>
      <c r="AN67" s="15"/>
      <c r="AO67" s="34">
        <f t="shared" si="14"/>
        <v>-45952</v>
      </c>
      <c r="AP67" s="7"/>
      <c r="AQ67" s="7"/>
      <c r="AR67" s="7"/>
      <c r="AS67" s="7"/>
      <c r="AT67" s="7"/>
      <c r="AU67" s="3"/>
      <c r="AV67" s="31">
        <f t="shared" si="31"/>
        <v>46044</v>
      </c>
      <c r="AW67" s="31">
        <f t="shared" si="32"/>
        <v>46344</v>
      </c>
      <c r="AX67" s="38">
        <v>300</v>
      </c>
      <c r="AY67" s="15">
        <f t="shared" si="15"/>
        <v>391</v>
      </c>
      <c r="AZ67" s="15"/>
      <c r="BA67" s="7">
        <f t="shared" si="16"/>
        <v>-45953</v>
      </c>
      <c r="BB67" s="3"/>
      <c r="BC67" s="31">
        <f t="shared" si="33"/>
        <v>46345</v>
      </c>
      <c r="BD67" s="31">
        <f t="shared" si="34"/>
        <v>46345</v>
      </c>
      <c r="BE67" s="32">
        <v>0</v>
      </c>
      <c r="BF67" s="15">
        <f t="shared" si="17"/>
        <v>391</v>
      </c>
      <c r="BG67" s="15"/>
      <c r="BH67" s="34">
        <f t="shared" si="18"/>
        <v>-45954</v>
      </c>
      <c r="BI67" s="3"/>
      <c r="BJ67" s="31">
        <f t="shared" si="19"/>
        <v>46345</v>
      </c>
      <c r="BK67" s="31">
        <f t="shared" si="20"/>
        <v>46345</v>
      </c>
      <c r="BL67" s="32">
        <v>0</v>
      </c>
      <c r="BM67" s="15">
        <f t="shared" si="21"/>
        <v>391</v>
      </c>
      <c r="BN67" s="15"/>
      <c r="BO67" s="34">
        <f t="shared" si="22"/>
        <v>-45954</v>
      </c>
      <c r="BP67" s="3"/>
      <c r="BQ67" s="31">
        <f t="shared" si="23"/>
        <v>46345</v>
      </c>
      <c r="BR67" s="31">
        <f t="shared" si="24"/>
        <v>46352</v>
      </c>
      <c r="BS67" s="37">
        <v>7</v>
      </c>
      <c r="BT67" s="15">
        <f t="shared" si="25"/>
        <v>398</v>
      </c>
      <c r="BU67" s="15"/>
      <c r="BV67" s="7">
        <f t="shared" si="26"/>
        <v>-45954</v>
      </c>
      <c r="BW67" s="11"/>
      <c r="BX67" s="39">
        <v>46352</v>
      </c>
      <c r="BY67" s="7">
        <f t="shared" si="27"/>
        <v>-45954</v>
      </c>
      <c r="BZ67" s="2"/>
      <c r="CA67" t="s">
        <v>194</v>
      </c>
    </row>
    <row r="68" spans="1:79" x14ac:dyDescent="0.25">
      <c r="A68" s="21" t="s">
        <v>95</v>
      </c>
      <c r="B68" s="23"/>
      <c r="C68" s="36" t="s">
        <v>195</v>
      </c>
      <c r="D68" s="7"/>
      <c r="E68" s="30">
        <f t="shared" si="3"/>
        <v>45895</v>
      </c>
      <c r="F68" s="6"/>
      <c r="G68" s="6"/>
      <c r="H68" s="34">
        <f t="shared" si="4"/>
        <v>-45895</v>
      </c>
      <c r="I68" s="3"/>
      <c r="J68" s="30">
        <f t="shared" si="5"/>
        <v>45896</v>
      </c>
      <c r="K68" s="30">
        <f t="shared" si="6"/>
        <v>45903</v>
      </c>
      <c r="L68" s="37">
        <v>7</v>
      </c>
      <c r="M68" s="6">
        <f t="shared" si="7"/>
        <v>7</v>
      </c>
      <c r="N68" s="6"/>
      <c r="O68" s="29">
        <f t="shared" si="8"/>
        <v>-45896</v>
      </c>
      <c r="P68" s="7"/>
      <c r="Q68" s="3"/>
      <c r="R68" s="30">
        <f t="shared" si="0"/>
        <v>45904</v>
      </c>
      <c r="S68" s="30">
        <f t="shared" si="9"/>
        <v>45929</v>
      </c>
      <c r="T68" s="37">
        <v>25</v>
      </c>
      <c r="U68" s="6">
        <f t="shared" si="10"/>
        <v>32</v>
      </c>
      <c r="V68" s="6"/>
      <c r="W68" s="29">
        <f t="shared" si="11"/>
        <v>-45897</v>
      </c>
      <c r="X68" s="3"/>
      <c r="Y68" s="31"/>
      <c r="Z68" s="7"/>
      <c r="AA68" s="6"/>
      <c r="AB68" s="25"/>
      <c r="AC68" s="31">
        <f t="shared" si="28"/>
        <v>45930</v>
      </c>
      <c r="AD68" s="31">
        <f t="shared" si="29"/>
        <v>45975</v>
      </c>
      <c r="AE68" s="37">
        <v>45</v>
      </c>
      <c r="AF68" s="15">
        <f t="shared" si="12"/>
        <v>77</v>
      </c>
      <c r="AG68" s="15"/>
      <c r="AH68" s="34">
        <f t="shared" si="13"/>
        <v>-45898</v>
      </c>
      <c r="AI68" s="3"/>
      <c r="AJ68" s="31">
        <f t="shared" si="30"/>
        <v>45976</v>
      </c>
      <c r="AK68" s="31">
        <f t="shared" si="35"/>
        <v>45990</v>
      </c>
      <c r="AL68" s="37">
        <v>14</v>
      </c>
      <c r="AM68" s="15">
        <f t="shared" si="36"/>
        <v>91</v>
      </c>
      <c r="AN68" s="15"/>
      <c r="AO68" s="34">
        <f t="shared" si="14"/>
        <v>-45899</v>
      </c>
      <c r="AP68" s="7"/>
      <c r="AQ68" s="7"/>
      <c r="AR68" s="7"/>
      <c r="AS68" s="7"/>
      <c r="AT68" s="7"/>
      <c r="AU68" s="3"/>
      <c r="AV68" s="31">
        <f t="shared" si="31"/>
        <v>45991</v>
      </c>
      <c r="AW68" s="31">
        <f t="shared" si="32"/>
        <v>46351</v>
      </c>
      <c r="AX68" s="38">
        <v>360</v>
      </c>
      <c r="AY68" s="15">
        <f t="shared" si="15"/>
        <v>451</v>
      </c>
      <c r="AZ68" s="15"/>
      <c r="BA68" s="7">
        <f t="shared" si="16"/>
        <v>-45900</v>
      </c>
      <c r="BB68" s="3"/>
      <c r="BC68" s="31">
        <f t="shared" si="33"/>
        <v>46352</v>
      </c>
      <c r="BD68" s="31">
        <f t="shared" si="34"/>
        <v>46352</v>
      </c>
      <c r="BE68" s="32">
        <v>0</v>
      </c>
      <c r="BF68" s="15">
        <f t="shared" si="17"/>
        <v>451</v>
      </c>
      <c r="BG68" s="15"/>
      <c r="BH68" s="34">
        <f t="shared" si="18"/>
        <v>-45901</v>
      </c>
      <c r="BI68" s="3"/>
      <c r="BJ68" s="31">
        <f t="shared" si="19"/>
        <v>46352</v>
      </c>
      <c r="BK68" s="31">
        <f t="shared" si="20"/>
        <v>46352</v>
      </c>
      <c r="BL68" s="32">
        <v>0</v>
      </c>
      <c r="BM68" s="15">
        <f t="shared" si="21"/>
        <v>451</v>
      </c>
      <c r="BN68" s="15"/>
      <c r="BO68" s="34">
        <f t="shared" si="22"/>
        <v>-45901</v>
      </c>
      <c r="BP68" s="3"/>
      <c r="BQ68" s="31">
        <f t="shared" si="23"/>
        <v>46352</v>
      </c>
      <c r="BR68" s="31">
        <f t="shared" si="24"/>
        <v>46359</v>
      </c>
      <c r="BS68" s="37">
        <v>7</v>
      </c>
      <c r="BT68" s="15">
        <f t="shared" si="25"/>
        <v>458</v>
      </c>
      <c r="BU68" s="15"/>
      <c r="BV68" s="7">
        <f t="shared" si="26"/>
        <v>-45901</v>
      </c>
      <c r="BW68" s="11"/>
      <c r="BX68" s="39">
        <v>46359</v>
      </c>
      <c r="BY68" s="7">
        <f t="shared" si="27"/>
        <v>-45901</v>
      </c>
      <c r="BZ68" s="2"/>
      <c r="CA68" t="s">
        <v>194</v>
      </c>
    </row>
    <row r="69" spans="1:79" x14ac:dyDescent="0.25">
      <c r="A69" s="21" t="s">
        <v>95</v>
      </c>
      <c r="B69" s="23"/>
      <c r="C69" s="36" t="s">
        <v>196</v>
      </c>
      <c r="D69" s="7"/>
      <c r="E69" s="30">
        <f t="shared" si="3"/>
        <v>45852</v>
      </c>
      <c r="F69" s="6"/>
      <c r="G69" s="6"/>
      <c r="H69" s="34">
        <f t="shared" si="4"/>
        <v>-45852</v>
      </c>
      <c r="I69" s="3"/>
      <c r="J69" s="30">
        <f t="shared" si="5"/>
        <v>45853</v>
      </c>
      <c r="K69" s="30">
        <f t="shared" si="6"/>
        <v>45860</v>
      </c>
      <c r="L69" s="37">
        <v>7</v>
      </c>
      <c r="M69" s="6">
        <f t="shared" si="7"/>
        <v>7</v>
      </c>
      <c r="N69" s="6"/>
      <c r="O69" s="29">
        <f t="shared" si="8"/>
        <v>-45853</v>
      </c>
      <c r="P69" s="7"/>
      <c r="Q69" s="3"/>
      <c r="R69" s="30">
        <f t="shared" si="0"/>
        <v>45861</v>
      </c>
      <c r="S69" s="30">
        <f t="shared" si="9"/>
        <v>45886</v>
      </c>
      <c r="T69" s="37">
        <v>25</v>
      </c>
      <c r="U69" s="6">
        <f t="shared" si="10"/>
        <v>32</v>
      </c>
      <c r="V69" s="6"/>
      <c r="W69" s="29">
        <f t="shared" si="11"/>
        <v>-45854</v>
      </c>
      <c r="X69" s="3"/>
      <c r="Y69" s="31"/>
      <c r="Z69" s="7"/>
      <c r="AA69" s="6"/>
      <c r="AB69" s="25"/>
      <c r="AC69" s="31">
        <f t="shared" si="28"/>
        <v>45887</v>
      </c>
      <c r="AD69" s="31">
        <f t="shared" si="29"/>
        <v>45932</v>
      </c>
      <c r="AE69" s="37">
        <v>45</v>
      </c>
      <c r="AF69" s="15">
        <f t="shared" si="12"/>
        <v>77</v>
      </c>
      <c r="AG69" s="15"/>
      <c r="AH69" s="34">
        <f t="shared" si="13"/>
        <v>-45855</v>
      </c>
      <c r="AI69" s="3"/>
      <c r="AJ69" s="31">
        <f t="shared" si="30"/>
        <v>45933</v>
      </c>
      <c r="AK69" s="31">
        <f t="shared" si="35"/>
        <v>45947</v>
      </c>
      <c r="AL69" s="37">
        <v>14</v>
      </c>
      <c r="AM69" s="15">
        <f t="shared" si="36"/>
        <v>91</v>
      </c>
      <c r="AN69" s="15"/>
      <c r="AO69" s="34">
        <f t="shared" si="14"/>
        <v>-45856</v>
      </c>
      <c r="AP69" s="7"/>
      <c r="AQ69" s="7"/>
      <c r="AR69" s="7"/>
      <c r="AS69" s="7"/>
      <c r="AT69" s="7"/>
      <c r="AU69" s="3"/>
      <c r="AV69" s="31">
        <f t="shared" si="31"/>
        <v>45948</v>
      </c>
      <c r="AW69" s="31">
        <f t="shared" si="32"/>
        <v>46308</v>
      </c>
      <c r="AX69" s="38">
        <v>360</v>
      </c>
      <c r="AY69" s="15">
        <f t="shared" si="15"/>
        <v>451</v>
      </c>
      <c r="AZ69" s="15"/>
      <c r="BA69" s="7">
        <f t="shared" si="16"/>
        <v>-45857</v>
      </c>
      <c r="BB69" s="3"/>
      <c r="BC69" s="31">
        <f t="shared" si="33"/>
        <v>46309</v>
      </c>
      <c r="BD69" s="31">
        <f t="shared" si="34"/>
        <v>46309</v>
      </c>
      <c r="BE69" s="32">
        <v>0</v>
      </c>
      <c r="BF69" s="15">
        <f t="shared" si="17"/>
        <v>451</v>
      </c>
      <c r="BG69" s="15"/>
      <c r="BH69" s="34">
        <f t="shared" si="18"/>
        <v>-45858</v>
      </c>
      <c r="BI69" s="3"/>
      <c r="BJ69" s="31">
        <f t="shared" si="19"/>
        <v>46309</v>
      </c>
      <c r="BK69" s="31">
        <f t="shared" si="20"/>
        <v>46309</v>
      </c>
      <c r="BL69" s="32">
        <v>0</v>
      </c>
      <c r="BM69" s="15">
        <f t="shared" si="21"/>
        <v>451</v>
      </c>
      <c r="BN69" s="15"/>
      <c r="BO69" s="34">
        <f t="shared" si="22"/>
        <v>-45858</v>
      </c>
      <c r="BP69" s="3"/>
      <c r="BQ69" s="31">
        <f t="shared" si="23"/>
        <v>46309</v>
      </c>
      <c r="BR69" s="31">
        <f t="shared" si="24"/>
        <v>46316</v>
      </c>
      <c r="BS69" s="37">
        <v>7</v>
      </c>
      <c r="BT69" s="15">
        <f t="shared" si="25"/>
        <v>458</v>
      </c>
      <c r="BU69" s="15"/>
      <c r="BV69" s="7">
        <f t="shared" si="26"/>
        <v>-45858</v>
      </c>
      <c r="BW69" s="11"/>
      <c r="BX69" s="39">
        <v>46316</v>
      </c>
      <c r="BY69" s="7">
        <f t="shared" si="27"/>
        <v>-45858</v>
      </c>
      <c r="BZ69" s="2"/>
      <c r="CA69" t="s">
        <v>194</v>
      </c>
    </row>
    <row r="70" spans="1:79" x14ac:dyDescent="0.25">
      <c r="A70" s="21" t="s">
        <v>95</v>
      </c>
      <c r="B70" s="23"/>
      <c r="C70" s="36" t="s">
        <v>197</v>
      </c>
      <c r="D70" s="7"/>
      <c r="E70" s="30">
        <f t="shared" si="3"/>
        <v>45842</v>
      </c>
      <c r="F70" s="6"/>
      <c r="G70" s="6"/>
      <c r="H70" s="34">
        <f t="shared" si="4"/>
        <v>-45842</v>
      </c>
      <c r="I70" s="3"/>
      <c r="J70" s="30">
        <f t="shared" si="5"/>
        <v>45843</v>
      </c>
      <c r="K70" s="30">
        <f t="shared" si="6"/>
        <v>45850</v>
      </c>
      <c r="L70" s="37">
        <v>7</v>
      </c>
      <c r="M70" s="6">
        <f t="shared" si="7"/>
        <v>7</v>
      </c>
      <c r="N70" s="6"/>
      <c r="O70" s="29">
        <f t="shared" si="8"/>
        <v>-45843</v>
      </c>
      <c r="P70" s="7"/>
      <c r="Q70" s="3"/>
      <c r="R70" s="30">
        <f t="shared" si="0"/>
        <v>45851</v>
      </c>
      <c r="S70" s="30">
        <f t="shared" si="9"/>
        <v>45876</v>
      </c>
      <c r="T70" s="37">
        <v>25</v>
      </c>
      <c r="U70" s="6">
        <f t="shared" si="10"/>
        <v>32</v>
      </c>
      <c r="V70" s="6"/>
      <c r="W70" s="29">
        <f t="shared" si="11"/>
        <v>-45844</v>
      </c>
      <c r="X70" s="3"/>
      <c r="Y70" s="31"/>
      <c r="Z70" s="7"/>
      <c r="AA70" s="6"/>
      <c r="AB70" s="25"/>
      <c r="AC70" s="31">
        <f t="shared" si="28"/>
        <v>45877</v>
      </c>
      <c r="AD70" s="31">
        <f t="shared" si="29"/>
        <v>45907</v>
      </c>
      <c r="AE70" s="37">
        <v>30</v>
      </c>
      <c r="AF70" s="15">
        <f t="shared" si="12"/>
        <v>62</v>
      </c>
      <c r="AG70" s="15"/>
      <c r="AH70" s="34">
        <f t="shared" si="13"/>
        <v>-45845</v>
      </c>
      <c r="AI70" s="3"/>
      <c r="AJ70" s="31">
        <f t="shared" si="30"/>
        <v>45908</v>
      </c>
      <c r="AK70" s="31">
        <f t="shared" si="35"/>
        <v>45922</v>
      </c>
      <c r="AL70" s="37">
        <v>14</v>
      </c>
      <c r="AM70" s="15">
        <f t="shared" si="36"/>
        <v>76</v>
      </c>
      <c r="AN70" s="15"/>
      <c r="AO70" s="34">
        <f t="shared" si="14"/>
        <v>-45846</v>
      </c>
      <c r="AP70" s="7"/>
      <c r="AQ70" s="7"/>
      <c r="AR70" s="7"/>
      <c r="AS70" s="7"/>
      <c r="AT70" s="7"/>
      <c r="AU70" s="3"/>
      <c r="AV70" s="31">
        <f t="shared" si="31"/>
        <v>45923</v>
      </c>
      <c r="AW70" s="31">
        <f t="shared" si="32"/>
        <v>46043</v>
      </c>
      <c r="AX70" s="38">
        <v>120</v>
      </c>
      <c r="AY70" s="15">
        <f t="shared" si="15"/>
        <v>196</v>
      </c>
      <c r="AZ70" s="15"/>
      <c r="BA70" s="7">
        <f t="shared" si="16"/>
        <v>-45847</v>
      </c>
      <c r="BB70" s="3"/>
      <c r="BC70" s="31">
        <f t="shared" si="33"/>
        <v>46044</v>
      </c>
      <c r="BD70" s="31">
        <f t="shared" si="34"/>
        <v>46044</v>
      </c>
      <c r="BE70" s="32">
        <v>0</v>
      </c>
      <c r="BF70" s="15">
        <f t="shared" si="17"/>
        <v>196</v>
      </c>
      <c r="BG70" s="15"/>
      <c r="BH70" s="34">
        <f t="shared" si="18"/>
        <v>-45848</v>
      </c>
      <c r="BI70" s="3"/>
      <c r="BJ70" s="31">
        <f t="shared" si="19"/>
        <v>46044</v>
      </c>
      <c r="BK70" s="31">
        <f t="shared" si="20"/>
        <v>46044</v>
      </c>
      <c r="BL70" s="32">
        <v>0</v>
      </c>
      <c r="BM70" s="15">
        <f t="shared" si="21"/>
        <v>196</v>
      </c>
      <c r="BN70" s="15"/>
      <c r="BO70" s="34">
        <f t="shared" si="22"/>
        <v>-45848</v>
      </c>
      <c r="BP70" s="3"/>
      <c r="BQ70" s="31">
        <f t="shared" si="23"/>
        <v>46044</v>
      </c>
      <c r="BR70" s="31">
        <f t="shared" si="24"/>
        <v>46051</v>
      </c>
      <c r="BS70" s="37">
        <v>7</v>
      </c>
      <c r="BT70" s="15">
        <f t="shared" si="25"/>
        <v>203</v>
      </c>
      <c r="BU70" s="15"/>
      <c r="BV70" s="7">
        <f t="shared" si="26"/>
        <v>-45848</v>
      </c>
      <c r="BW70" s="11"/>
      <c r="BX70" s="39">
        <v>46051</v>
      </c>
      <c r="BY70" s="7">
        <f t="shared" si="27"/>
        <v>-45848</v>
      </c>
      <c r="BZ70" s="2"/>
      <c r="CA70" t="s">
        <v>194</v>
      </c>
    </row>
    <row r="71" spans="1:79" x14ac:dyDescent="0.25">
      <c r="A71" s="21" t="s">
        <v>95</v>
      </c>
      <c r="B71" s="23"/>
      <c r="C71" s="36" t="s">
        <v>198</v>
      </c>
      <c r="D71" s="7"/>
      <c r="E71" s="30">
        <f t="shared" si="3"/>
        <v>45892</v>
      </c>
      <c r="F71" s="6"/>
      <c r="G71" s="6"/>
      <c r="H71" s="34">
        <f t="shared" si="4"/>
        <v>-45892</v>
      </c>
      <c r="I71" s="3"/>
      <c r="J71" s="30">
        <f t="shared" si="5"/>
        <v>45893</v>
      </c>
      <c r="K71" s="30">
        <f t="shared" si="6"/>
        <v>45900</v>
      </c>
      <c r="L71" s="37">
        <v>7</v>
      </c>
      <c r="M71" s="6">
        <f t="shared" si="7"/>
        <v>7</v>
      </c>
      <c r="N71" s="6"/>
      <c r="O71" s="29">
        <f t="shared" si="8"/>
        <v>-45893</v>
      </c>
      <c r="P71" s="7"/>
      <c r="Q71" s="3"/>
      <c r="R71" s="30">
        <f t="shared" si="0"/>
        <v>45901</v>
      </c>
      <c r="S71" s="30">
        <f t="shared" si="9"/>
        <v>45926</v>
      </c>
      <c r="T71" s="37">
        <v>25</v>
      </c>
      <c r="U71" s="6">
        <f t="shared" si="10"/>
        <v>32</v>
      </c>
      <c r="V71" s="6"/>
      <c r="W71" s="29">
        <f t="shared" si="11"/>
        <v>-45894</v>
      </c>
      <c r="X71" s="3"/>
      <c r="Y71" s="31"/>
      <c r="Z71" s="7"/>
      <c r="AA71" s="6"/>
      <c r="AB71" s="25"/>
      <c r="AC71" s="31">
        <f t="shared" si="28"/>
        <v>45927</v>
      </c>
      <c r="AD71" s="31">
        <f t="shared" si="29"/>
        <v>45972</v>
      </c>
      <c r="AE71" s="37">
        <v>45</v>
      </c>
      <c r="AF71" s="15">
        <f t="shared" si="12"/>
        <v>77</v>
      </c>
      <c r="AG71" s="15"/>
      <c r="AH71" s="34">
        <f t="shared" si="13"/>
        <v>-45895</v>
      </c>
      <c r="AI71" s="3"/>
      <c r="AJ71" s="31">
        <f t="shared" si="30"/>
        <v>45973</v>
      </c>
      <c r="AK71" s="31">
        <f t="shared" si="35"/>
        <v>45987</v>
      </c>
      <c r="AL71" s="37">
        <v>14</v>
      </c>
      <c r="AM71" s="15">
        <f t="shared" si="36"/>
        <v>91</v>
      </c>
      <c r="AN71" s="15"/>
      <c r="AO71" s="34">
        <f t="shared" si="14"/>
        <v>-45896</v>
      </c>
      <c r="AP71" s="7"/>
      <c r="AQ71" s="7"/>
      <c r="AR71" s="7"/>
      <c r="AS71" s="7"/>
      <c r="AT71" s="7"/>
      <c r="AU71" s="3"/>
      <c r="AV71" s="31">
        <f t="shared" si="31"/>
        <v>45988</v>
      </c>
      <c r="AW71" s="31">
        <f t="shared" si="32"/>
        <v>46168</v>
      </c>
      <c r="AX71" s="38">
        <v>180</v>
      </c>
      <c r="AY71" s="15">
        <f t="shared" si="15"/>
        <v>271</v>
      </c>
      <c r="AZ71" s="15"/>
      <c r="BA71" s="7">
        <f t="shared" si="16"/>
        <v>-45897</v>
      </c>
      <c r="BB71" s="3"/>
      <c r="BC71" s="31">
        <f t="shared" si="33"/>
        <v>46169</v>
      </c>
      <c r="BD71" s="31">
        <f t="shared" si="34"/>
        <v>46169</v>
      </c>
      <c r="BE71" s="32">
        <v>0</v>
      </c>
      <c r="BF71" s="15">
        <f t="shared" si="17"/>
        <v>271</v>
      </c>
      <c r="BG71" s="15"/>
      <c r="BH71" s="34">
        <f t="shared" si="18"/>
        <v>-45898</v>
      </c>
      <c r="BI71" s="3"/>
      <c r="BJ71" s="31">
        <f t="shared" si="19"/>
        <v>46169</v>
      </c>
      <c r="BK71" s="31">
        <f t="shared" si="20"/>
        <v>46169</v>
      </c>
      <c r="BL71" s="32">
        <v>0</v>
      </c>
      <c r="BM71" s="15">
        <f t="shared" si="21"/>
        <v>271</v>
      </c>
      <c r="BN71" s="15"/>
      <c r="BO71" s="34">
        <f t="shared" si="22"/>
        <v>-45898</v>
      </c>
      <c r="BP71" s="3"/>
      <c r="BQ71" s="31">
        <f t="shared" si="23"/>
        <v>46169</v>
      </c>
      <c r="BR71" s="31">
        <f t="shared" si="24"/>
        <v>46176</v>
      </c>
      <c r="BS71" s="37">
        <v>7</v>
      </c>
      <c r="BT71" s="15">
        <f t="shared" si="25"/>
        <v>278</v>
      </c>
      <c r="BU71" s="15"/>
      <c r="BV71" s="7">
        <f t="shared" si="26"/>
        <v>-45898</v>
      </c>
      <c r="BW71" s="11"/>
      <c r="BX71" s="39">
        <v>46176</v>
      </c>
      <c r="BY71" s="7">
        <f t="shared" si="27"/>
        <v>-45898</v>
      </c>
      <c r="BZ71" s="2"/>
      <c r="CA71" t="s">
        <v>194</v>
      </c>
    </row>
    <row r="72" spans="1:79" x14ac:dyDescent="0.25">
      <c r="A72" s="21" t="s">
        <v>95</v>
      </c>
      <c r="B72" s="23"/>
      <c r="C72" s="36" t="s">
        <v>199</v>
      </c>
      <c r="D72" s="7"/>
      <c r="E72" s="30">
        <f t="shared" si="3"/>
        <v>46016</v>
      </c>
      <c r="F72" s="6">
        <f>+F63</f>
        <v>46168</v>
      </c>
      <c r="G72" s="6"/>
      <c r="H72" s="34">
        <f t="shared" si="4"/>
        <v>152</v>
      </c>
      <c r="I72" s="3"/>
      <c r="J72" s="30">
        <f t="shared" si="5"/>
        <v>46017</v>
      </c>
      <c r="K72" s="30">
        <f t="shared" si="6"/>
        <v>46024</v>
      </c>
      <c r="L72" s="37">
        <v>7</v>
      </c>
      <c r="M72" s="6">
        <f t="shared" si="7"/>
        <v>46175</v>
      </c>
      <c r="N72" s="6"/>
      <c r="O72" s="29">
        <f t="shared" si="8"/>
        <v>151</v>
      </c>
      <c r="P72" s="7"/>
      <c r="Q72" s="3"/>
      <c r="R72" s="30">
        <f t="shared" si="0"/>
        <v>46025</v>
      </c>
      <c r="S72" s="30">
        <f t="shared" si="9"/>
        <v>46050</v>
      </c>
      <c r="T72" s="37">
        <v>25</v>
      </c>
      <c r="U72" s="6">
        <f t="shared" si="10"/>
        <v>46200</v>
      </c>
      <c r="V72" s="6"/>
      <c r="W72" s="29">
        <f t="shared" si="11"/>
        <v>150</v>
      </c>
      <c r="X72" s="3"/>
      <c r="Y72" s="31"/>
      <c r="Z72" s="7"/>
      <c r="AA72" s="6"/>
      <c r="AB72" s="25"/>
      <c r="AC72" s="31">
        <f t="shared" si="28"/>
        <v>46051</v>
      </c>
      <c r="AD72" s="31">
        <f t="shared" si="29"/>
        <v>46096</v>
      </c>
      <c r="AE72" s="37">
        <v>45</v>
      </c>
      <c r="AF72" s="15">
        <f t="shared" si="12"/>
        <v>46245</v>
      </c>
      <c r="AG72" s="15"/>
      <c r="AH72" s="34">
        <f t="shared" si="13"/>
        <v>149</v>
      </c>
      <c r="AI72" s="3"/>
      <c r="AJ72" s="31">
        <f t="shared" si="30"/>
        <v>46097</v>
      </c>
      <c r="AK72" s="31">
        <f t="shared" si="35"/>
        <v>46111</v>
      </c>
      <c r="AL72" s="37">
        <v>14</v>
      </c>
      <c r="AM72" s="15">
        <f t="shared" si="36"/>
        <v>46259</v>
      </c>
      <c r="AN72" s="15"/>
      <c r="AO72" s="34">
        <f t="shared" si="14"/>
        <v>148</v>
      </c>
      <c r="AP72" s="7"/>
      <c r="AQ72" s="7"/>
      <c r="AR72" s="7"/>
      <c r="AS72" s="7"/>
      <c r="AT72" s="7"/>
      <c r="AU72" s="3"/>
      <c r="AV72" s="31">
        <f t="shared" si="31"/>
        <v>46112</v>
      </c>
      <c r="AW72" s="31">
        <f t="shared" si="32"/>
        <v>46232</v>
      </c>
      <c r="AX72" s="38">
        <v>120</v>
      </c>
      <c r="AY72" s="15">
        <f t="shared" si="15"/>
        <v>46379</v>
      </c>
      <c r="AZ72" s="15"/>
      <c r="BA72" s="7">
        <f t="shared" si="16"/>
        <v>147</v>
      </c>
      <c r="BB72" s="3"/>
      <c r="BC72" s="31">
        <f t="shared" si="33"/>
        <v>46233</v>
      </c>
      <c r="BD72" s="31">
        <f t="shared" si="34"/>
        <v>46233</v>
      </c>
      <c r="BE72" s="32">
        <v>0</v>
      </c>
      <c r="BF72" s="15">
        <f t="shared" si="17"/>
        <v>46379</v>
      </c>
      <c r="BG72" s="15"/>
      <c r="BH72" s="34">
        <f t="shared" si="18"/>
        <v>146</v>
      </c>
      <c r="BI72" s="3"/>
      <c r="BJ72" s="31">
        <f t="shared" si="19"/>
        <v>46233</v>
      </c>
      <c r="BK72" s="31">
        <f t="shared" si="20"/>
        <v>46233</v>
      </c>
      <c r="BL72" s="32">
        <v>0</v>
      </c>
      <c r="BM72" s="15">
        <f t="shared" si="21"/>
        <v>46379</v>
      </c>
      <c r="BN72" s="15"/>
      <c r="BO72" s="34">
        <f t="shared" si="22"/>
        <v>146</v>
      </c>
      <c r="BP72" s="3"/>
      <c r="BQ72" s="31">
        <f t="shared" si="23"/>
        <v>46233</v>
      </c>
      <c r="BR72" s="31">
        <f t="shared" si="24"/>
        <v>46240</v>
      </c>
      <c r="BS72" s="37">
        <v>7</v>
      </c>
      <c r="BT72" s="15">
        <f t="shared" si="25"/>
        <v>46386</v>
      </c>
      <c r="BU72" s="15"/>
      <c r="BV72" s="7">
        <f t="shared" si="26"/>
        <v>146</v>
      </c>
      <c r="BW72" s="11"/>
      <c r="BX72" s="39">
        <v>46240</v>
      </c>
      <c r="BY72" s="7">
        <f t="shared" si="27"/>
        <v>146</v>
      </c>
      <c r="BZ72" s="2"/>
      <c r="CA72" t="s">
        <v>200</v>
      </c>
    </row>
    <row r="73" spans="1:79" x14ac:dyDescent="0.25">
      <c r="A73" s="21" t="s">
        <v>95</v>
      </c>
      <c r="B73" s="23"/>
      <c r="C73" s="36" t="s">
        <v>201</v>
      </c>
      <c r="D73" s="7"/>
      <c r="E73" s="30">
        <f t="shared" si="3"/>
        <v>46130</v>
      </c>
      <c r="F73" s="6">
        <f>+F77</f>
        <v>45748</v>
      </c>
      <c r="G73" s="6"/>
      <c r="H73" s="34">
        <f t="shared" si="4"/>
        <v>-382</v>
      </c>
      <c r="I73" s="3"/>
      <c r="J73" s="30">
        <f t="shared" si="5"/>
        <v>46131</v>
      </c>
      <c r="K73" s="30">
        <f t="shared" si="6"/>
        <v>46138</v>
      </c>
      <c r="L73" s="37">
        <v>7</v>
      </c>
      <c r="M73" s="6">
        <f t="shared" si="7"/>
        <v>45755</v>
      </c>
      <c r="N73" s="6"/>
      <c r="O73" s="29">
        <f t="shared" si="8"/>
        <v>-383</v>
      </c>
      <c r="P73" s="7"/>
      <c r="Q73" s="3"/>
      <c r="R73" s="30">
        <f t="shared" si="0"/>
        <v>46139</v>
      </c>
      <c r="S73" s="30">
        <f t="shared" si="9"/>
        <v>46164</v>
      </c>
      <c r="T73" s="37">
        <v>25</v>
      </c>
      <c r="U73" s="6">
        <f t="shared" si="10"/>
        <v>45780</v>
      </c>
      <c r="V73" s="6"/>
      <c r="W73" s="29">
        <f t="shared" si="11"/>
        <v>-384</v>
      </c>
      <c r="X73" s="3"/>
      <c r="Y73" s="31"/>
      <c r="Z73" s="7"/>
      <c r="AA73" s="6"/>
      <c r="AB73" s="25"/>
      <c r="AC73" s="31">
        <f t="shared" si="28"/>
        <v>46165</v>
      </c>
      <c r="AD73" s="31">
        <f t="shared" si="29"/>
        <v>46195</v>
      </c>
      <c r="AE73" s="37">
        <v>30</v>
      </c>
      <c r="AF73" s="15">
        <f t="shared" si="12"/>
        <v>45810</v>
      </c>
      <c r="AG73" s="15"/>
      <c r="AH73" s="34">
        <f t="shared" si="13"/>
        <v>-385</v>
      </c>
      <c r="AI73" s="3"/>
      <c r="AJ73" s="31">
        <f t="shared" si="30"/>
        <v>46196</v>
      </c>
      <c r="AK73" s="31">
        <f t="shared" si="35"/>
        <v>46210</v>
      </c>
      <c r="AL73" s="37">
        <v>14</v>
      </c>
      <c r="AM73" s="15">
        <f t="shared" si="36"/>
        <v>45824</v>
      </c>
      <c r="AN73" s="15"/>
      <c r="AO73" s="34">
        <f t="shared" si="14"/>
        <v>-386</v>
      </c>
      <c r="AP73" s="7"/>
      <c r="AQ73" s="7"/>
      <c r="AR73" s="7"/>
      <c r="AS73" s="7"/>
      <c r="AT73" s="7"/>
      <c r="AU73" s="3"/>
      <c r="AV73" s="31">
        <f t="shared" si="31"/>
        <v>46211</v>
      </c>
      <c r="AW73" s="31">
        <f t="shared" si="32"/>
        <v>46331</v>
      </c>
      <c r="AX73" s="38">
        <v>120</v>
      </c>
      <c r="AY73" s="15">
        <f t="shared" si="15"/>
        <v>45944</v>
      </c>
      <c r="AZ73" s="15"/>
      <c r="BA73" s="7">
        <f t="shared" si="16"/>
        <v>-387</v>
      </c>
      <c r="BB73" s="3"/>
      <c r="BC73" s="31">
        <f t="shared" si="33"/>
        <v>46332</v>
      </c>
      <c r="BD73" s="31">
        <f t="shared" si="34"/>
        <v>46332</v>
      </c>
      <c r="BE73" s="32">
        <v>0</v>
      </c>
      <c r="BF73" s="15">
        <f t="shared" si="17"/>
        <v>45944</v>
      </c>
      <c r="BG73" s="15"/>
      <c r="BH73" s="34">
        <f t="shared" si="18"/>
        <v>-388</v>
      </c>
      <c r="BI73" s="3"/>
      <c r="BJ73" s="31">
        <f t="shared" si="19"/>
        <v>46332</v>
      </c>
      <c r="BK73" s="31">
        <f t="shared" si="20"/>
        <v>46332</v>
      </c>
      <c r="BL73" s="32">
        <v>0</v>
      </c>
      <c r="BM73" s="15">
        <f t="shared" si="21"/>
        <v>45944</v>
      </c>
      <c r="BN73" s="15"/>
      <c r="BO73" s="34">
        <f t="shared" si="22"/>
        <v>-388</v>
      </c>
      <c r="BP73" s="3"/>
      <c r="BQ73" s="31">
        <f t="shared" si="23"/>
        <v>46332</v>
      </c>
      <c r="BR73" s="31">
        <f t="shared" si="24"/>
        <v>46339</v>
      </c>
      <c r="BS73" s="37">
        <v>7</v>
      </c>
      <c r="BT73" s="15">
        <f t="shared" si="25"/>
        <v>45951</v>
      </c>
      <c r="BU73" s="15"/>
      <c r="BV73" s="7">
        <f t="shared" si="26"/>
        <v>-388</v>
      </c>
      <c r="BW73" s="11"/>
      <c r="BX73" s="39">
        <v>46339</v>
      </c>
      <c r="BY73" s="7">
        <f t="shared" si="27"/>
        <v>-388</v>
      </c>
      <c r="BZ73" s="2"/>
      <c r="CA73" t="s">
        <v>194</v>
      </c>
    </row>
    <row r="74" spans="1:79" x14ac:dyDescent="0.25">
      <c r="A74" s="21" t="s">
        <v>95</v>
      </c>
      <c r="B74" s="23"/>
      <c r="C74" s="36" t="s">
        <v>202</v>
      </c>
      <c r="D74" s="7"/>
      <c r="E74" s="30">
        <f t="shared" si="3"/>
        <v>45962</v>
      </c>
      <c r="F74" s="6"/>
      <c r="G74" s="6"/>
      <c r="H74" s="34">
        <f t="shared" si="4"/>
        <v>-45962</v>
      </c>
      <c r="I74" s="3"/>
      <c r="J74" s="30">
        <f t="shared" si="5"/>
        <v>45963</v>
      </c>
      <c r="K74" s="30">
        <f t="shared" si="6"/>
        <v>45970</v>
      </c>
      <c r="L74" s="37">
        <v>7</v>
      </c>
      <c r="M74" s="6">
        <f t="shared" si="7"/>
        <v>7</v>
      </c>
      <c r="N74" s="6"/>
      <c r="O74" s="29">
        <f t="shared" si="8"/>
        <v>-45963</v>
      </c>
      <c r="P74" s="7"/>
      <c r="Q74" s="3"/>
      <c r="R74" s="30">
        <f t="shared" si="0"/>
        <v>45971</v>
      </c>
      <c r="S74" s="30">
        <f t="shared" si="9"/>
        <v>45996</v>
      </c>
      <c r="T74" s="37">
        <v>25</v>
      </c>
      <c r="U74" s="6">
        <f t="shared" si="10"/>
        <v>32</v>
      </c>
      <c r="V74" s="6"/>
      <c r="W74" s="29">
        <f t="shared" si="11"/>
        <v>-45964</v>
      </c>
      <c r="X74" s="3"/>
      <c r="Y74" s="31"/>
      <c r="Z74" s="7"/>
      <c r="AA74" s="6"/>
      <c r="AB74" s="25"/>
      <c r="AC74" s="31">
        <f t="shared" si="28"/>
        <v>45997</v>
      </c>
      <c r="AD74" s="31">
        <f t="shared" si="29"/>
        <v>46042</v>
      </c>
      <c r="AE74" s="37">
        <v>45</v>
      </c>
      <c r="AF74" s="15">
        <f t="shared" si="12"/>
        <v>77</v>
      </c>
      <c r="AG74" s="15"/>
      <c r="AH74" s="34">
        <f t="shared" si="13"/>
        <v>-45965</v>
      </c>
      <c r="AI74" s="3"/>
      <c r="AJ74" s="31">
        <f t="shared" si="30"/>
        <v>46043</v>
      </c>
      <c r="AK74" s="31">
        <f t="shared" si="35"/>
        <v>46057</v>
      </c>
      <c r="AL74" s="37">
        <v>14</v>
      </c>
      <c r="AM74" s="15">
        <f t="shared" si="36"/>
        <v>91</v>
      </c>
      <c r="AN74" s="15"/>
      <c r="AO74" s="34">
        <f t="shared" si="14"/>
        <v>-45966</v>
      </c>
      <c r="AP74" s="7"/>
      <c r="AQ74" s="7"/>
      <c r="AR74" s="7"/>
      <c r="AS74" s="7"/>
      <c r="AT74" s="7"/>
      <c r="AU74" s="3"/>
      <c r="AV74" s="31">
        <f t="shared" si="31"/>
        <v>46058</v>
      </c>
      <c r="AW74" s="31">
        <f t="shared" si="32"/>
        <v>46358</v>
      </c>
      <c r="AX74" s="38">
        <v>300</v>
      </c>
      <c r="AY74" s="15">
        <f t="shared" si="15"/>
        <v>391</v>
      </c>
      <c r="AZ74" s="15"/>
      <c r="BA74" s="7">
        <f t="shared" si="16"/>
        <v>-45967</v>
      </c>
      <c r="BB74" s="3"/>
      <c r="BC74" s="31">
        <f t="shared" si="33"/>
        <v>46359</v>
      </c>
      <c r="BD74" s="31">
        <f t="shared" si="34"/>
        <v>46359</v>
      </c>
      <c r="BE74" s="32">
        <v>0</v>
      </c>
      <c r="BF74" s="15">
        <f t="shared" si="17"/>
        <v>391</v>
      </c>
      <c r="BG74" s="15"/>
      <c r="BH74" s="34">
        <f t="shared" si="18"/>
        <v>-45968</v>
      </c>
      <c r="BI74" s="3"/>
      <c r="BJ74" s="31">
        <f t="shared" si="19"/>
        <v>46359</v>
      </c>
      <c r="BK74" s="31">
        <f t="shared" si="20"/>
        <v>46359</v>
      </c>
      <c r="BL74" s="32">
        <v>0</v>
      </c>
      <c r="BM74" s="15">
        <f t="shared" si="21"/>
        <v>391</v>
      </c>
      <c r="BN74" s="15"/>
      <c r="BO74" s="34">
        <f t="shared" si="22"/>
        <v>-45968</v>
      </c>
      <c r="BP74" s="3"/>
      <c r="BQ74" s="31">
        <f t="shared" si="23"/>
        <v>46359</v>
      </c>
      <c r="BR74" s="31">
        <f t="shared" si="24"/>
        <v>46366</v>
      </c>
      <c r="BS74" s="37">
        <v>7</v>
      </c>
      <c r="BT74" s="15">
        <f t="shared" si="25"/>
        <v>398</v>
      </c>
      <c r="BU74" s="15"/>
      <c r="BV74" s="7">
        <f t="shared" si="26"/>
        <v>-45968</v>
      </c>
      <c r="BW74" s="11"/>
      <c r="BX74" s="39">
        <v>46366</v>
      </c>
      <c r="BY74" s="7">
        <f t="shared" si="27"/>
        <v>-45968</v>
      </c>
      <c r="BZ74" s="2"/>
      <c r="CA74" t="s">
        <v>194</v>
      </c>
    </row>
    <row r="75" spans="1:79" x14ac:dyDescent="0.25">
      <c r="A75" s="21" t="s">
        <v>95</v>
      </c>
      <c r="B75" s="23"/>
      <c r="C75" s="36" t="s">
        <v>203</v>
      </c>
      <c r="D75" s="7"/>
      <c r="E75" s="30">
        <f t="shared" si="3"/>
        <v>46138</v>
      </c>
      <c r="F75" s="6"/>
      <c r="G75" s="6"/>
      <c r="H75" s="34">
        <f t="shared" si="4"/>
        <v>-46138</v>
      </c>
      <c r="I75" s="3"/>
      <c r="J75" s="30">
        <f t="shared" si="5"/>
        <v>46139</v>
      </c>
      <c r="K75" s="30">
        <f t="shared" si="6"/>
        <v>46146</v>
      </c>
      <c r="L75" s="37">
        <v>7</v>
      </c>
      <c r="M75" s="6">
        <f t="shared" si="7"/>
        <v>7</v>
      </c>
      <c r="N75" s="6"/>
      <c r="O75" s="29">
        <f t="shared" si="8"/>
        <v>-46139</v>
      </c>
      <c r="P75" s="7"/>
      <c r="Q75" s="3"/>
      <c r="R75" s="30">
        <f t="shared" si="0"/>
        <v>46147</v>
      </c>
      <c r="S75" s="30">
        <f t="shared" si="9"/>
        <v>46172</v>
      </c>
      <c r="T75" s="37">
        <v>25</v>
      </c>
      <c r="U75" s="6">
        <f t="shared" si="10"/>
        <v>32</v>
      </c>
      <c r="V75" s="6"/>
      <c r="W75" s="29">
        <f t="shared" si="11"/>
        <v>-46140</v>
      </c>
      <c r="X75" s="3"/>
      <c r="Y75" s="31"/>
      <c r="Z75" s="7"/>
      <c r="AA75" s="6"/>
      <c r="AB75" s="25"/>
      <c r="AC75" s="31">
        <f t="shared" si="28"/>
        <v>46173</v>
      </c>
      <c r="AD75" s="31">
        <f t="shared" si="29"/>
        <v>46203</v>
      </c>
      <c r="AE75" s="37">
        <v>30</v>
      </c>
      <c r="AF75" s="15">
        <f t="shared" si="12"/>
        <v>62</v>
      </c>
      <c r="AG75" s="15"/>
      <c r="AH75" s="34">
        <f t="shared" si="13"/>
        <v>-46141</v>
      </c>
      <c r="AI75" s="3"/>
      <c r="AJ75" s="31">
        <f t="shared" si="30"/>
        <v>46204</v>
      </c>
      <c r="AK75" s="31">
        <f t="shared" si="35"/>
        <v>46218</v>
      </c>
      <c r="AL75" s="37">
        <v>14</v>
      </c>
      <c r="AM75" s="15">
        <f t="shared" ref="AM75:AM80" si="37">+IF(AG75=0,AF75,AG75)+AL75</f>
        <v>76</v>
      </c>
      <c r="AN75" s="15"/>
      <c r="AO75" s="34">
        <f t="shared" si="14"/>
        <v>-46142</v>
      </c>
      <c r="AP75" s="7"/>
      <c r="AQ75" s="7"/>
      <c r="AR75" s="7"/>
      <c r="AS75" s="7"/>
      <c r="AT75" s="7"/>
      <c r="AU75" s="3"/>
      <c r="AV75" s="31">
        <f t="shared" si="31"/>
        <v>46219</v>
      </c>
      <c r="AW75" s="31">
        <f t="shared" si="32"/>
        <v>46369</v>
      </c>
      <c r="AX75" s="38">
        <v>150</v>
      </c>
      <c r="AY75" s="15">
        <f t="shared" si="15"/>
        <v>226</v>
      </c>
      <c r="AZ75" s="15"/>
      <c r="BA75" s="7">
        <f t="shared" si="16"/>
        <v>-46143</v>
      </c>
      <c r="BB75" s="3"/>
      <c r="BC75" s="31">
        <f t="shared" si="33"/>
        <v>46370</v>
      </c>
      <c r="BD75" s="31">
        <f t="shared" si="34"/>
        <v>46370</v>
      </c>
      <c r="BE75" s="32">
        <v>0</v>
      </c>
      <c r="BF75" s="15">
        <f t="shared" si="17"/>
        <v>226</v>
      </c>
      <c r="BG75" s="15"/>
      <c r="BH75" s="34">
        <f t="shared" si="18"/>
        <v>-46144</v>
      </c>
      <c r="BI75" s="3"/>
      <c r="BJ75" s="31">
        <f t="shared" si="19"/>
        <v>46370</v>
      </c>
      <c r="BK75" s="31">
        <f t="shared" si="20"/>
        <v>46370</v>
      </c>
      <c r="BL75" s="32">
        <v>0</v>
      </c>
      <c r="BM75" s="15">
        <f t="shared" si="21"/>
        <v>226</v>
      </c>
      <c r="BN75" s="15"/>
      <c r="BO75" s="34">
        <f t="shared" si="22"/>
        <v>-46144</v>
      </c>
      <c r="BP75" s="3"/>
      <c r="BQ75" s="31">
        <f t="shared" si="23"/>
        <v>46370</v>
      </c>
      <c r="BR75" s="31">
        <f t="shared" si="24"/>
        <v>46377</v>
      </c>
      <c r="BS75" s="37">
        <v>7</v>
      </c>
      <c r="BT75" s="15">
        <f t="shared" si="25"/>
        <v>233</v>
      </c>
      <c r="BU75" s="15"/>
      <c r="BV75" s="7">
        <f t="shared" si="26"/>
        <v>-46144</v>
      </c>
      <c r="BW75" s="11"/>
      <c r="BX75" s="39">
        <v>46377</v>
      </c>
      <c r="BY75" s="7">
        <f t="shared" si="27"/>
        <v>-46144</v>
      </c>
      <c r="BZ75" s="2"/>
      <c r="CA75" t="s">
        <v>194</v>
      </c>
    </row>
    <row r="76" spans="1:79" x14ac:dyDescent="0.25">
      <c r="A76" s="21" t="s">
        <v>95</v>
      </c>
      <c r="B76" s="23"/>
      <c r="C76" s="36" t="s">
        <v>204</v>
      </c>
      <c r="D76" s="7"/>
      <c r="E76" s="30">
        <f t="shared" si="3"/>
        <v>45912</v>
      </c>
      <c r="F76" s="6"/>
      <c r="G76" s="6"/>
      <c r="H76" s="34">
        <f t="shared" si="4"/>
        <v>-45912</v>
      </c>
      <c r="I76" s="3"/>
      <c r="J76" s="30">
        <f t="shared" si="5"/>
        <v>45913</v>
      </c>
      <c r="K76" s="30">
        <f t="shared" si="6"/>
        <v>45920</v>
      </c>
      <c r="L76" s="37">
        <v>7</v>
      </c>
      <c r="M76" s="6">
        <f t="shared" si="7"/>
        <v>7</v>
      </c>
      <c r="N76" s="6"/>
      <c r="O76" s="29">
        <f t="shared" si="8"/>
        <v>-45913</v>
      </c>
      <c r="P76" s="7"/>
      <c r="Q76" s="3"/>
      <c r="R76" s="30">
        <f t="shared" si="0"/>
        <v>45921</v>
      </c>
      <c r="S76" s="30">
        <f t="shared" si="9"/>
        <v>45946</v>
      </c>
      <c r="T76" s="37">
        <v>25</v>
      </c>
      <c r="U76" s="6">
        <f t="shared" si="10"/>
        <v>32</v>
      </c>
      <c r="V76" s="6"/>
      <c r="W76" s="29">
        <f t="shared" si="11"/>
        <v>-45914</v>
      </c>
      <c r="X76" s="3"/>
      <c r="Y76" s="31"/>
      <c r="Z76" s="7"/>
      <c r="AA76" s="6"/>
      <c r="AB76" s="25"/>
      <c r="AC76" s="31">
        <f t="shared" si="28"/>
        <v>45947</v>
      </c>
      <c r="AD76" s="31">
        <f t="shared" si="29"/>
        <v>45992</v>
      </c>
      <c r="AE76" s="37">
        <v>45</v>
      </c>
      <c r="AF76" s="15">
        <f t="shared" si="12"/>
        <v>77</v>
      </c>
      <c r="AG76" s="15"/>
      <c r="AH76" s="34">
        <f t="shared" si="13"/>
        <v>-45915</v>
      </c>
      <c r="AI76" s="3"/>
      <c r="AJ76" s="31">
        <f t="shared" si="30"/>
        <v>45993</v>
      </c>
      <c r="AK76" s="31">
        <f t="shared" si="35"/>
        <v>46007</v>
      </c>
      <c r="AL76" s="37">
        <v>14</v>
      </c>
      <c r="AM76" s="15">
        <f t="shared" si="37"/>
        <v>91</v>
      </c>
      <c r="AN76" s="15"/>
      <c r="AO76" s="34">
        <f t="shared" si="14"/>
        <v>-45916</v>
      </c>
      <c r="AP76" s="7"/>
      <c r="AQ76" s="7"/>
      <c r="AR76" s="7"/>
      <c r="AS76" s="7"/>
      <c r="AT76" s="7"/>
      <c r="AU76" s="3"/>
      <c r="AV76" s="31">
        <f t="shared" si="31"/>
        <v>46008</v>
      </c>
      <c r="AW76" s="31">
        <f t="shared" si="32"/>
        <v>46308</v>
      </c>
      <c r="AX76" s="38">
        <v>300</v>
      </c>
      <c r="AY76" s="15">
        <f t="shared" si="15"/>
        <v>391</v>
      </c>
      <c r="AZ76" s="15"/>
      <c r="BA76" s="7">
        <f t="shared" si="16"/>
        <v>-45917</v>
      </c>
      <c r="BB76" s="3"/>
      <c r="BC76" s="31">
        <f t="shared" si="33"/>
        <v>46309</v>
      </c>
      <c r="BD76" s="31">
        <f t="shared" si="34"/>
        <v>46309</v>
      </c>
      <c r="BE76" s="32">
        <v>0</v>
      </c>
      <c r="BF76" s="15">
        <f t="shared" si="17"/>
        <v>391</v>
      </c>
      <c r="BG76" s="15"/>
      <c r="BH76" s="34">
        <f t="shared" si="18"/>
        <v>-45918</v>
      </c>
      <c r="BI76" s="3"/>
      <c r="BJ76" s="31">
        <f t="shared" si="19"/>
        <v>46309</v>
      </c>
      <c r="BK76" s="31">
        <f t="shared" si="20"/>
        <v>46309</v>
      </c>
      <c r="BL76" s="32">
        <v>0</v>
      </c>
      <c r="BM76" s="15">
        <f t="shared" si="21"/>
        <v>391</v>
      </c>
      <c r="BN76" s="15"/>
      <c r="BO76" s="34">
        <f t="shared" si="22"/>
        <v>-45918</v>
      </c>
      <c r="BP76" s="3"/>
      <c r="BQ76" s="31">
        <f t="shared" si="23"/>
        <v>46309</v>
      </c>
      <c r="BR76" s="31">
        <f t="shared" si="24"/>
        <v>46316</v>
      </c>
      <c r="BS76" s="37">
        <v>7</v>
      </c>
      <c r="BT76" s="15">
        <f t="shared" si="25"/>
        <v>398</v>
      </c>
      <c r="BU76" s="15"/>
      <c r="BV76" s="7">
        <f t="shared" si="26"/>
        <v>-45918</v>
      </c>
      <c r="BW76" s="11"/>
      <c r="BX76" s="39">
        <v>46316</v>
      </c>
      <c r="BY76" s="7">
        <f t="shared" si="27"/>
        <v>-45918</v>
      </c>
      <c r="BZ76" s="2"/>
      <c r="CA76" t="s">
        <v>205</v>
      </c>
    </row>
    <row r="77" spans="1:79" x14ac:dyDescent="0.25">
      <c r="A77" s="21" t="s">
        <v>206</v>
      </c>
      <c r="B77" s="23"/>
      <c r="C77" s="36" t="s">
        <v>207</v>
      </c>
      <c r="D77" s="7"/>
      <c r="E77" s="30">
        <f t="shared" si="3"/>
        <v>45739</v>
      </c>
      <c r="F77" s="6">
        <f>+C82+60</f>
        <v>45748</v>
      </c>
      <c r="G77" s="6"/>
      <c r="H77" s="34">
        <f t="shared" si="4"/>
        <v>9</v>
      </c>
      <c r="I77" s="3"/>
      <c r="J77" s="30">
        <f t="shared" si="5"/>
        <v>45740</v>
      </c>
      <c r="K77" s="30">
        <f t="shared" si="6"/>
        <v>45747</v>
      </c>
      <c r="L77" s="37">
        <v>7</v>
      </c>
      <c r="M77" s="6">
        <f t="shared" si="7"/>
        <v>45755</v>
      </c>
      <c r="N77" s="6"/>
      <c r="O77" s="29">
        <f t="shared" si="8"/>
        <v>8</v>
      </c>
      <c r="P77" s="7"/>
      <c r="Q77" s="3"/>
      <c r="R77" s="30">
        <f t="shared" si="0"/>
        <v>45748</v>
      </c>
      <c r="S77" s="30">
        <f t="shared" si="9"/>
        <v>45773</v>
      </c>
      <c r="T77" s="37">
        <v>25</v>
      </c>
      <c r="U77" s="6">
        <f t="shared" si="10"/>
        <v>45780</v>
      </c>
      <c r="V77" s="6"/>
      <c r="W77" s="29">
        <f t="shared" si="11"/>
        <v>7</v>
      </c>
      <c r="X77" s="3"/>
      <c r="Y77" s="31"/>
      <c r="Z77" s="7"/>
      <c r="AA77" s="6"/>
      <c r="AB77" s="25"/>
      <c r="AC77" s="31">
        <f t="shared" si="28"/>
        <v>45774</v>
      </c>
      <c r="AD77" s="31">
        <f t="shared" si="29"/>
        <v>45774</v>
      </c>
      <c r="AE77" s="37"/>
      <c r="AF77" s="15">
        <f t="shared" si="12"/>
        <v>45780</v>
      </c>
      <c r="AG77" s="15"/>
      <c r="AH77" s="34">
        <f t="shared" si="13"/>
        <v>6</v>
      </c>
      <c r="AI77" s="3"/>
      <c r="AJ77" s="31">
        <f t="shared" si="30"/>
        <v>45775</v>
      </c>
      <c r="AK77" s="31">
        <f t="shared" si="35"/>
        <v>45789</v>
      </c>
      <c r="AL77" s="37">
        <v>14</v>
      </c>
      <c r="AM77" s="15">
        <f t="shared" si="37"/>
        <v>45794</v>
      </c>
      <c r="AN77" s="15"/>
      <c r="AO77" s="34">
        <f t="shared" si="14"/>
        <v>5</v>
      </c>
      <c r="AP77" s="7"/>
      <c r="AQ77" s="7"/>
      <c r="AR77" s="7"/>
      <c r="AS77" s="7"/>
      <c r="AT77" s="7"/>
      <c r="AU77" s="3"/>
      <c r="AV77" s="31">
        <f t="shared" si="31"/>
        <v>45790</v>
      </c>
      <c r="AW77" s="31">
        <f>+BC77</f>
        <v>45865</v>
      </c>
      <c r="AX77" s="38">
        <v>75</v>
      </c>
      <c r="AY77" s="15">
        <f t="shared" si="15"/>
        <v>45869</v>
      </c>
      <c r="AZ77" s="15"/>
      <c r="BA77" s="7">
        <f t="shared" si="16"/>
        <v>4</v>
      </c>
      <c r="BB77" s="3"/>
      <c r="BC77" s="31">
        <f t="shared" si="33"/>
        <v>45865</v>
      </c>
      <c r="BD77" s="31">
        <f t="shared" si="34"/>
        <v>45955</v>
      </c>
      <c r="BE77" s="37">
        <v>90</v>
      </c>
      <c r="BF77" s="15">
        <f t="shared" si="17"/>
        <v>45959</v>
      </c>
      <c r="BG77" s="15"/>
      <c r="BH77" s="34">
        <f t="shared" si="18"/>
        <v>4</v>
      </c>
      <c r="BI77" s="3"/>
      <c r="BJ77" s="31">
        <f t="shared" si="19"/>
        <v>45955</v>
      </c>
      <c r="BK77" s="31">
        <f t="shared" si="20"/>
        <v>45965</v>
      </c>
      <c r="BL77" s="37">
        <v>10</v>
      </c>
      <c r="BM77" s="15">
        <f t="shared" si="21"/>
        <v>45969</v>
      </c>
      <c r="BN77" s="15"/>
      <c r="BO77" s="34">
        <f t="shared" si="22"/>
        <v>4</v>
      </c>
      <c r="BP77" s="3"/>
      <c r="BQ77" s="31">
        <f t="shared" si="23"/>
        <v>45965</v>
      </c>
      <c r="BR77" s="31">
        <f t="shared" si="24"/>
        <v>45972</v>
      </c>
      <c r="BS77" s="37">
        <v>7</v>
      </c>
      <c r="BT77" s="15">
        <f t="shared" si="25"/>
        <v>45976</v>
      </c>
      <c r="BU77" s="15"/>
      <c r="BV77" s="7">
        <f t="shared" si="26"/>
        <v>4</v>
      </c>
      <c r="BW77" s="11"/>
      <c r="BX77" s="39">
        <v>45972</v>
      </c>
      <c r="BY77" s="7">
        <f t="shared" si="27"/>
        <v>4</v>
      </c>
      <c r="BZ77" s="2"/>
      <c r="CA77" t="s">
        <v>208</v>
      </c>
    </row>
    <row r="78" spans="1:79" x14ac:dyDescent="0.25">
      <c r="A78" s="21" t="s">
        <v>206</v>
      </c>
      <c r="B78" s="23"/>
      <c r="C78" s="36" t="s">
        <v>209</v>
      </c>
      <c r="D78" s="7"/>
      <c r="E78" s="30">
        <f t="shared" ref="E78:E80" si="38">+J78-1</f>
        <v>45875</v>
      </c>
      <c r="F78" s="6">
        <f>+F72</f>
        <v>46168</v>
      </c>
      <c r="G78" s="6"/>
      <c r="H78" s="34">
        <f t="shared" ref="H78:H80" si="39">+F78-E78</f>
        <v>293</v>
      </c>
      <c r="I78" s="3"/>
      <c r="J78" s="30">
        <f t="shared" ref="J78:J80" si="40">+K78-L78</f>
        <v>45876</v>
      </c>
      <c r="K78" s="30">
        <f t="shared" ref="K78:K80" si="41">+R78-1</f>
        <v>45883</v>
      </c>
      <c r="L78" s="37">
        <v>7</v>
      </c>
      <c r="M78" s="6">
        <f t="shared" ref="M78:M80" si="42">+F78+L78</f>
        <v>46175</v>
      </c>
      <c r="N78" s="6"/>
      <c r="O78" s="29">
        <f t="shared" ref="O78:O80" si="43">+M78-K78</f>
        <v>292</v>
      </c>
      <c r="P78" s="7"/>
      <c r="Q78" s="3"/>
      <c r="R78" s="30">
        <f t="shared" ref="R78:R80" si="44">+S78-T78</f>
        <v>45884</v>
      </c>
      <c r="S78" s="30">
        <f t="shared" ref="S78:S80" si="45">+AC78-1</f>
        <v>45909</v>
      </c>
      <c r="T78" s="37">
        <v>25</v>
      </c>
      <c r="U78" s="6">
        <f t="shared" ref="U78:U80" si="46">+M78+T78</f>
        <v>46200</v>
      </c>
      <c r="V78" s="6"/>
      <c r="W78" s="29">
        <f t="shared" ref="W78:W80" si="47">+U78-S78</f>
        <v>291</v>
      </c>
      <c r="X78" s="3"/>
      <c r="Y78" s="31"/>
      <c r="Z78" s="7"/>
      <c r="AA78" s="6"/>
      <c r="AB78" s="25"/>
      <c r="AC78" s="31">
        <f t="shared" ref="AC78:AC80" si="48">+AD78-AE78</f>
        <v>45910</v>
      </c>
      <c r="AD78" s="31">
        <f t="shared" ref="AD78:AD80" si="49">+AJ78-1</f>
        <v>45910</v>
      </c>
      <c r="AE78" s="37"/>
      <c r="AF78" s="15">
        <f t="shared" ref="AF78:AF80" si="50">+IF(V78=0,U78,V78)+AE78</f>
        <v>46200</v>
      </c>
      <c r="AG78" s="15"/>
      <c r="AH78" s="34">
        <f t="shared" ref="AH78:AH80" si="51">+AF78-AD78</f>
        <v>290</v>
      </c>
      <c r="AI78" s="3"/>
      <c r="AJ78" s="31">
        <f t="shared" ref="AJ78:AJ80" si="52">+AK78-AL78</f>
        <v>45911</v>
      </c>
      <c r="AK78" s="31">
        <f t="shared" ref="AK78:AK80" si="53">+AV78-1</f>
        <v>45925</v>
      </c>
      <c r="AL78" s="37">
        <v>14</v>
      </c>
      <c r="AM78" s="15">
        <f t="shared" si="37"/>
        <v>46214</v>
      </c>
      <c r="AN78" s="15"/>
      <c r="AO78" s="34">
        <f t="shared" ref="AO78:AO80" si="54">+AM78-AK78</f>
        <v>289</v>
      </c>
      <c r="AP78" s="7"/>
      <c r="AQ78" s="7"/>
      <c r="AR78" s="7"/>
      <c r="AS78" s="7"/>
      <c r="AT78" s="7"/>
      <c r="AU78" s="3"/>
      <c r="AV78" s="31">
        <f t="shared" ref="AV78:AV80" si="55">+AW78-AX78</f>
        <v>45926</v>
      </c>
      <c r="AW78" s="31">
        <f t="shared" ref="AW78:AW80" si="56">+BQ78-1</f>
        <v>46001</v>
      </c>
      <c r="AX78" s="38">
        <v>75</v>
      </c>
      <c r="AY78" s="15">
        <f t="shared" ref="AY78:AY80" si="57">+IF(AN78=0,AM78,AN78)+AX78</f>
        <v>46289</v>
      </c>
      <c r="AZ78" s="15"/>
      <c r="BA78" s="7">
        <f t="shared" ref="BA78:BA80" si="58">+AY78-AW78</f>
        <v>288</v>
      </c>
      <c r="BB78" s="3"/>
      <c r="BC78" s="31">
        <f t="shared" ref="BC78:BC80" si="59">+BD78-BE78</f>
        <v>45962</v>
      </c>
      <c r="BD78" s="31">
        <f t="shared" ref="BD78:BD80" si="60">+BJ78</f>
        <v>45992</v>
      </c>
      <c r="BE78" s="37">
        <v>30</v>
      </c>
      <c r="BF78" s="15">
        <f t="shared" ref="BF78:BF80" si="61">+IF(AZ78=0,AY78,AZ78)+BE78</f>
        <v>46319</v>
      </c>
      <c r="BG78" s="15"/>
      <c r="BH78" s="34">
        <f t="shared" ref="BH78:BH80" si="62">+BF78-BD78</f>
        <v>327</v>
      </c>
      <c r="BI78" s="3"/>
      <c r="BJ78" s="31">
        <f t="shared" ref="BJ78:BJ80" si="63">+BK78-BL78</f>
        <v>45992</v>
      </c>
      <c r="BK78" s="31">
        <f t="shared" ref="BK78:BK80" si="64">+BQ78</f>
        <v>46002</v>
      </c>
      <c r="BL78" s="37">
        <v>10</v>
      </c>
      <c r="BM78" s="15">
        <f t="shared" ref="BM78:BM80" si="65">+IF(BG78=0,BF78,BG78)+BL78</f>
        <v>46329</v>
      </c>
      <c r="BN78" s="15"/>
      <c r="BO78" s="34">
        <f t="shared" ref="BO78:BO80" si="66">+BM78-BK78</f>
        <v>327</v>
      </c>
      <c r="BP78" s="3"/>
      <c r="BQ78" s="31">
        <f t="shared" ref="BQ78:BQ80" si="67">+BR78-BS78</f>
        <v>46002</v>
      </c>
      <c r="BR78" s="31">
        <f t="shared" ref="BR78:BR80" si="68">+BX78</f>
        <v>46009</v>
      </c>
      <c r="BS78" s="37">
        <v>7</v>
      </c>
      <c r="BT78" s="15">
        <f t="shared" ref="BT78:BT80" si="69">+IF(BN78=0,BM78,BN78)+BS78</f>
        <v>46336</v>
      </c>
      <c r="BU78" s="15"/>
      <c r="BV78" s="7">
        <f t="shared" ref="BV78:BV80" si="70">+BT78-BR78</f>
        <v>327</v>
      </c>
      <c r="BW78" s="11"/>
      <c r="BX78" s="39">
        <v>46009</v>
      </c>
      <c r="BY78" s="7">
        <f t="shared" ref="BY78:BY80" si="71">+BT78-BX78</f>
        <v>327</v>
      </c>
      <c r="BZ78" s="2"/>
      <c r="CA78" t="s">
        <v>210</v>
      </c>
    </row>
    <row r="79" spans="1:79" x14ac:dyDescent="0.25">
      <c r="A79" s="21" t="s">
        <v>206</v>
      </c>
      <c r="B79" s="23"/>
      <c r="C79" s="36" t="s">
        <v>211</v>
      </c>
      <c r="D79" s="7"/>
      <c r="E79" s="30">
        <f t="shared" si="38"/>
        <v>46140</v>
      </c>
      <c r="F79" s="6"/>
      <c r="G79" s="6"/>
      <c r="H79" s="34">
        <f t="shared" si="39"/>
        <v>-46140</v>
      </c>
      <c r="I79" s="3"/>
      <c r="J79" s="30">
        <f t="shared" si="40"/>
        <v>46141</v>
      </c>
      <c r="K79" s="30">
        <f t="shared" si="41"/>
        <v>46148</v>
      </c>
      <c r="L79" s="37">
        <v>7</v>
      </c>
      <c r="M79" s="6">
        <f t="shared" si="42"/>
        <v>7</v>
      </c>
      <c r="N79" s="6"/>
      <c r="O79" s="29">
        <f t="shared" si="43"/>
        <v>-46141</v>
      </c>
      <c r="P79" s="7"/>
      <c r="Q79" s="3"/>
      <c r="R79" s="30">
        <f t="shared" si="44"/>
        <v>46149</v>
      </c>
      <c r="S79" s="30">
        <f t="shared" si="45"/>
        <v>46174</v>
      </c>
      <c r="T79" s="37">
        <v>25</v>
      </c>
      <c r="U79" s="6">
        <f t="shared" si="46"/>
        <v>32</v>
      </c>
      <c r="V79" s="6"/>
      <c r="W79" s="29">
        <f t="shared" si="47"/>
        <v>-46142</v>
      </c>
      <c r="X79" s="3"/>
      <c r="Y79" s="31"/>
      <c r="Z79" s="7"/>
      <c r="AA79" s="6"/>
      <c r="AB79" s="25"/>
      <c r="AC79" s="31">
        <f t="shared" si="48"/>
        <v>46175</v>
      </c>
      <c r="AD79" s="31">
        <f t="shared" si="49"/>
        <v>46220</v>
      </c>
      <c r="AE79" s="37">
        <v>45</v>
      </c>
      <c r="AF79" s="15">
        <f t="shared" si="50"/>
        <v>77</v>
      </c>
      <c r="AG79" s="15"/>
      <c r="AH79" s="34">
        <f t="shared" si="51"/>
        <v>-46143</v>
      </c>
      <c r="AI79" s="3"/>
      <c r="AJ79" s="31">
        <f t="shared" si="52"/>
        <v>46221</v>
      </c>
      <c r="AK79" s="31">
        <f t="shared" si="53"/>
        <v>46235</v>
      </c>
      <c r="AL79" s="37">
        <v>14</v>
      </c>
      <c r="AM79" s="15">
        <f t="shared" si="37"/>
        <v>91</v>
      </c>
      <c r="AN79" s="15"/>
      <c r="AO79" s="34">
        <f t="shared" si="54"/>
        <v>-46144</v>
      </c>
      <c r="AP79" s="7"/>
      <c r="AQ79" s="7"/>
      <c r="AR79" s="7"/>
      <c r="AS79" s="7"/>
      <c r="AT79" s="7"/>
      <c r="AU79" s="3"/>
      <c r="AV79" s="31">
        <f t="shared" si="55"/>
        <v>46236</v>
      </c>
      <c r="AW79" s="31">
        <f t="shared" si="56"/>
        <v>46386</v>
      </c>
      <c r="AX79" s="38">
        <v>150</v>
      </c>
      <c r="AY79" s="15">
        <f t="shared" si="57"/>
        <v>241</v>
      </c>
      <c r="AZ79" s="15"/>
      <c r="BA79" s="7">
        <f t="shared" si="58"/>
        <v>-46145</v>
      </c>
      <c r="BB79" s="3"/>
      <c r="BC79" s="31">
        <f t="shared" si="59"/>
        <v>46287</v>
      </c>
      <c r="BD79" s="31">
        <f t="shared" si="60"/>
        <v>46377</v>
      </c>
      <c r="BE79" s="37">
        <v>90</v>
      </c>
      <c r="BF79" s="15">
        <f t="shared" si="61"/>
        <v>331</v>
      </c>
      <c r="BG79" s="15"/>
      <c r="BH79" s="34">
        <f t="shared" si="62"/>
        <v>-46046</v>
      </c>
      <c r="BI79" s="3"/>
      <c r="BJ79" s="31">
        <f t="shared" si="63"/>
        <v>46377</v>
      </c>
      <c r="BK79" s="31">
        <f t="shared" si="64"/>
        <v>46387</v>
      </c>
      <c r="BL79" s="37">
        <v>10</v>
      </c>
      <c r="BM79" s="15">
        <f t="shared" si="65"/>
        <v>341</v>
      </c>
      <c r="BN79" s="15"/>
      <c r="BO79" s="34">
        <f t="shared" si="66"/>
        <v>-46046</v>
      </c>
      <c r="BP79" s="3"/>
      <c r="BQ79" s="31">
        <f t="shared" si="67"/>
        <v>46387</v>
      </c>
      <c r="BR79" s="31">
        <f t="shared" si="68"/>
        <v>46394</v>
      </c>
      <c r="BS79" s="37">
        <v>7</v>
      </c>
      <c r="BT79" s="15">
        <f t="shared" si="69"/>
        <v>348</v>
      </c>
      <c r="BU79" s="15"/>
      <c r="BV79" s="7">
        <f t="shared" si="70"/>
        <v>-46046</v>
      </c>
      <c r="BW79" s="11"/>
      <c r="BX79" s="39">
        <v>46394</v>
      </c>
      <c r="BY79" s="7">
        <f t="shared" si="71"/>
        <v>-46046</v>
      </c>
      <c r="BZ79" s="2"/>
      <c r="CA79" t="s">
        <v>212</v>
      </c>
    </row>
    <row r="80" spans="1:79" x14ac:dyDescent="0.25">
      <c r="A80" s="21" t="s">
        <v>206</v>
      </c>
      <c r="B80" s="23"/>
      <c r="C80" s="36" t="s">
        <v>213</v>
      </c>
      <c r="D80" s="7"/>
      <c r="E80" s="30">
        <f t="shared" si="38"/>
        <v>46140</v>
      </c>
      <c r="F80" s="6">
        <f>+F78</f>
        <v>46168</v>
      </c>
      <c r="G80" s="6"/>
      <c r="H80" s="34">
        <f t="shared" si="39"/>
        <v>28</v>
      </c>
      <c r="I80" s="3"/>
      <c r="J80" s="30">
        <f t="shared" si="40"/>
        <v>46141</v>
      </c>
      <c r="K80" s="30">
        <f t="shared" si="41"/>
        <v>46148</v>
      </c>
      <c r="L80" s="37">
        <v>7</v>
      </c>
      <c r="M80" s="6">
        <f t="shared" si="42"/>
        <v>46175</v>
      </c>
      <c r="N80" s="6"/>
      <c r="O80" s="29">
        <f t="shared" si="43"/>
        <v>27</v>
      </c>
      <c r="P80" s="7"/>
      <c r="Q80" s="3"/>
      <c r="R80" s="30">
        <f t="shared" si="44"/>
        <v>46149</v>
      </c>
      <c r="S80" s="30">
        <f t="shared" si="45"/>
        <v>46174</v>
      </c>
      <c r="T80" s="37">
        <v>25</v>
      </c>
      <c r="U80" s="6">
        <f t="shared" si="46"/>
        <v>46200</v>
      </c>
      <c r="V80" s="6"/>
      <c r="W80" s="29">
        <f t="shared" si="47"/>
        <v>26</v>
      </c>
      <c r="X80" s="3"/>
      <c r="Y80" s="31"/>
      <c r="Z80" s="7"/>
      <c r="AA80" s="6"/>
      <c r="AB80" s="25"/>
      <c r="AC80" s="31">
        <f t="shared" si="48"/>
        <v>46175</v>
      </c>
      <c r="AD80" s="31">
        <f t="shared" si="49"/>
        <v>46220</v>
      </c>
      <c r="AE80" s="37">
        <v>45</v>
      </c>
      <c r="AF80" s="15">
        <f t="shared" si="50"/>
        <v>46245</v>
      </c>
      <c r="AG80" s="15"/>
      <c r="AH80" s="34">
        <f t="shared" si="51"/>
        <v>25</v>
      </c>
      <c r="AI80" s="3"/>
      <c r="AJ80" s="31">
        <f t="shared" si="52"/>
        <v>46221</v>
      </c>
      <c r="AK80" s="31">
        <f t="shared" si="53"/>
        <v>46235</v>
      </c>
      <c r="AL80" s="37">
        <v>14</v>
      </c>
      <c r="AM80" s="15">
        <f t="shared" si="37"/>
        <v>46259</v>
      </c>
      <c r="AN80" s="15"/>
      <c r="AO80" s="34">
        <f t="shared" si="54"/>
        <v>24</v>
      </c>
      <c r="AP80" s="7"/>
      <c r="AQ80" s="7"/>
      <c r="AR80" s="7"/>
      <c r="AS80" s="7"/>
      <c r="AT80" s="7"/>
      <c r="AU80" s="3"/>
      <c r="AV80" s="31">
        <f t="shared" si="55"/>
        <v>46236</v>
      </c>
      <c r="AW80" s="31">
        <f t="shared" si="56"/>
        <v>46386</v>
      </c>
      <c r="AX80" s="38">
        <v>150</v>
      </c>
      <c r="AY80" s="15">
        <f t="shared" si="57"/>
        <v>46409</v>
      </c>
      <c r="AZ80" s="15"/>
      <c r="BA80" s="7">
        <f t="shared" si="58"/>
        <v>23</v>
      </c>
      <c r="BB80" s="3"/>
      <c r="BC80" s="31">
        <f t="shared" si="59"/>
        <v>46347</v>
      </c>
      <c r="BD80" s="31">
        <f t="shared" si="60"/>
        <v>46377</v>
      </c>
      <c r="BE80" s="37">
        <v>30</v>
      </c>
      <c r="BF80" s="15">
        <f t="shared" si="61"/>
        <v>46439</v>
      </c>
      <c r="BG80" s="15"/>
      <c r="BH80" s="34">
        <f t="shared" si="62"/>
        <v>62</v>
      </c>
      <c r="BI80" s="3"/>
      <c r="BJ80" s="31">
        <f t="shared" si="63"/>
        <v>46377</v>
      </c>
      <c r="BK80" s="31">
        <f t="shared" si="64"/>
        <v>46387</v>
      </c>
      <c r="BL80" s="37">
        <v>10</v>
      </c>
      <c r="BM80" s="15">
        <f t="shared" si="65"/>
        <v>46449</v>
      </c>
      <c r="BN80" s="15"/>
      <c r="BO80" s="34">
        <f t="shared" si="66"/>
        <v>62</v>
      </c>
      <c r="BP80" s="3"/>
      <c r="BQ80" s="31">
        <f t="shared" si="67"/>
        <v>46387</v>
      </c>
      <c r="BR80" s="31">
        <f t="shared" si="68"/>
        <v>46394</v>
      </c>
      <c r="BS80" s="37">
        <v>7</v>
      </c>
      <c r="BT80" s="15">
        <f t="shared" si="69"/>
        <v>46456</v>
      </c>
      <c r="BU80" s="15"/>
      <c r="BV80" s="7">
        <f t="shared" si="70"/>
        <v>62</v>
      </c>
      <c r="BW80" s="11"/>
      <c r="BX80" s="39">
        <v>46394</v>
      </c>
      <c r="BY80" s="7">
        <f t="shared" si="71"/>
        <v>62</v>
      </c>
      <c r="BZ80" s="2"/>
      <c r="CA80" t="s">
        <v>212</v>
      </c>
    </row>
    <row r="81" spans="1:78" s="4" customFormat="1" x14ac:dyDescent="0.25">
      <c r="A81" s="17"/>
      <c r="B81"/>
      <c r="C81"/>
      <c r="J81" s="2"/>
      <c r="K81" s="2"/>
      <c r="L81" s="2"/>
      <c r="M81"/>
      <c r="N81"/>
      <c r="O81"/>
      <c r="P81"/>
      <c r="R81"/>
      <c r="S81"/>
      <c r="T81"/>
      <c r="U81" s="2"/>
      <c r="V81" s="2"/>
      <c r="W81"/>
      <c r="Y81"/>
      <c r="Z81"/>
      <c r="AA81"/>
      <c r="AJ81" s="18"/>
      <c r="AK81" s="18"/>
      <c r="AL81" s="18"/>
      <c r="AM81"/>
      <c r="AN81"/>
      <c r="AO81"/>
      <c r="AP81" s="2"/>
      <c r="AQ81" s="2"/>
      <c r="AR81"/>
      <c r="AS81"/>
      <c r="AT81"/>
      <c r="AV81" s="2"/>
      <c r="AW81"/>
      <c r="AX81" s="18"/>
      <c r="AY81"/>
      <c r="AZ81"/>
      <c r="BA81"/>
      <c r="BC81"/>
      <c r="BD81"/>
      <c r="BE81"/>
      <c r="BF81"/>
      <c r="BG81"/>
      <c r="BH81"/>
      <c r="BJ81" s="2"/>
      <c r="BK81"/>
      <c r="BL81"/>
      <c r="BM81"/>
      <c r="BN81"/>
      <c r="BO81"/>
      <c r="BQ81" s="2"/>
      <c r="BR81"/>
      <c r="BS81"/>
      <c r="BT81"/>
      <c r="BU81"/>
      <c r="BV81"/>
      <c r="BW81"/>
      <c r="BX81"/>
      <c r="BY81"/>
      <c r="BZ81"/>
    </row>
    <row r="82" spans="1:78" s="4" customFormat="1" x14ac:dyDescent="0.25">
      <c r="A82" s="17" t="s">
        <v>214</v>
      </c>
      <c r="B82" s="18">
        <v>45688</v>
      </c>
      <c r="C82" s="18">
        <f>+B82</f>
        <v>45688</v>
      </c>
      <c r="E82" s="536" t="s">
        <v>105</v>
      </c>
      <c r="F82" s="537"/>
      <c r="G82" s="537"/>
      <c r="H82" s="538"/>
      <c r="J82" s="2"/>
      <c r="K82" s="2"/>
      <c r="L82" s="2"/>
      <c r="M82"/>
      <c r="N82"/>
      <c r="O82"/>
      <c r="P82"/>
      <c r="R82"/>
      <c r="S82"/>
      <c r="T82"/>
      <c r="U82" s="2"/>
      <c r="V82" s="2"/>
      <c r="W82"/>
      <c r="Y82" s="551" t="s">
        <v>106</v>
      </c>
      <c r="Z82" s="552"/>
      <c r="AA82" s="552"/>
      <c r="AB82" s="552"/>
      <c r="AC82" s="552"/>
      <c r="AD82" s="552"/>
      <c r="AE82" s="552"/>
      <c r="AF82" s="552"/>
      <c r="AG82" s="552"/>
      <c r="AH82" s="553"/>
      <c r="AJ82" s="18"/>
      <c r="AK82" s="18"/>
      <c r="AL82" s="18"/>
      <c r="AM82"/>
      <c r="AN82"/>
      <c r="AO82"/>
      <c r="AP82" s="2"/>
      <c r="AQ82" s="2"/>
      <c r="AR82"/>
      <c r="AS82"/>
      <c r="AT82"/>
      <c r="AV82" s="551" t="s">
        <v>107</v>
      </c>
      <c r="AW82" s="552"/>
      <c r="AX82" s="552"/>
      <c r="AY82" s="552"/>
      <c r="AZ82" s="552"/>
      <c r="BA82" s="553"/>
      <c r="BC82" s="551" t="s">
        <v>108</v>
      </c>
      <c r="BD82" s="552"/>
      <c r="BE82" s="552"/>
      <c r="BF82" s="552"/>
      <c r="BG82" s="552"/>
      <c r="BH82" s="552"/>
      <c r="BI82" s="552"/>
      <c r="BJ82" s="552"/>
      <c r="BK82" s="552"/>
      <c r="BL82" s="552"/>
      <c r="BM82" s="552"/>
      <c r="BN82" s="552"/>
      <c r="BO82" s="553"/>
      <c r="BQ82" s="551" t="s">
        <v>109</v>
      </c>
      <c r="BR82" s="552"/>
      <c r="BS82" s="552"/>
      <c r="BT82" s="552"/>
      <c r="BU82" s="552"/>
      <c r="BV82" s="553"/>
      <c r="BW82"/>
      <c r="BX82" s="536" t="s">
        <v>110</v>
      </c>
      <c r="BY82" s="538"/>
      <c r="BZ82"/>
    </row>
    <row r="83" spans="1:78" s="4" customFormat="1" x14ac:dyDescent="0.25">
      <c r="A83" s="17" t="s">
        <v>215</v>
      </c>
      <c r="B83" s="18">
        <f>+B82+740</f>
        <v>46428</v>
      </c>
      <c r="C83" s="18">
        <f>+B83</f>
        <v>46428</v>
      </c>
      <c r="E83" s="539"/>
      <c r="F83" s="540"/>
      <c r="G83" s="540"/>
      <c r="H83" s="541"/>
      <c r="J83" s="2"/>
      <c r="K83" s="2"/>
      <c r="L83" s="2"/>
      <c r="M83"/>
      <c r="N83"/>
      <c r="O83"/>
      <c r="P83"/>
      <c r="R83"/>
      <c r="S83"/>
      <c r="T83"/>
      <c r="U83" s="2"/>
      <c r="V83" s="2"/>
      <c r="W83"/>
      <c r="Y83"/>
      <c r="Z83"/>
      <c r="AA83"/>
      <c r="AJ83" s="18"/>
      <c r="AK83" s="18"/>
      <c r="AL83" s="18"/>
      <c r="AM83"/>
      <c r="AN83"/>
      <c r="AO83"/>
      <c r="AP83" s="2"/>
      <c r="AQ83" s="2"/>
      <c r="AR83"/>
      <c r="AS83"/>
      <c r="AT83"/>
      <c r="AV83" s="2"/>
      <c r="AW83"/>
      <c r="AX83"/>
      <c r="AY83"/>
      <c r="AZ83"/>
      <c r="BA83"/>
      <c r="BC83"/>
      <c r="BD83"/>
      <c r="BE83"/>
      <c r="BF83"/>
      <c r="BG83"/>
      <c r="BH83"/>
      <c r="BJ83" s="2"/>
      <c r="BK83"/>
      <c r="BL83"/>
      <c r="BM83"/>
      <c r="BN83"/>
      <c r="BO83"/>
      <c r="BQ83" s="2"/>
      <c r="BR83"/>
      <c r="BS83"/>
      <c r="BT83"/>
      <c r="BU83"/>
      <c r="BV83"/>
      <c r="BW83"/>
      <c r="BX83" s="542"/>
      <c r="BY83" s="544"/>
      <c r="BZ83"/>
    </row>
    <row r="84" spans="1:78" s="4" customFormat="1" x14ac:dyDescent="0.25">
      <c r="A84" s="17"/>
      <c r="B84"/>
      <c r="C84"/>
      <c r="E84" s="542"/>
      <c r="F84" s="543"/>
      <c r="G84" s="543"/>
      <c r="H84" s="544"/>
      <c r="J84" s="2"/>
      <c r="K84" s="2"/>
      <c r="L84" s="2"/>
      <c r="M84"/>
      <c r="N84"/>
      <c r="O84"/>
      <c r="P84"/>
      <c r="R84"/>
      <c r="S84"/>
      <c r="T84"/>
      <c r="U84" s="2"/>
      <c r="V84" s="2"/>
      <c r="W84"/>
      <c r="Y84"/>
      <c r="Z84"/>
      <c r="AA84"/>
      <c r="AJ84" s="18"/>
      <c r="AK84" s="18"/>
      <c r="AL84" s="18"/>
      <c r="AM84"/>
      <c r="AN84"/>
      <c r="AO84"/>
      <c r="AP84" s="2"/>
      <c r="AQ84" s="2"/>
      <c r="AR84"/>
      <c r="AS84"/>
      <c r="AT84"/>
      <c r="AV84" s="2"/>
      <c r="AW84"/>
      <c r="AX84"/>
      <c r="AY84"/>
      <c r="AZ84"/>
      <c r="BA84"/>
      <c r="BC84"/>
      <c r="BD84"/>
      <c r="BE84"/>
      <c r="BF84"/>
      <c r="BG84"/>
      <c r="BH84"/>
      <c r="BJ84" s="2"/>
      <c r="BK84"/>
      <c r="BL84"/>
      <c r="BM84"/>
      <c r="BN84"/>
      <c r="BO84"/>
      <c r="BQ84" s="2"/>
      <c r="BR84"/>
      <c r="BS84"/>
      <c r="BT84"/>
      <c r="BU84"/>
      <c r="BV84"/>
      <c r="BW84"/>
      <c r="BX84"/>
      <c r="BY84"/>
      <c r="BZ84"/>
    </row>
    <row r="85" spans="1:78" s="4" customFormat="1" x14ac:dyDescent="0.25">
      <c r="A85" s="17" t="s">
        <v>216</v>
      </c>
      <c r="B85"/>
      <c r="C85" s="18">
        <f>+C82+480</f>
        <v>46168</v>
      </c>
      <c r="E85" s="11"/>
      <c r="F85" s="11"/>
      <c r="G85" s="11"/>
      <c r="H85" s="1"/>
      <c r="J85" s="2"/>
      <c r="K85" s="2"/>
      <c r="L85" s="2"/>
      <c r="M85"/>
      <c r="N85"/>
      <c r="O85"/>
      <c r="P85"/>
      <c r="R85"/>
      <c r="S85"/>
      <c r="T85"/>
      <c r="U85" s="2"/>
      <c r="V85" s="2"/>
      <c r="W85"/>
      <c r="Y85"/>
      <c r="Z85"/>
      <c r="AA85"/>
      <c r="AJ85" s="18"/>
      <c r="AK85" s="18"/>
      <c r="AL85" s="18"/>
      <c r="AM85"/>
      <c r="AN85"/>
      <c r="AO85"/>
      <c r="AP85" s="2"/>
      <c r="AQ85" s="2"/>
      <c r="AR85"/>
      <c r="AS85"/>
      <c r="AT85"/>
      <c r="AV85" s="2"/>
      <c r="AW85"/>
      <c r="AX85"/>
      <c r="AY85"/>
      <c r="AZ85"/>
      <c r="BA85"/>
      <c r="BC85"/>
      <c r="BD85"/>
      <c r="BE85"/>
      <c r="BF85"/>
      <c r="BG85"/>
      <c r="BH85"/>
      <c r="BJ85" s="2"/>
      <c r="BK85"/>
      <c r="BL85"/>
      <c r="BM85"/>
      <c r="BN85"/>
      <c r="BO85"/>
      <c r="BQ85" s="2"/>
      <c r="BR85"/>
      <c r="BS85"/>
      <c r="BT85"/>
      <c r="BU85"/>
      <c r="BV85"/>
      <c r="BW85"/>
      <c r="BX85"/>
      <c r="BY85"/>
      <c r="BZ85"/>
    </row>
    <row r="86" spans="1:78" s="4" customFormat="1" x14ac:dyDescent="0.25">
      <c r="A86" s="17"/>
      <c r="B86"/>
      <c r="C86"/>
      <c r="E86" s="545" t="s">
        <v>111</v>
      </c>
      <c r="F86" s="546"/>
      <c r="G86" s="546"/>
      <c r="H86" s="547"/>
      <c r="J86" s="548" t="s">
        <v>112</v>
      </c>
      <c r="K86" s="549"/>
      <c r="L86" s="549"/>
      <c r="M86" s="549"/>
      <c r="N86" s="549"/>
      <c r="O86" s="549"/>
      <c r="P86" s="550"/>
      <c r="R86" s="548" t="s">
        <v>113</v>
      </c>
      <c r="S86" s="549"/>
      <c r="T86" s="549"/>
      <c r="U86" s="549"/>
      <c r="V86" s="549"/>
      <c r="W86" s="550"/>
      <c r="Y86" s="548" t="s">
        <v>114</v>
      </c>
      <c r="Z86" s="549"/>
      <c r="AA86" s="549"/>
      <c r="AB86" s="549"/>
      <c r="AC86" s="549"/>
      <c r="AD86" s="549"/>
      <c r="AE86" s="549"/>
      <c r="AF86" s="549"/>
      <c r="AG86" s="549"/>
      <c r="AH86" s="550"/>
      <c r="AJ86" s="554" t="s">
        <v>115</v>
      </c>
      <c r="AK86" s="555"/>
      <c r="AL86" s="555"/>
      <c r="AM86" s="555"/>
      <c r="AN86" s="555"/>
      <c r="AO86" s="555"/>
      <c r="AP86" s="555"/>
      <c r="AQ86" s="555"/>
      <c r="AR86" s="555"/>
      <c r="AS86" s="555"/>
      <c r="AT86" s="556"/>
      <c r="AV86" s="548" t="s">
        <v>116</v>
      </c>
      <c r="AW86" s="549"/>
      <c r="AX86" s="549"/>
      <c r="AY86" s="549"/>
      <c r="AZ86" s="549"/>
      <c r="BA86" s="550"/>
      <c r="BC86" s="548" t="s">
        <v>117</v>
      </c>
      <c r="BD86" s="549"/>
      <c r="BE86" s="549"/>
      <c r="BF86" s="549"/>
      <c r="BG86" s="549"/>
      <c r="BH86" s="550"/>
      <c r="BJ86" s="548" t="s">
        <v>117</v>
      </c>
      <c r="BK86" s="549"/>
      <c r="BL86" s="549"/>
      <c r="BM86" s="549"/>
      <c r="BN86" s="549"/>
      <c r="BO86" s="550"/>
      <c r="BQ86" s="548" t="s">
        <v>118</v>
      </c>
      <c r="BR86" s="549"/>
      <c r="BS86" s="549"/>
      <c r="BT86" s="549"/>
      <c r="BU86" s="549"/>
      <c r="BV86" s="550"/>
      <c r="BW86"/>
      <c r="BX86"/>
      <c r="BY86"/>
      <c r="BZ86"/>
    </row>
    <row r="87" spans="1:78" s="4" customFormat="1" x14ac:dyDescent="0.25">
      <c r="A87" s="17"/>
      <c r="B87"/>
      <c r="C87"/>
      <c r="E87" s="11"/>
      <c r="F87" s="11"/>
      <c r="G87" s="11"/>
      <c r="H87" s="1"/>
      <c r="J87" s="2"/>
      <c r="K87" s="2"/>
      <c r="L87" s="2"/>
      <c r="M87"/>
      <c r="N87"/>
      <c r="O87"/>
      <c r="P87"/>
      <c r="R87"/>
      <c r="S87"/>
      <c r="T87"/>
      <c r="U87" s="2"/>
      <c r="V87" s="2"/>
      <c r="W87"/>
      <c r="Y87"/>
      <c r="Z87"/>
      <c r="AA87"/>
      <c r="AJ87" s="18"/>
      <c r="AK87" s="18"/>
      <c r="AL87" s="18"/>
      <c r="AM87"/>
      <c r="AN87"/>
      <c r="AO87"/>
      <c r="AP87" s="2"/>
      <c r="AQ87" s="2"/>
      <c r="AR87"/>
      <c r="AS87"/>
      <c r="AT87"/>
      <c r="AV87" s="2"/>
      <c r="AW87"/>
      <c r="AX87"/>
      <c r="AY87"/>
      <c r="AZ87"/>
      <c r="BA87"/>
      <c r="BC87"/>
      <c r="BD87"/>
      <c r="BE87"/>
      <c r="BF87"/>
      <c r="BG87"/>
      <c r="BH87"/>
      <c r="BJ87" s="2"/>
      <c r="BK87"/>
      <c r="BL87"/>
      <c r="BM87"/>
      <c r="BN87"/>
      <c r="BO87"/>
      <c r="BQ87" s="2"/>
      <c r="BR87"/>
      <c r="BS87"/>
      <c r="BT87"/>
      <c r="BU87"/>
      <c r="BV87"/>
      <c r="BW87"/>
      <c r="BX87"/>
      <c r="BY87"/>
      <c r="BZ87"/>
    </row>
  </sheetData>
  <autoFilter ref="A3:CC80" xr:uid="{00000000-0009-0000-0000-000000000000}"/>
  <mergeCells count="26">
    <mergeCell ref="AC1:AH1"/>
    <mergeCell ref="A1:C1"/>
    <mergeCell ref="E1:H1"/>
    <mergeCell ref="J1:P1"/>
    <mergeCell ref="R1:W1"/>
    <mergeCell ref="Y1:AA1"/>
    <mergeCell ref="AJ1:AT1"/>
    <mergeCell ref="AV1:BA1"/>
    <mergeCell ref="BC1:BH1"/>
    <mergeCell ref="BJ1:BO1"/>
    <mergeCell ref="BQ1:BV1"/>
    <mergeCell ref="BX82:BY83"/>
    <mergeCell ref="E86:H86"/>
    <mergeCell ref="J86:P86"/>
    <mergeCell ref="R86:W86"/>
    <mergeCell ref="Y86:AH86"/>
    <mergeCell ref="AJ86:AT86"/>
    <mergeCell ref="AV86:BA86"/>
    <mergeCell ref="BC86:BH86"/>
    <mergeCell ref="BJ86:BO86"/>
    <mergeCell ref="BQ86:BV86"/>
    <mergeCell ref="E82:H84"/>
    <mergeCell ref="Y82:AH82"/>
    <mergeCell ref="AV82:BA82"/>
    <mergeCell ref="BC82:BO82"/>
    <mergeCell ref="BQ82:BV82"/>
  </mergeCells>
  <conditionalFormatting sqref="Y4:Y80 AJ4:AL80 AW4:AW80 BD4:BD80 BK4:BK80 BR4:BR80">
    <cfRule type="cellIs" dxfId="44" priority="2" operator="between">
      <formula>#REF!</formula>
      <formula>#REF!</formula>
    </cfRule>
  </conditionalFormatting>
  <conditionalFormatting sqref="BX4:BX80">
    <cfRule type="cellIs" dxfId="43" priority="1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612" id="{8E8DCB09-3F59-49BE-9221-F5F2D2E855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H4:H80</xm:sqref>
        </x14:conditionalFormatting>
        <x14:conditionalFormatting xmlns:xm="http://schemas.microsoft.com/office/excel/2006/main">
          <x14:cfRule type="iconSet" priority="5614" id="{A8C5DC08-88D8-4DF9-AECA-45B79984E3C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O4:O80</xm:sqref>
        </x14:conditionalFormatting>
        <x14:conditionalFormatting xmlns:xm="http://schemas.microsoft.com/office/excel/2006/main">
          <x14:cfRule type="iconSet" priority="5616" id="{920156CF-FCF9-44FE-BDDF-2009C3EEAA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W4:W80</xm:sqref>
        </x14:conditionalFormatting>
        <x14:conditionalFormatting xmlns:xm="http://schemas.microsoft.com/office/excel/2006/main">
          <x14:cfRule type="iconSet" priority="5618" id="{87A8BD95-7BA4-4B02-9196-D9BDEEB72BD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AA4:AA80</xm:sqref>
        </x14:conditionalFormatting>
        <x14:conditionalFormatting xmlns:xm="http://schemas.microsoft.com/office/excel/2006/main">
          <x14:cfRule type="iconSet" priority="5620" id="{344870D3-876F-4B9F-A592-04D4A361D3E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AH4:AH80</xm:sqref>
        </x14:conditionalFormatting>
        <x14:conditionalFormatting xmlns:xm="http://schemas.microsoft.com/office/excel/2006/main">
          <x14:cfRule type="iconSet" priority="5622" id="{50F1DDAB-7F83-4CC4-9526-D808119B3D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AO4:AO80</xm:sqref>
        </x14:conditionalFormatting>
        <x14:conditionalFormatting xmlns:xm="http://schemas.microsoft.com/office/excel/2006/main">
          <x14:cfRule type="iconSet" priority="5624" id="{BAA600B0-6ACB-44CC-8E6E-C582448FE447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BA4:BA80</xm:sqref>
        </x14:conditionalFormatting>
        <x14:conditionalFormatting xmlns:xm="http://schemas.microsoft.com/office/excel/2006/main">
          <x14:cfRule type="iconSet" priority="5626" id="{45A4945B-9BBB-4BA3-B996-6E461ABD9E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BH4:BH80</xm:sqref>
        </x14:conditionalFormatting>
        <x14:conditionalFormatting xmlns:xm="http://schemas.microsoft.com/office/excel/2006/main">
          <x14:cfRule type="iconSet" priority="5628" id="{4D1F9F3C-BBA7-4F33-A830-093589632FE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BO4:BO80</xm:sqref>
        </x14:conditionalFormatting>
        <x14:conditionalFormatting xmlns:xm="http://schemas.microsoft.com/office/excel/2006/main">
          <x14:cfRule type="iconSet" priority="5630" id="{5CF5E69C-09E2-42E7-BC5F-CC7C28CA61C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BV4:BV80</xm:sqref>
        </x14:conditionalFormatting>
        <x14:conditionalFormatting xmlns:xm="http://schemas.microsoft.com/office/excel/2006/main">
          <x14:cfRule type="iconSet" priority="5632" id="{2DD127B7-B2D8-4EE5-8FA8-3FDD4B0568F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BW4:BW80</xm:sqref>
        </x14:conditionalFormatting>
        <x14:conditionalFormatting xmlns:xm="http://schemas.microsoft.com/office/excel/2006/main">
          <x14:cfRule type="iconSet" priority="5634" id="{CE1187C8-8D70-4344-9177-0BF63484E30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A20C-6424-40A2-BED7-86B0FFC413F1}">
  <sheetPr filterMode="1">
    <pageSetUpPr fitToPage="1"/>
  </sheetPr>
  <dimension ref="A1:AD2302"/>
  <sheetViews>
    <sheetView showGridLines="0" showZeros="0" showRuler="0" showWhiteSpace="0" zoomScale="95" zoomScaleNormal="70" zoomScaleSheetLayoutView="100" zoomScalePageLayoutView="60" workbookViewId="0">
      <pane xSplit="2" ySplit="7" topLeftCell="C1107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9.140625" defaultRowHeight="12.95" customHeight="1" x14ac:dyDescent="0.2"/>
  <cols>
    <col min="1" max="1" width="5.28515625" style="57" customWidth="1"/>
    <col min="2" max="2" width="15.7109375" style="120" customWidth="1"/>
    <col min="3" max="3" width="22.5703125" style="121" customWidth="1"/>
    <col min="4" max="4" width="28.140625" style="121" customWidth="1"/>
    <col min="5" max="5" width="93.85546875" style="122" bestFit="1" customWidth="1"/>
    <col min="6" max="6" width="12.5703125" style="123" customWidth="1"/>
    <col min="7" max="7" width="14.7109375" style="123" customWidth="1"/>
    <col min="8" max="9" width="12.28515625" style="122" customWidth="1"/>
    <col min="10" max="13" width="11.28515625" style="122" customWidth="1"/>
    <col min="14" max="14" width="8.5703125" style="122" customWidth="1"/>
    <col min="15" max="15" width="4.28515625" style="56" customWidth="1"/>
    <col min="16" max="16" width="9.140625" style="53"/>
    <col min="17" max="17" width="27.42578125" style="54" customWidth="1"/>
    <col min="18" max="18" width="27.85546875" style="55" customWidth="1"/>
    <col min="19" max="30" width="9.140625" style="55"/>
    <col min="31" max="16384" width="9.140625" style="56"/>
  </cols>
  <sheetData>
    <row r="1" spans="1:30" ht="16.5" customHeight="1" x14ac:dyDescent="0.2">
      <c r="A1" s="575"/>
      <c r="B1" s="576"/>
      <c r="C1" s="576"/>
      <c r="D1" s="49"/>
      <c r="E1" s="50" t="s">
        <v>217</v>
      </c>
      <c r="F1" s="51"/>
      <c r="G1" s="579" t="s">
        <v>218</v>
      </c>
      <c r="H1" s="580"/>
      <c r="I1" s="580"/>
      <c r="J1" s="580"/>
      <c r="K1" s="580"/>
      <c r="L1" s="580"/>
      <c r="M1" s="580"/>
      <c r="N1" s="580"/>
      <c r="O1" s="52"/>
    </row>
    <row r="2" spans="1:30" ht="30" customHeight="1" thickBot="1" x14ac:dyDescent="0.25">
      <c r="A2" s="577"/>
      <c r="B2" s="578"/>
      <c r="C2" s="578"/>
      <c r="D2" s="57"/>
      <c r="E2" s="581" t="str">
        <f>+[70]Carátula!K59</f>
        <v>LISTADO DE DOCUMENTOS - EPC CPF2 LA CALERA</v>
      </c>
      <c r="F2" s="582"/>
      <c r="G2" s="583" t="str">
        <f>+[70]Carátula!K62</f>
        <v>XXX-ACAL-102-LD-X-300</v>
      </c>
      <c r="H2" s="584"/>
      <c r="I2" s="584"/>
      <c r="J2" s="584"/>
      <c r="K2" s="584"/>
      <c r="L2" s="584"/>
      <c r="M2" s="584"/>
      <c r="N2" s="584"/>
      <c r="O2" s="585"/>
    </row>
    <row r="3" spans="1:30" ht="30" customHeight="1" thickBot="1" x14ac:dyDescent="0.25">
      <c r="A3" s="577"/>
      <c r="B3" s="578"/>
      <c r="C3" s="578"/>
      <c r="D3" s="57"/>
      <c r="E3" s="581" t="str">
        <f>+[70]Carátula!K60</f>
        <v>GENERAL</v>
      </c>
      <c r="F3" s="582"/>
      <c r="G3" s="58" t="s">
        <v>219</v>
      </c>
      <c r="H3" s="59" t="s">
        <v>220</v>
      </c>
      <c r="I3" s="59"/>
      <c r="J3" s="59"/>
      <c r="K3" s="59"/>
      <c r="L3" s="59"/>
      <c r="M3" s="59"/>
      <c r="N3" s="60"/>
      <c r="O3" s="61"/>
    </row>
    <row r="4" spans="1:30" ht="23.25" customHeight="1" thickBot="1" x14ac:dyDescent="0.25">
      <c r="A4" s="586"/>
      <c r="B4" s="587"/>
      <c r="C4" s="587"/>
      <c r="D4" s="62"/>
      <c r="E4" s="63"/>
      <c r="F4" s="64"/>
      <c r="G4" s="65" t="s">
        <v>221</v>
      </c>
      <c r="H4" s="588"/>
      <c r="I4" s="588"/>
      <c r="J4" s="588"/>
      <c r="K4" s="588"/>
      <c r="L4" s="588"/>
      <c r="M4" s="588"/>
      <c r="N4" s="588"/>
      <c r="O4" s="66"/>
    </row>
    <row r="5" spans="1:30" ht="14.25" customHeight="1" x14ac:dyDescent="0.2">
      <c r="A5" s="67"/>
      <c r="B5" s="67"/>
      <c r="C5" s="67"/>
      <c r="D5" s="67"/>
      <c r="E5" s="68"/>
      <c r="F5" s="69"/>
      <c r="G5" s="69"/>
      <c r="H5" s="70"/>
      <c r="I5" s="70"/>
      <c r="J5" s="70"/>
      <c r="K5" s="70"/>
      <c r="L5" s="70"/>
      <c r="M5" s="70"/>
      <c r="N5" s="70"/>
      <c r="O5" s="71"/>
    </row>
    <row r="6" spans="1:30" ht="28.5" customHeight="1" x14ac:dyDescent="0.2">
      <c r="B6" s="572" t="s">
        <v>222</v>
      </c>
      <c r="C6" s="572" t="s">
        <v>223</v>
      </c>
      <c r="D6" s="573" t="s">
        <v>224</v>
      </c>
      <c r="E6" s="572" t="s">
        <v>225</v>
      </c>
      <c r="F6" s="565" t="s">
        <v>226</v>
      </c>
      <c r="G6" s="565" t="s">
        <v>227</v>
      </c>
      <c r="H6" s="565" t="s">
        <v>228</v>
      </c>
      <c r="I6" s="565" t="s">
        <v>229</v>
      </c>
      <c r="J6" s="566" t="s">
        <v>230</v>
      </c>
      <c r="K6" s="567"/>
      <c r="L6" s="567"/>
      <c r="M6" s="567"/>
      <c r="N6" s="568"/>
      <c r="O6" s="72"/>
    </row>
    <row r="7" spans="1:30" ht="14.1" hidden="1" customHeight="1" x14ac:dyDescent="0.2">
      <c r="B7" s="572"/>
      <c r="C7" s="572"/>
      <c r="D7" s="574"/>
      <c r="E7" s="572"/>
      <c r="F7" s="565"/>
      <c r="G7" s="565"/>
      <c r="H7" s="565"/>
      <c r="I7" s="565"/>
      <c r="J7" s="569"/>
      <c r="K7" s="570"/>
      <c r="L7" s="570"/>
      <c r="M7" s="570"/>
      <c r="N7" s="571"/>
      <c r="O7" s="72"/>
    </row>
    <row r="8" spans="1:30" s="82" customFormat="1" ht="25.5" hidden="1" customHeight="1" x14ac:dyDescent="0.2">
      <c r="A8" s="73">
        <v>1</v>
      </c>
      <c r="B8" s="74" t="s">
        <v>231</v>
      </c>
      <c r="C8" s="75" t="s">
        <v>232</v>
      </c>
      <c r="D8" s="75" t="s">
        <v>233</v>
      </c>
      <c r="E8" s="76" t="s">
        <v>234</v>
      </c>
      <c r="F8" s="77"/>
      <c r="G8" s="77"/>
      <c r="H8" s="75" t="s">
        <v>235</v>
      </c>
      <c r="I8" s="78" t="s">
        <v>236</v>
      </c>
      <c r="J8" s="557"/>
      <c r="K8" s="558"/>
      <c r="L8" s="558"/>
      <c r="M8" s="558"/>
      <c r="N8" s="559"/>
      <c r="O8" s="72"/>
      <c r="P8" s="55"/>
      <c r="Q8" s="55"/>
      <c r="R8" s="81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 spans="1:30" s="82" customFormat="1" ht="25.5" hidden="1" customHeight="1" x14ac:dyDescent="0.2">
      <c r="A9" s="73">
        <v>1</v>
      </c>
      <c r="B9" s="74" t="s">
        <v>231</v>
      </c>
      <c r="C9" s="75" t="s">
        <v>237</v>
      </c>
      <c r="D9" s="75" t="s">
        <v>238</v>
      </c>
      <c r="E9" s="76" t="s">
        <v>239</v>
      </c>
      <c r="F9" s="77"/>
      <c r="G9" s="77"/>
      <c r="H9" s="75" t="s">
        <v>235</v>
      </c>
      <c r="I9" s="78" t="s">
        <v>236</v>
      </c>
      <c r="J9" s="557"/>
      <c r="K9" s="558"/>
      <c r="L9" s="558"/>
      <c r="M9" s="558"/>
      <c r="N9" s="559"/>
      <c r="O9" s="72"/>
      <c r="P9" s="55"/>
      <c r="Q9" s="55"/>
      <c r="R9" s="81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s="82" customFormat="1" ht="25.5" hidden="1" customHeight="1" x14ac:dyDescent="0.2">
      <c r="A10" s="73">
        <v>1</v>
      </c>
      <c r="B10" s="74" t="s">
        <v>231</v>
      </c>
      <c r="C10" s="75" t="s">
        <v>240</v>
      </c>
      <c r="D10" s="75" t="s">
        <v>241</v>
      </c>
      <c r="E10" s="76" t="s">
        <v>242</v>
      </c>
      <c r="F10" s="77"/>
      <c r="G10" s="77"/>
      <c r="H10" s="75" t="s">
        <v>236</v>
      </c>
      <c r="I10" s="78" t="s">
        <v>236</v>
      </c>
      <c r="J10" s="557"/>
      <c r="K10" s="558"/>
      <c r="L10" s="558"/>
      <c r="M10" s="558"/>
      <c r="N10" s="559"/>
      <c r="O10" s="72"/>
      <c r="P10" s="55"/>
      <c r="Q10" s="55"/>
      <c r="R10" s="81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</row>
    <row r="11" spans="1:30" s="82" customFormat="1" ht="25.5" hidden="1" customHeight="1" x14ac:dyDescent="0.2">
      <c r="A11" s="73"/>
      <c r="B11" s="74" t="s">
        <v>231</v>
      </c>
      <c r="C11" s="75"/>
      <c r="D11" s="75"/>
      <c r="E11" s="76" t="s">
        <v>243</v>
      </c>
      <c r="F11" s="77"/>
      <c r="G11" s="77"/>
      <c r="H11" s="75" t="s">
        <v>236</v>
      </c>
      <c r="I11" s="78" t="s">
        <v>236</v>
      </c>
      <c r="J11" s="78"/>
      <c r="K11" s="79"/>
      <c r="L11" s="79"/>
      <c r="M11" s="79"/>
      <c r="N11" s="80"/>
      <c r="O11" s="72"/>
      <c r="P11" s="55"/>
      <c r="Q11" s="55"/>
      <c r="R11" s="81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 spans="1:30" s="82" customFormat="1" ht="25.5" hidden="1" customHeight="1" x14ac:dyDescent="0.2">
      <c r="A12" s="73"/>
      <c r="B12" s="74" t="s">
        <v>231</v>
      </c>
      <c r="C12" s="75"/>
      <c r="D12" s="75"/>
      <c r="E12" s="76" t="s">
        <v>244</v>
      </c>
      <c r="F12" s="77"/>
      <c r="G12" s="77"/>
      <c r="H12" s="75" t="s">
        <v>236</v>
      </c>
      <c r="I12" s="78" t="s">
        <v>236</v>
      </c>
      <c r="J12" s="78"/>
      <c r="K12" s="79"/>
      <c r="L12" s="79"/>
      <c r="M12" s="79"/>
      <c r="N12" s="80"/>
      <c r="O12" s="72"/>
      <c r="P12" s="55"/>
      <c r="Q12" s="55"/>
      <c r="R12" s="81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1:30" s="82" customFormat="1" ht="25.5" hidden="1" customHeight="1" x14ac:dyDescent="0.2">
      <c r="A13" s="73"/>
      <c r="B13" s="74" t="s">
        <v>231</v>
      </c>
      <c r="C13" s="75"/>
      <c r="D13" s="75"/>
      <c r="E13" s="76" t="s">
        <v>245</v>
      </c>
      <c r="F13" s="77"/>
      <c r="G13" s="77"/>
      <c r="H13" s="75" t="s">
        <v>236</v>
      </c>
      <c r="I13" s="78" t="s">
        <v>236</v>
      </c>
      <c r="J13" s="78"/>
      <c r="K13" s="79"/>
      <c r="L13" s="79"/>
      <c r="M13" s="79"/>
      <c r="N13" s="80"/>
      <c r="O13" s="72"/>
      <c r="P13" s="55"/>
      <c r="Q13" s="55"/>
      <c r="R13" s="81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1:30" s="82" customFormat="1" ht="25.5" hidden="1" customHeight="1" x14ac:dyDescent="0.2">
      <c r="A14" s="73"/>
      <c r="B14" s="74" t="s">
        <v>246</v>
      </c>
      <c r="C14" s="75"/>
      <c r="D14" s="75" t="s">
        <v>247</v>
      </c>
      <c r="E14" s="76" t="s">
        <v>248</v>
      </c>
      <c r="F14" s="77"/>
      <c r="G14" s="77"/>
      <c r="H14" s="75" t="s">
        <v>235</v>
      </c>
      <c r="I14" s="78" t="s">
        <v>236</v>
      </c>
      <c r="J14" s="557"/>
      <c r="K14" s="558"/>
      <c r="L14" s="558"/>
      <c r="M14" s="558"/>
      <c r="N14" s="559"/>
      <c r="O14" s="7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</row>
    <row r="15" spans="1:30" s="82" customFormat="1" ht="25.5" hidden="1" customHeight="1" x14ac:dyDescent="0.2">
      <c r="A15" s="73">
        <v>2</v>
      </c>
      <c r="B15" s="74" t="s">
        <v>246</v>
      </c>
      <c r="C15" s="75"/>
      <c r="D15" s="75" t="s">
        <v>249</v>
      </c>
      <c r="E15" s="76" t="s">
        <v>250</v>
      </c>
      <c r="F15" s="77"/>
      <c r="G15" s="77"/>
      <c r="H15" s="75" t="s">
        <v>235</v>
      </c>
      <c r="I15" s="78" t="s">
        <v>236</v>
      </c>
      <c r="J15" s="557"/>
      <c r="K15" s="558"/>
      <c r="L15" s="558"/>
      <c r="M15" s="558"/>
      <c r="N15" s="559"/>
      <c r="O15" s="7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</row>
    <row r="16" spans="1:30" s="82" customFormat="1" ht="25.5" hidden="1" customHeight="1" x14ac:dyDescent="0.2">
      <c r="A16" s="73">
        <v>3</v>
      </c>
      <c r="B16" s="74" t="s">
        <v>246</v>
      </c>
      <c r="C16" s="75"/>
      <c r="D16" s="75" t="s">
        <v>247</v>
      </c>
      <c r="E16" s="76" t="s">
        <v>251</v>
      </c>
      <c r="F16" s="77"/>
      <c r="G16" s="77"/>
      <c r="H16" s="75" t="s">
        <v>235</v>
      </c>
      <c r="I16" s="78" t="s">
        <v>236</v>
      </c>
      <c r="J16" s="557"/>
      <c r="K16" s="558"/>
      <c r="L16" s="558"/>
      <c r="M16" s="558"/>
      <c r="N16" s="559"/>
      <c r="O16" s="7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</row>
    <row r="17" spans="1:30" s="82" customFormat="1" ht="25.5" hidden="1" customHeight="1" x14ac:dyDescent="0.2">
      <c r="A17" s="73">
        <v>1</v>
      </c>
      <c r="B17" s="74" t="s">
        <v>246</v>
      </c>
      <c r="C17" s="75"/>
      <c r="D17" s="75" t="s">
        <v>247</v>
      </c>
      <c r="E17" s="76" t="s">
        <v>252</v>
      </c>
      <c r="F17" s="77"/>
      <c r="G17" s="77"/>
      <c r="H17" s="75" t="s">
        <v>235</v>
      </c>
      <c r="I17" s="78" t="s">
        <v>236</v>
      </c>
      <c r="J17" s="557"/>
      <c r="K17" s="558"/>
      <c r="L17" s="558"/>
      <c r="M17" s="558"/>
      <c r="N17" s="559"/>
      <c r="O17" s="7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1:30" s="82" customFormat="1" ht="25.5" hidden="1" customHeight="1" x14ac:dyDescent="0.2">
      <c r="A18" s="73">
        <v>1</v>
      </c>
      <c r="B18" s="74" t="s">
        <v>246</v>
      </c>
      <c r="C18" s="75"/>
      <c r="D18" s="75" t="s">
        <v>247</v>
      </c>
      <c r="E18" s="76" t="s">
        <v>253</v>
      </c>
      <c r="F18" s="77"/>
      <c r="G18" s="77"/>
      <c r="H18" s="75" t="s">
        <v>235</v>
      </c>
      <c r="I18" s="78" t="s">
        <v>236</v>
      </c>
      <c r="J18" s="557"/>
      <c r="K18" s="558"/>
      <c r="L18" s="558"/>
      <c r="M18" s="558"/>
      <c r="N18" s="559"/>
      <c r="O18" s="7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spans="1:30" s="82" customFormat="1" ht="25.5" hidden="1" customHeight="1" x14ac:dyDescent="0.2">
      <c r="A19" s="73">
        <v>1</v>
      </c>
      <c r="B19" s="74" t="s">
        <v>246</v>
      </c>
      <c r="C19" s="75"/>
      <c r="D19" s="75" t="s">
        <v>247</v>
      </c>
      <c r="E19" s="76" t="s">
        <v>254</v>
      </c>
      <c r="F19" s="77"/>
      <c r="G19" s="77"/>
      <c r="H19" s="75" t="s">
        <v>235</v>
      </c>
      <c r="I19" s="78" t="s">
        <v>236</v>
      </c>
      <c r="J19" s="557"/>
      <c r="K19" s="558"/>
      <c r="L19" s="558"/>
      <c r="M19" s="558"/>
      <c r="N19" s="559"/>
      <c r="O19" s="7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spans="1:30" s="82" customFormat="1" ht="25.5" hidden="1" customHeight="1" x14ac:dyDescent="0.2">
      <c r="A20" s="73">
        <v>1</v>
      </c>
      <c r="B20" s="74" t="s">
        <v>246</v>
      </c>
      <c r="C20" s="75"/>
      <c r="D20" s="75" t="s">
        <v>247</v>
      </c>
      <c r="E20" s="76" t="s">
        <v>255</v>
      </c>
      <c r="F20" s="77"/>
      <c r="G20" s="77"/>
      <c r="H20" s="75" t="s">
        <v>235</v>
      </c>
      <c r="I20" s="78" t="s">
        <v>236</v>
      </c>
      <c r="J20" s="557"/>
      <c r="K20" s="558"/>
      <c r="L20" s="558"/>
      <c r="M20" s="558"/>
      <c r="N20" s="559"/>
      <c r="O20" s="7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</row>
    <row r="21" spans="1:30" s="82" customFormat="1" ht="25.5" hidden="1" customHeight="1" x14ac:dyDescent="0.2">
      <c r="A21" s="73">
        <v>1</v>
      </c>
      <c r="B21" s="74" t="s">
        <v>246</v>
      </c>
      <c r="C21" s="75"/>
      <c r="D21" s="75" t="s">
        <v>247</v>
      </c>
      <c r="E21" s="76" t="s">
        <v>256</v>
      </c>
      <c r="F21" s="77"/>
      <c r="G21" s="77"/>
      <c r="H21" s="75" t="s">
        <v>235</v>
      </c>
      <c r="I21" s="78" t="s">
        <v>236</v>
      </c>
      <c r="J21" s="557"/>
      <c r="K21" s="558"/>
      <c r="L21" s="558"/>
      <c r="M21" s="558"/>
      <c r="N21" s="559"/>
      <c r="O21" s="7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1:30" s="82" customFormat="1" ht="25.5" hidden="1" customHeight="1" x14ac:dyDescent="0.2">
      <c r="A22" s="73">
        <v>1</v>
      </c>
      <c r="B22" s="74" t="s">
        <v>246</v>
      </c>
      <c r="C22" s="75"/>
      <c r="D22" s="75" t="s">
        <v>247</v>
      </c>
      <c r="E22" s="76" t="s">
        <v>257</v>
      </c>
      <c r="F22" s="77"/>
      <c r="G22" s="77"/>
      <c r="H22" s="75" t="s">
        <v>235</v>
      </c>
      <c r="I22" s="78" t="s">
        <v>236</v>
      </c>
      <c r="J22" s="557"/>
      <c r="K22" s="558"/>
      <c r="L22" s="558"/>
      <c r="M22" s="558"/>
      <c r="N22" s="559"/>
      <c r="O22" s="7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</row>
    <row r="23" spans="1:30" s="82" customFormat="1" ht="25.5" hidden="1" customHeight="1" x14ac:dyDescent="0.2">
      <c r="A23" s="73">
        <v>1</v>
      </c>
      <c r="B23" s="74" t="s">
        <v>246</v>
      </c>
      <c r="C23" s="75"/>
      <c r="D23" s="75" t="s">
        <v>247</v>
      </c>
      <c r="E23" s="76" t="s">
        <v>258</v>
      </c>
      <c r="F23" s="77"/>
      <c r="G23" s="77"/>
      <c r="H23" s="75" t="s">
        <v>235</v>
      </c>
      <c r="I23" s="78" t="s">
        <v>236</v>
      </c>
      <c r="J23" s="557"/>
      <c r="K23" s="558"/>
      <c r="L23" s="558"/>
      <c r="M23" s="558"/>
      <c r="N23" s="559"/>
      <c r="O23" s="7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</row>
    <row r="24" spans="1:30" s="82" customFormat="1" ht="25.5" hidden="1" customHeight="1" x14ac:dyDescent="0.2">
      <c r="A24" s="73">
        <v>1</v>
      </c>
      <c r="B24" s="74" t="s">
        <v>246</v>
      </c>
      <c r="C24" s="75"/>
      <c r="D24" s="75" t="s">
        <v>247</v>
      </c>
      <c r="E24" s="76" t="s">
        <v>259</v>
      </c>
      <c r="F24" s="77"/>
      <c r="G24" s="77"/>
      <c r="H24" s="75" t="s">
        <v>235</v>
      </c>
      <c r="I24" s="78" t="s">
        <v>236</v>
      </c>
      <c r="J24" s="557"/>
      <c r="K24" s="558"/>
      <c r="L24" s="558"/>
      <c r="M24" s="558"/>
      <c r="N24" s="559"/>
      <c r="O24" s="7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</row>
    <row r="25" spans="1:30" s="82" customFormat="1" ht="25.5" hidden="1" customHeight="1" x14ac:dyDescent="0.2">
      <c r="A25" s="73">
        <v>1</v>
      </c>
      <c r="B25" s="74" t="s">
        <v>246</v>
      </c>
      <c r="C25" s="75"/>
      <c r="D25" s="75" t="s">
        <v>260</v>
      </c>
      <c r="E25" s="76" t="s">
        <v>261</v>
      </c>
      <c r="F25" s="77"/>
      <c r="G25" s="77"/>
      <c r="H25" s="75" t="s">
        <v>235</v>
      </c>
      <c r="I25" s="78" t="s">
        <v>236</v>
      </c>
      <c r="J25" s="557"/>
      <c r="K25" s="558"/>
      <c r="L25" s="558"/>
      <c r="M25" s="558"/>
      <c r="N25" s="559"/>
      <c r="O25" s="7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</row>
    <row r="26" spans="1:30" s="82" customFormat="1" ht="25.5" hidden="1" customHeight="1" x14ac:dyDescent="0.2">
      <c r="A26" s="73">
        <v>1</v>
      </c>
      <c r="B26" s="74" t="s">
        <v>246</v>
      </c>
      <c r="C26" s="75"/>
      <c r="D26" s="75" t="s">
        <v>247</v>
      </c>
      <c r="E26" s="76" t="s">
        <v>262</v>
      </c>
      <c r="F26" s="77"/>
      <c r="G26" s="77"/>
      <c r="H26" s="75" t="s">
        <v>235</v>
      </c>
      <c r="I26" s="78" t="s">
        <v>236</v>
      </c>
      <c r="J26" s="557"/>
      <c r="K26" s="558"/>
      <c r="L26" s="558"/>
      <c r="M26" s="558"/>
      <c r="N26" s="559"/>
      <c r="O26" s="72"/>
      <c r="P26" s="55"/>
      <c r="Q26" s="81"/>
      <c r="R26" s="81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</row>
    <row r="27" spans="1:30" s="82" customFormat="1" ht="25.5" hidden="1" customHeight="1" x14ac:dyDescent="0.2">
      <c r="A27" s="73">
        <v>1</v>
      </c>
      <c r="B27" s="74" t="s">
        <v>246</v>
      </c>
      <c r="C27" s="75"/>
      <c r="D27" s="75" t="s">
        <v>247</v>
      </c>
      <c r="E27" s="76" t="s">
        <v>263</v>
      </c>
      <c r="F27" s="77"/>
      <c r="G27" s="77"/>
      <c r="H27" s="75" t="s">
        <v>235</v>
      </c>
      <c r="I27" s="78" t="s">
        <v>236</v>
      </c>
      <c r="J27" s="557"/>
      <c r="K27" s="558"/>
      <c r="L27" s="558"/>
      <c r="M27" s="558"/>
      <c r="N27" s="559"/>
      <c r="O27" s="72"/>
      <c r="P27" s="55"/>
      <c r="Q27" s="81"/>
      <c r="R27" s="81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</row>
    <row r="28" spans="1:30" s="82" customFormat="1" ht="25.5" hidden="1" customHeight="1" x14ac:dyDescent="0.2">
      <c r="A28" s="73">
        <v>1</v>
      </c>
      <c r="B28" s="74" t="s">
        <v>246</v>
      </c>
      <c r="C28" s="75"/>
      <c r="D28" s="75" t="s">
        <v>260</v>
      </c>
      <c r="E28" s="76" t="s">
        <v>264</v>
      </c>
      <c r="F28" s="77"/>
      <c r="G28" s="77"/>
      <c r="H28" s="75" t="s">
        <v>235</v>
      </c>
      <c r="I28" s="78" t="s">
        <v>236</v>
      </c>
      <c r="J28" s="557"/>
      <c r="K28" s="558"/>
      <c r="L28" s="558"/>
      <c r="M28" s="558"/>
      <c r="N28" s="559"/>
      <c r="O28" s="7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</row>
    <row r="29" spans="1:30" s="82" customFormat="1" ht="25.5" hidden="1" customHeight="1" x14ac:dyDescent="0.2">
      <c r="A29" s="73">
        <v>1</v>
      </c>
      <c r="B29" s="74" t="s">
        <v>246</v>
      </c>
      <c r="C29" s="75"/>
      <c r="D29" s="75" t="s">
        <v>247</v>
      </c>
      <c r="E29" s="76" t="s">
        <v>265</v>
      </c>
      <c r="F29" s="77"/>
      <c r="G29" s="77"/>
      <c r="H29" s="75" t="s">
        <v>235</v>
      </c>
      <c r="I29" s="78" t="s">
        <v>236</v>
      </c>
      <c r="J29" s="557"/>
      <c r="K29" s="558"/>
      <c r="L29" s="558"/>
      <c r="M29" s="558"/>
      <c r="N29" s="559"/>
      <c r="O29" s="72"/>
      <c r="P29" s="55"/>
      <c r="Q29" s="81"/>
      <c r="R29" s="81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</row>
    <row r="30" spans="1:30" s="82" customFormat="1" ht="25.5" hidden="1" customHeight="1" x14ac:dyDescent="0.2">
      <c r="A30" s="73">
        <v>1</v>
      </c>
      <c r="B30" s="74" t="s">
        <v>246</v>
      </c>
      <c r="C30" s="75"/>
      <c r="D30" s="75" t="s">
        <v>247</v>
      </c>
      <c r="E30" s="76" t="s">
        <v>266</v>
      </c>
      <c r="F30" s="77"/>
      <c r="G30" s="77"/>
      <c r="H30" s="75" t="s">
        <v>235</v>
      </c>
      <c r="I30" s="78" t="s">
        <v>236</v>
      </c>
      <c r="J30" s="557"/>
      <c r="K30" s="558"/>
      <c r="L30" s="558"/>
      <c r="M30" s="558"/>
      <c r="N30" s="559"/>
      <c r="O30" s="72"/>
      <c r="P30" s="55"/>
      <c r="Q30" s="81"/>
      <c r="R30" s="81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</row>
    <row r="31" spans="1:30" s="82" customFormat="1" ht="25.5" hidden="1" customHeight="1" x14ac:dyDescent="0.2">
      <c r="A31" s="73">
        <v>1</v>
      </c>
      <c r="B31" s="74" t="s">
        <v>246</v>
      </c>
      <c r="C31" s="75"/>
      <c r="D31" s="75" t="s">
        <v>267</v>
      </c>
      <c r="E31" s="76" t="s">
        <v>268</v>
      </c>
      <c r="F31" s="77"/>
      <c r="G31" s="77"/>
      <c r="H31" s="75" t="s">
        <v>236</v>
      </c>
      <c r="I31" s="78" t="s">
        <v>236</v>
      </c>
      <c r="J31" s="557"/>
      <c r="K31" s="558"/>
      <c r="L31" s="558"/>
      <c r="M31" s="558"/>
      <c r="N31" s="559"/>
      <c r="O31" s="7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</row>
    <row r="32" spans="1:30" s="82" customFormat="1" ht="25.5" hidden="1" customHeight="1" x14ac:dyDescent="0.2">
      <c r="A32" s="73">
        <v>1</v>
      </c>
      <c r="B32" s="74" t="s">
        <v>246</v>
      </c>
      <c r="C32" s="75"/>
      <c r="D32" s="75" t="s">
        <v>267</v>
      </c>
      <c r="E32" s="76" t="s">
        <v>269</v>
      </c>
      <c r="F32" s="77"/>
      <c r="G32" s="77"/>
      <c r="H32" s="75" t="s">
        <v>236</v>
      </c>
      <c r="I32" s="78" t="s">
        <v>236</v>
      </c>
      <c r="J32" s="557"/>
      <c r="K32" s="558"/>
      <c r="L32" s="558"/>
      <c r="M32" s="558"/>
      <c r="N32" s="559"/>
      <c r="O32" s="7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</row>
    <row r="33" spans="1:30" s="82" customFormat="1" ht="25.5" hidden="1" customHeight="1" x14ac:dyDescent="0.2">
      <c r="A33" s="73">
        <v>1</v>
      </c>
      <c r="B33" s="74" t="s">
        <v>246</v>
      </c>
      <c r="C33" s="75"/>
      <c r="D33" s="75" t="s">
        <v>267</v>
      </c>
      <c r="E33" s="76" t="s">
        <v>270</v>
      </c>
      <c r="F33" s="77"/>
      <c r="G33" s="77"/>
      <c r="H33" s="75" t="s">
        <v>236</v>
      </c>
      <c r="I33" s="78" t="s">
        <v>236</v>
      </c>
      <c r="J33" s="557"/>
      <c r="K33" s="558"/>
      <c r="L33" s="558"/>
      <c r="M33" s="558"/>
      <c r="N33" s="559"/>
      <c r="O33" s="7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</row>
    <row r="34" spans="1:30" s="82" customFormat="1" ht="25.5" hidden="1" customHeight="1" x14ac:dyDescent="0.2">
      <c r="A34" s="73">
        <v>1</v>
      </c>
      <c r="B34" s="74" t="s">
        <v>246</v>
      </c>
      <c r="C34" s="75"/>
      <c r="D34" s="75" t="s">
        <v>267</v>
      </c>
      <c r="E34" s="76" t="s">
        <v>271</v>
      </c>
      <c r="F34" s="77"/>
      <c r="G34" s="77"/>
      <c r="H34" s="75" t="s">
        <v>236</v>
      </c>
      <c r="I34" s="78" t="s">
        <v>236</v>
      </c>
      <c r="J34" s="557"/>
      <c r="K34" s="558"/>
      <c r="L34" s="558"/>
      <c r="M34" s="558"/>
      <c r="N34" s="559"/>
      <c r="O34" s="7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</row>
    <row r="35" spans="1:30" s="82" customFormat="1" ht="25.5" hidden="1" customHeight="1" x14ac:dyDescent="0.2">
      <c r="A35" s="73">
        <v>1</v>
      </c>
      <c r="B35" s="74" t="s">
        <v>246</v>
      </c>
      <c r="C35" s="75"/>
      <c r="D35" s="75" t="s">
        <v>267</v>
      </c>
      <c r="E35" s="76" t="s">
        <v>272</v>
      </c>
      <c r="F35" s="77"/>
      <c r="G35" s="77"/>
      <c r="H35" s="75" t="s">
        <v>236</v>
      </c>
      <c r="I35" s="78" t="s">
        <v>236</v>
      </c>
      <c r="J35" s="557"/>
      <c r="K35" s="558"/>
      <c r="L35" s="558"/>
      <c r="M35" s="558"/>
      <c r="N35" s="559"/>
      <c r="O35" s="7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</row>
    <row r="36" spans="1:30" s="82" customFormat="1" ht="25.5" hidden="1" customHeight="1" x14ac:dyDescent="0.2">
      <c r="A36" s="73">
        <v>1</v>
      </c>
      <c r="B36" s="74" t="s">
        <v>246</v>
      </c>
      <c r="C36" s="75"/>
      <c r="D36" s="75" t="s">
        <v>267</v>
      </c>
      <c r="E36" s="76" t="s">
        <v>273</v>
      </c>
      <c r="F36" s="77"/>
      <c r="G36" s="77"/>
      <c r="H36" s="75" t="s">
        <v>236</v>
      </c>
      <c r="I36" s="78" t="s">
        <v>236</v>
      </c>
      <c r="J36" s="557"/>
      <c r="K36" s="558"/>
      <c r="L36" s="558"/>
      <c r="M36" s="558"/>
      <c r="N36" s="559"/>
      <c r="O36" s="72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spans="1:30" s="82" customFormat="1" ht="25.5" hidden="1" customHeight="1" x14ac:dyDescent="0.2">
      <c r="A37" s="73">
        <v>3</v>
      </c>
      <c r="B37" s="74" t="s">
        <v>246</v>
      </c>
      <c r="C37" s="75"/>
      <c r="D37" s="75" t="s">
        <v>274</v>
      </c>
      <c r="E37" s="76" t="s">
        <v>275</v>
      </c>
      <c r="F37" s="77"/>
      <c r="G37" s="77"/>
      <c r="H37" s="75" t="s">
        <v>236</v>
      </c>
      <c r="I37" s="78" t="s">
        <v>235</v>
      </c>
      <c r="J37" s="557"/>
      <c r="K37" s="558"/>
      <c r="L37" s="558"/>
      <c r="M37" s="558"/>
      <c r="N37" s="559"/>
      <c r="O37" s="72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</row>
    <row r="38" spans="1:30" s="82" customFormat="1" ht="25.5" hidden="1" customHeight="1" x14ac:dyDescent="0.2">
      <c r="A38" s="73">
        <v>3</v>
      </c>
      <c r="B38" s="74" t="s">
        <v>246</v>
      </c>
      <c r="C38" s="75"/>
      <c r="D38" s="75" t="s">
        <v>276</v>
      </c>
      <c r="E38" s="76" t="s">
        <v>277</v>
      </c>
      <c r="F38" s="77"/>
      <c r="G38" s="77"/>
      <c r="H38" s="75" t="s">
        <v>236</v>
      </c>
      <c r="I38" s="78" t="s">
        <v>235</v>
      </c>
      <c r="J38" s="557"/>
      <c r="K38" s="558"/>
      <c r="L38" s="558"/>
      <c r="M38" s="558"/>
      <c r="N38" s="559"/>
      <c r="O38" s="72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</row>
    <row r="39" spans="1:30" s="82" customFormat="1" ht="25.5" hidden="1" customHeight="1" x14ac:dyDescent="0.2">
      <c r="A39" s="73">
        <v>1</v>
      </c>
      <c r="B39" s="74" t="s">
        <v>246</v>
      </c>
      <c r="C39" s="75"/>
      <c r="D39" s="75" t="s">
        <v>276</v>
      </c>
      <c r="E39" s="76" t="s">
        <v>278</v>
      </c>
      <c r="F39" s="77"/>
      <c r="G39" s="77"/>
      <c r="H39" s="75" t="s">
        <v>236</v>
      </c>
      <c r="I39" s="78" t="s">
        <v>235</v>
      </c>
      <c r="J39" s="557"/>
      <c r="K39" s="558"/>
      <c r="L39" s="558"/>
      <c r="M39" s="558"/>
      <c r="N39" s="559"/>
      <c r="O39" s="72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</row>
    <row r="40" spans="1:30" s="82" customFormat="1" ht="25.5" hidden="1" customHeight="1" x14ac:dyDescent="0.2">
      <c r="A40" s="73">
        <v>1</v>
      </c>
      <c r="B40" s="74" t="s">
        <v>246</v>
      </c>
      <c r="C40" s="75"/>
      <c r="D40" s="75" t="s">
        <v>276</v>
      </c>
      <c r="E40" s="76" t="s">
        <v>279</v>
      </c>
      <c r="F40" s="77"/>
      <c r="G40" s="77"/>
      <c r="H40" s="75" t="s">
        <v>236</v>
      </c>
      <c r="I40" s="78" t="s">
        <v>235</v>
      </c>
      <c r="J40" s="557"/>
      <c r="K40" s="558"/>
      <c r="L40" s="558"/>
      <c r="M40" s="558"/>
      <c r="N40" s="559"/>
      <c r="O40" s="72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</row>
    <row r="41" spans="1:30" s="82" customFormat="1" ht="25.5" hidden="1" customHeight="1" x14ac:dyDescent="0.2">
      <c r="A41" s="73">
        <v>1</v>
      </c>
      <c r="B41" s="74" t="s">
        <v>246</v>
      </c>
      <c r="C41" s="75"/>
      <c r="D41" s="75" t="s">
        <v>276</v>
      </c>
      <c r="E41" s="76" t="s">
        <v>280</v>
      </c>
      <c r="F41" s="77"/>
      <c r="G41" s="77"/>
      <c r="H41" s="75" t="s">
        <v>236</v>
      </c>
      <c r="I41" s="78" t="s">
        <v>235</v>
      </c>
      <c r="J41" s="557"/>
      <c r="K41" s="558"/>
      <c r="L41" s="558"/>
      <c r="M41" s="558"/>
      <c r="N41" s="559"/>
      <c r="O41" s="72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</row>
    <row r="42" spans="1:30" s="82" customFormat="1" ht="25.5" hidden="1" customHeight="1" x14ac:dyDescent="0.2">
      <c r="A42" s="73">
        <v>1</v>
      </c>
      <c r="B42" s="74" t="s">
        <v>246</v>
      </c>
      <c r="C42" s="75"/>
      <c r="D42" s="75" t="s">
        <v>276</v>
      </c>
      <c r="E42" s="76" t="s">
        <v>281</v>
      </c>
      <c r="F42" s="77"/>
      <c r="G42" s="77"/>
      <c r="H42" s="75" t="s">
        <v>236</v>
      </c>
      <c r="I42" s="78" t="s">
        <v>235</v>
      </c>
      <c r="J42" s="557"/>
      <c r="K42" s="558"/>
      <c r="L42" s="558"/>
      <c r="M42" s="558"/>
      <c r="N42" s="559"/>
      <c r="O42" s="72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3" spans="1:30" s="82" customFormat="1" ht="25.5" hidden="1" customHeight="1" x14ac:dyDescent="0.2">
      <c r="A43" s="73">
        <v>1</v>
      </c>
      <c r="B43" s="74" t="s">
        <v>246</v>
      </c>
      <c r="C43" s="75"/>
      <c r="D43" s="75" t="s">
        <v>276</v>
      </c>
      <c r="E43" s="76" t="s">
        <v>282</v>
      </c>
      <c r="F43" s="77"/>
      <c r="G43" s="77"/>
      <c r="H43" s="75" t="s">
        <v>236</v>
      </c>
      <c r="I43" s="78" t="s">
        <v>235</v>
      </c>
      <c r="J43" s="557"/>
      <c r="K43" s="558"/>
      <c r="L43" s="558"/>
      <c r="M43" s="558"/>
      <c r="N43" s="559"/>
      <c r="O43" s="72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</row>
    <row r="44" spans="1:30" s="82" customFormat="1" ht="25.5" hidden="1" customHeight="1" x14ac:dyDescent="0.2">
      <c r="A44" s="73">
        <v>1</v>
      </c>
      <c r="B44" s="74" t="s">
        <v>246</v>
      </c>
      <c r="C44" s="75"/>
      <c r="D44" s="75" t="s">
        <v>276</v>
      </c>
      <c r="E44" s="76" t="s">
        <v>283</v>
      </c>
      <c r="F44" s="77"/>
      <c r="G44" s="77"/>
      <c r="H44" s="75" t="s">
        <v>236</v>
      </c>
      <c r="I44" s="78" t="s">
        <v>235</v>
      </c>
      <c r="J44" s="557"/>
      <c r="K44" s="558"/>
      <c r="L44" s="558"/>
      <c r="M44" s="558"/>
      <c r="N44" s="559"/>
      <c r="O44" s="72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</row>
    <row r="45" spans="1:30" s="82" customFormat="1" ht="25.5" hidden="1" customHeight="1" x14ac:dyDescent="0.2">
      <c r="A45" s="73">
        <v>1</v>
      </c>
      <c r="B45" s="74" t="s">
        <v>246</v>
      </c>
      <c r="C45" s="75"/>
      <c r="D45" s="75" t="s">
        <v>276</v>
      </c>
      <c r="E45" s="76" t="s">
        <v>284</v>
      </c>
      <c r="F45" s="77"/>
      <c r="G45" s="77"/>
      <c r="H45" s="75" t="s">
        <v>236</v>
      </c>
      <c r="I45" s="78" t="s">
        <v>235</v>
      </c>
      <c r="J45" s="557"/>
      <c r="K45" s="558"/>
      <c r="L45" s="558"/>
      <c r="M45" s="558"/>
      <c r="N45" s="559"/>
      <c r="O45" s="72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</row>
    <row r="46" spans="1:30" s="82" customFormat="1" ht="25.5" hidden="1" customHeight="1" x14ac:dyDescent="0.2">
      <c r="A46" s="73">
        <v>1</v>
      </c>
      <c r="B46" s="74" t="s">
        <v>246</v>
      </c>
      <c r="C46" s="75"/>
      <c r="D46" s="75" t="s">
        <v>276</v>
      </c>
      <c r="E46" s="76" t="s">
        <v>285</v>
      </c>
      <c r="F46" s="77"/>
      <c r="G46" s="77"/>
      <c r="H46" s="75" t="s">
        <v>236</v>
      </c>
      <c r="I46" s="78" t="s">
        <v>235</v>
      </c>
      <c r="J46" s="557"/>
      <c r="K46" s="558"/>
      <c r="L46" s="558"/>
      <c r="M46" s="558"/>
      <c r="N46" s="559"/>
      <c r="O46" s="72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</row>
    <row r="47" spans="1:30" ht="25.5" hidden="1" customHeight="1" x14ac:dyDescent="0.2">
      <c r="A47" s="73">
        <v>1</v>
      </c>
      <c r="B47" s="74" t="s">
        <v>246</v>
      </c>
      <c r="C47" s="83"/>
      <c r="D47" s="75" t="s">
        <v>276</v>
      </c>
      <c r="E47" s="76" t="s">
        <v>286</v>
      </c>
      <c r="F47" s="77"/>
      <c r="G47" s="77"/>
      <c r="H47" s="75" t="s">
        <v>236</v>
      </c>
      <c r="I47" s="78" t="s">
        <v>235</v>
      </c>
      <c r="J47" s="557"/>
      <c r="K47" s="558"/>
      <c r="L47" s="558"/>
      <c r="M47" s="558"/>
      <c r="N47" s="559"/>
      <c r="O47" s="72"/>
      <c r="P47" s="55"/>
      <c r="Q47" s="55"/>
    </row>
    <row r="48" spans="1:30" s="82" customFormat="1" ht="25.5" hidden="1" customHeight="1" x14ac:dyDescent="0.2">
      <c r="A48" s="73">
        <v>1</v>
      </c>
      <c r="B48" s="74" t="s">
        <v>246</v>
      </c>
      <c r="C48" s="75"/>
      <c r="D48" s="75" t="s">
        <v>287</v>
      </c>
      <c r="E48" s="76" t="s">
        <v>288</v>
      </c>
      <c r="F48" s="77"/>
      <c r="G48" s="77"/>
      <c r="H48" s="75" t="s">
        <v>236</v>
      </c>
      <c r="I48" s="78" t="s">
        <v>235</v>
      </c>
      <c r="J48" s="557"/>
      <c r="K48" s="558"/>
      <c r="L48" s="558"/>
      <c r="M48" s="558"/>
      <c r="N48" s="559"/>
      <c r="O48" s="72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</row>
    <row r="49" spans="1:30" s="82" customFormat="1" ht="25.5" hidden="1" customHeight="1" x14ac:dyDescent="0.2">
      <c r="A49" s="73">
        <v>1</v>
      </c>
      <c r="B49" s="74" t="s">
        <v>246</v>
      </c>
      <c r="C49" s="75"/>
      <c r="D49" s="75" t="s">
        <v>276</v>
      </c>
      <c r="E49" s="76" t="s">
        <v>289</v>
      </c>
      <c r="F49" s="77"/>
      <c r="G49" s="77"/>
      <c r="H49" s="75" t="s">
        <v>236</v>
      </c>
      <c r="I49" s="78" t="s">
        <v>235</v>
      </c>
      <c r="J49" s="557"/>
      <c r="K49" s="558"/>
      <c r="L49" s="558"/>
      <c r="M49" s="558"/>
      <c r="N49" s="559"/>
      <c r="O49" s="72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</row>
    <row r="50" spans="1:30" s="82" customFormat="1" ht="25.5" hidden="1" customHeight="1" x14ac:dyDescent="0.2">
      <c r="A50" s="73">
        <v>1</v>
      </c>
      <c r="B50" s="74" t="s">
        <v>246</v>
      </c>
      <c r="C50" s="75"/>
      <c r="D50" s="75" t="s">
        <v>276</v>
      </c>
      <c r="E50" s="76" t="s">
        <v>290</v>
      </c>
      <c r="F50" s="77"/>
      <c r="G50" s="77"/>
      <c r="H50" s="75" t="s">
        <v>236</v>
      </c>
      <c r="I50" s="78" t="s">
        <v>235</v>
      </c>
      <c r="J50" s="557"/>
      <c r="K50" s="558"/>
      <c r="L50" s="558"/>
      <c r="M50" s="558"/>
      <c r="N50" s="559"/>
      <c r="O50" s="72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</row>
    <row r="51" spans="1:30" s="82" customFormat="1" ht="25.5" hidden="1" customHeight="1" x14ac:dyDescent="0.2">
      <c r="A51" s="73">
        <v>1</v>
      </c>
      <c r="B51" s="74" t="s">
        <v>246</v>
      </c>
      <c r="C51" s="75"/>
      <c r="D51" s="75" t="s">
        <v>287</v>
      </c>
      <c r="E51" s="76" t="s">
        <v>291</v>
      </c>
      <c r="F51" s="77"/>
      <c r="G51" s="77"/>
      <c r="H51" s="75" t="s">
        <v>236</v>
      </c>
      <c r="I51" s="78" t="s">
        <v>235</v>
      </c>
      <c r="J51" s="557"/>
      <c r="K51" s="558"/>
      <c r="L51" s="558"/>
      <c r="M51" s="558"/>
      <c r="N51" s="559"/>
      <c r="O51" s="72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</row>
    <row r="52" spans="1:30" s="82" customFormat="1" ht="25.5" hidden="1" customHeight="1" x14ac:dyDescent="0.2">
      <c r="A52" s="73">
        <v>1</v>
      </c>
      <c r="B52" s="74" t="s">
        <v>246</v>
      </c>
      <c r="C52" s="75"/>
      <c r="D52" s="75" t="s">
        <v>276</v>
      </c>
      <c r="E52" s="76" t="s">
        <v>292</v>
      </c>
      <c r="F52" s="77"/>
      <c r="G52" s="77"/>
      <c r="H52" s="75" t="s">
        <v>236</v>
      </c>
      <c r="I52" s="78" t="s">
        <v>235</v>
      </c>
      <c r="J52" s="557"/>
      <c r="K52" s="558"/>
      <c r="L52" s="558"/>
      <c r="M52" s="558"/>
      <c r="N52" s="559"/>
      <c r="O52" s="72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</row>
    <row r="53" spans="1:30" s="82" customFormat="1" ht="25.5" hidden="1" customHeight="1" x14ac:dyDescent="0.2">
      <c r="A53" s="73">
        <v>1</v>
      </c>
      <c r="B53" s="74" t="s">
        <v>246</v>
      </c>
      <c r="C53" s="75"/>
      <c r="D53" s="75" t="s">
        <v>276</v>
      </c>
      <c r="E53" s="76" t="s">
        <v>293</v>
      </c>
      <c r="F53" s="77"/>
      <c r="G53" s="77"/>
      <c r="H53" s="75" t="s">
        <v>236</v>
      </c>
      <c r="I53" s="78" t="s">
        <v>235</v>
      </c>
      <c r="J53" s="557"/>
      <c r="K53" s="558"/>
      <c r="L53" s="558"/>
      <c r="M53" s="558"/>
      <c r="N53" s="559"/>
      <c r="O53" s="72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</row>
    <row r="54" spans="1:30" s="82" customFormat="1" ht="25.5" hidden="1" customHeight="1" x14ac:dyDescent="0.2">
      <c r="A54" s="73">
        <v>1</v>
      </c>
      <c r="B54" s="74" t="s">
        <v>246</v>
      </c>
      <c r="C54" s="75"/>
      <c r="D54" s="75" t="s">
        <v>294</v>
      </c>
      <c r="E54" s="76" t="s">
        <v>239</v>
      </c>
      <c r="F54" s="77"/>
      <c r="G54" s="77"/>
      <c r="H54" s="75" t="s">
        <v>235</v>
      </c>
      <c r="I54" s="78" t="s">
        <v>236</v>
      </c>
      <c r="J54" s="557"/>
      <c r="K54" s="558"/>
      <c r="L54" s="558"/>
      <c r="M54" s="558"/>
      <c r="N54" s="559"/>
      <c r="O54" s="72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</row>
    <row r="55" spans="1:30" s="82" customFormat="1" ht="25.5" hidden="1" customHeight="1" x14ac:dyDescent="0.2">
      <c r="A55" s="73">
        <v>1</v>
      </c>
      <c r="B55" s="74" t="s">
        <v>246</v>
      </c>
      <c r="C55" s="75"/>
      <c r="D55" s="75" t="s">
        <v>295</v>
      </c>
      <c r="E55" s="76" t="s">
        <v>296</v>
      </c>
      <c r="F55" s="77"/>
      <c r="G55" s="77"/>
      <c r="H55" s="75" t="s">
        <v>235</v>
      </c>
      <c r="I55" s="78" t="s">
        <v>236</v>
      </c>
      <c r="J55" s="557"/>
      <c r="K55" s="558"/>
      <c r="L55" s="558"/>
      <c r="M55" s="558"/>
      <c r="N55" s="559"/>
      <c r="O55" s="72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</row>
    <row r="56" spans="1:30" s="82" customFormat="1" ht="25.5" hidden="1" customHeight="1" x14ac:dyDescent="0.2">
      <c r="A56" s="73">
        <v>1</v>
      </c>
      <c r="B56" s="74" t="s">
        <v>246</v>
      </c>
      <c r="C56" s="75"/>
      <c r="D56" s="75" t="s">
        <v>295</v>
      </c>
      <c r="E56" s="76" t="s">
        <v>297</v>
      </c>
      <c r="F56" s="77"/>
      <c r="G56" s="77"/>
      <c r="H56" s="75" t="s">
        <v>235</v>
      </c>
      <c r="I56" s="78" t="s">
        <v>236</v>
      </c>
      <c r="J56" s="557"/>
      <c r="K56" s="558"/>
      <c r="L56" s="558"/>
      <c r="M56" s="558"/>
      <c r="N56" s="559"/>
      <c r="O56" s="72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</row>
    <row r="57" spans="1:30" s="82" customFormat="1" ht="25.5" hidden="1" customHeight="1" x14ac:dyDescent="0.2">
      <c r="A57" s="73">
        <v>1</v>
      </c>
      <c r="B57" s="74" t="s">
        <v>246</v>
      </c>
      <c r="C57" s="75"/>
      <c r="D57" s="75" t="s">
        <v>295</v>
      </c>
      <c r="E57" s="76" t="s">
        <v>298</v>
      </c>
      <c r="F57" s="77"/>
      <c r="G57" s="77"/>
      <c r="H57" s="75" t="s">
        <v>235</v>
      </c>
      <c r="I57" s="78" t="s">
        <v>236</v>
      </c>
      <c r="J57" s="557"/>
      <c r="K57" s="558"/>
      <c r="L57" s="558"/>
      <c r="M57" s="558"/>
      <c r="N57" s="559"/>
      <c r="O57" s="72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</row>
    <row r="58" spans="1:30" s="82" customFormat="1" ht="25.5" hidden="1" customHeight="1" x14ac:dyDescent="0.2">
      <c r="A58" s="73">
        <v>1</v>
      </c>
      <c r="B58" s="74" t="s">
        <v>246</v>
      </c>
      <c r="C58" s="75"/>
      <c r="D58" s="75" t="s">
        <v>295</v>
      </c>
      <c r="E58" s="76" t="s">
        <v>299</v>
      </c>
      <c r="F58" s="77"/>
      <c r="G58" s="77"/>
      <c r="H58" s="75" t="s">
        <v>235</v>
      </c>
      <c r="I58" s="78" t="s">
        <v>236</v>
      </c>
      <c r="J58" s="557"/>
      <c r="K58" s="558"/>
      <c r="L58" s="558"/>
      <c r="M58" s="558"/>
      <c r="N58" s="559"/>
      <c r="O58" s="72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</row>
    <row r="59" spans="1:30" s="82" customFormat="1" ht="25.5" hidden="1" customHeight="1" x14ac:dyDescent="0.2">
      <c r="A59" s="73">
        <v>1</v>
      </c>
      <c r="B59" s="74" t="s">
        <v>246</v>
      </c>
      <c r="C59" s="83"/>
      <c r="D59" s="75" t="s">
        <v>295</v>
      </c>
      <c r="E59" s="76" t="s">
        <v>300</v>
      </c>
      <c r="F59" s="77"/>
      <c r="G59" s="77"/>
      <c r="H59" s="75" t="s">
        <v>235</v>
      </c>
      <c r="I59" s="78" t="s">
        <v>236</v>
      </c>
      <c r="J59" s="557"/>
      <c r="K59" s="558"/>
      <c r="L59" s="558"/>
      <c r="M59" s="558"/>
      <c r="N59" s="559"/>
      <c r="O59" s="72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</row>
    <row r="60" spans="1:30" s="82" customFormat="1" ht="25.5" hidden="1" customHeight="1" x14ac:dyDescent="0.2">
      <c r="A60" s="73"/>
      <c r="B60" s="74" t="s">
        <v>246</v>
      </c>
      <c r="C60" s="75"/>
      <c r="D60" s="75" t="s">
        <v>295</v>
      </c>
      <c r="E60" s="76" t="s">
        <v>301</v>
      </c>
      <c r="F60" s="77"/>
      <c r="G60" s="77"/>
      <c r="H60" s="75" t="s">
        <v>235</v>
      </c>
      <c r="I60" s="78" t="s">
        <v>236</v>
      </c>
      <c r="J60" s="557"/>
      <c r="K60" s="558"/>
      <c r="L60" s="558"/>
      <c r="M60" s="558"/>
      <c r="N60" s="559"/>
      <c r="O60" s="72"/>
      <c r="P60" s="55"/>
      <c r="Q60" s="54"/>
      <c r="R60" s="81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</row>
    <row r="61" spans="1:30" s="82" customFormat="1" ht="25.5" hidden="1" customHeight="1" x14ac:dyDescent="0.2">
      <c r="A61" s="73"/>
      <c r="B61" s="74" t="s">
        <v>246</v>
      </c>
      <c r="C61" s="75"/>
      <c r="D61" s="75" t="s">
        <v>295</v>
      </c>
      <c r="E61" s="76" t="s">
        <v>302</v>
      </c>
      <c r="F61" s="77"/>
      <c r="G61" s="77"/>
      <c r="H61" s="75" t="s">
        <v>235</v>
      </c>
      <c r="I61" s="78" t="s">
        <v>236</v>
      </c>
      <c r="J61" s="557"/>
      <c r="K61" s="558"/>
      <c r="L61" s="558"/>
      <c r="M61" s="558"/>
      <c r="N61" s="559"/>
      <c r="O61" s="72"/>
      <c r="P61" s="55"/>
      <c r="Q61" s="54"/>
      <c r="R61" s="81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</row>
    <row r="62" spans="1:30" s="82" customFormat="1" ht="25.5" hidden="1" customHeight="1" x14ac:dyDescent="0.2">
      <c r="A62" s="73"/>
      <c r="B62" s="74" t="s">
        <v>246</v>
      </c>
      <c r="C62" s="83"/>
      <c r="D62" s="75" t="s">
        <v>303</v>
      </c>
      <c r="E62" s="76" t="s">
        <v>304</v>
      </c>
      <c r="F62" s="77"/>
      <c r="G62" s="77"/>
      <c r="H62" s="75" t="s">
        <v>235</v>
      </c>
      <c r="I62" s="78" t="s">
        <v>236</v>
      </c>
      <c r="J62" s="557"/>
      <c r="K62" s="558"/>
      <c r="L62" s="558"/>
      <c r="M62" s="558"/>
      <c r="N62" s="559"/>
      <c r="O62" s="72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</row>
    <row r="63" spans="1:30" s="82" customFormat="1" ht="25.5" hidden="1" customHeight="1" x14ac:dyDescent="0.2">
      <c r="A63" s="73"/>
      <c r="B63" s="74" t="s">
        <v>246</v>
      </c>
      <c r="C63" s="75"/>
      <c r="D63" s="75" t="s">
        <v>303</v>
      </c>
      <c r="E63" s="76" t="s">
        <v>305</v>
      </c>
      <c r="F63" s="77"/>
      <c r="G63" s="77"/>
      <c r="H63" s="75" t="s">
        <v>235</v>
      </c>
      <c r="I63" s="78" t="s">
        <v>235</v>
      </c>
      <c r="J63" s="557"/>
      <c r="K63" s="558"/>
      <c r="L63" s="558"/>
      <c r="M63" s="558"/>
      <c r="N63" s="559"/>
      <c r="O63" s="72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</row>
    <row r="64" spans="1:30" s="82" customFormat="1" ht="25.5" hidden="1" customHeight="1" x14ac:dyDescent="0.2">
      <c r="A64" s="73"/>
      <c r="B64" s="74" t="s">
        <v>246</v>
      </c>
      <c r="C64" s="75"/>
      <c r="D64" s="75" t="s">
        <v>303</v>
      </c>
      <c r="E64" s="76" t="s">
        <v>306</v>
      </c>
      <c r="F64" s="77"/>
      <c r="G64" s="77"/>
      <c r="H64" s="75" t="s">
        <v>235</v>
      </c>
      <c r="I64" s="78" t="s">
        <v>236</v>
      </c>
      <c r="J64" s="557"/>
      <c r="K64" s="558"/>
      <c r="L64" s="558"/>
      <c r="M64" s="558"/>
      <c r="N64" s="559"/>
      <c r="O64" s="72"/>
      <c r="P64" s="55"/>
      <c r="Q64" s="54"/>
      <c r="R64" s="81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</row>
    <row r="65" spans="1:30" s="82" customFormat="1" ht="25.5" hidden="1" customHeight="1" x14ac:dyDescent="0.2">
      <c r="A65" s="73"/>
      <c r="B65" s="74" t="s">
        <v>246</v>
      </c>
      <c r="C65" s="75"/>
      <c r="D65" s="75" t="s">
        <v>303</v>
      </c>
      <c r="E65" s="76" t="s">
        <v>307</v>
      </c>
      <c r="F65" s="77"/>
      <c r="G65" s="77"/>
      <c r="H65" s="75" t="s">
        <v>235</v>
      </c>
      <c r="I65" s="78" t="s">
        <v>236</v>
      </c>
      <c r="J65" s="557"/>
      <c r="K65" s="558"/>
      <c r="L65" s="558"/>
      <c r="M65" s="558"/>
      <c r="N65" s="559"/>
      <c r="O65" s="72"/>
      <c r="P65" s="55"/>
      <c r="Q65" s="54"/>
      <c r="R65" s="81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</row>
    <row r="66" spans="1:30" s="82" customFormat="1" ht="25.5" hidden="1" customHeight="1" x14ac:dyDescent="0.2">
      <c r="A66" s="73"/>
      <c r="B66" s="74" t="s">
        <v>246</v>
      </c>
      <c r="C66" s="75"/>
      <c r="D66" s="75" t="s">
        <v>308</v>
      </c>
      <c r="E66" s="76" t="s">
        <v>309</v>
      </c>
      <c r="F66" s="77"/>
      <c r="G66" s="77"/>
      <c r="H66" s="75" t="s">
        <v>235</v>
      </c>
      <c r="I66" s="78" t="s">
        <v>236</v>
      </c>
      <c r="J66" s="557"/>
      <c r="K66" s="558"/>
      <c r="L66" s="558"/>
      <c r="M66" s="558"/>
      <c r="N66" s="559"/>
      <c r="O66" s="72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</row>
    <row r="67" spans="1:30" s="82" customFormat="1" ht="25.5" hidden="1" customHeight="1" x14ac:dyDescent="0.2">
      <c r="A67" s="73"/>
      <c r="B67" s="74" t="s">
        <v>246</v>
      </c>
      <c r="C67" s="75"/>
      <c r="D67" s="75" t="s">
        <v>310</v>
      </c>
      <c r="E67" s="76" t="s">
        <v>311</v>
      </c>
      <c r="F67" s="77"/>
      <c r="G67" s="77"/>
      <c r="H67" s="75" t="s">
        <v>235</v>
      </c>
      <c r="I67" s="78" t="s">
        <v>236</v>
      </c>
      <c r="J67" s="557"/>
      <c r="K67" s="558"/>
      <c r="L67" s="558"/>
      <c r="M67" s="558"/>
      <c r="N67" s="559"/>
      <c r="O67" s="72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</row>
    <row r="68" spans="1:30" s="82" customFormat="1" ht="25.5" hidden="1" customHeight="1" x14ac:dyDescent="0.2">
      <c r="A68" s="73"/>
      <c r="B68" s="74" t="s">
        <v>246</v>
      </c>
      <c r="C68" s="75"/>
      <c r="D68" s="75" t="s">
        <v>310</v>
      </c>
      <c r="E68" s="76" t="s">
        <v>312</v>
      </c>
      <c r="F68" s="77"/>
      <c r="G68" s="77"/>
      <c r="H68" s="75" t="s">
        <v>235</v>
      </c>
      <c r="I68" s="78" t="s">
        <v>236</v>
      </c>
      <c r="J68" s="557"/>
      <c r="K68" s="558"/>
      <c r="L68" s="558"/>
      <c r="M68" s="558"/>
      <c r="N68" s="559"/>
      <c r="O68" s="72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</row>
    <row r="69" spans="1:30" s="82" customFormat="1" ht="25.5" hidden="1" customHeight="1" x14ac:dyDescent="0.2">
      <c r="A69" s="73"/>
      <c r="B69" s="74" t="s">
        <v>246</v>
      </c>
      <c r="C69" s="75"/>
      <c r="D69" s="75" t="s">
        <v>313</v>
      </c>
      <c r="E69" s="76" t="s">
        <v>314</v>
      </c>
      <c r="F69" s="77"/>
      <c r="G69" s="77"/>
      <c r="H69" s="75" t="s">
        <v>235</v>
      </c>
      <c r="I69" s="78" t="s">
        <v>236</v>
      </c>
      <c r="J69" s="557"/>
      <c r="K69" s="558"/>
      <c r="L69" s="558"/>
      <c r="M69" s="558"/>
      <c r="N69" s="559"/>
      <c r="O69" s="72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</row>
    <row r="70" spans="1:30" s="82" customFormat="1" ht="25.5" hidden="1" customHeight="1" x14ac:dyDescent="0.2">
      <c r="A70" s="73"/>
      <c r="B70" s="74" t="s">
        <v>246</v>
      </c>
      <c r="C70" s="75"/>
      <c r="D70" s="75" t="s">
        <v>313</v>
      </c>
      <c r="E70" s="76" t="s">
        <v>315</v>
      </c>
      <c r="F70" s="77"/>
      <c r="G70" s="77"/>
      <c r="H70" s="75" t="s">
        <v>235</v>
      </c>
      <c r="I70" s="78" t="s">
        <v>236</v>
      </c>
      <c r="J70" s="557"/>
      <c r="K70" s="558"/>
      <c r="L70" s="558"/>
      <c r="M70" s="558"/>
      <c r="N70" s="559"/>
      <c r="O70" s="72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</row>
    <row r="71" spans="1:30" s="82" customFormat="1" ht="25.5" hidden="1" customHeight="1" x14ac:dyDescent="0.2">
      <c r="A71" s="73"/>
      <c r="B71" s="74" t="s">
        <v>246</v>
      </c>
      <c r="C71" s="75"/>
      <c r="D71" s="75" t="s">
        <v>313</v>
      </c>
      <c r="E71" s="76" t="s">
        <v>316</v>
      </c>
      <c r="F71" s="77"/>
      <c r="G71" s="77"/>
      <c r="H71" s="75" t="s">
        <v>235</v>
      </c>
      <c r="I71" s="78" t="s">
        <v>236</v>
      </c>
      <c r="J71" s="557"/>
      <c r="K71" s="558"/>
      <c r="L71" s="558"/>
      <c r="M71" s="558"/>
      <c r="N71" s="559"/>
      <c r="O71" s="72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</row>
    <row r="72" spans="1:30" s="82" customFormat="1" ht="25.5" hidden="1" customHeight="1" x14ac:dyDescent="0.2">
      <c r="A72" s="73"/>
      <c r="B72" s="74" t="s">
        <v>246</v>
      </c>
      <c r="C72" s="75"/>
      <c r="D72" s="75" t="s">
        <v>313</v>
      </c>
      <c r="E72" s="76" t="s">
        <v>317</v>
      </c>
      <c r="F72" s="77"/>
      <c r="G72" s="77"/>
      <c r="H72" s="75" t="s">
        <v>235</v>
      </c>
      <c r="I72" s="78" t="s">
        <v>236</v>
      </c>
      <c r="J72" s="557"/>
      <c r="K72" s="558"/>
      <c r="L72" s="558"/>
      <c r="M72" s="558"/>
      <c r="N72" s="559"/>
      <c r="O72" s="72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</row>
    <row r="73" spans="1:30" s="82" customFormat="1" ht="25.5" hidden="1" customHeight="1" x14ac:dyDescent="0.2">
      <c r="A73" s="73"/>
      <c r="B73" s="74" t="s">
        <v>246</v>
      </c>
      <c r="C73" s="75"/>
      <c r="D73" s="75" t="s">
        <v>313</v>
      </c>
      <c r="E73" s="76" t="s">
        <v>318</v>
      </c>
      <c r="F73" s="77"/>
      <c r="G73" s="77"/>
      <c r="H73" s="75" t="s">
        <v>235</v>
      </c>
      <c r="I73" s="78" t="s">
        <v>236</v>
      </c>
      <c r="J73" s="557"/>
      <c r="K73" s="558"/>
      <c r="L73" s="558"/>
      <c r="M73" s="558"/>
      <c r="N73" s="559"/>
      <c r="O73" s="72"/>
      <c r="P73" s="55"/>
      <c r="Q73" s="54"/>
      <c r="R73" s="81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</row>
    <row r="74" spans="1:30" s="82" customFormat="1" ht="25.5" hidden="1" customHeight="1" x14ac:dyDescent="0.2">
      <c r="A74" s="73"/>
      <c r="B74" s="74" t="s">
        <v>246</v>
      </c>
      <c r="C74" s="75"/>
      <c r="D74" s="75" t="s">
        <v>319</v>
      </c>
      <c r="E74" s="76" t="s">
        <v>320</v>
      </c>
      <c r="F74" s="77"/>
      <c r="G74" s="77"/>
      <c r="H74" s="75" t="s">
        <v>235</v>
      </c>
      <c r="I74" s="78" t="s">
        <v>236</v>
      </c>
      <c r="J74" s="557"/>
      <c r="K74" s="558"/>
      <c r="L74" s="558"/>
      <c r="M74" s="558"/>
      <c r="N74" s="559"/>
      <c r="O74" s="72"/>
      <c r="P74" s="55"/>
      <c r="Q74" s="54"/>
      <c r="R74" s="81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</row>
    <row r="75" spans="1:30" s="82" customFormat="1" ht="25.5" hidden="1" customHeight="1" x14ac:dyDescent="0.2">
      <c r="A75" s="73"/>
      <c r="B75" s="74" t="s">
        <v>246</v>
      </c>
      <c r="C75" s="75"/>
      <c r="D75" s="75" t="s">
        <v>313</v>
      </c>
      <c r="E75" s="76" t="s">
        <v>321</v>
      </c>
      <c r="F75" s="77"/>
      <c r="G75" s="77"/>
      <c r="H75" s="75" t="s">
        <v>235</v>
      </c>
      <c r="I75" s="78" t="s">
        <v>236</v>
      </c>
      <c r="J75" s="557"/>
      <c r="K75" s="558"/>
      <c r="L75" s="558"/>
      <c r="M75" s="558"/>
      <c r="N75" s="559"/>
      <c r="O75" s="72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</row>
    <row r="76" spans="1:30" s="82" customFormat="1" ht="25.5" hidden="1" customHeight="1" x14ac:dyDescent="0.2">
      <c r="A76" s="73"/>
      <c r="B76" s="74" t="s">
        <v>246</v>
      </c>
      <c r="C76" s="75"/>
      <c r="D76" s="75" t="s">
        <v>322</v>
      </c>
      <c r="E76" s="76" t="s">
        <v>323</v>
      </c>
      <c r="F76" s="77"/>
      <c r="G76" s="77"/>
      <c r="H76" s="75" t="s">
        <v>236</v>
      </c>
      <c r="I76" s="78" t="s">
        <v>236</v>
      </c>
      <c r="J76" s="557"/>
      <c r="K76" s="558"/>
      <c r="L76" s="558"/>
      <c r="M76" s="558"/>
      <c r="N76" s="559"/>
      <c r="O76" s="72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</row>
    <row r="77" spans="1:30" s="82" customFormat="1" ht="25.5" hidden="1" customHeight="1" x14ac:dyDescent="0.2">
      <c r="A77" s="73"/>
      <c r="B77" s="74" t="s">
        <v>246</v>
      </c>
      <c r="C77" s="75"/>
      <c r="D77" s="75" t="s">
        <v>313</v>
      </c>
      <c r="E77" s="76" t="s">
        <v>324</v>
      </c>
      <c r="F77" s="77"/>
      <c r="G77" s="77"/>
      <c r="H77" s="75" t="s">
        <v>235</v>
      </c>
      <c r="I77" s="78" t="s">
        <v>236</v>
      </c>
      <c r="J77" s="557"/>
      <c r="K77" s="558"/>
      <c r="L77" s="558"/>
      <c r="M77" s="558"/>
      <c r="N77" s="559"/>
      <c r="O77" s="72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spans="1:30" s="82" customFormat="1" ht="25.5" hidden="1" customHeight="1" x14ac:dyDescent="0.2">
      <c r="A78" s="73"/>
      <c r="B78" s="74" t="s">
        <v>246</v>
      </c>
      <c r="C78" s="75"/>
      <c r="D78" s="75" t="s">
        <v>313</v>
      </c>
      <c r="E78" s="76" t="s">
        <v>325</v>
      </c>
      <c r="F78" s="77"/>
      <c r="G78" s="77"/>
      <c r="H78" s="75" t="s">
        <v>235</v>
      </c>
      <c r="I78" s="78" t="s">
        <v>236</v>
      </c>
      <c r="J78" s="557"/>
      <c r="K78" s="558"/>
      <c r="L78" s="558"/>
      <c r="M78" s="558"/>
      <c r="N78" s="559"/>
      <c r="O78" s="72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</row>
    <row r="79" spans="1:30" s="82" customFormat="1" ht="25.5" hidden="1" customHeight="1" x14ac:dyDescent="0.2">
      <c r="A79" s="73"/>
      <c r="B79" s="74" t="s">
        <v>246</v>
      </c>
      <c r="C79" s="75"/>
      <c r="D79" s="75" t="s">
        <v>313</v>
      </c>
      <c r="E79" s="76" t="s">
        <v>326</v>
      </c>
      <c r="F79" s="77"/>
      <c r="G79" s="77"/>
      <c r="H79" s="75" t="s">
        <v>235</v>
      </c>
      <c r="I79" s="78" t="s">
        <v>236</v>
      </c>
      <c r="J79" s="557"/>
      <c r="K79" s="558"/>
      <c r="L79" s="558"/>
      <c r="M79" s="558"/>
      <c r="N79" s="559"/>
      <c r="O79" s="72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</row>
    <row r="80" spans="1:30" s="82" customFormat="1" ht="25.5" hidden="1" customHeight="1" x14ac:dyDescent="0.2">
      <c r="A80" s="73"/>
      <c r="B80" s="74" t="s">
        <v>246</v>
      </c>
      <c r="C80" s="75"/>
      <c r="D80" s="75" t="s">
        <v>313</v>
      </c>
      <c r="E80" s="76" t="s">
        <v>327</v>
      </c>
      <c r="F80" s="77"/>
      <c r="G80" s="77"/>
      <c r="H80" s="75" t="s">
        <v>235</v>
      </c>
      <c r="I80" s="78" t="s">
        <v>236</v>
      </c>
      <c r="J80" s="557"/>
      <c r="K80" s="558"/>
      <c r="L80" s="558"/>
      <c r="M80" s="558"/>
      <c r="N80" s="559"/>
      <c r="O80" s="72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 s="82" customFormat="1" ht="25.5" hidden="1" customHeight="1" x14ac:dyDescent="0.2">
      <c r="A81" s="73"/>
      <c r="B81" s="74" t="s">
        <v>246</v>
      </c>
      <c r="C81" s="75"/>
      <c r="D81" s="75" t="s">
        <v>319</v>
      </c>
      <c r="E81" s="76" t="s">
        <v>328</v>
      </c>
      <c r="F81" s="77"/>
      <c r="G81" s="77"/>
      <c r="H81" s="75" t="s">
        <v>235</v>
      </c>
      <c r="I81" s="78" t="s">
        <v>236</v>
      </c>
      <c r="J81" s="557"/>
      <c r="K81" s="558"/>
      <c r="L81" s="558"/>
      <c r="M81" s="558"/>
      <c r="N81" s="559"/>
      <c r="O81" s="72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 s="82" customFormat="1" ht="25.5" hidden="1" customHeight="1" x14ac:dyDescent="0.2">
      <c r="A82" s="73"/>
      <c r="B82" s="74" t="s">
        <v>246</v>
      </c>
      <c r="C82" s="75"/>
      <c r="D82" s="75" t="s">
        <v>322</v>
      </c>
      <c r="E82" s="76" t="s">
        <v>329</v>
      </c>
      <c r="F82" s="77"/>
      <c r="G82" s="77"/>
      <c r="H82" s="75" t="s">
        <v>236</v>
      </c>
      <c r="I82" s="78" t="s">
        <v>236</v>
      </c>
      <c r="J82" s="557"/>
      <c r="K82" s="558"/>
      <c r="L82" s="558"/>
      <c r="M82" s="558"/>
      <c r="N82" s="559"/>
      <c r="O82" s="72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 s="82" customFormat="1" ht="25.5" hidden="1" customHeight="1" x14ac:dyDescent="0.2">
      <c r="A83" s="73"/>
      <c r="B83" s="74" t="s">
        <v>246</v>
      </c>
      <c r="C83" s="75"/>
      <c r="D83" s="75" t="s">
        <v>322</v>
      </c>
      <c r="E83" s="76" t="s">
        <v>330</v>
      </c>
      <c r="F83" s="77"/>
      <c r="G83" s="77"/>
      <c r="H83" s="75" t="s">
        <v>236</v>
      </c>
      <c r="I83" s="78" t="s">
        <v>236</v>
      </c>
      <c r="J83" s="557"/>
      <c r="K83" s="558"/>
      <c r="L83" s="558"/>
      <c r="M83" s="558"/>
      <c r="N83" s="559"/>
      <c r="O83" s="72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</row>
    <row r="84" spans="1:30" s="82" customFormat="1" ht="25.5" hidden="1" customHeight="1" x14ac:dyDescent="0.2">
      <c r="A84" s="73"/>
      <c r="B84" s="74" t="s">
        <v>246</v>
      </c>
      <c r="C84" s="75"/>
      <c r="D84" s="75" t="s">
        <v>331</v>
      </c>
      <c r="E84" s="76" t="s">
        <v>332</v>
      </c>
      <c r="F84" s="77"/>
      <c r="G84" s="77"/>
      <c r="H84" s="75" t="s">
        <v>236</v>
      </c>
      <c r="I84" s="78" t="s">
        <v>236</v>
      </c>
      <c r="J84" s="557"/>
      <c r="K84" s="558"/>
      <c r="L84" s="558"/>
      <c r="M84" s="558"/>
      <c r="N84" s="559"/>
      <c r="O84" s="72"/>
      <c r="P84" s="55"/>
      <c r="Q84" s="54"/>
      <c r="R84" s="81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</row>
    <row r="85" spans="1:30" s="82" customFormat="1" ht="25.5" hidden="1" customHeight="1" x14ac:dyDescent="0.2">
      <c r="A85" s="73"/>
      <c r="B85" s="74" t="s">
        <v>246</v>
      </c>
      <c r="C85" s="75"/>
      <c r="D85" s="75" t="s">
        <v>331</v>
      </c>
      <c r="E85" s="76" t="s">
        <v>333</v>
      </c>
      <c r="F85" s="77"/>
      <c r="G85" s="77"/>
      <c r="H85" s="75" t="s">
        <v>236</v>
      </c>
      <c r="I85" s="78" t="s">
        <v>236</v>
      </c>
      <c r="J85" s="557"/>
      <c r="K85" s="558"/>
      <c r="L85" s="558"/>
      <c r="M85" s="558"/>
      <c r="N85" s="559"/>
      <c r="O85" s="72"/>
      <c r="P85" s="55"/>
      <c r="Q85" s="54"/>
      <c r="R85" s="81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 s="82" customFormat="1" ht="25.5" hidden="1" customHeight="1" x14ac:dyDescent="0.2">
      <c r="A86" s="73"/>
      <c r="B86" s="74" t="s">
        <v>246</v>
      </c>
      <c r="C86" s="75"/>
      <c r="D86" s="75" t="s">
        <v>334</v>
      </c>
      <c r="E86" s="84" t="s">
        <v>335</v>
      </c>
      <c r="F86" s="77"/>
      <c r="G86" s="77"/>
      <c r="H86" s="75" t="s">
        <v>236</v>
      </c>
      <c r="I86" s="78" t="s">
        <v>236</v>
      </c>
      <c r="J86" s="557"/>
      <c r="K86" s="558"/>
      <c r="L86" s="558"/>
      <c r="M86" s="558"/>
      <c r="N86" s="559"/>
      <c r="O86" s="72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 s="82" customFormat="1" ht="25.5" hidden="1" customHeight="1" x14ac:dyDescent="0.2">
      <c r="A87" s="73"/>
      <c r="B87" s="74" t="s">
        <v>246</v>
      </c>
      <c r="C87" s="75"/>
      <c r="D87" s="75" t="s">
        <v>336</v>
      </c>
      <c r="E87" s="76" t="s">
        <v>337</v>
      </c>
      <c r="F87" s="77"/>
      <c r="G87" s="77"/>
      <c r="H87" s="75" t="s">
        <v>235</v>
      </c>
      <c r="I87" s="78" t="s">
        <v>235</v>
      </c>
      <c r="J87" s="557"/>
      <c r="K87" s="558"/>
      <c r="L87" s="558"/>
      <c r="M87" s="558"/>
      <c r="N87" s="559"/>
      <c r="O87" s="72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</row>
    <row r="88" spans="1:30" s="82" customFormat="1" ht="25.5" hidden="1" customHeight="1" x14ac:dyDescent="0.2">
      <c r="A88" s="73"/>
      <c r="B88" s="74" t="s">
        <v>246</v>
      </c>
      <c r="C88" s="75"/>
      <c r="D88" s="75" t="s">
        <v>331</v>
      </c>
      <c r="E88" s="76" t="s">
        <v>338</v>
      </c>
      <c r="F88" s="77"/>
      <c r="G88" s="77"/>
      <c r="H88" s="75" t="s">
        <v>236</v>
      </c>
      <c r="I88" s="78" t="s">
        <v>236</v>
      </c>
      <c r="J88" s="557"/>
      <c r="K88" s="558"/>
      <c r="L88" s="558"/>
      <c r="M88" s="558"/>
      <c r="N88" s="559"/>
      <c r="O88" s="72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</row>
    <row r="89" spans="1:30" s="82" customFormat="1" ht="25.5" hidden="1" customHeight="1" x14ac:dyDescent="0.2">
      <c r="A89" s="73"/>
      <c r="B89" s="74" t="s">
        <v>246</v>
      </c>
      <c r="C89" s="75"/>
      <c r="D89" s="75" t="s">
        <v>331</v>
      </c>
      <c r="E89" s="76" t="s">
        <v>339</v>
      </c>
      <c r="F89" s="77"/>
      <c r="G89" s="77"/>
      <c r="H89" s="75" t="s">
        <v>236</v>
      </c>
      <c r="I89" s="78" t="s">
        <v>236</v>
      </c>
      <c r="J89" s="557"/>
      <c r="K89" s="558"/>
      <c r="L89" s="558"/>
      <c r="M89" s="558"/>
      <c r="N89" s="559"/>
      <c r="O89" s="72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</row>
    <row r="90" spans="1:30" s="82" customFormat="1" ht="25.5" hidden="1" customHeight="1" x14ac:dyDescent="0.2">
      <c r="A90" s="73"/>
      <c r="B90" s="74" t="s">
        <v>246</v>
      </c>
      <c r="C90" s="75"/>
      <c r="D90" s="75" t="s">
        <v>340</v>
      </c>
      <c r="E90" s="76" t="s">
        <v>341</v>
      </c>
      <c r="F90" s="77"/>
      <c r="G90" s="77"/>
      <c r="H90" s="75" t="s">
        <v>236</v>
      </c>
      <c r="I90" s="78" t="s">
        <v>236</v>
      </c>
      <c r="J90" s="557"/>
      <c r="K90" s="558"/>
      <c r="L90" s="558"/>
      <c r="M90" s="558"/>
      <c r="N90" s="559"/>
      <c r="O90" s="72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</row>
    <row r="91" spans="1:30" s="82" customFormat="1" ht="25.5" hidden="1" customHeight="1" x14ac:dyDescent="0.2">
      <c r="A91" s="73"/>
      <c r="B91" s="74" t="s">
        <v>246</v>
      </c>
      <c r="C91" s="75"/>
      <c r="D91" s="75" t="s">
        <v>342</v>
      </c>
      <c r="E91" s="76" t="s">
        <v>343</v>
      </c>
      <c r="F91" s="77"/>
      <c r="G91" s="77"/>
      <c r="H91" s="75" t="s">
        <v>236</v>
      </c>
      <c r="I91" s="78" t="s">
        <v>236</v>
      </c>
      <c r="J91" s="557"/>
      <c r="K91" s="558"/>
      <c r="L91" s="558"/>
      <c r="M91" s="558"/>
      <c r="N91" s="559"/>
      <c r="O91" s="72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</row>
    <row r="92" spans="1:30" s="82" customFormat="1" ht="25.5" hidden="1" customHeight="1" x14ac:dyDescent="0.2">
      <c r="A92" s="73"/>
      <c r="B92" s="74" t="s">
        <v>246</v>
      </c>
      <c r="C92" s="75"/>
      <c r="D92" s="75" t="s">
        <v>344</v>
      </c>
      <c r="E92" s="76" t="s">
        <v>345</v>
      </c>
      <c r="F92" s="77"/>
      <c r="G92" s="77"/>
      <c r="H92" s="75" t="s">
        <v>236</v>
      </c>
      <c r="I92" s="78" t="s">
        <v>236</v>
      </c>
      <c r="J92" s="557"/>
      <c r="K92" s="558"/>
      <c r="L92" s="558"/>
      <c r="M92" s="558"/>
      <c r="N92" s="559"/>
      <c r="O92" s="72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</row>
    <row r="93" spans="1:30" s="82" customFormat="1" ht="25.5" hidden="1" customHeight="1" x14ac:dyDescent="0.2">
      <c r="A93" s="73"/>
      <c r="B93" s="74" t="s">
        <v>246</v>
      </c>
      <c r="C93" s="75"/>
      <c r="D93" s="75" t="s">
        <v>346</v>
      </c>
      <c r="E93" s="76" t="s">
        <v>347</v>
      </c>
      <c r="F93" s="77"/>
      <c r="G93" s="77"/>
      <c r="H93" s="75" t="s">
        <v>236</v>
      </c>
      <c r="I93" s="78" t="s">
        <v>236</v>
      </c>
      <c r="J93" s="557"/>
      <c r="K93" s="558"/>
      <c r="L93" s="558"/>
      <c r="M93" s="558"/>
      <c r="N93" s="559"/>
      <c r="O93" s="72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</row>
    <row r="94" spans="1:30" s="82" customFormat="1" ht="25.5" hidden="1" customHeight="1" x14ac:dyDescent="0.2">
      <c r="A94" s="73"/>
      <c r="B94" s="74" t="s">
        <v>246</v>
      </c>
      <c r="C94" s="75"/>
      <c r="D94" s="75" t="s">
        <v>348</v>
      </c>
      <c r="E94" s="76" t="s">
        <v>349</v>
      </c>
      <c r="F94" s="77"/>
      <c r="G94" s="77"/>
      <c r="H94" s="75" t="s">
        <v>236</v>
      </c>
      <c r="I94" s="78" t="s">
        <v>236</v>
      </c>
      <c r="J94" s="557"/>
      <c r="K94" s="558"/>
      <c r="L94" s="558"/>
      <c r="M94" s="558"/>
      <c r="N94" s="559"/>
      <c r="O94" s="72"/>
      <c r="P94" s="55"/>
      <c r="Q94" s="54"/>
      <c r="R94" s="81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</row>
    <row r="95" spans="1:30" s="82" customFormat="1" ht="25.5" hidden="1" customHeight="1" x14ac:dyDescent="0.2">
      <c r="A95" s="73"/>
      <c r="B95" s="74" t="s">
        <v>246</v>
      </c>
      <c r="C95" s="75"/>
      <c r="D95" s="75" t="s">
        <v>350</v>
      </c>
      <c r="E95" s="76" t="s">
        <v>351</v>
      </c>
      <c r="F95" s="77"/>
      <c r="G95" s="77"/>
      <c r="H95" s="75" t="s">
        <v>236</v>
      </c>
      <c r="I95" s="78" t="s">
        <v>236</v>
      </c>
      <c r="J95" s="557"/>
      <c r="K95" s="558"/>
      <c r="L95" s="558"/>
      <c r="M95" s="558"/>
      <c r="N95" s="559"/>
      <c r="O95" s="72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</row>
    <row r="96" spans="1:30" s="82" customFormat="1" ht="25.5" hidden="1" customHeight="1" x14ac:dyDescent="0.2">
      <c r="A96" s="73"/>
      <c r="B96" s="74" t="s">
        <v>246</v>
      </c>
      <c r="C96" s="75"/>
      <c r="D96" s="75" t="s">
        <v>352</v>
      </c>
      <c r="E96" s="85" t="s">
        <v>353</v>
      </c>
      <c r="F96" s="77"/>
      <c r="G96" s="77"/>
      <c r="H96" s="75" t="s">
        <v>236</v>
      </c>
      <c r="I96" s="78" t="s">
        <v>236</v>
      </c>
      <c r="J96" s="557"/>
      <c r="K96" s="558"/>
      <c r="L96" s="558"/>
      <c r="M96" s="558"/>
      <c r="N96" s="559"/>
      <c r="O96" s="72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</row>
    <row r="97" spans="1:30" s="82" customFormat="1" ht="25.5" hidden="1" customHeight="1" x14ac:dyDescent="0.2">
      <c r="A97" s="73"/>
      <c r="B97" s="74" t="s">
        <v>246</v>
      </c>
      <c r="C97" s="75"/>
      <c r="D97" s="75" t="s">
        <v>354</v>
      </c>
      <c r="E97" s="85" t="s">
        <v>355</v>
      </c>
      <c r="F97" s="77"/>
      <c r="G97" s="77"/>
      <c r="H97" s="75" t="s">
        <v>236</v>
      </c>
      <c r="I97" s="78" t="s">
        <v>236</v>
      </c>
      <c r="J97" s="557"/>
      <c r="K97" s="558"/>
      <c r="L97" s="558"/>
      <c r="M97" s="558"/>
      <c r="N97" s="559"/>
      <c r="O97" s="72"/>
      <c r="P97" s="55"/>
      <c r="Q97" s="54"/>
      <c r="R97" s="81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</row>
    <row r="98" spans="1:30" s="82" customFormat="1" ht="25.5" hidden="1" customHeight="1" x14ac:dyDescent="0.2">
      <c r="A98" s="73"/>
      <c r="B98" s="74" t="s">
        <v>246</v>
      </c>
      <c r="C98" s="83"/>
      <c r="D98" s="75" t="s">
        <v>356</v>
      </c>
      <c r="E98" s="76" t="s">
        <v>357</v>
      </c>
      <c r="F98" s="86"/>
      <c r="G98" s="86"/>
      <c r="H98" s="75" t="s">
        <v>236</v>
      </c>
      <c r="I98" s="78" t="s">
        <v>236</v>
      </c>
      <c r="J98" s="557"/>
      <c r="K98" s="558"/>
      <c r="L98" s="558"/>
      <c r="M98" s="558"/>
      <c r="N98" s="559"/>
      <c r="O98" s="72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</row>
    <row r="99" spans="1:30" s="82" customFormat="1" ht="25.5" hidden="1" customHeight="1" x14ac:dyDescent="0.2">
      <c r="A99" s="73"/>
      <c r="B99" s="74" t="s">
        <v>246</v>
      </c>
      <c r="C99" s="75"/>
      <c r="D99" s="75" t="s">
        <v>358</v>
      </c>
      <c r="E99" s="85" t="s">
        <v>359</v>
      </c>
      <c r="F99" s="77"/>
      <c r="G99" s="77"/>
      <c r="H99" s="75" t="s">
        <v>236</v>
      </c>
      <c r="I99" s="78" t="s">
        <v>236</v>
      </c>
      <c r="J99" s="557"/>
      <c r="K99" s="558"/>
      <c r="L99" s="558"/>
      <c r="M99" s="558"/>
      <c r="N99" s="559"/>
      <c r="O99" s="72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</row>
    <row r="100" spans="1:30" s="82" customFormat="1" ht="25.5" hidden="1" customHeight="1" x14ac:dyDescent="0.2">
      <c r="A100" s="73"/>
      <c r="B100" s="74" t="s">
        <v>246</v>
      </c>
      <c r="C100" s="75"/>
      <c r="D100" s="75" t="s">
        <v>360</v>
      </c>
      <c r="E100" s="85" t="s">
        <v>361</v>
      </c>
      <c r="F100" s="77"/>
      <c r="G100" s="77"/>
      <c r="H100" s="75" t="s">
        <v>236</v>
      </c>
      <c r="I100" s="78" t="s">
        <v>236</v>
      </c>
      <c r="J100" s="557"/>
      <c r="K100" s="558"/>
      <c r="L100" s="558"/>
      <c r="M100" s="558"/>
      <c r="N100" s="559"/>
      <c r="O100" s="72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</row>
    <row r="101" spans="1:30" s="82" customFormat="1" ht="25.5" hidden="1" customHeight="1" x14ac:dyDescent="0.2">
      <c r="A101" s="73"/>
      <c r="B101" s="74" t="s">
        <v>246</v>
      </c>
      <c r="C101" s="75"/>
      <c r="D101" s="75" t="s">
        <v>362</v>
      </c>
      <c r="E101" s="76" t="s">
        <v>363</v>
      </c>
      <c r="F101" s="77"/>
      <c r="G101" s="77"/>
      <c r="H101" s="75" t="s">
        <v>236</v>
      </c>
      <c r="I101" s="78" t="s">
        <v>236</v>
      </c>
      <c r="J101" s="557"/>
      <c r="K101" s="558"/>
      <c r="L101" s="558"/>
      <c r="M101" s="558"/>
      <c r="N101" s="559"/>
      <c r="O101" s="72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</row>
    <row r="102" spans="1:30" s="82" customFormat="1" ht="25.5" hidden="1" customHeight="1" x14ac:dyDescent="0.2">
      <c r="A102" s="73"/>
      <c r="B102" s="74" t="s">
        <v>246</v>
      </c>
      <c r="C102" s="75"/>
      <c r="D102" s="75" t="s">
        <v>364</v>
      </c>
      <c r="E102" s="76" t="s">
        <v>365</v>
      </c>
      <c r="F102" s="77"/>
      <c r="G102" s="77"/>
      <c r="H102" s="75" t="s">
        <v>236</v>
      </c>
      <c r="I102" s="78" t="s">
        <v>236</v>
      </c>
      <c r="J102" s="557"/>
      <c r="K102" s="558"/>
      <c r="L102" s="558"/>
      <c r="M102" s="558"/>
      <c r="N102" s="559"/>
      <c r="O102" s="72"/>
      <c r="P102" s="55"/>
      <c r="Q102" s="54"/>
      <c r="R102" s="81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</row>
    <row r="103" spans="1:30" s="82" customFormat="1" ht="25.5" hidden="1" customHeight="1" x14ac:dyDescent="0.2">
      <c r="A103" s="73"/>
      <c r="B103" s="74" t="s">
        <v>246</v>
      </c>
      <c r="C103" s="75"/>
      <c r="D103" s="75" t="s">
        <v>366</v>
      </c>
      <c r="E103" s="76" t="s">
        <v>367</v>
      </c>
      <c r="F103" s="77"/>
      <c r="G103" s="77"/>
      <c r="H103" s="75" t="s">
        <v>236</v>
      </c>
      <c r="I103" s="78" t="s">
        <v>236</v>
      </c>
      <c r="J103" s="557"/>
      <c r="K103" s="558"/>
      <c r="L103" s="558"/>
      <c r="M103" s="558"/>
      <c r="N103" s="559"/>
      <c r="O103" s="72"/>
      <c r="P103" s="55"/>
      <c r="Q103" s="54"/>
      <c r="R103" s="81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</row>
    <row r="104" spans="1:30" s="82" customFormat="1" ht="25.5" hidden="1" customHeight="1" x14ac:dyDescent="0.2">
      <c r="A104" s="73"/>
      <c r="B104" s="74" t="s">
        <v>246</v>
      </c>
      <c r="C104" s="75"/>
      <c r="D104" s="75" t="s">
        <v>368</v>
      </c>
      <c r="E104" s="76" t="s">
        <v>369</v>
      </c>
      <c r="F104" s="77"/>
      <c r="G104" s="77"/>
      <c r="H104" s="75" t="s">
        <v>236</v>
      </c>
      <c r="I104" s="78" t="s">
        <v>236</v>
      </c>
      <c r="J104" s="557"/>
      <c r="K104" s="558"/>
      <c r="L104" s="558"/>
      <c r="M104" s="558"/>
      <c r="N104" s="559"/>
      <c r="O104" s="72"/>
      <c r="P104" s="55"/>
      <c r="Q104" s="54"/>
      <c r="R104" s="81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</row>
    <row r="105" spans="1:30" s="82" customFormat="1" ht="25.5" hidden="1" customHeight="1" x14ac:dyDescent="0.2">
      <c r="A105" s="73"/>
      <c r="B105" s="74" t="s">
        <v>246</v>
      </c>
      <c r="C105" s="75"/>
      <c r="D105" s="75" t="s">
        <v>370</v>
      </c>
      <c r="E105" s="76" t="s">
        <v>371</v>
      </c>
      <c r="F105" s="77"/>
      <c r="G105" s="77"/>
      <c r="H105" s="75" t="s">
        <v>236</v>
      </c>
      <c r="I105" s="78" t="s">
        <v>236</v>
      </c>
      <c r="J105" s="557"/>
      <c r="K105" s="558"/>
      <c r="L105" s="558"/>
      <c r="M105" s="558"/>
      <c r="N105" s="559"/>
      <c r="O105" s="72"/>
      <c r="P105" s="55"/>
      <c r="Q105" s="54"/>
      <c r="R105" s="81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</row>
    <row r="106" spans="1:30" s="82" customFormat="1" ht="25.5" hidden="1" customHeight="1" x14ac:dyDescent="0.2">
      <c r="A106" s="73"/>
      <c r="B106" s="74" t="s">
        <v>246</v>
      </c>
      <c r="C106" s="75"/>
      <c r="D106" s="75" t="s">
        <v>372</v>
      </c>
      <c r="E106" s="76" t="s">
        <v>373</v>
      </c>
      <c r="F106" s="77"/>
      <c r="G106" s="77"/>
      <c r="H106" s="75" t="s">
        <v>236</v>
      </c>
      <c r="I106" s="78" t="s">
        <v>236</v>
      </c>
      <c r="J106" s="557"/>
      <c r="K106" s="558"/>
      <c r="L106" s="558"/>
      <c r="M106" s="558"/>
      <c r="N106" s="559"/>
      <c r="O106" s="72"/>
      <c r="P106" s="55"/>
      <c r="Q106" s="54"/>
      <c r="R106" s="81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</row>
    <row r="107" spans="1:30" s="82" customFormat="1" ht="25.5" hidden="1" customHeight="1" x14ac:dyDescent="0.2">
      <c r="A107" s="73"/>
      <c r="B107" s="74" t="s">
        <v>246</v>
      </c>
      <c r="C107" s="75"/>
      <c r="D107" s="75" t="s">
        <v>374</v>
      </c>
      <c r="E107" s="76" t="s">
        <v>375</v>
      </c>
      <c r="F107" s="77"/>
      <c r="G107" s="77"/>
      <c r="H107" s="75" t="s">
        <v>236</v>
      </c>
      <c r="I107" s="78" t="s">
        <v>236</v>
      </c>
      <c r="J107" s="557"/>
      <c r="K107" s="558"/>
      <c r="L107" s="558"/>
      <c r="M107" s="558"/>
      <c r="N107" s="559"/>
      <c r="O107" s="72"/>
      <c r="P107" s="55"/>
      <c r="Q107" s="54"/>
      <c r="R107" s="81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</row>
    <row r="108" spans="1:30" s="82" customFormat="1" ht="25.5" hidden="1" customHeight="1" x14ac:dyDescent="0.2">
      <c r="A108" s="73"/>
      <c r="B108" s="74" t="s">
        <v>246</v>
      </c>
      <c r="C108" s="75"/>
      <c r="D108" s="75" t="s">
        <v>376</v>
      </c>
      <c r="E108" s="76" t="s">
        <v>377</v>
      </c>
      <c r="F108" s="77"/>
      <c r="G108" s="77"/>
      <c r="H108" s="75" t="s">
        <v>236</v>
      </c>
      <c r="I108" s="78" t="s">
        <v>236</v>
      </c>
      <c r="J108" s="557"/>
      <c r="K108" s="558"/>
      <c r="L108" s="558"/>
      <c r="M108" s="558"/>
      <c r="N108" s="559"/>
      <c r="O108" s="72"/>
      <c r="P108" s="55"/>
      <c r="Q108" s="54"/>
      <c r="R108" s="81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</row>
    <row r="109" spans="1:30" s="82" customFormat="1" ht="25.5" hidden="1" customHeight="1" x14ac:dyDescent="0.2">
      <c r="A109" s="73">
        <v>1</v>
      </c>
      <c r="B109" s="74" t="s">
        <v>246</v>
      </c>
      <c r="C109" s="75"/>
      <c r="D109" s="75" t="s">
        <v>378</v>
      </c>
      <c r="E109" s="76" t="s">
        <v>379</v>
      </c>
      <c r="F109" s="77"/>
      <c r="G109" s="77"/>
      <c r="H109" s="75" t="s">
        <v>236</v>
      </c>
      <c r="I109" s="78" t="s">
        <v>236</v>
      </c>
      <c r="J109" s="557"/>
      <c r="K109" s="558"/>
      <c r="L109" s="558"/>
      <c r="M109" s="558"/>
      <c r="N109" s="559"/>
      <c r="O109" s="72"/>
      <c r="P109" s="55"/>
      <c r="Q109" s="54"/>
      <c r="R109" s="81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</row>
    <row r="110" spans="1:30" s="82" customFormat="1" ht="25.5" hidden="1" customHeight="1" x14ac:dyDescent="0.2">
      <c r="A110" s="73"/>
      <c r="B110" s="74" t="s">
        <v>246</v>
      </c>
      <c r="C110" s="75"/>
      <c r="D110" s="75" t="s">
        <v>380</v>
      </c>
      <c r="E110" s="76" t="s">
        <v>381</v>
      </c>
      <c r="F110" s="77"/>
      <c r="G110" s="77"/>
      <c r="H110" s="75" t="s">
        <v>236</v>
      </c>
      <c r="I110" s="78" t="s">
        <v>236</v>
      </c>
      <c r="J110" s="557"/>
      <c r="K110" s="558"/>
      <c r="L110" s="558"/>
      <c r="M110" s="558"/>
      <c r="N110" s="559"/>
      <c r="O110" s="72"/>
      <c r="P110" s="55"/>
      <c r="Q110" s="54"/>
      <c r="R110" s="81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</row>
    <row r="111" spans="1:30" s="82" customFormat="1" ht="25.5" hidden="1" customHeight="1" x14ac:dyDescent="0.2">
      <c r="A111" s="73">
        <v>2</v>
      </c>
      <c r="B111" s="74" t="s">
        <v>246</v>
      </c>
      <c r="C111" s="75"/>
      <c r="D111" s="75" t="s">
        <v>382</v>
      </c>
      <c r="E111" s="76" t="s">
        <v>383</v>
      </c>
      <c r="F111" s="77"/>
      <c r="G111" s="77"/>
      <c r="H111" s="75" t="s">
        <v>236</v>
      </c>
      <c r="I111" s="78" t="s">
        <v>236</v>
      </c>
      <c r="J111" s="557"/>
      <c r="K111" s="558"/>
      <c r="L111" s="558"/>
      <c r="M111" s="558"/>
      <c r="N111" s="559"/>
      <c r="O111" s="72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</row>
    <row r="112" spans="1:30" s="82" customFormat="1" ht="25.5" hidden="1" customHeight="1" x14ac:dyDescent="0.2">
      <c r="A112" s="73">
        <v>2</v>
      </c>
      <c r="B112" s="74" t="s">
        <v>246</v>
      </c>
      <c r="C112" s="75"/>
      <c r="D112" s="75" t="s">
        <v>384</v>
      </c>
      <c r="E112" s="76" t="s">
        <v>385</v>
      </c>
      <c r="F112" s="77"/>
      <c r="G112" s="77"/>
      <c r="H112" s="75" t="s">
        <v>236</v>
      </c>
      <c r="I112" s="78" t="s">
        <v>236</v>
      </c>
      <c r="J112" s="557"/>
      <c r="K112" s="558"/>
      <c r="L112" s="558"/>
      <c r="M112" s="558"/>
      <c r="N112" s="559"/>
      <c r="O112" s="72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</row>
    <row r="113" spans="1:30" s="82" customFormat="1" ht="25.5" hidden="1" customHeight="1" x14ac:dyDescent="0.2">
      <c r="A113" s="73">
        <v>2</v>
      </c>
      <c r="B113" s="74" t="s">
        <v>246</v>
      </c>
      <c r="C113" s="75"/>
      <c r="D113" s="75" t="s">
        <v>340</v>
      </c>
      <c r="E113" s="76" t="s">
        <v>386</v>
      </c>
      <c r="F113" s="77"/>
      <c r="G113" s="77"/>
      <c r="H113" s="75" t="s">
        <v>236</v>
      </c>
      <c r="I113" s="78" t="s">
        <v>236</v>
      </c>
      <c r="J113" s="557"/>
      <c r="K113" s="558"/>
      <c r="L113" s="558"/>
      <c r="M113" s="558"/>
      <c r="N113" s="559"/>
      <c r="O113" s="72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</row>
    <row r="114" spans="1:30" s="82" customFormat="1" ht="25.5" hidden="1" customHeight="1" x14ac:dyDescent="0.2">
      <c r="A114" s="73">
        <v>2</v>
      </c>
      <c r="B114" s="74" t="s">
        <v>246</v>
      </c>
      <c r="C114" s="75"/>
      <c r="D114" s="75" t="s">
        <v>342</v>
      </c>
      <c r="E114" s="87" t="s">
        <v>387</v>
      </c>
      <c r="F114" s="77"/>
      <c r="G114" s="77"/>
      <c r="H114" s="75" t="s">
        <v>236</v>
      </c>
      <c r="I114" s="78" t="s">
        <v>236</v>
      </c>
      <c r="J114" s="557"/>
      <c r="K114" s="558"/>
      <c r="L114" s="558"/>
      <c r="M114" s="558"/>
      <c r="N114" s="559"/>
      <c r="O114" s="72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</row>
    <row r="115" spans="1:30" s="82" customFormat="1" ht="25.5" hidden="1" customHeight="1" x14ac:dyDescent="0.2">
      <c r="A115" s="73">
        <v>2</v>
      </c>
      <c r="B115" s="74" t="s">
        <v>246</v>
      </c>
      <c r="C115" s="75"/>
      <c r="D115" s="75" t="s">
        <v>344</v>
      </c>
      <c r="E115" s="76" t="s">
        <v>388</v>
      </c>
      <c r="F115" s="77"/>
      <c r="G115" s="77"/>
      <c r="H115" s="75" t="s">
        <v>236</v>
      </c>
      <c r="I115" s="78" t="s">
        <v>236</v>
      </c>
      <c r="J115" s="557"/>
      <c r="K115" s="558"/>
      <c r="L115" s="558"/>
      <c r="M115" s="558"/>
      <c r="N115" s="559"/>
      <c r="O115" s="72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</row>
    <row r="116" spans="1:30" s="82" customFormat="1" ht="25.5" hidden="1" customHeight="1" x14ac:dyDescent="0.2">
      <c r="A116" s="73">
        <v>2</v>
      </c>
      <c r="B116" s="74" t="s">
        <v>246</v>
      </c>
      <c r="C116" s="75"/>
      <c r="D116" s="75" t="s">
        <v>346</v>
      </c>
      <c r="E116" s="76" t="s">
        <v>389</v>
      </c>
      <c r="F116" s="77"/>
      <c r="G116" s="77"/>
      <c r="H116" s="75" t="s">
        <v>236</v>
      </c>
      <c r="I116" s="78" t="s">
        <v>236</v>
      </c>
      <c r="J116" s="557"/>
      <c r="K116" s="558"/>
      <c r="L116" s="558"/>
      <c r="M116" s="558"/>
      <c r="N116" s="559"/>
      <c r="O116" s="72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</row>
    <row r="117" spans="1:30" s="82" customFormat="1" ht="25.5" hidden="1" customHeight="1" x14ac:dyDescent="0.2">
      <c r="A117" s="73">
        <v>2</v>
      </c>
      <c r="B117" s="74" t="s">
        <v>246</v>
      </c>
      <c r="C117" s="75"/>
      <c r="D117" s="75" t="s">
        <v>348</v>
      </c>
      <c r="E117" s="76" t="s">
        <v>390</v>
      </c>
      <c r="F117" s="77"/>
      <c r="G117" s="77"/>
      <c r="H117" s="75" t="s">
        <v>236</v>
      </c>
      <c r="I117" s="78" t="s">
        <v>236</v>
      </c>
      <c r="J117" s="557"/>
      <c r="K117" s="558"/>
      <c r="L117" s="558"/>
      <c r="M117" s="558"/>
      <c r="N117" s="559"/>
      <c r="O117" s="72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</row>
    <row r="118" spans="1:30" s="82" customFormat="1" ht="25.5" hidden="1" customHeight="1" x14ac:dyDescent="0.2">
      <c r="A118" s="73">
        <v>3</v>
      </c>
      <c r="B118" s="74" t="s">
        <v>246</v>
      </c>
      <c r="C118" s="75"/>
      <c r="D118" s="75" t="s">
        <v>350</v>
      </c>
      <c r="E118" s="76" t="s">
        <v>391</v>
      </c>
      <c r="F118" s="77"/>
      <c r="G118" s="77"/>
      <c r="H118" s="75" t="s">
        <v>236</v>
      </c>
      <c r="I118" s="78" t="s">
        <v>236</v>
      </c>
      <c r="J118" s="557"/>
      <c r="K118" s="558"/>
      <c r="L118" s="558"/>
      <c r="M118" s="558"/>
      <c r="N118" s="559"/>
      <c r="O118" s="72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</row>
    <row r="119" spans="1:30" s="82" customFormat="1" ht="25.5" hidden="1" customHeight="1" x14ac:dyDescent="0.2">
      <c r="A119" s="73">
        <v>3</v>
      </c>
      <c r="B119" s="74" t="s">
        <v>246</v>
      </c>
      <c r="C119" s="75"/>
      <c r="D119" s="75" t="s">
        <v>352</v>
      </c>
      <c r="E119" s="76" t="s">
        <v>392</v>
      </c>
      <c r="F119" s="77"/>
      <c r="G119" s="77"/>
      <c r="H119" s="75" t="s">
        <v>236</v>
      </c>
      <c r="I119" s="78" t="s">
        <v>236</v>
      </c>
      <c r="J119" s="557"/>
      <c r="K119" s="558"/>
      <c r="L119" s="558"/>
      <c r="M119" s="558"/>
      <c r="N119" s="559"/>
      <c r="O119" s="72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</row>
    <row r="120" spans="1:30" s="82" customFormat="1" ht="25.5" hidden="1" customHeight="1" x14ac:dyDescent="0.2">
      <c r="A120" s="73">
        <v>3</v>
      </c>
      <c r="B120" s="74" t="s">
        <v>246</v>
      </c>
      <c r="C120" s="75"/>
      <c r="D120" s="75" t="s">
        <v>354</v>
      </c>
      <c r="E120" s="76" t="s">
        <v>393</v>
      </c>
      <c r="F120" s="77"/>
      <c r="G120" s="77"/>
      <c r="H120" s="75" t="s">
        <v>236</v>
      </c>
      <c r="I120" s="78" t="s">
        <v>236</v>
      </c>
      <c r="J120" s="557"/>
      <c r="K120" s="558"/>
      <c r="L120" s="558"/>
      <c r="M120" s="558"/>
      <c r="N120" s="559"/>
      <c r="O120" s="72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</row>
    <row r="121" spans="1:30" s="82" customFormat="1" ht="25.5" hidden="1" customHeight="1" x14ac:dyDescent="0.2">
      <c r="A121" s="73">
        <v>3</v>
      </c>
      <c r="B121" s="74" t="s">
        <v>246</v>
      </c>
      <c r="C121" s="75"/>
      <c r="D121" s="75" t="s">
        <v>356</v>
      </c>
      <c r="E121" s="76" t="s">
        <v>394</v>
      </c>
      <c r="F121" s="77"/>
      <c r="G121" s="77"/>
      <c r="H121" s="75" t="s">
        <v>236</v>
      </c>
      <c r="I121" s="78" t="s">
        <v>236</v>
      </c>
      <c r="J121" s="557"/>
      <c r="K121" s="558"/>
      <c r="L121" s="558"/>
      <c r="M121" s="558"/>
      <c r="N121" s="559"/>
      <c r="O121" s="72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</row>
    <row r="122" spans="1:30" s="82" customFormat="1" ht="25.5" hidden="1" customHeight="1" x14ac:dyDescent="0.2">
      <c r="A122" s="73">
        <v>2</v>
      </c>
      <c r="B122" s="74" t="s">
        <v>246</v>
      </c>
      <c r="C122" s="75"/>
      <c r="D122" s="75" t="s">
        <v>358</v>
      </c>
      <c r="E122" s="76" t="s">
        <v>395</v>
      </c>
      <c r="F122" s="77"/>
      <c r="G122" s="77"/>
      <c r="H122" s="75" t="s">
        <v>236</v>
      </c>
      <c r="I122" s="78" t="s">
        <v>236</v>
      </c>
      <c r="J122" s="557"/>
      <c r="K122" s="558"/>
      <c r="L122" s="558"/>
      <c r="M122" s="558"/>
      <c r="N122" s="559"/>
      <c r="O122" s="72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</row>
    <row r="123" spans="1:30" s="82" customFormat="1" ht="25.5" hidden="1" customHeight="1" x14ac:dyDescent="0.2">
      <c r="A123" s="73">
        <v>3</v>
      </c>
      <c r="B123" s="74" t="s">
        <v>246</v>
      </c>
      <c r="C123" s="75"/>
      <c r="D123" s="75" t="s">
        <v>360</v>
      </c>
      <c r="E123" s="76" t="s">
        <v>396</v>
      </c>
      <c r="F123" s="77"/>
      <c r="G123" s="77"/>
      <c r="H123" s="75" t="s">
        <v>236</v>
      </c>
      <c r="I123" s="78" t="s">
        <v>236</v>
      </c>
      <c r="J123" s="557"/>
      <c r="K123" s="558"/>
      <c r="L123" s="558"/>
      <c r="M123" s="558"/>
      <c r="N123" s="559"/>
      <c r="O123" s="72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</row>
    <row r="124" spans="1:30" s="82" customFormat="1" ht="25.5" hidden="1" customHeight="1" x14ac:dyDescent="0.2">
      <c r="A124" s="73">
        <v>2</v>
      </c>
      <c r="B124" s="74" t="s">
        <v>246</v>
      </c>
      <c r="C124" s="75"/>
      <c r="D124" s="75" t="s">
        <v>362</v>
      </c>
      <c r="E124" s="76" t="s">
        <v>397</v>
      </c>
      <c r="F124" s="77"/>
      <c r="G124" s="77"/>
      <c r="H124" s="75" t="s">
        <v>236</v>
      </c>
      <c r="I124" s="78" t="s">
        <v>236</v>
      </c>
      <c r="J124" s="557"/>
      <c r="K124" s="558"/>
      <c r="L124" s="558"/>
      <c r="M124" s="558"/>
      <c r="N124" s="559"/>
      <c r="O124" s="72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</row>
    <row r="125" spans="1:30" s="82" customFormat="1" ht="25.5" hidden="1" customHeight="1" x14ac:dyDescent="0.2">
      <c r="A125" s="73">
        <v>3</v>
      </c>
      <c r="B125" s="74" t="s">
        <v>246</v>
      </c>
      <c r="C125" s="75"/>
      <c r="D125" s="75" t="s">
        <v>364</v>
      </c>
      <c r="E125" s="76" t="s">
        <v>398</v>
      </c>
      <c r="F125" s="77"/>
      <c r="G125" s="77"/>
      <c r="H125" s="75" t="s">
        <v>236</v>
      </c>
      <c r="I125" s="78" t="s">
        <v>236</v>
      </c>
      <c r="J125" s="557"/>
      <c r="K125" s="558"/>
      <c r="L125" s="558"/>
      <c r="M125" s="558"/>
      <c r="N125" s="559"/>
      <c r="O125" s="72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</row>
    <row r="126" spans="1:30" s="82" customFormat="1" ht="25.5" hidden="1" customHeight="1" x14ac:dyDescent="0.2">
      <c r="A126" s="73">
        <v>3</v>
      </c>
      <c r="B126" s="74" t="s">
        <v>246</v>
      </c>
      <c r="C126" s="75"/>
      <c r="D126" s="75" t="s">
        <v>366</v>
      </c>
      <c r="E126" s="76" t="s">
        <v>399</v>
      </c>
      <c r="F126" s="77"/>
      <c r="G126" s="77"/>
      <c r="H126" s="75" t="s">
        <v>236</v>
      </c>
      <c r="I126" s="78" t="s">
        <v>236</v>
      </c>
      <c r="J126" s="557"/>
      <c r="K126" s="558"/>
      <c r="L126" s="558"/>
      <c r="M126" s="558"/>
      <c r="N126" s="559"/>
      <c r="O126" s="72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</row>
    <row r="127" spans="1:30" s="82" customFormat="1" ht="25.5" hidden="1" customHeight="1" x14ac:dyDescent="0.2">
      <c r="A127" s="73">
        <v>3</v>
      </c>
      <c r="B127" s="74" t="s">
        <v>246</v>
      </c>
      <c r="C127" s="75"/>
      <c r="D127" s="75" t="s">
        <v>368</v>
      </c>
      <c r="E127" s="76" t="s">
        <v>400</v>
      </c>
      <c r="F127" s="77"/>
      <c r="G127" s="77"/>
      <c r="H127" s="75" t="s">
        <v>236</v>
      </c>
      <c r="I127" s="78" t="s">
        <v>236</v>
      </c>
      <c r="J127" s="557"/>
      <c r="K127" s="558"/>
      <c r="L127" s="558"/>
      <c r="M127" s="558"/>
      <c r="N127" s="559"/>
      <c r="O127" s="72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</row>
    <row r="128" spans="1:30" s="82" customFormat="1" ht="25.5" hidden="1" customHeight="1" x14ac:dyDescent="0.2">
      <c r="A128" s="73">
        <v>3</v>
      </c>
      <c r="B128" s="74" t="s">
        <v>246</v>
      </c>
      <c r="C128" s="75"/>
      <c r="D128" s="75" t="s">
        <v>370</v>
      </c>
      <c r="E128" s="76" t="s">
        <v>401</v>
      </c>
      <c r="F128" s="77"/>
      <c r="G128" s="77"/>
      <c r="H128" s="75" t="s">
        <v>236</v>
      </c>
      <c r="I128" s="78" t="s">
        <v>236</v>
      </c>
      <c r="J128" s="557"/>
      <c r="K128" s="558"/>
      <c r="L128" s="558"/>
      <c r="M128" s="558"/>
      <c r="N128" s="559"/>
      <c r="O128" s="72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</row>
    <row r="129" spans="1:30" s="82" customFormat="1" ht="25.5" hidden="1" customHeight="1" x14ac:dyDescent="0.2">
      <c r="A129" s="73">
        <v>2</v>
      </c>
      <c r="B129" s="74" t="s">
        <v>246</v>
      </c>
      <c r="C129" s="75"/>
      <c r="D129" s="75" t="s">
        <v>372</v>
      </c>
      <c r="E129" s="76" t="s">
        <v>402</v>
      </c>
      <c r="F129" s="77"/>
      <c r="G129" s="77"/>
      <c r="H129" s="75" t="s">
        <v>236</v>
      </c>
      <c r="I129" s="78" t="s">
        <v>236</v>
      </c>
      <c r="J129" s="557"/>
      <c r="K129" s="558"/>
      <c r="L129" s="558"/>
      <c r="M129" s="558"/>
      <c r="N129" s="559"/>
      <c r="O129" s="72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</row>
    <row r="130" spans="1:30" s="82" customFormat="1" ht="25.5" hidden="1" customHeight="1" x14ac:dyDescent="0.2">
      <c r="A130" s="73">
        <v>3</v>
      </c>
      <c r="B130" s="74" t="s">
        <v>246</v>
      </c>
      <c r="C130" s="75"/>
      <c r="D130" s="75" t="s">
        <v>374</v>
      </c>
      <c r="E130" s="76" t="s">
        <v>403</v>
      </c>
      <c r="F130" s="77"/>
      <c r="G130" s="77"/>
      <c r="H130" s="75" t="s">
        <v>236</v>
      </c>
      <c r="I130" s="78" t="s">
        <v>236</v>
      </c>
      <c r="J130" s="557"/>
      <c r="K130" s="558"/>
      <c r="L130" s="558"/>
      <c r="M130" s="558"/>
      <c r="N130" s="559"/>
      <c r="O130" s="72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</row>
    <row r="131" spans="1:30" s="82" customFormat="1" ht="25.5" hidden="1" customHeight="1" x14ac:dyDescent="0.2">
      <c r="A131" s="73">
        <v>3</v>
      </c>
      <c r="B131" s="74" t="s">
        <v>246</v>
      </c>
      <c r="C131" s="75"/>
      <c r="D131" s="75" t="s">
        <v>376</v>
      </c>
      <c r="E131" s="76" t="s">
        <v>404</v>
      </c>
      <c r="F131" s="77"/>
      <c r="G131" s="77"/>
      <c r="H131" s="75" t="s">
        <v>236</v>
      </c>
      <c r="I131" s="78" t="s">
        <v>236</v>
      </c>
      <c r="J131" s="557"/>
      <c r="K131" s="558"/>
      <c r="L131" s="558"/>
      <c r="M131" s="558"/>
      <c r="N131" s="559"/>
      <c r="O131" s="72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</row>
    <row r="132" spans="1:30" s="82" customFormat="1" ht="25.5" hidden="1" customHeight="1" x14ac:dyDescent="0.2">
      <c r="A132" s="73">
        <v>3</v>
      </c>
      <c r="B132" s="74" t="s">
        <v>246</v>
      </c>
      <c r="C132" s="75"/>
      <c r="D132" s="75" t="s">
        <v>378</v>
      </c>
      <c r="E132" s="76" t="s">
        <v>405</v>
      </c>
      <c r="F132" s="77"/>
      <c r="G132" s="77"/>
      <c r="H132" s="75" t="s">
        <v>236</v>
      </c>
      <c r="I132" s="78" t="s">
        <v>236</v>
      </c>
      <c r="J132" s="557"/>
      <c r="K132" s="558"/>
      <c r="L132" s="558"/>
      <c r="M132" s="558"/>
      <c r="N132" s="559"/>
      <c r="O132" s="72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</row>
    <row r="133" spans="1:30" s="82" customFormat="1" ht="25.5" hidden="1" customHeight="1" x14ac:dyDescent="0.2">
      <c r="A133" s="73">
        <v>3</v>
      </c>
      <c r="B133" s="74" t="s">
        <v>246</v>
      </c>
      <c r="C133" s="75"/>
      <c r="D133" s="75" t="s">
        <v>380</v>
      </c>
      <c r="E133" s="76" t="s">
        <v>406</v>
      </c>
      <c r="F133" s="77"/>
      <c r="G133" s="77"/>
      <c r="H133" s="75" t="s">
        <v>236</v>
      </c>
      <c r="I133" s="78" t="s">
        <v>236</v>
      </c>
      <c r="J133" s="557"/>
      <c r="K133" s="558"/>
      <c r="L133" s="558"/>
      <c r="M133" s="558"/>
      <c r="N133" s="559"/>
      <c r="O133" s="72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</row>
    <row r="134" spans="1:30" s="82" customFormat="1" ht="25.5" hidden="1" customHeight="1" x14ac:dyDescent="0.2">
      <c r="A134" s="73">
        <v>2</v>
      </c>
      <c r="B134" s="74" t="s">
        <v>246</v>
      </c>
      <c r="C134" s="75"/>
      <c r="D134" s="75" t="s">
        <v>382</v>
      </c>
      <c r="E134" s="76" t="s">
        <v>407</v>
      </c>
      <c r="F134" s="77"/>
      <c r="G134" s="77"/>
      <c r="H134" s="75" t="s">
        <v>236</v>
      </c>
      <c r="I134" s="78" t="s">
        <v>236</v>
      </c>
      <c r="J134" s="562"/>
      <c r="K134" s="563"/>
      <c r="L134" s="563"/>
      <c r="M134" s="563"/>
      <c r="N134" s="564"/>
      <c r="O134" s="72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</row>
    <row r="135" spans="1:30" s="82" customFormat="1" ht="25.5" hidden="1" customHeight="1" x14ac:dyDescent="0.2">
      <c r="A135" s="73">
        <v>3</v>
      </c>
      <c r="B135" s="74" t="s">
        <v>246</v>
      </c>
      <c r="C135" s="75"/>
      <c r="D135" s="75" t="s">
        <v>384</v>
      </c>
      <c r="E135" s="76" t="s">
        <v>408</v>
      </c>
      <c r="F135" s="77"/>
      <c r="G135" s="77"/>
      <c r="H135" s="75" t="s">
        <v>236</v>
      </c>
      <c r="I135" s="78" t="s">
        <v>236</v>
      </c>
      <c r="J135" s="557"/>
      <c r="K135" s="558"/>
      <c r="L135" s="558"/>
      <c r="M135" s="558"/>
      <c r="N135" s="559"/>
      <c r="O135" s="72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</row>
    <row r="136" spans="1:30" s="82" customFormat="1" ht="25.5" hidden="1" customHeight="1" x14ac:dyDescent="0.2">
      <c r="A136" s="73">
        <v>2</v>
      </c>
      <c r="B136" s="74" t="s">
        <v>246</v>
      </c>
      <c r="C136" s="75"/>
      <c r="D136" s="75" t="s">
        <v>342</v>
      </c>
      <c r="E136" s="76" t="s">
        <v>409</v>
      </c>
      <c r="F136" s="77"/>
      <c r="G136" s="77"/>
      <c r="H136" s="75" t="s">
        <v>236</v>
      </c>
      <c r="I136" s="78" t="s">
        <v>236</v>
      </c>
      <c r="J136" s="557"/>
      <c r="K136" s="558"/>
      <c r="L136" s="558"/>
      <c r="M136" s="558"/>
      <c r="N136" s="559"/>
      <c r="O136" s="72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</row>
    <row r="137" spans="1:30" s="82" customFormat="1" ht="25.5" hidden="1" customHeight="1" x14ac:dyDescent="0.2">
      <c r="A137" s="73">
        <v>3</v>
      </c>
      <c r="B137" s="74" t="s">
        <v>246</v>
      </c>
      <c r="C137" s="75"/>
      <c r="D137" s="75" t="s">
        <v>344</v>
      </c>
      <c r="E137" s="76" t="s">
        <v>410</v>
      </c>
      <c r="F137" s="77"/>
      <c r="G137" s="77"/>
      <c r="H137" s="75" t="s">
        <v>236</v>
      </c>
      <c r="I137" s="78" t="s">
        <v>236</v>
      </c>
      <c r="J137" s="557"/>
      <c r="K137" s="558"/>
      <c r="L137" s="558"/>
      <c r="M137" s="558"/>
      <c r="N137" s="559"/>
      <c r="O137" s="72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</row>
    <row r="138" spans="1:30" s="82" customFormat="1" ht="25.5" hidden="1" customHeight="1" x14ac:dyDescent="0.2">
      <c r="A138" s="73">
        <v>1</v>
      </c>
      <c r="B138" s="74" t="s">
        <v>246</v>
      </c>
      <c r="C138" s="75"/>
      <c r="D138" s="75" t="s">
        <v>346</v>
      </c>
      <c r="E138" s="76" t="s">
        <v>411</v>
      </c>
      <c r="F138" s="77"/>
      <c r="G138" s="77"/>
      <c r="H138" s="75" t="s">
        <v>236</v>
      </c>
      <c r="I138" s="78" t="s">
        <v>236</v>
      </c>
      <c r="J138" s="557"/>
      <c r="K138" s="558"/>
      <c r="L138" s="558"/>
      <c r="M138" s="558"/>
      <c r="N138" s="559"/>
      <c r="O138" s="72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</row>
    <row r="139" spans="1:30" s="82" customFormat="1" ht="25.5" hidden="1" customHeight="1" x14ac:dyDescent="0.2">
      <c r="A139" s="73">
        <v>2</v>
      </c>
      <c r="B139" s="74" t="s">
        <v>246</v>
      </c>
      <c r="C139" s="75"/>
      <c r="D139" s="75" t="s">
        <v>348</v>
      </c>
      <c r="E139" s="76" t="s">
        <v>412</v>
      </c>
      <c r="F139" s="77"/>
      <c r="G139" s="77"/>
      <c r="H139" s="75" t="s">
        <v>236</v>
      </c>
      <c r="I139" s="78" t="s">
        <v>236</v>
      </c>
      <c r="J139" s="557"/>
      <c r="K139" s="558"/>
      <c r="L139" s="558"/>
      <c r="M139" s="558"/>
      <c r="N139" s="559"/>
      <c r="O139" s="72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</row>
    <row r="140" spans="1:30" s="82" customFormat="1" ht="25.5" hidden="1" customHeight="1" x14ac:dyDescent="0.2">
      <c r="A140" s="73">
        <v>3</v>
      </c>
      <c r="B140" s="74" t="s">
        <v>246</v>
      </c>
      <c r="C140" s="75"/>
      <c r="D140" s="75" t="s">
        <v>350</v>
      </c>
      <c r="E140" s="76" t="s">
        <v>413</v>
      </c>
      <c r="F140" s="77"/>
      <c r="G140" s="77"/>
      <c r="H140" s="75" t="s">
        <v>236</v>
      </c>
      <c r="I140" s="78" t="s">
        <v>236</v>
      </c>
      <c r="J140" s="557"/>
      <c r="K140" s="558"/>
      <c r="L140" s="558"/>
      <c r="M140" s="558"/>
      <c r="N140" s="559"/>
      <c r="O140" s="72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</row>
    <row r="141" spans="1:30" s="82" customFormat="1" ht="25.5" hidden="1" customHeight="1" x14ac:dyDescent="0.2">
      <c r="A141" s="73">
        <v>2</v>
      </c>
      <c r="B141" s="74" t="s">
        <v>246</v>
      </c>
      <c r="C141" s="75"/>
      <c r="D141" s="75" t="s">
        <v>352</v>
      </c>
      <c r="E141" s="76" t="s">
        <v>414</v>
      </c>
      <c r="F141" s="77"/>
      <c r="G141" s="77"/>
      <c r="H141" s="75" t="s">
        <v>236</v>
      </c>
      <c r="I141" s="78" t="s">
        <v>236</v>
      </c>
      <c r="J141" s="557"/>
      <c r="K141" s="558"/>
      <c r="L141" s="558"/>
      <c r="M141" s="558"/>
      <c r="N141" s="559"/>
      <c r="O141" s="72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</row>
    <row r="142" spans="1:30" s="82" customFormat="1" ht="25.5" hidden="1" customHeight="1" x14ac:dyDescent="0.2">
      <c r="A142" s="73">
        <v>3</v>
      </c>
      <c r="B142" s="74" t="s">
        <v>246</v>
      </c>
      <c r="C142" s="75"/>
      <c r="D142" s="75" t="s">
        <v>354</v>
      </c>
      <c r="E142" s="76" t="s">
        <v>415</v>
      </c>
      <c r="F142" s="77"/>
      <c r="G142" s="77"/>
      <c r="H142" s="75" t="s">
        <v>236</v>
      </c>
      <c r="I142" s="78" t="s">
        <v>236</v>
      </c>
      <c r="J142" s="557"/>
      <c r="K142" s="558"/>
      <c r="L142" s="558"/>
      <c r="M142" s="558"/>
      <c r="N142" s="559"/>
      <c r="O142" s="72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</row>
    <row r="143" spans="1:30" s="82" customFormat="1" ht="25.5" hidden="1" customHeight="1" x14ac:dyDescent="0.2">
      <c r="A143" s="73">
        <v>2</v>
      </c>
      <c r="B143" s="74" t="s">
        <v>246</v>
      </c>
      <c r="C143" s="75"/>
      <c r="D143" s="75" t="s">
        <v>356</v>
      </c>
      <c r="E143" s="76" t="s">
        <v>416</v>
      </c>
      <c r="F143" s="77"/>
      <c r="G143" s="77"/>
      <c r="H143" s="75" t="s">
        <v>236</v>
      </c>
      <c r="I143" s="78" t="s">
        <v>236</v>
      </c>
      <c r="J143" s="557"/>
      <c r="K143" s="558"/>
      <c r="L143" s="558"/>
      <c r="M143" s="558"/>
      <c r="N143" s="559"/>
      <c r="O143" s="72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</row>
    <row r="144" spans="1:30" s="82" customFormat="1" ht="25.5" hidden="1" customHeight="1" x14ac:dyDescent="0.2">
      <c r="A144" s="73">
        <v>2</v>
      </c>
      <c r="B144" s="74" t="s">
        <v>246</v>
      </c>
      <c r="C144" s="75"/>
      <c r="D144" s="75" t="s">
        <v>358</v>
      </c>
      <c r="E144" s="76" t="s">
        <v>417</v>
      </c>
      <c r="F144" s="77"/>
      <c r="G144" s="77"/>
      <c r="H144" s="75" t="s">
        <v>236</v>
      </c>
      <c r="I144" s="78" t="s">
        <v>236</v>
      </c>
      <c r="J144" s="557"/>
      <c r="K144" s="558"/>
      <c r="L144" s="558"/>
      <c r="M144" s="558"/>
      <c r="N144" s="559"/>
      <c r="O144" s="72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</row>
    <row r="145" spans="1:30" s="82" customFormat="1" ht="25.5" hidden="1" customHeight="1" x14ac:dyDescent="0.2">
      <c r="A145" s="73">
        <v>2</v>
      </c>
      <c r="B145" s="74" t="s">
        <v>246</v>
      </c>
      <c r="C145" s="75"/>
      <c r="D145" s="75" t="s">
        <v>360</v>
      </c>
      <c r="E145" s="76" t="s">
        <v>418</v>
      </c>
      <c r="F145" s="77"/>
      <c r="G145" s="77"/>
      <c r="H145" s="75" t="s">
        <v>236</v>
      </c>
      <c r="I145" s="78" t="s">
        <v>236</v>
      </c>
      <c r="J145" s="557"/>
      <c r="K145" s="558"/>
      <c r="L145" s="558"/>
      <c r="M145" s="558"/>
      <c r="N145" s="559"/>
      <c r="O145" s="72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</row>
    <row r="146" spans="1:30" s="82" customFormat="1" ht="25.5" hidden="1" customHeight="1" x14ac:dyDescent="0.2">
      <c r="A146" s="73">
        <v>2</v>
      </c>
      <c r="B146" s="74" t="s">
        <v>246</v>
      </c>
      <c r="C146" s="75"/>
      <c r="D146" s="75" t="s">
        <v>362</v>
      </c>
      <c r="E146" s="76" t="s">
        <v>419</v>
      </c>
      <c r="F146" s="77"/>
      <c r="G146" s="77"/>
      <c r="H146" s="75" t="s">
        <v>236</v>
      </c>
      <c r="I146" s="78" t="s">
        <v>236</v>
      </c>
      <c r="J146" s="557"/>
      <c r="K146" s="558"/>
      <c r="L146" s="558"/>
      <c r="M146" s="558"/>
      <c r="N146" s="559"/>
      <c r="O146" s="72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</row>
    <row r="147" spans="1:30" s="82" customFormat="1" ht="25.5" hidden="1" customHeight="1" x14ac:dyDescent="0.2">
      <c r="A147" s="73">
        <v>2</v>
      </c>
      <c r="B147" s="74" t="s">
        <v>246</v>
      </c>
      <c r="C147" s="75"/>
      <c r="D147" s="75" t="s">
        <v>364</v>
      </c>
      <c r="E147" s="76" t="s">
        <v>420</v>
      </c>
      <c r="F147" s="77"/>
      <c r="G147" s="77"/>
      <c r="H147" s="75" t="s">
        <v>236</v>
      </c>
      <c r="I147" s="78" t="s">
        <v>236</v>
      </c>
      <c r="J147" s="557"/>
      <c r="K147" s="558"/>
      <c r="L147" s="558"/>
      <c r="M147" s="558"/>
      <c r="N147" s="559"/>
      <c r="O147" s="72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</row>
    <row r="148" spans="1:30" s="82" customFormat="1" ht="25.5" hidden="1" customHeight="1" x14ac:dyDescent="0.2">
      <c r="A148" s="73">
        <v>3</v>
      </c>
      <c r="B148" s="74" t="s">
        <v>246</v>
      </c>
      <c r="C148" s="75"/>
      <c r="D148" s="75" t="s">
        <v>366</v>
      </c>
      <c r="E148" s="76" t="s">
        <v>421</v>
      </c>
      <c r="F148" s="77"/>
      <c r="G148" s="77"/>
      <c r="H148" s="75" t="s">
        <v>236</v>
      </c>
      <c r="I148" s="78" t="s">
        <v>236</v>
      </c>
      <c r="J148" s="557"/>
      <c r="K148" s="558"/>
      <c r="L148" s="558"/>
      <c r="M148" s="558"/>
      <c r="N148" s="559"/>
      <c r="O148" s="72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</row>
    <row r="149" spans="1:30" s="82" customFormat="1" ht="25.5" hidden="1" customHeight="1" x14ac:dyDescent="0.2">
      <c r="A149" s="73">
        <v>3</v>
      </c>
      <c r="B149" s="74" t="s">
        <v>246</v>
      </c>
      <c r="C149" s="75"/>
      <c r="D149" s="75" t="s">
        <v>368</v>
      </c>
      <c r="E149" s="76" t="s">
        <v>422</v>
      </c>
      <c r="F149" s="77"/>
      <c r="G149" s="77"/>
      <c r="H149" s="75" t="s">
        <v>236</v>
      </c>
      <c r="I149" s="78" t="s">
        <v>236</v>
      </c>
      <c r="J149" s="557"/>
      <c r="K149" s="558"/>
      <c r="L149" s="558"/>
      <c r="M149" s="558"/>
      <c r="N149" s="559"/>
      <c r="O149" s="72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</row>
    <row r="150" spans="1:30" s="82" customFormat="1" ht="25.5" hidden="1" customHeight="1" x14ac:dyDescent="0.2">
      <c r="A150" s="73">
        <v>1</v>
      </c>
      <c r="B150" s="74" t="s">
        <v>246</v>
      </c>
      <c r="C150" s="75"/>
      <c r="D150" s="75" t="s">
        <v>370</v>
      </c>
      <c r="E150" s="76" t="s">
        <v>423</v>
      </c>
      <c r="F150" s="77"/>
      <c r="G150" s="77"/>
      <c r="H150" s="75" t="s">
        <v>236</v>
      </c>
      <c r="I150" s="78" t="s">
        <v>236</v>
      </c>
      <c r="J150" s="557"/>
      <c r="K150" s="558"/>
      <c r="L150" s="558"/>
      <c r="M150" s="558"/>
      <c r="N150" s="559"/>
      <c r="O150" s="72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</row>
    <row r="151" spans="1:30" s="82" customFormat="1" ht="25.5" hidden="1" customHeight="1" x14ac:dyDescent="0.2">
      <c r="A151" s="73">
        <v>2</v>
      </c>
      <c r="B151" s="74" t="s">
        <v>246</v>
      </c>
      <c r="C151" s="75"/>
      <c r="D151" s="75" t="s">
        <v>372</v>
      </c>
      <c r="E151" s="76" t="s">
        <v>424</v>
      </c>
      <c r="F151" s="77"/>
      <c r="G151" s="77"/>
      <c r="H151" s="75" t="s">
        <v>236</v>
      </c>
      <c r="I151" s="78" t="s">
        <v>236</v>
      </c>
      <c r="J151" s="557"/>
      <c r="K151" s="558"/>
      <c r="L151" s="558"/>
      <c r="M151" s="558"/>
      <c r="N151" s="559"/>
      <c r="O151" s="72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</row>
    <row r="152" spans="1:30" s="82" customFormat="1" ht="25.5" hidden="1" customHeight="1" x14ac:dyDescent="0.2">
      <c r="A152" s="73">
        <v>3</v>
      </c>
      <c r="B152" s="74" t="s">
        <v>246</v>
      </c>
      <c r="C152" s="75"/>
      <c r="D152" s="75" t="s">
        <v>374</v>
      </c>
      <c r="E152" s="76" t="s">
        <v>425</v>
      </c>
      <c r="F152" s="77"/>
      <c r="G152" s="77"/>
      <c r="H152" s="75" t="s">
        <v>236</v>
      </c>
      <c r="I152" s="78" t="s">
        <v>236</v>
      </c>
      <c r="J152" s="557"/>
      <c r="K152" s="558"/>
      <c r="L152" s="558"/>
      <c r="M152" s="558"/>
      <c r="N152" s="559"/>
      <c r="O152" s="72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</row>
    <row r="153" spans="1:30" s="82" customFormat="1" ht="25.5" hidden="1" customHeight="1" x14ac:dyDescent="0.2">
      <c r="A153" s="73">
        <v>2</v>
      </c>
      <c r="B153" s="74" t="s">
        <v>246</v>
      </c>
      <c r="C153" s="75"/>
      <c r="D153" s="75" t="s">
        <v>376</v>
      </c>
      <c r="E153" s="76" t="s">
        <v>426</v>
      </c>
      <c r="F153" s="77"/>
      <c r="G153" s="77"/>
      <c r="H153" s="75" t="s">
        <v>236</v>
      </c>
      <c r="I153" s="78" t="s">
        <v>236</v>
      </c>
      <c r="J153" s="557"/>
      <c r="K153" s="558"/>
      <c r="L153" s="558"/>
      <c r="M153" s="558"/>
      <c r="N153" s="559"/>
      <c r="O153" s="72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</row>
    <row r="154" spans="1:30" s="82" customFormat="1" ht="25.5" hidden="1" customHeight="1" x14ac:dyDescent="0.2">
      <c r="A154" s="73">
        <v>2</v>
      </c>
      <c r="B154" s="74" t="s">
        <v>246</v>
      </c>
      <c r="C154" s="75"/>
      <c r="D154" s="75" t="s">
        <v>378</v>
      </c>
      <c r="E154" s="76" t="s">
        <v>427</v>
      </c>
      <c r="F154" s="77"/>
      <c r="G154" s="77"/>
      <c r="H154" s="75" t="s">
        <v>236</v>
      </c>
      <c r="I154" s="78" t="s">
        <v>236</v>
      </c>
      <c r="J154" s="557"/>
      <c r="K154" s="558"/>
      <c r="L154" s="558"/>
      <c r="M154" s="558"/>
      <c r="N154" s="559"/>
      <c r="O154" s="72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</row>
    <row r="155" spans="1:30" s="82" customFormat="1" ht="25.5" hidden="1" customHeight="1" x14ac:dyDescent="0.2">
      <c r="A155" s="73">
        <v>2</v>
      </c>
      <c r="B155" s="74" t="s">
        <v>246</v>
      </c>
      <c r="C155" s="75"/>
      <c r="D155" s="75" t="s">
        <v>380</v>
      </c>
      <c r="E155" s="76" t="s">
        <v>428</v>
      </c>
      <c r="F155" s="77"/>
      <c r="G155" s="77"/>
      <c r="H155" s="75" t="s">
        <v>236</v>
      </c>
      <c r="I155" s="78" t="s">
        <v>236</v>
      </c>
      <c r="J155" s="557"/>
      <c r="K155" s="558"/>
      <c r="L155" s="558"/>
      <c r="M155" s="558"/>
      <c r="N155" s="559"/>
      <c r="O155" s="72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</row>
    <row r="156" spans="1:30" s="82" customFormat="1" ht="25.5" hidden="1" customHeight="1" x14ac:dyDescent="0.2">
      <c r="A156" s="73">
        <v>3</v>
      </c>
      <c r="B156" s="74" t="s">
        <v>246</v>
      </c>
      <c r="C156" s="75"/>
      <c r="D156" s="75" t="s">
        <v>382</v>
      </c>
      <c r="E156" s="76" t="s">
        <v>429</v>
      </c>
      <c r="F156" s="77"/>
      <c r="G156" s="77"/>
      <c r="H156" s="75" t="s">
        <v>236</v>
      </c>
      <c r="I156" s="78" t="s">
        <v>236</v>
      </c>
      <c r="J156" s="557"/>
      <c r="K156" s="558"/>
      <c r="L156" s="558"/>
      <c r="M156" s="558"/>
      <c r="N156" s="559"/>
      <c r="O156" s="72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</row>
    <row r="157" spans="1:30" s="82" customFormat="1" ht="25.5" hidden="1" customHeight="1" x14ac:dyDescent="0.2">
      <c r="A157" s="73">
        <v>2</v>
      </c>
      <c r="B157" s="74" t="s">
        <v>246</v>
      </c>
      <c r="C157" s="75"/>
      <c r="D157" s="75" t="s">
        <v>384</v>
      </c>
      <c r="E157" s="76" t="s">
        <v>430</v>
      </c>
      <c r="F157" s="77"/>
      <c r="G157" s="77"/>
      <c r="H157" s="75" t="s">
        <v>236</v>
      </c>
      <c r="I157" s="78" t="s">
        <v>236</v>
      </c>
      <c r="J157" s="557"/>
      <c r="K157" s="558"/>
      <c r="L157" s="558"/>
      <c r="M157" s="558"/>
      <c r="N157" s="559"/>
      <c r="O157" s="72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</row>
    <row r="158" spans="1:30" s="82" customFormat="1" ht="25.5" hidden="1" customHeight="1" x14ac:dyDescent="0.2">
      <c r="A158" s="73">
        <v>2</v>
      </c>
      <c r="B158" s="74" t="s">
        <v>246</v>
      </c>
      <c r="C158" s="75"/>
      <c r="D158" s="75" t="s">
        <v>431</v>
      </c>
      <c r="E158" s="76" t="s">
        <v>432</v>
      </c>
      <c r="F158" s="77"/>
      <c r="G158" s="77"/>
      <c r="H158" s="75" t="s">
        <v>236</v>
      </c>
      <c r="I158" s="78" t="s">
        <v>236</v>
      </c>
      <c r="J158" s="557"/>
      <c r="K158" s="558"/>
      <c r="L158" s="558"/>
      <c r="M158" s="558"/>
      <c r="N158" s="559"/>
      <c r="O158" s="72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</row>
    <row r="159" spans="1:30" s="82" customFormat="1" ht="25.5" hidden="1" customHeight="1" x14ac:dyDescent="0.2">
      <c r="A159" s="73">
        <v>3</v>
      </c>
      <c r="B159" s="74" t="s">
        <v>246</v>
      </c>
      <c r="C159" s="75"/>
      <c r="D159" s="75" t="s">
        <v>340</v>
      </c>
      <c r="E159" s="76" t="s">
        <v>433</v>
      </c>
      <c r="F159" s="77"/>
      <c r="G159" s="77"/>
      <c r="H159" s="75" t="s">
        <v>236</v>
      </c>
      <c r="I159" s="78" t="s">
        <v>236</v>
      </c>
      <c r="J159" s="557"/>
      <c r="K159" s="558"/>
      <c r="L159" s="558"/>
      <c r="M159" s="558"/>
      <c r="N159" s="559"/>
      <c r="O159" s="72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</row>
    <row r="160" spans="1:30" s="82" customFormat="1" ht="25.5" hidden="1" customHeight="1" x14ac:dyDescent="0.2">
      <c r="A160" s="73">
        <v>1</v>
      </c>
      <c r="B160" s="74" t="s">
        <v>246</v>
      </c>
      <c r="C160" s="75"/>
      <c r="D160" s="75" t="s">
        <v>342</v>
      </c>
      <c r="E160" s="76" t="s">
        <v>434</v>
      </c>
      <c r="F160" s="77"/>
      <c r="G160" s="77"/>
      <c r="H160" s="75" t="s">
        <v>236</v>
      </c>
      <c r="I160" s="78" t="s">
        <v>236</v>
      </c>
      <c r="J160" s="557"/>
      <c r="K160" s="558"/>
      <c r="L160" s="558"/>
      <c r="M160" s="558"/>
      <c r="N160" s="559"/>
      <c r="O160" s="72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</row>
    <row r="161" spans="1:30" s="82" customFormat="1" ht="25.5" hidden="1" customHeight="1" x14ac:dyDescent="0.2">
      <c r="A161" s="73">
        <v>2</v>
      </c>
      <c r="B161" s="74" t="s">
        <v>246</v>
      </c>
      <c r="C161" s="75"/>
      <c r="D161" s="75" t="s">
        <v>344</v>
      </c>
      <c r="E161" s="76" t="s">
        <v>435</v>
      </c>
      <c r="F161" s="77"/>
      <c r="G161" s="77"/>
      <c r="H161" s="75" t="s">
        <v>236</v>
      </c>
      <c r="I161" s="78" t="s">
        <v>236</v>
      </c>
      <c r="J161" s="557"/>
      <c r="K161" s="558"/>
      <c r="L161" s="558"/>
      <c r="M161" s="558"/>
      <c r="N161" s="559"/>
      <c r="O161" s="72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</row>
    <row r="162" spans="1:30" s="82" customFormat="1" ht="25.5" hidden="1" customHeight="1" x14ac:dyDescent="0.2">
      <c r="A162" s="73">
        <v>2</v>
      </c>
      <c r="B162" s="74" t="s">
        <v>246</v>
      </c>
      <c r="C162" s="75"/>
      <c r="D162" s="75" t="s">
        <v>346</v>
      </c>
      <c r="E162" s="76" t="s">
        <v>436</v>
      </c>
      <c r="F162" s="77"/>
      <c r="G162" s="77"/>
      <c r="H162" s="75" t="s">
        <v>236</v>
      </c>
      <c r="I162" s="78" t="s">
        <v>236</v>
      </c>
      <c r="J162" s="557"/>
      <c r="K162" s="558"/>
      <c r="L162" s="558"/>
      <c r="M162" s="558"/>
      <c r="N162" s="559"/>
      <c r="O162" s="72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</row>
    <row r="163" spans="1:30" s="82" customFormat="1" ht="25.5" hidden="1" customHeight="1" x14ac:dyDescent="0.2">
      <c r="A163" s="73">
        <v>2</v>
      </c>
      <c r="B163" s="74" t="s">
        <v>246</v>
      </c>
      <c r="C163" s="75"/>
      <c r="D163" s="75" t="s">
        <v>348</v>
      </c>
      <c r="E163" s="76" t="s">
        <v>437</v>
      </c>
      <c r="F163" s="77"/>
      <c r="G163" s="77"/>
      <c r="H163" s="75" t="s">
        <v>236</v>
      </c>
      <c r="I163" s="78" t="s">
        <v>236</v>
      </c>
      <c r="J163" s="557"/>
      <c r="K163" s="558"/>
      <c r="L163" s="558"/>
      <c r="M163" s="558"/>
      <c r="N163" s="559"/>
      <c r="O163" s="72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</row>
    <row r="164" spans="1:30" s="82" customFormat="1" ht="25.5" hidden="1" customHeight="1" x14ac:dyDescent="0.2">
      <c r="A164" s="73">
        <v>2</v>
      </c>
      <c r="B164" s="74" t="s">
        <v>246</v>
      </c>
      <c r="C164" s="75"/>
      <c r="D164" s="75" t="s">
        <v>350</v>
      </c>
      <c r="E164" s="76" t="s">
        <v>438</v>
      </c>
      <c r="F164" s="77"/>
      <c r="G164" s="77"/>
      <c r="H164" s="75" t="s">
        <v>236</v>
      </c>
      <c r="I164" s="78" t="s">
        <v>236</v>
      </c>
      <c r="J164" s="557"/>
      <c r="K164" s="558"/>
      <c r="L164" s="558"/>
      <c r="M164" s="558"/>
      <c r="N164" s="559"/>
      <c r="O164" s="72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</row>
    <row r="165" spans="1:30" s="82" customFormat="1" ht="25.5" hidden="1" customHeight="1" x14ac:dyDescent="0.2">
      <c r="A165" s="73">
        <v>2</v>
      </c>
      <c r="B165" s="74" t="s">
        <v>246</v>
      </c>
      <c r="C165" s="75"/>
      <c r="D165" s="75" t="s">
        <v>352</v>
      </c>
      <c r="E165" s="76" t="s">
        <v>439</v>
      </c>
      <c r="F165" s="77"/>
      <c r="G165" s="77"/>
      <c r="H165" s="75" t="s">
        <v>236</v>
      </c>
      <c r="I165" s="78" t="s">
        <v>236</v>
      </c>
      <c r="J165" s="557"/>
      <c r="K165" s="558"/>
      <c r="L165" s="558"/>
      <c r="M165" s="558"/>
      <c r="N165" s="559"/>
      <c r="O165" s="72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</row>
    <row r="166" spans="1:30" s="82" customFormat="1" ht="25.5" hidden="1" customHeight="1" x14ac:dyDescent="0.2">
      <c r="A166" s="73">
        <v>2</v>
      </c>
      <c r="B166" s="74" t="s">
        <v>246</v>
      </c>
      <c r="C166" s="75"/>
      <c r="D166" s="75" t="s">
        <v>354</v>
      </c>
      <c r="E166" s="76" t="s">
        <v>440</v>
      </c>
      <c r="F166" s="77"/>
      <c r="G166" s="77"/>
      <c r="H166" s="75" t="s">
        <v>236</v>
      </c>
      <c r="I166" s="78" t="s">
        <v>236</v>
      </c>
      <c r="J166" s="557"/>
      <c r="K166" s="558"/>
      <c r="L166" s="558"/>
      <c r="M166" s="558"/>
      <c r="N166" s="559"/>
      <c r="O166" s="72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</row>
    <row r="167" spans="1:30" s="82" customFormat="1" ht="25.5" hidden="1" customHeight="1" x14ac:dyDescent="0.2">
      <c r="A167" s="73">
        <v>3</v>
      </c>
      <c r="B167" s="74" t="s">
        <v>246</v>
      </c>
      <c r="C167" s="75"/>
      <c r="D167" s="75" t="s">
        <v>356</v>
      </c>
      <c r="E167" s="76" t="s">
        <v>441</v>
      </c>
      <c r="F167" s="77"/>
      <c r="G167" s="77"/>
      <c r="H167" s="75" t="s">
        <v>236</v>
      </c>
      <c r="I167" s="78" t="s">
        <v>236</v>
      </c>
      <c r="J167" s="557"/>
      <c r="K167" s="558"/>
      <c r="L167" s="558"/>
      <c r="M167" s="558"/>
      <c r="N167" s="559"/>
      <c r="O167" s="72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</row>
    <row r="168" spans="1:30" s="82" customFormat="1" ht="25.5" hidden="1" customHeight="1" x14ac:dyDescent="0.2">
      <c r="A168" s="73">
        <v>2</v>
      </c>
      <c r="B168" s="74" t="s">
        <v>246</v>
      </c>
      <c r="C168" s="75"/>
      <c r="D168" s="75" t="s">
        <v>358</v>
      </c>
      <c r="E168" s="76" t="s">
        <v>442</v>
      </c>
      <c r="F168" s="77"/>
      <c r="G168" s="77"/>
      <c r="H168" s="75" t="s">
        <v>236</v>
      </c>
      <c r="I168" s="78" t="s">
        <v>236</v>
      </c>
      <c r="J168" s="557"/>
      <c r="K168" s="558"/>
      <c r="L168" s="558"/>
      <c r="M168" s="558"/>
      <c r="N168" s="559"/>
      <c r="O168" s="72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</row>
    <row r="169" spans="1:30" s="82" customFormat="1" ht="25.5" hidden="1" customHeight="1" x14ac:dyDescent="0.2">
      <c r="A169" s="73">
        <v>3</v>
      </c>
      <c r="B169" s="74" t="s">
        <v>246</v>
      </c>
      <c r="C169" s="75"/>
      <c r="D169" s="75" t="s">
        <v>360</v>
      </c>
      <c r="E169" s="76" t="s">
        <v>443</v>
      </c>
      <c r="F169" s="77"/>
      <c r="G169" s="77"/>
      <c r="H169" s="75" t="s">
        <v>236</v>
      </c>
      <c r="I169" s="78" t="s">
        <v>236</v>
      </c>
      <c r="J169" s="557"/>
      <c r="K169" s="558"/>
      <c r="L169" s="558"/>
      <c r="M169" s="558"/>
      <c r="N169" s="559"/>
      <c r="O169" s="72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</row>
    <row r="170" spans="1:30" s="82" customFormat="1" ht="25.5" hidden="1" customHeight="1" x14ac:dyDescent="0.2">
      <c r="A170" s="73">
        <v>1</v>
      </c>
      <c r="B170" s="74" t="s">
        <v>246</v>
      </c>
      <c r="C170" s="75"/>
      <c r="D170" s="75" t="s">
        <v>362</v>
      </c>
      <c r="E170" s="76" t="s">
        <v>444</v>
      </c>
      <c r="F170" s="77"/>
      <c r="G170" s="77"/>
      <c r="H170" s="75" t="s">
        <v>236</v>
      </c>
      <c r="I170" s="78" t="s">
        <v>236</v>
      </c>
      <c r="J170" s="557"/>
      <c r="K170" s="558"/>
      <c r="L170" s="558"/>
      <c r="M170" s="558"/>
      <c r="N170" s="559"/>
      <c r="O170" s="72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</row>
    <row r="171" spans="1:30" s="82" customFormat="1" ht="25.5" hidden="1" customHeight="1" x14ac:dyDescent="0.2">
      <c r="A171" s="73">
        <v>1</v>
      </c>
      <c r="B171" s="74" t="s">
        <v>246</v>
      </c>
      <c r="C171" s="75"/>
      <c r="D171" s="75" t="s">
        <v>364</v>
      </c>
      <c r="E171" s="76" t="s">
        <v>445</v>
      </c>
      <c r="F171" s="77"/>
      <c r="G171" s="77"/>
      <c r="H171" s="75" t="s">
        <v>236</v>
      </c>
      <c r="I171" s="78" t="s">
        <v>236</v>
      </c>
      <c r="J171" s="557"/>
      <c r="K171" s="558"/>
      <c r="L171" s="558"/>
      <c r="M171" s="558"/>
      <c r="N171" s="559"/>
      <c r="O171" s="72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</row>
    <row r="172" spans="1:30" s="82" customFormat="1" ht="25.5" hidden="1" customHeight="1" x14ac:dyDescent="0.2">
      <c r="A172" s="73">
        <v>1</v>
      </c>
      <c r="B172" s="74" t="s">
        <v>246</v>
      </c>
      <c r="C172" s="75"/>
      <c r="D172" s="75" t="s">
        <v>366</v>
      </c>
      <c r="E172" s="76" t="s">
        <v>446</v>
      </c>
      <c r="F172" s="77"/>
      <c r="G172" s="77"/>
      <c r="H172" s="75" t="s">
        <v>236</v>
      </c>
      <c r="I172" s="78" t="s">
        <v>236</v>
      </c>
      <c r="J172" s="557"/>
      <c r="K172" s="558"/>
      <c r="L172" s="558"/>
      <c r="M172" s="558"/>
      <c r="N172" s="559"/>
      <c r="O172" s="72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</row>
    <row r="173" spans="1:30" s="82" customFormat="1" ht="25.5" hidden="1" customHeight="1" x14ac:dyDescent="0.2">
      <c r="A173" s="73">
        <v>2</v>
      </c>
      <c r="B173" s="74" t="s">
        <v>246</v>
      </c>
      <c r="C173" s="75"/>
      <c r="D173" s="75" t="s">
        <v>368</v>
      </c>
      <c r="E173" s="76" t="s">
        <v>447</v>
      </c>
      <c r="F173" s="77"/>
      <c r="G173" s="77"/>
      <c r="H173" s="75" t="s">
        <v>236</v>
      </c>
      <c r="I173" s="78" t="s">
        <v>236</v>
      </c>
      <c r="J173" s="557"/>
      <c r="K173" s="558"/>
      <c r="L173" s="558"/>
      <c r="M173" s="558"/>
      <c r="N173" s="559"/>
      <c r="O173" s="72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</row>
    <row r="174" spans="1:30" s="82" customFormat="1" ht="25.5" hidden="1" customHeight="1" x14ac:dyDescent="0.2">
      <c r="A174" s="73">
        <v>2</v>
      </c>
      <c r="B174" s="74" t="s">
        <v>246</v>
      </c>
      <c r="C174" s="75"/>
      <c r="D174" s="75" t="s">
        <v>370</v>
      </c>
      <c r="E174" s="76" t="s">
        <v>448</v>
      </c>
      <c r="F174" s="77"/>
      <c r="G174" s="77"/>
      <c r="H174" s="75" t="s">
        <v>236</v>
      </c>
      <c r="I174" s="78" t="s">
        <v>236</v>
      </c>
      <c r="J174" s="557"/>
      <c r="K174" s="558"/>
      <c r="L174" s="558"/>
      <c r="M174" s="558"/>
      <c r="N174" s="559"/>
      <c r="O174" s="72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</row>
    <row r="175" spans="1:30" s="82" customFormat="1" ht="25.5" hidden="1" customHeight="1" x14ac:dyDescent="0.2">
      <c r="A175" s="73">
        <v>2</v>
      </c>
      <c r="B175" s="74" t="s">
        <v>246</v>
      </c>
      <c r="C175" s="75"/>
      <c r="D175" s="75" t="s">
        <v>372</v>
      </c>
      <c r="E175" s="76" t="s">
        <v>449</v>
      </c>
      <c r="F175" s="77"/>
      <c r="G175" s="77"/>
      <c r="H175" s="75" t="s">
        <v>236</v>
      </c>
      <c r="I175" s="78" t="s">
        <v>236</v>
      </c>
      <c r="J175" s="557"/>
      <c r="K175" s="558"/>
      <c r="L175" s="558"/>
      <c r="M175" s="558"/>
      <c r="N175" s="559"/>
      <c r="O175" s="72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</row>
    <row r="176" spans="1:30" ht="25.5" hidden="1" customHeight="1" x14ac:dyDescent="0.2">
      <c r="B176" s="74" t="s">
        <v>246</v>
      </c>
      <c r="C176" s="75"/>
      <c r="D176" s="75" t="s">
        <v>374</v>
      </c>
      <c r="E176" s="76" t="s">
        <v>450</v>
      </c>
      <c r="F176" s="88"/>
      <c r="G176" s="77"/>
      <c r="H176" s="75" t="s">
        <v>236</v>
      </c>
      <c r="I176" s="78" t="s">
        <v>236</v>
      </c>
      <c r="J176" s="557"/>
      <c r="K176" s="558"/>
      <c r="L176" s="558"/>
      <c r="M176" s="558"/>
      <c r="N176" s="559"/>
      <c r="Q176" s="55"/>
    </row>
    <row r="177" spans="2:17" ht="25.5" hidden="1" customHeight="1" x14ac:dyDescent="0.2">
      <c r="B177" s="74" t="s">
        <v>246</v>
      </c>
      <c r="C177" s="75"/>
      <c r="D177" s="75" t="s">
        <v>376</v>
      </c>
      <c r="E177" s="76" t="s">
        <v>451</v>
      </c>
      <c r="F177" s="88"/>
      <c r="G177" s="77"/>
      <c r="H177" s="75" t="s">
        <v>236</v>
      </c>
      <c r="I177" s="78" t="s">
        <v>236</v>
      </c>
      <c r="J177" s="557"/>
      <c r="K177" s="558"/>
      <c r="L177" s="558"/>
      <c r="M177" s="558"/>
      <c r="N177" s="559"/>
      <c r="Q177" s="55"/>
    </row>
    <row r="178" spans="2:17" ht="25.5" hidden="1" customHeight="1" x14ac:dyDescent="0.2">
      <c r="B178" s="74" t="s">
        <v>246</v>
      </c>
      <c r="C178" s="75"/>
      <c r="D178" s="75" t="s">
        <v>378</v>
      </c>
      <c r="E178" s="76" t="s">
        <v>452</v>
      </c>
      <c r="F178" s="88"/>
      <c r="G178" s="77"/>
      <c r="H178" s="75" t="s">
        <v>236</v>
      </c>
      <c r="I178" s="78" t="s">
        <v>236</v>
      </c>
      <c r="J178" s="557"/>
      <c r="K178" s="558"/>
      <c r="L178" s="558"/>
      <c r="M178" s="558"/>
      <c r="N178" s="559"/>
      <c r="Q178" s="55"/>
    </row>
    <row r="179" spans="2:17" ht="25.5" hidden="1" customHeight="1" x14ac:dyDescent="0.2">
      <c r="B179" s="74" t="s">
        <v>246</v>
      </c>
      <c r="C179" s="75"/>
      <c r="D179" s="75" t="s">
        <v>380</v>
      </c>
      <c r="E179" s="76" t="s">
        <v>453</v>
      </c>
      <c r="F179" s="88"/>
      <c r="G179" s="77"/>
      <c r="H179" s="75" t="s">
        <v>236</v>
      </c>
      <c r="I179" s="78" t="s">
        <v>236</v>
      </c>
      <c r="J179" s="557"/>
      <c r="K179" s="558"/>
      <c r="L179" s="558"/>
      <c r="M179" s="558"/>
      <c r="N179" s="559"/>
      <c r="Q179" s="55"/>
    </row>
    <row r="180" spans="2:17" ht="25.5" hidden="1" customHeight="1" x14ac:dyDescent="0.2">
      <c r="B180" s="74" t="s">
        <v>246</v>
      </c>
      <c r="C180" s="75"/>
      <c r="D180" s="75" t="s">
        <v>382</v>
      </c>
      <c r="E180" s="76" t="s">
        <v>454</v>
      </c>
      <c r="F180" s="88"/>
      <c r="G180" s="77"/>
      <c r="H180" s="75" t="s">
        <v>236</v>
      </c>
      <c r="I180" s="78" t="s">
        <v>236</v>
      </c>
      <c r="J180" s="557"/>
      <c r="K180" s="558"/>
      <c r="L180" s="558"/>
      <c r="M180" s="558"/>
      <c r="N180" s="559"/>
      <c r="Q180" s="55"/>
    </row>
    <row r="181" spans="2:17" ht="25.5" hidden="1" customHeight="1" x14ac:dyDescent="0.2">
      <c r="B181" s="74" t="s">
        <v>246</v>
      </c>
      <c r="C181" s="75"/>
      <c r="D181" s="75" t="s">
        <v>384</v>
      </c>
      <c r="E181" s="76" t="s">
        <v>455</v>
      </c>
      <c r="F181" s="88"/>
      <c r="G181" s="77"/>
      <c r="H181" s="75" t="s">
        <v>236</v>
      </c>
      <c r="I181" s="78" t="s">
        <v>236</v>
      </c>
      <c r="J181" s="557"/>
      <c r="K181" s="558"/>
      <c r="L181" s="558"/>
      <c r="M181" s="558"/>
      <c r="N181" s="559"/>
      <c r="Q181" s="55"/>
    </row>
    <row r="182" spans="2:17" ht="25.5" hidden="1" customHeight="1" x14ac:dyDescent="0.2">
      <c r="B182" s="74" t="s">
        <v>246</v>
      </c>
      <c r="C182" s="75"/>
      <c r="D182" s="75" t="s">
        <v>456</v>
      </c>
      <c r="E182" s="76" t="s">
        <v>457</v>
      </c>
      <c r="F182" s="88"/>
      <c r="G182" s="77"/>
      <c r="H182" s="75" t="s">
        <v>235</v>
      </c>
      <c r="I182" s="78" t="s">
        <v>235</v>
      </c>
      <c r="J182" s="557"/>
      <c r="K182" s="558"/>
      <c r="L182" s="558"/>
      <c r="M182" s="558"/>
      <c r="N182" s="559"/>
      <c r="Q182" s="55"/>
    </row>
    <row r="183" spans="2:17" ht="25.5" hidden="1" customHeight="1" x14ac:dyDescent="0.2">
      <c r="B183" s="74" t="s">
        <v>246</v>
      </c>
      <c r="C183" s="75"/>
      <c r="D183" s="75" t="s">
        <v>458</v>
      </c>
      <c r="E183" s="76" t="s">
        <v>459</v>
      </c>
      <c r="F183" s="88"/>
      <c r="G183" s="77"/>
      <c r="H183" s="75" t="s">
        <v>235</v>
      </c>
      <c r="I183" s="78" t="s">
        <v>235</v>
      </c>
      <c r="J183" s="557"/>
      <c r="K183" s="558"/>
      <c r="L183" s="558"/>
      <c r="M183" s="558"/>
      <c r="N183" s="559"/>
      <c r="Q183" s="55"/>
    </row>
    <row r="184" spans="2:17" ht="25.5" hidden="1" customHeight="1" x14ac:dyDescent="0.2">
      <c r="B184" s="74" t="s">
        <v>246</v>
      </c>
      <c r="C184" s="75"/>
      <c r="D184" s="75" t="s">
        <v>460</v>
      </c>
      <c r="E184" s="76" t="s">
        <v>461</v>
      </c>
      <c r="F184" s="88"/>
      <c r="G184" s="77"/>
      <c r="H184" s="75" t="s">
        <v>235</v>
      </c>
      <c r="I184" s="78" t="s">
        <v>235</v>
      </c>
      <c r="J184" s="557"/>
      <c r="K184" s="558"/>
      <c r="L184" s="558"/>
      <c r="M184" s="558"/>
      <c r="N184" s="559"/>
      <c r="Q184" s="55"/>
    </row>
    <row r="185" spans="2:17" ht="25.5" hidden="1" customHeight="1" x14ac:dyDescent="0.2">
      <c r="B185" s="74" t="s">
        <v>246</v>
      </c>
      <c r="C185" s="75"/>
      <c r="D185" s="75" t="s">
        <v>462</v>
      </c>
      <c r="E185" s="76" t="s">
        <v>463</v>
      </c>
      <c r="F185" s="88"/>
      <c r="G185" s="77"/>
      <c r="H185" s="75" t="s">
        <v>235</v>
      </c>
      <c r="I185" s="78" t="s">
        <v>235</v>
      </c>
      <c r="J185" s="557"/>
      <c r="K185" s="558"/>
      <c r="L185" s="558"/>
      <c r="M185" s="558"/>
      <c r="N185" s="559"/>
      <c r="Q185" s="55"/>
    </row>
    <row r="186" spans="2:17" ht="25.5" hidden="1" customHeight="1" x14ac:dyDescent="0.2">
      <c r="B186" s="74" t="s">
        <v>246</v>
      </c>
      <c r="C186" s="75"/>
      <c r="D186" s="75" t="s">
        <v>464</v>
      </c>
      <c r="E186" s="76" t="s">
        <v>465</v>
      </c>
      <c r="F186" s="88"/>
      <c r="G186" s="77"/>
      <c r="H186" s="75" t="s">
        <v>235</v>
      </c>
      <c r="I186" s="78" t="s">
        <v>235</v>
      </c>
      <c r="J186" s="557"/>
      <c r="K186" s="558"/>
      <c r="L186" s="558"/>
      <c r="M186" s="558"/>
      <c r="N186" s="559"/>
      <c r="Q186" s="55"/>
    </row>
    <row r="187" spans="2:17" ht="25.5" hidden="1" customHeight="1" x14ac:dyDescent="0.2">
      <c r="B187" s="74" t="s">
        <v>246</v>
      </c>
      <c r="C187" s="75"/>
      <c r="D187" s="75" t="s">
        <v>466</v>
      </c>
      <c r="E187" s="76" t="s">
        <v>467</v>
      </c>
      <c r="F187" s="88"/>
      <c r="G187" s="77"/>
      <c r="H187" s="75" t="s">
        <v>235</v>
      </c>
      <c r="I187" s="78" t="s">
        <v>235</v>
      </c>
      <c r="J187" s="557"/>
      <c r="K187" s="558"/>
      <c r="L187" s="558"/>
      <c r="M187" s="558"/>
      <c r="N187" s="559"/>
      <c r="Q187" s="55"/>
    </row>
    <row r="188" spans="2:17" ht="25.5" hidden="1" customHeight="1" x14ac:dyDescent="0.2">
      <c r="B188" s="74" t="s">
        <v>246</v>
      </c>
      <c r="C188" s="75"/>
      <c r="D188" s="75" t="s">
        <v>468</v>
      </c>
      <c r="E188" s="76" t="s">
        <v>469</v>
      </c>
      <c r="F188" s="88"/>
      <c r="G188" s="77"/>
      <c r="H188" s="75" t="s">
        <v>235</v>
      </c>
      <c r="I188" s="78" t="s">
        <v>235</v>
      </c>
      <c r="J188" s="557"/>
      <c r="K188" s="558"/>
      <c r="L188" s="558"/>
      <c r="M188" s="558"/>
      <c r="N188" s="559"/>
      <c r="Q188" s="55"/>
    </row>
    <row r="189" spans="2:17" ht="25.5" hidden="1" customHeight="1" x14ac:dyDescent="0.2">
      <c r="B189" s="74" t="s">
        <v>246</v>
      </c>
      <c r="C189" s="75"/>
      <c r="D189" s="75" t="s">
        <v>470</v>
      </c>
      <c r="E189" s="76" t="s">
        <v>471</v>
      </c>
      <c r="F189" s="88"/>
      <c r="G189" s="77"/>
      <c r="H189" s="75" t="s">
        <v>235</v>
      </c>
      <c r="I189" s="78" t="s">
        <v>235</v>
      </c>
      <c r="J189" s="557"/>
      <c r="K189" s="558"/>
      <c r="L189" s="558"/>
      <c r="M189" s="558"/>
      <c r="N189" s="559"/>
      <c r="Q189" s="55"/>
    </row>
    <row r="190" spans="2:17" ht="25.5" hidden="1" customHeight="1" x14ac:dyDescent="0.2">
      <c r="B190" s="74" t="s">
        <v>246</v>
      </c>
      <c r="C190" s="75"/>
      <c r="D190" s="75" t="s">
        <v>472</v>
      </c>
      <c r="E190" s="76" t="s">
        <v>473</v>
      </c>
      <c r="F190" s="88"/>
      <c r="G190" s="77"/>
      <c r="H190" s="75" t="s">
        <v>235</v>
      </c>
      <c r="I190" s="78" t="s">
        <v>235</v>
      </c>
      <c r="J190" s="557"/>
      <c r="K190" s="558"/>
      <c r="L190" s="558"/>
      <c r="M190" s="558"/>
      <c r="N190" s="559"/>
      <c r="Q190" s="55"/>
    </row>
    <row r="191" spans="2:17" ht="25.5" hidden="1" customHeight="1" x14ac:dyDescent="0.2">
      <c r="B191" s="74" t="s">
        <v>246</v>
      </c>
      <c r="C191" s="75"/>
      <c r="D191" s="75" t="s">
        <v>474</v>
      </c>
      <c r="E191" s="76" t="s">
        <v>475</v>
      </c>
      <c r="F191" s="88"/>
      <c r="G191" s="77"/>
      <c r="H191" s="75" t="s">
        <v>235</v>
      </c>
      <c r="I191" s="78" t="s">
        <v>235</v>
      </c>
      <c r="J191" s="557"/>
      <c r="K191" s="558"/>
      <c r="L191" s="558"/>
      <c r="M191" s="558"/>
      <c r="N191" s="559"/>
      <c r="Q191" s="55"/>
    </row>
    <row r="192" spans="2:17" ht="25.5" hidden="1" customHeight="1" x14ac:dyDescent="0.2">
      <c r="B192" s="74" t="s">
        <v>246</v>
      </c>
      <c r="C192" s="75"/>
      <c r="D192" s="75" t="s">
        <v>476</v>
      </c>
      <c r="E192" s="76" t="s">
        <v>477</v>
      </c>
      <c r="F192" s="88"/>
      <c r="G192" s="77"/>
      <c r="H192" s="75" t="s">
        <v>235</v>
      </c>
      <c r="I192" s="78" t="s">
        <v>235</v>
      </c>
      <c r="J192" s="557"/>
      <c r="K192" s="558"/>
      <c r="L192" s="558"/>
      <c r="M192" s="558"/>
      <c r="N192" s="559"/>
      <c r="Q192" s="55"/>
    </row>
    <row r="193" spans="2:17" ht="25.5" hidden="1" customHeight="1" x14ac:dyDescent="0.2">
      <c r="B193" s="74" t="s">
        <v>246</v>
      </c>
      <c r="C193" s="75"/>
      <c r="D193" s="75" t="s">
        <v>478</v>
      </c>
      <c r="E193" s="76" t="s">
        <v>479</v>
      </c>
      <c r="F193" s="88"/>
      <c r="G193" s="77"/>
      <c r="H193" s="75" t="s">
        <v>235</v>
      </c>
      <c r="I193" s="78" t="s">
        <v>235</v>
      </c>
      <c r="J193" s="557"/>
      <c r="K193" s="558"/>
      <c r="L193" s="558"/>
      <c r="M193" s="558"/>
      <c r="N193" s="559"/>
      <c r="Q193" s="55"/>
    </row>
    <row r="194" spans="2:17" ht="25.5" hidden="1" customHeight="1" x14ac:dyDescent="0.2">
      <c r="B194" s="74" t="s">
        <v>246</v>
      </c>
      <c r="C194" s="75"/>
      <c r="D194" s="75" t="s">
        <v>480</v>
      </c>
      <c r="E194" s="76" t="s">
        <v>481</v>
      </c>
      <c r="F194" s="88"/>
      <c r="G194" s="77"/>
      <c r="H194" s="75" t="s">
        <v>235</v>
      </c>
      <c r="I194" s="78" t="s">
        <v>235</v>
      </c>
      <c r="J194" s="557"/>
      <c r="K194" s="558"/>
      <c r="L194" s="558"/>
      <c r="M194" s="558"/>
      <c r="N194" s="559"/>
      <c r="Q194" s="55"/>
    </row>
    <row r="195" spans="2:17" ht="25.5" hidden="1" customHeight="1" x14ac:dyDescent="0.2">
      <c r="B195" s="74" t="s">
        <v>246</v>
      </c>
      <c r="C195" s="75"/>
      <c r="D195" s="75" t="s">
        <v>482</v>
      </c>
      <c r="E195" s="76" t="s">
        <v>483</v>
      </c>
      <c r="F195" s="88"/>
      <c r="G195" s="77"/>
      <c r="H195" s="75" t="s">
        <v>235</v>
      </c>
      <c r="I195" s="78" t="s">
        <v>235</v>
      </c>
      <c r="J195" s="557"/>
      <c r="K195" s="558"/>
      <c r="L195" s="558"/>
      <c r="M195" s="558"/>
      <c r="N195" s="559"/>
      <c r="Q195" s="55"/>
    </row>
    <row r="196" spans="2:17" ht="25.5" hidden="1" customHeight="1" x14ac:dyDescent="0.2">
      <c r="B196" s="74" t="s">
        <v>246</v>
      </c>
      <c r="C196" s="75"/>
      <c r="D196" s="75" t="s">
        <v>484</v>
      </c>
      <c r="E196" s="76" t="s">
        <v>485</v>
      </c>
      <c r="F196" s="88"/>
      <c r="G196" s="77"/>
      <c r="H196" s="75" t="s">
        <v>235</v>
      </c>
      <c r="I196" s="78" t="s">
        <v>235</v>
      </c>
      <c r="J196" s="557"/>
      <c r="K196" s="558"/>
      <c r="L196" s="558"/>
      <c r="M196" s="558"/>
      <c r="N196" s="559"/>
      <c r="Q196" s="55"/>
    </row>
    <row r="197" spans="2:17" ht="25.5" hidden="1" customHeight="1" x14ac:dyDescent="0.2">
      <c r="B197" s="74" t="s">
        <v>246</v>
      </c>
      <c r="C197" s="75"/>
      <c r="D197" s="75" t="s">
        <v>486</v>
      </c>
      <c r="E197" s="76" t="s">
        <v>487</v>
      </c>
      <c r="F197" s="88"/>
      <c r="G197" s="77"/>
      <c r="H197" s="75" t="s">
        <v>235</v>
      </c>
      <c r="I197" s="78" t="s">
        <v>235</v>
      </c>
      <c r="J197" s="557"/>
      <c r="K197" s="558"/>
      <c r="L197" s="558"/>
      <c r="M197" s="558"/>
      <c r="N197" s="559"/>
      <c r="Q197" s="55"/>
    </row>
    <row r="198" spans="2:17" ht="25.5" hidden="1" customHeight="1" x14ac:dyDescent="0.2">
      <c r="B198" s="74" t="s">
        <v>246</v>
      </c>
      <c r="C198" s="75"/>
      <c r="D198" s="75" t="s">
        <v>488</v>
      </c>
      <c r="E198" s="76" t="s">
        <v>489</v>
      </c>
      <c r="F198" s="88"/>
      <c r="G198" s="77"/>
      <c r="H198" s="75" t="s">
        <v>235</v>
      </c>
      <c r="I198" s="78" t="s">
        <v>235</v>
      </c>
      <c r="J198" s="557"/>
      <c r="K198" s="558"/>
      <c r="L198" s="558"/>
      <c r="M198" s="558"/>
      <c r="N198" s="559"/>
      <c r="Q198" s="55"/>
    </row>
    <row r="199" spans="2:17" ht="25.5" hidden="1" customHeight="1" x14ac:dyDescent="0.2">
      <c r="B199" s="74" t="s">
        <v>246</v>
      </c>
      <c r="C199" s="75"/>
      <c r="D199" s="75" t="s">
        <v>490</v>
      </c>
      <c r="E199" s="76" t="s">
        <v>491</v>
      </c>
      <c r="F199" s="88"/>
      <c r="G199" s="77"/>
      <c r="H199" s="75" t="s">
        <v>235</v>
      </c>
      <c r="I199" s="78" t="s">
        <v>235</v>
      </c>
      <c r="J199" s="557"/>
      <c r="K199" s="558"/>
      <c r="L199" s="558"/>
      <c r="M199" s="558"/>
      <c r="N199" s="559"/>
      <c r="Q199" s="55"/>
    </row>
    <row r="200" spans="2:17" ht="25.5" hidden="1" customHeight="1" x14ac:dyDescent="0.2">
      <c r="B200" s="74" t="s">
        <v>246</v>
      </c>
      <c r="C200" s="75"/>
      <c r="D200" s="75" t="s">
        <v>492</v>
      </c>
      <c r="E200" s="76" t="s">
        <v>493</v>
      </c>
      <c r="F200" s="88"/>
      <c r="G200" s="77"/>
      <c r="H200" s="75" t="s">
        <v>235</v>
      </c>
      <c r="I200" s="78" t="s">
        <v>235</v>
      </c>
      <c r="J200" s="557"/>
      <c r="K200" s="558"/>
      <c r="L200" s="558"/>
      <c r="M200" s="558"/>
      <c r="N200" s="559"/>
      <c r="Q200" s="55"/>
    </row>
    <row r="201" spans="2:17" ht="25.5" hidden="1" customHeight="1" x14ac:dyDescent="0.2">
      <c r="B201" s="74" t="s">
        <v>246</v>
      </c>
      <c r="C201" s="75"/>
      <c r="D201" s="75" t="s">
        <v>494</v>
      </c>
      <c r="E201" s="76" t="s">
        <v>495</v>
      </c>
      <c r="F201" s="88"/>
      <c r="G201" s="77"/>
      <c r="H201" s="75" t="s">
        <v>235</v>
      </c>
      <c r="I201" s="78" t="s">
        <v>235</v>
      </c>
      <c r="J201" s="557"/>
      <c r="K201" s="558"/>
      <c r="L201" s="558"/>
      <c r="M201" s="558"/>
      <c r="N201" s="559"/>
      <c r="Q201" s="55"/>
    </row>
    <row r="202" spans="2:17" ht="25.5" hidden="1" customHeight="1" x14ac:dyDescent="0.2">
      <c r="B202" s="74" t="s">
        <v>246</v>
      </c>
      <c r="C202" s="75"/>
      <c r="D202" s="75" t="s">
        <v>496</v>
      </c>
      <c r="E202" s="76" t="s">
        <v>497</v>
      </c>
      <c r="F202" s="88"/>
      <c r="G202" s="77"/>
      <c r="H202" s="75" t="s">
        <v>235</v>
      </c>
      <c r="I202" s="78" t="s">
        <v>235</v>
      </c>
      <c r="J202" s="557"/>
      <c r="K202" s="558"/>
      <c r="L202" s="558"/>
      <c r="M202" s="558"/>
      <c r="N202" s="559"/>
      <c r="Q202" s="55"/>
    </row>
    <row r="203" spans="2:17" ht="25.5" hidden="1" customHeight="1" x14ac:dyDescent="0.2">
      <c r="B203" s="74" t="s">
        <v>246</v>
      </c>
      <c r="C203" s="75"/>
      <c r="D203" s="75" t="s">
        <v>498</v>
      </c>
      <c r="E203" s="76" t="s">
        <v>499</v>
      </c>
      <c r="F203" s="88"/>
      <c r="G203" s="77"/>
      <c r="H203" s="75" t="s">
        <v>235</v>
      </c>
      <c r="I203" s="78" t="s">
        <v>235</v>
      </c>
      <c r="J203" s="557"/>
      <c r="K203" s="558"/>
      <c r="L203" s="558"/>
      <c r="M203" s="558"/>
      <c r="N203" s="559"/>
      <c r="Q203" s="55"/>
    </row>
    <row r="204" spans="2:17" ht="25.5" hidden="1" customHeight="1" x14ac:dyDescent="0.2">
      <c r="B204" s="74" t="s">
        <v>246</v>
      </c>
      <c r="C204" s="75"/>
      <c r="D204" s="75" t="s">
        <v>500</v>
      </c>
      <c r="E204" s="76" t="s">
        <v>501</v>
      </c>
      <c r="F204" s="88"/>
      <c r="G204" s="77"/>
      <c r="H204" s="75" t="s">
        <v>235</v>
      </c>
      <c r="I204" s="78" t="s">
        <v>235</v>
      </c>
      <c r="J204" s="557"/>
      <c r="K204" s="558"/>
      <c r="L204" s="558"/>
      <c r="M204" s="558"/>
      <c r="N204" s="559"/>
      <c r="Q204" s="55"/>
    </row>
    <row r="205" spans="2:17" ht="25.5" hidden="1" customHeight="1" x14ac:dyDescent="0.2">
      <c r="B205" s="74" t="s">
        <v>246</v>
      </c>
      <c r="C205" s="75"/>
      <c r="D205" s="75" t="s">
        <v>456</v>
      </c>
      <c r="E205" s="76" t="s">
        <v>502</v>
      </c>
      <c r="F205" s="88"/>
      <c r="G205" s="77"/>
      <c r="H205" s="75" t="s">
        <v>235</v>
      </c>
      <c r="I205" s="78" t="s">
        <v>235</v>
      </c>
      <c r="J205" s="557"/>
      <c r="K205" s="558"/>
      <c r="L205" s="558"/>
      <c r="M205" s="558"/>
      <c r="N205" s="559"/>
      <c r="Q205" s="55"/>
    </row>
    <row r="206" spans="2:17" ht="25.5" hidden="1" customHeight="1" x14ac:dyDescent="0.2">
      <c r="B206" s="74" t="s">
        <v>246</v>
      </c>
      <c r="C206" s="75"/>
      <c r="D206" s="75" t="s">
        <v>458</v>
      </c>
      <c r="E206" s="76" t="s">
        <v>503</v>
      </c>
      <c r="F206" s="88"/>
      <c r="G206" s="77"/>
      <c r="H206" s="75" t="s">
        <v>235</v>
      </c>
      <c r="I206" s="78" t="s">
        <v>235</v>
      </c>
      <c r="J206" s="557"/>
      <c r="K206" s="558"/>
      <c r="L206" s="558"/>
      <c r="M206" s="558"/>
      <c r="N206" s="559"/>
      <c r="Q206" s="55"/>
    </row>
    <row r="207" spans="2:17" ht="25.5" hidden="1" customHeight="1" x14ac:dyDescent="0.2">
      <c r="B207" s="74" t="s">
        <v>246</v>
      </c>
      <c r="C207" s="75"/>
      <c r="D207" s="75" t="s">
        <v>460</v>
      </c>
      <c r="E207" s="76" t="s">
        <v>504</v>
      </c>
      <c r="F207" s="88"/>
      <c r="G207" s="77"/>
      <c r="H207" s="75" t="s">
        <v>235</v>
      </c>
      <c r="I207" s="78" t="s">
        <v>235</v>
      </c>
      <c r="J207" s="557"/>
      <c r="K207" s="558"/>
      <c r="L207" s="558"/>
      <c r="M207" s="558"/>
      <c r="N207" s="559"/>
      <c r="Q207" s="55"/>
    </row>
    <row r="208" spans="2:17" ht="25.5" hidden="1" customHeight="1" x14ac:dyDescent="0.2">
      <c r="B208" s="74" t="s">
        <v>246</v>
      </c>
      <c r="C208" s="75"/>
      <c r="D208" s="75" t="s">
        <v>462</v>
      </c>
      <c r="E208" s="76" t="s">
        <v>505</v>
      </c>
      <c r="F208" s="88"/>
      <c r="G208" s="77"/>
      <c r="H208" s="75" t="s">
        <v>235</v>
      </c>
      <c r="I208" s="78" t="s">
        <v>235</v>
      </c>
      <c r="J208" s="557"/>
      <c r="K208" s="558"/>
      <c r="L208" s="558"/>
      <c r="M208" s="558"/>
      <c r="N208" s="559"/>
      <c r="Q208" s="55"/>
    </row>
    <row r="209" spans="1:30" ht="25.5" hidden="1" customHeight="1" x14ac:dyDescent="0.2">
      <c r="B209" s="74" t="s">
        <v>246</v>
      </c>
      <c r="C209" s="75"/>
      <c r="D209" s="75" t="s">
        <v>464</v>
      </c>
      <c r="E209" s="76" t="s">
        <v>506</v>
      </c>
      <c r="F209" s="88"/>
      <c r="G209" s="77"/>
      <c r="H209" s="75" t="s">
        <v>235</v>
      </c>
      <c r="I209" s="78" t="s">
        <v>235</v>
      </c>
      <c r="J209" s="557"/>
      <c r="K209" s="558"/>
      <c r="L209" s="558"/>
      <c r="M209" s="558"/>
      <c r="N209" s="559"/>
      <c r="Q209" s="55"/>
    </row>
    <row r="210" spans="1:30" ht="25.5" hidden="1" customHeight="1" x14ac:dyDescent="0.2">
      <c r="B210" s="74" t="s">
        <v>246</v>
      </c>
      <c r="C210" s="75"/>
      <c r="D210" s="75" t="s">
        <v>466</v>
      </c>
      <c r="E210" s="76" t="s">
        <v>507</v>
      </c>
      <c r="F210" s="88"/>
      <c r="G210" s="77"/>
      <c r="H210" s="75" t="s">
        <v>235</v>
      </c>
      <c r="I210" s="78" t="s">
        <v>235</v>
      </c>
      <c r="J210" s="557"/>
      <c r="K210" s="558"/>
      <c r="L210" s="558"/>
      <c r="M210" s="558"/>
      <c r="N210" s="559"/>
      <c r="Q210" s="55"/>
    </row>
    <row r="211" spans="1:30" ht="25.5" hidden="1" customHeight="1" x14ac:dyDescent="0.2">
      <c r="B211" s="74" t="s">
        <v>246</v>
      </c>
      <c r="C211" s="75"/>
      <c r="D211" s="75" t="s">
        <v>468</v>
      </c>
      <c r="E211" s="76" t="s">
        <v>508</v>
      </c>
      <c r="F211" s="88"/>
      <c r="G211" s="77"/>
      <c r="H211" s="75" t="s">
        <v>235</v>
      </c>
      <c r="I211" s="78" t="s">
        <v>235</v>
      </c>
      <c r="J211" s="557"/>
      <c r="K211" s="558"/>
      <c r="L211" s="558"/>
      <c r="M211" s="558"/>
      <c r="N211" s="559"/>
      <c r="Q211" s="55"/>
    </row>
    <row r="212" spans="1:30" ht="25.5" hidden="1" customHeight="1" x14ac:dyDescent="0.2">
      <c r="B212" s="74" t="s">
        <v>246</v>
      </c>
      <c r="C212" s="75"/>
      <c r="D212" s="75" t="s">
        <v>470</v>
      </c>
      <c r="E212" s="76" t="s">
        <v>509</v>
      </c>
      <c r="F212" s="88"/>
      <c r="G212" s="77"/>
      <c r="H212" s="75" t="s">
        <v>235</v>
      </c>
      <c r="I212" s="78" t="s">
        <v>235</v>
      </c>
      <c r="J212" s="557"/>
      <c r="K212" s="558"/>
      <c r="L212" s="558"/>
      <c r="M212" s="558"/>
      <c r="N212" s="559"/>
      <c r="Q212" s="55"/>
    </row>
    <row r="213" spans="1:30" ht="25.5" hidden="1" customHeight="1" x14ac:dyDescent="0.2">
      <c r="B213" s="74" t="s">
        <v>246</v>
      </c>
      <c r="C213" s="75"/>
      <c r="D213" s="75" t="s">
        <v>472</v>
      </c>
      <c r="E213" s="76" t="s">
        <v>510</v>
      </c>
      <c r="F213" s="88"/>
      <c r="G213" s="77"/>
      <c r="H213" s="75" t="s">
        <v>235</v>
      </c>
      <c r="I213" s="78" t="s">
        <v>235</v>
      </c>
      <c r="J213" s="557"/>
      <c r="K213" s="558"/>
      <c r="L213" s="558"/>
      <c r="M213" s="558"/>
      <c r="N213" s="559"/>
      <c r="Q213" s="55"/>
    </row>
    <row r="214" spans="1:30" ht="25.5" hidden="1" customHeight="1" x14ac:dyDescent="0.2">
      <c r="B214" s="74" t="s">
        <v>246</v>
      </c>
      <c r="C214" s="75"/>
      <c r="D214" s="75" t="s">
        <v>474</v>
      </c>
      <c r="E214" s="76" t="s">
        <v>511</v>
      </c>
      <c r="F214" s="88"/>
      <c r="G214" s="77"/>
      <c r="H214" s="75" t="s">
        <v>235</v>
      </c>
      <c r="I214" s="78" t="s">
        <v>235</v>
      </c>
      <c r="J214" s="557"/>
      <c r="K214" s="558"/>
      <c r="L214" s="558"/>
      <c r="M214" s="558"/>
      <c r="N214" s="559"/>
      <c r="Q214" s="55"/>
      <c r="R214" s="81"/>
    </row>
    <row r="215" spans="1:30" ht="25.5" hidden="1" customHeight="1" x14ac:dyDescent="0.2">
      <c r="B215" s="74" t="s">
        <v>246</v>
      </c>
      <c r="C215" s="75"/>
      <c r="D215" s="75" t="s">
        <v>476</v>
      </c>
      <c r="E215" s="76" t="s">
        <v>512</v>
      </c>
      <c r="F215" s="88"/>
      <c r="G215" s="77"/>
      <c r="H215" s="75" t="s">
        <v>235</v>
      </c>
      <c r="I215" s="78" t="s">
        <v>235</v>
      </c>
      <c r="J215" s="557"/>
      <c r="K215" s="558"/>
      <c r="L215" s="558"/>
      <c r="M215" s="558"/>
      <c r="N215" s="559"/>
      <c r="Q215" s="55"/>
      <c r="R215" s="81"/>
    </row>
    <row r="216" spans="1:30" ht="25.5" hidden="1" customHeight="1" x14ac:dyDescent="0.2">
      <c r="B216" s="74" t="s">
        <v>246</v>
      </c>
      <c r="C216" s="75"/>
      <c r="D216" s="75" t="s">
        <v>478</v>
      </c>
      <c r="E216" s="76" t="s">
        <v>513</v>
      </c>
      <c r="F216" s="88"/>
      <c r="G216" s="77"/>
      <c r="H216" s="75" t="s">
        <v>235</v>
      </c>
      <c r="I216" s="78" t="s">
        <v>235</v>
      </c>
      <c r="J216" s="557"/>
      <c r="K216" s="558"/>
      <c r="L216" s="558"/>
      <c r="M216" s="558"/>
      <c r="N216" s="559"/>
      <c r="Q216" s="55"/>
      <c r="R216" s="81"/>
    </row>
    <row r="217" spans="1:30" ht="25.5" hidden="1" customHeight="1" x14ac:dyDescent="0.2">
      <c r="B217" s="74" t="s">
        <v>246</v>
      </c>
      <c r="C217" s="75"/>
      <c r="D217" s="75" t="s">
        <v>480</v>
      </c>
      <c r="E217" s="76" t="s">
        <v>514</v>
      </c>
      <c r="F217" s="88"/>
      <c r="G217" s="77"/>
      <c r="H217" s="75" t="s">
        <v>235</v>
      </c>
      <c r="I217" s="78" t="s">
        <v>235</v>
      </c>
      <c r="J217" s="557"/>
      <c r="K217" s="558"/>
      <c r="L217" s="558"/>
      <c r="M217" s="558"/>
      <c r="N217" s="559"/>
      <c r="Q217" s="55"/>
      <c r="R217" s="81"/>
    </row>
    <row r="218" spans="1:30" ht="25.5" hidden="1" customHeight="1" x14ac:dyDescent="0.2">
      <c r="B218" s="74" t="s">
        <v>246</v>
      </c>
      <c r="C218" s="75"/>
      <c r="D218" s="75" t="s">
        <v>482</v>
      </c>
      <c r="E218" s="76" t="s">
        <v>515</v>
      </c>
      <c r="F218" s="88"/>
      <c r="G218" s="77"/>
      <c r="H218" s="75" t="s">
        <v>235</v>
      </c>
      <c r="I218" s="78" t="s">
        <v>235</v>
      </c>
      <c r="J218" s="557"/>
      <c r="K218" s="558"/>
      <c r="L218" s="558"/>
      <c r="M218" s="558"/>
      <c r="N218" s="559"/>
      <c r="Q218" s="55"/>
      <c r="R218" s="81"/>
    </row>
    <row r="219" spans="1:30" ht="25.5" hidden="1" customHeight="1" x14ac:dyDescent="0.2">
      <c r="B219" s="74" t="s">
        <v>246</v>
      </c>
      <c r="C219" s="75"/>
      <c r="D219" s="75" t="s">
        <v>484</v>
      </c>
      <c r="E219" s="76" t="s">
        <v>516</v>
      </c>
      <c r="F219" s="88"/>
      <c r="G219" s="77"/>
      <c r="H219" s="75" t="s">
        <v>235</v>
      </c>
      <c r="I219" s="78" t="s">
        <v>235</v>
      </c>
      <c r="J219" s="557"/>
      <c r="K219" s="558"/>
      <c r="L219" s="558"/>
      <c r="M219" s="558"/>
      <c r="N219" s="559"/>
      <c r="Q219" s="55"/>
      <c r="R219" s="81"/>
    </row>
    <row r="220" spans="1:30" ht="25.5" hidden="1" customHeight="1" x14ac:dyDescent="0.2">
      <c r="B220" s="74" t="s">
        <v>246</v>
      </c>
      <c r="C220" s="75"/>
      <c r="D220" s="75" t="s">
        <v>486</v>
      </c>
      <c r="E220" s="76" t="s">
        <v>517</v>
      </c>
      <c r="F220" s="88"/>
      <c r="G220" s="77"/>
      <c r="H220" s="75" t="s">
        <v>235</v>
      </c>
      <c r="I220" s="78" t="s">
        <v>235</v>
      </c>
      <c r="J220" s="557"/>
      <c r="K220" s="558"/>
      <c r="L220" s="558"/>
      <c r="M220" s="558"/>
      <c r="N220" s="559"/>
      <c r="Q220" s="55"/>
      <c r="R220" s="81"/>
    </row>
    <row r="221" spans="1:30" s="82" customFormat="1" ht="25.5" hidden="1" customHeight="1" x14ac:dyDescent="0.2">
      <c r="A221" s="73"/>
      <c r="B221" s="74" t="s">
        <v>246</v>
      </c>
      <c r="C221" s="83"/>
      <c r="D221" s="75" t="s">
        <v>488</v>
      </c>
      <c r="E221" s="76" t="s">
        <v>518</v>
      </c>
      <c r="F221" s="77"/>
      <c r="G221" s="77"/>
      <c r="H221" s="75" t="s">
        <v>235</v>
      </c>
      <c r="I221" s="78" t="s">
        <v>235</v>
      </c>
      <c r="J221" s="557"/>
      <c r="K221" s="558"/>
      <c r="L221" s="558"/>
      <c r="M221" s="558"/>
      <c r="N221" s="559"/>
      <c r="O221" s="72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</row>
    <row r="222" spans="1:30" s="82" customFormat="1" ht="25.5" hidden="1" customHeight="1" x14ac:dyDescent="0.2">
      <c r="A222" s="73"/>
      <c r="B222" s="74" t="s">
        <v>246</v>
      </c>
      <c r="C222" s="83"/>
      <c r="D222" s="75" t="s">
        <v>490</v>
      </c>
      <c r="E222" s="76" t="s">
        <v>519</v>
      </c>
      <c r="F222" s="77"/>
      <c r="G222" s="77"/>
      <c r="H222" s="75" t="s">
        <v>235</v>
      </c>
      <c r="I222" s="78" t="s">
        <v>235</v>
      </c>
      <c r="J222" s="557"/>
      <c r="K222" s="558"/>
      <c r="L222" s="558"/>
      <c r="M222" s="558"/>
      <c r="N222" s="559"/>
      <c r="O222" s="72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</row>
    <row r="223" spans="1:30" ht="25.5" hidden="1" customHeight="1" x14ac:dyDescent="0.2">
      <c r="B223" s="74" t="s">
        <v>246</v>
      </c>
      <c r="C223" s="75"/>
      <c r="D223" s="75" t="s">
        <v>492</v>
      </c>
      <c r="E223" s="76" t="s">
        <v>520</v>
      </c>
      <c r="F223" s="88"/>
      <c r="G223" s="77"/>
      <c r="H223" s="75" t="s">
        <v>235</v>
      </c>
      <c r="I223" s="78" t="s">
        <v>235</v>
      </c>
      <c r="J223" s="557"/>
      <c r="K223" s="558"/>
      <c r="L223" s="558"/>
      <c r="M223" s="558"/>
      <c r="N223" s="559"/>
      <c r="Q223" s="55"/>
      <c r="R223" s="81"/>
    </row>
    <row r="224" spans="1:30" ht="25.5" hidden="1" customHeight="1" x14ac:dyDescent="0.2">
      <c r="B224" s="74" t="s">
        <v>246</v>
      </c>
      <c r="C224" s="75"/>
      <c r="D224" s="75" t="s">
        <v>494</v>
      </c>
      <c r="E224" s="76" t="s">
        <v>521</v>
      </c>
      <c r="F224" s="88"/>
      <c r="G224" s="77"/>
      <c r="H224" s="75" t="s">
        <v>235</v>
      </c>
      <c r="I224" s="78" t="s">
        <v>235</v>
      </c>
      <c r="J224" s="557"/>
      <c r="K224" s="558"/>
      <c r="L224" s="558"/>
      <c r="M224" s="558"/>
      <c r="N224" s="559"/>
      <c r="Q224" s="55"/>
      <c r="R224" s="81"/>
    </row>
    <row r="225" spans="2:18" ht="25.5" hidden="1" customHeight="1" x14ac:dyDescent="0.2">
      <c r="B225" s="74" t="s">
        <v>246</v>
      </c>
      <c r="C225" s="75"/>
      <c r="D225" s="75" t="s">
        <v>496</v>
      </c>
      <c r="E225" s="76" t="s">
        <v>522</v>
      </c>
      <c r="F225" s="88"/>
      <c r="G225" s="77"/>
      <c r="H225" s="75" t="s">
        <v>235</v>
      </c>
      <c r="I225" s="78" t="s">
        <v>235</v>
      </c>
      <c r="J225" s="557"/>
      <c r="K225" s="558"/>
      <c r="L225" s="558"/>
      <c r="M225" s="558"/>
      <c r="N225" s="559"/>
      <c r="Q225" s="55"/>
      <c r="R225" s="81"/>
    </row>
    <row r="226" spans="2:18" ht="25.5" hidden="1" customHeight="1" x14ac:dyDescent="0.2">
      <c r="B226" s="74" t="s">
        <v>246</v>
      </c>
      <c r="C226" s="75"/>
      <c r="D226" s="75" t="s">
        <v>498</v>
      </c>
      <c r="E226" s="76" t="s">
        <v>523</v>
      </c>
      <c r="F226" s="88"/>
      <c r="G226" s="77"/>
      <c r="H226" s="75" t="s">
        <v>235</v>
      </c>
      <c r="I226" s="78" t="s">
        <v>235</v>
      </c>
      <c r="J226" s="557"/>
      <c r="K226" s="558"/>
      <c r="L226" s="558"/>
      <c r="M226" s="558"/>
      <c r="N226" s="559"/>
      <c r="Q226" s="55"/>
      <c r="R226" s="81"/>
    </row>
    <row r="227" spans="2:18" ht="25.5" hidden="1" customHeight="1" x14ac:dyDescent="0.2">
      <c r="B227" s="74" t="s">
        <v>246</v>
      </c>
      <c r="C227" s="75"/>
      <c r="D227" s="75" t="s">
        <v>500</v>
      </c>
      <c r="E227" s="76" t="s">
        <v>524</v>
      </c>
      <c r="F227" s="88"/>
      <c r="G227" s="77"/>
      <c r="H227" s="75" t="s">
        <v>235</v>
      </c>
      <c r="I227" s="78" t="s">
        <v>235</v>
      </c>
      <c r="J227" s="557"/>
      <c r="K227" s="558"/>
      <c r="L227" s="558"/>
      <c r="M227" s="558"/>
      <c r="N227" s="559"/>
      <c r="Q227" s="55"/>
      <c r="R227" s="81"/>
    </row>
    <row r="228" spans="2:18" ht="25.5" hidden="1" customHeight="1" x14ac:dyDescent="0.2">
      <c r="B228" s="74" t="s">
        <v>246</v>
      </c>
      <c r="C228" s="75"/>
      <c r="D228" s="75" t="s">
        <v>458</v>
      </c>
      <c r="E228" s="76" t="s">
        <v>525</v>
      </c>
      <c r="F228" s="88"/>
      <c r="G228" s="77"/>
      <c r="H228" s="75" t="s">
        <v>235</v>
      </c>
      <c r="I228" s="78" t="s">
        <v>235</v>
      </c>
      <c r="J228" s="557"/>
      <c r="K228" s="558"/>
      <c r="L228" s="558"/>
      <c r="M228" s="558"/>
      <c r="N228" s="559"/>
      <c r="Q228" s="55"/>
    </row>
    <row r="229" spans="2:18" ht="25.5" hidden="1" customHeight="1" x14ac:dyDescent="0.2">
      <c r="B229" s="74" t="s">
        <v>246</v>
      </c>
      <c r="C229" s="75"/>
      <c r="D229" s="75" t="s">
        <v>460</v>
      </c>
      <c r="E229" s="76" t="s">
        <v>526</v>
      </c>
      <c r="F229" s="88"/>
      <c r="G229" s="77"/>
      <c r="H229" s="75" t="s">
        <v>235</v>
      </c>
      <c r="I229" s="78" t="s">
        <v>235</v>
      </c>
      <c r="J229" s="557"/>
      <c r="K229" s="558"/>
      <c r="L229" s="558"/>
      <c r="M229" s="558"/>
      <c r="N229" s="559"/>
      <c r="Q229" s="55"/>
    </row>
    <row r="230" spans="2:18" ht="25.5" hidden="1" customHeight="1" x14ac:dyDescent="0.2">
      <c r="B230" s="74" t="s">
        <v>246</v>
      </c>
      <c r="C230" s="75"/>
      <c r="D230" s="75" t="s">
        <v>462</v>
      </c>
      <c r="E230" s="76" t="s">
        <v>527</v>
      </c>
      <c r="F230" s="88"/>
      <c r="G230" s="77"/>
      <c r="H230" s="75" t="s">
        <v>235</v>
      </c>
      <c r="I230" s="78" t="s">
        <v>235</v>
      </c>
      <c r="J230" s="557"/>
      <c r="K230" s="558"/>
      <c r="L230" s="558"/>
      <c r="M230" s="558"/>
      <c r="N230" s="559"/>
      <c r="Q230" s="55"/>
      <c r="R230" s="81"/>
    </row>
    <row r="231" spans="2:18" ht="25.5" hidden="1" customHeight="1" x14ac:dyDescent="0.2">
      <c r="B231" s="74" t="s">
        <v>246</v>
      </c>
      <c r="C231" s="75"/>
      <c r="D231" s="75" t="s">
        <v>464</v>
      </c>
      <c r="E231" s="76" t="s">
        <v>528</v>
      </c>
      <c r="F231" s="88"/>
      <c r="G231" s="77"/>
      <c r="H231" s="75" t="s">
        <v>235</v>
      </c>
      <c r="I231" s="78" t="s">
        <v>235</v>
      </c>
      <c r="J231" s="557"/>
      <c r="K231" s="558"/>
      <c r="L231" s="558"/>
      <c r="M231" s="558"/>
      <c r="N231" s="559"/>
      <c r="Q231" s="55"/>
    </row>
    <row r="232" spans="2:18" ht="25.5" hidden="1" customHeight="1" x14ac:dyDescent="0.2">
      <c r="B232" s="74" t="s">
        <v>246</v>
      </c>
      <c r="C232" s="75"/>
      <c r="D232" s="75" t="s">
        <v>466</v>
      </c>
      <c r="E232" s="76" t="s">
        <v>529</v>
      </c>
      <c r="F232" s="88"/>
      <c r="G232" s="77"/>
      <c r="H232" s="75" t="s">
        <v>235</v>
      </c>
      <c r="I232" s="78" t="s">
        <v>235</v>
      </c>
      <c r="J232" s="557"/>
      <c r="K232" s="558"/>
      <c r="L232" s="558"/>
      <c r="M232" s="558"/>
      <c r="N232" s="559"/>
      <c r="Q232" s="55"/>
    </row>
    <row r="233" spans="2:18" ht="25.5" hidden="1" customHeight="1" x14ac:dyDescent="0.2">
      <c r="B233" s="74" t="s">
        <v>246</v>
      </c>
      <c r="C233" s="75"/>
      <c r="D233" s="75" t="s">
        <v>468</v>
      </c>
      <c r="E233" s="76" t="s">
        <v>530</v>
      </c>
      <c r="F233" s="88"/>
      <c r="G233" s="77"/>
      <c r="H233" s="75" t="s">
        <v>235</v>
      </c>
      <c r="I233" s="78" t="s">
        <v>235</v>
      </c>
      <c r="J233" s="557"/>
      <c r="K233" s="558"/>
      <c r="L233" s="558"/>
      <c r="M233" s="558"/>
      <c r="N233" s="559"/>
      <c r="Q233" s="55"/>
    </row>
    <row r="234" spans="2:18" ht="25.5" hidden="1" customHeight="1" x14ac:dyDescent="0.2">
      <c r="B234" s="74" t="s">
        <v>246</v>
      </c>
      <c r="C234" s="75"/>
      <c r="D234" s="75" t="s">
        <v>470</v>
      </c>
      <c r="E234" s="76" t="s">
        <v>531</v>
      </c>
      <c r="F234" s="88"/>
      <c r="G234" s="77"/>
      <c r="H234" s="75" t="s">
        <v>235</v>
      </c>
      <c r="I234" s="78" t="s">
        <v>235</v>
      </c>
      <c r="J234" s="557"/>
      <c r="K234" s="558"/>
      <c r="L234" s="558"/>
      <c r="M234" s="558"/>
      <c r="N234" s="559"/>
      <c r="Q234" s="55"/>
      <c r="R234" s="81"/>
    </row>
    <row r="235" spans="2:18" ht="25.5" hidden="1" customHeight="1" x14ac:dyDescent="0.2">
      <c r="B235" s="74" t="s">
        <v>246</v>
      </c>
      <c r="C235" s="75"/>
      <c r="D235" s="75" t="s">
        <v>472</v>
      </c>
      <c r="E235" s="76" t="s">
        <v>532</v>
      </c>
      <c r="F235" s="88"/>
      <c r="G235" s="77"/>
      <c r="H235" s="75" t="s">
        <v>235</v>
      </c>
      <c r="I235" s="78" t="s">
        <v>235</v>
      </c>
      <c r="J235" s="557"/>
      <c r="K235" s="558"/>
      <c r="L235" s="558"/>
      <c r="M235" s="558"/>
      <c r="N235" s="559"/>
      <c r="Q235" s="55"/>
    </row>
    <row r="236" spans="2:18" ht="25.5" hidden="1" customHeight="1" x14ac:dyDescent="0.2">
      <c r="B236" s="74" t="s">
        <v>246</v>
      </c>
      <c r="C236" s="75"/>
      <c r="D236" s="75" t="s">
        <v>474</v>
      </c>
      <c r="E236" s="76" t="s">
        <v>533</v>
      </c>
      <c r="F236" s="88"/>
      <c r="G236" s="77"/>
      <c r="H236" s="75" t="s">
        <v>235</v>
      </c>
      <c r="I236" s="78" t="s">
        <v>235</v>
      </c>
      <c r="J236" s="557"/>
      <c r="K236" s="558"/>
      <c r="L236" s="558"/>
      <c r="M236" s="558"/>
      <c r="N236" s="559"/>
      <c r="Q236" s="55"/>
      <c r="R236" s="81"/>
    </row>
    <row r="237" spans="2:18" ht="25.5" hidden="1" customHeight="1" x14ac:dyDescent="0.2">
      <c r="B237" s="74" t="s">
        <v>246</v>
      </c>
      <c r="C237" s="75"/>
      <c r="D237" s="75" t="s">
        <v>476</v>
      </c>
      <c r="E237" s="76" t="s">
        <v>534</v>
      </c>
      <c r="F237" s="88"/>
      <c r="G237" s="77"/>
      <c r="H237" s="75" t="s">
        <v>235</v>
      </c>
      <c r="I237" s="78" t="s">
        <v>235</v>
      </c>
      <c r="J237" s="557"/>
      <c r="K237" s="558"/>
      <c r="L237" s="558"/>
      <c r="M237" s="558"/>
      <c r="N237" s="559"/>
      <c r="Q237" s="55"/>
    </row>
    <row r="238" spans="2:18" ht="25.5" hidden="1" customHeight="1" x14ac:dyDescent="0.2">
      <c r="B238" s="74" t="s">
        <v>246</v>
      </c>
      <c r="C238" s="75"/>
      <c r="D238" s="75" t="s">
        <v>478</v>
      </c>
      <c r="E238" s="76" t="s">
        <v>535</v>
      </c>
      <c r="F238" s="88"/>
      <c r="G238" s="77"/>
      <c r="H238" s="75" t="s">
        <v>235</v>
      </c>
      <c r="I238" s="78" t="s">
        <v>235</v>
      </c>
      <c r="J238" s="557"/>
      <c r="K238" s="558"/>
      <c r="L238" s="558"/>
      <c r="M238" s="558"/>
      <c r="N238" s="559"/>
      <c r="Q238" s="55"/>
      <c r="R238" s="81"/>
    </row>
    <row r="239" spans="2:18" ht="25.5" hidden="1" customHeight="1" x14ac:dyDescent="0.2">
      <c r="B239" s="74" t="s">
        <v>246</v>
      </c>
      <c r="C239" s="75"/>
      <c r="D239" s="75" t="s">
        <v>480</v>
      </c>
      <c r="E239" s="76" t="s">
        <v>536</v>
      </c>
      <c r="F239" s="88"/>
      <c r="G239" s="77"/>
      <c r="H239" s="75" t="s">
        <v>235</v>
      </c>
      <c r="I239" s="78" t="s">
        <v>235</v>
      </c>
      <c r="J239" s="557"/>
      <c r="K239" s="558"/>
      <c r="L239" s="558"/>
      <c r="M239" s="558"/>
      <c r="N239" s="559"/>
      <c r="Q239" s="55"/>
      <c r="R239" s="81"/>
    </row>
    <row r="240" spans="2:18" ht="25.5" hidden="1" customHeight="1" x14ac:dyDescent="0.2">
      <c r="B240" s="74" t="s">
        <v>246</v>
      </c>
      <c r="C240" s="75"/>
      <c r="D240" s="75" t="s">
        <v>482</v>
      </c>
      <c r="E240" s="76" t="s">
        <v>537</v>
      </c>
      <c r="F240" s="88"/>
      <c r="G240" s="77"/>
      <c r="H240" s="75" t="s">
        <v>235</v>
      </c>
      <c r="I240" s="78" t="s">
        <v>235</v>
      </c>
      <c r="J240" s="557"/>
      <c r="K240" s="558"/>
      <c r="L240" s="558"/>
      <c r="M240" s="558"/>
      <c r="N240" s="559"/>
      <c r="Q240" s="55"/>
      <c r="R240" s="81"/>
    </row>
    <row r="241" spans="2:18" ht="25.5" hidden="1" customHeight="1" x14ac:dyDescent="0.2">
      <c r="B241" s="74" t="s">
        <v>246</v>
      </c>
      <c r="C241" s="75"/>
      <c r="D241" s="75" t="s">
        <v>484</v>
      </c>
      <c r="E241" s="76" t="s">
        <v>538</v>
      </c>
      <c r="F241" s="88"/>
      <c r="G241" s="77"/>
      <c r="H241" s="75" t="s">
        <v>235</v>
      </c>
      <c r="I241" s="78" t="s">
        <v>235</v>
      </c>
      <c r="J241" s="557"/>
      <c r="K241" s="558"/>
      <c r="L241" s="558"/>
      <c r="M241" s="558"/>
      <c r="N241" s="559"/>
      <c r="Q241" s="55"/>
    </row>
    <row r="242" spans="2:18" ht="25.5" hidden="1" customHeight="1" x14ac:dyDescent="0.2">
      <c r="B242" s="74" t="s">
        <v>246</v>
      </c>
      <c r="C242" s="75"/>
      <c r="D242" s="75" t="s">
        <v>486</v>
      </c>
      <c r="E242" s="76" t="s">
        <v>539</v>
      </c>
      <c r="F242" s="88"/>
      <c r="G242" s="77"/>
      <c r="H242" s="75" t="s">
        <v>235</v>
      </c>
      <c r="I242" s="78" t="s">
        <v>235</v>
      </c>
      <c r="J242" s="557"/>
      <c r="K242" s="558"/>
      <c r="L242" s="558"/>
      <c r="M242" s="558"/>
      <c r="N242" s="559"/>
      <c r="Q242" s="55"/>
    </row>
    <row r="243" spans="2:18" ht="25.5" hidden="1" customHeight="1" x14ac:dyDescent="0.2">
      <c r="B243" s="74" t="s">
        <v>246</v>
      </c>
      <c r="C243" s="75"/>
      <c r="D243" s="75" t="s">
        <v>488</v>
      </c>
      <c r="E243" s="76" t="s">
        <v>540</v>
      </c>
      <c r="F243" s="88"/>
      <c r="G243" s="77"/>
      <c r="H243" s="75" t="s">
        <v>235</v>
      </c>
      <c r="I243" s="78" t="s">
        <v>235</v>
      </c>
      <c r="J243" s="557"/>
      <c r="K243" s="558"/>
      <c r="L243" s="558"/>
      <c r="M243" s="558"/>
      <c r="N243" s="559"/>
      <c r="Q243" s="55"/>
    </row>
    <row r="244" spans="2:18" ht="25.5" hidden="1" customHeight="1" x14ac:dyDescent="0.2">
      <c r="B244" s="74" t="s">
        <v>246</v>
      </c>
      <c r="C244" s="75"/>
      <c r="D244" s="75" t="s">
        <v>490</v>
      </c>
      <c r="E244" s="76" t="s">
        <v>541</v>
      </c>
      <c r="F244" s="88"/>
      <c r="G244" s="77"/>
      <c r="H244" s="75" t="s">
        <v>235</v>
      </c>
      <c r="I244" s="78" t="s">
        <v>235</v>
      </c>
      <c r="J244" s="557"/>
      <c r="K244" s="558"/>
      <c r="L244" s="558"/>
      <c r="M244" s="558"/>
      <c r="N244" s="559"/>
      <c r="Q244" s="55"/>
    </row>
    <row r="245" spans="2:18" ht="25.5" hidden="1" customHeight="1" x14ac:dyDescent="0.2">
      <c r="B245" s="74" t="s">
        <v>246</v>
      </c>
      <c r="C245" s="75"/>
      <c r="D245" s="75" t="s">
        <v>492</v>
      </c>
      <c r="E245" s="76" t="s">
        <v>542</v>
      </c>
      <c r="F245" s="88"/>
      <c r="G245" s="77"/>
      <c r="H245" s="75" t="s">
        <v>235</v>
      </c>
      <c r="I245" s="78" t="s">
        <v>235</v>
      </c>
      <c r="J245" s="557"/>
      <c r="K245" s="558"/>
      <c r="L245" s="558"/>
      <c r="M245" s="558"/>
      <c r="N245" s="559"/>
      <c r="Q245" s="55"/>
      <c r="R245" s="81"/>
    </row>
    <row r="246" spans="2:18" ht="25.5" hidden="1" customHeight="1" x14ac:dyDescent="0.2">
      <c r="B246" s="74" t="s">
        <v>246</v>
      </c>
      <c r="C246" s="75"/>
      <c r="D246" s="75" t="s">
        <v>494</v>
      </c>
      <c r="E246" s="76" t="s">
        <v>543</v>
      </c>
      <c r="F246" s="88"/>
      <c r="G246" s="77"/>
      <c r="H246" s="75" t="s">
        <v>235</v>
      </c>
      <c r="I246" s="78" t="s">
        <v>235</v>
      </c>
      <c r="J246" s="557"/>
      <c r="K246" s="558"/>
      <c r="L246" s="558"/>
      <c r="M246" s="558"/>
      <c r="N246" s="559"/>
      <c r="Q246" s="55"/>
    </row>
    <row r="247" spans="2:18" ht="25.5" hidden="1" customHeight="1" x14ac:dyDescent="0.2">
      <c r="B247" s="74" t="s">
        <v>246</v>
      </c>
      <c r="C247" s="75"/>
      <c r="D247" s="75" t="s">
        <v>496</v>
      </c>
      <c r="E247" s="76" t="s">
        <v>544</v>
      </c>
      <c r="F247" s="88"/>
      <c r="G247" s="77"/>
      <c r="H247" s="75" t="s">
        <v>235</v>
      </c>
      <c r="I247" s="78" t="s">
        <v>235</v>
      </c>
      <c r="J247" s="557"/>
      <c r="K247" s="558"/>
      <c r="L247" s="558"/>
      <c r="M247" s="558"/>
      <c r="N247" s="559"/>
      <c r="Q247" s="55"/>
      <c r="R247" s="81"/>
    </row>
    <row r="248" spans="2:18" ht="25.5" hidden="1" customHeight="1" x14ac:dyDescent="0.2">
      <c r="B248" s="74" t="s">
        <v>246</v>
      </c>
      <c r="C248" s="75"/>
      <c r="D248" s="75" t="s">
        <v>498</v>
      </c>
      <c r="E248" s="76" t="s">
        <v>545</v>
      </c>
      <c r="F248" s="88"/>
      <c r="G248" s="77"/>
      <c r="H248" s="75" t="s">
        <v>235</v>
      </c>
      <c r="I248" s="78" t="s">
        <v>235</v>
      </c>
      <c r="J248" s="557"/>
      <c r="K248" s="558"/>
      <c r="L248" s="558"/>
      <c r="M248" s="558"/>
      <c r="N248" s="559"/>
      <c r="Q248" s="55"/>
      <c r="R248" s="81"/>
    </row>
    <row r="249" spans="2:18" ht="25.5" hidden="1" customHeight="1" x14ac:dyDescent="0.2">
      <c r="B249" s="74" t="s">
        <v>246</v>
      </c>
      <c r="C249" s="75"/>
      <c r="D249" s="75" t="s">
        <v>500</v>
      </c>
      <c r="E249" s="76" t="s">
        <v>546</v>
      </c>
      <c r="F249" s="88"/>
      <c r="G249" s="77"/>
      <c r="H249" s="75" t="s">
        <v>235</v>
      </c>
      <c r="I249" s="78" t="s">
        <v>235</v>
      </c>
      <c r="J249" s="557"/>
      <c r="K249" s="558"/>
      <c r="L249" s="558"/>
      <c r="M249" s="558"/>
      <c r="N249" s="559"/>
      <c r="Q249" s="55"/>
      <c r="R249" s="81"/>
    </row>
    <row r="250" spans="2:18" ht="25.5" hidden="1" customHeight="1" x14ac:dyDescent="0.2">
      <c r="B250" s="74" t="s">
        <v>246</v>
      </c>
      <c r="C250" s="75"/>
      <c r="D250" s="75" t="s">
        <v>458</v>
      </c>
      <c r="E250" s="76" t="s">
        <v>547</v>
      </c>
      <c r="F250" s="88"/>
      <c r="G250" s="77"/>
      <c r="H250" s="75" t="s">
        <v>235</v>
      </c>
      <c r="I250" s="78" t="s">
        <v>235</v>
      </c>
      <c r="J250" s="557"/>
      <c r="K250" s="558"/>
      <c r="L250" s="558"/>
      <c r="M250" s="558"/>
      <c r="N250" s="559"/>
      <c r="Q250" s="55"/>
      <c r="R250" s="81"/>
    </row>
    <row r="251" spans="2:18" ht="25.5" hidden="1" customHeight="1" x14ac:dyDescent="0.2">
      <c r="B251" s="74" t="s">
        <v>246</v>
      </c>
      <c r="C251" s="75"/>
      <c r="D251" s="75" t="s">
        <v>460</v>
      </c>
      <c r="E251" s="76" t="s">
        <v>548</v>
      </c>
      <c r="F251" s="88"/>
      <c r="G251" s="77"/>
      <c r="H251" s="75" t="s">
        <v>235</v>
      </c>
      <c r="I251" s="78" t="s">
        <v>235</v>
      </c>
      <c r="J251" s="557"/>
      <c r="K251" s="558"/>
      <c r="L251" s="558"/>
      <c r="M251" s="558"/>
      <c r="N251" s="559"/>
      <c r="Q251" s="55"/>
    </row>
    <row r="252" spans="2:18" ht="25.5" hidden="1" customHeight="1" x14ac:dyDescent="0.2">
      <c r="B252" s="74" t="s">
        <v>246</v>
      </c>
      <c r="C252" s="75"/>
      <c r="D252" s="75" t="s">
        <v>462</v>
      </c>
      <c r="E252" s="76" t="s">
        <v>549</v>
      </c>
      <c r="F252" s="88"/>
      <c r="G252" s="77"/>
      <c r="H252" s="75" t="s">
        <v>235</v>
      </c>
      <c r="I252" s="78" t="s">
        <v>235</v>
      </c>
      <c r="J252" s="557"/>
      <c r="K252" s="558"/>
      <c r="L252" s="558"/>
      <c r="M252" s="558"/>
      <c r="N252" s="559"/>
      <c r="Q252" s="55"/>
      <c r="R252" s="81"/>
    </row>
    <row r="253" spans="2:18" ht="25.5" hidden="1" customHeight="1" x14ac:dyDescent="0.2">
      <c r="B253" s="74" t="s">
        <v>246</v>
      </c>
      <c r="C253" s="75"/>
      <c r="D253" s="75" t="s">
        <v>464</v>
      </c>
      <c r="E253" s="76" t="s">
        <v>550</v>
      </c>
      <c r="F253" s="88"/>
      <c r="G253" s="77"/>
      <c r="H253" s="75" t="s">
        <v>235</v>
      </c>
      <c r="I253" s="78" t="s">
        <v>235</v>
      </c>
      <c r="J253" s="557"/>
      <c r="K253" s="558"/>
      <c r="L253" s="558"/>
      <c r="M253" s="558"/>
      <c r="N253" s="559"/>
      <c r="Q253" s="55"/>
    </row>
    <row r="254" spans="2:18" ht="25.5" hidden="1" customHeight="1" x14ac:dyDescent="0.2">
      <c r="B254" s="74" t="s">
        <v>246</v>
      </c>
      <c r="C254" s="75"/>
      <c r="D254" s="75" t="s">
        <v>466</v>
      </c>
      <c r="E254" s="76" t="s">
        <v>551</v>
      </c>
      <c r="F254" s="88"/>
      <c r="G254" s="77"/>
      <c r="H254" s="75" t="s">
        <v>235</v>
      </c>
      <c r="I254" s="78" t="s">
        <v>235</v>
      </c>
      <c r="J254" s="557"/>
      <c r="K254" s="558"/>
      <c r="L254" s="558"/>
      <c r="M254" s="558"/>
      <c r="N254" s="559"/>
      <c r="Q254" s="55"/>
    </row>
    <row r="255" spans="2:18" ht="25.5" hidden="1" customHeight="1" x14ac:dyDescent="0.2">
      <c r="B255" s="74" t="s">
        <v>246</v>
      </c>
      <c r="C255" s="75"/>
      <c r="D255" s="75" t="s">
        <v>468</v>
      </c>
      <c r="E255" s="76" t="s">
        <v>552</v>
      </c>
      <c r="F255" s="88"/>
      <c r="G255" s="77"/>
      <c r="H255" s="75" t="s">
        <v>235</v>
      </c>
      <c r="I255" s="78" t="s">
        <v>235</v>
      </c>
      <c r="J255" s="557"/>
      <c r="K255" s="558"/>
      <c r="L255" s="558"/>
      <c r="M255" s="558"/>
      <c r="N255" s="559"/>
      <c r="Q255" s="55"/>
      <c r="R255" s="81"/>
    </row>
    <row r="256" spans="2:18" ht="25.5" hidden="1" customHeight="1" x14ac:dyDescent="0.2">
      <c r="B256" s="74" t="s">
        <v>246</v>
      </c>
      <c r="C256" s="75"/>
      <c r="D256" s="75" t="s">
        <v>470</v>
      </c>
      <c r="E256" s="76" t="s">
        <v>553</v>
      </c>
      <c r="F256" s="88"/>
      <c r="G256" s="77"/>
      <c r="H256" s="75" t="s">
        <v>235</v>
      </c>
      <c r="I256" s="78" t="s">
        <v>235</v>
      </c>
      <c r="J256" s="557"/>
      <c r="K256" s="558"/>
      <c r="L256" s="558"/>
      <c r="M256" s="558"/>
      <c r="N256" s="559"/>
      <c r="Q256" s="55"/>
      <c r="R256" s="81"/>
    </row>
    <row r="257" spans="2:18" ht="25.5" hidden="1" customHeight="1" x14ac:dyDescent="0.2">
      <c r="B257" s="74" t="s">
        <v>246</v>
      </c>
      <c r="C257" s="75"/>
      <c r="D257" s="75" t="s">
        <v>472</v>
      </c>
      <c r="E257" s="76" t="s">
        <v>554</v>
      </c>
      <c r="F257" s="88"/>
      <c r="G257" s="77"/>
      <c r="H257" s="75" t="s">
        <v>235</v>
      </c>
      <c r="I257" s="78" t="s">
        <v>235</v>
      </c>
      <c r="J257" s="557"/>
      <c r="K257" s="558"/>
      <c r="L257" s="558"/>
      <c r="M257" s="558"/>
      <c r="N257" s="559"/>
      <c r="Q257" s="55"/>
      <c r="R257" s="81"/>
    </row>
    <row r="258" spans="2:18" ht="25.5" hidden="1" customHeight="1" x14ac:dyDescent="0.2">
      <c r="B258" s="74" t="s">
        <v>246</v>
      </c>
      <c r="C258" s="75"/>
      <c r="D258" s="75" t="s">
        <v>474</v>
      </c>
      <c r="E258" s="76" t="s">
        <v>555</v>
      </c>
      <c r="F258" s="88"/>
      <c r="G258" s="77"/>
      <c r="H258" s="75" t="s">
        <v>235</v>
      </c>
      <c r="I258" s="78" t="s">
        <v>235</v>
      </c>
      <c r="J258" s="557"/>
      <c r="K258" s="558"/>
      <c r="L258" s="558"/>
      <c r="M258" s="558"/>
      <c r="N258" s="559"/>
      <c r="Q258" s="55"/>
      <c r="R258" s="81"/>
    </row>
    <row r="259" spans="2:18" ht="25.5" hidden="1" customHeight="1" x14ac:dyDescent="0.2">
      <c r="B259" s="74" t="s">
        <v>246</v>
      </c>
      <c r="C259" s="75"/>
      <c r="D259" s="75" t="s">
        <v>476</v>
      </c>
      <c r="E259" s="76" t="s">
        <v>556</v>
      </c>
      <c r="F259" s="88"/>
      <c r="G259" s="77"/>
      <c r="H259" s="75" t="s">
        <v>235</v>
      </c>
      <c r="I259" s="78" t="s">
        <v>235</v>
      </c>
      <c r="J259" s="557"/>
      <c r="K259" s="558"/>
      <c r="L259" s="558"/>
      <c r="M259" s="558"/>
      <c r="N259" s="559"/>
      <c r="Q259" s="55"/>
    </row>
    <row r="260" spans="2:18" ht="25.5" hidden="1" customHeight="1" x14ac:dyDescent="0.2">
      <c r="B260" s="74" t="s">
        <v>246</v>
      </c>
      <c r="C260" s="75"/>
      <c r="D260" s="75" t="s">
        <v>478</v>
      </c>
      <c r="E260" s="76" t="s">
        <v>557</v>
      </c>
      <c r="F260" s="88"/>
      <c r="G260" s="77"/>
      <c r="H260" s="75" t="s">
        <v>235</v>
      </c>
      <c r="I260" s="78" t="s">
        <v>235</v>
      </c>
      <c r="J260" s="557"/>
      <c r="K260" s="558"/>
      <c r="L260" s="558"/>
      <c r="M260" s="558"/>
      <c r="N260" s="559"/>
      <c r="Q260" s="55"/>
    </row>
    <row r="261" spans="2:18" ht="25.5" hidden="1" customHeight="1" x14ac:dyDescent="0.2">
      <c r="B261" s="74" t="s">
        <v>246</v>
      </c>
      <c r="C261" s="75"/>
      <c r="D261" s="75" t="s">
        <v>480</v>
      </c>
      <c r="E261" s="76" t="s">
        <v>558</v>
      </c>
      <c r="F261" s="88"/>
      <c r="G261" s="77"/>
      <c r="H261" s="75" t="s">
        <v>235</v>
      </c>
      <c r="I261" s="78" t="s">
        <v>235</v>
      </c>
      <c r="J261" s="557"/>
      <c r="K261" s="558"/>
      <c r="L261" s="558"/>
      <c r="M261" s="558"/>
      <c r="N261" s="559"/>
      <c r="Q261" s="55"/>
    </row>
    <row r="262" spans="2:18" ht="25.5" hidden="1" customHeight="1" x14ac:dyDescent="0.2">
      <c r="B262" s="74" t="s">
        <v>246</v>
      </c>
      <c r="C262" s="75"/>
      <c r="D262" s="75" t="s">
        <v>482</v>
      </c>
      <c r="E262" s="76" t="s">
        <v>559</v>
      </c>
      <c r="F262" s="88"/>
      <c r="G262" s="77"/>
      <c r="H262" s="75" t="s">
        <v>235</v>
      </c>
      <c r="I262" s="78" t="s">
        <v>235</v>
      </c>
      <c r="J262" s="557"/>
      <c r="K262" s="558"/>
      <c r="L262" s="558"/>
      <c r="M262" s="558"/>
      <c r="N262" s="559"/>
      <c r="Q262" s="55"/>
      <c r="R262" s="81"/>
    </row>
    <row r="263" spans="2:18" ht="25.5" hidden="1" customHeight="1" x14ac:dyDescent="0.2">
      <c r="B263" s="74" t="s">
        <v>246</v>
      </c>
      <c r="C263" s="75"/>
      <c r="D263" s="75" t="s">
        <v>484</v>
      </c>
      <c r="E263" s="76" t="s">
        <v>560</v>
      </c>
      <c r="F263" s="88"/>
      <c r="G263" s="77"/>
      <c r="H263" s="75" t="s">
        <v>235</v>
      </c>
      <c r="I263" s="78" t="s">
        <v>235</v>
      </c>
      <c r="J263" s="557"/>
      <c r="K263" s="558"/>
      <c r="L263" s="558"/>
      <c r="M263" s="558"/>
      <c r="N263" s="559"/>
      <c r="Q263" s="55"/>
      <c r="R263" s="81"/>
    </row>
    <row r="264" spans="2:18" ht="25.5" hidden="1" customHeight="1" x14ac:dyDescent="0.2">
      <c r="B264" s="74" t="s">
        <v>246</v>
      </c>
      <c r="C264" s="75"/>
      <c r="D264" s="75" t="s">
        <v>486</v>
      </c>
      <c r="E264" s="76" t="s">
        <v>561</v>
      </c>
      <c r="F264" s="88"/>
      <c r="G264" s="77"/>
      <c r="H264" s="75" t="s">
        <v>235</v>
      </c>
      <c r="I264" s="78" t="s">
        <v>235</v>
      </c>
      <c r="J264" s="557"/>
      <c r="K264" s="558"/>
      <c r="L264" s="558"/>
      <c r="M264" s="558"/>
      <c r="N264" s="559"/>
      <c r="Q264" s="55"/>
      <c r="R264" s="81"/>
    </row>
    <row r="265" spans="2:18" ht="25.5" hidden="1" customHeight="1" x14ac:dyDescent="0.2">
      <c r="B265" s="74" t="s">
        <v>246</v>
      </c>
      <c r="C265" s="75"/>
      <c r="D265" s="75" t="s">
        <v>488</v>
      </c>
      <c r="E265" s="76" t="s">
        <v>562</v>
      </c>
      <c r="F265" s="88"/>
      <c r="G265" s="77"/>
      <c r="H265" s="75" t="s">
        <v>235</v>
      </c>
      <c r="I265" s="78" t="s">
        <v>235</v>
      </c>
      <c r="J265" s="557"/>
      <c r="K265" s="558"/>
      <c r="L265" s="558"/>
      <c r="M265" s="558"/>
      <c r="N265" s="559"/>
      <c r="Q265" s="55"/>
    </row>
    <row r="266" spans="2:18" ht="25.5" hidden="1" customHeight="1" x14ac:dyDescent="0.2">
      <c r="B266" s="74" t="s">
        <v>246</v>
      </c>
      <c r="C266" s="75"/>
      <c r="D266" s="75" t="s">
        <v>490</v>
      </c>
      <c r="E266" s="76" t="s">
        <v>563</v>
      </c>
      <c r="F266" s="88"/>
      <c r="G266" s="77"/>
      <c r="H266" s="75" t="s">
        <v>235</v>
      </c>
      <c r="I266" s="78" t="s">
        <v>235</v>
      </c>
      <c r="J266" s="557"/>
      <c r="K266" s="558"/>
      <c r="L266" s="558"/>
      <c r="M266" s="558"/>
      <c r="N266" s="559"/>
      <c r="Q266" s="55"/>
    </row>
    <row r="267" spans="2:18" ht="25.5" hidden="1" customHeight="1" x14ac:dyDescent="0.2">
      <c r="B267" s="74" t="s">
        <v>246</v>
      </c>
      <c r="C267" s="75"/>
      <c r="D267" s="75" t="s">
        <v>492</v>
      </c>
      <c r="E267" s="76" t="s">
        <v>564</v>
      </c>
      <c r="F267" s="88"/>
      <c r="G267" s="77"/>
      <c r="H267" s="75" t="s">
        <v>235</v>
      </c>
      <c r="I267" s="78" t="s">
        <v>235</v>
      </c>
      <c r="J267" s="557"/>
      <c r="K267" s="558"/>
      <c r="L267" s="558"/>
      <c r="M267" s="558"/>
      <c r="N267" s="559"/>
      <c r="Q267" s="55"/>
    </row>
    <row r="268" spans="2:18" ht="25.5" hidden="1" customHeight="1" x14ac:dyDescent="0.2">
      <c r="B268" s="74" t="s">
        <v>246</v>
      </c>
      <c r="C268" s="75"/>
      <c r="D268" s="75" t="s">
        <v>494</v>
      </c>
      <c r="E268" s="76" t="s">
        <v>565</v>
      </c>
      <c r="F268" s="88"/>
      <c r="G268" s="77"/>
      <c r="H268" s="75" t="s">
        <v>235</v>
      </c>
      <c r="I268" s="78" t="s">
        <v>235</v>
      </c>
      <c r="J268" s="557"/>
      <c r="K268" s="558"/>
      <c r="L268" s="558"/>
      <c r="M268" s="558"/>
      <c r="N268" s="559"/>
      <c r="Q268" s="55"/>
    </row>
    <row r="269" spans="2:18" ht="25.5" hidden="1" customHeight="1" x14ac:dyDescent="0.2">
      <c r="B269" s="74" t="s">
        <v>246</v>
      </c>
      <c r="C269" s="75"/>
      <c r="D269" s="75" t="s">
        <v>496</v>
      </c>
      <c r="E269" s="76" t="s">
        <v>566</v>
      </c>
      <c r="F269" s="88"/>
      <c r="G269" s="77"/>
      <c r="H269" s="75" t="s">
        <v>235</v>
      </c>
      <c r="I269" s="78" t="s">
        <v>235</v>
      </c>
      <c r="J269" s="557"/>
      <c r="K269" s="558"/>
      <c r="L269" s="558"/>
      <c r="M269" s="558"/>
      <c r="N269" s="559"/>
      <c r="Q269" s="55"/>
    </row>
    <row r="270" spans="2:18" ht="25.5" hidden="1" customHeight="1" x14ac:dyDescent="0.2">
      <c r="B270" s="74" t="s">
        <v>246</v>
      </c>
      <c r="C270" s="75"/>
      <c r="D270" s="75" t="s">
        <v>498</v>
      </c>
      <c r="E270" s="76" t="s">
        <v>567</v>
      </c>
      <c r="F270" s="88"/>
      <c r="G270" s="77"/>
      <c r="H270" s="75" t="s">
        <v>235</v>
      </c>
      <c r="I270" s="78" t="s">
        <v>235</v>
      </c>
      <c r="J270" s="557"/>
      <c r="K270" s="558"/>
      <c r="L270" s="558"/>
      <c r="M270" s="558"/>
      <c r="N270" s="559"/>
      <c r="Q270" s="55"/>
      <c r="R270" s="81"/>
    </row>
    <row r="271" spans="2:18" ht="25.5" hidden="1" customHeight="1" x14ac:dyDescent="0.2">
      <c r="B271" s="74" t="s">
        <v>246</v>
      </c>
      <c r="C271" s="75"/>
      <c r="D271" s="75" t="s">
        <v>500</v>
      </c>
      <c r="E271" s="76" t="s">
        <v>568</v>
      </c>
      <c r="F271" s="88"/>
      <c r="G271" s="77"/>
      <c r="H271" s="75" t="s">
        <v>235</v>
      </c>
      <c r="I271" s="78" t="s">
        <v>235</v>
      </c>
      <c r="J271" s="557"/>
      <c r="K271" s="558"/>
      <c r="L271" s="558"/>
      <c r="M271" s="558"/>
      <c r="N271" s="559"/>
      <c r="Q271" s="55"/>
    </row>
    <row r="272" spans="2:18" ht="25.5" hidden="1" customHeight="1" x14ac:dyDescent="0.2">
      <c r="B272" s="74" t="s">
        <v>246</v>
      </c>
      <c r="C272" s="75"/>
      <c r="D272" s="75" t="s">
        <v>458</v>
      </c>
      <c r="E272" s="76" t="s">
        <v>569</v>
      </c>
      <c r="F272" s="88"/>
      <c r="G272" s="77"/>
      <c r="H272" s="75" t="s">
        <v>235</v>
      </c>
      <c r="I272" s="78" t="s">
        <v>235</v>
      </c>
      <c r="J272" s="557"/>
      <c r="K272" s="558"/>
      <c r="L272" s="558"/>
      <c r="M272" s="558"/>
      <c r="N272" s="559"/>
      <c r="Q272" s="55"/>
      <c r="R272" s="81"/>
    </row>
    <row r="273" spans="2:18" ht="25.5" hidden="1" customHeight="1" x14ac:dyDescent="0.2">
      <c r="B273" s="74" t="s">
        <v>246</v>
      </c>
      <c r="C273" s="75"/>
      <c r="D273" s="75" t="s">
        <v>460</v>
      </c>
      <c r="E273" s="76" t="s">
        <v>570</v>
      </c>
      <c r="F273" s="88"/>
      <c r="G273" s="77"/>
      <c r="H273" s="75" t="s">
        <v>235</v>
      </c>
      <c r="I273" s="78" t="s">
        <v>235</v>
      </c>
      <c r="J273" s="557"/>
      <c r="K273" s="558"/>
      <c r="L273" s="558"/>
      <c r="M273" s="558"/>
      <c r="N273" s="559"/>
      <c r="Q273" s="55"/>
      <c r="R273" s="81"/>
    </row>
    <row r="274" spans="2:18" ht="25.5" hidden="1" customHeight="1" x14ac:dyDescent="0.2">
      <c r="B274" s="74" t="s">
        <v>246</v>
      </c>
      <c r="C274" s="75"/>
      <c r="D274" s="75" t="s">
        <v>462</v>
      </c>
      <c r="E274" s="76" t="s">
        <v>571</v>
      </c>
      <c r="F274" s="88"/>
      <c r="G274" s="77"/>
      <c r="H274" s="75" t="s">
        <v>235</v>
      </c>
      <c r="I274" s="78" t="s">
        <v>235</v>
      </c>
      <c r="J274" s="557"/>
      <c r="K274" s="558"/>
      <c r="L274" s="558"/>
      <c r="M274" s="558"/>
      <c r="N274" s="559"/>
      <c r="Q274" s="55"/>
      <c r="R274" s="81"/>
    </row>
    <row r="275" spans="2:18" ht="25.5" hidden="1" customHeight="1" x14ac:dyDescent="0.2">
      <c r="B275" s="74" t="s">
        <v>246</v>
      </c>
      <c r="C275" s="75"/>
      <c r="D275" s="75" t="s">
        <v>464</v>
      </c>
      <c r="E275" s="76" t="s">
        <v>572</v>
      </c>
      <c r="F275" s="88"/>
      <c r="G275" s="77"/>
      <c r="H275" s="75" t="s">
        <v>235</v>
      </c>
      <c r="I275" s="78" t="s">
        <v>235</v>
      </c>
      <c r="J275" s="557"/>
      <c r="K275" s="558"/>
      <c r="L275" s="558"/>
      <c r="M275" s="558"/>
      <c r="N275" s="559"/>
      <c r="Q275" s="55"/>
      <c r="R275" s="81"/>
    </row>
    <row r="276" spans="2:18" ht="25.5" hidden="1" customHeight="1" x14ac:dyDescent="0.2">
      <c r="B276" s="74" t="s">
        <v>246</v>
      </c>
      <c r="C276" s="75"/>
      <c r="D276" s="75" t="s">
        <v>466</v>
      </c>
      <c r="E276" s="76" t="s">
        <v>573</v>
      </c>
      <c r="F276" s="88"/>
      <c r="G276" s="77"/>
      <c r="H276" s="75" t="s">
        <v>235</v>
      </c>
      <c r="I276" s="78" t="s">
        <v>235</v>
      </c>
      <c r="J276" s="557"/>
      <c r="K276" s="558"/>
      <c r="L276" s="558"/>
      <c r="M276" s="558"/>
      <c r="N276" s="559"/>
      <c r="Q276" s="55"/>
    </row>
    <row r="277" spans="2:18" ht="25.5" hidden="1" customHeight="1" x14ac:dyDescent="0.2">
      <c r="B277" s="74" t="s">
        <v>246</v>
      </c>
      <c r="C277" s="75"/>
      <c r="D277" s="75" t="s">
        <v>468</v>
      </c>
      <c r="E277" s="76" t="s">
        <v>574</v>
      </c>
      <c r="F277" s="88"/>
      <c r="G277" s="77"/>
      <c r="H277" s="75" t="s">
        <v>235</v>
      </c>
      <c r="I277" s="78" t="s">
        <v>235</v>
      </c>
      <c r="J277" s="557"/>
      <c r="K277" s="558"/>
      <c r="L277" s="558"/>
      <c r="M277" s="558"/>
      <c r="N277" s="559"/>
      <c r="Q277" s="55"/>
    </row>
    <row r="278" spans="2:18" ht="25.5" hidden="1" customHeight="1" x14ac:dyDescent="0.2">
      <c r="B278" s="74" t="s">
        <v>246</v>
      </c>
      <c r="C278" s="75"/>
      <c r="D278" s="75" t="s">
        <v>470</v>
      </c>
      <c r="E278" s="76" t="s">
        <v>575</v>
      </c>
      <c r="F278" s="88"/>
      <c r="G278" s="77"/>
      <c r="H278" s="75" t="s">
        <v>235</v>
      </c>
      <c r="I278" s="78" t="s">
        <v>235</v>
      </c>
      <c r="J278" s="557"/>
      <c r="K278" s="558"/>
      <c r="L278" s="558"/>
      <c r="M278" s="558"/>
      <c r="N278" s="559"/>
      <c r="Q278" s="55"/>
    </row>
    <row r="279" spans="2:18" ht="25.5" hidden="1" customHeight="1" x14ac:dyDescent="0.2">
      <c r="B279" s="74" t="s">
        <v>246</v>
      </c>
      <c r="C279" s="75"/>
      <c r="D279" s="75" t="s">
        <v>472</v>
      </c>
      <c r="E279" s="76" t="s">
        <v>576</v>
      </c>
      <c r="F279" s="88"/>
      <c r="G279" s="77"/>
      <c r="H279" s="75" t="s">
        <v>235</v>
      </c>
      <c r="I279" s="78" t="s">
        <v>235</v>
      </c>
      <c r="J279" s="557"/>
      <c r="K279" s="558"/>
      <c r="L279" s="558"/>
      <c r="M279" s="558"/>
      <c r="N279" s="559"/>
      <c r="Q279" s="55"/>
    </row>
    <row r="280" spans="2:18" ht="25.5" hidden="1" customHeight="1" x14ac:dyDescent="0.2">
      <c r="B280" s="74" t="s">
        <v>246</v>
      </c>
      <c r="C280" s="75"/>
      <c r="D280" s="75" t="s">
        <v>474</v>
      </c>
      <c r="E280" s="76" t="s">
        <v>577</v>
      </c>
      <c r="F280" s="88"/>
      <c r="G280" s="77"/>
      <c r="H280" s="75" t="s">
        <v>235</v>
      </c>
      <c r="I280" s="78" t="s">
        <v>235</v>
      </c>
      <c r="J280" s="557"/>
      <c r="K280" s="558"/>
      <c r="L280" s="558"/>
      <c r="M280" s="558"/>
      <c r="N280" s="559"/>
      <c r="Q280" s="55"/>
    </row>
    <row r="281" spans="2:18" ht="25.5" hidden="1" customHeight="1" x14ac:dyDescent="0.2">
      <c r="B281" s="74" t="s">
        <v>246</v>
      </c>
      <c r="C281" s="75"/>
      <c r="D281" s="75" t="s">
        <v>476</v>
      </c>
      <c r="E281" s="76" t="s">
        <v>578</v>
      </c>
      <c r="F281" s="88"/>
      <c r="G281" s="77"/>
      <c r="H281" s="75" t="s">
        <v>235</v>
      </c>
      <c r="I281" s="78" t="s">
        <v>235</v>
      </c>
      <c r="J281" s="557"/>
      <c r="K281" s="558"/>
      <c r="L281" s="558"/>
      <c r="M281" s="558"/>
      <c r="N281" s="559"/>
      <c r="Q281" s="55"/>
    </row>
    <row r="282" spans="2:18" ht="25.5" hidden="1" customHeight="1" x14ac:dyDescent="0.2">
      <c r="B282" s="74" t="s">
        <v>246</v>
      </c>
      <c r="C282" s="75"/>
      <c r="D282" s="75" t="s">
        <v>478</v>
      </c>
      <c r="E282" s="76" t="s">
        <v>579</v>
      </c>
      <c r="F282" s="88"/>
      <c r="G282" s="77"/>
      <c r="H282" s="75" t="s">
        <v>235</v>
      </c>
      <c r="I282" s="78" t="s">
        <v>235</v>
      </c>
      <c r="J282" s="557"/>
      <c r="K282" s="558"/>
      <c r="L282" s="558"/>
      <c r="M282" s="558"/>
      <c r="N282" s="559"/>
      <c r="Q282" s="55"/>
    </row>
    <row r="283" spans="2:18" ht="25.5" hidden="1" customHeight="1" x14ac:dyDescent="0.2">
      <c r="B283" s="74" t="s">
        <v>246</v>
      </c>
      <c r="C283" s="75"/>
      <c r="D283" s="75" t="s">
        <v>480</v>
      </c>
      <c r="E283" s="76" t="s">
        <v>580</v>
      </c>
      <c r="F283" s="88"/>
      <c r="G283" s="77"/>
      <c r="H283" s="75" t="s">
        <v>235</v>
      </c>
      <c r="I283" s="78" t="s">
        <v>235</v>
      </c>
      <c r="J283" s="557"/>
      <c r="K283" s="558"/>
      <c r="L283" s="558"/>
      <c r="M283" s="558"/>
      <c r="N283" s="559"/>
      <c r="Q283" s="55"/>
    </row>
    <row r="284" spans="2:18" ht="25.5" hidden="1" customHeight="1" x14ac:dyDescent="0.2">
      <c r="B284" s="74" t="s">
        <v>246</v>
      </c>
      <c r="C284" s="75"/>
      <c r="D284" s="75" t="s">
        <v>482</v>
      </c>
      <c r="E284" s="76" t="s">
        <v>581</v>
      </c>
      <c r="F284" s="88"/>
      <c r="G284" s="77"/>
      <c r="H284" s="75" t="s">
        <v>235</v>
      </c>
      <c r="I284" s="78" t="s">
        <v>235</v>
      </c>
      <c r="J284" s="557"/>
      <c r="K284" s="558"/>
      <c r="L284" s="558"/>
      <c r="M284" s="558"/>
      <c r="N284" s="559"/>
      <c r="Q284" s="55"/>
    </row>
    <row r="285" spans="2:18" ht="25.5" hidden="1" customHeight="1" x14ac:dyDescent="0.2">
      <c r="B285" s="74" t="s">
        <v>246</v>
      </c>
      <c r="C285" s="75"/>
      <c r="D285" s="75" t="s">
        <v>484</v>
      </c>
      <c r="E285" s="76" t="s">
        <v>582</v>
      </c>
      <c r="F285" s="88"/>
      <c r="G285" s="77"/>
      <c r="H285" s="75" t="s">
        <v>235</v>
      </c>
      <c r="I285" s="78" t="s">
        <v>235</v>
      </c>
      <c r="J285" s="557"/>
      <c r="K285" s="558"/>
      <c r="L285" s="558"/>
      <c r="M285" s="558"/>
      <c r="N285" s="559"/>
      <c r="Q285" s="55"/>
    </row>
    <row r="286" spans="2:18" ht="25.5" hidden="1" customHeight="1" x14ac:dyDescent="0.2">
      <c r="B286" s="74" t="s">
        <v>246</v>
      </c>
      <c r="C286" s="75"/>
      <c r="D286" s="75" t="s">
        <v>486</v>
      </c>
      <c r="E286" s="76" t="s">
        <v>583</v>
      </c>
      <c r="F286" s="88"/>
      <c r="G286" s="77"/>
      <c r="H286" s="75" t="s">
        <v>235</v>
      </c>
      <c r="I286" s="78" t="s">
        <v>235</v>
      </c>
      <c r="J286" s="557"/>
      <c r="K286" s="558"/>
      <c r="L286" s="558"/>
      <c r="M286" s="558"/>
      <c r="N286" s="559"/>
      <c r="Q286" s="55"/>
    </row>
    <row r="287" spans="2:18" ht="25.5" hidden="1" customHeight="1" x14ac:dyDescent="0.2">
      <c r="B287" s="74" t="s">
        <v>246</v>
      </c>
      <c r="C287" s="75"/>
      <c r="D287" s="75" t="s">
        <v>488</v>
      </c>
      <c r="E287" s="76" t="s">
        <v>584</v>
      </c>
      <c r="F287" s="88"/>
      <c r="G287" s="77"/>
      <c r="H287" s="75" t="s">
        <v>235</v>
      </c>
      <c r="I287" s="78" t="s">
        <v>235</v>
      </c>
      <c r="J287" s="557"/>
      <c r="K287" s="558"/>
      <c r="L287" s="558"/>
      <c r="M287" s="558"/>
      <c r="N287" s="559"/>
      <c r="Q287" s="55"/>
    </row>
    <row r="288" spans="2:18" ht="25.5" hidden="1" customHeight="1" x14ac:dyDescent="0.2">
      <c r="B288" s="74" t="s">
        <v>246</v>
      </c>
      <c r="C288" s="75"/>
      <c r="D288" s="75" t="s">
        <v>490</v>
      </c>
      <c r="E288" s="76" t="s">
        <v>585</v>
      </c>
      <c r="F288" s="88"/>
      <c r="G288" s="77"/>
      <c r="H288" s="75" t="s">
        <v>235</v>
      </c>
      <c r="I288" s="78" t="s">
        <v>235</v>
      </c>
      <c r="J288" s="557"/>
      <c r="K288" s="558"/>
      <c r="L288" s="558"/>
      <c r="M288" s="558"/>
      <c r="N288" s="559"/>
      <c r="Q288" s="55"/>
    </row>
    <row r="289" spans="2:18" ht="25.5" hidden="1" customHeight="1" x14ac:dyDescent="0.2">
      <c r="B289" s="74" t="s">
        <v>246</v>
      </c>
      <c r="C289" s="75"/>
      <c r="D289" s="75" t="s">
        <v>492</v>
      </c>
      <c r="E289" s="76" t="s">
        <v>586</v>
      </c>
      <c r="F289" s="88"/>
      <c r="G289" s="77"/>
      <c r="H289" s="75" t="s">
        <v>235</v>
      </c>
      <c r="I289" s="78" t="s">
        <v>235</v>
      </c>
      <c r="J289" s="557"/>
      <c r="K289" s="558"/>
      <c r="L289" s="558"/>
      <c r="M289" s="558"/>
      <c r="N289" s="559"/>
      <c r="Q289" s="55"/>
    </row>
    <row r="290" spans="2:18" ht="25.5" hidden="1" customHeight="1" x14ac:dyDescent="0.2">
      <c r="B290" s="74" t="s">
        <v>246</v>
      </c>
      <c r="C290" s="75"/>
      <c r="D290" s="75" t="s">
        <v>494</v>
      </c>
      <c r="E290" s="76" t="s">
        <v>587</v>
      </c>
      <c r="F290" s="88"/>
      <c r="G290" s="77"/>
      <c r="H290" s="75" t="s">
        <v>235</v>
      </c>
      <c r="I290" s="78" t="s">
        <v>235</v>
      </c>
      <c r="J290" s="557"/>
      <c r="K290" s="558"/>
      <c r="L290" s="558"/>
      <c r="M290" s="558"/>
      <c r="N290" s="559"/>
      <c r="Q290" s="55"/>
    </row>
    <row r="291" spans="2:18" ht="25.5" hidden="1" customHeight="1" x14ac:dyDescent="0.2">
      <c r="B291" s="74" t="s">
        <v>246</v>
      </c>
      <c r="C291" s="75"/>
      <c r="D291" s="75" t="s">
        <v>496</v>
      </c>
      <c r="E291" s="76" t="s">
        <v>588</v>
      </c>
      <c r="F291" s="88"/>
      <c r="G291" s="77"/>
      <c r="H291" s="75" t="s">
        <v>235</v>
      </c>
      <c r="I291" s="78" t="s">
        <v>235</v>
      </c>
      <c r="J291" s="557"/>
      <c r="K291" s="558"/>
      <c r="L291" s="558"/>
      <c r="M291" s="558"/>
      <c r="N291" s="559"/>
      <c r="Q291" s="55"/>
      <c r="R291" s="81"/>
    </row>
    <row r="292" spans="2:18" ht="25.5" hidden="1" customHeight="1" x14ac:dyDescent="0.2">
      <c r="B292" s="74" t="s">
        <v>246</v>
      </c>
      <c r="C292" s="75"/>
      <c r="D292" s="75" t="s">
        <v>498</v>
      </c>
      <c r="E292" s="76" t="s">
        <v>589</v>
      </c>
      <c r="F292" s="88"/>
      <c r="G292" s="77"/>
      <c r="H292" s="75" t="s">
        <v>235</v>
      </c>
      <c r="I292" s="78" t="s">
        <v>235</v>
      </c>
      <c r="J292" s="557"/>
      <c r="K292" s="558"/>
      <c r="L292" s="558"/>
      <c r="M292" s="558"/>
      <c r="N292" s="559"/>
      <c r="Q292" s="55"/>
    </row>
    <row r="293" spans="2:18" ht="25.5" hidden="1" customHeight="1" x14ac:dyDescent="0.2">
      <c r="B293" s="74" t="s">
        <v>246</v>
      </c>
      <c r="C293" s="75"/>
      <c r="D293" s="75" t="s">
        <v>500</v>
      </c>
      <c r="E293" s="76" t="s">
        <v>590</v>
      </c>
      <c r="F293" s="88"/>
      <c r="G293" s="77"/>
      <c r="H293" s="75" t="s">
        <v>235</v>
      </c>
      <c r="I293" s="78" t="s">
        <v>235</v>
      </c>
      <c r="J293" s="557"/>
      <c r="K293" s="558"/>
      <c r="L293" s="558"/>
      <c r="M293" s="558"/>
      <c r="N293" s="559"/>
      <c r="Q293" s="55"/>
      <c r="R293" s="81"/>
    </row>
    <row r="294" spans="2:18" ht="25.5" hidden="1" customHeight="1" x14ac:dyDescent="0.2">
      <c r="B294" s="74" t="s">
        <v>246</v>
      </c>
      <c r="C294" s="75"/>
      <c r="D294" s="75" t="s">
        <v>458</v>
      </c>
      <c r="E294" s="76" t="s">
        <v>591</v>
      </c>
      <c r="F294" s="88"/>
      <c r="G294" s="77"/>
      <c r="H294" s="75" t="s">
        <v>235</v>
      </c>
      <c r="I294" s="78" t="s">
        <v>235</v>
      </c>
      <c r="J294" s="557"/>
      <c r="K294" s="558"/>
      <c r="L294" s="558"/>
      <c r="M294" s="558"/>
      <c r="N294" s="559"/>
      <c r="Q294" s="55"/>
      <c r="R294" s="81"/>
    </row>
    <row r="295" spans="2:18" ht="25.5" hidden="1" customHeight="1" x14ac:dyDescent="0.2">
      <c r="B295" s="74" t="s">
        <v>246</v>
      </c>
      <c r="C295" s="75"/>
      <c r="D295" s="75" t="s">
        <v>460</v>
      </c>
      <c r="E295" s="76" t="s">
        <v>592</v>
      </c>
      <c r="F295" s="88"/>
      <c r="G295" s="77"/>
      <c r="H295" s="75" t="s">
        <v>235</v>
      </c>
      <c r="I295" s="78" t="s">
        <v>235</v>
      </c>
      <c r="J295" s="557"/>
      <c r="K295" s="558"/>
      <c r="L295" s="558"/>
      <c r="M295" s="558"/>
      <c r="N295" s="559"/>
      <c r="Q295" s="55"/>
    </row>
    <row r="296" spans="2:18" ht="25.5" hidden="1" customHeight="1" x14ac:dyDescent="0.2">
      <c r="B296" s="74" t="s">
        <v>246</v>
      </c>
      <c r="C296" s="75"/>
      <c r="D296" s="75" t="s">
        <v>462</v>
      </c>
      <c r="E296" s="76" t="s">
        <v>593</v>
      </c>
      <c r="F296" s="88"/>
      <c r="G296" s="77"/>
      <c r="H296" s="75" t="s">
        <v>235</v>
      </c>
      <c r="I296" s="78" t="s">
        <v>235</v>
      </c>
      <c r="J296" s="557"/>
      <c r="K296" s="558"/>
      <c r="L296" s="558"/>
      <c r="M296" s="558"/>
      <c r="N296" s="559"/>
      <c r="Q296" s="55"/>
    </row>
    <row r="297" spans="2:18" ht="25.5" hidden="1" customHeight="1" x14ac:dyDescent="0.2">
      <c r="B297" s="74" t="s">
        <v>246</v>
      </c>
      <c r="C297" s="75"/>
      <c r="D297" s="75" t="s">
        <v>464</v>
      </c>
      <c r="E297" s="76" t="s">
        <v>594</v>
      </c>
      <c r="F297" s="88"/>
      <c r="G297" s="77"/>
      <c r="H297" s="75" t="s">
        <v>235</v>
      </c>
      <c r="I297" s="78" t="s">
        <v>235</v>
      </c>
      <c r="J297" s="557"/>
      <c r="K297" s="558"/>
      <c r="L297" s="558"/>
      <c r="M297" s="558"/>
      <c r="N297" s="559"/>
      <c r="Q297" s="55"/>
    </row>
    <row r="298" spans="2:18" ht="25.5" hidden="1" customHeight="1" x14ac:dyDescent="0.2">
      <c r="B298" s="74" t="s">
        <v>246</v>
      </c>
      <c r="C298" s="75"/>
      <c r="D298" s="75" t="s">
        <v>466</v>
      </c>
      <c r="E298" s="76" t="s">
        <v>595</v>
      </c>
      <c r="F298" s="88"/>
      <c r="G298" s="77"/>
      <c r="H298" s="75" t="s">
        <v>235</v>
      </c>
      <c r="I298" s="78" t="s">
        <v>235</v>
      </c>
      <c r="J298" s="557"/>
      <c r="K298" s="558"/>
      <c r="L298" s="558"/>
      <c r="M298" s="558"/>
      <c r="N298" s="559"/>
      <c r="Q298" s="55"/>
      <c r="R298" s="81"/>
    </row>
    <row r="299" spans="2:18" ht="25.5" hidden="1" customHeight="1" x14ac:dyDescent="0.2">
      <c r="B299" s="74" t="s">
        <v>246</v>
      </c>
      <c r="C299" s="75"/>
      <c r="D299" s="75" t="s">
        <v>468</v>
      </c>
      <c r="E299" s="76" t="s">
        <v>596</v>
      </c>
      <c r="F299" s="88"/>
      <c r="G299" s="77"/>
      <c r="H299" s="75" t="s">
        <v>235</v>
      </c>
      <c r="I299" s="78" t="s">
        <v>235</v>
      </c>
      <c r="J299" s="557"/>
      <c r="K299" s="558"/>
      <c r="L299" s="558"/>
      <c r="M299" s="558"/>
      <c r="N299" s="559"/>
      <c r="Q299" s="55"/>
    </row>
    <row r="300" spans="2:18" ht="25.5" hidden="1" customHeight="1" x14ac:dyDescent="0.2">
      <c r="B300" s="74" t="s">
        <v>246</v>
      </c>
      <c r="C300" s="75"/>
      <c r="D300" s="75" t="s">
        <v>470</v>
      </c>
      <c r="E300" s="76" t="s">
        <v>597</v>
      </c>
      <c r="F300" s="88"/>
      <c r="G300" s="77"/>
      <c r="H300" s="75" t="s">
        <v>235</v>
      </c>
      <c r="I300" s="78" t="s">
        <v>235</v>
      </c>
      <c r="J300" s="557"/>
      <c r="K300" s="558"/>
      <c r="L300" s="558"/>
      <c r="M300" s="558"/>
      <c r="N300" s="559"/>
      <c r="Q300" s="55"/>
    </row>
    <row r="301" spans="2:18" ht="25.5" hidden="1" customHeight="1" x14ac:dyDescent="0.2">
      <c r="B301" s="74" t="s">
        <v>246</v>
      </c>
      <c r="C301" s="75"/>
      <c r="D301" s="75" t="s">
        <v>472</v>
      </c>
      <c r="E301" s="76" t="s">
        <v>598</v>
      </c>
      <c r="F301" s="88"/>
      <c r="G301" s="77"/>
      <c r="H301" s="75" t="s">
        <v>235</v>
      </c>
      <c r="I301" s="78" t="s">
        <v>235</v>
      </c>
      <c r="J301" s="557"/>
      <c r="K301" s="558"/>
      <c r="L301" s="558"/>
      <c r="M301" s="558"/>
      <c r="N301" s="559"/>
      <c r="Q301" s="55"/>
    </row>
    <row r="302" spans="2:18" ht="25.5" hidden="1" customHeight="1" x14ac:dyDescent="0.2">
      <c r="B302" s="74" t="s">
        <v>246</v>
      </c>
      <c r="C302" s="75"/>
      <c r="D302" s="75" t="s">
        <v>474</v>
      </c>
      <c r="E302" s="76" t="s">
        <v>599</v>
      </c>
      <c r="F302" s="88"/>
      <c r="G302" s="77"/>
      <c r="H302" s="75" t="s">
        <v>235</v>
      </c>
      <c r="I302" s="78" t="s">
        <v>235</v>
      </c>
      <c r="J302" s="557"/>
      <c r="K302" s="558"/>
      <c r="L302" s="558"/>
      <c r="M302" s="558"/>
      <c r="N302" s="559"/>
      <c r="Q302" s="55"/>
    </row>
    <row r="303" spans="2:18" ht="25.5" hidden="1" customHeight="1" x14ac:dyDescent="0.2">
      <c r="B303" s="74" t="s">
        <v>246</v>
      </c>
      <c r="C303" s="75"/>
      <c r="D303" s="75" t="s">
        <v>476</v>
      </c>
      <c r="E303" s="76" t="s">
        <v>600</v>
      </c>
      <c r="F303" s="88"/>
      <c r="G303" s="77"/>
      <c r="H303" s="75" t="s">
        <v>235</v>
      </c>
      <c r="I303" s="78" t="s">
        <v>235</v>
      </c>
      <c r="J303" s="557"/>
      <c r="K303" s="558"/>
      <c r="L303" s="558"/>
      <c r="M303" s="558"/>
      <c r="N303" s="559"/>
      <c r="Q303" s="55"/>
    </row>
    <row r="304" spans="2:18" ht="25.5" hidden="1" customHeight="1" x14ac:dyDescent="0.2">
      <c r="B304" s="74" t="s">
        <v>246</v>
      </c>
      <c r="C304" s="75"/>
      <c r="D304" s="75" t="s">
        <v>478</v>
      </c>
      <c r="E304" s="76" t="s">
        <v>601</v>
      </c>
      <c r="F304" s="88"/>
      <c r="G304" s="77"/>
      <c r="H304" s="75" t="s">
        <v>235</v>
      </c>
      <c r="I304" s="78" t="s">
        <v>235</v>
      </c>
      <c r="J304" s="557"/>
      <c r="K304" s="558"/>
      <c r="L304" s="558"/>
      <c r="M304" s="558"/>
      <c r="N304" s="559"/>
      <c r="Q304" s="55"/>
    </row>
    <row r="305" spans="2:17" ht="25.5" hidden="1" customHeight="1" x14ac:dyDescent="0.2">
      <c r="B305" s="74" t="s">
        <v>246</v>
      </c>
      <c r="C305" s="75"/>
      <c r="D305" s="75" t="s">
        <v>480</v>
      </c>
      <c r="E305" s="76" t="s">
        <v>602</v>
      </c>
      <c r="F305" s="88"/>
      <c r="G305" s="77"/>
      <c r="H305" s="75" t="s">
        <v>235</v>
      </c>
      <c r="I305" s="78" t="s">
        <v>235</v>
      </c>
      <c r="J305" s="557"/>
      <c r="K305" s="558"/>
      <c r="L305" s="558"/>
      <c r="M305" s="558"/>
      <c r="N305" s="559"/>
      <c r="Q305" s="55"/>
    </row>
    <row r="306" spans="2:17" ht="12.95" hidden="1" customHeight="1" x14ac:dyDescent="0.2">
      <c r="B306" s="74" t="s">
        <v>246</v>
      </c>
      <c r="C306" s="75"/>
      <c r="D306" s="75" t="s">
        <v>482</v>
      </c>
      <c r="E306" s="76" t="s">
        <v>603</v>
      </c>
      <c r="F306" s="88"/>
      <c r="G306" s="77"/>
      <c r="H306" s="75" t="s">
        <v>235</v>
      </c>
      <c r="I306" s="78" t="s">
        <v>235</v>
      </c>
      <c r="J306" s="557"/>
      <c r="K306" s="558"/>
      <c r="L306" s="558"/>
      <c r="M306" s="558"/>
      <c r="N306" s="559"/>
    </row>
    <row r="307" spans="2:17" ht="12.95" hidden="1" customHeight="1" x14ac:dyDescent="0.2">
      <c r="B307" s="74" t="s">
        <v>246</v>
      </c>
      <c r="C307" s="75"/>
      <c r="D307" s="75" t="s">
        <v>484</v>
      </c>
      <c r="E307" s="76" t="s">
        <v>604</v>
      </c>
      <c r="F307" s="88"/>
      <c r="G307" s="77"/>
      <c r="H307" s="75" t="s">
        <v>235</v>
      </c>
      <c r="I307" s="78" t="s">
        <v>235</v>
      </c>
      <c r="J307" s="557"/>
      <c r="K307" s="558"/>
      <c r="L307" s="558"/>
      <c r="M307" s="558"/>
      <c r="N307" s="559"/>
    </row>
    <row r="308" spans="2:17" ht="12.95" hidden="1" customHeight="1" x14ac:dyDescent="0.2">
      <c r="B308" s="74" t="s">
        <v>246</v>
      </c>
      <c r="C308" s="75"/>
      <c r="D308" s="75" t="s">
        <v>486</v>
      </c>
      <c r="E308" s="76" t="s">
        <v>605</v>
      </c>
      <c r="F308" s="88"/>
      <c r="G308" s="77"/>
      <c r="H308" s="75" t="s">
        <v>235</v>
      </c>
      <c r="I308" s="78" t="s">
        <v>235</v>
      </c>
      <c r="J308" s="557"/>
      <c r="K308" s="558"/>
      <c r="L308" s="558"/>
      <c r="M308" s="558"/>
      <c r="N308" s="559"/>
    </row>
    <row r="309" spans="2:17" ht="12.95" hidden="1" customHeight="1" x14ac:dyDescent="0.2">
      <c r="B309" s="74" t="s">
        <v>246</v>
      </c>
      <c r="C309" s="75"/>
      <c r="D309" s="75" t="s">
        <v>488</v>
      </c>
      <c r="E309" s="76" t="s">
        <v>606</v>
      </c>
      <c r="F309" s="88"/>
      <c r="G309" s="77"/>
      <c r="H309" s="75" t="s">
        <v>235</v>
      </c>
      <c r="I309" s="78" t="s">
        <v>235</v>
      </c>
      <c r="J309" s="557"/>
      <c r="K309" s="558"/>
      <c r="L309" s="558"/>
      <c r="M309" s="558"/>
      <c r="N309" s="559"/>
    </row>
    <row r="310" spans="2:17" ht="12.95" hidden="1" customHeight="1" x14ac:dyDescent="0.2">
      <c r="B310" s="74" t="s">
        <v>246</v>
      </c>
      <c r="C310" s="75"/>
      <c r="D310" s="75" t="s">
        <v>490</v>
      </c>
      <c r="E310" s="76" t="s">
        <v>607</v>
      </c>
      <c r="F310" s="88"/>
      <c r="G310" s="77"/>
      <c r="H310" s="75" t="s">
        <v>235</v>
      </c>
      <c r="I310" s="78" t="s">
        <v>235</v>
      </c>
      <c r="J310" s="557"/>
      <c r="K310" s="558"/>
      <c r="L310" s="558"/>
      <c r="M310" s="558"/>
      <c r="N310" s="559"/>
    </row>
    <row r="311" spans="2:17" ht="12.95" hidden="1" customHeight="1" x14ac:dyDescent="0.2">
      <c r="B311" s="74" t="s">
        <v>246</v>
      </c>
      <c r="C311" s="75"/>
      <c r="D311" s="75" t="s">
        <v>492</v>
      </c>
      <c r="E311" s="76" t="s">
        <v>608</v>
      </c>
      <c r="F311" s="88"/>
      <c r="G311" s="77"/>
      <c r="H311" s="75" t="s">
        <v>235</v>
      </c>
      <c r="I311" s="78" t="s">
        <v>235</v>
      </c>
      <c r="J311" s="557"/>
      <c r="K311" s="558"/>
      <c r="L311" s="558"/>
      <c r="M311" s="558"/>
      <c r="N311" s="559"/>
    </row>
    <row r="312" spans="2:17" ht="12.95" hidden="1" customHeight="1" x14ac:dyDescent="0.2">
      <c r="B312" s="74" t="s">
        <v>246</v>
      </c>
      <c r="C312" s="75"/>
      <c r="D312" s="75" t="s">
        <v>494</v>
      </c>
      <c r="E312" s="76" t="s">
        <v>609</v>
      </c>
      <c r="F312" s="88"/>
      <c r="G312" s="77"/>
      <c r="H312" s="75" t="s">
        <v>235</v>
      </c>
      <c r="I312" s="78" t="s">
        <v>235</v>
      </c>
      <c r="J312" s="557"/>
      <c r="K312" s="558"/>
      <c r="L312" s="558"/>
      <c r="M312" s="558"/>
      <c r="N312" s="559"/>
    </row>
    <row r="313" spans="2:17" ht="12.95" hidden="1" customHeight="1" x14ac:dyDescent="0.2">
      <c r="B313" s="74" t="s">
        <v>246</v>
      </c>
      <c r="C313" s="75"/>
      <c r="D313" s="75" t="s">
        <v>496</v>
      </c>
      <c r="E313" s="76" t="s">
        <v>610</v>
      </c>
      <c r="F313" s="88"/>
      <c r="G313" s="77"/>
      <c r="H313" s="75" t="s">
        <v>235</v>
      </c>
      <c r="I313" s="78" t="s">
        <v>235</v>
      </c>
      <c r="J313" s="557"/>
      <c r="K313" s="558"/>
      <c r="L313" s="558"/>
      <c r="M313" s="558"/>
      <c r="N313" s="559"/>
    </row>
    <row r="314" spans="2:17" ht="12.95" hidden="1" customHeight="1" x14ac:dyDescent="0.2">
      <c r="B314" s="74" t="s">
        <v>246</v>
      </c>
      <c r="C314" s="75"/>
      <c r="D314" s="75" t="s">
        <v>498</v>
      </c>
      <c r="E314" s="76" t="s">
        <v>611</v>
      </c>
      <c r="F314" s="88"/>
      <c r="G314" s="77"/>
      <c r="H314" s="75" t="s">
        <v>235</v>
      </c>
      <c r="I314" s="78" t="s">
        <v>235</v>
      </c>
      <c r="J314" s="557"/>
      <c r="K314" s="558"/>
      <c r="L314" s="558"/>
      <c r="M314" s="558"/>
      <c r="N314" s="559"/>
    </row>
    <row r="315" spans="2:17" ht="12.95" hidden="1" customHeight="1" x14ac:dyDescent="0.2">
      <c r="B315" s="74" t="s">
        <v>246</v>
      </c>
      <c r="C315" s="75"/>
      <c r="D315" s="75" t="s">
        <v>500</v>
      </c>
      <c r="E315" s="76" t="s">
        <v>612</v>
      </c>
      <c r="F315" s="88"/>
      <c r="G315" s="77"/>
      <c r="H315" s="75" t="s">
        <v>235</v>
      </c>
      <c r="I315" s="78" t="s">
        <v>235</v>
      </c>
      <c r="J315" s="557"/>
      <c r="K315" s="558"/>
      <c r="L315" s="558"/>
      <c r="M315" s="558"/>
      <c r="N315" s="559"/>
    </row>
    <row r="316" spans="2:17" ht="12.95" hidden="1" customHeight="1" x14ac:dyDescent="0.2">
      <c r="B316" s="74" t="s">
        <v>246</v>
      </c>
      <c r="C316" s="75"/>
      <c r="D316" s="75" t="s">
        <v>613</v>
      </c>
      <c r="E316" s="76" t="s">
        <v>614</v>
      </c>
      <c r="F316" s="88"/>
      <c r="G316" s="77"/>
      <c r="H316" s="75" t="s">
        <v>235</v>
      </c>
      <c r="I316" s="78" t="s">
        <v>235</v>
      </c>
      <c r="J316" s="557"/>
      <c r="K316" s="558"/>
      <c r="L316" s="558"/>
      <c r="M316" s="558"/>
      <c r="N316" s="559"/>
    </row>
    <row r="317" spans="2:17" ht="12.95" hidden="1" customHeight="1" x14ac:dyDescent="0.2">
      <c r="B317" s="74" t="s">
        <v>246</v>
      </c>
      <c r="C317" s="75"/>
      <c r="D317" s="75" t="s">
        <v>613</v>
      </c>
      <c r="E317" s="76" t="s">
        <v>615</v>
      </c>
      <c r="F317" s="88"/>
      <c r="G317" s="77"/>
      <c r="H317" s="75" t="s">
        <v>235</v>
      </c>
      <c r="I317" s="78" t="s">
        <v>235</v>
      </c>
      <c r="J317" s="557"/>
      <c r="K317" s="558"/>
      <c r="L317" s="558"/>
      <c r="M317" s="558"/>
      <c r="N317" s="559"/>
    </row>
    <row r="318" spans="2:17" ht="12.95" hidden="1" customHeight="1" x14ac:dyDescent="0.2">
      <c r="B318" s="74" t="s">
        <v>246</v>
      </c>
      <c r="C318" s="75"/>
      <c r="D318" s="75" t="s">
        <v>616</v>
      </c>
      <c r="E318" s="76" t="s">
        <v>617</v>
      </c>
      <c r="F318" s="88"/>
      <c r="G318" s="77"/>
      <c r="H318" s="75" t="s">
        <v>236</v>
      </c>
      <c r="I318" s="78" t="s">
        <v>236</v>
      </c>
      <c r="J318" s="557"/>
      <c r="K318" s="558"/>
      <c r="L318" s="558"/>
      <c r="M318" s="558"/>
      <c r="N318" s="559"/>
    </row>
    <row r="319" spans="2:17" ht="12.95" hidden="1" customHeight="1" x14ac:dyDescent="0.2">
      <c r="B319" s="74" t="s">
        <v>246</v>
      </c>
      <c r="C319" s="75"/>
      <c r="D319" s="75" t="s">
        <v>616</v>
      </c>
      <c r="E319" s="76" t="s">
        <v>618</v>
      </c>
      <c r="F319" s="88"/>
      <c r="G319" s="77"/>
      <c r="H319" s="75" t="s">
        <v>236</v>
      </c>
      <c r="I319" s="78" t="s">
        <v>236</v>
      </c>
      <c r="J319" s="557"/>
      <c r="K319" s="558"/>
      <c r="L319" s="558"/>
      <c r="M319" s="558"/>
      <c r="N319" s="559"/>
    </row>
    <row r="320" spans="2:17" ht="12.95" hidden="1" customHeight="1" x14ac:dyDescent="0.2">
      <c r="B320" s="74" t="s">
        <v>246</v>
      </c>
      <c r="C320" s="75"/>
      <c r="D320" s="75" t="s">
        <v>616</v>
      </c>
      <c r="E320" s="76" t="s">
        <v>619</v>
      </c>
      <c r="F320" s="88"/>
      <c r="G320" s="77"/>
      <c r="H320" s="75" t="s">
        <v>236</v>
      </c>
      <c r="I320" s="78" t="s">
        <v>236</v>
      </c>
      <c r="J320" s="557"/>
      <c r="K320" s="558"/>
      <c r="L320" s="558"/>
      <c r="M320" s="558"/>
      <c r="N320" s="559"/>
    </row>
    <row r="321" spans="2:14" ht="12.95" customHeight="1" x14ac:dyDescent="0.2">
      <c r="B321" s="74" t="s">
        <v>246</v>
      </c>
      <c r="C321" s="75"/>
      <c r="D321" s="75" t="s">
        <v>620</v>
      </c>
      <c r="E321" s="76" t="s">
        <v>621</v>
      </c>
      <c r="F321" s="88"/>
      <c r="G321" s="77"/>
      <c r="H321" s="75" t="s">
        <v>236</v>
      </c>
      <c r="I321" s="78" t="s">
        <v>236</v>
      </c>
      <c r="J321" s="557"/>
      <c r="K321" s="558"/>
      <c r="L321" s="558"/>
      <c r="M321" s="558"/>
      <c r="N321" s="559"/>
    </row>
    <row r="322" spans="2:14" ht="12.95" customHeight="1" x14ac:dyDescent="0.2">
      <c r="B322" s="74" t="s">
        <v>246</v>
      </c>
      <c r="C322" s="75"/>
      <c r="D322" s="75" t="s">
        <v>620</v>
      </c>
      <c r="E322" s="76" t="s">
        <v>622</v>
      </c>
      <c r="F322" s="88"/>
      <c r="G322" s="77"/>
      <c r="H322" s="75" t="s">
        <v>236</v>
      </c>
      <c r="I322" s="78" t="s">
        <v>236</v>
      </c>
      <c r="J322" s="557"/>
      <c r="K322" s="558"/>
      <c r="L322" s="558"/>
      <c r="M322" s="558"/>
      <c r="N322" s="559"/>
    </row>
    <row r="323" spans="2:14" ht="12.95" customHeight="1" x14ac:dyDescent="0.2">
      <c r="B323" s="74" t="s">
        <v>246</v>
      </c>
      <c r="C323" s="75"/>
      <c r="D323" s="75" t="s">
        <v>623</v>
      </c>
      <c r="E323" s="76" t="s">
        <v>624</v>
      </c>
      <c r="F323" s="88"/>
      <c r="G323" s="77"/>
      <c r="H323" s="75" t="s">
        <v>236</v>
      </c>
      <c r="I323" s="78" t="s">
        <v>236</v>
      </c>
      <c r="J323" s="557"/>
      <c r="K323" s="558"/>
      <c r="L323" s="558"/>
      <c r="M323" s="558"/>
      <c r="N323" s="559"/>
    </row>
    <row r="324" spans="2:14" ht="12.95" customHeight="1" x14ac:dyDescent="0.2">
      <c r="B324" s="74" t="s">
        <v>246</v>
      </c>
      <c r="C324" s="75"/>
      <c r="D324" s="75" t="s">
        <v>625</v>
      </c>
      <c r="E324" s="76" t="s">
        <v>626</v>
      </c>
      <c r="F324" s="88"/>
      <c r="G324" s="77"/>
      <c r="H324" s="75" t="s">
        <v>236</v>
      </c>
      <c r="I324" s="78" t="s">
        <v>236</v>
      </c>
      <c r="J324" s="557"/>
      <c r="K324" s="558"/>
      <c r="L324" s="558"/>
      <c r="M324" s="558"/>
      <c r="N324" s="559"/>
    </row>
    <row r="325" spans="2:14" ht="12.95" customHeight="1" x14ac:dyDescent="0.2">
      <c r="B325" s="74" t="s">
        <v>246</v>
      </c>
      <c r="C325" s="75"/>
      <c r="D325" s="75" t="s">
        <v>623</v>
      </c>
      <c r="E325" s="76" t="s">
        <v>627</v>
      </c>
      <c r="F325" s="88"/>
      <c r="G325" s="77"/>
      <c r="H325" s="75" t="s">
        <v>236</v>
      </c>
      <c r="I325" s="78" t="s">
        <v>236</v>
      </c>
      <c r="J325" s="557"/>
      <c r="K325" s="558"/>
      <c r="L325" s="558"/>
      <c r="M325" s="558"/>
      <c r="N325" s="559"/>
    </row>
    <row r="326" spans="2:14" ht="12.95" customHeight="1" x14ac:dyDescent="0.2">
      <c r="B326" s="74" t="s">
        <v>246</v>
      </c>
      <c r="C326" s="75"/>
      <c r="D326" s="75" t="s">
        <v>623</v>
      </c>
      <c r="E326" s="76" t="s">
        <v>628</v>
      </c>
      <c r="F326" s="88"/>
      <c r="G326" s="77"/>
      <c r="H326" s="75" t="s">
        <v>236</v>
      </c>
      <c r="I326" s="78" t="s">
        <v>236</v>
      </c>
      <c r="J326" s="557"/>
      <c r="K326" s="558"/>
      <c r="L326" s="558"/>
      <c r="M326" s="558"/>
      <c r="N326" s="559"/>
    </row>
    <row r="327" spans="2:14" ht="12.95" customHeight="1" x14ac:dyDescent="0.2">
      <c r="B327" s="74" t="s">
        <v>246</v>
      </c>
      <c r="C327" s="75"/>
      <c r="D327" s="75" t="s">
        <v>625</v>
      </c>
      <c r="E327" s="76" t="s">
        <v>629</v>
      </c>
      <c r="F327" s="88"/>
      <c r="G327" s="77"/>
      <c r="H327" s="75" t="s">
        <v>236</v>
      </c>
      <c r="I327" s="78" t="s">
        <v>236</v>
      </c>
      <c r="J327" s="557"/>
      <c r="K327" s="558"/>
      <c r="L327" s="558"/>
      <c r="M327" s="558"/>
      <c r="N327" s="559"/>
    </row>
    <row r="328" spans="2:14" ht="12.95" customHeight="1" x14ac:dyDescent="0.2">
      <c r="B328" s="74" t="s">
        <v>246</v>
      </c>
      <c r="C328" s="75"/>
      <c r="D328" s="75" t="s">
        <v>625</v>
      </c>
      <c r="E328" s="76" t="s">
        <v>630</v>
      </c>
      <c r="F328" s="88"/>
      <c r="G328" s="77"/>
      <c r="H328" s="75" t="s">
        <v>236</v>
      </c>
      <c r="I328" s="78" t="s">
        <v>236</v>
      </c>
      <c r="J328" s="557"/>
      <c r="K328" s="558"/>
      <c r="L328" s="558"/>
      <c r="M328" s="558"/>
      <c r="N328" s="559"/>
    </row>
    <row r="329" spans="2:14" ht="12.95" customHeight="1" x14ac:dyDescent="0.2">
      <c r="B329" s="74" t="s">
        <v>246</v>
      </c>
      <c r="C329" s="75"/>
      <c r="D329" s="75" t="s">
        <v>625</v>
      </c>
      <c r="E329" s="76" t="s">
        <v>631</v>
      </c>
      <c r="F329" s="88"/>
      <c r="G329" s="77"/>
      <c r="H329" s="75" t="s">
        <v>236</v>
      </c>
      <c r="I329" s="78" t="s">
        <v>236</v>
      </c>
      <c r="J329" s="557"/>
      <c r="K329" s="558"/>
      <c r="L329" s="558"/>
      <c r="M329" s="558"/>
      <c r="N329" s="559"/>
    </row>
    <row r="330" spans="2:14" ht="12.95" customHeight="1" x14ac:dyDescent="0.2">
      <c r="B330" s="74" t="s">
        <v>246</v>
      </c>
      <c r="C330" s="75"/>
      <c r="D330" s="75" t="s">
        <v>625</v>
      </c>
      <c r="E330" s="76" t="s">
        <v>632</v>
      </c>
      <c r="F330" s="88"/>
      <c r="G330" s="77"/>
      <c r="H330" s="75" t="s">
        <v>236</v>
      </c>
      <c r="I330" s="78" t="s">
        <v>236</v>
      </c>
      <c r="J330" s="557"/>
      <c r="K330" s="558"/>
      <c r="L330" s="558"/>
      <c r="M330" s="558"/>
      <c r="N330" s="559"/>
    </row>
    <row r="331" spans="2:14" ht="12.95" customHeight="1" x14ac:dyDescent="0.2">
      <c r="B331" s="74" t="s">
        <v>246</v>
      </c>
      <c r="C331" s="75"/>
      <c r="D331" s="75" t="s">
        <v>625</v>
      </c>
      <c r="E331" s="76" t="s">
        <v>633</v>
      </c>
      <c r="F331" s="88"/>
      <c r="G331" s="77"/>
      <c r="H331" s="75" t="s">
        <v>236</v>
      </c>
      <c r="I331" s="78" t="s">
        <v>236</v>
      </c>
      <c r="J331" s="557"/>
      <c r="K331" s="558"/>
      <c r="L331" s="558"/>
      <c r="M331" s="558"/>
      <c r="N331" s="559"/>
    </row>
    <row r="332" spans="2:14" ht="12.95" customHeight="1" x14ac:dyDescent="0.2">
      <c r="B332" s="74" t="s">
        <v>246</v>
      </c>
      <c r="C332" s="75"/>
      <c r="D332" s="75" t="s">
        <v>625</v>
      </c>
      <c r="E332" s="76" t="s">
        <v>634</v>
      </c>
      <c r="F332" s="88"/>
      <c r="G332" s="77"/>
      <c r="H332" s="75" t="s">
        <v>236</v>
      </c>
      <c r="I332" s="78" t="s">
        <v>236</v>
      </c>
      <c r="J332" s="557"/>
      <c r="K332" s="558"/>
      <c r="L332" s="558"/>
      <c r="M332" s="558"/>
      <c r="N332" s="559"/>
    </row>
    <row r="333" spans="2:14" ht="12.95" customHeight="1" x14ac:dyDescent="0.2">
      <c r="B333" s="74" t="s">
        <v>246</v>
      </c>
      <c r="C333" s="75"/>
      <c r="D333" s="75" t="s">
        <v>625</v>
      </c>
      <c r="E333" s="76" t="s">
        <v>635</v>
      </c>
      <c r="F333" s="88"/>
      <c r="G333" s="77"/>
      <c r="H333" s="75" t="s">
        <v>236</v>
      </c>
      <c r="I333" s="78" t="s">
        <v>236</v>
      </c>
      <c r="J333" s="557"/>
      <c r="K333" s="558"/>
      <c r="L333" s="558"/>
      <c r="M333" s="558"/>
      <c r="N333" s="559"/>
    </row>
    <row r="334" spans="2:14" ht="12.95" customHeight="1" x14ac:dyDescent="0.2">
      <c r="B334" s="74" t="s">
        <v>246</v>
      </c>
      <c r="C334" s="75"/>
      <c r="D334" s="75" t="s">
        <v>625</v>
      </c>
      <c r="E334" s="76" t="s">
        <v>636</v>
      </c>
      <c r="F334" s="88"/>
      <c r="G334" s="77"/>
      <c r="H334" s="75" t="s">
        <v>236</v>
      </c>
      <c r="I334" s="78" t="s">
        <v>236</v>
      </c>
      <c r="J334" s="557"/>
      <c r="K334" s="558"/>
      <c r="L334" s="558"/>
      <c r="M334" s="558"/>
      <c r="N334" s="559"/>
    </row>
    <row r="335" spans="2:14" ht="12.95" customHeight="1" x14ac:dyDescent="0.2">
      <c r="B335" s="74" t="s">
        <v>246</v>
      </c>
      <c r="C335" s="75"/>
      <c r="D335" s="75" t="s">
        <v>620</v>
      </c>
      <c r="E335" s="76" t="s">
        <v>637</v>
      </c>
      <c r="F335" s="88"/>
      <c r="G335" s="77"/>
      <c r="H335" s="75" t="s">
        <v>236</v>
      </c>
      <c r="I335" s="78" t="s">
        <v>236</v>
      </c>
      <c r="J335" s="557"/>
      <c r="K335" s="558"/>
      <c r="L335" s="558"/>
      <c r="M335" s="558"/>
      <c r="N335" s="559"/>
    </row>
    <row r="336" spans="2:14" ht="12.95" customHeight="1" x14ac:dyDescent="0.2">
      <c r="B336" s="74" t="s">
        <v>246</v>
      </c>
      <c r="C336" s="75"/>
      <c r="D336" s="75" t="s">
        <v>623</v>
      </c>
      <c r="E336" s="76" t="s">
        <v>638</v>
      </c>
      <c r="F336" s="88"/>
      <c r="G336" s="77"/>
      <c r="H336" s="75" t="s">
        <v>236</v>
      </c>
      <c r="I336" s="78" t="s">
        <v>236</v>
      </c>
      <c r="J336" s="557"/>
      <c r="K336" s="558"/>
      <c r="L336" s="558"/>
      <c r="M336" s="558"/>
      <c r="N336" s="559"/>
    </row>
    <row r="337" spans="2:14" ht="12.95" customHeight="1" x14ac:dyDescent="0.2">
      <c r="B337" s="74" t="s">
        <v>246</v>
      </c>
      <c r="C337" s="75"/>
      <c r="D337" s="75" t="s">
        <v>623</v>
      </c>
      <c r="E337" s="76" t="s">
        <v>639</v>
      </c>
      <c r="F337" s="88"/>
      <c r="G337" s="77"/>
      <c r="H337" s="75" t="s">
        <v>236</v>
      </c>
      <c r="I337" s="78" t="s">
        <v>236</v>
      </c>
      <c r="J337" s="557"/>
      <c r="K337" s="558"/>
      <c r="L337" s="558"/>
      <c r="M337" s="558"/>
      <c r="N337" s="559"/>
    </row>
    <row r="338" spans="2:14" ht="12.95" hidden="1" customHeight="1" x14ac:dyDescent="0.2">
      <c r="B338" s="74" t="s">
        <v>640</v>
      </c>
      <c r="C338" s="75"/>
      <c r="D338" s="75" t="s">
        <v>641</v>
      </c>
      <c r="E338" s="76" t="s">
        <v>642</v>
      </c>
      <c r="F338" s="88"/>
      <c r="G338" s="77"/>
      <c r="H338" s="75" t="s">
        <v>236</v>
      </c>
      <c r="I338" s="78" t="s">
        <v>235</v>
      </c>
      <c r="J338" s="557"/>
      <c r="K338" s="558"/>
      <c r="L338" s="558"/>
      <c r="M338" s="558"/>
      <c r="N338" s="559"/>
    </row>
    <row r="339" spans="2:14" ht="12.95" hidden="1" customHeight="1" x14ac:dyDescent="0.2">
      <c r="B339" s="74" t="s">
        <v>640</v>
      </c>
      <c r="C339" s="75"/>
      <c r="D339" s="75" t="s">
        <v>641</v>
      </c>
      <c r="E339" s="76" t="s">
        <v>643</v>
      </c>
      <c r="F339" s="88"/>
      <c r="G339" s="77"/>
      <c r="H339" s="75" t="s">
        <v>236</v>
      </c>
      <c r="I339" s="78" t="s">
        <v>235</v>
      </c>
      <c r="J339" s="557"/>
      <c r="K339" s="558"/>
      <c r="L339" s="558"/>
      <c r="M339" s="558"/>
      <c r="N339" s="559"/>
    </row>
    <row r="340" spans="2:14" ht="12.95" hidden="1" customHeight="1" x14ac:dyDescent="0.2">
      <c r="B340" s="74" t="s">
        <v>640</v>
      </c>
      <c r="C340" s="75"/>
      <c r="D340" s="75" t="s">
        <v>644</v>
      </c>
      <c r="E340" s="76" t="s">
        <v>642</v>
      </c>
      <c r="F340" s="88"/>
      <c r="G340" s="77"/>
      <c r="H340" s="75" t="s">
        <v>236</v>
      </c>
      <c r="I340" s="78" t="s">
        <v>235</v>
      </c>
      <c r="J340" s="557"/>
      <c r="K340" s="558"/>
      <c r="L340" s="558"/>
      <c r="M340" s="558"/>
      <c r="N340" s="559"/>
    </row>
    <row r="341" spans="2:14" ht="12.95" hidden="1" customHeight="1" x14ac:dyDescent="0.2">
      <c r="B341" s="74" t="s">
        <v>640</v>
      </c>
      <c r="C341" s="75"/>
      <c r="D341" s="75" t="s">
        <v>645</v>
      </c>
      <c r="E341" s="76" t="s">
        <v>646</v>
      </c>
      <c r="F341" s="88"/>
      <c r="G341" s="77"/>
      <c r="H341" s="75" t="s">
        <v>235</v>
      </c>
      <c r="I341" s="78" t="s">
        <v>236</v>
      </c>
      <c r="J341" s="557" t="s">
        <v>647</v>
      </c>
      <c r="K341" s="558"/>
      <c r="L341" s="558"/>
      <c r="M341" s="558"/>
      <c r="N341" s="559"/>
    </row>
    <row r="342" spans="2:14" ht="12.95" hidden="1" customHeight="1" x14ac:dyDescent="0.2">
      <c r="B342" s="74" t="s">
        <v>640</v>
      </c>
      <c r="C342" s="75"/>
      <c r="D342" s="75" t="s">
        <v>648</v>
      </c>
      <c r="E342" s="76" t="s">
        <v>649</v>
      </c>
      <c r="F342" s="88"/>
      <c r="G342" s="77"/>
      <c r="H342" s="75" t="s">
        <v>236</v>
      </c>
      <c r="I342" s="78" t="s">
        <v>235</v>
      </c>
      <c r="J342" s="557"/>
      <c r="K342" s="558"/>
      <c r="L342" s="558"/>
      <c r="M342" s="558"/>
      <c r="N342" s="559"/>
    </row>
    <row r="343" spans="2:14" ht="12.95" hidden="1" customHeight="1" x14ac:dyDescent="0.2">
      <c r="B343" s="74" t="s">
        <v>640</v>
      </c>
      <c r="C343" s="75"/>
      <c r="D343" s="75" t="s">
        <v>650</v>
      </c>
      <c r="E343" s="76" t="s">
        <v>649</v>
      </c>
      <c r="F343" s="88"/>
      <c r="G343" s="77"/>
      <c r="H343" s="75" t="s">
        <v>236</v>
      </c>
      <c r="I343" s="78" t="s">
        <v>235</v>
      </c>
      <c r="J343" s="557"/>
      <c r="K343" s="558"/>
      <c r="L343" s="558"/>
      <c r="M343" s="558"/>
      <c r="N343" s="559"/>
    </row>
    <row r="344" spans="2:14" ht="12.95" hidden="1" customHeight="1" x14ac:dyDescent="0.2">
      <c r="B344" s="74" t="s">
        <v>640</v>
      </c>
      <c r="C344" s="75"/>
      <c r="D344" s="75" t="s">
        <v>651</v>
      </c>
      <c r="E344" s="76" t="s">
        <v>652</v>
      </c>
      <c r="F344" s="88"/>
      <c r="G344" s="77"/>
      <c r="H344" s="75" t="s">
        <v>235</v>
      </c>
      <c r="I344" s="78" t="s">
        <v>236</v>
      </c>
      <c r="J344" s="557"/>
      <c r="K344" s="558"/>
      <c r="L344" s="558"/>
      <c r="M344" s="558"/>
      <c r="N344" s="559"/>
    </row>
    <row r="345" spans="2:14" ht="12.95" hidden="1" customHeight="1" x14ac:dyDescent="0.2">
      <c r="B345" s="74" t="s">
        <v>640</v>
      </c>
      <c r="C345" s="75"/>
      <c r="D345" s="75" t="s">
        <v>651</v>
      </c>
      <c r="E345" s="76" t="s">
        <v>653</v>
      </c>
      <c r="F345" s="88"/>
      <c r="G345" s="77"/>
      <c r="H345" s="75" t="s">
        <v>235</v>
      </c>
      <c r="I345" s="78" t="s">
        <v>236</v>
      </c>
      <c r="J345" s="557"/>
      <c r="K345" s="558"/>
      <c r="L345" s="558"/>
      <c r="M345" s="558"/>
      <c r="N345" s="559"/>
    </row>
    <row r="346" spans="2:14" ht="12.95" hidden="1" customHeight="1" x14ac:dyDescent="0.2">
      <c r="B346" s="74" t="s">
        <v>640</v>
      </c>
      <c r="C346" s="75"/>
      <c r="D346" s="75" t="s">
        <v>651</v>
      </c>
      <c r="E346" s="76" t="s">
        <v>654</v>
      </c>
      <c r="F346" s="88"/>
      <c r="G346" s="77"/>
      <c r="H346" s="75" t="s">
        <v>235</v>
      </c>
      <c r="I346" s="78" t="s">
        <v>236</v>
      </c>
      <c r="J346" s="557"/>
      <c r="K346" s="558"/>
      <c r="L346" s="558"/>
      <c r="M346" s="558"/>
      <c r="N346" s="559"/>
    </row>
    <row r="347" spans="2:14" ht="12.95" hidden="1" customHeight="1" x14ac:dyDescent="0.2">
      <c r="B347" s="74" t="s">
        <v>640</v>
      </c>
      <c r="C347" s="75"/>
      <c r="D347" s="75" t="s">
        <v>651</v>
      </c>
      <c r="E347" s="76" t="s">
        <v>655</v>
      </c>
      <c r="F347" s="88"/>
      <c r="G347" s="77"/>
      <c r="H347" s="75" t="s">
        <v>235</v>
      </c>
      <c r="I347" s="78" t="s">
        <v>236</v>
      </c>
      <c r="J347" s="557"/>
      <c r="K347" s="558"/>
      <c r="L347" s="558"/>
      <c r="M347" s="558"/>
      <c r="N347" s="559"/>
    </row>
    <row r="348" spans="2:14" ht="12.95" hidden="1" customHeight="1" x14ac:dyDescent="0.2">
      <c r="B348" s="74" t="s">
        <v>640</v>
      </c>
      <c r="C348" s="75"/>
      <c r="D348" s="75" t="s">
        <v>651</v>
      </c>
      <c r="E348" s="76" t="s">
        <v>656</v>
      </c>
      <c r="F348" s="88"/>
      <c r="G348" s="77"/>
      <c r="H348" s="75" t="s">
        <v>235</v>
      </c>
      <c r="I348" s="78" t="s">
        <v>236</v>
      </c>
      <c r="J348" s="557"/>
      <c r="K348" s="558"/>
      <c r="L348" s="558"/>
      <c r="M348" s="558"/>
      <c r="N348" s="559"/>
    </row>
    <row r="349" spans="2:14" ht="12.95" hidden="1" customHeight="1" x14ac:dyDescent="0.2">
      <c r="B349" s="74" t="s">
        <v>640</v>
      </c>
      <c r="C349" s="75"/>
      <c r="D349" s="75" t="s">
        <v>651</v>
      </c>
      <c r="E349" s="76" t="s">
        <v>657</v>
      </c>
      <c r="F349" s="88"/>
      <c r="G349" s="77"/>
      <c r="H349" s="75" t="s">
        <v>235</v>
      </c>
      <c r="I349" s="78" t="s">
        <v>236</v>
      </c>
      <c r="J349" s="557"/>
      <c r="K349" s="558"/>
      <c r="L349" s="558"/>
      <c r="M349" s="558"/>
      <c r="N349" s="559"/>
    </row>
    <row r="350" spans="2:14" ht="12.95" hidden="1" customHeight="1" x14ac:dyDescent="0.2">
      <c r="B350" s="74" t="s">
        <v>640</v>
      </c>
      <c r="C350" s="75"/>
      <c r="D350" s="75" t="s">
        <v>651</v>
      </c>
      <c r="E350" s="76" t="s">
        <v>658</v>
      </c>
      <c r="F350" s="88"/>
      <c r="G350" s="77"/>
      <c r="H350" s="75" t="s">
        <v>235</v>
      </c>
      <c r="I350" s="78" t="s">
        <v>236</v>
      </c>
      <c r="J350" s="557"/>
      <c r="K350" s="558"/>
      <c r="L350" s="558"/>
      <c r="M350" s="558"/>
      <c r="N350" s="559"/>
    </row>
    <row r="351" spans="2:14" ht="12.95" hidden="1" customHeight="1" x14ac:dyDescent="0.2">
      <c r="B351" s="74" t="s">
        <v>640</v>
      </c>
      <c r="C351" s="75"/>
      <c r="D351" s="75" t="s">
        <v>651</v>
      </c>
      <c r="E351" s="76" t="s">
        <v>659</v>
      </c>
      <c r="F351" s="88"/>
      <c r="G351" s="77"/>
      <c r="H351" s="75" t="s">
        <v>235</v>
      </c>
      <c r="I351" s="78" t="s">
        <v>236</v>
      </c>
      <c r="J351" s="557"/>
      <c r="K351" s="558"/>
      <c r="L351" s="558"/>
      <c r="M351" s="558"/>
      <c r="N351" s="559"/>
    </row>
    <row r="352" spans="2:14" ht="12.95" hidden="1" customHeight="1" x14ac:dyDescent="0.2">
      <c r="B352" s="74" t="s">
        <v>640</v>
      </c>
      <c r="C352" s="75"/>
      <c r="D352" s="75" t="s">
        <v>651</v>
      </c>
      <c r="E352" s="76" t="s">
        <v>660</v>
      </c>
      <c r="F352" s="88"/>
      <c r="G352" s="77"/>
      <c r="H352" s="75" t="s">
        <v>235</v>
      </c>
      <c r="I352" s="78" t="s">
        <v>236</v>
      </c>
      <c r="J352" s="557"/>
      <c r="K352" s="558"/>
      <c r="L352" s="558"/>
      <c r="M352" s="558"/>
      <c r="N352" s="559"/>
    </row>
    <row r="353" spans="2:14" ht="12.95" hidden="1" customHeight="1" x14ac:dyDescent="0.2">
      <c r="B353" s="74" t="s">
        <v>640</v>
      </c>
      <c r="C353" s="75"/>
      <c r="D353" s="75" t="s">
        <v>651</v>
      </c>
      <c r="E353" s="76" t="s">
        <v>661</v>
      </c>
      <c r="F353" s="88"/>
      <c r="G353" s="77"/>
      <c r="H353" s="75" t="s">
        <v>235</v>
      </c>
      <c r="I353" s="78" t="s">
        <v>236</v>
      </c>
      <c r="J353" s="557"/>
      <c r="K353" s="558"/>
      <c r="L353" s="558"/>
      <c r="M353" s="558"/>
      <c r="N353" s="559"/>
    </row>
    <row r="354" spans="2:14" ht="12.95" hidden="1" customHeight="1" x14ac:dyDescent="0.2">
      <c r="B354" s="74" t="s">
        <v>640</v>
      </c>
      <c r="C354" s="75"/>
      <c r="D354" s="75" t="s">
        <v>651</v>
      </c>
      <c r="E354" s="76" t="s">
        <v>662</v>
      </c>
      <c r="F354" s="88"/>
      <c r="G354" s="77"/>
      <c r="H354" s="75" t="s">
        <v>235</v>
      </c>
      <c r="I354" s="78" t="s">
        <v>236</v>
      </c>
      <c r="J354" s="557"/>
      <c r="K354" s="558"/>
      <c r="L354" s="558"/>
      <c r="M354" s="558"/>
      <c r="N354" s="559"/>
    </row>
    <row r="355" spans="2:14" ht="12.95" hidden="1" customHeight="1" x14ac:dyDescent="0.2">
      <c r="B355" s="74" t="s">
        <v>640</v>
      </c>
      <c r="C355" s="75"/>
      <c r="D355" s="75" t="s">
        <v>651</v>
      </c>
      <c r="E355" s="76" t="s">
        <v>663</v>
      </c>
      <c r="F355" s="88"/>
      <c r="G355" s="77"/>
      <c r="H355" s="75" t="s">
        <v>235</v>
      </c>
      <c r="I355" s="78" t="s">
        <v>236</v>
      </c>
      <c r="J355" s="557"/>
      <c r="K355" s="558"/>
      <c r="L355" s="558"/>
      <c r="M355" s="558"/>
      <c r="N355" s="559"/>
    </row>
    <row r="356" spans="2:14" ht="12.95" hidden="1" customHeight="1" x14ac:dyDescent="0.2">
      <c r="B356" s="74" t="s">
        <v>640</v>
      </c>
      <c r="C356" s="75"/>
      <c r="D356" s="75" t="s">
        <v>651</v>
      </c>
      <c r="E356" s="76" t="s">
        <v>664</v>
      </c>
      <c r="F356" s="88"/>
      <c r="G356" s="77"/>
      <c r="H356" s="75" t="s">
        <v>235</v>
      </c>
      <c r="I356" s="78" t="s">
        <v>236</v>
      </c>
      <c r="J356" s="557"/>
      <c r="K356" s="558"/>
      <c r="L356" s="558"/>
      <c r="M356" s="558"/>
      <c r="N356" s="559"/>
    </row>
    <row r="357" spans="2:14" ht="12.95" hidden="1" customHeight="1" x14ac:dyDescent="0.2">
      <c r="B357" s="74" t="s">
        <v>640</v>
      </c>
      <c r="C357" s="75"/>
      <c r="D357" s="75" t="s">
        <v>651</v>
      </c>
      <c r="E357" s="76" t="s">
        <v>665</v>
      </c>
      <c r="F357" s="88"/>
      <c r="G357" s="77"/>
      <c r="H357" s="75" t="s">
        <v>235</v>
      </c>
      <c r="I357" s="78" t="s">
        <v>236</v>
      </c>
      <c r="J357" s="557"/>
      <c r="K357" s="558"/>
      <c r="L357" s="558"/>
      <c r="M357" s="558"/>
      <c r="N357" s="559"/>
    </row>
    <row r="358" spans="2:14" ht="12.95" hidden="1" customHeight="1" x14ac:dyDescent="0.2">
      <c r="B358" s="74" t="s">
        <v>640</v>
      </c>
      <c r="C358" s="75"/>
      <c r="D358" s="75" t="s">
        <v>651</v>
      </c>
      <c r="E358" s="76" t="s">
        <v>666</v>
      </c>
      <c r="F358" s="88"/>
      <c r="G358" s="77"/>
      <c r="H358" s="75" t="s">
        <v>235</v>
      </c>
      <c r="I358" s="78" t="s">
        <v>236</v>
      </c>
      <c r="J358" s="557"/>
      <c r="K358" s="558"/>
      <c r="L358" s="558"/>
      <c r="M358" s="558"/>
      <c r="N358" s="559"/>
    </row>
    <row r="359" spans="2:14" ht="12.95" hidden="1" customHeight="1" x14ac:dyDescent="0.2">
      <c r="B359" s="74" t="s">
        <v>640</v>
      </c>
      <c r="C359" s="75"/>
      <c r="D359" s="75" t="s">
        <v>651</v>
      </c>
      <c r="E359" s="76" t="s">
        <v>667</v>
      </c>
      <c r="F359" s="88"/>
      <c r="G359" s="77"/>
      <c r="H359" s="75" t="s">
        <v>235</v>
      </c>
      <c r="I359" s="78" t="s">
        <v>236</v>
      </c>
      <c r="J359" s="557"/>
      <c r="K359" s="558"/>
      <c r="L359" s="558"/>
      <c r="M359" s="558"/>
      <c r="N359" s="559"/>
    </row>
    <row r="360" spans="2:14" ht="12.95" hidden="1" customHeight="1" x14ac:dyDescent="0.2">
      <c r="B360" s="74" t="s">
        <v>640</v>
      </c>
      <c r="C360" s="75"/>
      <c r="D360" s="75" t="s">
        <v>651</v>
      </c>
      <c r="E360" s="76" t="s">
        <v>668</v>
      </c>
      <c r="F360" s="88"/>
      <c r="G360" s="77"/>
      <c r="H360" s="75" t="s">
        <v>235</v>
      </c>
      <c r="I360" s="78" t="s">
        <v>236</v>
      </c>
      <c r="J360" s="557"/>
      <c r="K360" s="558"/>
      <c r="L360" s="558"/>
      <c r="M360" s="558"/>
      <c r="N360" s="559"/>
    </row>
    <row r="361" spans="2:14" ht="12.95" hidden="1" customHeight="1" x14ac:dyDescent="0.2">
      <c r="B361" s="74" t="s">
        <v>640</v>
      </c>
      <c r="C361" s="75"/>
      <c r="D361" s="75" t="s">
        <v>651</v>
      </c>
      <c r="E361" s="76" t="s">
        <v>669</v>
      </c>
      <c r="F361" s="88"/>
      <c r="G361" s="77"/>
      <c r="H361" s="75" t="s">
        <v>235</v>
      </c>
      <c r="I361" s="78" t="s">
        <v>236</v>
      </c>
      <c r="J361" s="557"/>
      <c r="K361" s="558"/>
      <c r="L361" s="558"/>
      <c r="M361" s="558"/>
      <c r="N361" s="559"/>
    </row>
    <row r="362" spans="2:14" ht="12.95" hidden="1" customHeight="1" x14ac:dyDescent="0.2">
      <c r="B362" s="74" t="s">
        <v>640</v>
      </c>
      <c r="C362" s="75"/>
      <c r="D362" s="75" t="s">
        <v>651</v>
      </c>
      <c r="E362" s="76" t="s">
        <v>670</v>
      </c>
      <c r="F362" s="88"/>
      <c r="G362" s="77"/>
      <c r="H362" s="75" t="s">
        <v>235</v>
      </c>
      <c r="I362" s="78" t="s">
        <v>236</v>
      </c>
      <c r="J362" s="557"/>
      <c r="K362" s="558"/>
      <c r="L362" s="558"/>
      <c r="M362" s="558"/>
      <c r="N362" s="559"/>
    </row>
    <row r="363" spans="2:14" ht="12.95" hidden="1" customHeight="1" x14ac:dyDescent="0.2">
      <c r="B363" s="74" t="s">
        <v>640</v>
      </c>
      <c r="C363" s="75"/>
      <c r="D363" s="75" t="s">
        <v>651</v>
      </c>
      <c r="E363" s="76" t="s">
        <v>671</v>
      </c>
      <c r="F363" s="88"/>
      <c r="G363" s="77"/>
      <c r="H363" s="75" t="s">
        <v>235</v>
      </c>
      <c r="I363" s="78" t="s">
        <v>236</v>
      </c>
      <c r="J363" s="557"/>
      <c r="K363" s="558"/>
      <c r="L363" s="558"/>
      <c r="M363" s="558"/>
      <c r="N363" s="559"/>
    </row>
    <row r="364" spans="2:14" ht="12.95" hidden="1" customHeight="1" x14ac:dyDescent="0.2">
      <c r="B364" s="74" t="s">
        <v>640</v>
      </c>
      <c r="C364" s="75"/>
      <c r="D364" s="75" t="s">
        <v>651</v>
      </c>
      <c r="E364" s="76" t="s">
        <v>672</v>
      </c>
      <c r="F364" s="88"/>
      <c r="G364" s="77"/>
      <c r="H364" s="75" t="s">
        <v>235</v>
      </c>
      <c r="I364" s="78" t="s">
        <v>236</v>
      </c>
      <c r="J364" s="557"/>
      <c r="K364" s="558"/>
      <c r="L364" s="558"/>
      <c r="M364" s="558"/>
      <c r="N364" s="559"/>
    </row>
    <row r="365" spans="2:14" ht="12.95" hidden="1" customHeight="1" x14ac:dyDescent="0.2">
      <c r="B365" s="74" t="s">
        <v>640</v>
      </c>
      <c r="C365" s="75"/>
      <c r="D365" s="75" t="s">
        <v>651</v>
      </c>
      <c r="E365" s="76" t="s">
        <v>673</v>
      </c>
      <c r="F365" s="88"/>
      <c r="G365" s="77"/>
      <c r="H365" s="75" t="s">
        <v>235</v>
      </c>
      <c r="I365" s="78" t="s">
        <v>236</v>
      </c>
      <c r="J365" s="557"/>
      <c r="K365" s="558"/>
      <c r="L365" s="558"/>
      <c r="M365" s="558"/>
      <c r="N365" s="559"/>
    </row>
    <row r="366" spans="2:14" ht="12.95" hidden="1" customHeight="1" x14ac:dyDescent="0.2">
      <c r="B366" s="74" t="s">
        <v>640</v>
      </c>
      <c r="C366" s="75"/>
      <c r="D366" s="75" t="s">
        <v>651</v>
      </c>
      <c r="E366" s="76" t="s">
        <v>674</v>
      </c>
      <c r="F366" s="88"/>
      <c r="G366" s="77"/>
      <c r="H366" s="75" t="s">
        <v>235</v>
      </c>
      <c r="I366" s="78" t="s">
        <v>236</v>
      </c>
      <c r="J366" s="557"/>
      <c r="K366" s="558"/>
      <c r="L366" s="558"/>
      <c r="M366" s="558"/>
      <c r="N366" s="559"/>
    </row>
    <row r="367" spans="2:14" ht="12.95" hidden="1" customHeight="1" x14ac:dyDescent="0.2">
      <c r="B367" s="74" t="s">
        <v>640</v>
      </c>
      <c r="C367" s="75"/>
      <c r="D367" s="75" t="s">
        <v>675</v>
      </c>
      <c r="E367" s="76" t="s">
        <v>663</v>
      </c>
      <c r="F367" s="88"/>
      <c r="G367" s="77"/>
      <c r="H367" s="75" t="s">
        <v>235</v>
      </c>
      <c r="I367" s="78" t="s">
        <v>236</v>
      </c>
      <c r="J367" s="557"/>
      <c r="K367" s="558"/>
      <c r="L367" s="558"/>
      <c r="M367" s="558"/>
      <c r="N367" s="559"/>
    </row>
    <row r="368" spans="2:14" ht="12.95" hidden="1" customHeight="1" x14ac:dyDescent="0.2">
      <c r="B368" s="74" t="s">
        <v>640</v>
      </c>
      <c r="C368" s="75"/>
      <c r="D368" s="75" t="s">
        <v>675</v>
      </c>
      <c r="E368" s="76" t="s">
        <v>676</v>
      </c>
      <c r="F368" s="88"/>
      <c r="G368" s="77"/>
      <c r="H368" s="75" t="s">
        <v>235</v>
      </c>
      <c r="I368" s="78" t="s">
        <v>236</v>
      </c>
      <c r="J368" s="557"/>
      <c r="K368" s="558"/>
      <c r="L368" s="558"/>
      <c r="M368" s="558"/>
      <c r="N368" s="559"/>
    </row>
    <row r="369" spans="2:14" ht="12.95" hidden="1" customHeight="1" x14ac:dyDescent="0.2">
      <c r="B369" s="74" t="s">
        <v>640</v>
      </c>
      <c r="C369" s="75"/>
      <c r="D369" s="75" t="s">
        <v>675</v>
      </c>
      <c r="E369" s="76" t="s">
        <v>656</v>
      </c>
      <c r="F369" s="88"/>
      <c r="G369" s="77"/>
      <c r="H369" s="75" t="s">
        <v>235</v>
      </c>
      <c r="I369" s="78" t="s">
        <v>236</v>
      </c>
      <c r="J369" s="557"/>
      <c r="K369" s="558"/>
      <c r="L369" s="558"/>
      <c r="M369" s="558"/>
      <c r="N369" s="559"/>
    </row>
    <row r="370" spans="2:14" ht="12.95" hidden="1" customHeight="1" x14ac:dyDescent="0.2">
      <c r="B370" s="74" t="s">
        <v>640</v>
      </c>
      <c r="C370" s="75"/>
      <c r="D370" s="75" t="s">
        <v>675</v>
      </c>
      <c r="E370" s="76" t="s">
        <v>659</v>
      </c>
      <c r="F370" s="88"/>
      <c r="G370" s="77"/>
      <c r="H370" s="75" t="s">
        <v>235</v>
      </c>
      <c r="I370" s="78" t="s">
        <v>236</v>
      </c>
      <c r="J370" s="557"/>
      <c r="K370" s="558"/>
      <c r="L370" s="558"/>
      <c r="M370" s="558"/>
      <c r="N370" s="559"/>
    </row>
    <row r="371" spans="2:14" ht="12.95" hidden="1" customHeight="1" x14ac:dyDescent="0.2">
      <c r="B371" s="74" t="s">
        <v>640</v>
      </c>
      <c r="C371" s="75"/>
      <c r="D371" s="75" t="s">
        <v>675</v>
      </c>
      <c r="E371" s="76" t="s">
        <v>658</v>
      </c>
      <c r="F371" s="88"/>
      <c r="G371" s="77"/>
      <c r="H371" s="75" t="s">
        <v>235</v>
      </c>
      <c r="I371" s="78" t="s">
        <v>236</v>
      </c>
      <c r="J371" s="557"/>
      <c r="K371" s="558"/>
      <c r="L371" s="558"/>
      <c r="M371" s="558"/>
      <c r="N371" s="559"/>
    </row>
    <row r="372" spans="2:14" ht="12.95" hidden="1" customHeight="1" x14ac:dyDescent="0.2">
      <c r="B372" s="74" t="s">
        <v>640</v>
      </c>
      <c r="C372" s="75"/>
      <c r="D372" s="75" t="s">
        <v>675</v>
      </c>
      <c r="E372" s="76" t="s">
        <v>669</v>
      </c>
      <c r="F372" s="88"/>
      <c r="G372" s="77"/>
      <c r="H372" s="75" t="s">
        <v>235</v>
      </c>
      <c r="I372" s="78" t="s">
        <v>236</v>
      </c>
      <c r="J372" s="557"/>
      <c r="K372" s="558"/>
      <c r="L372" s="558"/>
      <c r="M372" s="558"/>
      <c r="N372" s="559"/>
    </row>
    <row r="373" spans="2:14" ht="12.95" hidden="1" customHeight="1" x14ac:dyDescent="0.2">
      <c r="B373" s="74" t="s">
        <v>640</v>
      </c>
      <c r="C373" s="75"/>
      <c r="D373" s="75" t="s">
        <v>675</v>
      </c>
      <c r="E373" s="76" t="s">
        <v>655</v>
      </c>
      <c r="F373" s="88"/>
      <c r="G373" s="77"/>
      <c r="H373" s="75" t="s">
        <v>235</v>
      </c>
      <c r="I373" s="78" t="s">
        <v>236</v>
      </c>
      <c r="J373" s="557"/>
      <c r="K373" s="558"/>
      <c r="L373" s="558"/>
      <c r="M373" s="558"/>
      <c r="N373" s="559"/>
    </row>
    <row r="374" spans="2:14" ht="12.95" hidden="1" customHeight="1" x14ac:dyDescent="0.2">
      <c r="B374" s="74" t="s">
        <v>640</v>
      </c>
      <c r="C374" s="75"/>
      <c r="D374" s="75" t="s">
        <v>675</v>
      </c>
      <c r="E374" s="76" t="s">
        <v>654</v>
      </c>
      <c r="F374" s="88"/>
      <c r="G374" s="77"/>
      <c r="H374" s="75" t="s">
        <v>235</v>
      </c>
      <c r="I374" s="78" t="s">
        <v>236</v>
      </c>
      <c r="J374" s="557"/>
      <c r="K374" s="558"/>
      <c r="L374" s="558"/>
      <c r="M374" s="558"/>
      <c r="N374" s="559"/>
    </row>
    <row r="375" spans="2:14" ht="12.95" hidden="1" customHeight="1" x14ac:dyDescent="0.2">
      <c r="B375" s="74" t="s">
        <v>640</v>
      </c>
      <c r="C375" s="75"/>
      <c r="D375" s="75" t="s">
        <v>677</v>
      </c>
      <c r="E375" s="76" t="s">
        <v>678</v>
      </c>
      <c r="F375" s="88"/>
      <c r="G375" s="77"/>
      <c r="H375" s="75" t="s">
        <v>236</v>
      </c>
      <c r="I375" s="78" t="s">
        <v>235</v>
      </c>
      <c r="J375" s="557"/>
      <c r="K375" s="558"/>
      <c r="L375" s="558"/>
      <c r="M375" s="558"/>
      <c r="N375" s="559"/>
    </row>
    <row r="376" spans="2:14" ht="12.95" hidden="1" customHeight="1" x14ac:dyDescent="0.2">
      <c r="B376" s="74" t="s">
        <v>640</v>
      </c>
      <c r="C376" s="75"/>
      <c r="D376" s="75" t="s">
        <v>679</v>
      </c>
      <c r="E376" s="76" t="s">
        <v>678</v>
      </c>
      <c r="F376" s="88"/>
      <c r="G376" s="77"/>
      <c r="H376" s="75" t="s">
        <v>236</v>
      </c>
      <c r="I376" s="78" t="s">
        <v>235</v>
      </c>
      <c r="J376" s="557"/>
      <c r="K376" s="558"/>
      <c r="L376" s="558"/>
      <c r="M376" s="558"/>
      <c r="N376" s="559"/>
    </row>
    <row r="377" spans="2:14" ht="12.95" hidden="1" customHeight="1" x14ac:dyDescent="0.2">
      <c r="B377" s="74" t="s">
        <v>640</v>
      </c>
      <c r="C377" s="75"/>
      <c r="D377" s="75" t="s">
        <v>680</v>
      </c>
      <c r="E377" s="76" t="s">
        <v>681</v>
      </c>
      <c r="F377" s="88"/>
      <c r="G377" s="77"/>
      <c r="H377" s="75" t="s">
        <v>235</v>
      </c>
      <c r="I377" s="78" t="s">
        <v>235</v>
      </c>
      <c r="J377" s="557"/>
      <c r="K377" s="558"/>
      <c r="L377" s="558"/>
      <c r="M377" s="558"/>
      <c r="N377" s="559"/>
    </row>
    <row r="378" spans="2:14" ht="12.95" hidden="1" customHeight="1" x14ac:dyDescent="0.2">
      <c r="B378" s="74" t="s">
        <v>640</v>
      </c>
      <c r="C378" s="75"/>
      <c r="D378" s="75" t="s">
        <v>682</v>
      </c>
      <c r="E378" s="76" t="s">
        <v>681</v>
      </c>
      <c r="F378" s="88"/>
      <c r="G378" s="77"/>
      <c r="H378" s="75" t="s">
        <v>235</v>
      </c>
      <c r="I378" s="78" t="s">
        <v>235</v>
      </c>
      <c r="J378" s="557"/>
      <c r="K378" s="558"/>
      <c r="L378" s="558"/>
      <c r="M378" s="558"/>
      <c r="N378" s="559"/>
    </row>
    <row r="379" spans="2:14" ht="12.95" hidden="1" customHeight="1" x14ac:dyDescent="0.2">
      <c r="B379" s="74" t="s">
        <v>640</v>
      </c>
      <c r="C379" s="75"/>
      <c r="D379" s="75" t="s">
        <v>683</v>
      </c>
      <c r="E379" s="76" t="s">
        <v>684</v>
      </c>
      <c r="F379" s="88"/>
      <c r="G379" s="77"/>
      <c r="H379" s="75" t="s">
        <v>236</v>
      </c>
      <c r="I379" s="78" t="s">
        <v>236</v>
      </c>
      <c r="J379" s="557"/>
      <c r="K379" s="558"/>
      <c r="L379" s="558"/>
      <c r="M379" s="558"/>
      <c r="N379" s="559"/>
    </row>
    <row r="380" spans="2:14" ht="12.95" hidden="1" customHeight="1" x14ac:dyDescent="0.2">
      <c r="B380" s="74" t="s">
        <v>640</v>
      </c>
      <c r="C380" s="75"/>
      <c r="D380" s="75" t="s">
        <v>683</v>
      </c>
      <c r="E380" s="76" t="s">
        <v>685</v>
      </c>
      <c r="F380" s="88"/>
      <c r="G380" s="77"/>
      <c r="H380" s="75" t="s">
        <v>236</v>
      </c>
      <c r="I380" s="78" t="s">
        <v>236</v>
      </c>
      <c r="J380" s="557"/>
      <c r="K380" s="558"/>
      <c r="L380" s="558"/>
      <c r="M380" s="558"/>
      <c r="N380" s="559"/>
    </row>
    <row r="381" spans="2:14" ht="12.95" hidden="1" customHeight="1" x14ac:dyDescent="0.2">
      <c r="B381" s="74" t="s">
        <v>640</v>
      </c>
      <c r="C381" s="75"/>
      <c r="D381" s="75" t="s">
        <v>683</v>
      </c>
      <c r="E381" s="76" t="s">
        <v>686</v>
      </c>
      <c r="F381" s="88"/>
      <c r="G381" s="77"/>
      <c r="H381" s="75" t="s">
        <v>236</v>
      </c>
      <c r="I381" s="78" t="s">
        <v>236</v>
      </c>
      <c r="J381" s="557"/>
      <c r="K381" s="558"/>
      <c r="L381" s="558"/>
      <c r="M381" s="558"/>
      <c r="N381" s="559"/>
    </row>
    <row r="382" spans="2:14" ht="12.95" hidden="1" customHeight="1" x14ac:dyDescent="0.2">
      <c r="B382" s="74" t="s">
        <v>640</v>
      </c>
      <c r="C382" s="75"/>
      <c r="D382" s="75" t="s">
        <v>683</v>
      </c>
      <c r="E382" s="76" t="s">
        <v>687</v>
      </c>
      <c r="F382" s="88"/>
      <c r="G382" s="77"/>
      <c r="H382" s="75" t="s">
        <v>236</v>
      </c>
      <c r="I382" s="78" t="s">
        <v>236</v>
      </c>
      <c r="J382" s="557"/>
      <c r="K382" s="558"/>
      <c r="L382" s="558"/>
      <c r="M382" s="558"/>
      <c r="N382" s="559"/>
    </row>
    <row r="383" spans="2:14" ht="12.95" hidden="1" customHeight="1" x14ac:dyDescent="0.2">
      <c r="B383" s="74" t="s">
        <v>640</v>
      </c>
      <c r="C383" s="75"/>
      <c r="D383" s="75" t="s">
        <v>688</v>
      </c>
      <c r="E383" s="76" t="s">
        <v>689</v>
      </c>
      <c r="F383" s="88"/>
      <c r="G383" s="77"/>
      <c r="H383" s="75" t="s">
        <v>235</v>
      </c>
      <c r="I383" s="78" t="s">
        <v>236</v>
      </c>
      <c r="J383" s="557"/>
      <c r="K383" s="558"/>
      <c r="L383" s="558"/>
      <c r="M383" s="558"/>
      <c r="N383" s="559"/>
    </row>
    <row r="384" spans="2:14" ht="12.95" hidden="1" customHeight="1" x14ac:dyDescent="0.2">
      <c r="B384" s="74" t="s">
        <v>640</v>
      </c>
      <c r="C384" s="75"/>
      <c r="D384" s="75" t="s">
        <v>690</v>
      </c>
      <c r="E384" s="76" t="s">
        <v>691</v>
      </c>
      <c r="F384" s="88"/>
      <c r="G384" s="77"/>
      <c r="H384" s="75" t="s">
        <v>235</v>
      </c>
      <c r="I384" s="78" t="s">
        <v>235</v>
      </c>
      <c r="J384" s="557"/>
      <c r="K384" s="558"/>
      <c r="L384" s="558"/>
      <c r="M384" s="558"/>
      <c r="N384" s="559"/>
    </row>
    <row r="385" spans="2:14" ht="12.95" hidden="1" customHeight="1" x14ac:dyDescent="0.2">
      <c r="B385" s="74" t="s">
        <v>640</v>
      </c>
      <c r="C385" s="75"/>
      <c r="D385" s="75" t="s">
        <v>692</v>
      </c>
      <c r="E385" s="76" t="s">
        <v>691</v>
      </c>
      <c r="F385" s="88"/>
      <c r="G385" s="77"/>
      <c r="H385" s="75" t="s">
        <v>235</v>
      </c>
      <c r="I385" s="78" t="s">
        <v>235</v>
      </c>
      <c r="J385" s="557"/>
      <c r="K385" s="558"/>
      <c r="L385" s="558"/>
      <c r="M385" s="558"/>
      <c r="N385" s="559"/>
    </row>
    <row r="386" spans="2:14" ht="12.95" hidden="1" customHeight="1" x14ac:dyDescent="0.2">
      <c r="B386" s="74" t="s">
        <v>640</v>
      </c>
      <c r="C386" s="75"/>
      <c r="D386" s="75" t="s">
        <v>693</v>
      </c>
      <c r="E386" s="76" t="s">
        <v>694</v>
      </c>
      <c r="F386" s="88"/>
      <c r="G386" s="77"/>
      <c r="H386" s="75" t="s">
        <v>236</v>
      </c>
      <c r="I386" s="78" t="s">
        <v>235</v>
      </c>
      <c r="J386" s="557"/>
      <c r="K386" s="558"/>
      <c r="L386" s="558"/>
      <c r="M386" s="558"/>
      <c r="N386" s="559"/>
    </row>
    <row r="387" spans="2:14" ht="12.95" hidden="1" customHeight="1" x14ac:dyDescent="0.2">
      <c r="B387" s="74" t="s">
        <v>640</v>
      </c>
      <c r="C387" s="75"/>
      <c r="D387" s="75" t="s">
        <v>695</v>
      </c>
      <c r="E387" s="76" t="s">
        <v>696</v>
      </c>
      <c r="F387" s="88"/>
      <c r="G387" s="77"/>
      <c r="H387" s="75" t="s">
        <v>235</v>
      </c>
      <c r="I387" s="78" t="s">
        <v>236</v>
      </c>
      <c r="J387" s="557"/>
      <c r="K387" s="558"/>
      <c r="L387" s="558"/>
      <c r="M387" s="558"/>
      <c r="N387" s="559"/>
    </row>
    <row r="388" spans="2:14" ht="12.95" hidden="1" customHeight="1" x14ac:dyDescent="0.2">
      <c r="B388" s="74" t="s">
        <v>640</v>
      </c>
      <c r="C388" s="75"/>
      <c r="D388" s="75" t="s">
        <v>695</v>
      </c>
      <c r="E388" s="76" t="s">
        <v>697</v>
      </c>
      <c r="F388" s="88"/>
      <c r="G388" s="77"/>
      <c r="H388" s="75" t="s">
        <v>235</v>
      </c>
      <c r="I388" s="78" t="s">
        <v>236</v>
      </c>
      <c r="J388" s="557"/>
      <c r="K388" s="558"/>
      <c r="L388" s="558"/>
      <c r="M388" s="558"/>
      <c r="N388" s="559"/>
    </row>
    <row r="389" spans="2:14" ht="12.95" hidden="1" customHeight="1" x14ac:dyDescent="0.2">
      <c r="B389" s="74" t="s">
        <v>640</v>
      </c>
      <c r="C389" s="75"/>
      <c r="D389" s="75" t="s">
        <v>698</v>
      </c>
      <c r="E389" s="76" t="s">
        <v>699</v>
      </c>
      <c r="F389" s="88"/>
      <c r="G389" s="77"/>
      <c r="H389" s="75" t="s">
        <v>235</v>
      </c>
      <c r="I389" s="78" t="s">
        <v>236</v>
      </c>
      <c r="J389" s="557"/>
      <c r="K389" s="558"/>
      <c r="L389" s="558"/>
      <c r="M389" s="558"/>
      <c r="N389" s="559"/>
    </row>
    <row r="390" spans="2:14" ht="12.95" hidden="1" customHeight="1" x14ac:dyDescent="0.2">
      <c r="B390" s="74" t="s">
        <v>640</v>
      </c>
      <c r="C390" s="75"/>
      <c r="D390" s="75" t="s">
        <v>700</v>
      </c>
      <c r="E390" s="76" t="s">
        <v>701</v>
      </c>
      <c r="F390" s="88"/>
      <c r="G390" s="77"/>
      <c r="H390" s="75" t="s">
        <v>235</v>
      </c>
      <c r="I390" s="78" t="s">
        <v>235</v>
      </c>
      <c r="J390" s="557"/>
      <c r="K390" s="558"/>
      <c r="L390" s="558"/>
      <c r="M390" s="558"/>
      <c r="N390" s="559"/>
    </row>
    <row r="391" spans="2:14" ht="12.95" hidden="1" customHeight="1" x14ac:dyDescent="0.2">
      <c r="B391" s="74" t="s">
        <v>640</v>
      </c>
      <c r="C391" s="75"/>
      <c r="D391" s="75" t="s">
        <v>702</v>
      </c>
      <c r="E391" s="76" t="s">
        <v>703</v>
      </c>
      <c r="F391" s="88"/>
      <c r="G391" s="77"/>
      <c r="H391" s="75" t="s">
        <v>235</v>
      </c>
      <c r="I391" s="78" t="s">
        <v>235</v>
      </c>
      <c r="J391" s="557"/>
      <c r="K391" s="558"/>
      <c r="L391" s="558"/>
      <c r="M391" s="558"/>
      <c r="N391" s="559"/>
    </row>
    <row r="392" spans="2:14" ht="12.95" hidden="1" customHeight="1" x14ac:dyDescent="0.2">
      <c r="B392" s="74" t="s">
        <v>640</v>
      </c>
      <c r="C392" s="75"/>
      <c r="D392" s="75" t="s">
        <v>704</v>
      </c>
      <c r="E392" s="76" t="s">
        <v>705</v>
      </c>
      <c r="F392" s="88"/>
      <c r="G392" s="77"/>
      <c r="H392" s="75" t="s">
        <v>235</v>
      </c>
      <c r="I392" s="78" t="s">
        <v>235</v>
      </c>
      <c r="J392" s="557"/>
      <c r="K392" s="558"/>
      <c r="L392" s="558"/>
      <c r="M392" s="558"/>
      <c r="N392" s="559"/>
    </row>
    <row r="393" spans="2:14" ht="12.95" hidden="1" customHeight="1" x14ac:dyDescent="0.2">
      <c r="B393" s="74" t="s">
        <v>640</v>
      </c>
      <c r="C393" s="75"/>
      <c r="D393" s="75" t="s">
        <v>706</v>
      </c>
      <c r="E393" s="76" t="s">
        <v>707</v>
      </c>
      <c r="F393" s="88"/>
      <c r="G393" s="77"/>
      <c r="H393" s="75" t="s">
        <v>235</v>
      </c>
      <c r="I393" s="78" t="s">
        <v>235</v>
      </c>
      <c r="J393" s="557"/>
      <c r="K393" s="558"/>
      <c r="L393" s="558"/>
      <c r="M393" s="558"/>
      <c r="N393" s="559"/>
    </row>
    <row r="394" spans="2:14" ht="12.95" hidden="1" customHeight="1" x14ac:dyDescent="0.2">
      <c r="B394" s="74" t="s">
        <v>640</v>
      </c>
      <c r="C394" s="75"/>
      <c r="D394" s="75" t="s">
        <v>708</v>
      </c>
      <c r="E394" s="76" t="s">
        <v>709</v>
      </c>
      <c r="F394" s="88"/>
      <c r="G394" s="77"/>
      <c r="H394" s="75" t="s">
        <v>235</v>
      </c>
      <c r="I394" s="78" t="s">
        <v>235</v>
      </c>
      <c r="J394" s="557"/>
      <c r="K394" s="558"/>
      <c r="L394" s="558"/>
      <c r="M394" s="558"/>
      <c r="N394" s="559"/>
    </row>
    <row r="395" spans="2:14" ht="12.95" hidden="1" customHeight="1" x14ac:dyDescent="0.2">
      <c r="B395" s="74" t="s">
        <v>640</v>
      </c>
      <c r="C395" s="75"/>
      <c r="D395" s="75" t="s">
        <v>700</v>
      </c>
      <c r="E395" s="76" t="s">
        <v>710</v>
      </c>
      <c r="F395" s="88"/>
      <c r="G395" s="77"/>
      <c r="H395" s="75" t="s">
        <v>235</v>
      </c>
      <c r="I395" s="78" t="s">
        <v>235</v>
      </c>
      <c r="J395" s="557"/>
      <c r="K395" s="558"/>
      <c r="L395" s="558"/>
      <c r="M395" s="558"/>
      <c r="N395" s="559"/>
    </row>
    <row r="396" spans="2:14" ht="12.95" hidden="1" customHeight="1" x14ac:dyDescent="0.2">
      <c r="B396" s="74" t="s">
        <v>640</v>
      </c>
      <c r="C396" s="75"/>
      <c r="D396" s="75" t="s">
        <v>711</v>
      </c>
      <c r="E396" s="76" t="s">
        <v>712</v>
      </c>
      <c r="F396" s="88"/>
      <c r="G396" s="77"/>
      <c r="H396" s="75" t="s">
        <v>235</v>
      </c>
      <c r="I396" s="78" t="s">
        <v>235</v>
      </c>
      <c r="J396" s="557"/>
      <c r="K396" s="558"/>
      <c r="L396" s="558"/>
      <c r="M396" s="558"/>
      <c r="N396" s="559"/>
    </row>
    <row r="397" spans="2:14" ht="12.95" hidden="1" customHeight="1" x14ac:dyDescent="0.2">
      <c r="B397" s="74" t="s">
        <v>640</v>
      </c>
      <c r="C397" s="75"/>
      <c r="D397" s="75" t="s">
        <v>713</v>
      </c>
      <c r="E397" s="76" t="s">
        <v>714</v>
      </c>
      <c r="F397" s="88"/>
      <c r="G397" s="77"/>
      <c r="H397" s="75" t="s">
        <v>235</v>
      </c>
      <c r="I397" s="78" t="s">
        <v>235</v>
      </c>
      <c r="J397" s="557"/>
      <c r="K397" s="558"/>
      <c r="L397" s="558"/>
      <c r="M397" s="558"/>
      <c r="N397" s="559"/>
    </row>
    <row r="398" spans="2:14" ht="12.95" hidden="1" customHeight="1" x14ac:dyDescent="0.2">
      <c r="B398" s="74" t="s">
        <v>640</v>
      </c>
      <c r="C398" s="75"/>
      <c r="D398" s="75" t="s">
        <v>715</v>
      </c>
      <c r="E398" s="76" t="s">
        <v>716</v>
      </c>
      <c r="F398" s="88"/>
      <c r="G398" s="77"/>
      <c r="H398" s="75" t="s">
        <v>235</v>
      </c>
      <c r="I398" s="78" t="s">
        <v>235</v>
      </c>
      <c r="J398" s="557"/>
      <c r="K398" s="558"/>
      <c r="L398" s="558"/>
      <c r="M398" s="558"/>
      <c r="N398" s="559"/>
    </row>
    <row r="399" spans="2:14" ht="12.95" hidden="1" customHeight="1" x14ac:dyDescent="0.2">
      <c r="B399" s="74" t="s">
        <v>640</v>
      </c>
      <c r="C399" s="75"/>
      <c r="D399" s="75" t="s">
        <v>717</v>
      </c>
      <c r="E399" s="76" t="s">
        <v>718</v>
      </c>
      <c r="F399" s="88"/>
      <c r="G399" s="77"/>
      <c r="H399" s="75" t="s">
        <v>235</v>
      </c>
      <c r="I399" s="78" t="s">
        <v>235</v>
      </c>
      <c r="J399" s="557"/>
      <c r="K399" s="558"/>
      <c r="L399" s="558"/>
      <c r="M399" s="558"/>
      <c r="N399" s="559"/>
    </row>
    <row r="400" spans="2:14" ht="12.95" hidden="1" customHeight="1" x14ac:dyDescent="0.2">
      <c r="B400" s="74" t="s">
        <v>640</v>
      </c>
      <c r="C400" s="75"/>
      <c r="D400" s="75" t="s">
        <v>719</v>
      </c>
      <c r="E400" s="76" t="s">
        <v>720</v>
      </c>
      <c r="F400" s="88"/>
      <c r="G400" s="77"/>
      <c r="H400" s="75" t="s">
        <v>235</v>
      </c>
      <c r="I400" s="78" t="s">
        <v>235</v>
      </c>
      <c r="J400" s="557"/>
      <c r="K400" s="558"/>
      <c r="L400" s="558"/>
      <c r="M400" s="558"/>
      <c r="N400" s="559"/>
    </row>
    <row r="401" spans="2:14" ht="12.95" hidden="1" customHeight="1" x14ac:dyDescent="0.2">
      <c r="B401" s="74" t="s">
        <v>640</v>
      </c>
      <c r="C401" s="75"/>
      <c r="D401" s="75" t="s">
        <v>721</v>
      </c>
      <c r="E401" s="76" t="s">
        <v>722</v>
      </c>
      <c r="F401" s="88"/>
      <c r="G401" s="77"/>
      <c r="H401" s="75" t="s">
        <v>235</v>
      </c>
      <c r="I401" s="78" t="s">
        <v>235</v>
      </c>
      <c r="J401" s="557"/>
      <c r="K401" s="558"/>
      <c r="L401" s="558"/>
      <c r="M401" s="558"/>
      <c r="N401" s="559"/>
    </row>
    <row r="402" spans="2:14" ht="12.95" hidden="1" customHeight="1" x14ac:dyDescent="0.2">
      <c r="B402" s="74" t="s">
        <v>640</v>
      </c>
      <c r="C402" s="75"/>
      <c r="D402" s="75" t="s">
        <v>723</v>
      </c>
      <c r="E402" s="76" t="s">
        <v>724</v>
      </c>
      <c r="F402" s="88"/>
      <c r="G402" s="77"/>
      <c r="H402" s="75" t="s">
        <v>235</v>
      </c>
      <c r="I402" s="78" t="s">
        <v>235</v>
      </c>
      <c r="J402" s="557"/>
      <c r="K402" s="558"/>
      <c r="L402" s="558"/>
      <c r="M402" s="558"/>
      <c r="N402" s="559"/>
    </row>
    <row r="403" spans="2:14" ht="12.95" hidden="1" customHeight="1" x14ac:dyDescent="0.2">
      <c r="B403" s="74" t="s">
        <v>640</v>
      </c>
      <c r="C403" s="75"/>
      <c r="D403" s="75" t="s">
        <v>725</v>
      </c>
      <c r="E403" s="76" t="s">
        <v>726</v>
      </c>
      <c r="F403" s="88"/>
      <c r="G403" s="77"/>
      <c r="H403" s="75" t="s">
        <v>235</v>
      </c>
      <c r="I403" s="78" t="s">
        <v>235</v>
      </c>
      <c r="J403" s="557"/>
      <c r="K403" s="558"/>
      <c r="L403" s="558"/>
      <c r="M403" s="558"/>
      <c r="N403" s="559"/>
    </row>
    <row r="404" spans="2:14" ht="12.95" hidden="1" customHeight="1" x14ac:dyDescent="0.2">
      <c r="B404" s="74" t="s">
        <v>640</v>
      </c>
      <c r="C404" s="75"/>
      <c r="D404" s="75" t="s">
        <v>727</v>
      </c>
      <c r="E404" s="76" t="s">
        <v>728</v>
      </c>
      <c r="F404" s="88"/>
      <c r="G404" s="77"/>
      <c r="H404" s="75" t="s">
        <v>235</v>
      </c>
      <c r="I404" s="78" t="s">
        <v>235</v>
      </c>
      <c r="J404" s="557"/>
      <c r="K404" s="558"/>
      <c r="L404" s="558"/>
      <c r="M404" s="558"/>
      <c r="N404" s="559"/>
    </row>
    <row r="405" spans="2:14" ht="12.95" hidden="1" customHeight="1" x14ac:dyDescent="0.2">
      <c r="B405" s="74" t="s">
        <v>640</v>
      </c>
      <c r="C405" s="75"/>
      <c r="D405" s="75" t="s">
        <v>729</v>
      </c>
      <c r="E405" s="76" t="s">
        <v>730</v>
      </c>
      <c r="F405" s="88"/>
      <c r="G405" s="77"/>
      <c r="H405" s="75" t="s">
        <v>235</v>
      </c>
      <c r="I405" s="78" t="s">
        <v>235</v>
      </c>
      <c r="J405" s="557"/>
      <c r="K405" s="558"/>
      <c r="L405" s="558"/>
      <c r="M405" s="558"/>
      <c r="N405" s="559"/>
    </row>
    <row r="406" spans="2:14" ht="12.95" hidden="1" customHeight="1" x14ac:dyDescent="0.2">
      <c r="B406" s="74" t="s">
        <v>640</v>
      </c>
      <c r="C406" s="75"/>
      <c r="D406" s="75" t="s">
        <v>731</v>
      </c>
      <c r="E406" s="76" t="s">
        <v>732</v>
      </c>
      <c r="F406" s="88"/>
      <c r="G406" s="77"/>
      <c r="H406" s="75" t="s">
        <v>235</v>
      </c>
      <c r="I406" s="78" t="s">
        <v>235</v>
      </c>
      <c r="J406" s="557"/>
      <c r="K406" s="558"/>
      <c r="L406" s="558"/>
      <c r="M406" s="558"/>
      <c r="N406" s="559"/>
    </row>
    <row r="407" spans="2:14" ht="12.95" hidden="1" customHeight="1" x14ac:dyDescent="0.2">
      <c r="B407" s="74" t="s">
        <v>640</v>
      </c>
      <c r="C407" s="75"/>
      <c r="D407" s="75" t="s">
        <v>733</v>
      </c>
      <c r="E407" s="76" t="s">
        <v>734</v>
      </c>
      <c r="F407" s="88"/>
      <c r="G407" s="77"/>
      <c r="H407" s="75" t="s">
        <v>235</v>
      </c>
      <c r="I407" s="78" t="s">
        <v>235</v>
      </c>
      <c r="J407" s="557"/>
      <c r="K407" s="558"/>
      <c r="L407" s="558"/>
      <c r="M407" s="558"/>
      <c r="N407" s="559"/>
    </row>
    <row r="408" spans="2:14" ht="12.95" hidden="1" customHeight="1" x14ac:dyDescent="0.2">
      <c r="B408" s="74" t="s">
        <v>640</v>
      </c>
      <c r="C408" s="75"/>
      <c r="D408" s="75" t="s">
        <v>735</v>
      </c>
      <c r="E408" s="76" t="s">
        <v>736</v>
      </c>
      <c r="F408" s="88"/>
      <c r="G408" s="77"/>
      <c r="H408" s="75" t="s">
        <v>235</v>
      </c>
      <c r="I408" s="78" t="s">
        <v>235</v>
      </c>
      <c r="J408" s="557"/>
      <c r="K408" s="558"/>
      <c r="L408" s="558"/>
      <c r="M408" s="558"/>
      <c r="N408" s="559"/>
    </row>
    <row r="409" spans="2:14" ht="12.95" hidden="1" customHeight="1" x14ac:dyDescent="0.2">
      <c r="B409" s="74" t="s">
        <v>640</v>
      </c>
      <c r="C409" s="75"/>
      <c r="D409" s="75" t="s">
        <v>737</v>
      </c>
      <c r="E409" s="76" t="s">
        <v>738</v>
      </c>
      <c r="F409" s="88"/>
      <c r="G409" s="77"/>
      <c r="H409" s="75" t="s">
        <v>235</v>
      </c>
      <c r="I409" s="78" t="s">
        <v>235</v>
      </c>
      <c r="J409" s="557"/>
      <c r="K409" s="558"/>
      <c r="L409" s="558"/>
      <c r="M409" s="558"/>
      <c r="N409" s="559"/>
    </row>
    <row r="410" spans="2:14" ht="12.95" hidden="1" customHeight="1" x14ac:dyDescent="0.2">
      <c r="B410" s="74" t="s">
        <v>640</v>
      </c>
      <c r="C410" s="75"/>
      <c r="D410" s="75" t="s">
        <v>739</v>
      </c>
      <c r="E410" s="76" t="s">
        <v>740</v>
      </c>
      <c r="F410" s="88"/>
      <c r="G410" s="77"/>
      <c r="H410" s="75" t="s">
        <v>235</v>
      </c>
      <c r="I410" s="78" t="s">
        <v>235</v>
      </c>
      <c r="J410" s="557"/>
      <c r="K410" s="558"/>
      <c r="L410" s="558"/>
      <c r="M410" s="558"/>
      <c r="N410" s="559"/>
    </row>
    <row r="411" spans="2:14" ht="12.95" hidden="1" customHeight="1" x14ac:dyDescent="0.2">
      <c r="B411" s="74" t="s">
        <v>640</v>
      </c>
      <c r="C411" s="75"/>
      <c r="D411" s="75" t="s">
        <v>741</v>
      </c>
      <c r="E411" s="76" t="s">
        <v>742</v>
      </c>
      <c r="F411" s="88"/>
      <c r="G411" s="77"/>
      <c r="H411" s="75" t="s">
        <v>235</v>
      </c>
      <c r="I411" s="78" t="s">
        <v>235</v>
      </c>
      <c r="J411" s="557"/>
      <c r="K411" s="558"/>
      <c r="L411" s="558"/>
      <c r="M411" s="558"/>
      <c r="N411" s="559"/>
    </row>
    <row r="412" spans="2:14" ht="12.95" customHeight="1" x14ac:dyDescent="0.2">
      <c r="B412" s="74" t="s">
        <v>640</v>
      </c>
      <c r="C412" s="75"/>
      <c r="D412" s="75" t="s">
        <v>743</v>
      </c>
      <c r="E412" s="76" t="s">
        <v>744</v>
      </c>
      <c r="F412" s="88"/>
      <c r="G412" s="77"/>
      <c r="H412" s="75" t="s">
        <v>236</v>
      </c>
      <c r="I412" s="78" t="s">
        <v>236</v>
      </c>
      <c r="J412" s="557"/>
      <c r="K412" s="558"/>
      <c r="L412" s="558"/>
      <c r="M412" s="558"/>
      <c r="N412" s="559"/>
    </row>
    <row r="413" spans="2:14" ht="12.95" customHeight="1" x14ac:dyDescent="0.2">
      <c r="B413" s="74" t="s">
        <v>640</v>
      </c>
      <c r="C413" s="75"/>
      <c r="D413" s="75" t="s">
        <v>743</v>
      </c>
      <c r="E413" s="76" t="s">
        <v>745</v>
      </c>
      <c r="F413" s="88"/>
      <c r="G413" s="77"/>
      <c r="H413" s="75" t="s">
        <v>236</v>
      </c>
      <c r="I413" s="78" t="s">
        <v>236</v>
      </c>
      <c r="J413" s="557"/>
      <c r="K413" s="558"/>
      <c r="L413" s="558"/>
      <c r="M413" s="558"/>
      <c r="N413" s="559"/>
    </row>
    <row r="414" spans="2:14" ht="12.95" customHeight="1" x14ac:dyDescent="0.2">
      <c r="B414" s="74" t="s">
        <v>640</v>
      </c>
      <c r="C414" s="75"/>
      <c r="D414" s="75" t="s">
        <v>746</v>
      </c>
      <c r="E414" s="76" t="s">
        <v>747</v>
      </c>
      <c r="F414" s="88"/>
      <c r="G414" s="77"/>
      <c r="H414" s="75" t="s">
        <v>236</v>
      </c>
      <c r="I414" s="78" t="s">
        <v>236</v>
      </c>
      <c r="J414" s="557"/>
      <c r="K414" s="558"/>
      <c r="L414" s="558"/>
      <c r="M414" s="558"/>
      <c r="N414" s="559"/>
    </row>
    <row r="415" spans="2:14" ht="12.95" customHeight="1" x14ac:dyDescent="0.2">
      <c r="B415" s="74" t="s">
        <v>640</v>
      </c>
      <c r="C415" s="75"/>
      <c r="D415" s="75" t="s">
        <v>743</v>
      </c>
      <c r="E415" s="76" t="s">
        <v>748</v>
      </c>
      <c r="F415" s="88"/>
      <c r="G415" s="77"/>
      <c r="H415" s="75" t="s">
        <v>236</v>
      </c>
      <c r="I415" s="78" t="s">
        <v>236</v>
      </c>
      <c r="J415" s="557"/>
      <c r="K415" s="558"/>
      <c r="L415" s="558"/>
      <c r="M415" s="558"/>
      <c r="N415" s="559"/>
    </row>
    <row r="416" spans="2:14" ht="12.95" customHeight="1" x14ac:dyDescent="0.2">
      <c r="B416" s="74" t="s">
        <v>640</v>
      </c>
      <c r="C416" s="75"/>
      <c r="D416" s="75" t="s">
        <v>743</v>
      </c>
      <c r="E416" s="76" t="s">
        <v>749</v>
      </c>
      <c r="F416" s="88"/>
      <c r="G416" s="77"/>
      <c r="H416" s="75" t="s">
        <v>236</v>
      </c>
      <c r="I416" s="78" t="s">
        <v>236</v>
      </c>
      <c r="J416" s="557"/>
      <c r="K416" s="558"/>
      <c r="L416" s="558"/>
      <c r="M416" s="558"/>
      <c r="N416" s="559"/>
    </row>
    <row r="417" spans="2:14" ht="12.95" customHeight="1" x14ac:dyDescent="0.2">
      <c r="B417" s="74" t="s">
        <v>640</v>
      </c>
      <c r="C417" s="75"/>
      <c r="D417" s="75" t="s">
        <v>743</v>
      </c>
      <c r="E417" s="76" t="s">
        <v>750</v>
      </c>
      <c r="F417" s="88"/>
      <c r="G417" s="77"/>
      <c r="H417" s="75" t="s">
        <v>236</v>
      </c>
      <c r="I417" s="78" t="s">
        <v>236</v>
      </c>
      <c r="J417" s="557"/>
      <c r="K417" s="558"/>
      <c r="L417" s="558"/>
      <c r="M417" s="558"/>
      <c r="N417" s="559"/>
    </row>
    <row r="418" spans="2:14" ht="12.95" customHeight="1" x14ac:dyDescent="0.2">
      <c r="B418" s="74" t="s">
        <v>640</v>
      </c>
      <c r="C418" s="75"/>
      <c r="D418" s="75" t="s">
        <v>743</v>
      </c>
      <c r="E418" s="76" t="s">
        <v>751</v>
      </c>
      <c r="F418" s="88"/>
      <c r="G418" s="77"/>
      <c r="H418" s="75" t="s">
        <v>236</v>
      </c>
      <c r="I418" s="78" t="s">
        <v>236</v>
      </c>
      <c r="J418" s="557"/>
      <c r="K418" s="558"/>
      <c r="L418" s="558"/>
      <c r="M418" s="558"/>
      <c r="N418" s="559"/>
    </row>
    <row r="419" spans="2:14" ht="12.95" customHeight="1" x14ac:dyDescent="0.2">
      <c r="B419" s="74" t="s">
        <v>640</v>
      </c>
      <c r="C419" s="75"/>
      <c r="D419" s="75" t="s">
        <v>743</v>
      </c>
      <c r="E419" s="76" t="s">
        <v>752</v>
      </c>
      <c r="F419" s="88"/>
      <c r="G419" s="77"/>
      <c r="H419" s="75" t="s">
        <v>236</v>
      </c>
      <c r="I419" s="78" t="s">
        <v>236</v>
      </c>
      <c r="J419" s="557"/>
      <c r="K419" s="558"/>
      <c r="L419" s="558"/>
      <c r="M419" s="558"/>
      <c r="N419" s="559"/>
    </row>
    <row r="420" spans="2:14" ht="12.95" customHeight="1" x14ac:dyDescent="0.2">
      <c r="B420" s="74" t="s">
        <v>640</v>
      </c>
      <c r="C420" s="75"/>
      <c r="D420" s="75" t="s">
        <v>743</v>
      </c>
      <c r="E420" s="76" t="s">
        <v>753</v>
      </c>
      <c r="F420" s="88"/>
      <c r="G420" s="77"/>
      <c r="H420" s="75" t="s">
        <v>236</v>
      </c>
      <c r="I420" s="78" t="s">
        <v>236</v>
      </c>
      <c r="J420" s="557"/>
      <c r="K420" s="558"/>
      <c r="L420" s="558"/>
      <c r="M420" s="558"/>
      <c r="N420" s="559"/>
    </row>
    <row r="421" spans="2:14" ht="12.95" customHeight="1" x14ac:dyDescent="0.2">
      <c r="B421" s="74" t="s">
        <v>640</v>
      </c>
      <c r="C421" s="75"/>
      <c r="D421" s="75" t="s">
        <v>743</v>
      </c>
      <c r="E421" s="76" t="s">
        <v>754</v>
      </c>
      <c r="F421" s="88"/>
      <c r="G421" s="77"/>
      <c r="H421" s="75" t="s">
        <v>236</v>
      </c>
      <c r="I421" s="78" t="s">
        <v>236</v>
      </c>
      <c r="J421" s="557"/>
      <c r="K421" s="558"/>
      <c r="L421" s="558"/>
      <c r="M421" s="558"/>
      <c r="N421" s="559"/>
    </row>
    <row r="422" spans="2:14" ht="12.95" customHeight="1" x14ac:dyDescent="0.2">
      <c r="B422" s="74" t="s">
        <v>640</v>
      </c>
      <c r="C422" s="75"/>
      <c r="D422" s="75" t="s">
        <v>743</v>
      </c>
      <c r="E422" s="76" t="s">
        <v>755</v>
      </c>
      <c r="F422" s="88"/>
      <c r="G422" s="77"/>
      <c r="H422" s="75" t="s">
        <v>236</v>
      </c>
      <c r="I422" s="78" t="s">
        <v>236</v>
      </c>
      <c r="J422" s="557"/>
      <c r="K422" s="558"/>
      <c r="L422" s="558"/>
      <c r="M422" s="558"/>
      <c r="N422" s="559"/>
    </row>
    <row r="423" spans="2:14" ht="12.95" customHeight="1" x14ac:dyDescent="0.2">
      <c r="B423" s="74" t="s">
        <v>640</v>
      </c>
      <c r="C423" s="75"/>
      <c r="D423" s="75" t="s">
        <v>743</v>
      </c>
      <c r="E423" s="76" t="s">
        <v>756</v>
      </c>
      <c r="F423" s="88"/>
      <c r="G423" s="77"/>
      <c r="H423" s="75" t="s">
        <v>236</v>
      </c>
      <c r="I423" s="78" t="s">
        <v>236</v>
      </c>
      <c r="J423" s="557"/>
      <c r="K423" s="558"/>
      <c r="L423" s="558"/>
      <c r="M423" s="558"/>
      <c r="N423" s="559"/>
    </row>
    <row r="424" spans="2:14" ht="12.95" customHeight="1" x14ac:dyDescent="0.2">
      <c r="B424" s="74" t="s">
        <v>640</v>
      </c>
      <c r="C424" s="75"/>
      <c r="D424" s="75" t="s">
        <v>743</v>
      </c>
      <c r="E424" s="76" t="s">
        <v>757</v>
      </c>
      <c r="F424" s="88"/>
      <c r="G424" s="77"/>
      <c r="H424" s="75" t="s">
        <v>236</v>
      </c>
      <c r="I424" s="78" t="s">
        <v>236</v>
      </c>
      <c r="J424" s="557"/>
      <c r="K424" s="558"/>
      <c r="L424" s="558"/>
      <c r="M424" s="558"/>
      <c r="N424" s="559"/>
    </row>
    <row r="425" spans="2:14" ht="12.95" customHeight="1" x14ac:dyDescent="0.2">
      <c r="B425" s="74" t="s">
        <v>640</v>
      </c>
      <c r="C425" s="75"/>
      <c r="D425" s="75" t="s">
        <v>743</v>
      </c>
      <c r="E425" s="76" t="s">
        <v>758</v>
      </c>
      <c r="F425" s="88"/>
      <c r="G425" s="77"/>
      <c r="H425" s="75" t="s">
        <v>236</v>
      </c>
      <c r="I425" s="78" t="s">
        <v>236</v>
      </c>
      <c r="J425" s="557"/>
      <c r="K425" s="558"/>
      <c r="L425" s="558"/>
      <c r="M425" s="558"/>
      <c r="N425" s="559"/>
    </row>
    <row r="426" spans="2:14" ht="12.95" customHeight="1" x14ac:dyDescent="0.2">
      <c r="B426" s="74" t="s">
        <v>640</v>
      </c>
      <c r="C426" s="75"/>
      <c r="D426" s="75" t="s">
        <v>743</v>
      </c>
      <c r="E426" s="76" t="s">
        <v>759</v>
      </c>
      <c r="F426" s="88"/>
      <c r="G426" s="77"/>
      <c r="H426" s="75" t="s">
        <v>236</v>
      </c>
      <c r="I426" s="78" t="s">
        <v>236</v>
      </c>
      <c r="J426" s="557"/>
      <c r="K426" s="558"/>
      <c r="L426" s="558"/>
      <c r="M426" s="558"/>
      <c r="N426" s="559"/>
    </row>
    <row r="427" spans="2:14" ht="12.95" customHeight="1" x14ac:dyDescent="0.2">
      <c r="B427" s="74" t="s">
        <v>640</v>
      </c>
      <c r="C427" s="75"/>
      <c r="D427" s="75" t="s">
        <v>743</v>
      </c>
      <c r="E427" s="76" t="s">
        <v>760</v>
      </c>
      <c r="F427" s="88"/>
      <c r="G427" s="77"/>
      <c r="H427" s="75" t="s">
        <v>236</v>
      </c>
      <c r="I427" s="78" t="s">
        <v>236</v>
      </c>
      <c r="J427" s="557"/>
      <c r="K427" s="558"/>
      <c r="L427" s="558"/>
      <c r="M427" s="558"/>
      <c r="N427" s="559"/>
    </row>
    <row r="428" spans="2:14" ht="12.95" customHeight="1" x14ac:dyDescent="0.2">
      <c r="B428" s="74" t="s">
        <v>640</v>
      </c>
      <c r="C428" s="75"/>
      <c r="D428" s="75" t="s">
        <v>743</v>
      </c>
      <c r="E428" s="76" t="s">
        <v>761</v>
      </c>
      <c r="F428" s="88"/>
      <c r="G428" s="77"/>
      <c r="H428" s="75" t="s">
        <v>236</v>
      </c>
      <c r="I428" s="78" t="s">
        <v>236</v>
      </c>
      <c r="J428" s="557"/>
      <c r="K428" s="558"/>
      <c r="L428" s="558"/>
      <c r="M428" s="558"/>
      <c r="N428" s="559"/>
    </row>
    <row r="429" spans="2:14" ht="12.95" customHeight="1" x14ac:dyDescent="0.2">
      <c r="B429" s="74" t="s">
        <v>640</v>
      </c>
      <c r="C429" s="75"/>
      <c r="D429" s="75" t="s">
        <v>743</v>
      </c>
      <c r="E429" s="76" t="s">
        <v>762</v>
      </c>
      <c r="F429" s="88"/>
      <c r="G429" s="77"/>
      <c r="H429" s="75" t="s">
        <v>236</v>
      </c>
      <c r="I429" s="78" t="s">
        <v>236</v>
      </c>
      <c r="J429" s="557"/>
      <c r="K429" s="558"/>
      <c r="L429" s="558"/>
      <c r="M429" s="558"/>
      <c r="N429" s="559"/>
    </row>
    <row r="430" spans="2:14" ht="12.95" customHeight="1" x14ac:dyDescent="0.2">
      <c r="B430" s="74" t="s">
        <v>640</v>
      </c>
      <c r="C430" s="75"/>
      <c r="D430" s="75" t="s">
        <v>743</v>
      </c>
      <c r="E430" s="76" t="s">
        <v>763</v>
      </c>
      <c r="F430" s="88"/>
      <c r="G430" s="77"/>
      <c r="H430" s="75" t="s">
        <v>236</v>
      </c>
      <c r="I430" s="78" t="s">
        <v>236</v>
      </c>
      <c r="J430" s="557"/>
      <c r="K430" s="558"/>
      <c r="L430" s="558"/>
      <c r="M430" s="558"/>
      <c r="N430" s="559"/>
    </row>
    <row r="431" spans="2:14" ht="12.95" customHeight="1" x14ac:dyDescent="0.2">
      <c r="B431" s="74" t="s">
        <v>640</v>
      </c>
      <c r="C431" s="75"/>
      <c r="D431" s="75" t="s">
        <v>743</v>
      </c>
      <c r="E431" s="76" t="s">
        <v>764</v>
      </c>
      <c r="F431" s="88"/>
      <c r="G431" s="77"/>
      <c r="H431" s="75" t="s">
        <v>236</v>
      </c>
      <c r="I431" s="78" t="s">
        <v>236</v>
      </c>
      <c r="J431" s="557"/>
      <c r="K431" s="558"/>
      <c r="L431" s="558"/>
      <c r="M431" s="558"/>
      <c r="N431" s="559"/>
    </row>
    <row r="432" spans="2:14" ht="12.95" customHeight="1" x14ac:dyDescent="0.2">
      <c r="B432" s="74" t="s">
        <v>640</v>
      </c>
      <c r="C432" s="75"/>
      <c r="D432" s="75" t="s">
        <v>743</v>
      </c>
      <c r="E432" s="76" t="s">
        <v>765</v>
      </c>
      <c r="F432" s="88"/>
      <c r="G432" s="77"/>
      <c r="H432" s="75" t="s">
        <v>236</v>
      </c>
      <c r="I432" s="78" t="s">
        <v>236</v>
      </c>
      <c r="J432" s="557"/>
      <c r="K432" s="558"/>
      <c r="L432" s="558"/>
      <c r="M432" s="558"/>
      <c r="N432" s="559"/>
    </row>
    <row r="433" spans="2:14" ht="12.95" customHeight="1" x14ac:dyDescent="0.2">
      <c r="B433" s="74" t="s">
        <v>640</v>
      </c>
      <c r="C433" s="75"/>
      <c r="D433" s="75" t="s">
        <v>743</v>
      </c>
      <c r="E433" s="76" t="s">
        <v>766</v>
      </c>
      <c r="F433" s="88"/>
      <c r="G433" s="77"/>
      <c r="H433" s="75" t="s">
        <v>236</v>
      </c>
      <c r="I433" s="78" t="s">
        <v>236</v>
      </c>
      <c r="J433" s="557"/>
      <c r="K433" s="558"/>
      <c r="L433" s="558"/>
      <c r="M433" s="558"/>
      <c r="N433" s="559"/>
    </row>
    <row r="434" spans="2:14" ht="12.95" customHeight="1" x14ac:dyDescent="0.2">
      <c r="B434" s="74" t="s">
        <v>640</v>
      </c>
      <c r="C434" s="75"/>
      <c r="D434" s="75" t="s">
        <v>743</v>
      </c>
      <c r="E434" s="76" t="s">
        <v>767</v>
      </c>
      <c r="F434" s="88"/>
      <c r="G434" s="77"/>
      <c r="H434" s="75" t="s">
        <v>236</v>
      </c>
      <c r="I434" s="78" t="s">
        <v>236</v>
      </c>
      <c r="J434" s="557"/>
      <c r="K434" s="558"/>
      <c r="L434" s="558"/>
      <c r="M434" s="558"/>
      <c r="N434" s="559"/>
    </row>
    <row r="435" spans="2:14" ht="12.95" customHeight="1" x14ac:dyDescent="0.2">
      <c r="B435" s="74" t="s">
        <v>640</v>
      </c>
      <c r="C435" s="75"/>
      <c r="D435" s="75" t="s">
        <v>743</v>
      </c>
      <c r="E435" s="76" t="s">
        <v>768</v>
      </c>
      <c r="F435" s="88"/>
      <c r="G435" s="77"/>
      <c r="H435" s="75" t="s">
        <v>236</v>
      </c>
      <c r="I435" s="78" t="s">
        <v>236</v>
      </c>
      <c r="J435" s="557"/>
      <c r="K435" s="558"/>
      <c r="L435" s="558"/>
      <c r="M435" s="558"/>
      <c r="N435" s="559"/>
    </row>
    <row r="436" spans="2:14" ht="12.95" customHeight="1" x14ac:dyDescent="0.2">
      <c r="B436" s="74" t="s">
        <v>640</v>
      </c>
      <c r="C436" s="75"/>
      <c r="D436" s="75" t="s">
        <v>743</v>
      </c>
      <c r="E436" s="76" t="s">
        <v>769</v>
      </c>
      <c r="F436" s="88"/>
      <c r="G436" s="77"/>
      <c r="H436" s="75" t="s">
        <v>236</v>
      </c>
      <c r="I436" s="78" t="s">
        <v>236</v>
      </c>
      <c r="J436" s="557"/>
      <c r="K436" s="558"/>
      <c r="L436" s="558"/>
      <c r="M436" s="558"/>
      <c r="N436" s="559"/>
    </row>
    <row r="437" spans="2:14" ht="12.95" customHeight="1" x14ac:dyDescent="0.2">
      <c r="B437" s="74" t="s">
        <v>640</v>
      </c>
      <c r="C437" s="75"/>
      <c r="D437" s="75" t="s">
        <v>743</v>
      </c>
      <c r="E437" s="76" t="s">
        <v>770</v>
      </c>
      <c r="F437" s="88"/>
      <c r="G437" s="77"/>
      <c r="H437" s="75" t="s">
        <v>236</v>
      </c>
      <c r="I437" s="78" t="s">
        <v>236</v>
      </c>
      <c r="J437" s="557"/>
      <c r="K437" s="558"/>
      <c r="L437" s="558"/>
      <c r="M437" s="558"/>
      <c r="N437" s="559"/>
    </row>
    <row r="438" spans="2:14" ht="12.95" customHeight="1" x14ac:dyDescent="0.2">
      <c r="B438" s="74" t="s">
        <v>640</v>
      </c>
      <c r="C438" s="75"/>
      <c r="D438" s="75" t="s">
        <v>746</v>
      </c>
      <c r="E438" s="76" t="s">
        <v>756</v>
      </c>
      <c r="F438" s="88"/>
      <c r="G438" s="77"/>
      <c r="H438" s="75" t="s">
        <v>236</v>
      </c>
      <c r="I438" s="78" t="s">
        <v>236</v>
      </c>
      <c r="J438" s="557"/>
      <c r="K438" s="558"/>
      <c r="L438" s="558"/>
      <c r="M438" s="558"/>
      <c r="N438" s="559"/>
    </row>
    <row r="439" spans="2:14" ht="12.95" customHeight="1" x14ac:dyDescent="0.2">
      <c r="B439" s="74" t="s">
        <v>640</v>
      </c>
      <c r="C439" s="75"/>
      <c r="D439" s="75" t="s">
        <v>746</v>
      </c>
      <c r="E439" s="76" t="s">
        <v>771</v>
      </c>
      <c r="F439" s="88"/>
      <c r="G439" s="77"/>
      <c r="H439" s="75" t="s">
        <v>236</v>
      </c>
      <c r="I439" s="78" t="s">
        <v>236</v>
      </c>
      <c r="J439" s="557"/>
      <c r="K439" s="558"/>
      <c r="L439" s="558"/>
      <c r="M439" s="558"/>
      <c r="N439" s="559"/>
    </row>
    <row r="440" spans="2:14" ht="12.95" customHeight="1" x14ac:dyDescent="0.2">
      <c r="B440" s="74" t="s">
        <v>640</v>
      </c>
      <c r="C440" s="75"/>
      <c r="D440" s="75" t="s">
        <v>746</v>
      </c>
      <c r="E440" s="76" t="s">
        <v>772</v>
      </c>
      <c r="F440" s="88"/>
      <c r="G440" s="77"/>
      <c r="H440" s="75" t="s">
        <v>236</v>
      </c>
      <c r="I440" s="78" t="s">
        <v>236</v>
      </c>
      <c r="J440" s="557"/>
      <c r="K440" s="558"/>
      <c r="L440" s="558"/>
      <c r="M440" s="558"/>
      <c r="N440" s="559"/>
    </row>
    <row r="441" spans="2:14" ht="12.95" customHeight="1" x14ac:dyDescent="0.2">
      <c r="B441" s="74" t="s">
        <v>640</v>
      </c>
      <c r="C441" s="75"/>
      <c r="D441" s="75" t="s">
        <v>746</v>
      </c>
      <c r="E441" s="76" t="s">
        <v>762</v>
      </c>
      <c r="F441" s="88"/>
      <c r="G441" s="77"/>
      <c r="H441" s="75" t="s">
        <v>236</v>
      </c>
      <c r="I441" s="78" t="s">
        <v>236</v>
      </c>
      <c r="J441" s="557"/>
      <c r="K441" s="558"/>
      <c r="L441" s="558"/>
      <c r="M441" s="558"/>
      <c r="N441" s="559"/>
    </row>
    <row r="442" spans="2:14" ht="12.95" customHeight="1" x14ac:dyDescent="0.2">
      <c r="B442" s="74" t="s">
        <v>640</v>
      </c>
      <c r="C442" s="75"/>
      <c r="D442" s="75" t="s">
        <v>746</v>
      </c>
      <c r="E442" s="76" t="s">
        <v>751</v>
      </c>
      <c r="F442" s="88"/>
      <c r="G442" s="77"/>
      <c r="H442" s="75" t="s">
        <v>236</v>
      </c>
      <c r="I442" s="78" t="s">
        <v>236</v>
      </c>
      <c r="J442" s="557"/>
      <c r="K442" s="558"/>
      <c r="L442" s="558"/>
      <c r="M442" s="558"/>
      <c r="N442" s="559"/>
    </row>
    <row r="443" spans="2:14" ht="12.95" customHeight="1" x14ac:dyDescent="0.2">
      <c r="B443" s="74" t="s">
        <v>640</v>
      </c>
      <c r="C443" s="75"/>
      <c r="D443" s="75" t="s">
        <v>746</v>
      </c>
      <c r="E443" s="76" t="s">
        <v>748</v>
      </c>
      <c r="F443" s="88"/>
      <c r="G443" s="77"/>
      <c r="H443" s="75" t="s">
        <v>236</v>
      </c>
      <c r="I443" s="78" t="s">
        <v>236</v>
      </c>
      <c r="J443" s="557"/>
      <c r="K443" s="558"/>
      <c r="L443" s="558"/>
      <c r="M443" s="558"/>
      <c r="N443" s="559"/>
    </row>
    <row r="444" spans="2:14" ht="12.95" customHeight="1" x14ac:dyDescent="0.2">
      <c r="B444" s="74" t="s">
        <v>640</v>
      </c>
      <c r="C444" s="75"/>
      <c r="D444" s="75" t="s">
        <v>746</v>
      </c>
      <c r="E444" s="76" t="s">
        <v>749</v>
      </c>
      <c r="F444" s="88"/>
      <c r="G444" s="77"/>
      <c r="H444" s="75" t="s">
        <v>236</v>
      </c>
      <c r="I444" s="78" t="s">
        <v>236</v>
      </c>
      <c r="J444" s="557"/>
      <c r="K444" s="558"/>
      <c r="L444" s="558"/>
      <c r="M444" s="558"/>
      <c r="N444" s="559"/>
    </row>
    <row r="445" spans="2:14" ht="12.95" hidden="1" customHeight="1" x14ac:dyDescent="0.2">
      <c r="B445" s="74" t="s">
        <v>640</v>
      </c>
      <c r="C445" s="75"/>
      <c r="D445" s="75" t="s">
        <v>773</v>
      </c>
      <c r="E445" s="76" t="s">
        <v>774</v>
      </c>
      <c r="F445" s="88"/>
      <c r="G445" s="77"/>
      <c r="H445" s="75" t="s">
        <v>236</v>
      </c>
      <c r="I445" s="78" t="s">
        <v>236</v>
      </c>
      <c r="J445" s="557"/>
      <c r="K445" s="558"/>
      <c r="L445" s="558"/>
      <c r="M445" s="558"/>
      <c r="N445" s="559"/>
    </row>
    <row r="446" spans="2:14" ht="12.95" hidden="1" customHeight="1" x14ac:dyDescent="0.2">
      <c r="B446" s="74" t="s">
        <v>640</v>
      </c>
      <c r="C446" s="75"/>
      <c r="D446" s="75" t="s">
        <v>773</v>
      </c>
      <c r="E446" s="76" t="s">
        <v>775</v>
      </c>
      <c r="F446" s="88"/>
      <c r="G446" s="77"/>
      <c r="H446" s="75" t="s">
        <v>236</v>
      </c>
      <c r="I446" s="78" t="s">
        <v>236</v>
      </c>
      <c r="J446" s="557"/>
      <c r="K446" s="558"/>
      <c r="L446" s="558"/>
      <c r="M446" s="558"/>
      <c r="N446" s="559"/>
    </row>
    <row r="447" spans="2:14" ht="12.95" hidden="1" customHeight="1" x14ac:dyDescent="0.2">
      <c r="B447" s="74" t="s">
        <v>640</v>
      </c>
      <c r="C447" s="75"/>
      <c r="D447" s="75" t="s">
        <v>776</v>
      </c>
      <c r="E447" s="76" t="s">
        <v>777</v>
      </c>
      <c r="F447" s="88"/>
      <c r="G447" s="77"/>
      <c r="H447" s="75" t="s">
        <v>236</v>
      </c>
      <c r="I447" s="78" t="s">
        <v>236</v>
      </c>
      <c r="J447" s="557"/>
      <c r="K447" s="558"/>
      <c r="L447" s="558"/>
      <c r="M447" s="558"/>
      <c r="N447" s="559"/>
    </row>
    <row r="448" spans="2:14" ht="12.95" hidden="1" customHeight="1" x14ac:dyDescent="0.2">
      <c r="B448" s="74" t="s">
        <v>640</v>
      </c>
      <c r="C448" s="75"/>
      <c r="D448" s="75" t="s">
        <v>773</v>
      </c>
      <c r="E448" s="76" t="s">
        <v>778</v>
      </c>
      <c r="F448" s="88"/>
      <c r="G448" s="77"/>
      <c r="H448" s="75" t="s">
        <v>236</v>
      </c>
      <c r="I448" s="78" t="s">
        <v>236</v>
      </c>
      <c r="J448" s="557"/>
      <c r="K448" s="558"/>
      <c r="L448" s="558"/>
      <c r="M448" s="558"/>
      <c r="N448" s="559"/>
    </row>
    <row r="449" spans="2:14" ht="12.95" hidden="1" customHeight="1" x14ac:dyDescent="0.2">
      <c r="B449" s="74" t="s">
        <v>640</v>
      </c>
      <c r="C449" s="75"/>
      <c r="D449" s="75" t="s">
        <v>773</v>
      </c>
      <c r="E449" s="76" t="s">
        <v>779</v>
      </c>
      <c r="F449" s="88"/>
      <c r="G449" s="77"/>
      <c r="H449" s="75" t="s">
        <v>236</v>
      </c>
      <c r="I449" s="78" t="s">
        <v>236</v>
      </c>
      <c r="J449" s="557"/>
      <c r="K449" s="558"/>
      <c r="L449" s="558"/>
      <c r="M449" s="558"/>
      <c r="N449" s="559"/>
    </row>
    <row r="450" spans="2:14" ht="12.95" hidden="1" customHeight="1" x14ac:dyDescent="0.2">
      <c r="B450" s="74" t="s">
        <v>640</v>
      </c>
      <c r="C450" s="75"/>
      <c r="D450" s="75" t="s">
        <v>773</v>
      </c>
      <c r="E450" s="76" t="s">
        <v>780</v>
      </c>
      <c r="F450" s="88"/>
      <c r="G450" s="77"/>
      <c r="H450" s="75" t="s">
        <v>236</v>
      </c>
      <c r="I450" s="78" t="s">
        <v>236</v>
      </c>
      <c r="J450" s="557"/>
      <c r="K450" s="558"/>
      <c r="L450" s="558"/>
      <c r="M450" s="558"/>
      <c r="N450" s="559"/>
    </row>
    <row r="451" spans="2:14" ht="12.95" hidden="1" customHeight="1" x14ac:dyDescent="0.2">
      <c r="B451" s="74" t="s">
        <v>640</v>
      </c>
      <c r="C451" s="75"/>
      <c r="D451" s="75" t="s">
        <v>773</v>
      </c>
      <c r="E451" s="76" t="s">
        <v>781</v>
      </c>
      <c r="F451" s="88"/>
      <c r="G451" s="77"/>
      <c r="H451" s="75" t="s">
        <v>236</v>
      </c>
      <c r="I451" s="78" t="s">
        <v>236</v>
      </c>
      <c r="J451" s="557"/>
      <c r="K451" s="558"/>
      <c r="L451" s="558"/>
      <c r="M451" s="558"/>
      <c r="N451" s="559"/>
    </row>
    <row r="452" spans="2:14" ht="12.95" hidden="1" customHeight="1" x14ac:dyDescent="0.2">
      <c r="B452" s="74" t="s">
        <v>640</v>
      </c>
      <c r="C452" s="75"/>
      <c r="D452" s="75" t="s">
        <v>773</v>
      </c>
      <c r="E452" s="76" t="s">
        <v>782</v>
      </c>
      <c r="F452" s="88"/>
      <c r="G452" s="77"/>
      <c r="H452" s="75" t="s">
        <v>236</v>
      </c>
      <c r="I452" s="78" t="s">
        <v>236</v>
      </c>
      <c r="J452" s="557"/>
      <c r="K452" s="558"/>
      <c r="L452" s="558"/>
      <c r="M452" s="558"/>
      <c r="N452" s="559"/>
    </row>
    <row r="453" spans="2:14" ht="12.95" hidden="1" customHeight="1" x14ac:dyDescent="0.2">
      <c r="B453" s="74" t="s">
        <v>640</v>
      </c>
      <c r="C453" s="75"/>
      <c r="D453" s="75" t="s">
        <v>773</v>
      </c>
      <c r="E453" s="76" t="s">
        <v>783</v>
      </c>
      <c r="F453" s="88"/>
      <c r="G453" s="77"/>
      <c r="H453" s="75" t="s">
        <v>236</v>
      </c>
      <c r="I453" s="78" t="s">
        <v>236</v>
      </c>
      <c r="J453" s="557"/>
      <c r="K453" s="558"/>
      <c r="L453" s="558"/>
      <c r="M453" s="558"/>
      <c r="N453" s="559"/>
    </row>
    <row r="454" spans="2:14" ht="12.95" hidden="1" customHeight="1" x14ac:dyDescent="0.2">
      <c r="B454" s="74" t="s">
        <v>640</v>
      </c>
      <c r="C454" s="75"/>
      <c r="D454" s="75" t="s">
        <v>773</v>
      </c>
      <c r="E454" s="76" t="s">
        <v>784</v>
      </c>
      <c r="F454" s="88"/>
      <c r="G454" s="77"/>
      <c r="H454" s="75" t="s">
        <v>236</v>
      </c>
      <c r="I454" s="78" t="s">
        <v>236</v>
      </c>
      <c r="J454" s="557"/>
      <c r="K454" s="558"/>
      <c r="L454" s="558"/>
      <c r="M454" s="558"/>
      <c r="N454" s="559"/>
    </row>
    <row r="455" spans="2:14" ht="12.95" hidden="1" customHeight="1" x14ac:dyDescent="0.2">
      <c r="B455" s="74" t="s">
        <v>640</v>
      </c>
      <c r="C455" s="75"/>
      <c r="D455" s="75" t="s">
        <v>773</v>
      </c>
      <c r="E455" s="76" t="s">
        <v>785</v>
      </c>
      <c r="F455" s="88"/>
      <c r="G455" s="77"/>
      <c r="H455" s="75" t="s">
        <v>236</v>
      </c>
      <c r="I455" s="78" t="s">
        <v>236</v>
      </c>
      <c r="J455" s="557"/>
      <c r="K455" s="558"/>
      <c r="L455" s="558"/>
      <c r="M455" s="558"/>
      <c r="N455" s="559"/>
    </row>
    <row r="456" spans="2:14" ht="12.95" hidden="1" customHeight="1" x14ac:dyDescent="0.2">
      <c r="B456" s="74" t="s">
        <v>640</v>
      </c>
      <c r="C456" s="75"/>
      <c r="D456" s="75" t="s">
        <v>773</v>
      </c>
      <c r="E456" s="76" t="s">
        <v>786</v>
      </c>
      <c r="F456" s="88"/>
      <c r="G456" s="77"/>
      <c r="H456" s="75" t="s">
        <v>236</v>
      </c>
      <c r="I456" s="78" t="s">
        <v>236</v>
      </c>
      <c r="J456" s="557"/>
      <c r="K456" s="558"/>
      <c r="L456" s="558"/>
      <c r="M456" s="558"/>
      <c r="N456" s="559"/>
    </row>
    <row r="457" spans="2:14" ht="12.95" hidden="1" customHeight="1" x14ac:dyDescent="0.2">
      <c r="B457" s="74" t="s">
        <v>640</v>
      </c>
      <c r="C457" s="75"/>
      <c r="D457" s="75" t="s">
        <v>773</v>
      </c>
      <c r="E457" s="76" t="s">
        <v>787</v>
      </c>
      <c r="F457" s="88"/>
      <c r="G457" s="77"/>
      <c r="H457" s="75" t="s">
        <v>236</v>
      </c>
      <c r="I457" s="78" t="s">
        <v>236</v>
      </c>
      <c r="J457" s="557"/>
      <c r="K457" s="558"/>
      <c r="L457" s="558"/>
      <c r="M457" s="558"/>
      <c r="N457" s="559"/>
    </row>
    <row r="458" spans="2:14" ht="12.95" hidden="1" customHeight="1" x14ac:dyDescent="0.2">
      <c r="B458" s="74" t="s">
        <v>640</v>
      </c>
      <c r="C458" s="75"/>
      <c r="D458" s="75" t="s">
        <v>773</v>
      </c>
      <c r="E458" s="76" t="s">
        <v>788</v>
      </c>
      <c r="F458" s="88"/>
      <c r="G458" s="77"/>
      <c r="H458" s="75" t="s">
        <v>236</v>
      </c>
      <c r="I458" s="78" t="s">
        <v>236</v>
      </c>
      <c r="J458" s="557"/>
      <c r="K458" s="558"/>
      <c r="L458" s="558"/>
      <c r="M458" s="558"/>
      <c r="N458" s="559"/>
    </row>
    <row r="459" spans="2:14" ht="12.95" hidden="1" customHeight="1" x14ac:dyDescent="0.2">
      <c r="B459" s="74" t="s">
        <v>640</v>
      </c>
      <c r="C459" s="75"/>
      <c r="D459" s="75" t="s">
        <v>773</v>
      </c>
      <c r="E459" s="76" t="s">
        <v>789</v>
      </c>
      <c r="F459" s="88"/>
      <c r="G459" s="77"/>
      <c r="H459" s="75" t="s">
        <v>236</v>
      </c>
      <c r="I459" s="78" t="s">
        <v>236</v>
      </c>
      <c r="J459" s="557"/>
      <c r="K459" s="558"/>
      <c r="L459" s="558"/>
      <c r="M459" s="558"/>
      <c r="N459" s="559"/>
    </row>
    <row r="460" spans="2:14" ht="12.95" hidden="1" customHeight="1" x14ac:dyDescent="0.2">
      <c r="B460" s="74" t="s">
        <v>640</v>
      </c>
      <c r="C460" s="75"/>
      <c r="D460" s="75" t="s">
        <v>773</v>
      </c>
      <c r="E460" s="76" t="s">
        <v>790</v>
      </c>
      <c r="F460" s="88"/>
      <c r="G460" s="77"/>
      <c r="H460" s="75" t="s">
        <v>236</v>
      </c>
      <c r="I460" s="78" t="s">
        <v>236</v>
      </c>
      <c r="J460" s="557"/>
      <c r="K460" s="558"/>
      <c r="L460" s="558"/>
      <c r="M460" s="558"/>
      <c r="N460" s="559"/>
    </row>
    <row r="461" spans="2:14" ht="12.95" hidden="1" customHeight="1" x14ac:dyDescent="0.2">
      <c r="B461" s="74" t="s">
        <v>640</v>
      </c>
      <c r="C461" s="75"/>
      <c r="D461" s="75" t="s">
        <v>773</v>
      </c>
      <c r="E461" s="76" t="s">
        <v>791</v>
      </c>
      <c r="F461" s="88"/>
      <c r="G461" s="77"/>
      <c r="H461" s="75" t="s">
        <v>236</v>
      </c>
      <c r="I461" s="78" t="s">
        <v>236</v>
      </c>
      <c r="J461" s="557"/>
      <c r="K461" s="558"/>
      <c r="L461" s="558"/>
      <c r="M461" s="558"/>
      <c r="N461" s="559"/>
    </row>
    <row r="462" spans="2:14" ht="12.95" hidden="1" customHeight="1" x14ac:dyDescent="0.2">
      <c r="B462" s="74" t="s">
        <v>640</v>
      </c>
      <c r="C462" s="75"/>
      <c r="D462" s="75" t="s">
        <v>773</v>
      </c>
      <c r="E462" s="76" t="s">
        <v>792</v>
      </c>
      <c r="F462" s="88"/>
      <c r="G462" s="77"/>
      <c r="H462" s="75" t="s">
        <v>236</v>
      </c>
      <c r="I462" s="78" t="s">
        <v>236</v>
      </c>
      <c r="J462" s="557"/>
      <c r="K462" s="558"/>
      <c r="L462" s="558"/>
      <c r="M462" s="558"/>
      <c r="N462" s="559"/>
    </row>
    <row r="463" spans="2:14" ht="12.95" hidden="1" customHeight="1" x14ac:dyDescent="0.2">
      <c r="B463" s="74" t="s">
        <v>640</v>
      </c>
      <c r="C463" s="75"/>
      <c r="D463" s="75" t="s">
        <v>773</v>
      </c>
      <c r="E463" s="76" t="s">
        <v>793</v>
      </c>
      <c r="F463" s="88"/>
      <c r="G463" s="77"/>
      <c r="H463" s="75" t="s">
        <v>236</v>
      </c>
      <c r="I463" s="78" t="s">
        <v>236</v>
      </c>
      <c r="J463" s="557"/>
      <c r="K463" s="558"/>
      <c r="L463" s="558"/>
      <c r="M463" s="558"/>
      <c r="N463" s="559"/>
    </row>
    <row r="464" spans="2:14" ht="12.95" hidden="1" customHeight="1" x14ac:dyDescent="0.2">
      <c r="B464" s="74" t="s">
        <v>640</v>
      </c>
      <c r="C464" s="75"/>
      <c r="D464" s="75" t="s">
        <v>773</v>
      </c>
      <c r="E464" s="76" t="s">
        <v>794</v>
      </c>
      <c r="F464" s="88"/>
      <c r="G464" s="77"/>
      <c r="H464" s="75" t="s">
        <v>236</v>
      </c>
      <c r="I464" s="78" t="s">
        <v>236</v>
      </c>
      <c r="J464" s="557"/>
      <c r="K464" s="558"/>
      <c r="L464" s="558"/>
      <c r="M464" s="558"/>
      <c r="N464" s="559"/>
    </row>
    <row r="465" spans="2:14" ht="12.95" hidden="1" customHeight="1" x14ac:dyDescent="0.2">
      <c r="B465" s="74" t="s">
        <v>640</v>
      </c>
      <c r="C465" s="75"/>
      <c r="D465" s="75" t="s">
        <v>773</v>
      </c>
      <c r="E465" s="76" t="s">
        <v>795</v>
      </c>
      <c r="F465" s="88"/>
      <c r="G465" s="77"/>
      <c r="H465" s="75" t="s">
        <v>236</v>
      </c>
      <c r="I465" s="78" t="s">
        <v>236</v>
      </c>
      <c r="J465" s="557"/>
      <c r="K465" s="558"/>
      <c r="L465" s="558"/>
      <c r="M465" s="558"/>
      <c r="N465" s="559"/>
    </row>
    <row r="466" spans="2:14" ht="12.95" hidden="1" customHeight="1" x14ac:dyDescent="0.2">
      <c r="B466" s="74" t="s">
        <v>640</v>
      </c>
      <c r="C466" s="75"/>
      <c r="D466" s="75" t="s">
        <v>773</v>
      </c>
      <c r="E466" s="76" t="s">
        <v>796</v>
      </c>
      <c r="F466" s="88"/>
      <c r="G466" s="77"/>
      <c r="H466" s="75" t="s">
        <v>236</v>
      </c>
      <c r="I466" s="78" t="s">
        <v>236</v>
      </c>
      <c r="J466" s="557"/>
      <c r="K466" s="558"/>
      <c r="L466" s="558"/>
      <c r="M466" s="558"/>
      <c r="N466" s="559"/>
    </row>
    <row r="467" spans="2:14" ht="12.95" hidden="1" customHeight="1" x14ac:dyDescent="0.2">
      <c r="B467" s="74" t="s">
        <v>640</v>
      </c>
      <c r="C467" s="75"/>
      <c r="D467" s="75" t="s">
        <v>773</v>
      </c>
      <c r="E467" s="76" t="s">
        <v>797</v>
      </c>
      <c r="F467" s="88"/>
      <c r="G467" s="77"/>
      <c r="H467" s="75" t="s">
        <v>236</v>
      </c>
      <c r="I467" s="78" t="s">
        <v>236</v>
      </c>
      <c r="J467" s="557"/>
      <c r="K467" s="558"/>
      <c r="L467" s="558"/>
      <c r="M467" s="558"/>
      <c r="N467" s="559"/>
    </row>
    <row r="468" spans="2:14" ht="12.95" hidden="1" customHeight="1" x14ac:dyDescent="0.2">
      <c r="B468" s="74" t="s">
        <v>640</v>
      </c>
      <c r="C468" s="75"/>
      <c r="D468" s="75" t="s">
        <v>773</v>
      </c>
      <c r="E468" s="76" t="s">
        <v>798</v>
      </c>
      <c r="F468" s="88"/>
      <c r="G468" s="77"/>
      <c r="H468" s="75" t="s">
        <v>236</v>
      </c>
      <c r="I468" s="78" t="s">
        <v>236</v>
      </c>
      <c r="J468" s="557"/>
      <c r="K468" s="558"/>
      <c r="L468" s="558"/>
      <c r="M468" s="558"/>
      <c r="N468" s="559"/>
    </row>
    <row r="469" spans="2:14" ht="12.95" hidden="1" customHeight="1" x14ac:dyDescent="0.2">
      <c r="B469" s="74" t="s">
        <v>640</v>
      </c>
      <c r="C469" s="75"/>
      <c r="D469" s="75" t="s">
        <v>776</v>
      </c>
      <c r="E469" s="76" t="s">
        <v>786</v>
      </c>
      <c r="F469" s="88"/>
      <c r="G469" s="77"/>
      <c r="H469" s="75" t="s">
        <v>236</v>
      </c>
      <c r="I469" s="78" t="s">
        <v>236</v>
      </c>
      <c r="J469" s="557"/>
      <c r="K469" s="558"/>
      <c r="L469" s="558"/>
      <c r="M469" s="558"/>
      <c r="N469" s="559"/>
    </row>
    <row r="470" spans="2:14" ht="12.95" hidden="1" customHeight="1" x14ac:dyDescent="0.2">
      <c r="B470" s="74" t="s">
        <v>640</v>
      </c>
      <c r="C470" s="75"/>
      <c r="D470" s="75" t="s">
        <v>776</v>
      </c>
      <c r="E470" s="76" t="s">
        <v>799</v>
      </c>
      <c r="F470" s="88"/>
      <c r="G470" s="77"/>
      <c r="H470" s="75" t="s">
        <v>236</v>
      </c>
      <c r="I470" s="78" t="s">
        <v>236</v>
      </c>
      <c r="J470" s="557"/>
      <c r="K470" s="558"/>
      <c r="L470" s="558"/>
      <c r="M470" s="558"/>
      <c r="N470" s="559"/>
    </row>
    <row r="471" spans="2:14" ht="12.95" hidden="1" customHeight="1" x14ac:dyDescent="0.2">
      <c r="B471" s="74" t="s">
        <v>640</v>
      </c>
      <c r="C471" s="75"/>
      <c r="D471" s="75" t="s">
        <v>776</v>
      </c>
      <c r="E471" s="76" t="s">
        <v>800</v>
      </c>
      <c r="F471" s="88"/>
      <c r="G471" s="77"/>
      <c r="H471" s="75" t="s">
        <v>236</v>
      </c>
      <c r="I471" s="78" t="s">
        <v>236</v>
      </c>
      <c r="J471" s="557"/>
      <c r="K471" s="558"/>
      <c r="L471" s="558"/>
      <c r="M471" s="558"/>
      <c r="N471" s="559"/>
    </row>
    <row r="472" spans="2:14" ht="12.95" hidden="1" customHeight="1" x14ac:dyDescent="0.2">
      <c r="B472" s="74" t="s">
        <v>640</v>
      </c>
      <c r="C472" s="75"/>
      <c r="D472" s="75" t="s">
        <v>776</v>
      </c>
      <c r="E472" s="76" t="s">
        <v>792</v>
      </c>
      <c r="F472" s="88"/>
      <c r="G472" s="77"/>
      <c r="H472" s="75" t="s">
        <v>236</v>
      </c>
      <c r="I472" s="78" t="s">
        <v>236</v>
      </c>
      <c r="J472" s="557"/>
      <c r="K472" s="558"/>
      <c r="L472" s="558"/>
      <c r="M472" s="558"/>
      <c r="N472" s="559"/>
    </row>
    <row r="473" spans="2:14" ht="12.95" hidden="1" customHeight="1" x14ac:dyDescent="0.2">
      <c r="B473" s="74" t="s">
        <v>640</v>
      </c>
      <c r="C473" s="75"/>
      <c r="D473" s="75" t="s">
        <v>776</v>
      </c>
      <c r="E473" s="76" t="s">
        <v>781</v>
      </c>
      <c r="F473" s="88"/>
      <c r="G473" s="77"/>
      <c r="H473" s="75" t="s">
        <v>236</v>
      </c>
      <c r="I473" s="78" t="s">
        <v>236</v>
      </c>
      <c r="J473" s="557"/>
      <c r="K473" s="558"/>
      <c r="L473" s="558"/>
      <c r="M473" s="558"/>
      <c r="N473" s="559"/>
    </row>
    <row r="474" spans="2:14" ht="12.95" hidden="1" customHeight="1" x14ac:dyDescent="0.2">
      <c r="B474" s="74" t="s">
        <v>640</v>
      </c>
      <c r="C474" s="75"/>
      <c r="D474" s="75" t="s">
        <v>776</v>
      </c>
      <c r="E474" s="76" t="s">
        <v>778</v>
      </c>
      <c r="F474" s="88"/>
      <c r="G474" s="77"/>
      <c r="H474" s="75" t="s">
        <v>236</v>
      </c>
      <c r="I474" s="78" t="s">
        <v>236</v>
      </c>
      <c r="J474" s="557"/>
      <c r="K474" s="558"/>
      <c r="L474" s="558"/>
      <c r="M474" s="558"/>
      <c r="N474" s="559"/>
    </row>
    <row r="475" spans="2:14" ht="12.95" hidden="1" customHeight="1" x14ac:dyDescent="0.2">
      <c r="B475" s="74" t="s">
        <v>640</v>
      </c>
      <c r="C475" s="75"/>
      <c r="D475" s="75" t="s">
        <v>776</v>
      </c>
      <c r="E475" s="76" t="s">
        <v>779</v>
      </c>
      <c r="F475" s="88"/>
      <c r="G475" s="77"/>
      <c r="H475" s="75" t="s">
        <v>236</v>
      </c>
      <c r="I475" s="78" t="s">
        <v>236</v>
      </c>
      <c r="J475" s="557"/>
      <c r="K475" s="558"/>
      <c r="L475" s="558"/>
      <c r="M475" s="558"/>
      <c r="N475" s="559"/>
    </row>
    <row r="476" spans="2:14" ht="12.95" hidden="1" customHeight="1" x14ac:dyDescent="0.2">
      <c r="B476" s="74" t="s">
        <v>640</v>
      </c>
      <c r="C476" s="75"/>
      <c r="D476" s="75" t="s">
        <v>801</v>
      </c>
      <c r="E476" s="76" t="s">
        <v>802</v>
      </c>
      <c r="F476" s="88"/>
      <c r="G476" s="77"/>
      <c r="H476" s="75" t="s">
        <v>236</v>
      </c>
      <c r="I476" s="78" t="s">
        <v>236</v>
      </c>
      <c r="J476" s="557"/>
      <c r="K476" s="558"/>
      <c r="L476" s="558"/>
      <c r="M476" s="558"/>
      <c r="N476" s="559"/>
    </row>
    <row r="477" spans="2:14" ht="12.95" hidden="1" customHeight="1" x14ac:dyDescent="0.2">
      <c r="B477" s="74" t="s">
        <v>640</v>
      </c>
      <c r="C477" s="75"/>
      <c r="D477" s="75" t="s">
        <v>801</v>
      </c>
      <c r="E477" s="76" t="s">
        <v>803</v>
      </c>
      <c r="F477" s="88"/>
      <c r="G477" s="77"/>
      <c r="H477" s="75" t="s">
        <v>236</v>
      </c>
      <c r="I477" s="78" t="s">
        <v>236</v>
      </c>
      <c r="J477" s="557"/>
      <c r="K477" s="558"/>
      <c r="L477" s="558"/>
      <c r="M477" s="558"/>
      <c r="N477" s="559"/>
    </row>
    <row r="478" spans="2:14" ht="12.95" customHeight="1" x14ac:dyDescent="0.2">
      <c r="B478" s="74" t="s">
        <v>804</v>
      </c>
      <c r="C478" s="75"/>
      <c r="D478" s="75" t="s">
        <v>805</v>
      </c>
      <c r="E478" s="76" t="s">
        <v>806</v>
      </c>
      <c r="F478" s="88"/>
      <c r="G478" s="77"/>
      <c r="H478" s="75" t="s">
        <v>236</v>
      </c>
      <c r="I478" s="78" t="s">
        <v>236</v>
      </c>
      <c r="J478" s="557"/>
      <c r="K478" s="558"/>
      <c r="L478" s="558"/>
      <c r="M478" s="558"/>
      <c r="N478" s="559"/>
    </row>
    <row r="479" spans="2:14" ht="12.95" customHeight="1" x14ac:dyDescent="0.2">
      <c r="B479" s="74" t="s">
        <v>804</v>
      </c>
      <c r="C479" s="75"/>
      <c r="D479" s="75" t="s">
        <v>805</v>
      </c>
      <c r="E479" s="76" t="s">
        <v>807</v>
      </c>
      <c r="F479" s="88"/>
      <c r="G479" s="77"/>
      <c r="H479" s="75" t="s">
        <v>236</v>
      </c>
      <c r="I479" s="78" t="s">
        <v>236</v>
      </c>
      <c r="J479" s="557"/>
      <c r="K479" s="558"/>
      <c r="L479" s="558"/>
      <c r="M479" s="558"/>
      <c r="N479" s="559"/>
    </row>
    <row r="480" spans="2:14" ht="12.95" customHeight="1" x14ac:dyDescent="0.2">
      <c r="B480" s="74" t="s">
        <v>804</v>
      </c>
      <c r="C480" s="75"/>
      <c r="D480" s="75" t="s">
        <v>805</v>
      </c>
      <c r="E480" s="76" t="s">
        <v>808</v>
      </c>
      <c r="F480" s="88"/>
      <c r="G480" s="77"/>
      <c r="H480" s="75" t="s">
        <v>236</v>
      </c>
      <c r="I480" s="78" t="s">
        <v>236</v>
      </c>
      <c r="J480" s="557"/>
      <c r="K480" s="558"/>
      <c r="L480" s="558"/>
      <c r="M480" s="558"/>
      <c r="N480" s="559"/>
    </row>
    <row r="481" spans="2:14" ht="12.95" hidden="1" customHeight="1" x14ac:dyDescent="0.2">
      <c r="B481" s="74" t="s">
        <v>804</v>
      </c>
      <c r="C481" s="75"/>
      <c r="D481" s="75" t="s">
        <v>809</v>
      </c>
      <c r="E481" s="76" t="s">
        <v>810</v>
      </c>
      <c r="F481" s="88"/>
      <c r="G481" s="77"/>
      <c r="H481" s="75" t="s">
        <v>236</v>
      </c>
      <c r="I481" s="78" t="s">
        <v>236</v>
      </c>
      <c r="J481" s="557"/>
      <c r="K481" s="558"/>
      <c r="L481" s="558"/>
      <c r="M481" s="558"/>
      <c r="N481" s="559"/>
    </row>
    <row r="482" spans="2:14" ht="12.95" hidden="1" customHeight="1" x14ac:dyDescent="0.2">
      <c r="B482" s="74" t="s">
        <v>804</v>
      </c>
      <c r="C482" s="75"/>
      <c r="D482" s="75" t="s">
        <v>809</v>
      </c>
      <c r="E482" s="76" t="s">
        <v>811</v>
      </c>
      <c r="F482" s="88"/>
      <c r="G482" s="77"/>
      <c r="H482" s="75" t="s">
        <v>236</v>
      </c>
      <c r="I482" s="78" t="s">
        <v>236</v>
      </c>
      <c r="J482" s="557"/>
      <c r="K482" s="558"/>
      <c r="L482" s="558"/>
      <c r="M482" s="558"/>
      <c r="N482" s="559"/>
    </row>
    <row r="483" spans="2:14" ht="12.95" hidden="1" customHeight="1" x14ac:dyDescent="0.2">
      <c r="B483" s="74" t="s">
        <v>804</v>
      </c>
      <c r="C483" s="75"/>
      <c r="D483" s="75" t="s">
        <v>809</v>
      </c>
      <c r="E483" s="76" t="s">
        <v>812</v>
      </c>
      <c r="F483" s="88"/>
      <c r="G483" s="77"/>
      <c r="H483" s="75" t="s">
        <v>236</v>
      </c>
      <c r="I483" s="78" t="s">
        <v>236</v>
      </c>
      <c r="J483" s="557"/>
      <c r="K483" s="558"/>
      <c r="L483" s="558"/>
      <c r="M483" s="558"/>
      <c r="N483" s="559"/>
    </row>
    <row r="484" spans="2:14" ht="12.95" hidden="1" customHeight="1" x14ac:dyDescent="0.2">
      <c r="B484" s="74" t="s">
        <v>804</v>
      </c>
      <c r="C484" s="75"/>
      <c r="D484" s="75" t="s">
        <v>813</v>
      </c>
      <c r="E484" s="76" t="s">
        <v>814</v>
      </c>
      <c r="F484" s="88"/>
      <c r="G484" s="77"/>
      <c r="H484" s="75" t="s">
        <v>236</v>
      </c>
      <c r="I484" s="78" t="s">
        <v>236</v>
      </c>
      <c r="J484" s="557"/>
      <c r="K484" s="558"/>
      <c r="L484" s="558"/>
      <c r="M484" s="558"/>
      <c r="N484" s="559"/>
    </row>
    <row r="485" spans="2:14" ht="12.95" hidden="1" customHeight="1" x14ac:dyDescent="0.2">
      <c r="B485" s="74" t="s">
        <v>804</v>
      </c>
      <c r="C485" s="75"/>
      <c r="D485" s="75" t="s">
        <v>813</v>
      </c>
      <c r="E485" s="76" t="s">
        <v>815</v>
      </c>
      <c r="F485" s="88"/>
      <c r="G485" s="77"/>
      <c r="H485" s="75" t="s">
        <v>236</v>
      </c>
      <c r="I485" s="78" t="s">
        <v>236</v>
      </c>
      <c r="J485" s="557"/>
      <c r="K485" s="558"/>
      <c r="L485" s="558"/>
      <c r="M485" s="558"/>
      <c r="N485" s="559"/>
    </row>
    <row r="486" spans="2:14" ht="12.95" hidden="1" customHeight="1" x14ac:dyDescent="0.2">
      <c r="B486" s="74" t="s">
        <v>804</v>
      </c>
      <c r="C486" s="75"/>
      <c r="D486" s="75" t="s">
        <v>813</v>
      </c>
      <c r="E486" s="76" t="s">
        <v>816</v>
      </c>
      <c r="F486" s="88"/>
      <c r="G486" s="77"/>
      <c r="H486" s="75" t="s">
        <v>236</v>
      </c>
      <c r="I486" s="78" t="s">
        <v>236</v>
      </c>
      <c r="J486" s="557"/>
      <c r="K486" s="558"/>
      <c r="L486" s="558"/>
      <c r="M486" s="558"/>
      <c r="N486" s="559"/>
    </row>
    <row r="487" spans="2:14" ht="12.95" hidden="1" customHeight="1" x14ac:dyDescent="0.2">
      <c r="B487" s="74" t="s">
        <v>817</v>
      </c>
      <c r="C487" s="75"/>
      <c r="D487" s="75" t="s">
        <v>818</v>
      </c>
      <c r="E487" s="76" t="s">
        <v>819</v>
      </c>
      <c r="F487" s="88"/>
      <c r="G487" s="77"/>
      <c r="H487" s="75" t="s">
        <v>235</v>
      </c>
      <c r="I487" s="78" t="s">
        <v>236</v>
      </c>
      <c r="J487" s="557"/>
      <c r="K487" s="558"/>
      <c r="L487" s="558"/>
      <c r="M487" s="558"/>
      <c r="N487" s="559"/>
    </row>
    <row r="488" spans="2:14" ht="12.95" hidden="1" customHeight="1" x14ac:dyDescent="0.2">
      <c r="B488" s="74" t="s">
        <v>817</v>
      </c>
      <c r="C488" s="75"/>
      <c r="D488" s="75" t="s">
        <v>818</v>
      </c>
      <c r="E488" s="76" t="s">
        <v>820</v>
      </c>
      <c r="F488" s="88"/>
      <c r="G488" s="77"/>
      <c r="H488" s="75" t="s">
        <v>235</v>
      </c>
      <c r="I488" s="78" t="s">
        <v>236</v>
      </c>
      <c r="J488" s="557"/>
      <c r="K488" s="558"/>
      <c r="L488" s="558"/>
      <c r="M488" s="558"/>
      <c r="N488" s="559"/>
    </row>
    <row r="489" spans="2:14" ht="12.95" customHeight="1" x14ac:dyDescent="0.2">
      <c r="B489" s="74" t="s">
        <v>817</v>
      </c>
      <c r="C489" s="75"/>
      <c r="D489" s="75" t="s">
        <v>821</v>
      </c>
      <c r="E489" s="76" t="s">
        <v>822</v>
      </c>
      <c r="F489" s="88"/>
      <c r="G489" s="77"/>
      <c r="H489" s="75" t="s">
        <v>236</v>
      </c>
      <c r="I489" s="78" t="s">
        <v>236</v>
      </c>
      <c r="J489" s="557"/>
      <c r="K489" s="558"/>
      <c r="L489" s="558"/>
      <c r="M489" s="558"/>
      <c r="N489" s="559"/>
    </row>
    <row r="490" spans="2:14" ht="12.95" hidden="1" customHeight="1" x14ac:dyDescent="0.2">
      <c r="B490" s="74" t="s">
        <v>817</v>
      </c>
      <c r="C490" s="75"/>
      <c r="D490" s="75" t="s">
        <v>823</v>
      </c>
      <c r="E490" s="76" t="s">
        <v>824</v>
      </c>
      <c r="F490" s="88"/>
      <c r="G490" s="77"/>
      <c r="H490" s="75" t="s">
        <v>236</v>
      </c>
      <c r="I490" s="78" t="s">
        <v>236</v>
      </c>
      <c r="J490" s="557"/>
      <c r="K490" s="558"/>
      <c r="L490" s="558"/>
      <c r="M490" s="558"/>
      <c r="N490" s="559"/>
    </row>
    <row r="491" spans="2:14" ht="12.95" customHeight="1" x14ac:dyDescent="0.2">
      <c r="B491" s="74" t="s">
        <v>804</v>
      </c>
      <c r="C491" s="75"/>
      <c r="D491" s="75" t="s">
        <v>805</v>
      </c>
      <c r="E491" s="76" t="s">
        <v>825</v>
      </c>
      <c r="F491" s="88"/>
      <c r="G491" s="77"/>
      <c r="H491" s="75" t="s">
        <v>236</v>
      </c>
      <c r="I491" s="78" t="s">
        <v>236</v>
      </c>
      <c r="J491" s="557"/>
      <c r="K491" s="558"/>
      <c r="L491" s="558"/>
      <c r="M491" s="558"/>
      <c r="N491" s="559"/>
    </row>
    <row r="492" spans="2:14" ht="12.95" hidden="1" customHeight="1" x14ac:dyDescent="0.2">
      <c r="B492" s="74" t="s">
        <v>804</v>
      </c>
      <c r="C492" s="75"/>
      <c r="D492" s="75" t="s">
        <v>809</v>
      </c>
      <c r="E492" s="76" t="s">
        <v>826</v>
      </c>
      <c r="F492" s="88"/>
      <c r="G492" s="77"/>
      <c r="H492" s="75" t="s">
        <v>236</v>
      </c>
      <c r="I492" s="78" t="s">
        <v>236</v>
      </c>
      <c r="J492" s="557"/>
      <c r="K492" s="558"/>
      <c r="L492" s="558"/>
      <c r="M492" s="558"/>
      <c r="N492" s="559"/>
    </row>
    <row r="493" spans="2:14" ht="12.95" hidden="1" customHeight="1" x14ac:dyDescent="0.2">
      <c r="B493" s="74" t="s">
        <v>804</v>
      </c>
      <c r="C493" s="75"/>
      <c r="D493" s="75" t="s">
        <v>827</v>
      </c>
      <c r="E493" s="76" t="s">
        <v>828</v>
      </c>
      <c r="F493" s="88"/>
      <c r="G493" s="77"/>
      <c r="H493" s="75" t="s">
        <v>235</v>
      </c>
      <c r="I493" s="78" t="s">
        <v>235</v>
      </c>
      <c r="J493" s="557"/>
      <c r="K493" s="558"/>
      <c r="L493" s="558"/>
      <c r="M493" s="558"/>
      <c r="N493" s="559"/>
    </row>
    <row r="494" spans="2:14" ht="12.95" hidden="1" customHeight="1" x14ac:dyDescent="0.2">
      <c r="B494" s="74" t="s">
        <v>817</v>
      </c>
      <c r="C494" s="75"/>
      <c r="D494" s="75" t="s">
        <v>829</v>
      </c>
      <c r="E494" s="76" t="s">
        <v>830</v>
      </c>
      <c r="F494" s="88"/>
      <c r="G494" s="77"/>
      <c r="H494" s="75" t="s">
        <v>235</v>
      </c>
      <c r="I494" s="78" t="s">
        <v>235</v>
      </c>
      <c r="J494" s="557"/>
      <c r="K494" s="558"/>
      <c r="L494" s="558"/>
      <c r="M494" s="558"/>
      <c r="N494" s="559"/>
    </row>
    <row r="495" spans="2:14" ht="12.95" hidden="1" customHeight="1" x14ac:dyDescent="0.2">
      <c r="B495" s="74" t="s">
        <v>804</v>
      </c>
      <c r="C495" s="75"/>
      <c r="D495" s="75" t="s">
        <v>827</v>
      </c>
      <c r="E495" s="76" t="s">
        <v>831</v>
      </c>
      <c r="F495" s="88"/>
      <c r="G495" s="77"/>
      <c r="H495" s="75" t="s">
        <v>235</v>
      </c>
      <c r="I495" s="78" t="s">
        <v>235</v>
      </c>
      <c r="J495" s="557"/>
      <c r="K495" s="558"/>
      <c r="L495" s="558"/>
      <c r="M495" s="558"/>
      <c r="N495" s="559"/>
    </row>
    <row r="496" spans="2:14" ht="12.95" hidden="1" customHeight="1" x14ac:dyDescent="0.2">
      <c r="B496" s="74" t="s">
        <v>804</v>
      </c>
      <c r="C496" s="75"/>
      <c r="D496" s="75" t="s">
        <v>827</v>
      </c>
      <c r="E496" s="76" t="s">
        <v>831</v>
      </c>
      <c r="F496" s="88"/>
      <c r="G496" s="77"/>
      <c r="H496" s="75" t="s">
        <v>235</v>
      </c>
      <c r="I496" s="78" t="s">
        <v>235</v>
      </c>
      <c r="J496" s="557"/>
      <c r="K496" s="558"/>
      <c r="L496" s="558"/>
      <c r="M496" s="558"/>
      <c r="N496" s="559"/>
    </row>
    <row r="497" spans="2:14" ht="12.95" hidden="1" customHeight="1" x14ac:dyDescent="0.2">
      <c r="B497" s="74" t="s">
        <v>804</v>
      </c>
      <c r="C497" s="75"/>
      <c r="D497" s="75" t="s">
        <v>827</v>
      </c>
      <c r="E497" s="76" t="s">
        <v>832</v>
      </c>
      <c r="F497" s="88"/>
      <c r="G497" s="77"/>
      <c r="H497" s="75" t="s">
        <v>235</v>
      </c>
      <c r="I497" s="78" t="s">
        <v>235</v>
      </c>
      <c r="J497" s="557"/>
      <c r="K497" s="558"/>
      <c r="L497" s="558"/>
      <c r="M497" s="558"/>
      <c r="N497" s="559"/>
    </row>
    <row r="498" spans="2:14" ht="12.95" hidden="1" customHeight="1" x14ac:dyDescent="0.2">
      <c r="B498" s="74" t="s">
        <v>804</v>
      </c>
      <c r="C498" s="75"/>
      <c r="D498" s="75" t="s">
        <v>827</v>
      </c>
      <c r="E498" s="76" t="s">
        <v>833</v>
      </c>
      <c r="F498" s="88"/>
      <c r="G498" s="77"/>
      <c r="H498" s="75" t="s">
        <v>235</v>
      </c>
      <c r="I498" s="78" t="s">
        <v>235</v>
      </c>
      <c r="J498" s="557"/>
      <c r="K498" s="558"/>
      <c r="L498" s="558"/>
      <c r="M498" s="558"/>
      <c r="N498" s="559"/>
    </row>
    <row r="499" spans="2:14" ht="12.95" hidden="1" customHeight="1" x14ac:dyDescent="0.2">
      <c r="B499" s="74" t="s">
        <v>804</v>
      </c>
      <c r="C499" s="75"/>
      <c r="D499" s="75" t="s">
        <v>834</v>
      </c>
      <c r="E499" s="76" t="s">
        <v>835</v>
      </c>
      <c r="F499" s="88"/>
      <c r="G499" s="77"/>
      <c r="H499" s="75" t="s">
        <v>235</v>
      </c>
      <c r="I499" s="78" t="s">
        <v>236</v>
      </c>
      <c r="J499" s="557"/>
      <c r="K499" s="558"/>
      <c r="L499" s="558"/>
      <c r="M499" s="558"/>
      <c r="N499" s="559"/>
    </row>
    <row r="500" spans="2:14" ht="12.95" hidden="1" customHeight="1" x14ac:dyDescent="0.2">
      <c r="B500" s="74" t="s">
        <v>804</v>
      </c>
      <c r="C500" s="75"/>
      <c r="D500" s="75" t="s">
        <v>834</v>
      </c>
      <c r="E500" s="76" t="s">
        <v>836</v>
      </c>
      <c r="F500" s="88"/>
      <c r="G500" s="77"/>
      <c r="H500" s="75" t="s">
        <v>235</v>
      </c>
      <c r="I500" s="78" t="s">
        <v>236</v>
      </c>
      <c r="J500" s="557"/>
      <c r="K500" s="558"/>
      <c r="L500" s="558"/>
      <c r="M500" s="558"/>
      <c r="N500" s="559"/>
    </row>
    <row r="501" spans="2:14" ht="12.95" hidden="1" customHeight="1" x14ac:dyDescent="0.2">
      <c r="B501" s="74" t="s">
        <v>804</v>
      </c>
      <c r="C501" s="75"/>
      <c r="D501" s="75" t="s">
        <v>834</v>
      </c>
      <c r="E501" s="76" t="s">
        <v>837</v>
      </c>
      <c r="F501" s="88"/>
      <c r="G501" s="77"/>
      <c r="H501" s="75" t="s">
        <v>235</v>
      </c>
      <c r="I501" s="78" t="s">
        <v>236</v>
      </c>
      <c r="J501" s="557"/>
      <c r="K501" s="558"/>
      <c r="L501" s="558"/>
      <c r="M501" s="558"/>
      <c r="N501" s="559"/>
    </row>
    <row r="502" spans="2:14" ht="12.95" hidden="1" customHeight="1" x14ac:dyDescent="0.2">
      <c r="B502" s="74" t="s">
        <v>804</v>
      </c>
      <c r="C502" s="75"/>
      <c r="D502" s="75" t="s">
        <v>834</v>
      </c>
      <c r="E502" s="76" t="s">
        <v>838</v>
      </c>
      <c r="F502" s="88"/>
      <c r="G502" s="77"/>
      <c r="H502" s="75" t="s">
        <v>235</v>
      </c>
      <c r="I502" s="78" t="s">
        <v>236</v>
      </c>
      <c r="J502" s="557"/>
      <c r="K502" s="558"/>
      <c r="L502" s="558"/>
      <c r="M502" s="558"/>
      <c r="N502" s="559"/>
    </row>
    <row r="503" spans="2:14" ht="12.95" hidden="1" customHeight="1" x14ac:dyDescent="0.2">
      <c r="B503" s="74" t="s">
        <v>817</v>
      </c>
      <c r="C503" s="75"/>
      <c r="D503" s="75" t="s">
        <v>839</v>
      </c>
      <c r="E503" s="76" t="s">
        <v>840</v>
      </c>
      <c r="F503" s="88"/>
      <c r="G503" s="77"/>
      <c r="H503" s="75" t="s">
        <v>235</v>
      </c>
      <c r="I503" s="78" t="s">
        <v>236</v>
      </c>
      <c r="J503" s="557"/>
      <c r="K503" s="558"/>
      <c r="L503" s="558"/>
      <c r="M503" s="558"/>
      <c r="N503" s="559"/>
    </row>
    <row r="504" spans="2:14" ht="12.95" hidden="1" customHeight="1" x14ac:dyDescent="0.2">
      <c r="B504" s="74" t="s">
        <v>804</v>
      </c>
      <c r="C504" s="75"/>
      <c r="D504" s="75" t="s">
        <v>841</v>
      </c>
      <c r="E504" s="76" t="s">
        <v>842</v>
      </c>
      <c r="F504" s="88"/>
      <c r="G504" s="77"/>
      <c r="H504" s="75" t="s">
        <v>235</v>
      </c>
      <c r="I504" s="78" t="s">
        <v>236</v>
      </c>
      <c r="J504" s="557"/>
      <c r="K504" s="558"/>
      <c r="L504" s="558"/>
      <c r="M504" s="558"/>
      <c r="N504" s="559"/>
    </row>
    <row r="505" spans="2:14" ht="12.95" hidden="1" customHeight="1" x14ac:dyDescent="0.2">
      <c r="B505" s="74" t="s">
        <v>804</v>
      </c>
      <c r="C505" s="75"/>
      <c r="D505" s="75" t="s">
        <v>827</v>
      </c>
      <c r="E505" s="76" t="s">
        <v>843</v>
      </c>
      <c r="F505" s="88"/>
      <c r="G505" s="77"/>
      <c r="H505" s="75" t="s">
        <v>235</v>
      </c>
      <c r="I505" s="78" t="s">
        <v>235</v>
      </c>
      <c r="J505" s="557"/>
      <c r="K505" s="558"/>
      <c r="L505" s="558"/>
      <c r="M505" s="558"/>
      <c r="N505" s="559"/>
    </row>
    <row r="506" spans="2:14" ht="12.95" hidden="1" customHeight="1" x14ac:dyDescent="0.2">
      <c r="B506" s="74" t="s">
        <v>804</v>
      </c>
      <c r="C506" s="75"/>
      <c r="D506" s="75" t="s">
        <v>844</v>
      </c>
      <c r="E506" s="76" t="s">
        <v>845</v>
      </c>
      <c r="F506" s="88"/>
      <c r="G506" s="77"/>
      <c r="H506" s="75" t="s">
        <v>235</v>
      </c>
      <c r="I506" s="78" t="s">
        <v>235</v>
      </c>
      <c r="J506" s="557"/>
      <c r="K506" s="558"/>
      <c r="L506" s="558"/>
      <c r="M506" s="558"/>
      <c r="N506" s="559"/>
    </row>
    <row r="507" spans="2:14" ht="12.95" hidden="1" customHeight="1" x14ac:dyDescent="0.2">
      <c r="B507" s="74" t="s">
        <v>804</v>
      </c>
      <c r="C507" s="75"/>
      <c r="D507" s="75" t="s">
        <v>846</v>
      </c>
      <c r="E507" s="76" t="s">
        <v>847</v>
      </c>
      <c r="F507" s="88"/>
      <c r="G507" s="77"/>
      <c r="H507" s="75" t="s">
        <v>235</v>
      </c>
      <c r="I507" s="78" t="s">
        <v>235</v>
      </c>
      <c r="J507" s="557"/>
      <c r="K507" s="558"/>
      <c r="L507" s="558"/>
      <c r="M507" s="558"/>
      <c r="N507" s="559"/>
    </row>
    <row r="508" spans="2:14" ht="12.95" hidden="1" customHeight="1" x14ac:dyDescent="0.2">
      <c r="B508" s="74" t="s">
        <v>804</v>
      </c>
      <c r="C508" s="75"/>
      <c r="D508" s="75" t="s">
        <v>846</v>
      </c>
      <c r="E508" s="76" t="s">
        <v>848</v>
      </c>
      <c r="F508" s="88"/>
      <c r="G508" s="77"/>
      <c r="H508" s="75" t="s">
        <v>235</v>
      </c>
      <c r="I508" s="78" t="s">
        <v>235</v>
      </c>
      <c r="J508" s="557"/>
      <c r="K508" s="558"/>
      <c r="L508" s="558"/>
      <c r="M508" s="558"/>
      <c r="N508" s="559"/>
    </row>
    <row r="509" spans="2:14" ht="12.95" hidden="1" customHeight="1" x14ac:dyDescent="0.2">
      <c r="B509" s="74" t="s">
        <v>817</v>
      </c>
      <c r="C509" s="75"/>
      <c r="D509" s="75" t="s">
        <v>849</v>
      </c>
      <c r="E509" s="76" t="s">
        <v>850</v>
      </c>
      <c r="F509" s="88"/>
      <c r="G509" s="77"/>
      <c r="H509" s="75" t="s">
        <v>235</v>
      </c>
      <c r="I509" s="78" t="s">
        <v>236</v>
      </c>
      <c r="J509" s="557"/>
      <c r="K509" s="558"/>
      <c r="L509" s="558"/>
      <c r="M509" s="558"/>
      <c r="N509" s="559"/>
    </row>
    <row r="510" spans="2:14" ht="12.95" hidden="1" customHeight="1" x14ac:dyDescent="0.2">
      <c r="B510" s="74" t="s">
        <v>817</v>
      </c>
      <c r="C510" s="75"/>
      <c r="D510" s="75" t="s">
        <v>851</v>
      </c>
      <c r="E510" s="76" t="s">
        <v>852</v>
      </c>
      <c r="F510" s="88"/>
      <c r="G510" s="77"/>
      <c r="H510" s="75" t="s">
        <v>235</v>
      </c>
      <c r="I510" s="78" t="s">
        <v>235</v>
      </c>
      <c r="J510" s="557"/>
      <c r="K510" s="558"/>
      <c r="L510" s="558"/>
      <c r="M510" s="558"/>
      <c r="N510" s="559"/>
    </row>
    <row r="511" spans="2:14" ht="12.95" hidden="1" customHeight="1" x14ac:dyDescent="0.2">
      <c r="B511" s="74" t="s">
        <v>817</v>
      </c>
      <c r="C511" s="75"/>
      <c r="D511" s="75" t="s">
        <v>849</v>
      </c>
      <c r="E511" s="76" t="s">
        <v>853</v>
      </c>
      <c r="F511" s="88"/>
      <c r="G511" s="77"/>
      <c r="H511" s="75" t="s">
        <v>235</v>
      </c>
      <c r="I511" s="78" t="s">
        <v>236</v>
      </c>
      <c r="J511" s="557"/>
      <c r="K511" s="558"/>
      <c r="L511" s="558"/>
      <c r="M511" s="558"/>
      <c r="N511" s="559"/>
    </row>
    <row r="512" spans="2:14" ht="12.95" hidden="1" customHeight="1" x14ac:dyDescent="0.2">
      <c r="B512" s="74" t="s">
        <v>817</v>
      </c>
      <c r="C512" s="75"/>
      <c r="D512" s="75" t="s">
        <v>851</v>
      </c>
      <c r="E512" s="76" t="s">
        <v>854</v>
      </c>
      <c r="F512" s="88"/>
      <c r="G512" s="77"/>
      <c r="H512" s="75" t="s">
        <v>235</v>
      </c>
      <c r="I512" s="78" t="s">
        <v>235</v>
      </c>
      <c r="J512" s="557"/>
      <c r="K512" s="558"/>
      <c r="L512" s="558"/>
      <c r="M512" s="558"/>
      <c r="N512" s="559"/>
    </row>
    <row r="513" spans="2:14" ht="12.95" hidden="1" customHeight="1" x14ac:dyDescent="0.2">
      <c r="B513" s="74" t="s">
        <v>804</v>
      </c>
      <c r="C513" s="75"/>
      <c r="D513" s="75" t="s">
        <v>855</v>
      </c>
      <c r="E513" s="76" t="s">
        <v>856</v>
      </c>
      <c r="F513" s="88"/>
      <c r="G513" s="77"/>
      <c r="H513" s="75" t="s">
        <v>235</v>
      </c>
      <c r="I513" s="78" t="s">
        <v>236</v>
      </c>
      <c r="J513" s="557"/>
      <c r="K513" s="558"/>
      <c r="L513" s="558"/>
      <c r="M513" s="558"/>
      <c r="N513" s="559"/>
    </row>
    <row r="514" spans="2:14" ht="12.95" hidden="1" customHeight="1" x14ac:dyDescent="0.2">
      <c r="B514" s="74" t="s">
        <v>804</v>
      </c>
      <c r="C514" s="75"/>
      <c r="D514" s="75" t="s">
        <v>857</v>
      </c>
      <c r="E514" s="76" t="s">
        <v>858</v>
      </c>
      <c r="F514" s="88"/>
      <c r="G514" s="77"/>
      <c r="H514" s="75" t="s">
        <v>235</v>
      </c>
      <c r="I514" s="78" t="s">
        <v>235</v>
      </c>
      <c r="J514" s="557"/>
      <c r="K514" s="558"/>
      <c r="L514" s="558"/>
      <c r="M514" s="558"/>
      <c r="N514" s="559"/>
    </row>
    <row r="515" spans="2:14" ht="12.95" hidden="1" customHeight="1" x14ac:dyDescent="0.2">
      <c r="B515" s="74" t="s">
        <v>804</v>
      </c>
      <c r="C515" s="75"/>
      <c r="D515" s="75" t="s">
        <v>859</v>
      </c>
      <c r="E515" s="76" t="s">
        <v>860</v>
      </c>
      <c r="F515" s="88"/>
      <c r="G515" s="77"/>
      <c r="H515" s="75" t="s">
        <v>236</v>
      </c>
      <c r="I515" s="78" t="s">
        <v>236</v>
      </c>
      <c r="J515" s="557"/>
      <c r="K515" s="558"/>
      <c r="L515" s="558"/>
      <c r="M515" s="558"/>
      <c r="N515" s="559"/>
    </row>
    <row r="516" spans="2:14" ht="12.95" hidden="1" customHeight="1" x14ac:dyDescent="0.2">
      <c r="B516" s="74" t="s">
        <v>804</v>
      </c>
      <c r="C516" s="75"/>
      <c r="D516" s="75" t="s">
        <v>861</v>
      </c>
      <c r="E516" s="76" t="s">
        <v>862</v>
      </c>
      <c r="F516" s="88"/>
      <c r="G516" s="77"/>
      <c r="H516" s="75" t="s">
        <v>235</v>
      </c>
      <c r="I516" s="78" t="s">
        <v>236</v>
      </c>
      <c r="J516" s="557"/>
      <c r="K516" s="558"/>
      <c r="L516" s="558"/>
      <c r="M516" s="558"/>
      <c r="N516" s="559"/>
    </row>
    <row r="517" spans="2:14" ht="12.95" hidden="1" customHeight="1" x14ac:dyDescent="0.2">
      <c r="B517" s="74" t="s">
        <v>804</v>
      </c>
      <c r="C517" s="75"/>
      <c r="D517" s="75" t="s">
        <v>863</v>
      </c>
      <c r="E517" s="76" t="s">
        <v>864</v>
      </c>
      <c r="F517" s="88"/>
      <c r="G517" s="77"/>
      <c r="H517" s="75" t="s">
        <v>235</v>
      </c>
      <c r="I517" s="78" t="s">
        <v>235</v>
      </c>
      <c r="J517" s="557"/>
      <c r="K517" s="558"/>
      <c r="L517" s="558"/>
      <c r="M517" s="558"/>
      <c r="N517" s="559"/>
    </row>
    <row r="518" spans="2:14" ht="12.95" hidden="1" customHeight="1" x14ac:dyDescent="0.2">
      <c r="B518" s="74" t="s">
        <v>804</v>
      </c>
      <c r="C518" s="75"/>
      <c r="D518" s="75" t="s">
        <v>865</v>
      </c>
      <c r="E518" s="76" t="s">
        <v>866</v>
      </c>
      <c r="F518" s="88"/>
      <c r="G518" s="77"/>
      <c r="H518" s="75" t="s">
        <v>236</v>
      </c>
      <c r="I518" s="78" t="s">
        <v>236</v>
      </c>
      <c r="J518" s="557"/>
      <c r="K518" s="558"/>
      <c r="L518" s="558"/>
      <c r="M518" s="558"/>
      <c r="N518" s="559"/>
    </row>
    <row r="519" spans="2:14" ht="12.95" hidden="1" customHeight="1" x14ac:dyDescent="0.2">
      <c r="B519" s="74" t="s">
        <v>804</v>
      </c>
      <c r="C519" s="75"/>
      <c r="D519" s="75" t="s">
        <v>861</v>
      </c>
      <c r="E519" s="76" t="s">
        <v>867</v>
      </c>
      <c r="F519" s="88"/>
      <c r="G519" s="77"/>
      <c r="H519" s="75" t="s">
        <v>235</v>
      </c>
      <c r="I519" s="78" t="s">
        <v>236</v>
      </c>
      <c r="J519" s="557"/>
      <c r="K519" s="558"/>
      <c r="L519" s="558"/>
      <c r="M519" s="558"/>
      <c r="N519" s="559"/>
    </row>
    <row r="520" spans="2:14" ht="12.95" hidden="1" customHeight="1" x14ac:dyDescent="0.2">
      <c r="B520" s="74" t="s">
        <v>804</v>
      </c>
      <c r="C520" s="75"/>
      <c r="D520" s="75" t="s">
        <v>863</v>
      </c>
      <c r="E520" s="76" t="s">
        <v>868</v>
      </c>
      <c r="F520" s="88"/>
      <c r="G520" s="77"/>
      <c r="H520" s="75" t="s">
        <v>235</v>
      </c>
      <c r="I520" s="78" t="s">
        <v>235</v>
      </c>
      <c r="J520" s="557"/>
      <c r="K520" s="558"/>
      <c r="L520" s="558"/>
      <c r="M520" s="558"/>
      <c r="N520" s="559"/>
    </row>
    <row r="521" spans="2:14" ht="12.95" hidden="1" customHeight="1" x14ac:dyDescent="0.2">
      <c r="B521" s="74" t="s">
        <v>804</v>
      </c>
      <c r="C521" s="75"/>
      <c r="D521" s="75" t="s">
        <v>865</v>
      </c>
      <c r="E521" s="76" t="s">
        <v>869</v>
      </c>
      <c r="F521" s="88"/>
      <c r="G521" s="77"/>
      <c r="H521" s="75" t="s">
        <v>236</v>
      </c>
      <c r="I521" s="78" t="s">
        <v>236</v>
      </c>
      <c r="J521" s="557"/>
      <c r="K521" s="558"/>
      <c r="L521" s="558"/>
      <c r="M521" s="558"/>
      <c r="N521" s="559"/>
    </row>
    <row r="522" spans="2:14" ht="12.95" hidden="1" customHeight="1" x14ac:dyDescent="0.2">
      <c r="B522" s="74" t="s">
        <v>804</v>
      </c>
      <c r="C522" s="75"/>
      <c r="D522" s="75" t="s">
        <v>841</v>
      </c>
      <c r="E522" s="76" t="s">
        <v>870</v>
      </c>
      <c r="F522" s="88"/>
      <c r="G522" s="77"/>
      <c r="H522" s="75" t="s">
        <v>235</v>
      </c>
      <c r="I522" s="78" t="s">
        <v>236</v>
      </c>
      <c r="J522" s="557"/>
      <c r="K522" s="558"/>
      <c r="L522" s="558"/>
      <c r="M522" s="558"/>
      <c r="N522" s="559"/>
    </row>
    <row r="523" spans="2:14" ht="12.95" hidden="1" customHeight="1" x14ac:dyDescent="0.2">
      <c r="B523" s="74" t="s">
        <v>804</v>
      </c>
      <c r="C523" s="75"/>
      <c r="D523" s="75" t="s">
        <v>827</v>
      </c>
      <c r="E523" s="76" t="s">
        <v>871</v>
      </c>
      <c r="F523" s="88"/>
      <c r="G523" s="77"/>
      <c r="H523" s="75" t="s">
        <v>235</v>
      </c>
      <c r="I523" s="78" t="s">
        <v>235</v>
      </c>
      <c r="J523" s="557"/>
      <c r="K523" s="558"/>
      <c r="L523" s="558"/>
      <c r="M523" s="558"/>
      <c r="N523" s="559"/>
    </row>
    <row r="524" spans="2:14" ht="12.95" hidden="1" customHeight="1" x14ac:dyDescent="0.2">
      <c r="B524" s="74" t="s">
        <v>804</v>
      </c>
      <c r="C524" s="75"/>
      <c r="D524" s="75" t="s">
        <v>872</v>
      </c>
      <c r="E524" s="76" t="s">
        <v>873</v>
      </c>
      <c r="F524" s="88"/>
      <c r="G524" s="77"/>
      <c r="H524" s="75" t="s">
        <v>236</v>
      </c>
      <c r="I524" s="78" t="s">
        <v>236</v>
      </c>
      <c r="J524" s="557"/>
      <c r="K524" s="558"/>
      <c r="L524" s="558"/>
      <c r="M524" s="558"/>
      <c r="N524" s="559"/>
    </row>
    <row r="525" spans="2:14" ht="12.95" hidden="1" customHeight="1" x14ac:dyDescent="0.2">
      <c r="B525" s="74" t="s">
        <v>804</v>
      </c>
      <c r="C525" s="75"/>
      <c r="D525" s="75" t="s">
        <v>861</v>
      </c>
      <c r="E525" s="76" t="s">
        <v>874</v>
      </c>
      <c r="F525" s="88"/>
      <c r="G525" s="77"/>
      <c r="H525" s="75" t="s">
        <v>235</v>
      </c>
      <c r="I525" s="78" t="s">
        <v>236</v>
      </c>
      <c r="J525" s="557"/>
      <c r="K525" s="558"/>
      <c r="L525" s="558"/>
      <c r="M525" s="558"/>
      <c r="N525" s="559"/>
    </row>
    <row r="526" spans="2:14" ht="12.95" hidden="1" customHeight="1" x14ac:dyDescent="0.2">
      <c r="B526" s="74" t="s">
        <v>804</v>
      </c>
      <c r="C526" s="75"/>
      <c r="D526" s="75" t="s">
        <v>863</v>
      </c>
      <c r="E526" s="76" t="s">
        <v>875</v>
      </c>
      <c r="F526" s="88"/>
      <c r="G526" s="77"/>
      <c r="H526" s="75" t="s">
        <v>235</v>
      </c>
      <c r="I526" s="78" t="s">
        <v>235</v>
      </c>
      <c r="J526" s="557"/>
      <c r="K526" s="558"/>
      <c r="L526" s="558"/>
      <c r="M526" s="558"/>
      <c r="N526" s="559"/>
    </row>
    <row r="527" spans="2:14" ht="12.95" hidden="1" customHeight="1" x14ac:dyDescent="0.2">
      <c r="B527" s="74" t="s">
        <v>804</v>
      </c>
      <c r="C527" s="75"/>
      <c r="D527" s="75" t="s">
        <v>865</v>
      </c>
      <c r="E527" s="76" t="s">
        <v>876</v>
      </c>
      <c r="F527" s="88"/>
      <c r="G527" s="77"/>
      <c r="H527" s="75" t="s">
        <v>236</v>
      </c>
      <c r="I527" s="78" t="s">
        <v>236</v>
      </c>
      <c r="J527" s="557"/>
      <c r="K527" s="558"/>
      <c r="L527" s="558"/>
      <c r="M527" s="558"/>
      <c r="N527" s="559"/>
    </row>
    <row r="528" spans="2:14" ht="12.95" hidden="1" customHeight="1" x14ac:dyDescent="0.2">
      <c r="B528" s="74" t="s">
        <v>804</v>
      </c>
      <c r="C528" s="75"/>
      <c r="D528" s="75" t="s">
        <v>861</v>
      </c>
      <c r="E528" s="76" t="s">
        <v>877</v>
      </c>
      <c r="F528" s="88"/>
      <c r="G528" s="77"/>
      <c r="H528" s="75" t="s">
        <v>235</v>
      </c>
      <c r="I528" s="78" t="s">
        <v>236</v>
      </c>
      <c r="J528" s="557"/>
      <c r="K528" s="558"/>
      <c r="L528" s="558"/>
      <c r="M528" s="558"/>
      <c r="N528" s="559"/>
    </row>
    <row r="529" spans="2:14" ht="12.95" hidden="1" customHeight="1" x14ac:dyDescent="0.2">
      <c r="B529" s="74" t="s">
        <v>804</v>
      </c>
      <c r="C529" s="75"/>
      <c r="D529" s="75" t="s">
        <v>863</v>
      </c>
      <c r="E529" s="76" t="s">
        <v>878</v>
      </c>
      <c r="F529" s="88"/>
      <c r="G529" s="77"/>
      <c r="H529" s="75" t="s">
        <v>235</v>
      </c>
      <c r="I529" s="78" t="s">
        <v>235</v>
      </c>
      <c r="J529" s="557"/>
      <c r="K529" s="558"/>
      <c r="L529" s="558"/>
      <c r="M529" s="558"/>
      <c r="N529" s="559"/>
    </row>
    <row r="530" spans="2:14" ht="12.95" hidden="1" customHeight="1" x14ac:dyDescent="0.2">
      <c r="B530" s="74" t="s">
        <v>804</v>
      </c>
      <c r="C530" s="75"/>
      <c r="D530" s="75" t="s">
        <v>865</v>
      </c>
      <c r="E530" s="76" t="s">
        <v>879</v>
      </c>
      <c r="F530" s="88"/>
      <c r="G530" s="77"/>
      <c r="H530" s="75" t="s">
        <v>236</v>
      </c>
      <c r="I530" s="78" t="s">
        <v>236</v>
      </c>
      <c r="J530" s="557"/>
      <c r="K530" s="558"/>
      <c r="L530" s="558"/>
      <c r="M530" s="558"/>
      <c r="N530" s="559"/>
    </row>
    <row r="531" spans="2:14" ht="12.95" hidden="1" customHeight="1" x14ac:dyDescent="0.2">
      <c r="B531" s="74" t="s">
        <v>804</v>
      </c>
      <c r="C531" s="75"/>
      <c r="D531" s="75" t="s">
        <v>880</v>
      </c>
      <c r="E531" s="76" t="s">
        <v>881</v>
      </c>
      <c r="F531" s="88"/>
      <c r="G531" s="77"/>
      <c r="H531" s="75" t="s">
        <v>235</v>
      </c>
      <c r="I531" s="78" t="s">
        <v>236</v>
      </c>
      <c r="J531" s="557"/>
      <c r="K531" s="558"/>
      <c r="L531" s="558"/>
      <c r="M531" s="558"/>
      <c r="N531" s="559"/>
    </row>
    <row r="532" spans="2:14" ht="12.95" hidden="1" customHeight="1" x14ac:dyDescent="0.2">
      <c r="B532" s="74" t="s">
        <v>804</v>
      </c>
      <c r="C532" s="75"/>
      <c r="D532" s="75" t="s">
        <v>882</v>
      </c>
      <c r="E532" s="76" t="s">
        <v>883</v>
      </c>
      <c r="F532" s="88"/>
      <c r="G532" s="77"/>
      <c r="H532" s="75" t="s">
        <v>235</v>
      </c>
      <c r="I532" s="78" t="s">
        <v>235</v>
      </c>
      <c r="J532" s="557"/>
      <c r="K532" s="558"/>
      <c r="L532" s="558"/>
      <c r="M532" s="558"/>
      <c r="N532" s="559"/>
    </row>
    <row r="533" spans="2:14" ht="12.95" hidden="1" customHeight="1" x14ac:dyDescent="0.2">
      <c r="B533" s="74" t="s">
        <v>804</v>
      </c>
      <c r="C533" s="75"/>
      <c r="D533" s="75" t="s">
        <v>884</v>
      </c>
      <c r="E533" s="76" t="s">
        <v>885</v>
      </c>
      <c r="F533" s="88"/>
      <c r="G533" s="77"/>
      <c r="H533" s="75" t="s">
        <v>236</v>
      </c>
      <c r="I533" s="78" t="s">
        <v>236</v>
      </c>
      <c r="J533" s="557"/>
      <c r="K533" s="558"/>
      <c r="L533" s="558"/>
      <c r="M533" s="558"/>
      <c r="N533" s="559"/>
    </row>
    <row r="534" spans="2:14" ht="12.95" hidden="1" customHeight="1" x14ac:dyDescent="0.2">
      <c r="B534" s="74" t="s">
        <v>804</v>
      </c>
      <c r="C534" s="75"/>
      <c r="D534" s="75" t="s">
        <v>855</v>
      </c>
      <c r="E534" s="76" t="s">
        <v>886</v>
      </c>
      <c r="F534" s="88"/>
      <c r="G534" s="77"/>
      <c r="H534" s="75" t="s">
        <v>235</v>
      </c>
      <c r="I534" s="78" t="s">
        <v>236</v>
      </c>
      <c r="J534" s="557"/>
      <c r="K534" s="558"/>
      <c r="L534" s="558"/>
      <c r="M534" s="558"/>
      <c r="N534" s="559"/>
    </row>
    <row r="535" spans="2:14" ht="12.95" hidden="1" customHeight="1" x14ac:dyDescent="0.2">
      <c r="B535" s="74" t="s">
        <v>804</v>
      </c>
      <c r="C535" s="75"/>
      <c r="D535" s="75" t="s">
        <v>857</v>
      </c>
      <c r="E535" s="76" t="s">
        <v>887</v>
      </c>
      <c r="F535" s="88"/>
      <c r="G535" s="77"/>
      <c r="H535" s="75" t="s">
        <v>235</v>
      </c>
      <c r="I535" s="78" t="s">
        <v>235</v>
      </c>
      <c r="J535" s="557"/>
      <c r="K535" s="558"/>
      <c r="L535" s="558"/>
      <c r="M535" s="558"/>
      <c r="N535" s="559"/>
    </row>
    <row r="536" spans="2:14" ht="12.95" hidden="1" customHeight="1" x14ac:dyDescent="0.2">
      <c r="B536" s="74" t="s">
        <v>804</v>
      </c>
      <c r="C536" s="75"/>
      <c r="D536" s="75" t="s">
        <v>859</v>
      </c>
      <c r="E536" s="76" t="s">
        <v>888</v>
      </c>
      <c r="F536" s="88"/>
      <c r="G536" s="77"/>
      <c r="H536" s="75" t="s">
        <v>236</v>
      </c>
      <c r="I536" s="78" t="s">
        <v>236</v>
      </c>
      <c r="J536" s="557"/>
      <c r="K536" s="558"/>
      <c r="L536" s="558"/>
      <c r="M536" s="558"/>
      <c r="N536" s="559"/>
    </row>
    <row r="537" spans="2:14" ht="12.95" hidden="1" customHeight="1" x14ac:dyDescent="0.2">
      <c r="B537" s="74" t="s">
        <v>804</v>
      </c>
      <c r="C537" s="75"/>
      <c r="D537" s="75" t="s">
        <v>861</v>
      </c>
      <c r="E537" s="76" t="s">
        <v>889</v>
      </c>
      <c r="F537" s="88"/>
      <c r="G537" s="77"/>
      <c r="H537" s="75" t="s">
        <v>235</v>
      </c>
      <c r="I537" s="78" t="s">
        <v>236</v>
      </c>
      <c r="J537" s="557"/>
      <c r="K537" s="558"/>
      <c r="L537" s="558"/>
      <c r="M537" s="558"/>
      <c r="N537" s="559"/>
    </row>
    <row r="538" spans="2:14" ht="12.95" hidden="1" customHeight="1" x14ac:dyDescent="0.2">
      <c r="B538" s="74" t="s">
        <v>804</v>
      </c>
      <c r="C538" s="75"/>
      <c r="D538" s="75" t="s">
        <v>863</v>
      </c>
      <c r="E538" s="76" t="s">
        <v>890</v>
      </c>
      <c r="F538" s="88"/>
      <c r="G538" s="77"/>
      <c r="H538" s="75" t="s">
        <v>235</v>
      </c>
      <c r="I538" s="78" t="s">
        <v>235</v>
      </c>
      <c r="J538" s="557"/>
      <c r="K538" s="558"/>
      <c r="L538" s="558"/>
      <c r="M538" s="558"/>
      <c r="N538" s="559"/>
    </row>
    <row r="539" spans="2:14" ht="12.95" hidden="1" customHeight="1" x14ac:dyDescent="0.2">
      <c r="B539" s="74" t="s">
        <v>804</v>
      </c>
      <c r="C539" s="75"/>
      <c r="D539" s="75" t="s">
        <v>865</v>
      </c>
      <c r="E539" s="76" t="s">
        <v>891</v>
      </c>
      <c r="F539" s="88"/>
      <c r="G539" s="77"/>
      <c r="H539" s="75" t="s">
        <v>236</v>
      </c>
      <c r="I539" s="78" t="s">
        <v>236</v>
      </c>
      <c r="J539" s="557"/>
      <c r="K539" s="558"/>
      <c r="L539" s="558"/>
      <c r="M539" s="558"/>
      <c r="N539" s="559"/>
    </row>
    <row r="540" spans="2:14" ht="12.95" hidden="1" customHeight="1" x14ac:dyDescent="0.2">
      <c r="B540" s="74" t="s">
        <v>804</v>
      </c>
      <c r="C540" s="75"/>
      <c r="D540" s="75" t="s">
        <v>861</v>
      </c>
      <c r="E540" s="76" t="s">
        <v>892</v>
      </c>
      <c r="F540" s="88"/>
      <c r="G540" s="77"/>
      <c r="H540" s="75" t="s">
        <v>235</v>
      </c>
      <c r="I540" s="78" t="s">
        <v>236</v>
      </c>
      <c r="J540" s="557"/>
      <c r="K540" s="558"/>
      <c r="L540" s="558"/>
      <c r="M540" s="558"/>
      <c r="N540" s="559"/>
    </row>
    <row r="541" spans="2:14" ht="12.95" hidden="1" customHeight="1" x14ac:dyDescent="0.2">
      <c r="B541" s="74" t="s">
        <v>804</v>
      </c>
      <c r="C541" s="75"/>
      <c r="D541" s="75" t="s">
        <v>863</v>
      </c>
      <c r="E541" s="76" t="s">
        <v>893</v>
      </c>
      <c r="F541" s="88"/>
      <c r="G541" s="77"/>
      <c r="H541" s="75" t="s">
        <v>235</v>
      </c>
      <c r="I541" s="78" t="s">
        <v>235</v>
      </c>
      <c r="J541" s="557"/>
      <c r="K541" s="558"/>
      <c r="L541" s="558"/>
      <c r="M541" s="558"/>
      <c r="N541" s="559"/>
    </row>
    <row r="542" spans="2:14" ht="12.95" hidden="1" customHeight="1" x14ac:dyDescent="0.2">
      <c r="B542" s="74" t="s">
        <v>804</v>
      </c>
      <c r="C542" s="75"/>
      <c r="D542" s="75" t="s">
        <v>865</v>
      </c>
      <c r="E542" s="76" t="s">
        <v>894</v>
      </c>
      <c r="F542" s="88"/>
      <c r="G542" s="77"/>
      <c r="H542" s="75" t="s">
        <v>236</v>
      </c>
      <c r="I542" s="78" t="s">
        <v>236</v>
      </c>
      <c r="J542" s="557"/>
      <c r="K542" s="558"/>
      <c r="L542" s="558"/>
      <c r="M542" s="558"/>
      <c r="N542" s="559"/>
    </row>
    <row r="543" spans="2:14" ht="12.95" hidden="1" customHeight="1" x14ac:dyDescent="0.2">
      <c r="B543" s="74" t="s">
        <v>804</v>
      </c>
      <c r="C543" s="75"/>
      <c r="D543" s="75" t="s">
        <v>880</v>
      </c>
      <c r="E543" s="76" t="s">
        <v>895</v>
      </c>
      <c r="F543" s="88"/>
      <c r="G543" s="77"/>
      <c r="H543" s="75" t="s">
        <v>235</v>
      </c>
      <c r="I543" s="78" t="s">
        <v>236</v>
      </c>
      <c r="J543" s="557"/>
      <c r="K543" s="558"/>
      <c r="L543" s="558"/>
      <c r="M543" s="558"/>
      <c r="N543" s="559"/>
    </row>
    <row r="544" spans="2:14" ht="12.95" hidden="1" customHeight="1" x14ac:dyDescent="0.2">
      <c r="B544" s="74" t="s">
        <v>804</v>
      </c>
      <c r="C544" s="75"/>
      <c r="D544" s="75" t="s">
        <v>882</v>
      </c>
      <c r="E544" s="76" t="s">
        <v>896</v>
      </c>
      <c r="F544" s="88"/>
      <c r="G544" s="77"/>
      <c r="H544" s="75" t="s">
        <v>235</v>
      </c>
      <c r="I544" s="78" t="s">
        <v>235</v>
      </c>
      <c r="J544" s="557"/>
      <c r="K544" s="558"/>
      <c r="L544" s="558"/>
      <c r="M544" s="558"/>
      <c r="N544" s="559"/>
    </row>
    <row r="545" spans="2:14" ht="12.95" hidden="1" customHeight="1" x14ac:dyDescent="0.2">
      <c r="B545" s="74" t="s">
        <v>804</v>
      </c>
      <c r="C545" s="75"/>
      <c r="D545" s="75" t="s">
        <v>884</v>
      </c>
      <c r="E545" s="76" t="s">
        <v>897</v>
      </c>
      <c r="F545" s="88"/>
      <c r="G545" s="77"/>
      <c r="H545" s="75" t="s">
        <v>236</v>
      </c>
      <c r="I545" s="78" t="s">
        <v>236</v>
      </c>
      <c r="J545" s="557"/>
      <c r="K545" s="558"/>
      <c r="L545" s="558"/>
      <c r="M545" s="558"/>
      <c r="N545" s="559"/>
    </row>
    <row r="546" spans="2:14" ht="12.95" hidden="1" customHeight="1" x14ac:dyDescent="0.2">
      <c r="B546" s="74" t="s">
        <v>804</v>
      </c>
      <c r="C546" s="75"/>
      <c r="D546" s="75" t="s">
        <v>861</v>
      </c>
      <c r="E546" s="76" t="s">
        <v>898</v>
      </c>
      <c r="F546" s="88"/>
      <c r="G546" s="77"/>
      <c r="H546" s="75" t="s">
        <v>235</v>
      </c>
      <c r="I546" s="78" t="s">
        <v>236</v>
      </c>
      <c r="J546" s="557"/>
      <c r="K546" s="558"/>
      <c r="L546" s="558"/>
      <c r="M546" s="558"/>
      <c r="N546" s="559"/>
    </row>
    <row r="547" spans="2:14" ht="12.95" hidden="1" customHeight="1" x14ac:dyDescent="0.2">
      <c r="B547" s="74" t="s">
        <v>804</v>
      </c>
      <c r="C547" s="75"/>
      <c r="D547" s="75" t="s">
        <v>863</v>
      </c>
      <c r="E547" s="76" t="s">
        <v>899</v>
      </c>
      <c r="F547" s="88"/>
      <c r="G547" s="77"/>
      <c r="H547" s="75" t="s">
        <v>235</v>
      </c>
      <c r="I547" s="78" t="s">
        <v>235</v>
      </c>
      <c r="J547" s="557"/>
      <c r="K547" s="558"/>
      <c r="L547" s="558"/>
      <c r="M547" s="558"/>
      <c r="N547" s="559"/>
    </row>
    <row r="548" spans="2:14" ht="12.95" hidden="1" customHeight="1" x14ac:dyDescent="0.2">
      <c r="B548" s="74" t="s">
        <v>804</v>
      </c>
      <c r="C548" s="75"/>
      <c r="D548" s="75" t="s">
        <v>865</v>
      </c>
      <c r="E548" s="76" t="s">
        <v>900</v>
      </c>
      <c r="F548" s="88"/>
      <c r="G548" s="77"/>
      <c r="H548" s="75" t="s">
        <v>236</v>
      </c>
      <c r="I548" s="78" t="s">
        <v>236</v>
      </c>
      <c r="J548" s="557"/>
      <c r="K548" s="558"/>
      <c r="L548" s="558"/>
      <c r="M548" s="558"/>
      <c r="N548" s="559"/>
    </row>
    <row r="549" spans="2:14" ht="12.95" hidden="1" customHeight="1" x14ac:dyDescent="0.2">
      <c r="B549" s="74" t="s">
        <v>804</v>
      </c>
      <c r="C549" s="75"/>
      <c r="D549" s="75" t="s">
        <v>861</v>
      </c>
      <c r="E549" s="76" t="s">
        <v>901</v>
      </c>
      <c r="F549" s="88"/>
      <c r="G549" s="77"/>
      <c r="H549" s="75" t="s">
        <v>235</v>
      </c>
      <c r="I549" s="78" t="s">
        <v>236</v>
      </c>
      <c r="J549" s="557"/>
      <c r="K549" s="558"/>
      <c r="L549" s="558"/>
      <c r="M549" s="558"/>
      <c r="N549" s="559"/>
    </row>
    <row r="550" spans="2:14" ht="12.95" hidden="1" customHeight="1" x14ac:dyDescent="0.2">
      <c r="B550" s="74" t="s">
        <v>804</v>
      </c>
      <c r="C550" s="75"/>
      <c r="D550" s="75" t="s">
        <v>863</v>
      </c>
      <c r="E550" s="76" t="s">
        <v>902</v>
      </c>
      <c r="F550" s="88"/>
      <c r="G550" s="77"/>
      <c r="H550" s="75" t="s">
        <v>235</v>
      </c>
      <c r="I550" s="78" t="s">
        <v>235</v>
      </c>
      <c r="J550" s="557"/>
      <c r="K550" s="558"/>
      <c r="L550" s="558"/>
      <c r="M550" s="558"/>
      <c r="N550" s="559"/>
    </row>
    <row r="551" spans="2:14" ht="12.95" hidden="1" customHeight="1" x14ac:dyDescent="0.2">
      <c r="B551" s="74" t="s">
        <v>804</v>
      </c>
      <c r="C551" s="75"/>
      <c r="D551" s="75" t="s">
        <v>865</v>
      </c>
      <c r="E551" s="76" t="s">
        <v>903</v>
      </c>
      <c r="F551" s="88"/>
      <c r="G551" s="77"/>
      <c r="H551" s="75" t="s">
        <v>236</v>
      </c>
      <c r="I551" s="78" t="s">
        <v>236</v>
      </c>
      <c r="J551" s="557"/>
      <c r="K551" s="558"/>
      <c r="L551" s="558"/>
      <c r="M551" s="558"/>
      <c r="N551" s="559"/>
    </row>
    <row r="552" spans="2:14" ht="12.95" hidden="1" customHeight="1" x14ac:dyDescent="0.2">
      <c r="B552" s="74" t="s">
        <v>804</v>
      </c>
      <c r="C552" s="75"/>
      <c r="D552" s="75" t="s">
        <v>904</v>
      </c>
      <c r="E552" s="76" t="s">
        <v>905</v>
      </c>
      <c r="F552" s="88"/>
      <c r="G552" s="77"/>
      <c r="H552" s="75" t="s">
        <v>235</v>
      </c>
      <c r="I552" s="78" t="s">
        <v>236</v>
      </c>
      <c r="J552" s="557"/>
      <c r="K552" s="558"/>
      <c r="L552" s="558"/>
      <c r="M552" s="558"/>
      <c r="N552" s="559"/>
    </row>
    <row r="553" spans="2:14" ht="12.95" hidden="1" customHeight="1" x14ac:dyDescent="0.2">
      <c r="B553" s="74" t="s">
        <v>804</v>
      </c>
      <c r="C553" s="75"/>
      <c r="D553" s="75" t="s">
        <v>906</v>
      </c>
      <c r="E553" s="76" t="s">
        <v>907</v>
      </c>
      <c r="F553" s="88"/>
      <c r="G553" s="77"/>
      <c r="H553" s="75" t="s">
        <v>235</v>
      </c>
      <c r="I553" s="78" t="s">
        <v>235</v>
      </c>
      <c r="J553" s="557"/>
      <c r="K553" s="558"/>
      <c r="L553" s="558"/>
      <c r="M553" s="558"/>
      <c r="N553" s="559"/>
    </row>
    <row r="554" spans="2:14" ht="12.95" hidden="1" customHeight="1" x14ac:dyDescent="0.2">
      <c r="B554" s="74" t="s">
        <v>804</v>
      </c>
      <c r="C554" s="75"/>
      <c r="D554" s="75" t="s">
        <v>908</v>
      </c>
      <c r="E554" s="76" t="s">
        <v>909</v>
      </c>
      <c r="F554" s="88"/>
      <c r="G554" s="77"/>
      <c r="H554" s="75" t="s">
        <v>236</v>
      </c>
      <c r="I554" s="78" t="s">
        <v>236</v>
      </c>
      <c r="J554" s="557"/>
      <c r="K554" s="558"/>
      <c r="L554" s="558"/>
      <c r="M554" s="558"/>
      <c r="N554" s="559"/>
    </row>
    <row r="555" spans="2:14" ht="12.95" hidden="1" customHeight="1" x14ac:dyDescent="0.2">
      <c r="B555" s="74" t="s">
        <v>804</v>
      </c>
      <c r="C555" s="75"/>
      <c r="D555" s="75" t="s">
        <v>910</v>
      </c>
      <c r="E555" s="76" t="s">
        <v>911</v>
      </c>
      <c r="F555" s="88"/>
      <c r="G555" s="77"/>
      <c r="H555" s="75" t="s">
        <v>235</v>
      </c>
      <c r="I555" s="78" t="s">
        <v>236</v>
      </c>
      <c r="J555" s="557"/>
      <c r="K555" s="558"/>
      <c r="L555" s="558"/>
      <c r="M555" s="558"/>
      <c r="N555" s="559"/>
    </row>
    <row r="556" spans="2:14" ht="12.95" hidden="1" customHeight="1" x14ac:dyDescent="0.2">
      <c r="B556" s="74" t="s">
        <v>804</v>
      </c>
      <c r="C556" s="75"/>
      <c r="D556" s="75" t="s">
        <v>912</v>
      </c>
      <c r="E556" s="76" t="s">
        <v>913</v>
      </c>
      <c r="F556" s="88"/>
      <c r="G556" s="77"/>
      <c r="H556" s="75" t="s">
        <v>235</v>
      </c>
      <c r="I556" s="78" t="s">
        <v>235</v>
      </c>
      <c r="J556" s="557"/>
      <c r="K556" s="558"/>
      <c r="L556" s="558"/>
      <c r="M556" s="558"/>
      <c r="N556" s="559"/>
    </row>
    <row r="557" spans="2:14" ht="12.95" hidden="1" customHeight="1" x14ac:dyDescent="0.2">
      <c r="B557" s="74" t="s">
        <v>804</v>
      </c>
      <c r="C557" s="75"/>
      <c r="D557" s="75" t="s">
        <v>914</v>
      </c>
      <c r="E557" s="76" t="s">
        <v>915</v>
      </c>
      <c r="F557" s="88"/>
      <c r="G557" s="77"/>
      <c r="H557" s="75" t="s">
        <v>236</v>
      </c>
      <c r="I557" s="78" t="s">
        <v>236</v>
      </c>
      <c r="J557" s="557"/>
      <c r="K557" s="558"/>
      <c r="L557" s="558"/>
      <c r="M557" s="558"/>
      <c r="N557" s="559"/>
    </row>
    <row r="558" spans="2:14" ht="12.95" hidden="1" customHeight="1" x14ac:dyDescent="0.2">
      <c r="B558" s="74" t="s">
        <v>804</v>
      </c>
      <c r="C558" s="75"/>
      <c r="D558" s="75" t="s">
        <v>861</v>
      </c>
      <c r="E558" s="76" t="s">
        <v>916</v>
      </c>
      <c r="F558" s="88"/>
      <c r="G558" s="77"/>
      <c r="H558" s="75" t="s">
        <v>235</v>
      </c>
      <c r="I558" s="78" t="s">
        <v>236</v>
      </c>
      <c r="J558" s="557"/>
      <c r="K558" s="558"/>
      <c r="L558" s="558"/>
      <c r="M558" s="558"/>
      <c r="N558" s="559"/>
    </row>
    <row r="559" spans="2:14" ht="12.95" hidden="1" customHeight="1" x14ac:dyDescent="0.2">
      <c r="B559" s="74" t="s">
        <v>804</v>
      </c>
      <c r="C559" s="75"/>
      <c r="D559" s="75" t="s">
        <v>863</v>
      </c>
      <c r="E559" s="76" t="s">
        <v>917</v>
      </c>
      <c r="F559" s="88"/>
      <c r="G559" s="77"/>
      <c r="H559" s="75" t="s">
        <v>235</v>
      </c>
      <c r="I559" s="78" t="s">
        <v>235</v>
      </c>
      <c r="J559" s="557"/>
      <c r="K559" s="558"/>
      <c r="L559" s="558"/>
      <c r="M559" s="558"/>
      <c r="N559" s="559"/>
    </row>
    <row r="560" spans="2:14" ht="12.95" hidden="1" customHeight="1" x14ac:dyDescent="0.2">
      <c r="B560" s="74" t="s">
        <v>804</v>
      </c>
      <c r="C560" s="75"/>
      <c r="D560" s="75" t="s">
        <v>865</v>
      </c>
      <c r="E560" s="76" t="s">
        <v>918</v>
      </c>
      <c r="F560" s="88"/>
      <c r="G560" s="77"/>
      <c r="H560" s="75" t="s">
        <v>236</v>
      </c>
      <c r="I560" s="78" t="s">
        <v>236</v>
      </c>
      <c r="J560" s="557"/>
      <c r="K560" s="558"/>
      <c r="L560" s="558"/>
      <c r="M560" s="558"/>
      <c r="N560" s="559"/>
    </row>
    <row r="561" spans="2:14" ht="12.95" hidden="1" customHeight="1" x14ac:dyDescent="0.2">
      <c r="B561" s="74" t="s">
        <v>804</v>
      </c>
      <c r="C561" s="75"/>
      <c r="D561" s="75" t="s">
        <v>861</v>
      </c>
      <c r="E561" s="76" t="s">
        <v>919</v>
      </c>
      <c r="F561" s="88"/>
      <c r="G561" s="77"/>
      <c r="H561" s="75" t="s">
        <v>235</v>
      </c>
      <c r="I561" s="78" t="s">
        <v>236</v>
      </c>
      <c r="J561" s="557"/>
      <c r="K561" s="558"/>
      <c r="L561" s="558"/>
      <c r="M561" s="558"/>
      <c r="N561" s="559"/>
    </row>
    <row r="562" spans="2:14" ht="12.95" hidden="1" customHeight="1" x14ac:dyDescent="0.2">
      <c r="B562" s="74" t="s">
        <v>804</v>
      </c>
      <c r="C562" s="75"/>
      <c r="D562" s="75" t="s">
        <v>863</v>
      </c>
      <c r="E562" s="76" t="s">
        <v>920</v>
      </c>
      <c r="F562" s="88"/>
      <c r="G562" s="77"/>
      <c r="H562" s="75" t="s">
        <v>235</v>
      </c>
      <c r="I562" s="78" t="s">
        <v>235</v>
      </c>
      <c r="J562" s="557"/>
      <c r="K562" s="558"/>
      <c r="L562" s="558"/>
      <c r="M562" s="558"/>
      <c r="N562" s="559"/>
    </row>
    <row r="563" spans="2:14" ht="12.95" hidden="1" customHeight="1" x14ac:dyDescent="0.2">
      <c r="B563" s="74" t="s">
        <v>804</v>
      </c>
      <c r="C563" s="75"/>
      <c r="D563" s="75" t="s">
        <v>865</v>
      </c>
      <c r="E563" s="76" t="s">
        <v>921</v>
      </c>
      <c r="F563" s="88"/>
      <c r="G563" s="77"/>
      <c r="H563" s="75" t="s">
        <v>236</v>
      </c>
      <c r="I563" s="78" t="s">
        <v>236</v>
      </c>
      <c r="J563" s="557"/>
      <c r="K563" s="558"/>
      <c r="L563" s="558"/>
      <c r="M563" s="558"/>
      <c r="N563" s="559"/>
    </row>
    <row r="564" spans="2:14" ht="12.95" hidden="1" customHeight="1" x14ac:dyDescent="0.2">
      <c r="B564" s="74" t="s">
        <v>804</v>
      </c>
      <c r="C564" s="75"/>
      <c r="D564" s="75" t="s">
        <v>861</v>
      </c>
      <c r="E564" s="76" t="s">
        <v>922</v>
      </c>
      <c r="F564" s="88"/>
      <c r="G564" s="77"/>
      <c r="H564" s="75" t="s">
        <v>235</v>
      </c>
      <c r="I564" s="78" t="s">
        <v>236</v>
      </c>
      <c r="J564" s="557"/>
      <c r="K564" s="558"/>
      <c r="L564" s="558"/>
      <c r="M564" s="558"/>
      <c r="N564" s="559"/>
    </row>
    <row r="565" spans="2:14" ht="12.95" hidden="1" customHeight="1" x14ac:dyDescent="0.2">
      <c r="B565" s="74" t="s">
        <v>804</v>
      </c>
      <c r="C565" s="75"/>
      <c r="D565" s="75" t="s">
        <v>863</v>
      </c>
      <c r="E565" s="76" t="s">
        <v>923</v>
      </c>
      <c r="F565" s="88"/>
      <c r="G565" s="77"/>
      <c r="H565" s="75" t="s">
        <v>235</v>
      </c>
      <c r="I565" s="78" t="s">
        <v>235</v>
      </c>
      <c r="J565" s="557"/>
      <c r="K565" s="558"/>
      <c r="L565" s="558"/>
      <c r="M565" s="558"/>
      <c r="N565" s="559"/>
    </row>
    <row r="566" spans="2:14" ht="12.95" hidden="1" customHeight="1" x14ac:dyDescent="0.2">
      <c r="B566" s="74" t="s">
        <v>804</v>
      </c>
      <c r="C566" s="75"/>
      <c r="D566" s="75" t="s">
        <v>865</v>
      </c>
      <c r="E566" s="76" t="s">
        <v>924</v>
      </c>
      <c r="F566" s="88"/>
      <c r="G566" s="77"/>
      <c r="H566" s="75" t="s">
        <v>236</v>
      </c>
      <c r="I566" s="78" t="s">
        <v>236</v>
      </c>
      <c r="J566" s="557"/>
      <c r="K566" s="558"/>
      <c r="L566" s="558"/>
      <c r="M566" s="558"/>
      <c r="N566" s="559"/>
    </row>
    <row r="567" spans="2:14" ht="12.95" hidden="1" customHeight="1" x14ac:dyDescent="0.2">
      <c r="B567" s="74" t="s">
        <v>804</v>
      </c>
      <c r="C567" s="75"/>
      <c r="D567" s="75" t="s">
        <v>861</v>
      </c>
      <c r="E567" s="76" t="s">
        <v>925</v>
      </c>
      <c r="F567" s="88"/>
      <c r="G567" s="77"/>
      <c r="H567" s="75" t="s">
        <v>235</v>
      </c>
      <c r="I567" s="78" t="s">
        <v>236</v>
      </c>
      <c r="J567" s="557"/>
      <c r="K567" s="558"/>
      <c r="L567" s="558"/>
      <c r="M567" s="558"/>
      <c r="N567" s="559"/>
    </row>
    <row r="568" spans="2:14" ht="12.95" hidden="1" customHeight="1" x14ac:dyDescent="0.2">
      <c r="B568" s="74" t="s">
        <v>804</v>
      </c>
      <c r="C568" s="75"/>
      <c r="D568" s="75" t="s">
        <v>863</v>
      </c>
      <c r="E568" s="76" t="s">
        <v>926</v>
      </c>
      <c r="F568" s="88"/>
      <c r="G568" s="77"/>
      <c r="H568" s="75" t="s">
        <v>235</v>
      </c>
      <c r="I568" s="78" t="s">
        <v>235</v>
      </c>
      <c r="J568" s="557"/>
      <c r="K568" s="558"/>
      <c r="L568" s="558"/>
      <c r="M568" s="558"/>
      <c r="N568" s="559"/>
    </row>
    <row r="569" spans="2:14" ht="12.95" hidden="1" customHeight="1" x14ac:dyDescent="0.2">
      <c r="B569" s="74" t="s">
        <v>804</v>
      </c>
      <c r="C569" s="75"/>
      <c r="D569" s="75" t="s">
        <v>865</v>
      </c>
      <c r="E569" s="76" t="s">
        <v>927</v>
      </c>
      <c r="F569" s="88"/>
      <c r="G569" s="77"/>
      <c r="H569" s="75" t="s">
        <v>236</v>
      </c>
      <c r="I569" s="78" t="s">
        <v>236</v>
      </c>
      <c r="J569" s="557"/>
      <c r="K569" s="558"/>
      <c r="L569" s="558"/>
      <c r="M569" s="558"/>
      <c r="N569" s="559"/>
    </row>
    <row r="570" spans="2:14" ht="12.95" hidden="1" customHeight="1" x14ac:dyDescent="0.2">
      <c r="B570" s="74" t="s">
        <v>804</v>
      </c>
      <c r="C570" s="75"/>
      <c r="D570" s="75" t="s">
        <v>880</v>
      </c>
      <c r="E570" s="76" t="s">
        <v>928</v>
      </c>
      <c r="F570" s="88"/>
      <c r="G570" s="77"/>
      <c r="H570" s="75" t="s">
        <v>235</v>
      </c>
      <c r="I570" s="78" t="s">
        <v>236</v>
      </c>
      <c r="J570" s="557"/>
      <c r="K570" s="558"/>
      <c r="L570" s="558"/>
      <c r="M570" s="558"/>
      <c r="N570" s="559"/>
    </row>
    <row r="571" spans="2:14" ht="12.95" hidden="1" customHeight="1" x14ac:dyDescent="0.2">
      <c r="B571" s="74" t="s">
        <v>804</v>
      </c>
      <c r="C571" s="75"/>
      <c r="D571" s="75" t="s">
        <v>882</v>
      </c>
      <c r="E571" s="76" t="s">
        <v>929</v>
      </c>
      <c r="F571" s="88"/>
      <c r="G571" s="77"/>
      <c r="H571" s="75" t="s">
        <v>235</v>
      </c>
      <c r="I571" s="78" t="s">
        <v>235</v>
      </c>
      <c r="J571" s="557"/>
      <c r="K571" s="558"/>
      <c r="L571" s="558"/>
      <c r="M571" s="558"/>
      <c r="N571" s="559"/>
    </row>
    <row r="572" spans="2:14" ht="12.95" hidden="1" customHeight="1" x14ac:dyDescent="0.2">
      <c r="B572" s="74" t="s">
        <v>804</v>
      </c>
      <c r="C572" s="75"/>
      <c r="D572" s="75" t="s">
        <v>884</v>
      </c>
      <c r="E572" s="76" t="s">
        <v>930</v>
      </c>
      <c r="F572" s="88"/>
      <c r="G572" s="77"/>
      <c r="H572" s="75" t="s">
        <v>236</v>
      </c>
      <c r="I572" s="78" t="s">
        <v>236</v>
      </c>
      <c r="J572" s="557"/>
      <c r="K572" s="558"/>
      <c r="L572" s="558"/>
      <c r="M572" s="558"/>
      <c r="N572" s="559"/>
    </row>
    <row r="573" spans="2:14" ht="12.95" hidden="1" customHeight="1" x14ac:dyDescent="0.2">
      <c r="B573" s="74" t="s">
        <v>804</v>
      </c>
      <c r="C573" s="75"/>
      <c r="D573" s="75" t="s">
        <v>855</v>
      </c>
      <c r="E573" s="76" t="s">
        <v>931</v>
      </c>
      <c r="F573" s="88"/>
      <c r="G573" s="77"/>
      <c r="H573" s="75" t="s">
        <v>235</v>
      </c>
      <c r="I573" s="78" t="s">
        <v>236</v>
      </c>
      <c r="J573" s="557"/>
      <c r="K573" s="558"/>
      <c r="L573" s="558"/>
      <c r="M573" s="558"/>
      <c r="N573" s="559"/>
    </row>
    <row r="574" spans="2:14" ht="12.95" hidden="1" customHeight="1" x14ac:dyDescent="0.2">
      <c r="B574" s="74" t="s">
        <v>804</v>
      </c>
      <c r="C574" s="75"/>
      <c r="D574" s="75" t="s">
        <v>857</v>
      </c>
      <c r="E574" s="76" t="s">
        <v>932</v>
      </c>
      <c r="F574" s="88"/>
      <c r="G574" s="77"/>
      <c r="H574" s="75" t="s">
        <v>235</v>
      </c>
      <c r="I574" s="78" t="s">
        <v>235</v>
      </c>
      <c r="J574" s="557"/>
      <c r="K574" s="558"/>
      <c r="L574" s="558"/>
      <c r="M574" s="558"/>
      <c r="N574" s="559"/>
    </row>
    <row r="575" spans="2:14" ht="12.95" hidden="1" customHeight="1" x14ac:dyDescent="0.2">
      <c r="B575" s="74" t="s">
        <v>804</v>
      </c>
      <c r="C575" s="75"/>
      <c r="D575" s="75" t="s">
        <v>859</v>
      </c>
      <c r="E575" s="76" t="s">
        <v>933</v>
      </c>
      <c r="F575" s="88"/>
      <c r="G575" s="77"/>
      <c r="H575" s="75" t="s">
        <v>236</v>
      </c>
      <c r="I575" s="78" t="s">
        <v>236</v>
      </c>
      <c r="J575" s="557"/>
      <c r="K575" s="558"/>
      <c r="L575" s="558"/>
      <c r="M575" s="558"/>
      <c r="N575" s="559"/>
    </row>
    <row r="576" spans="2:14" ht="12.95" hidden="1" customHeight="1" x14ac:dyDescent="0.2">
      <c r="B576" s="74" t="s">
        <v>804</v>
      </c>
      <c r="C576" s="75"/>
      <c r="D576" s="75" t="s">
        <v>855</v>
      </c>
      <c r="E576" s="76" t="s">
        <v>934</v>
      </c>
      <c r="F576" s="88"/>
      <c r="G576" s="77"/>
      <c r="H576" s="75" t="s">
        <v>235</v>
      </c>
      <c r="I576" s="78" t="s">
        <v>236</v>
      </c>
      <c r="J576" s="557"/>
      <c r="K576" s="558"/>
      <c r="L576" s="558"/>
      <c r="M576" s="558"/>
      <c r="N576" s="559"/>
    </row>
    <row r="577" spans="2:14" ht="12.95" hidden="1" customHeight="1" x14ac:dyDescent="0.2">
      <c r="B577" s="74" t="s">
        <v>804</v>
      </c>
      <c r="C577" s="75"/>
      <c r="D577" s="75" t="s">
        <v>857</v>
      </c>
      <c r="E577" s="76" t="s">
        <v>935</v>
      </c>
      <c r="F577" s="88"/>
      <c r="G577" s="77"/>
      <c r="H577" s="75" t="s">
        <v>235</v>
      </c>
      <c r="I577" s="78" t="s">
        <v>235</v>
      </c>
      <c r="J577" s="557"/>
      <c r="K577" s="558"/>
      <c r="L577" s="558"/>
      <c r="M577" s="558"/>
      <c r="N577" s="559"/>
    </row>
    <row r="578" spans="2:14" ht="12.95" hidden="1" customHeight="1" x14ac:dyDescent="0.2">
      <c r="B578" s="74" t="s">
        <v>804</v>
      </c>
      <c r="C578" s="75"/>
      <c r="D578" s="75" t="s">
        <v>859</v>
      </c>
      <c r="E578" s="76" t="s">
        <v>936</v>
      </c>
      <c r="F578" s="88"/>
      <c r="G578" s="77"/>
      <c r="H578" s="75" t="s">
        <v>236</v>
      </c>
      <c r="I578" s="78" t="s">
        <v>236</v>
      </c>
      <c r="J578" s="557"/>
      <c r="K578" s="558"/>
      <c r="L578" s="558"/>
      <c r="M578" s="558"/>
      <c r="N578" s="559"/>
    </row>
    <row r="579" spans="2:14" ht="12.95" hidden="1" customHeight="1" x14ac:dyDescent="0.2">
      <c r="B579" s="74" t="s">
        <v>804</v>
      </c>
      <c r="C579" s="75"/>
      <c r="D579" s="75" t="s">
        <v>855</v>
      </c>
      <c r="E579" s="76" t="s">
        <v>937</v>
      </c>
      <c r="F579" s="88"/>
      <c r="G579" s="77"/>
      <c r="H579" s="75" t="s">
        <v>235</v>
      </c>
      <c r="I579" s="78" t="s">
        <v>236</v>
      </c>
      <c r="J579" s="557"/>
      <c r="K579" s="558"/>
      <c r="L579" s="558"/>
      <c r="M579" s="558"/>
      <c r="N579" s="559"/>
    </row>
    <row r="580" spans="2:14" ht="12.95" hidden="1" customHeight="1" x14ac:dyDescent="0.2">
      <c r="B580" s="74" t="s">
        <v>804</v>
      </c>
      <c r="C580" s="75"/>
      <c r="D580" s="75" t="s">
        <v>857</v>
      </c>
      <c r="E580" s="76" t="s">
        <v>938</v>
      </c>
      <c r="F580" s="88"/>
      <c r="G580" s="77"/>
      <c r="H580" s="75" t="s">
        <v>235</v>
      </c>
      <c r="I580" s="78" t="s">
        <v>235</v>
      </c>
      <c r="J580" s="557"/>
      <c r="K580" s="558"/>
      <c r="L580" s="558"/>
      <c r="M580" s="558"/>
      <c r="N580" s="559"/>
    </row>
    <row r="581" spans="2:14" ht="12.95" hidden="1" customHeight="1" x14ac:dyDescent="0.2">
      <c r="B581" s="74" t="s">
        <v>804</v>
      </c>
      <c r="C581" s="75"/>
      <c r="D581" s="75" t="s">
        <v>859</v>
      </c>
      <c r="E581" s="76" t="s">
        <v>939</v>
      </c>
      <c r="F581" s="88"/>
      <c r="G581" s="77"/>
      <c r="H581" s="75" t="s">
        <v>236</v>
      </c>
      <c r="I581" s="78" t="s">
        <v>236</v>
      </c>
      <c r="J581" s="557"/>
      <c r="K581" s="558"/>
      <c r="L581" s="558"/>
      <c r="M581" s="558"/>
      <c r="N581" s="559"/>
    </row>
    <row r="582" spans="2:14" ht="12.95" hidden="1" customHeight="1" x14ac:dyDescent="0.2">
      <c r="B582" s="74" t="s">
        <v>804</v>
      </c>
      <c r="C582" s="75"/>
      <c r="D582" s="75" t="s">
        <v>940</v>
      </c>
      <c r="E582" s="76" t="s">
        <v>941</v>
      </c>
      <c r="F582" s="88"/>
      <c r="G582" s="77"/>
      <c r="H582" s="75" t="s">
        <v>235</v>
      </c>
      <c r="I582" s="78" t="s">
        <v>236</v>
      </c>
      <c r="J582" s="557"/>
      <c r="K582" s="558"/>
      <c r="L582" s="558"/>
      <c r="M582" s="558"/>
      <c r="N582" s="559"/>
    </row>
    <row r="583" spans="2:14" ht="12.95" hidden="1" customHeight="1" x14ac:dyDescent="0.2">
      <c r="B583" s="74" t="s">
        <v>804</v>
      </c>
      <c r="C583" s="75"/>
      <c r="D583" s="75" t="s">
        <v>942</v>
      </c>
      <c r="E583" s="76" t="s">
        <v>943</v>
      </c>
      <c r="F583" s="88"/>
      <c r="G583" s="77"/>
      <c r="H583" s="75" t="s">
        <v>235</v>
      </c>
      <c r="I583" s="78" t="s">
        <v>235</v>
      </c>
      <c r="J583" s="557"/>
      <c r="K583" s="558"/>
      <c r="L583" s="558"/>
      <c r="M583" s="558"/>
      <c r="N583" s="559"/>
    </row>
    <row r="584" spans="2:14" ht="12.95" hidden="1" customHeight="1" x14ac:dyDescent="0.2">
      <c r="B584" s="74" t="s">
        <v>804</v>
      </c>
      <c r="C584" s="75"/>
      <c r="D584" s="75" t="s">
        <v>944</v>
      </c>
      <c r="E584" s="76" t="s">
        <v>945</v>
      </c>
      <c r="F584" s="88"/>
      <c r="G584" s="77"/>
      <c r="H584" s="75" t="s">
        <v>236</v>
      </c>
      <c r="I584" s="78" t="s">
        <v>236</v>
      </c>
      <c r="J584" s="557"/>
      <c r="K584" s="558"/>
      <c r="L584" s="558"/>
      <c r="M584" s="558"/>
      <c r="N584" s="559"/>
    </row>
    <row r="585" spans="2:14" ht="12.95" hidden="1" customHeight="1" x14ac:dyDescent="0.2">
      <c r="B585" s="74" t="s">
        <v>804</v>
      </c>
      <c r="C585" s="75"/>
      <c r="D585" s="75" t="s">
        <v>946</v>
      </c>
      <c r="E585" s="76" t="s">
        <v>947</v>
      </c>
      <c r="F585" s="88"/>
      <c r="G585" s="77"/>
      <c r="H585" s="75" t="s">
        <v>235</v>
      </c>
      <c r="I585" s="78" t="s">
        <v>236</v>
      </c>
      <c r="J585" s="557"/>
      <c r="K585" s="558"/>
      <c r="L585" s="558"/>
      <c r="M585" s="558"/>
      <c r="N585" s="559"/>
    </row>
    <row r="586" spans="2:14" ht="12.95" hidden="1" customHeight="1" x14ac:dyDescent="0.2">
      <c r="B586" s="74" t="s">
        <v>804</v>
      </c>
      <c r="C586" s="75"/>
      <c r="D586" s="75" t="s">
        <v>948</v>
      </c>
      <c r="E586" s="76" t="s">
        <v>949</v>
      </c>
      <c r="F586" s="88"/>
      <c r="G586" s="77"/>
      <c r="H586" s="75" t="s">
        <v>235</v>
      </c>
      <c r="I586" s="78" t="s">
        <v>235</v>
      </c>
      <c r="J586" s="557"/>
      <c r="K586" s="558"/>
      <c r="L586" s="558"/>
      <c r="M586" s="558"/>
      <c r="N586" s="559"/>
    </row>
    <row r="587" spans="2:14" ht="12.95" hidden="1" customHeight="1" x14ac:dyDescent="0.2">
      <c r="B587" s="74" t="s">
        <v>804</v>
      </c>
      <c r="C587" s="75"/>
      <c r="D587" s="75" t="s">
        <v>950</v>
      </c>
      <c r="E587" s="76" t="s">
        <v>951</v>
      </c>
      <c r="F587" s="88"/>
      <c r="G587" s="77"/>
      <c r="H587" s="75" t="s">
        <v>236</v>
      </c>
      <c r="I587" s="78" t="s">
        <v>236</v>
      </c>
      <c r="J587" s="557"/>
      <c r="K587" s="558"/>
      <c r="L587" s="558"/>
      <c r="M587" s="558"/>
      <c r="N587" s="559"/>
    </row>
    <row r="588" spans="2:14" ht="12.95" hidden="1" customHeight="1" x14ac:dyDescent="0.2">
      <c r="B588" s="74" t="s">
        <v>804</v>
      </c>
      <c r="C588" s="75"/>
      <c r="D588" s="75" t="s">
        <v>861</v>
      </c>
      <c r="E588" s="76" t="s">
        <v>952</v>
      </c>
      <c r="F588" s="88"/>
      <c r="G588" s="77"/>
      <c r="H588" s="75" t="s">
        <v>235</v>
      </c>
      <c r="I588" s="78" t="s">
        <v>236</v>
      </c>
      <c r="J588" s="557"/>
      <c r="K588" s="558"/>
      <c r="L588" s="558"/>
      <c r="M588" s="558"/>
      <c r="N588" s="559"/>
    </row>
    <row r="589" spans="2:14" ht="12.95" hidden="1" customHeight="1" x14ac:dyDescent="0.2">
      <c r="B589" s="74" t="s">
        <v>804</v>
      </c>
      <c r="C589" s="75"/>
      <c r="D589" s="75" t="s">
        <v>863</v>
      </c>
      <c r="E589" s="76" t="s">
        <v>953</v>
      </c>
      <c r="F589" s="88"/>
      <c r="G589" s="77"/>
      <c r="H589" s="75" t="s">
        <v>235</v>
      </c>
      <c r="I589" s="78" t="s">
        <v>235</v>
      </c>
      <c r="J589" s="557"/>
      <c r="K589" s="558"/>
      <c r="L589" s="558"/>
      <c r="M589" s="558"/>
      <c r="N589" s="559"/>
    </row>
    <row r="590" spans="2:14" ht="12.95" hidden="1" customHeight="1" x14ac:dyDescent="0.2">
      <c r="B590" s="74" t="s">
        <v>804</v>
      </c>
      <c r="C590" s="75"/>
      <c r="D590" s="75" t="s">
        <v>865</v>
      </c>
      <c r="E590" s="76" t="s">
        <v>954</v>
      </c>
      <c r="F590" s="88"/>
      <c r="G590" s="77"/>
      <c r="H590" s="75" t="s">
        <v>236</v>
      </c>
      <c r="I590" s="78" t="s">
        <v>236</v>
      </c>
      <c r="J590" s="557"/>
      <c r="K590" s="558"/>
      <c r="L590" s="558"/>
      <c r="M590" s="558"/>
      <c r="N590" s="559"/>
    </row>
    <row r="591" spans="2:14" ht="12.95" hidden="1" customHeight="1" x14ac:dyDescent="0.2">
      <c r="B591" s="74" t="s">
        <v>804</v>
      </c>
      <c r="C591" s="75"/>
      <c r="D591" s="75" t="s">
        <v>861</v>
      </c>
      <c r="E591" s="76" t="s">
        <v>955</v>
      </c>
      <c r="F591" s="88"/>
      <c r="G591" s="77"/>
      <c r="H591" s="75" t="s">
        <v>235</v>
      </c>
      <c r="I591" s="78" t="s">
        <v>236</v>
      </c>
      <c r="J591" s="557"/>
      <c r="K591" s="558"/>
      <c r="L591" s="558"/>
      <c r="M591" s="558"/>
      <c r="N591" s="559"/>
    </row>
    <row r="592" spans="2:14" ht="12.95" hidden="1" customHeight="1" x14ac:dyDescent="0.2">
      <c r="B592" s="74" t="s">
        <v>804</v>
      </c>
      <c r="C592" s="75"/>
      <c r="D592" s="75" t="s">
        <v>863</v>
      </c>
      <c r="E592" s="76" t="s">
        <v>956</v>
      </c>
      <c r="F592" s="88"/>
      <c r="G592" s="77"/>
      <c r="H592" s="75" t="s">
        <v>235</v>
      </c>
      <c r="I592" s="78" t="s">
        <v>235</v>
      </c>
      <c r="J592" s="557"/>
      <c r="K592" s="558"/>
      <c r="L592" s="558"/>
      <c r="M592" s="558"/>
      <c r="N592" s="559"/>
    </row>
    <row r="593" spans="2:14" ht="12.95" hidden="1" customHeight="1" x14ac:dyDescent="0.2">
      <c r="B593" s="74" t="s">
        <v>804</v>
      </c>
      <c r="C593" s="75"/>
      <c r="D593" s="75" t="s">
        <v>865</v>
      </c>
      <c r="E593" s="76" t="s">
        <v>957</v>
      </c>
      <c r="F593" s="88"/>
      <c r="G593" s="77"/>
      <c r="H593" s="75" t="s">
        <v>236</v>
      </c>
      <c r="I593" s="78" t="s">
        <v>236</v>
      </c>
      <c r="J593" s="557"/>
      <c r="K593" s="558"/>
      <c r="L593" s="558"/>
      <c r="M593" s="558"/>
      <c r="N593" s="559"/>
    </row>
    <row r="594" spans="2:14" ht="12.95" hidden="1" customHeight="1" x14ac:dyDescent="0.2">
      <c r="B594" s="74" t="s">
        <v>804</v>
      </c>
      <c r="C594" s="75"/>
      <c r="D594" s="75" t="s">
        <v>958</v>
      </c>
      <c r="E594" s="76" t="s">
        <v>959</v>
      </c>
      <c r="F594" s="88"/>
      <c r="G594" s="77"/>
      <c r="H594" s="75" t="s">
        <v>235</v>
      </c>
      <c r="I594" s="78" t="s">
        <v>236</v>
      </c>
      <c r="J594" s="557"/>
      <c r="K594" s="558"/>
      <c r="L594" s="558"/>
      <c r="M594" s="558"/>
      <c r="N594" s="559"/>
    </row>
    <row r="595" spans="2:14" ht="12.95" hidden="1" customHeight="1" x14ac:dyDescent="0.2">
      <c r="B595" s="74" t="s">
        <v>804</v>
      </c>
      <c r="C595" s="75"/>
      <c r="D595" s="75" t="s">
        <v>960</v>
      </c>
      <c r="E595" s="76" t="s">
        <v>961</v>
      </c>
      <c r="F595" s="88"/>
      <c r="G595" s="77"/>
      <c r="H595" s="75" t="s">
        <v>235</v>
      </c>
      <c r="I595" s="78" t="s">
        <v>235</v>
      </c>
      <c r="J595" s="557"/>
      <c r="K595" s="558"/>
      <c r="L595" s="558"/>
      <c r="M595" s="558"/>
      <c r="N595" s="559"/>
    </row>
    <row r="596" spans="2:14" ht="12.95" hidden="1" customHeight="1" x14ac:dyDescent="0.2">
      <c r="B596" s="74" t="s">
        <v>804</v>
      </c>
      <c r="C596" s="75"/>
      <c r="D596" s="75" t="s">
        <v>962</v>
      </c>
      <c r="E596" s="76" t="s">
        <v>963</v>
      </c>
      <c r="F596" s="88"/>
      <c r="G596" s="77"/>
      <c r="H596" s="75" t="s">
        <v>236</v>
      </c>
      <c r="I596" s="78" t="s">
        <v>236</v>
      </c>
      <c r="J596" s="557"/>
      <c r="K596" s="558"/>
      <c r="L596" s="558"/>
      <c r="M596" s="558"/>
      <c r="N596" s="559"/>
    </row>
    <row r="597" spans="2:14" ht="12.95" hidden="1" customHeight="1" x14ac:dyDescent="0.2">
      <c r="B597" s="74" t="s">
        <v>804</v>
      </c>
      <c r="C597" s="75"/>
      <c r="D597" s="75" t="s">
        <v>958</v>
      </c>
      <c r="E597" s="76" t="s">
        <v>964</v>
      </c>
      <c r="F597" s="88"/>
      <c r="G597" s="77"/>
      <c r="H597" s="75" t="s">
        <v>235</v>
      </c>
      <c r="I597" s="78" t="s">
        <v>236</v>
      </c>
      <c r="J597" s="557"/>
      <c r="K597" s="558"/>
      <c r="L597" s="558"/>
      <c r="M597" s="558"/>
      <c r="N597" s="559"/>
    </row>
    <row r="598" spans="2:14" ht="12.95" hidden="1" customHeight="1" x14ac:dyDescent="0.2">
      <c r="B598" s="74" t="s">
        <v>804</v>
      </c>
      <c r="C598" s="75"/>
      <c r="D598" s="75" t="s">
        <v>960</v>
      </c>
      <c r="E598" s="76" t="s">
        <v>965</v>
      </c>
      <c r="F598" s="88"/>
      <c r="G598" s="77"/>
      <c r="H598" s="75" t="s">
        <v>235</v>
      </c>
      <c r="I598" s="78" t="s">
        <v>235</v>
      </c>
      <c r="J598" s="557"/>
      <c r="K598" s="558"/>
      <c r="L598" s="558"/>
      <c r="M598" s="558"/>
      <c r="N598" s="559"/>
    </row>
    <row r="599" spans="2:14" ht="12.95" hidden="1" customHeight="1" x14ac:dyDescent="0.2">
      <c r="B599" s="74" t="s">
        <v>804</v>
      </c>
      <c r="C599" s="75"/>
      <c r="D599" s="75" t="s">
        <v>962</v>
      </c>
      <c r="E599" s="76" t="s">
        <v>966</v>
      </c>
      <c r="F599" s="88"/>
      <c r="G599" s="77"/>
      <c r="H599" s="75" t="s">
        <v>236</v>
      </c>
      <c r="I599" s="78" t="s">
        <v>236</v>
      </c>
      <c r="J599" s="557"/>
      <c r="K599" s="558"/>
      <c r="L599" s="558"/>
      <c r="M599" s="558"/>
      <c r="N599" s="559"/>
    </row>
    <row r="600" spans="2:14" ht="12.95" hidden="1" customHeight="1" x14ac:dyDescent="0.2">
      <c r="B600" s="74" t="s">
        <v>804</v>
      </c>
      <c r="C600" s="75"/>
      <c r="D600" s="75" t="s">
        <v>910</v>
      </c>
      <c r="E600" s="76" t="s">
        <v>967</v>
      </c>
      <c r="F600" s="88"/>
      <c r="G600" s="77"/>
      <c r="H600" s="75" t="s">
        <v>235</v>
      </c>
      <c r="I600" s="78" t="s">
        <v>236</v>
      </c>
      <c r="J600" s="557"/>
      <c r="K600" s="558"/>
      <c r="L600" s="558"/>
      <c r="M600" s="558"/>
      <c r="N600" s="559"/>
    </row>
    <row r="601" spans="2:14" ht="12.95" hidden="1" customHeight="1" x14ac:dyDescent="0.2">
      <c r="B601" s="74" t="s">
        <v>804</v>
      </c>
      <c r="C601" s="75"/>
      <c r="D601" s="75" t="s">
        <v>912</v>
      </c>
      <c r="E601" s="76" t="s">
        <v>968</v>
      </c>
      <c r="F601" s="88"/>
      <c r="G601" s="77"/>
      <c r="H601" s="75" t="s">
        <v>235</v>
      </c>
      <c r="I601" s="78" t="s">
        <v>235</v>
      </c>
      <c r="J601" s="557"/>
      <c r="K601" s="558"/>
      <c r="L601" s="558"/>
      <c r="M601" s="558"/>
      <c r="N601" s="559"/>
    </row>
    <row r="602" spans="2:14" ht="12.95" hidden="1" customHeight="1" x14ac:dyDescent="0.2">
      <c r="B602" s="74" t="s">
        <v>804</v>
      </c>
      <c r="C602" s="75"/>
      <c r="D602" s="75" t="s">
        <v>914</v>
      </c>
      <c r="E602" s="76" t="s">
        <v>969</v>
      </c>
      <c r="F602" s="88"/>
      <c r="G602" s="77"/>
      <c r="H602" s="75" t="s">
        <v>236</v>
      </c>
      <c r="I602" s="78" t="s">
        <v>236</v>
      </c>
      <c r="J602" s="557"/>
      <c r="K602" s="558"/>
      <c r="L602" s="558"/>
      <c r="M602" s="558"/>
      <c r="N602" s="559"/>
    </row>
    <row r="603" spans="2:14" ht="12.95" hidden="1" customHeight="1" x14ac:dyDescent="0.2">
      <c r="B603" s="74" t="s">
        <v>804</v>
      </c>
      <c r="C603" s="75"/>
      <c r="D603" s="75" t="s">
        <v>958</v>
      </c>
      <c r="E603" s="76" t="s">
        <v>970</v>
      </c>
      <c r="F603" s="88"/>
      <c r="G603" s="77"/>
      <c r="H603" s="75" t="s">
        <v>235</v>
      </c>
      <c r="I603" s="78" t="s">
        <v>236</v>
      </c>
      <c r="J603" s="557"/>
      <c r="K603" s="558"/>
      <c r="L603" s="558"/>
      <c r="M603" s="558"/>
      <c r="N603" s="559"/>
    </row>
    <row r="604" spans="2:14" ht="12.95" hidden="1" customHeight="1" x14ac:dyDescent="0.2">
      <c r="B604" s="74" t="s">
        <v>804</v>
      </c>
      <c r="C604" s="75"/>
      <c r="D604" s="75" t="s">
        <v>960</v>
      </c>
      <c r="E604" s="76" t="s">
        <v>971</v>
      </c>
      <c r="F604" s="88"/>
      <c r="G604" s="77"/>
      <c r="H604" s="75" t="s">
        <v>235</v>
      </c>
      <c r="I604" s="78" t="s">
        <v>235</v>
      </c>
      <c r="J604" s="557"/>
      <c r="K604" s="558"/>
      <c r="L604" s="558"/>
      <c r="M604" s="558"/>
      <c r="N604" s="559"/>
    </row>
    <row r="605" spans="2:14" ht="12.95" hidden="1" customHeight="1" x14ac:dyDescent="0.2">
      <c r="B605" s="74" t="s">
        <v>804</v>
      </c>
      <c r="C605" s="75"/>
      <c r="D605" s="75" t="s">
        <v>962</v>
      </c>
      <c r="E605" s="76" t="s">
        <v>972</v>
      </c>
      <c r="F605" s="88"/>
      <c r="G605" s="77"/>
      <c r="H605" s="75" t="s">
        <v>236</v>
      </c>
      <c r="I605" s="78" t="s">
        <v>236</v>
      </c>
      <c r="J605" s="557"/>
      <c r="K605" s="558"/>
      <c r="L605" s="558"/>
      <c r="M605" s="558"/>
      <c r="N605" s="559"/>
    </row>
    <row r="606" spans="2:14" ht="12.95" hidden="1" customHeight="1" x14ac:dyDescent="0.2">
      <c r="B606" s="74" t="s">
        <v>804</v>
      </c>
      <c r="C606" s="75"/>
      <c r="D606" s="75" t="s">
        <v>973</v>
      </c>
      <c r="E606" s="76" t="s">
        <v>974</v>
      </c>
      <c r="F606" s="88"/>
      <c r="G606" s="77"/>
      <c r="H606" s="75" t="s">
        <v>235</v>
      </c>
      <c r="I606" s="78" t="s">
        <v>236</v>
      </c>
      <c r="J606" s="557"/>
      <c r="K606" s="558"/>
      <c r="L606" s="558"/>
      <c r="M606" s="558"/>
      <c r="N606" s="559"/>
    </row>
    <row r="607" spans="2:14" ht="12.95" hidden="1" customHeight="1" x14ac:dyDescent="0.2">
      <c r="B607" s="74" t="s">
        <v>804</v>
      </c>
      <c r="C607" s="75"/>
      <c r="D607" s="75" t="s">
        <v>844</v>
      </c>
      <c r="E607" s="76" t="s">
        <v>975</v>
      </c>
      <c r="F607" s="88"/>
      <c r="G607" s="77"/>
      <c r="H607" s="75" t="s">
        <v>235</v>
      </c>
      <c r="I607" s="78" t="s">
        <v>235</v>
      </c>
      <c r="J607" s="557"/>
      <c r="K607" s="558"/>
      <c r="L607" s="558"/>
      <c r="M607" s="558"/>
      <c r="N607" s="559"/>
    </row>
    <row r="608" spans="2:14" ht="12.95" hidden="1" customHeight="1" x14ac:dyDescent="0.2">
      <c r="B608" s="74" t="s">
        <v>804</v>
      </c>
      <c r="C608" s="75"/>
      <c r="D608" s="75" t="s">
        <v>976</v>
      </c>
      <c r="E608" s="76" t="s">
        <v>977</v>
      </c>
      <c r="F608" s="88"/>
      <c r="G608" s="77"/>
      <c r="H608" s="75" t="s">
        <v>236</v>
      </c>
      <c r="I608" s="78" t="s">
        <v>236</v>
      </c>
      <c r="J608" s="557"/>
      <c r="K608" s="558"/>
      <c r="L608" s="558"/>
      <c r="M608" s="558"/>
      <c r="N608" s="559"/>
    </row>
    <row r="609" spans="2:14" ht="12.95" hidden="1" customHeight="1" x14ac:dyDescent="0.2">
      <c r="B609" s="74" t="s">
        <v>804</v>
      </c>
      <c r="C609" s="75"/>
      <c r="D609" s="75" t="s">
        <v>861</v>
      </c>
      <c r="E609" s="76" t="s">
        <v>978</v>
      </c>
      <c r="F609" s="88"/>
      <c r="G609" s="77"/>
      <c r="H609" s="75" t="s">
        <v>235</v>
      </c>
      <c r="I609" s="78" t="s">
        <v>236</v>
      </c>
      <c r="J609" s="557"/>
      <c r="K609" s="558"/>
      <c r="L609" s="558"/>
      <c r="M609" s="558"/>
      <c r="N609" s="559"/>
    </row>
    <row r="610" spans="2:14" ht="12.95" hidden="1" customHeight="1" x14ac:dyDescent="0.2">
      <c r="B610" s="74" t="s">
        <v>804</v>
      </c>
      <c r="C610" s="75"/>
      <c r="D610" s="75" t="s">
        <v>863</v>
      </c>
      <c r="E610" s="76" t="s">
        <v>979</v>
      </c>
      <c r="F610" s="88"/>
      <c r="G610" s="77"/>
      <c r="H610" s="75" t="s">
        <v>235</v>
      </c>
      <c r="I610" s="78" t="s">
        <v>235</v>
      </c>
      <c r="J610" s="557"/>
      <c r="K610" s="558"/>
      <c r="L610" s="558"/>
      <c r="M610" s="558"/>
      <c r="N610" s="559"/>
    </row>
    <row r="611" spans="2:14" ht="12.95" hidden="1" customHeight="1" x14ac:dyDescent="0.2">
      <c r="B611" s="74" t="s">
        <v>804</v>
      </c>
      <c r="C611" s="75"/>
      <c r="D611" s="75" t="s">
        <v>865</v>
      </c>
      <c r="E611" s="76" t="s">
        <v>980</v>
      </c>
      <c r="F611" s="88"/>
      <c r="G611" s="77"/>
      <c r="H611" s="75" t="s">
        <v>236</v>
      </c>
      <c r="I611" s="78" t="s">
        <v>236</v>
      </c>
      <c r="J611" s="557"/>
      <c r="K611" s="558"/>
      <c r="L611" s="558"/>
      <c r="M611" s="558"/>
      <c r="N611" s="559"/>
    </row>
    <row r="612" spans="2:14" ht="12.95" hidden="1" customHeight="1" x14ac:dyDescent="0.2">
      <c r="B612" s="74" t="s">
        <v>804</v>
      </c>
      <c r="C612" s="75"/>
      <c r="D612" s="75" t="s">
        <v>861</v>
      </c>
      <c r="E612" s="76" t="s">
        <v>981</v>
      </c>
      <c r="F612" s="88"/>
      <c r="G612" s="77"/>
      <c r="H612" s="75" t="s">
        <v>235</v>
      </c>
      <c r="I612" s="78" t="s">
        <v>236</v>
      </c>
      <c r="J612" s="557"/>
      <c r="K612" s="558"/>
      <c r="L612" s="558"/>
      <c r="M612" s="558"/>
      <c r="N612" s="559"/>
    </row>
    <row r="613" spans="2:14" ht="12.95" hidden="1" customHeight="1" x14ac:dyDescent="0.2">
      <c r="B613" s="74" t="s">
        <v>804</v>
      </c>
      <c r="C613" s="75"/>
      <c r="D613" s="75" t="s">
        <v>863</v>
      </c>
      <c r="E613" s="76" t="s">
        <v>982</v>
      </c>
      <c r="F613" s="88"/>
      <c r="G613" s="77"/>
      <c r="H613" s="75" t="s">
        <v>235</v>
      </c>
      <c r="I613" s="78" t="s">
        <v>235</v>
      </c>
      <c r="J613" s="557"/>
      <c r="K613" s="558"/>
      <c r="L613" s="558"/>
      <c r="M613" s="558"/>
      <c r="N613" s="559"/>
    </row>
    <row r="614" spans="2:14" ht="12.95" hidden="1" customHeight="1" x14ac:dyDescent="0.2">
      <c r="B614" s="74" t="s">
        <v>804</v>
      </c>
      <c r="C614" s="75"/>
      <c r="D614" s="75" t="s">
        <v>865</v>
      </c>
      <c r="E614" s="76" t="s">
        <v>983</v>
      </c>
      <c r="F614" s="88"/>
      <c r="G614" s="77"/>
      <c r="H614" s="75" t="s">
        <v>236</v>
      </c>
      <c r="I614" s="78" t="s">
        <v>236</v>
      </c>
      <c r="J614" s="557"/>
      <c r="K614" s="558"/>
      <c r="L614" s="558"/>
      <c r="M614" s="558"/>
      <c r="N614" s="559"/>
    </row>
    <row r="615" spans="2:14" ht="12.95" hidden="1" customHeight="1" x14ac:dyDescent="0.2">
      <c r="B615" s="74" t="s">
        <v>804</v>
      </c>
      <c r="C615" s="75"/>
      <c r="D615" s="75" t="s">
        <v>984</v>
      </c>
      <c r="E615" s="76" t="s">
        <v>985</v>
      </c>
      <c r="F615" s="88"/>
      <c r="G615" s="77"/>
      <c r="H615" s="75" t="s">
        <v>235</v>
      </c>
      <c r="I615" s="78" t="s">
        <v>236</v>
      </c>
      <c r="J615" s="557"/>
      <c r="K615" s="558"/>
      <c r="L615" s="558"/>
      <c r="M615" s="558"/>
      <c r="N615" s="559"/>
    </row>
    <row r="616" spans="2:14" ht="12.95" hidden="1" customHeight="1" x14ac:dyDescent="0.2">
      <c r="B616" s="74" t="s">
        <v>804</v>
      </c>
      <c r="C616" s="75"/>
      <c r="D616" s="75" t="s">
        <v>986</v>
      </c>
      <c r="E616" s="76" t="s">
        <v>987</v>
      </c>
      <c r="F616" s="88"/>
      <c r="G616" s="77"/>
      <c r="H616" s="75" t="s">
        <v>235</v>
      </c>
      <c r="I616" s="78" t="s">
        <v>235</v>
      </c>
      <c r="J616" s="557"/>
      <c r="K616" s="558"/>
      <c r="L616" s="558"/>
      <c r="M616" s="558"/>
      <c r="N616" s="559"/>
    </row>
    <row r="617" spans="2:14" ht="12.95" hidden="1" customHeight="1" x14ac:dyDescent="0.2">
      <c r="B617" s="74" t="s">
        <v>804</v>
      </c>
      <c r="C617" s="75"/>
      <c r="D617" s="75" t="s">
        <v>988</v>
      </c>
      <c r="E617" s="76" t="s">
        <v>989</v>
      </c>
      <c r="F617" s="88"/>
      <c r="G617" s="77"/>
      <c r="H617" s="75" t="s">
        <v>236</v>
      </c>
      <c r="I617" s="78" t="s">
        <v>236</v>
      </c>
      <c r="J617" s="557"/>
      <c r="K617" s="558"/>
      <c r="L617" s="558"/>
      <c r="M617" s="558"/>
      <c r="N617" s="559"/>
    </row>
    <row r="618" spans="2:14" ht="12.95" hidden="1" customHeight="1" x14ac:dyDescent="0.2">
      <c r="B618" s="74" t="s">
        <v>804</v>
      </c>
      <c r="C618" s="75"/>
      <c r="D618" s="75" t="s">
        <v>984</v>
      </c>
      <c r="E618" s="76" t="s">
        <v>990</v>
      </c>
      <c r="F618" s="88"/>
      <c r="G618" s="77"/>
      <c r="H618" s="75" t="s">
        <v>235</v>
      </c>
      <c r="I618" s="78" t="s">
        <v>236</v>
      </c>
      <c r="J618" s="557"/>
      <c r="K618" s="558"/>
      <c r="L618" s="558"/>
      <c r="M618" s="558"/>
      <c r="N618" s="559"/>
    </row>
    <row r="619" spans="2:14" ht="12.95" hidden="1" customHeight="1" x14ac:dyDescent="0.2">
      <c r="B619" s="74" t="s">
        <v>804</v>
      </c>
      <c r="C619" s="75"/>
      <c r="D619" s="75" t="s">
        <v>986</v>
      </c>
      <c r="E619" s="76" t="s">
        <v>991</v>
      </c>
      <c r="F619" s="88"/>
      <c r="G619" s="77"/>
      <c r="H619" s="75" t="s">
        <v>235</v>
      </c>
      <c r="I619" s="78" t="s">
        <v>235</v>
      </c>
      <c r="J619" s="557"/>
      <c r="K619" s="558"/>
      <c r="L619" s="558"/>
      <c r="M619" s="558"/>
      <c r="N619" s="559"/>
    </row>
    <row r="620" spans="2:14" ht="12.95" hidden="1" customHeight="1" x14ac:dyDescent="0.2">
      <c r="B620" s="74" t="s">
        <v>804</v>
      </c>
      <c r="C620" s="75"/>
      <c r="D620" s="75" t="s">
        <v>988</v>
      </c>
      <c r="E620" s="76" t="s">
        <v>992</v>
      </c>
      <c r="F620" s="88"/>
      <c r="G620" s="77"/>
      <c r="H620" s="75" t="s">
        <v>236</v>
      </c>
      <c r="I620" s="78" t="s">
        <v>236</v>
      </c>
      <c r="J620" s="557"/>
      <c r="K620" s="558"/>
      <c r="L620" s="558"/>
      <c r="M620" s="558"/>
      <c r="N620" s="559"/>
    </row>
    <row r="621" spans="2:14" ht="12.95" hidden="1" customHeight="1" x14ac:dyDescent="0.2">
      <c r="B621" s="74" t="s">
        <v>804</v>
      </c>
      <c r="C621" s="75"/>
      <c r="D621" s="75" t="s">
        <v>984</v>
      </c>
      <c r="E621" s="76" t="s">
        <v>993</v>
      </c>
      <c r="F621" s="88"/>
      <c r="G621" s="77"/>
      <c r="H621" s="75" t="s">
        <v>235</v>
      </c>
      <c r="I621" s="78" t="s">
        <v>236</v>
      </c>
      <c r="J621" s="557"/>
      <c r="K621" s="558"/>
      <c r="L621" s="558"/>
      <c r="M621" s="558"/>
      <c r="N621" s="559"/>
    </row>
    <row r="622" spans="2:14" ht="12.95" hidden="1" customHeight="1" x14ac:dyDescent="0.2">
      <c r="B622" s="74" t="s">
        <v>804</v>
      </c>
      <c r="C622" s="75"/>
      <c r="D622" s="75" t="s">
        <v>986</v>
      </c>
      <c r="E622" s="76" t="s">
        <v>994</v>
      </c>
      <c r="F622" s="88"/>
      <c r="G622" s="77"/>
      <c r="H622" s="75" t="s">
        <v>235</v>
      </c>
      <c r="I622" s="78" t="s">
        <v>235</v>
      </c>
      <c r="J622" s="557"/>
      <c r="K622" s="558"/>
      <c r="L622" s="558"/>
      <c r="M622" s="558"/>
      <c r="N622" s="559"/>
    </row>
    <row r="623" spans="2:14" ht="12.95" hidden="1" customHeight="1" x14ac:dyDescent="0.2">
      <c r="B623" s="74" t="s">
        <v>804</v>
      </c>
      <c r="C623" s="75"/>
      <c r="D623" s="75" t="s">
        <v>988</v>
      </c>
      <c r="E623" s="76" t="s">
        <v>995</v>
      </c>
      <c r="F623" s="88"/>
      <c r="G623" s="77"/>
      <c r="H623" s="75" t="s">
        <v>236</v>
      </c>
      <c r="I623" s="78" t="s">
        <v>236</v>
      </c>
      <c r="J623" s="557"/>
      <c r="K623" s="558"/>
      <c r="L623" s="558"/>
      <c r="M623" s="558"/>
      <c r="N623" s="559"/>
    </row>
    <row r="624" spans="2:14" ht="12.95" hidden="1" customHeight="1" x14ac:dyDescent="0.2">
      <c r="B624" s="74" t="s">
        <v>804</v>
      </c>
      <c r="C624" s="75"/>
      <c r="D624" s="75" t="s">
        <v>984</v>
      </c>
      <c r="E624" s="76" t="s">
        <v>996</v>
      </c>
      <c r="F624" s="88"/>
      <c r="G624" s="77"/>
      <c r="H624" s="75" t="s">
        <v>235</v>
      </c>
      <c r="I624" s="78" t="s">
        <v>236</v>
      </c>
      <c r="J624" s="557"/>
      <c r="K624" s="558"/>
      <c r="L624" s="558"/>
      <c r="M624" s="558"/>
      <c r="N624" s="559"/>
    </row>
    <row r="625" spans="2:14" ht="12.95" hidden="1" customHeight="1" x14ac:dyDescent="0.2">
      <c r="B625" s="74" t="s">
        <v>804</v>
      </c>
      <c r="C625" s="75"/>
      <c r="D625" s="75" t="s">
        <v>986</v>
      </c>
      <c r="E625" s="76" t="s">
        <v>997</v>
      </c>
      <c r="F625" s="88"/>
      <c r="G625" s="77"/>
      <c r="H625" s="75" t="s">
        <v>235</v>
      </c>
      <c r="I625" s="78" t="s">
        <v>235</v>
      </c>
      <c r="J625" s="557"/>
      <c r="K625" s="558"/>
      <c r="L625" s="558"/>
      <c r="M625" s="558"/>
      <c r="N625" s="559"/>
    </row>
    <row r="626" spans="2:14" ht="12.95" hidden="1" customHeight="1" x14ac:dyDescent="0.2">
      <c r="B626" s="74" t="s">
        <v>804</v>
      </c>
      <c r="C626" s="75"/>
      <c r="D626" s="75" t="s">
        <v>988</v>
      </c>
      <c r="E626" s="76" t="s">
        <v>998</v>
      </c>
      <c r="F626" s="88"/>
      <c r="G626" s="77"/>
      <c r="H626" s="75" t="s">
        <v>236</v>
      </c>
      <c r="I626" s="78" t="s">
        <v>236</v>
      </c>
      <c r="J626" s="557"/>
      <c r="K626" s="558"/>
      <c r="L626" s="558"/>
      <c r="M626" s="558"/>
      <c r="N626" s="559"/>
    </row>
    <row r="627" spans="2:14" ht="12.95" hidden="1" customHeight="1" x14ac:dyDescent="0.2">
      <c r="B627" s="74" t="s">
        <v>804</v>
      </c>
      <c r="C627" s="75"/>
      <c r="D627" s="75" t="s">
        <v>984</v>
      </c>
      <c r="E627" s="76" t="s">
        <v>999</v>
      </c>
      <c r="F627" s="88"/>
      <c r="G627" s="77"/>
      <c r="H627" s="75" t="s">
        <v>235</v>
      </c>
      <c r="I627" s="78" t="s">
        <v>236</v>
      </c>
      <c r="J627" s="557"/>
      <c r="K627" s="558"/>
      <c r="L627" s="558"/>
      <c r="M627" s="558"/>
      <c r="N627" s="559"/>
    </row>
    <row r="628" spans="2:14" ht="12.95" hidden="1" customHeight="1" x14ac:dyDescent="0.2">
      <c r="B628" s="74" t="s">
        <v>804</v>
      </c>
      <c r="C628" s="75"/>
      <c r="D628" s="75" t="s">
        <v>986</v>
      </c>
      <c r="E628" s="76" t="s">
        <v>1000</v>
      </c>
      <c r="F628" s="88"/>
      <c r="G628" s="77"/>
      <c r="H628" s="75" t="s">
        <v>235</v>
      </c>
      <c r="I628" s="78" t="s">
        <v>235</v>
      </c>
      <c r="J628" s="557"/>
      <c r="K628" s="558"/>
      <c r="L628" s="558"/>
      <c r="M628" s="558"/>
      <c r="N628" s="559"/>
    </row>
    <row r="629" spans="2:14" ht="12.95" hidden="1" customHeight="1" x14ac:dyDescent="0.2">
      <c r="B629" s="74" t="s">
        <v>804</v>
      </c>
      <c r="C629" s="75"/>
      <c r="D629" s="75" t="s">
        <v>988</v>
      </c>
      <c r="E629" s="76" t="s">
        <v>1001</v>
      </c>
      <c r="F629" s="88"/>
      <c r="G629" s="77"/>
      <c r="H629" s="75" t="s">
        <v>236</v>
      </c>
      <c r="I629" s="78" t="s">
        <v>236</v>
      </c>
      <c r="J629" s="557"/>
      <c r="K629" s="558"/>
      <c r="L629" s="558"/>
      <c r="M629" s="558"/>
      <c r="N629" s="559"/>
    </row>
    <row r="630" spans="2:14" ht="12.95" hidden="1" customHeight="1" x14ac:dyDescent="0.2">
      <c r="B630" s="74" t="s">
        <v>804</v>
      </c>
      <c r="C630" s="75"/>
      <c r="D630" s="75" t="s">
        <v>904</v>
      </c>
      <c r="E630" s="76" t="s">
        <v>1002</v>
      </c>
      <c r="F630" s="88"/>
      <c r="G630" s="77"/>
      <c r="H630" s="75" t="s">
        <v>235</v>
      </c>
      <c r="I630" s="78" t="s">
        <v>236</v>
      </c>
      <c r="J630" s="557"/>
      <c r="K630" s="558"/>
      <c r="L630" s="558"/>
      <c r="M630" s="558"/>
      <c r="N630" s="559"/>
    </row>
    <row r="631" spans="2:14" ht="12.95" hidden="1" customHeight="1" x14ac:dyDescent="0.2">
      <c r="B631" s="74" t="s">
        <v>804</v>
      </c>
      <c r="C631" s="75"/>
      <c r="D631" s="75" t="s">
        <v>906</v>
      </c>
      <c r="E631" s="76" t="s">
        <v>1003</v>
      </c>
      <c r="F631" s="88"/>
      <c r="G631" s="77"/>
      <c r="H631" s="75" t="s">
        <v>235</v>
      </c>
      <c r="I631" s="78" t="s">
        <v>235</v>
      </c>
      <c r="J631" s="557"/>
      <c r="K631" s="558"/>
      <c r="L631" s="558"/>
      <c r="M631" s="558"/>
      <c r="N631" s="559"/>
    </row>
    <row r="632" spans="2:14" ht="12.95" hidden="1" customHeight="1" x14ac:dyDescent="0.2">
      <c r="B632" s="74" t="s">
        <v>804</v>
      </c>
      <c r="C632" s="75"/>
      <c r="D632" s="75" t="s">
        <v>908</v>
      </c>
      <c r="E632" s="76" t="s">
        <v>1004</v>
      </c>
      <c r="F632" s="88"/>
      <c r="G632" s="77"/>
      <c r="H632" s="75" t="s">
        <v>236</v>
      </c>
      <c r="I632" s="78" t="s">
        <v>236</v>
      </c>
      <c r="J632" s="557"/>
      <c r="K632" s="558"/>
      <c r="L632" s="558"/>
      <c r="M632" s="558"/>
      <c r="N632" s="559"/>
    </row>
    <row r="633" spans="2:14" ht="12.95" hidden="1" customHeight="1" x14ac:dyDescent="0.2">
      <c r="B633" s="74" t="s">
        <v>804</v>
      </c>
      <c r="C633" s="75"/>
      <c r="D633" s="75" t="s">
        <v>827</v>
      </c>
      <c r="E633" s="76" t="s">
        <v>1005</v>
      </c>
      <c r="F633" s="88"/>
      <c r="G633" s="77"/>
      <c r="H633" s="75" t="s">
        <v>235</v>
      </c>
      <c r="I633" s="78" t="s">
        <v>235</v>
      </c>
      <c r="J633" s="557"/>
      <c r="K633" s="558"/>
      <c r="L633" s="558"/>
      <c r="M633" s="558"/>
      <c r="N633" s="559"/>
    </row>
    <row r="634" spans="2:14" ht="12.95" hidden="1" customHeight="1" x14ac:dyDescent="0.2">
      <c r="B634" s="74" t="s">
        <v>804</v>
      </c>
      <c r="C634" s="75"/>
      <c r="D634" s="75" t="s">
        <v>1006</v>
      </c>
      <c r="E634" s="76" t="s">
        <v>1007</v>
      </c>
      <c r="F634" s="88"/>
      <c r="G634" s="77"/>
      <c r="H634" s="75" t="s">
        <v>235</v>
      </c>
      <c r="I634" s="78" t="s">
        <v>236</v>
      </c>
      <c r="J634" s="557"/>
      <c r="K634" s="558"/>
      <c r="L634" s="558"/>
      <c r="M634" s="558"/>
      <c r="N634" s="559"/>
    </row>
    <row r="635" spans="2:14" ht="12.95" hidden="1" customHeight="1" x14ac:dyDescent="0.2">
      <c r="B635" s="74" t="s">
        <v>804</v>
      </c>
      <c r="C635" s="75"/>
      <c r="D635" s="75" t="s">
        <v>1008</v>
      </c>
      <c r="E635" s="76" t="s">
        <v>1009</v>
      </c>
      <c r="F635" s="88"/>
      <c r="G635" s="77"/>
      <c r="H635" s="75" t="s">
        <v>235</v>
      </c>
      <c r="I635" s="78" t="s">
        <v>235</v>
      </c>
      <c r="J635" s="557"/>
      <c r="K635" s="558"/>
      <c r="L635" s="558"/>
      <c r="M635" s="558"/>
      <c r="N635" s="559"/>
    </row>
    <row r="636" spans="2:14" ht="12.95" hidden="1" customHeight="1" x14ac:dyDescent="0.2">
      <c r="B636" s="74" t="s">
        <v>804</v>
      </c>
      <c r="C636" s="75"/>
      <c r="D636" s="75" t="s">
        <v>1010</v>
      </c>
      <c r="E636" s="76" t="s">
        <v>1011</v>
      </c>
      <c r="F636" s="88"/>
      <c r="G636" s="77"/>
      <c r="H636" s="75" t="s">
        <v>236</v>
      </c>
      <c r="I636" s="78" t="s">
        <v>236</v>
      </c>
      <c r="J636" s="557"/>
      <c r="K636" s="558"/>
      <c r="L636" s="558"/>
      <c r="M636" s="558"/>
      <c r="N636" s="559"/>
    </row>
    <row r="637" spans="2:14" ht="12.95" hidden="1" customHeight="1" x14ac:dyDescent="0.2">
      <c r="B637" s="74" t="s">
        <v>804</v>
      </c>
      <c r="C637" s="75"/>
      <c r="D637" s="75" t="s">
        <v>1006</v>
      </c>
      <c r="E637" s="76" t="s">
        <v>1012</v>
      </c>
      <c r="F637" s="88"/>
      <c r="G637" s="77"/>
      <c r="H637" s="75" t="s">
        <v>235</v>
      </c>
      <c r="I637" s="78" t="s">
        <v>236</v>
      </c>
      <c r="J637" s="557"/>
      <c r="K637" s="558"/>
      <c r="L637" s="558"/>
      <c r="M637" s="558"/>
      <c r="N637" s="559"/>
    </row>
    <row r="638" spans="2:14" ht="12.95" hidden="1" customHeight="1" x14ac:dyDescent="0.2">
      <c r="B638" s="74" t="s">
        <v>804</v>
      </c>
      <c r="C638" s="75"/>
      <c r="D638" s="75" t="s">
        <v>1008</v>
      </c>
      <c r="E638" s="76" t="s">
        <v>1013</v>
      </c>
      <c r="F638" s="88"/>
      <c r="G638" s="77"/>
      <c r="H638" s="75" t="s">
        <v>235</v>
      </c>
      <c r="I638" s="78" t="s">
        <v>235</v>
      </c>
      <c r="J638" s="557"/>
      <c r="K638" s="558"/>
      <c r="L638" s="558"/>
      <c r="M638" s="558"/>
      <c r="N638" s="559"/>
    </row>
    <row r="639" spans="2:14" ht="12.95" hidden="1" customHeight="1" x14ac:dyDescent="0.2">
      <c r="B639" s="74" t="s">
        <v>804</v>
      </c>
      <c r="C639" s="75"/>
      <c r="D639" s="75" t="s">
        <v>1010</v>
      </c>
      <c r="E639" s="76" t="s">
        <v>1014</v>
      </c>
      <c r="F639" s="88"/>
      <c r="G639" s="77"/>
      <c r="H639" s="75" t="s">
        <v>236</v>
      </c>
      <c r="I639" s="78" t="s">
        <v>236</v>
      </c>
      <c r="J639" s="557"/>
      <c r="K639" s="558"/>
      <c r="L639" s="558"/>
      <c r="M639" s="558"/>
      <c r="N639" s="559"/>
    </row>
    <row r="640" spans="2:14" ht="12.95" hidden="1" customHeight="1" x14ac:dyDescent="0.2">
      <c r="B640" s="74" t="s">
        <v>804</v>
      </c>
      <c r="C640" s="75"/>
      <c r="D640" s="75" t="s">
        <v>1006</v>
      </c>
      <c r="E640" s="76" t="s">
        <v>1015</v>
      </c>
      <c r="F640" s="88"/>
      <c r="G640" s="77"/>
      <c r="H640" s="75" t="s">
        <v>235</v>
      </c>
      <c r="I640" s="78" t="s">
        <v>236</v>
      </c>
      <c r="J640" s="557"/>
      <c r="K640" s="558"/>
      <c r="L640" s="558"/>
      <c r="M640" s="558"/>
      <c r="N640" s="559"/>
    </row>
    <row r="641" spans="2:14" ht="12.95" hidden="1" customHeight="1" x14ac:dyDescent="0.2">
      <c r="B641" s="74" t="s">
        <v>804</v>
      </c>
      <c r="C641" s="75"/>
      <c r="D641" s="75" t="s">
        <v>1008</v>
      </c>
      <c r="E641" s="76" t="s">
        <v>1016</v>
      </c>
      <c r="F641" s="88"/>
      <c r="G641" s="77"/>
      <c r="H641" s="75" t="s">
        <v>235</v>
      </c>
      <c r="I641" s="78" t="s">
        <v>235</v>
      </c>
      <c r="J641" s="557"/>
      <c r="K641" s="558"/>
      <c r="L641" s="558"/>
      <c r="M641" s="558"/>
      <c r="N641" s="559"/>
    </row>
    <row r="642" spans="2:14" ht="12.95" hidden="1" customHeight="1" x14ac:dyDescent="0.2">
      <c r="B642" s="74" t="s">
        <v>804</v>
      </c>
      <c r="C642" s="75"/>
      <c r="D642" s="75" t="s">
        <v>1010</v>
      </c>
      <c r="E642" s="76" t="s">
        <v>1017</v>
      </c>
      <c r="F642" s="88"/>
      <c r="G642" s="77"/>
      <c r="H642" s="75" t="s">
        <v>236</v>
      </c>
      <c r="I642" s="78" t="s">
        <v>236</v>
      </c>
      <c r="J642" s="557"/>
      <c r="K642" s="558"/>
      <c r="L642" s="558"/>
      <c r="M642" s="558"/>
      <c r="N642" s="559"/>
    </row>
    <row r="643" spans="2:14" ht="12.95" hidden="1" customHeight="1" x14ac:dyDescent="0.2">
      <c r="B643" s="74" t="s">
        <v>804</v>
      </c>
      <c r="C643" s="75"/>
      <c r="D643" s="75" t="s">
        <v>1006</v>
      </c>
      <c r="E643" s="76" t="s">
        <v>1018</v>
      </c>
      <c r="F643" s="88"/>
      <c r="G643" s="77"/>
      <c r="H643" s="75" t="s">
        <v>235</v>
      </c>
      <c r="I643" s="78" t="s">
        <v>236</v>
      </c>
      <c r="J643" s="557"/>
      <c r="K643" s="558"/>
      <c r="L643" s="558"/>
      <c r="M643" s="558"/>
      <c r="N643" s="559"/>
    </row>
    <row r="644" spans="2:14" ht="12.95" hidden="1" customHeight="1" x14ac:dyDescent="0.2">
      <c r="B644" s="74" t="s">
        <v>804</v>
      </c>
      <c r="C644" s="75"/>
      <c r="D644" s="75" t="s">
        <v>1008</v>
      </c>
      <c r="E644" s="76" t="s">
        <v>1019</v>
      </c>
      <c r="F644" s="88"/>
      <c r="G644" s="77"/>
      <c r="H644" s="75" t="s">
        <v>235</v>
      </c>
      <c r="I644" s="78" t="s">
        <v>235</v>
      </c>
      <c r="J644" s="557"/>
      <c r="K644" s="558"/>
      <c r="L644" s="558"/>
      <c r="M644" s="558"/>
      <c r="N644" s="559"/>
    </row>
    <row r="645" spans="2:14" ht="12.95" hidden="1" customHeight="1" x14ac:dyDescent="0.2">
      <c r="B645" s="74" t="s">
        <v>804</v>
      </c>
      <c r="C645" s="75"/>
      <c r="D645" s="75" t="s">
        <v>1010</v>
      </c>
      <c r="E645" s="76" t="s">
        <v>1020</v>
      </c>
      <c r="F645" s="88"/>
      <c r="G645" s="77"/>
      <c r="H645" s="75" t="s">
        <v>236</v>
      </c>
      <c r="I645" s="78" t="s">
        <v>236</v>
      </c>
      <c r="J645" s="557"/>
      <c r="K645" s="558"/>
      <c r="L645" s="558"/>
      <c r="M645" s="558"/>
      <c r="N645" s="559"/>
    </row>
    <row r="646" spans="2:14" ht="12.95" hidden="1" customHeight="1" x14ac:dyDescent="0.2">
      <c r="B646" s="74" t="s">
        <v>804</v>
      </c>
      <c r="C646" s="75"/>
      <c r="D646" s="75" t="s">
        <v>973</v>
      </c>
      <c r="E646" s="76" t="s">
        <v>1021</v>
      </c>
      <c r="F646" s="88"/>
      <c r="G646" s="77"/>
      <c r="H646" s="75" t="s">
        <v>235</v>
      </c>
      <c r="I646" s="78" t="s">
        <v>236</v>
      </c>
      <c r="J646" s="557"/>
      <c r="K646" s="558"/>
      <c r="L646" s="558"/>
      <c r="M646" s="558"/>
      <c r="N646" s="559"/>
    </row>
    <row r="647" spans="2:14" ht="12.95" hidden="1" customHeight="1" x14ac:dyDescent="0.2">
      <c r="B647" s="74" t="s">
        <v>804</v>
      </c>
      <c r="C647" s="75"/>
      <c r="D647" s="75" t="s">
        <v>844</v>
      </c>
      <c r="E647" s="76" t="s">
        <v>1022</v>
      </c>
      <c r="F647" s="88"/>
      <c r="G647" s="77"/>
      <c r="H647" s="75" t="s">
        <v>235</v>
      </c>
      <c r="I647" s="78" t="s">
        <v>235</v>
      </c>
      <c r="J647" s="557"/>
      <c r="K647" s="558"/>
      <c r="L647" s="558"/>
      <c r="M647" s="558"/>
      <c r="N647" s="559"/>
    </row>
    <row r="648" spans="2:14" ht="12.95" hidden="1" customHeight="1" x14ac:dyDescent="0.2">
      <c r="B648" s="74" t="s">
        <v>804</v>
      </c>
      <c r="C648" s="75"/>
      <c r="D648" s="75" t="s">
        <v>976</v>
      </c>
      <c r="E648" s="76" t="s">
        <v>1023</v>
      </c>
      <c r="F648" s="88"/>
      <c r="G648" s="77"/>
      <c r="H648" s="75" t="s">
        <v>236</v>
      </c>
      <c r="I648" s="78" t="s">
        <v>236</v>
      </c>
      <c r="J648" s="557"/>
      <c r="K648" s="558"/>
      <c r="L648" s="558"/>
      <c r="M648" s="558"/>
      <c r="N648" s="559"/>
    </row>
    <row r="649" spans="2:14" ht="12.95" hidden="1" customHeight="1" x14ac:dyDescent="0.2">
      <c r="B649" s="74" t="s">
        <v>804</v>
      </c>
      <c r="C649" s="75"/>
      <c r="D649" s="75" t="s">
        <v>827</v>
      </c>
      <c r="E649" s="76" t="s">
        <v>1024</v>
      </c>
      <c r="F649" s="88"/>
      <c r="G649" s="77"/>
      <c r="H649" s="75" t="s">
        <v>235</v>
      </c>
      <c r="I649" s="78" t="s">
        <v>235</v>
      </c>
      <c r="J649" s="557"/>
      <c r="K649" s="558"/>
      <c r="L649" s="558"/>
      <c r="M649" s="558"/>
      <c r="N649" s="559"/>
    </row>
    <row r="650" spans="2:14" ht="12.95" hidden="1" customHeight="1" x14ac:dyDescent="0.2">
      <c r="B650" s="74" t="s">
        <v>804</v>
      </c>
      <c r="C650" s="75"/>
      <c r="D650" s="75" t="s">
        <v>872</v>
      </c>
      <c r="E650" s="76" t="s">
        <v>1025</v>
      </c>
      <c r="F650" s="88"/>
      <c r="G650" s="77"/>
      <c r="H650" s="75" t="s">
        <v>235</v>
      </c>
      <c r="I650" s="78" t="s">
        <v>236</v>
      </c>
      <c r="J650" s="557"/>
      <c r="K650" s="558"/>
      <c r="L650" s="558"/>
      <c r="M650" s="558"/>
      <c r="N650" s="559"/>
    </row>
    <row r="651" spans="2:14" ht="12.95" hidden="1" customHeight="1" x14ac:dyDescent="0.2">
      <c r="B651" s="74" t="s">
        <v>804</v>
      </c>
      <c r="C651" s="75"/>
      <c r="D651" s="75" t="s">
        <v>827</v>
      </c>
      <c r="E651" s="76" t="s">
        <v>1026</v>
      </c>
      <c r="F651" s="88"/>
      <c r="G651" s="77"/>
      <c r="H651" s="75" t="s">
        <v>235</v>
      </c>
      <c r="I651" s="78" t="s">
        <v>235</v>
      </c>
      <c r="J651" s="557"/>
      <c r="K651" s="558"/>
      <c r="L651" s="558"/>
      <c r="M651" s="558"/>
      <c r="N651" s="559"/>
    </row>
    <row r="652" spans="2:14" ht="12.95" hidden="1" customHeight="1" x14ac:dyDescent="0.2">
      <c r="B652" s="74" t="s">
        <v>804</v>
      </c>
      <c r="C652" s="75"/>
      <c r="D652" s="75" t="s">
        <v>872</v>
      </c>
      <c r="E652" s="76" t="s">
        <v>1027</v>
      </c>
      <c r="F652" s="88"/>
      <c r="G652" s="77"/>
      <c r="H652" s="75" t="s">
        <v>236</v>
      </c>
      <c r="I652" s="78" t="s">
        <v>236</v>
      </c>
      <c r="J652" s="557"/>
      <c r="K652" s="558"/>
      <c r="L652" s="558"/>
      <c r="M652" s="558"/>
      <c r="N652" s="559"/>
    </row>
    <row r="653" spans="2:14" ht="12.95" hidden="1" customHeight="1" x14ac:dyDescent="0.2">
      <c r="B653" s="74" t="s">
        <v>804</v>
      </c>
      <c r="C653" s="75"/>
      <c r="D653" s="75" t="s">
        <v>827</v>
      </c>
      <c r="E653" s="76" t="s">
        <v>1028</v>
      </c>
      <c r="F653" s="88"/>
      <c r="G653" s="77"/>
      <c r="H653" s="75" t="s">
        <v>235</v>
      </c>
      <c r="I653" s="78" t="s">
        <v>235</v>
      </c>
      <c r="J653" s="557"/>
      <c r="K653" s="558"/>
      <c r="L653" s="558"/>
      <c r="M653" s="558"/>
      <c r="N653" s="559"/>
    </row>
    <row r="654" spans="2:14" ht="12.95" hidden="1" customHeight="1" x14ac:dyDescent="0.2">
      <c r="B654" s="74" t="s">
        <v>804</v>
      </c>
      <c r="C654" s="75"/>
      <c r="D654" s="75" t="s">
        <v>872</v>
      </c>
      <c r="E654" s="76" t="s">
        <v>1029</v>
      </c>
      <c r="F654" s="88"/>
      <c r="G654" s="77"/>
      <c r="H654" s="75" t="s">
        <v>236</v>
      </c>
      <c r="I654" s="78" t="s">
        <v>236</v>
      </c>
      <c r="J654" s="557"/>
      <c r="K654" s="558"/>
      <c r="L654" s="558"/>
      <c r="M654" s="558"/>
      <c r="N654" s="559"/>
    </row>
    <row r="655" spans="2:14" ht="12.95" hidden="1" customHeight="1" x14ac:dyDescent="0.2">
      <c r="B655" s="74" t="s">
        <v>804</v>
      </c>
      <c r="C655" s="75"/>
      <c r="D655" s="75" t="s">
        <v>948</v>
      </c>
      <c r="E655" s="76" t="s">
        <v>1030</v>
      </c>
      <c r="F655" s="88"/>
      <c r="G655" s="77"/>
      <c r="H655" s="75" t="s">
        <v>235</v>
      </c>
      <c r="I655" s="78" t="s">
        <v>235</v>
      </c>
      <c r="J655" s="557"/>
      <c r="K655" s="558"/>
      <c r="L655" s="558"/>
      <c r="M655" s="558"/>
      <c r="N655" s="559"/>
    </row>
    <row r="656" spans="2:14" ht="12.95" hidden="1" customHeight="1" x14ac:dyDescent="0.2">
      <c r="B656" s="74" t="s">
        <v>804</v>
      </c>
      <c r="C656" s="75"/>
      <c r="D656" s="75" t="s">
        <v>950</v>
      </c>
      <c r="E656" s="76" t="s">
        <v>1031</v>
      </c>
      <c r="F656" s="88"/>
      <c r="G656" s="77"/>
      <c r="H656" s="75" t="s">
        <v>235</v>
      </c>
      <c r="I656" s="78" t="s">
        <v>236</v>
      </c>
      <c r="J656" s="557"/>
      <c r="K656" s="558"/>
      <c r="L656" s="558"/>
      <c r="M656" s="558"/>
      <c r="N656" s="559"/>
    </row>
    <row r="657" spans="2:14" ht="12.95" hidden="1" customHeight="1" x14ac:dyDescent="0.2">
      <c r="B657" s="74" t="s">
        <v>804</v>
      </c>
      <c r="C657" s="75"/>
      <c r="D657" s="75" t="s">
        <v>1032</v>
      </c>
      <c r="E657" s="76" t="s">
        <v>1033</v>
      </c>
      <c r="F657" s="88"/>
      <c r="G657" s="77"/>
      <c r="H657" s="75" t="s">
        <v>235</v>
      </c>
      <c r="I657" s="78" t="s">
        <v>236</v>
      </c>
      <c r="J657" s="557"/>
      <c r="K657" s="558"/>
      <c r="L657" s="558"/>
      <c r="M657" s="558"/>
      <c r="N657" s="559"/>
    </row>
    <row r="658" spans="2:14" ht="12.95" hidden="1" customHeight="1" x14ac:dyDescent="0.2">
      <c r="B658" s="74" t="s">
        <v>804</v>
      </c>
      <c r="C658" s="75"/>
      <c r="D658" s="75" t="s">
        <v>1034</v>
      </c>
      <c r="E658" s="76" t="s">
        <v>1035</v>
      </c>
      <c r="F658" s="88"/>
      <c r="G658" s="77"/>
      <c r="H658" s="75" t="s">
        <v>235</v>
      </c>
      <c r="I658" s="78" t="s">
        <v>235</v>
      </c>
      <c r="J658" s="557"/>
      <c r="K658" s="558"/>
      <c r="L658" s="558"/>
      <c r="M658" s="558"/>
      <c r="N658" s="559"/>
    </row>
    <row r="659" spans="2:14" ht="12.95" hidden="1" customHeight="1" x14ac:dyDescent="0.2">
      <c r="B659" s="74" t="s">
        <v>804</v>
      </c>
      <c r="C659" s="75"/>
      <c r="D659" s="75" t="s">
        <v>1036</v>
      </c>
      <c r="E659" s="76" t="s">
        <v>1037</v>
      </c>
      <c r="F659" s="88"/>
      <c r="G659" s="77"/>
      <c r="H659" s="75" t="s">
        <v>236</v>
      </c>
      <c r="I659" s="78" t="s">
        <v>236</v>
      </c>
      <c r="J659" s="557"/>
      <c r="K659" s="558"/>
      <c r="L659" s="558"/>
      <c r="M659" s="558"/>
      <c r="N659" s="559"/>
    </row>
    <row r="660" spans="2:14" ht="12.95" hidden="1" customHeight="1" x14ac:dyDescent="0.2">
      <c r="B660" s="74" t="s">
        <v>804</v>
      </c>
      <c r="C660" s="75"/>
      <c r="D660" s="75" t="s">
        <v>958</v>
      </c>
      <c r="E660" s="76" t="s">
        <v>1038</v>
      </c>
      <c r="F660" s="88"/>
      <c r="G660" s="77"/>
      <c r="H660" s="75" t="s">
        <v>235</v>
      </c>
      <c r="I660" s="78" t="s">
        <v>236</v>
      </c>
      <c r="J660" s="557"/>
      <c r="K660" s="558"/>
      <c r="L660" s="558"/>
      <c r="M660" s="558"/>
      <c r="N660" s="559"/>
    </row>
    <row r="661" spans="2:14" ht="12.95" hidden="1" customHeight="1" x14ac:dyDescent="0.2">
      <c r="B661" s="74" t="s">
        <v>804</v>
      </c>
      <c r="C661" s="75"/>
      <c r="D661" s="75" t="s">
        <v>960</v>
      </c>
      <c r="E661" s="76" t="s">
        <v>1039</v>
      </c>
      <c r="F661" s="88"/>
      <c r="G661" s="77"/>
      <c r="H661" s="75" t="s">
        <v>235</v>
      </c>
      <c r="I661" s="78" t="s">
        <v>235</v>
      </c>
      <c r="J661" s="557"/>
      <c r="K661" s="558"/>
      <c r="L661" s="558"/>
      <c r="M661" s="558"/>
      <c r="N661" s="559"/>
    </row>
    <row r="662" spans="2:14" ht="12.95" hidden="1" customHeight="1" x14ac:dyDescent="0.2">
      <c r="B662" s="74" t="s">
        <v>804</v>
      </c>
      <c r="C662" s="75"/>
      <c r="D662" s="75" t="s">
        <v>962</v>
      </c>
      <c r="E662" s="76" t="s">
        <v>1040</v>
      </c>
      <c r="F662" s="88"/>
      <c r="G662" s="77"/>
      <c r="H662" s="75" t="s">
        <v>236</v>
      </c>
      <c r="I662" s="78" t="s">
        <v>236</v>
      </c>
      <c r="J662" s="557"/>
      <c r="K662" s="558"/>
      <c r="L662" s="558"/>
      <c r="M662" s="558"/>
      <c r="N662" s="559"/>
    </row>
    <row r="663" spans="2:14" ht="12.95" hidden="1" customHeight="1" x14ac:dyDescent="0.2">
      <c r="B663" s="74" t="s">
        <v>804</v>
      </c>
      <c r="C663" s="75"/>
      <c r="D663" s="75" t="s">
        <v>958</v>
      </c>
      <c r="E663" s="76" t="s">
        <v>1041</v>
      </c>
      <c r="F663" s="88"/>
      <c r="G663" s="77"/>
      <c r="H663" s="75" t="s">
        <v>235</v>
      </c>
      <c r="I663" s="78" t="s">
        <v>236</v>
      </c>
      <c r="J663" s="557"/>
      <c r="K663" s="558"/>
      <c r="L663" s="558"/>
      <c r="M663" s="558"/>
      <c r="N663" s="559"/>
    </row>
    <row r="664" spans="2:14" ht="12.95" hidden="1" customHeight="1" x14ac:dyDescent="0.2">
      <c r="B664" s="74" t="s">
        <v>804</v>
      </c>
      <c r="C664" s="75"/>
      <c r="D664" s="75" t="s">
        <v>960</v>
      </c>
      <c r="E664" s="76" t="s">
        <v>1042</v>
      </c>
      <c r="F664" s="88"/>
      <c r="G664" s="77"/>
      <c r="H664" s="75" t="s">
        <v>235</v>
      </c>
      <c r="I664" s="78" t="s">
        <v>235</v>
      </c>
      <c r="J664" s="557"/>
      <c r="K664" s="558"/>
      <c r="L664" s="558"/>
      <c r="M664" s="558"/>
      <c r="N664" s="559"/>
    </row>
    <row r="665" spans="2:14" ht="12.95" hidden="1" customHeight="1" x14ac:dyDescent="0.2">
      <c r="B665" s="74" t="s">
        <v>804</v>
      </c>
      <c r="C665" s="75"/>
      <c r="D665" s="75" t="s">
        <v>962</v>
      </c>
      <c r="E665" s="76" t="s">
        <v>1043</v>
      </c>
      <c r="F665" s="88"/>
      <c r="G665" s="77"/>
      <c r="H665" s="75" t="s">
        <v>236</v>
      </c>
      <c r="I665" s="78" t="s">
        <v>236</v>
      </c>
      <c r="J665" s="557"/>
      <c r="K665" s="558"/>
      <c r="L665" s="558"/>
      <c r="M665" s="558"/>
      <c r="N665" s="559"/>
    </row>
    <row r="666" spans="2:14" ht="12.95" hidden="1" customHeight="1" x14ac:dyDescent="0.2">
      <c r="B666" s="74" t="s">
        <v>804</v>
      </c>
      <c r="C666" s="75"/>
      <c r="D666" s="75" t="s">
        <v>984</v>
      </c>
      <c r="E666" s="76" t="s">
        <v>1044</v>
      </c>
      <c r="F666" s="88"/>
      <c r="G666" s="77"/>
      <c r="H666" s="75" t="s">
        <v>235</v>
      </c>
      <c r="I666" s="78" t="s">
        <v>236</v>
      </c>
      <c r="J666" s="557"/>
      <c r="K666" s="558"/>
      <c r="L666" s="558"/>
      <c r="M666" s="558"/>
      <c r="N666" s="559"/>
    </row>
    <row r="667" spans="2:14" ht="12.95" hidden="1" customHeight="1" x14ac:dyDescent="0.2">
      <c r="B667" s="74" t="s">
        <v>804</v>
      </c>
      <c r="C667" s="75"/>
      <c r="D667" s="75" t="s">
        <v>986</v>
      </c>
      <c r="E667" s="76" t="s">
        <v>1045</v>
      </c>
      <c r="F667" s="88"/>
      <c r="G667" s="77"/>
      <c r="H667" s="75" t="s">
        <v>235</v>
      </c>
      <c r="I667" s="78" t="s">
        <v>235</v>
      </c>
      <c r="J667" s="557"/>
      <c r="K667" s="558"/>
      <c r="L667" s="558"/>
      <c r="M667" s="558"/>
      <c r="N667" s="559"/>
    </row>
    <row r="668" spans="2:14" ht="12.95" hidden="1" customHeight="1" x14ac:dyDescent="0.2">
      <c r="B668" s="74" t="s">
        <v>804</v>
      </c>
      <c r="C668" s="75"/>
      <c r="D668" s="75" t="s">
        <v>988</v>
      </c>
      <c r="E668" s="76" t="s">
        <v>1046</v>
      </c>
      <c r="F668" s="88"/>
      <c r="G668" s="77"/>
      <c r="H668" s="75" t="s">
        <v>236</v>
      </c>
      <c r="I668" s="78" t="s">
        <v>236</v>
      </c>
      <c r="J668" s="557"/>
      <c r="K668" s="558"/>
      <c r="L668" s="558"/>
      <c r="M668" s="558"/>
      <c r="N668" s="559"/>
    </row>
    <row r="669" spans="2:14" ht="12.95" hidden="1" customHeight="1" x14ac:dyDescent="0.2">
      <c r="B669" s="74" t="s">
        <v>804</v>
      </c>
      <c r="C669" s="75"/>
      <c r="D669" s="75" t="s">
        <v>984</v>
      </c>
      <c r="E669" s="76" t="s">
        <v>1047</v>
      </c>
      <c r="F669" s="88"/>
      <c r="G669" s="77"/>
      <c r="H669" s="75" t="s">
        <v>235</v>
      </c>
      <c r="I669" s="78" t="s">
        <v>236</v>
      </c>
      <c r="J669" s="557"/>
      <c r="K669" s="558"/>
      <c r="L669" s="558"/>
      <c r="M669" s="558"/>
      <c r="N669" s="559"/>
    </row>
    <row r="670" spans="2:14" ht="12.95" hidden="1" customHeight="1" x14ac:dyDescent="0.2">
      <c r="B670" s="74" t="s">
        <v>804</v>
      </c>
      <c r="C670" s="75"/>
      <c r="D670" s="75" t="s">
        <v>986</v>
      </c>
      <c r="E670" s="76" t="s">
        <v>1048</v>
      </c>
      <c r="F670" s="88"/>
      <c r="G670" s="77"/>
      <c r="H670" s="75" t="s">
        <v>235</v>
      </c>
      <c r="I670" s="78" t="s">
        <v>235</v>
      </c>
      <c r="J670" s="557"/>
      <c r="K670" s="558"/>
      <c r="L670" s="558"/>
      <c r="M670" s="558"/>
      <c r="N670" s="559"/>
    </row>
    <row r="671" spans="2:14" ht="12.95" hidden="1" customHeight="1" x14ac:dyDescent="0.2">
      <c r="B671" s="74" t="s">
        <v>804</v>
      </c>
      <c r="C671" s="75"/>
      <c r="D671" s="75" t="s">
        <v>910</v>
      </c>
      <c r="E671" s="76" t="s">
        <v>1049</v>
      </c>
      <c r="F671" s="88"/>
      <c r="G671" s="77"/>
      <c r="H671" s="75" t="s">
        <v>235</v>
      </c>
      <c r="I671" s="78" t="s">
        <v>236</v>
      </c>
      <c r="J671" s="557"/>
      <c r="K671" s="558"/>
      <c r="L671" s="558"/>
      <c r="M671" s="558"/>
      <c r="N671" s="559"/>
    </row>
    <row r="672" spans="2:14" ht="12.95" hidden="1" customHeight="1" x14ac:dyDescent="0.2">
      <c r="B672" s="74" t="s">
        <v>804</v>
      </c>
      <c r="C672" s="75"/>
      <c r="D672" s="75" t="s">
        <v>912</v>
      </c>
      <c r="E672" s="76" t="s">
        <v>1050</v>
      </c>
      <c r="F672" s="88"/>
      <c r="G672" s="77"/>
      <c r="H672" s="75" t="s">
        <v>235</v>
      </c>
      <c r="I672" s="78" t="s">
        <v>235</v>
      </c>
      <c r="J672" s="557"/>
      <c r="K672" s="558"/>
      <c r="L672" s="558"/>
      <c r="M672" s="558"/>
      <c r="N672" s="559"/>
    </row>
    <row r="673" spans="2:14" ht="12.95" hidden="1" customHeight="1" x14ac:dyDescent="0.2">
      <c r="B673" s="74" t="s">
        <v>804</v>
      </c>
      <c r="C673" s="75"/>
      <c r="D673" s="75" t="s">
        <v>914</v>
      </c>
      <c r="E673" s="76" t="s">
        <v>1051</v>
      </c>
      <c r="F673" s="88"/>
      <c r="G673" s="77"/>
      <c r="H673" s="75" t="s">
        <v>236</v>
      </c>
      <c r="I673" s="78" t="s">
        <v>236</v>
      </c>
      <c r="J673" s="557"/>
      <c r="K673" s="558"/>
      <c r="L673" s="558"/>
      <c r="M673" s="558"/>
      <c r="N673" s="559"/>
    </row>
    <row r="674" spans="2:14" ht="12.95" hidden="1" customHeight="1" x14ac:dyDescent="0.2">
      <c r="B674" s="74" t="s">
        <v>804</v>
      </c>
      <c r="C674" s="75"/>
      <c r="D674" s="75" t="s">
        <v>904</v>
      </c>
      <c r="E674" s="76" t="s">
        <v>1052</v>
      </c>
      <c r="F674" s="88"/>
      <c r="G674" s="77"/>
      <c r="H674" s="75" t="s">
        <v>235</v>
      </c>
      <c r="I674" s="78" t="s">
        <v>236</v>
      </c>
      <c r="J674" s="557"/>
      <c r="K674" s="558"/>
      <c r="L674" s="558"/>
      <c r="M674" s="558"/>
      <c r="N674" s="559"/>
    </row>
    <row r="675" spans="2:14" ht="12.95" hidden="1" customHeight="1" x14ac:dyDescent="0.2">
      <c r="B675" s="74" t="s">
        <v>804</v>
      </c>
      <c r="C675" s="75"/>
      <c r="D675" s="75" t="s">
        <v>906</v>
      </c>
      <c r="E675" s="76" t="s">
        <v>1053</v>
      </c>
      <c r="F675" s="88"/>
      <c r="G675" s="77"/>
      <c r="H675" s="75" t="s">
        <v>235</v>
      </c>
      <c r="I675" s="78" t="s">
        <v>235</v>
      </c>
      <c r="J675" s="557"/>
      <c r="K675" s="558"/>
      <c r="L675" s="558"/>
      <c r="M675" s="558"/>
      <c r="N675" s="559"/>
    </row>
    <row r="676" spans="2:14" ht="12.95" hidden="1" customHeight="1" x14ac:dyDescent="0.2">
      <c r="B676" s="74" t="s">
        <v>804</v>
      </c>
      <c r="C676" s="75"/>
      <c r="D676" s="75" t="s">
        <v>908</v>
      </c>
      <c r="E676" s="76" t="s">
        <v>1054</v>
      </c>
      <c r="F676" s="88"/>
      <c r="G676" s="77"/>
      <c r="H676" s="75" t="s">
        <v>236</v>
      </c>
      <c r="I676" s="78" t="s">
        <v>236</v>
      </c>
      <c r="J676" s="557"/>
      <c r="K676" s="558"/>
      <c r="L676" s="558"/>
      <c r="M676" s="558"/>
      <c r="N676" s="559"/>
    </row>
    <row r="677" spans="2:14" ht="12.95" hidden="1" customHeight="1" x14ac:dyDescent="0.2">
      <c r="B677" s="74" t="s">
        <v>804</v>
      </c>
      <c r="C677" s="75"/>
      <c r="D677" s="75" t="s">
        <v>861</v>
      </c>
      <c r="E677" s="76" t="s">
        <v>1055</v>
      </c>
      <c r="F677" s="88"/>
      <c r="G677" s="77"/>
      <c r="H677" s="75" t="s">
        <v>235</v>
      </c>
      <c r="I677" s="78" t="s">
        <v>236</v>
      </c>
      <c r="J677" s="557"/>
      <c r="K677" s="558"/>
      <c r="L677" s="558"/>
      <c r="M677" s="558"/>
      <c r="N677" s="559"/>
    </row>
    <row r="678" spans="2:14" ht="12.95" hidden="1" customHeight="1" x14ac:dyDescent="0.2">
      <c r="B678" s="74" t="s">
        <v>804</v>
      </c>
      <c r="C678" s="75"/>
      <c r="D678" s="75" t="s">
        <v>863</v>
      </c>
      <c r="E678" s="76" t="s">
        <v>1056</v>
      </c>
      <c r="F678" s="88"/>
      <c r="G678" s="77"/>
      <c r="H678" s="75" t="s">
        <v>235</v>
      </c>
      <c r="I678" s="78" t="s">
        <v>235</v>
      </c>
      <c r="J678" s="557"/>
      <c r="K678" s="558"/>
      <c r="L678" s="558"/>
      <c r="M678" s="558"/>
      <c r="N678" s="559"/>
    </row>
    <row r="679" spans="2:14" ht="12.95" hidden="1" customHeight="1" x14ac:dyDescent="0.2">
      <c r="B679" s="74" t="s">
        <v>804</v>
      </c>
      <c r="C679" s="75"/>
      <c r="D679" s="75" t="s">
        <v>865</v>
      </c>
      <c r="E679" s="76" t="s">
        <v>1057</v>
      </c>
      <c r="F679" s="88"/>
      <c r="G679" s="77"/>
      <c r="H679" s="75" t="s">
        <v>236</v>
      </c>
      <c r="I679" s="78" t="s">
        <v>236</v>
      </c>
      <c r="J679" s="557"/>
      <c r="K679" s="558"/>
      <c r="L679" s="558"/>
      <c r="M679" s="558"/>
      <c r="N679" s="559"/>
    </row>
    <row r="680" spans="2:14" ht="12.95" hidden="1" customHeight="1" x14ac:dyDescent="0.2">
      <c r="B680" s="74" t="s">
        <v>817</v>
      </c>
      <c r="C680" s="75"/>
      <c r="D680" s="75" t="s">
        <v>1058</v>
      </c>
      <c r="E680" s="76" t="s">
        <v>1059</v>
      </c>
      <c r="F680" s="88"/>
      <c r="G680" s="77"/>
      <c r="H680" s="75" t="s">
        <v>235</v>
      </c>
      <c r="I680" s="78" t="s">
        <v>236</v>
      </c>
      <c r="J680" s="557"/>
      <c r="K680" s="558"/>
      <c r="L680" s="558"/>
      <c r="M680" s="558"/>
      <c r="N680" s="559"/>
    </row>
    <row r="681" spans="2:14" ht="12.95" hidden="1" customHeight="1" x14ac:dyDescent="0.2">
      <c r="B681" s="74" t="s">
        <v>817</v>
      </c>
      <c r="C681" s="75"/>
      <c r="D681" s="75" t="s">
        <v>1060</v>
      </c>
      <c r="E681" s="76" t="s">
        <v>1061</v>
      </c>
      <c r="F681" s="88"/>
      <c r="G681" s="77"/>
      <c r="H681" s="75" t="s">
        <v>235</v>
      </c>
      <c r="I681" s="78" t="s">
        <v>235</v>
      </c>
      <c r="J681" s="557"/>
      <c r="K681" s="558"/>
      <c r="L681" s="558"/>
      <c r="M681" s="558"/>
      <c r="N681" s="559"/>
    </row>
    <row r="682" spans="2:14" ht="12.95" hidden="1" customHeight="1" x14ac:dyDescent="0.2">
      <c r="B682" s="74" t="s">
        <v>804</v>
      </c>
      <c r="C682" s="75"/>
      <c r="D682" s="75" t="s">
        <v>861</v>
      </c>
      <c r="E682" s="76" t="s">
        <v>1062</v>
      </c>
      <c r="F682" s="88"/>
      <c r="G682" s="77"/>
      <c r="H682" s="75" t="s">
        <v>235</v>
      </c>
      <c r="I682" s="78" t="s">
        <v>236</v>
      </c>
      <c r="J682" s="557"/>
      <c r="K682" s="558"/>
      <c r="L682" s="558"/>
      <c r="M682" s="558"/>
      <c r="N682" s="559"/>
    </row>
    <row r="683" spans="2:14" ht="12.95" hidden="1" customHeight="1" x14ac:dyDescent="0.2">
      <c r="B683" s="74" t="s">
        <v>804</v>
      </c>
      <c r="C683" s="75"/>
      <c r="D683" s="75" t="s">
        <v>863</v>
      </c>
      <c r="E683" s="76" t="s">
        <v>1063</v>
      </c>
      <c r="F683" s="88"/>
      <c r="G683" s="77"/>
      <c r="H683" s="75" t="s">
        <v>235</v>
      </c>
      <c r="I683" s="78" t="s">
        <v>235</v>
      </c>
      <c r="J683" s="557"/>
      <c r="K683" s="558"/>
      <c r="L683" s="558"/>
      <c r="M683" s="558"/>
      <c r="N683" s="559"/>
    </row>
    <row r="684" spans="2:14" ht="12.95" hidden="1" customHeight="1" x14ac:dyDescent="0.2">
      <c r="B684" s="74" t="s">
        <v>804</v>
      </c>
      <c r="C684" s="75"/>
      <c r="D684" s="75" t="s">
        <v>865</v>
      </c>
      <c r="E684" s="76" t="s">
        <v>1064</v>
      </c>
      <c r="F684" s="88"/>
      <c r="G684" s="77"/>
      <c r="H684" s="75" t="s">
        <v>236</v>
      </c>
      <c r="I684" s="78" t="s">
        <v>236</v>
      </c>
      <c r="J684" s="557"/>
      <c r="K684" s="558"/>
      <c r="L684" s="558"/>
      <c r="M684" s="558"/>
      <c r="N684" s="559"/>
    </row>
    <row r="685" spans="2:14" ht="12.95" hidden="1" customHeight="1" x14ac:dyDescent="0.2">
      <c r="B685" s="74" t="s">
        <v>804</v>
      </c>
      <c r="C685" s="75"/>
      <c r="D685" s="75" t="s">
        <v>910</v>
      </c>
      <c r="E685" s="76" t="s">
        <v>1065</v>
      </c>
      <c r="F685" s="88"/>
      <c r="G685" s="77"/>
      <c r="H685" s="75" t="s">
        <v>235</v>
      </c>
      <c r="I685" s="78" t="s">
        <v>236</v>
      </c>
      <c r="J685" s="557"/>
      <c r="K685" s="558"/>
      <c r="L685" s="558"/>
      <c r="M685" s="558"/>
      <c r="N685" s="559"/>
    </row>
    <row r="686" spans="2:14" ht="12.95" hidden="1" customHeight="1" x14ac:dyDescent="0.2">
      <c r="B686" s="74" t="s">
        <v>804</v>
      </c>
      <c r="C686" s="75"/>
      <c r="D686" s="75" t="s">
        <v>912</v>
      </c>
      <c r="E686" s="76" t="s">
        <v>1066</v>
      </c>
      <c r="F686" s="88"/>
      <c r="G686" s="77"/>
      <c r="H686" s="75" t="s">
        <v>235</v>
      </c>
      <c r="I686" s="78" t="s">
        <v>235</v>
      </c>
      <c r="J686" s="557"/>
      <c r="K686" s="558"/>
      <c r="L686" s="558"/>
      <c r="M686" s="558"/>
      <c r="N686" s="559"/>
    </row>
    <row r="687" spans="2:14" ht="12.95" hidden="1" customHeight="1" x14ac:dyDescent="0.2">
      <c r="B687" s="74" t="s">
        <v>804</v>
      </c>
      <c r="C687" s="75"/>
      <c r="D687" s="75" t="s">
        <v>914</v>
      </c>
      <c r="E687" s="76" t="s">
        <v>1067</v>
      </c>
      <c r="F687" s="88"/>
      <c r="G687" s="77"/>
      <c r="H687" s="75" t="s">
        <v>236</v>
      </c>
      <c r="I687" s="78" t="s">
        <v>236</v>
      </c>
      <c r="J687" s="557"/>
      <c r="K687" s="558"/>
      <c r="L687" s="558"/>
      <c r="M687" s="558"/>
      <c r="N687" s="559"/>
    </row>
    <row r="688" spans="2:14" ht="12.95" hidden="1" customHeight="1" x14ac:dyDescent="0.2">
      <c r="B688" s="74" t="s">
        <v>804</v>
      </c>
      <c r="C688" s="75"/>
      <c r="D688" s="75" t="s">
        <v>910</v>
      </c>
      <c r="E688" s="76" t="s">
        <v>1068</v>
      </c>
      <c r="F688" s="88"/>
      <c r="G688" s="77"/>
      <c r="H688" s="75" t="s">
        <v>235</v>
      </c>
      <c r="I688" s="78" t="s">
        <v>236</v>
      </c>
      <c r="J688" s="557"/>
      <c r="K688" s="558"/>
      <c r="L688" s="558"/>
      <c r="M688" s="558"/>
      <c r="N688" s="559"/>
    </row>
    <row r="689" spans="2:14" ht="12.95" hidden="1" customHeight="1" x14ac:dyDescent="0.2">
      <c r="B689" s="74" t="s">
        <v>804</v>
      </c>
      <c r="C689" s="75"/>
      <c r="D689" s="75" t="s">
        <v>912</v>
      </c>
      <c r="E689" s="76" t="s">
        <v>1069</v>
      </c>
      <c r="F689" s="88"/>
      <c r="G689" s="77"/>
      <c r="H689" s="75" t="s">
        <v>235</v>
      </c>
      <c r="I689" s="78" t="s">
        <v>235</v>
      </c>
      <c r="J689" s="557"/>
      <c r="K689" s="558"/>
      <c r="L689" s="558"/>
      <c r="M689" s="558"/>
      <c r="N689" s="559"/>
    </row>
    <row r="690" spans="2:14" ht="12.95" hidden="1" customHeight="1" x14ac:dyDescent="0.2">
      <c r="B690" s="74" t="s">
        <v>804</v>
      </c>
      <c r="C690" s="75"/>
      <c r="D690" s="75" t="s">
        <v>914</v>
      </c>
      <c r="E690" s="76" t="s">
        <v>1070</v>
      </c>
      <c r="F690" s="88"/>
      <c r="G690" s="77"/>
      <c r="H690" s="75" t="s">
        <v>236</v>
      </c>
      <c r="I690" s="78" t="s">
        <v>236</v>
      </c>
      <c r="J690" s="557"/>
      <c r="K690" s="558"/>
      <c r="L690" s="558"/>
      <c r="M690" s="558"/>
      <c r="N690" s="559"/>
    </row>
    <row r="691" spans="2:14" ht="12.95" hidden="1" customHeight="1" x14ac:dyDescent="0.2">
      <c r="B691" s="74" t="s">
        <v>804</v>
      </c>
      <c r="C691" s="75"/>
      <c r="D691" s="75" t="s">
        <v>910</v>
      </c>
      <c r="E691" s="76" t="s">
        <v>1071</v>
      </c>
      <c r="F691" s="88"/>
      <c r="G691" s="77"/>
      <c r="H691" s="75" t="s">
        <v>235</v>
      </c>
      <c r="I691" s="78" t="s">
        <v>236</v>
      </c>
      <c r="J691" s="557"/>
      <c r="K691" s="558"/>
      <c r="L691" s="558"/>
      <c r="M691" s="558"/>
      <c r="N691" s="559"/>
    </row>
    <row r="692" spans="2:14" ht="12.95" hidden="1" customHeight="1" x14ac:dyDescent="0.2">
      <c r="B692" s="74" t="s">
        <v>804</v>
      </c>
      <c r="C692" s="75"/>
      <c r="D692" s="75" t="s">
        <v>912</v>
      </c>
      <c r="E692" s="76" t="s">
        <v>1072</v>
      </c>
      <c r="F692" s="88"/>
      <c r="G692" s="77"/>
      <c r="H692" s="75" t="s">
        <v>235</v>
      </c>
      <c r="I692" s="78" t="s">
        <v>235</v>
      </c>
      <c r="J692" s="557"/>
      <c r="K692" s="558"/>
      <c r="L692" s="558"/>
      <c r="M692" s="558"/>
      <c r="N692" s="559"/>
    </row>
    <row r="693" spans="2:14" ht="12.95" hidden="1" customHeight="1" x14ac:dyDescent="0.2">
      <c r="B693" s="74" t="s">
        <v>804</v>
      </c>
      <c r="C693" s="75"/>
      <c r="D693" s="75" t="s">
        <v>914</v>
      </c>
      <c r="E693" s="76" t="s">
        <v>1073</v>
      </c>
      <c r="F693" s="88"/>
      <c r="G693" s="77"/>
      <c r="H693" s="75" t="s">
        <v>236</v>
      </c>
      <c r="I693" s="78" t="s">
        <v>236</v>
      </c>
      <c r="J693" s="557"/>
      <c r="K693" s="558"/>
      <c r="L693" s="558"/>
      <c r="M693" s="558"/>
      <c r="N693" s="559"/>
    </row>
    <row r="694" spans="2:14" ht="12.95" hidden="1" customHeight="1" x14ac:dyDescent="0.2">
      <c r="B694" s="74" t="s">
        <v>804</v>
      </c>
      <c r="C694" s="75"/>
      <c r="D694" s="75" t="s">
        <v>912</v>
      </c>
      <c r="E694" s="76" t="s">
        <v>1074</v>
      </c>
      <c r="F694" s="88"/>
      <c r="G694" s="77"/>
      <c r="H694" s="75" t="s">
        <v>235</v>
      </c>
      <c r="I694" s="78" t="s">
        <v>235</v>
      </c>
      <c r="J694" s="557"/>
      <c r="K694" s="558"/>
      <c r="L694" s="558"/>
      <c r="M694" s="558"/>
      <c r="N694" s="559"/>
    </row>
    <row r="695" spans="2:14" ht="12.95" hidden="1" customHeight="1" x14ac:dyDescent="0.2">
      <c r="B695" s="74" t="s">
        <v>804</v>
      </c>
      <c r="C695" s="75"/>
      <c r="D695" s="75" t="s">
        <v>944</v>
      </c>
      <c r="E695" s="76" t="s">
        <v>1075</v>
      </c>
      <c r="F695" s="88"/>
      <c r="G695" s="77"/>
      <c r="H695" s="75" t="s">
        <v>235</v>
      </c>
      <c r="I695" s="78" t="s">
        <v>236</v>
      </c>
      <c r="J695" s="557"/>
      <c r="K695" s="558"/>
      <c r="L695" s="558"/>
      <c r="M695" s="558"/>
      <c r="N695" s="559"/>
    </row>
    <row r="696" spans="2:14" ht="12.95" hidden="1" customHeight="1" x14ac:dyDescent="0.2">
      <c r="B696" s="74" t="s">
        <v>804</v>
      </c>
      <c r="C696" s="75"/>
      <c r="D696" s="75" t="s">
        <v>942</v>
      </c>
      <c r="E696" s="76" t="s">
        <v>1076</v>
      </c>
      <c r="F696" s="88"/>
      <c r="G696" s="77"/>
      <c r="H696" s="75" t="s">
        <v>235</v>
      </c>
      <c r="I696" s="78" t="s">
        <v>235</v>
      </c>
      <c r="J696" s="557"/>
      <c r="K696" s="558"/>
      <c r="L696" s="558"/>
      <c r="M696" s="558"/>
      <c r="N696" s="559"/>
    </row>
    <row r="697" spans="2:14" ht="12.95" hidden="1" customHeight="1" x14ac:dyDescent="0.2">
      <c r="B697" s="74" t="s">
        <v>804</v>
      </c>
      <c r="C697" s="75"/>
      <c r="D697" s="75" t="s">
        <v>944</v>
      </c>
      <c r="E697" s="76" t="s">
        <v>1075</v>
      </c>
      <c r="F697" s="88"/>
      <c r="G697" s="77"/>
      <c r="H697" s="75" t="s">
        <v>236</v>
      </c>
      <c r="I697" s="78" t="s">
        <v>236</v>
      </c>
      <c r="J697" s="557"/>
      <c r="K697" s="558"/>
      <c r="L697" s="558"/>
      <c r="M697" s="558"/>
      <c r="N697" s="559"/>
    </row>
    <row r="698" spans="2:14" ht="12.95" hidden="1" customHeight="1" x14ac:dyDescent="0.2">
      <c r="B698" s="74" t="s">
        <v>804</v>
      </c>
      <c r="C698" s="75"/>
      <c r="D698" s="75" t="s">
        <v>1077</v>
      </c>
      <c r="E698" s="76" t="s">
        <v>1078</v>
      </c>
      <c r="F698" s="88"/>
      <c r="G698" s="77"/>
      <c r="H698" s="75" t="s">
        <v>235</v>
      </c>
      <c r="I698" s="78" t="s">
        <v>236</v>
      </c>
      <c r="J698" s="557"/>
      <c r="K698" s="558"/>
      <c r="L698" s="558"/>
      <c r="M698" s="558"/>
      <c r="N698" s="559"/>
    </row>
    <row r="699" spans="2:14" ht="12.95" hidden="1" customHeight="1" x14ac:dyDescent="0.2">
      <c r="B699" s="74" t="s">
        <v>804</v>
      </c>
      <c r="C699" s="75"/>
      <c r="D699" s="75" t="s">
        <v>1079</v>
      </c>
      <c r="E699" s="76" t="s">
        <v>1080</v>
      </c>
      <c r="F699" s="88"/>
      <c r="G699" s="77"/>
      <c r="H699" s="75" t="s">
        <v>235</v>
      </c>
      <c r="I699" s="78" t="s">
        <v>235</v>
      </c>
      <c r="J699" s="557"/>
      <c r="K699" s="558"/>
      <c r="L699" s="558"/>
      <c r="M699" s="558"/>
      <c r="N699" s="559"/>
    </row>
    <row r="700" spans="2:14" ht="12.95" hidden="1" customHeight="1" x14ac:dyDescent="0.2">
      <c r="B700" s="74" t="s">
        <v>804</v>
      </c>
      <c r="C700" s="75"/>
      <c r="D700" s="75" t="s">
        <v>1081</v>
      </c>
      <c r="E700" s="76" t="s">
        <v>1082</v>
      </c>
      <c r="F700" s="88"/>
      <c r="G700" s="77"/>
      <c r="H700" s="75" t="s">
        <v>236</v>
      </c>
      <c r="I700" s="78" t="s">
        <v>236</v>
      </c>
      <c r="J700" s="557"/>
      <c r="K700" s="558"/>
      <c r="L700" s="558"/>
      <c r="M700" s="558"/>
      <c r="N700" s="559"/>
    </row>
    <row r="701" spans="2:14" ht="12.95" hidden="1" customHeight="1" x14ac:dyDescent="0.2">
      <c r="B701" s="74" t="s">
        <v>804</v>
      </c>
      <c r="C701" s="75"/>
      <c r="D701" s="75" t="s">
        <v>984</v>
      </c>
      <c r="E701" s="76" t="s">
        <v>1083</v>
      </c>
      <c r="F701" s="88"/>
      <c r="G701" s="77"/>
      <c r="H701" s="75" t="s">
        <v>235</v>
      </c>
      <c r="I701" s="78" t="s">
        <v>236</v>
      </c>
      <c r="J701" s="557"/>
      <c r="K701" s="558"/>
      <c r="L701" s="558"/>
      <c r="M701" s="558"/>
      <c r="N701" s="559"/>
    </row>
    <row r="702" spans="2:14" ht="12.95" hidden="1" customHeight="1" x14ac:dyDescent="0.2">
      <c r="B702" s="74" t="s">
        <v>804</v>
      </c>
      <c r="C702" s="75"/>
      <c r="D702" s="75" t="s">
        <v>986</v>
      </c>
      <c r="E702" s="76" t="s">
        <v>1084</v>
      </c>
      <c r="F702" s="88"/>
      <c r="G702" s="77"/>
      <c r="H702" s="75" t="s">
        <v>235</v>
      </c>
      <c r="I702" s="78" t="s">
        <v>235</v>
      </c>
      <c r="J702" s="557"/>
      <c r="K702" s="558"/>
      <c r="L702" s="558"/>
      <c r="M702" s="558"/>
      <c r="N702" s="559"/>
    </row>
    <row r="703" spans="2:14" ht="12.95" hidden="1" customHeight="1" x14ac:dyDescent="0.2">
      <c r="B703" s="74" t="s">
        <v>804</v>
      </c>
      <c r="C703" s="75"/>
      <c r="D703" s="75" t="s">
        <v>988</v>
      </c>
      <c r="E703" s="76" t="s">
        <v>1085</v>
      </c>
      <c r="F703" s="88"/>
      <c r="G703" s="77"/>
      <c r="H703" s="75" t="s">
        <v>236</v>
      </c>
      <c r="I703" s="78" t="s">
        <v>236</v>
      </c>
      <c r="J703" s="557"/>
      <c r="K703" s="558"/>
      <c r="L703" s="558"/>
      <c r="M703" s="558"/>
      <c r="N703" s="559"/>
    </row>
    <row r="704" spans="2:14" ht="12.95" hidden="1" customHeight="1" x14ac:dyDescent="0.2">
      <c r="B704" s="74" t="s">
        <v>804</v>
      </c>
      <c r="C704" s="75"/>
      <c r="D704" s="75" t="s">
        <v>861</v>
      </c>
      <c r="E704" s="76" t="s">
        <v>1086</v>
      </c>
      <c r="F704" s="88"/>
      <c r="G704" s="77"/>
      <c r="H704" s="75" t="s">
        <v>235</v>
      </c>
      <c r="I704" s="78" t="s">
        <v>236</v>
      </c>
      <c r="J704" s="557"/>
      <c r="K704" s="558"/>
      <c r="L704" s="558"/>
      <c r="M704" s="558"/>
      <c r="N704" s="559"/>
    </row>
    <row r="705" spans="2:14" ht="12.95" hidden="1" customHeight="1" x14ac:dyDescent="0.2">
      <c r="B705" s="74" t="s">
        <v>804</v>
      </c>
      <c r="C705" s="75"/>
      <c r="D705" s="75" t="s">
        <v>863</v>
      </c>
      <c r="E705" s="76" t="s">
        <v>1087</v>
      </c>
      <c r="F705" s="88"/>
      <c r="G705" s="77"/>
      <c r="H705" s="75" t="s">
        <v>235</v>
      </c>
      <c r="I705" s="78" t="s">
        <v>235</v>
      </c>
      <c r="J705" s="557"/>
      <c r="K705" s="558"/>
      <c r="L705" s="558"/>
      <c r="M705" s="558"/>
      <c r="N705" s="559"/>
    </row>
    <row r="706" spans="2:14" ht="12.95" hidden="1" customHeight="1" x14ac:dyDescent="0.2">
      <c r="B706" s="74" t="s">
        <v>804</v>
      </c>
      <c r="C706" s="75"/>
      <c r="D706" s="75" t="s">
        <v>865</v>
      </c>
      <c r="E706" s="76" t="s">
        <v>1088</v>
      </c>
      <c r="F706" s="88"/>
      <c r="G706" s="77"/>
      <c r="H706" s="75" t="s">
        <v>236</v>
      </c>
      <c r="I706" s="78" t="s">
        <v>236</v>
      </c>
      <c r="J706" s="557"/>
      <c r="K706" s="558"/>
      <c r="L706" s="558"/>
      <c r="M706" s="558"/>
      <c r="N706" s="559"/>
    </row>
    <row r="707" spans="2:14" ht="12.95" hidden="1" customHeight="1" x14ac:dyDescent="0.2">
      <c r="B707" s="74" t="s">
        <v>804</v>
      </c>
      <c r="C707" s="75"/>
      <c r="D707" s="75" t="s">
        <v>958</v>
      </c>
      <c r="E707" s="76" t="s">
        <v>1089</v>
      </c>
      <c r="F707" s="88"/>
      <c r="G707" s="77"/>
      <c r="H707" s="75" t="s">
        <v>235</v>
      </c>
      <c r="I707" s="78" t="s">
        <v>236</v>
      </c>
      <c r="J707" s="557"/>
      <c r="K707" s="558"/>
      <c r="L707" s="558"/>
      <c r="M707" s="558"/>
      <c r="N707" s="559"/>
    </row>
    <row r="708" spans="2:14" ht="12.95" hidden="1" customHeight="1" x14ac:dyDescent="0.2">
      <c r="B708" s="74" t="s">
        <v>804</v>
      </c>
      <c r="C708" s="75"/>
      <c r="D708" s="75" t="s">
        <v>960</v>
      </c>
      <c r="E708" s="76" t="s">
        <v>1090</v>
      </c>
      <c r="F708" s="88"/>
      <c r="G708" s="77"/>
      <c r="H708" s="75" t="s">
        <v>235</v>
      </c>
      <c r="I708" s="78" t="s">
        <v>235</v>
      </c>
      <c r="J708" s="557"/>
      <c r="K708" s="558"/>
      <c r="L708" s="558"/>
      <c r="M708" s="558"/>
      <c r="N708" s="559"/>
    </row>
    <row r="709" spans="2:14" ht="12.95" hidden="1" customHeight="1" x14ac:dyDescent="0.2">
      <c r="B709" s="74" t="s">
        <v>804</v>
      </c>
      <c r="C709" s="75"/>
      <c r="D709" s="75" t="s">
        <v>962</v>
      </c>
      <c r="E709" s="76" t="s">
        <v>1091</v>
      </c>
      <c r="F709" s="88"/>
      <c r="G709" s="77"/>
      <c r="H709" s="75" t="s">
        <v>236</v>
      </c>
      <c r="I709" s="78" t="s">
        <v>236</v>
      </c>
      <c r="J709" s="557"/>
      <c r="K709" s="558"/>
      <c r="L709" s="558"/>
      <c r="M709" s="558"/>
      <c r="N709" s="559"/>
    </row>
    <row r="710" spans="2:14" ht="12.95" hidden="1" customHeight="1" x14ac:dyDescent="0.2">
      <c r="B710" s="74" t="s">
        <v>804</v>
      </c>
      <c r="C710" s="75"/>
      <c r="D710" s="75" t="s">
        <v>1006</v>
      </c>
      <c r="E710" s="76" t="s">
        <v>1092</v>
      </c>
      <c r="F710" s="88"/>
      <c r="G710" s="77"/>
      <c r="H710" s="75" t="s">
        <v>235</v>
      </c>
      <c r="I710" s="78" t="s">
        <v>236</v>
      </c>
      <c r="J710" s="557"/>
      <c r="K710" s="558"/>
      <c r="L710" s="558"/>
      <c r="M710" s="558"/>
      <c r="N710" s="559"/>
    </row>
    <row r="711" spans="2:14" ht="12.95" hidden="1" customHeight="1" x14ac:dyDescent="0.2">
      <c r="B711" s="74" t="s">
        <v>804</v>
      </c>
      <c r="C711" s="75"/>
      <c r="D711" s="75" t="s">
        <v>1008</v>
      </c>
      <c r="E711" s="76" t="s">
        <v>1093</v>
      </c>
      <c r="F711" s="88"/>
      <c r="G711" s="77"/>
      <c r="H711" s="75" t="s">
        <v>235</v>
      </c>
      <c r="I711" s="78" t="s">
        <v>235</v>
      </c>
      <c r="J711" s="557"/>
      <c r="K711" s="558"/>
      <c r="L711" s="558"/>
      <c r="M711" s="558"/>
      <c r="N711" s="559"/>
    </row>
    <row r="712" spans="2:14" ht="12.95" hidden="1" customHeight="1" x14ac:dyDescent="0.2">
      <c r="B712" s="74" t="s">
        <v>804</v>
      </c>
      <c r="C712" s="75"/>
      <c r="D712" s="75" t="s">
        <v>1010</v>
      </c>
      <c r="E712" s="76" t="s">
        <v>1094</v>
      </c>
      <c r="F712" s="88"/>
      <c r="G712" s="77"/>
      <c r="H712" s="75" t="s">
        <v>236</v>
      </c>
      <c r="I712" s="78" t="s">
        <v>236</v>
      </c>
      <c r="J712" s="557"/>
      <c r="K712" s="558"/>
      <c r="L712" s="558"/>
      <c r="M712" s="558"/>
      <c r="N712" s="559"/>
    </row>
    <row r="713" spans="2:14" ht="12.95" hidden="1" customHeight="1" x14ac:dyDescent="0.2">
      <c r="B713" s="74" t="s">
        <v>817</v>
      </c>
      <c r="C713" s="75"/>
      <c r="D713" s="75" t="s">
        <v>1095</v>
      </c>
      <c r="E713" s="76" t="s">
        <v>1093</v>
      </c>
      <c r="F713" s="88"/>
      <c r="G713" s="77"/>
      <c r="H713" s="75" t="s">
        <v>235</v>
      </c>
      <c r="I713" s="78" t="s">
        <v>235</v>
      </c>
      <c r="J713" s="557"/>
      <c r="K713" s="558"/>
      <c r="L713" s="558"/>
      <c r="M713" s="558"/>
      <c r="N713" s="559"/>
    </row>
    <row r="714" spans="2:14" ht="12.95" hidden="1" customHeight="1" x14ac:dyDescent="0.2">
      <c r="B714" s="74" t="s">
        <v>804</v>
      </c>
      <c r="C714" s="75"/>
      <c r="D714" s="75" t="s">
        <v>1006</v>
      </c>
      <c r="E714" s="76" t="s">
        <v>1096</v>
      </c>
      <c r="F714" s="88"/>
      <c r="G714" s="77"/>
      <c r="H714" s="75" t="s">
        <v>235</v>
      </c>
      <c r="I714" s="78" t="s">
        <v>236</v>
      </c>
      <c r="J714" s="557"/>
      <c r="K714" s="558"/>
      <c r="L714" s="558"/>
      <c r="M714" s="558"/>
      <c r="N714" s="559"/>
    </row>
    <row r="715" spans="2:14" ht="12.95" hidden="1" customHeight="1" x14ac:dyDescent="0.2">
      <c r="B715" s="74" t="s">
        <v>804</v>
      </c>
      <c r="C715" s="75"/>
      <c r="D715" s="75" t="s">
        <v>1008</v>
      </c>
      <c r="E715" s="76" t="s">
        <v>1097</v>
      </c>
      <c r="F715" s="88"/>
      <c r="G715" s="77"/>
      <c r="H715" s="75" t="s">
        <v>235</v>
      </c>
      <c r="I715" s="78" t="s">
        <v>235</v>
      </c>
      <c r="J715" s="557"/>
      <c r="K715" s="558"/>
      <c r="L715" s="558"/>
      <c r="M715" s="558"/>
      <c r="N715" s="559"/>
    </row>
    <row r="716" spans="2:14" ht="12.95" hidden="1" customHeight="1" x14ac:dyDescent="0.2">
      <c r="B716" s="74" t="s">
        <v>804</v>
      </c>
      <c r="C716" s="75"/>
      <c r="D716" s="75" t="s">
        <v>1010</v>
      </c>
      <c r="E716" s="76" t="s">
        <v>1098</v>
      </c>
      <c r="F716" s="88"/>
      <c r="G716" s="77"/>
      <c r="H716" s="75" t="s">
        <v>236</v>
      </c>
      <c r="I716" s="78" t="s">
        <v>236</v>
      </c>
      <c r="J716" s="557"/>
      <c r="K716" s="558"/>
      <c r="L716" s="558"/>
      <c r="M716" s="558"/>
      <c r="N716" s="559"/>
    </row>
    <row r="717" spans="2:14" ht="12.95" hidden="1" customHeight="1" x14ac:dyDescent="0.2">
      <c r="B717" s="74" t="s">
        <v>804</v>
      </c>
      <c r="C717" s="75"/>
      <c r="D717" s="75" t="s">
        <v>1006</v>
      </c>
      <c r="E717" s="76" t="s">
        <v>1099</v>
      </c>
      <c r="F717" s="88"/>
      <c r="G717" s="77"/>
      <c r="H717" s="75" t="s">
        <v>235</v>
      </c>
      <c r="I717" s="78" t="s">
        <v>236</v>
      </c>
      <c r="J717" s="557"/>
      <c r="K717" s="558"/>
      <c r="L717" s="558"/>
      <c r="M717" s="558"/>
      <c r="N717" s="559"/>
    </row>
    <row r="718" spans="2:14" ht="12.95" hidden="1" customHeight="1" x14ac:dyDescent="0.2">
      <c r="B718" s="74" t="s">
        <v>804</v>
      </c>
      <c r="C718" s="75"/>
      <c r="D718" s="75" t="s">
        <v>1008</v>
      </c>
      <c r="E718" s="76" t="s">
        <v>1100</v>
      </c>
      <c r="F718" s="88"/>
      <c r="G718" s="77"/>
      <c r="H718" s="75" t="s">
        <v>235</v>
      </c>
      <c r="I718" s="78" t="s">
        <v>235</v>
      </c>
      <c r="J718" s="557"/>
      <c r="K718" s="558"/>
      <c r="L718" s="558"/>
      <c r="M718" s="558"/>
      <c r="N718" s="559"/>
    </row>
    <row r="719" spans="2:14" ht="12.95" hidden="1" customHeight="1" x14ac:dyDescent="0.2">
      <c r="B719" s="74" t="s">
        <v>804</v>
      </c>
      <c r="C719" s="75"/>
      <c r="D719" s="75" t="s">
        <v>1010</v>
      </c>
      <c r="E719" s="76" t="s">
        <v>1101</v>
      </c>
      <c r="F719" s="88"/>
      <c r="G719" s="77"/>
      <c r="H719" s="75" t="s">
        <v>236</v>
      </c>
      <c r="I719" s="78" t="s">
        <v>236</v>
      </c>
      <c r="J719" s="557"/>
      <c r="K719" s="558"/>
      <c r="L719" s="558"/>
      <c r="M719" s="558"/>
      <c r="N719" s="559"/>
    </row>
    <row r="720" spans="2:14" ht="12.95" hidden="1" customHeight="1" x14ac:dyDescent="0.2">
      <c r="B720" s="74" t="s">
        <v>804</v>
      </c>
      <c r="C720" s="75"/>
      <c r="D720" s="75" t="s">
        <v>984</v>
      </c>
      <c r="E720" s="76" t="s">
        <v>1102</v>
      </c>
      <c r="F720" s="88"/>
      <c r="G720" s="77"/>
      <c r="H720" s="75" t="s">
        <v>235</v>
      </c>
      <c r="I720" s="78" t="s">
        <v>236</v>
      </c>
      <c r="J720" s="557"/>
      <c r="K720" s="558"/>
      <c r="L720" s="558"/>
      <c r="M720" s="558"/>
      <c r="N720" s="559"/>
    </row>
    <row r="721" spans="2:14" ht="12.95" hidden="1" customHeight="1" x14ac:dyDescent="0.2">
      <c r="B721" s="74" t="s">
        <v>804</v>
      </c>
      <c r="C721" s="75"/>
      <c r="D721" s="75" t="s">
        <v>986</v>
      </c>
      <c r="E721" s="76" t="s">
        <v>1103</v>
      </c>
      <c r="F721" s="88"/>
      <c r="G721" s="77"/>
      <c r="H721" s="75" t="s">
        <v>235</v>
      </c>
      <c r="I721" s="78" t="s">
        <v>235</v>
      </c>
      <c r="J721" s="557"/>
      <c r="K721" s="558"/>
      <c r="L721" s="558"/>
      <c r="M721" s="558"/>
      <c r="N721" s="559"/>
    </row>
    <row r="722" spans="2:14" ht="12.95" hidden="1" customHeight="1" x14ac:dyDescent="0.2">
      <c r="B722" s="74" t="s">
        <v>804</v>
      </c>
      <c r="C722" s="75"/>
      <c r="D722" s="75" t="s">
        <v>988</v>
      </c>
      <c r="E722" s="76" t="s">
        <v>1104</v>
      </c>
      <c r="F722" s="88"/>
      <c r="G722" s="77"/>
      <c r="H722" s="75" t="s">
        <v>236</v>
      </c>
      <c r="I722" s="78" t="s">
        <v>236</v>
      </c>
      <c r="J722" s="557"/>
      <c r="K722" s="558"/>
      <c r="L722" s="558"/>
      <c r="M722" s="558"/>
      <c r="N722" s="559"/>
    </row>
    <row r="723" spans="2:14" ht="12.95" hidden="1" customHeight="1" x14ac:dyDescent="0.2">
      <c r="B723" s="74" t="s">
        <v>804</v>
      </c>
      <c r="C723" s="75"/>
      <c r="D723" s="75" t="s">
        <v>984</v>
      </c>
      <c r="E723" s="76" t="s">
        <v>1105</v>
      </c>
      <c r="F723" s="88"/>
      <c r="G723" s="77"/>
      <c r="H723" s="75" t="s">
        <v>235</v>
      </c>
      <c r="I723" s="78" t="s">
        <v>236</v>
      </c>
      <c r="J723" s="557"/>
      <c r="K723" s="558"/>
      <c r="L723" s="558"/>
      <c r="M723" s="558"/>
      <c r="N723" s="559"/>
    </row>
    <row r="724" spans="2:14" ht="12.95" hidden="1" customHeight="1" x14ac:dyDescent="0.2">
      <c r="B724" s="74" t="s">
        <v>804</v>
      </c>
      <c r="C724" s="75"/>
      <c r="D724" s="75" t="s">
        <v>986</v>
      </c>
      <c r="E724" s="76" t="s">
        <v>1106</v>
      </c>
      <c r="F724" s="88"/>
      <c r="G724" s="77"/>
      <c r="H724" s="75" t="s">
        <v>235</v>
      </c>
      <c r="I724" s="78" t="s">
        <v>235</v>
      </c>
      <c r="J724" s="557"/>
      <c r="K724" s="558"/>
      <c r="L724" s="558"/>
      <c r="M724" s="558"/>
      <c r="N724" s="559"/>
    </row>
    <row r="725" spans="2:14" ht="12.95" hidden="1" customHeight="1" x14ac:dyDescent="0.2">
      <c r="B725" s="74" t="s">
        <v>804</v>
      </c>
      <c r="C725" s="75"/>
      <c r="D725" s="75" t="s">
        <v>988</v>
      </c>
      <c r="E725" s="76" t="s">
        <v>1107</v>
      </c>
      <c r="F725" s="88"/>
      <c r="G725" s="77"/>
      <c r="H725" s="75" t="s">
        <v>236</v>
      </c>
      <c r="I725" s="78" t="s">
        <v>236</v>
      </c>
      <c r="J725" s="557"/>
      <c r="K725" s="558"/>
      <c r="L725" s="558"/>
      <c r="M725" s="558"/>
      <c r="N725" s="559"/>
    </row>
    <row r="726" spans="2:14" ht="12.95" hidden="1" customHeight="1" x14ac:dyDescent="0.2">
      <c r="B726" s="74" t="s">
        <v>804</v>
      </c>
      <c r="C726" s="75"/>
      <c r="D726" s="75" t="s">
        <v>958</v>
      </c>
      <c r="E726" s="76" t="s">
        <v>1108</v>
      </c>
      <c r="F726" s="88"/>
      <c r="G726" s="77"/>
      <c r="H726" s="75" t="s">
        <v>235</v>
      </c>
      <c r="I726" s="78" t="s">
        <v>236</v>
      </c>
      <c r="J726" s="557"/>
      <c r="K726" s="558"/>
      <c r="L726" s="558"/>
      <c r="M726" s="558"/>
      <c r="N726" s="559"/>
    </row>
    <row r="727" spans="2:14" ht="12.95" hidden="1" customHeight="1" x14ac:dyDescent="0.2">
      <c r="B727" s="74" t="s">
        <v>804</v>
      </c>
      <c r="C727" s="75"/>
      <c r="D727" s="75" t="s">
        <v>960</v>
      </c>
      <c r="E727" s="76" t="s">
        <v>1109</v>
      </c>
      <c r="F727" s="88"/>
      <c r="G727" s="77"/>
      <c r="H727" s="75" t="s">
        <v>235</v>
      </c>
      <c r="I727" s="78" t="s">
        <v>235</v>
      </c>
      <c r="J727" s="557"/>
      <c r="K727" s="558"/>
      <c r="L727" s="558"/>
      <c r="M727" s="558"/>
      <c r="N727" s="559"/>
    </row>
    <row r="728" spans="2:14" ht="12.95" hidden="1" customHeight="1" x14ac:dyDescent="0.2">
      <c r="B728" s="74" t="s">
        <v>804</v>
      </c>
      <c r="C728" s="75"/>
      <c r="D728" s="75" t="s">
        <v>962</v>
      </c>
      <c r="E728" s="76" t="s">
        <v>1110</v>
      </c>
      <c r="F728" s="88"/>
      <c r="G728" s="77"/>
      <c r="H728" s="75" t="s">
        <v>236</v>
      </c>
      <c r="I728" s="78" t="s">
        <v>236</v>
      </c>
      <c r="J728" s="557"/>
      <c r="K728" s="558"/>
      <c r="L728" s="558"/>
      <c r="M728" s="558"/>
      <c r="N728" s="559"/>
    </row>
    <row r="729" spans="2:14" ht="12.95" hidden="1" customHeight="1" x14ac:dyDescent="0.2">
      <c r="B729" s="74" t="s">
        <v>804</v>
      </c>
      <c r="C729" s="75"/>
      <c r="D729" s="75" t="s">
        <v>940</v>
      </c>
      <c r="E729" s="76" t="s">
        <v>1111</v>
      </c>
      <c r="F729" s="88"/>
      <c r="G729" s="77"/>
      <c r="H729" s="75" t="s">
        <v>235</v>
      </c>
      <c r="I729" s="78" t="s">
        <v>236</v>
      </c>
      <c r="J729" s="557"/>
      <c r="K729" s="558"/>
      <c r="L729" s="558"/>
      <c r="M729" s="558"/>
      <c r="N729" s="559"/>
    </row>
    <row r="730" spans="2:14" ht="12.95" hidden="1" customHeight="1" x14ac:dyDescent="0.2">
      <c r="B730" s="74" t="s">
        <v>804</v>
      </c>
      <c r="C730" s="75"/>
      <c r="D730" s="75" t="s">
        <v>942</v>
      </c>
      <c r="E730" s="76" t="s">
        <v>1112</v>
      </c>
      <c r="F730" s="88"/>
      <c r="G730" s="77"/>
      <c r="H730" s="75" t="s">
        <v>235</v>
      </c>
      <c r="I730" s="78" t="s">
        <v>235</v>
      </c>
      <c r="J730" s="557"/>
      <c r="K730" s="558"/>
      <c r="L730" s="558"/>
      <c r="M730" s="558"/>
      <c r="N730" s="559"/>
    </row>
    <row r="731" spans="2:14" ht="12.95" hidden="1" customHeight="1" x14ac:dyDescent="0.2">
      <c r="B731" s="74" t="s">
        <v>804</v>
      </c>
      <c r="C731" s="75"/>
      <c r="D731" s="75" t="s">
        <v>944</v>
      </c>
      <c r="E731" s="76" t="s">
        <v>1113</v>
      </c>
      <c r="F731" s="88"/>
      <c r="G731" s="77"/>
      <c r="H731" s="75" t="s">
        <v>236</v>
      </c>
      <c r="I731" s="78" t="s">
        <v>236</v>
      </c>
      <c r="J731" s="557"/>
      <c r="K731" s="558"/>
      <c r="L731" s="558"/>
      <c r="M731" s="558"/>
      <c r="N731" s="559"/>
    </row>
    <row r="732" spans="2:14" ht="12.95" hidden="1" customHeight="1" x14ac:dyDescent="0.2">
      <c r="B732" s="74" t="s">
        <v>804</v>
      </c>
      <c r="C732" s="75"/>
      <c r="D732" s="75" t="s">
        <v>1114</v>
      </c>
      <c r="E732" s="76" t="s">
        <v>1115</v>
      </c>
      <c r="F732" s="88"/>
      <c r="G732" s="77"/>
      <c r="H732" s="75" t="s">
        <v>235</v>
      </c>
      <c r="I732" s="78" t="s">
        <v>235</v>
      </c>
      <c r="J732" s="557"/>
      <c r="K732" s="558"/>
      <c r="L732" s="558"/>
      <c r="M732" s="558"/>
      <c r="N732" s="559"/>
    </row>
    <row r="733" spans="2:14" ht="12.95" hidden="1" customHeight="1" x14ac:dyDescent="0.2">
      <c r="B733" s="74" t="s">
        <v>804</v>
      </c>
      <c r="C733" s="75"/>
      <c r="D733" s="75" t="s">
        <v>1116</v>
      </c>
      <c r="E733" s="76" t="s">
        <v>1117</v>
      </c>
      <c r="F733" s="88"/>
      <c r="G733" s="77"/>
      <c r="H733" s="75" t="s">
        <v>235</v>
      </c>
      <c r="I733" s="78" t="s">
        <v>236</v>
      </c>
      <c r="J733" s="557"/>
      <c r="K733" s="558"/>
      <c r="L733" s="558"/>
      <c r="M733" s="558"/>
      <c r="N733" s="559"/>
    </row>
    <row r="734" spans="2:14" ht="12.95" hidden="1" customHeight="1" x14ac:dyDescent="0.2">
      <c r="B734" s="74" t="s">
        <v>804</v>
      </c>
      <c r="C734" s="75"/>
      <c r="D734" s="75" t="s">
        <v>1114</v>
      </c>
      <c r="E734" s="76" t="s">
        <v>1118</v>
      </c>
      <c r="F734" s="88"/>
      <c r="G734" s="77"/>
      <c r="H734" s="75" t="s">
        <v>235</v>
      </c>
      <c r="I734" s="78" t="s">
        <v>235</v>
      </c>
      <c r="J734" s="557"/>
      <c r="K734" s="558"/>
      <c r="L734" s="558"/>
      <c r="M734" s="558"/>
      <c r="N734" s="559"/>
    </row>
    <row r="735" spans="2:14" ht="12.95" hidden="1" customHeight="1" x14ac:dyDescent="0.2">
      <c r="B735" s="74" t="s">
        <v>817</v>
      </c>
      <c r="C735" s="75"/>
      <c r="D735" s="75" t="s">
        <v>1119</v>
      </c>
      <c r="E735" s="76" t="s">
        <v>1120</v>
      </c>
      <c r="F735" s="88"/>
      <c r="G735" s="77"/>
      <c r="H735" s="75" t="s">
        <v>235</v>
      </c>
      <c r="I735" s="78" t="s">
        <v>236</v>
      </c>
      <c r="J735" s="557"/>
      <c r="K735" s="558"/>
      <c r="L735" s="558"/>
      <c r="M735" s="558"/>
      <c r="N735" s="559"/>
    </row>
    <row r="736" spans="2:14" ht="12.95" hidden="1" customHeight="1" x14ac:dyDescent="0.2">
      <c r="B736" s="74" t="s">
        <v>817</v>
      </c>
      <c r="C736" s="75"/>
      <c r="D736" s="75" t="s">
        <v>1121</v>
      </c>
      <c r="E736" s="76" t="s">
        <v>1122</v>
      </c>
      <c r="F736" s="88"/>
      <c r="G736" s="77"/>
      <c r="H736" s="75" t="s">
        <v>235</v>
      </c>
      <c r="I736" s="78" t="s">
        <v>235</v>
      </c>
      <c r="J736" s="557"/>
      <c r="K736" s="558"/>
      <c r="L736" s="558"/>
      <c r="M736" s="558"/>
      <c r="N736" s="559"/>
    </row>
    <row r="737" spans="2:14" ht="12.95" hidden="1" customHeight="1" x14ac:dyDescent="0.2">
      <c r="B737" s="74" t="s">
        <v>804</v>
      </c>
      <c r="C737" s="75"/>
      <c r="D737" s="75" t="s">
        <v>1116</v>
      </c>
      <c r="E737" s="76" t="s">
        <v>1123</v>
      </c>
      <c r="F737" s="88"/>
      <c r="G737" s="77"/>
      <c r="H737" s="75" t="s">
        <v>235</v>
      </c>
      <c r="I737" s="78" t="s">
        <v>236</v>
      </c>
      <c r="J737" s="557"/>
      <c r="K737" s="558"/>
      <c r="L737" s="558"/>
      <c r="M737" s="558"/>
      <c r="N737" s="559"/>
    </row>
    <row r="738" spans="2:14" ht="12.95" hidden="1" customHeight="1" x14ac:dyDescent="0.2">
      <c r="B738" s="74" t="s">
        <v>804</v>
      </c>
      <c r="C738" s="75"/>
      <c r="D738" s="75" t="s">
        <v>1114</v>
      </c>
      <c r="E738" s="76" t="s">
        <v>1124</v>
      </c>
      <c r="F738" s="88"/>
      <c r="G738" s="77"/>
      <c r="H738" s="75" t="s">
        <v>235</v>
      </c>
      <c r="I738" s="78" t="s">
        <v>235</v>
      </c>
      <c r="J738" s="557"/>
      <c r="K738" s="558"/>
      <c r="L738" s="558"/>
      <c r="M738" s="558"/>
      <c r="N738" s="559"/>
    </row>
    <row r="739" spans="2:14" ht="12.95" hidden="1" customHeight="1" x14ac:dyDescent="0.2">
      <c r="B739" s="74" t="s">
        <v>804</v>
      </c>
      <c r="C739" s="75"/>
      <c r="D739" s="75" t="s">
        <v>1125</v>
      </c>
      <c r="E739" s="76" t="s">
        <v>1126</v>
      </c>
      <c r="F739" s="88"/>
      <c r="G739" s="77"/>
      <c r="H739" s="75" t="s">
        <v>236</v>
      </c>
      <c r="I739" s="78" t="s">
        <v>236</v>
      </c>
      <c r="J739" s="557"/>
      <c r="K739" s="558"/>
      <c r="L739" s="558"/>
      <c r="M739" s="558"/>
      <c r="N739" s="559"/>
    </row>
    <row r="740" spans="2:14" ht="12.95" hidden="1" customHeight="1" x14ac:dyDescent="0.2">
      <c r="B740" s="74" t="s">
        <v>817</v>
      </c>
      <c r="C740" s="75"/>
      <c r="D740" s="75" t="s">
        <v>1119</v>
      </c>
      <c r="E740" s="76" t="s">
        <v>1127</v>
      </c>
      <c r="F740" s="88"/>
      <c r="G740" s="77"/>
      <c r="H740" s="75" t="s">
        <v>235</v>
      </c>
      <c r="I740" s="78" t="s">
        <v>236</v>
      </c>
      <c r="J740" s="557"/>
      <c r="K740" s="558"/>
      <c r="L740" s="558"/>
      <c r="M740" s="558"/>
      <c r="N740" s="559"/>
    </row>
    <row r="741" spans="2:14" ht="12.95" hidden="1" customHeight="1" x14ac:dyDescent="0.2">
      <c r="B741" s="74" t="s">
        <v>817</v>
      </c>
      <c r="C741" s="75"/>
      <c r="D741" s="75" t="s">
        <v>1121</v>
      </c>
      <c r="E741" s="76" t="s">
        <v>1128</v>
      </c>
      <c r="F741" s="88"/>
      <c r="G741" s="77"/>
      <c r="H741" s="75" t="s">
        <v>235</v>
      </c>
      <c r="I741" s="78" t="s">
        <v>235</v>
      </c>
      <c r="J741" s="557"/>
      <c r="K741" s="558"/>
      <c r="L741" s="558"/>
      <c r="M741" s="558"/>
      <c r="N741" s="559"/>
    </row>
    <row r="742" spans="2:14" ht="12.95" hidden="1" customHeight="1" x14ac:dyDescent="0.2">
      <c r="B742" s="74" t="s">
        <v>804</v>
      </c>
      <c r="C742" s="75"/>
      <c r="D742" s="75" t="s">
        <v>1116</v>
      </c>
      <c r="E742" s="76" t="s">
        <v>1129</v>
      </c>
      <c r="F742" s="88"/>
      <c r="G742" s="77"/>
      <c r="H742" s="75" t="s">
        <v>235</v>
      </c>
      <c r="I742" s="78" t="s">
        <v>236</v>
      </c>
      <c r="J742" s="557"/>
      <c r="K742" s="558"/>
      <c r="L742" s="558"/>
      <c r="M742" s="558"/>
      <c r="N742" s="559"/>
    </row>
    <row r="743" spans="2:14" ht="12.95" hidden="1" customHeight="1" x14ac:dyDescent="0.2">
      <c r="B743" s="74" t="s">
        <v>804</v>
      </c>
      <c r="C743" s="75"/>
      <c r="D743" s="75" t="s">
        <v>1114</v>
      </c>
      <c r="E743" s="76" t="s">
        <v>1130</v>
      </c>
      <c r="F743" s="88"/>
      <c r="G743" s="77"/>
      <c r="H743" s="75" t="s">
        <v>235</v>
      </c>
      <c r="I743" s="78" t="s">
        <v>235</v>
      </c>
      <c r="J743" s="557"/>
      <c r="K743" s="558"/>
      <c r="L743" s="558"/>
      <c r="M743" s="558"/>
      <c r="N743" s="559"/>
    </row>
    <row r="744" spans="2:14" ht="12.95" hidden="1" customHeight="1" x14ac:dyDescent="0.2">
      <c r="B744" s="74" t="s">
        <v>804</v>
      </c>
      <c r="C744" s="75"/>
      <c r="D744" s="75" t="s">
        <v>1125</v>
      </c>
      <c r="E744" s="76" t="s">
        <v>1131</v>
      </c>
      <c r="F744" s="88"/>
      <c r="G744" s="77"/>
      <c r="H744" s="75" t="s">
        <v>236</v>
      </c>
      <c r="I744" s="78" t="s">
        <v>236</v>
      </c>
      <c r="J744" s="557"/>
      <c r="K744" s="558"/>
      <c r="L744" s="558"/>
      <c r="M744" s="558"/>
      <c r="N744" s="559"/>
    </row>
    <row r="745" spans="2:14" ht="12.95" hidden="1" customHeight="1" x14ac:dyDescent="0.2">
      <c r="B745" s="74" t="s">
        <v>817</v>
      </c>
      <c r="C745" s="75"/>
      <c r="D745" s="75" t="s">
        <v>1119</v>
      </c>
      <c r="E745" s="76" t="s">
        <v>1132</v>
      </c>
      <c r="F745" s="88"/>
      <c r="G745" s="77"/>
      <c r="H745" s="75" t="s">
        <v>235</v>
      </c>
      <c r="I745" s="78" t="s">
        <v>236</v>
      </c>
      <c r="J745" s="557"/>
      <c r="K745" s="558"/>
      <c r="L745" s="558"/>
      <c r="M745" s="558"/>
      <c r="N745" s="559"/>
    </row>
    <row r="746" spans="2:14" ht="12.95" hidden="1" customHeight="1" x14ac:dyDescent="0.2">
      <c r="B746" s="74" t="s">
        <v>817</v>
      </c>
      <c r="C746" s="75"/>
      <c r="D746" s="75" t="s">
        <v>1121</v>
      </c>
      <c r="E746" s="76" t="s">
        <v>1133</v>
      </c>
      <c r="F746" s="88"/>
      <c r="G746" s="77"/>
      <c r="H746" s="75" t="s">
        <v>235</v>
      </c>
      <c r="I746" s="78" t="s">
        <v>235</v>
      </c>
      <c r="J746" s="557"/>
      <c r="K746" s="558"/>
      <c r="L746" s="558"/>
      <c r="M746" s="558"/>
      <c r="N746" s="559"/>
    </row>
    <row r="747" spans="2:14" ht="12.95" hidden="1" customHeight="1" x14ac:dyDescent="0.2">
      <c r="B747" s="74" t="s">
        <v>804</v>
      </c>
      <c r="C747" s="75"/>
      <c r="D747" s="75" t="s">
        <v>1114</v>
      </c>
      <c r="E747" s="76" t="s">
        <v>1134</v>
      </c>
      <c r="F747" s="88"/>
      <c r="G747" s="77"/>
      <c r="H747" s="75" t="s">
        <v>235</v>
      </c>
      <c r="I747" s="78" t="s">
        <v>235</v>
      </c>
      <c r="J747" s="557"/>
      <c r="K747" s="558"/>
      <c r="L747" s="558"/>
      <c r="M747" s="558"/>
      <c r="N747" s="559"/>
    </row>
    <row r="748" spans="2:14" ht="12.95" hidden="1" customHeight="1" x14ac:dyDescent="0.2">
      <c r="B748" s="74" t="s">
        <v>804</v>
      </c>
      <c r="C748" s="75"/>
      <c r="D748" s="75" t="s">
        <v>1135</v>
      </c>
      <c r="E748" s="76" t="s">
        <v>1136</v>
      </c>
      <c r="F748" s="88"/>
      <c r="G748" s="77"/>
      <c r="H748" s="75" t="s">
        <v>235</v>
      </c>
      <c r="I748" s="78" t="s">
        <v>236</v>
      </c>
      <c r="J748" s="557"/>
      <c r="K748" s="558"/>
      <c r="L748" s="558"/>
      <c r="M748" s="558"/>
      <c r="N748" s="559"/>
    </row>
    <row r="749" spans="2:14" ht="12.95" hidden="1" customHeight="1" x14ac:dyDescent="0.2">
      <c r="B749" s="74" t="s">
        <v>804</v>
      </c>
      <c r="C749" s="75"/>
      <c r="D749" s="75" t="s">
        <v>1137</v>
      </c>
      <c r="E749" s="76" t="s">
        <v>1138</v>
      </c>
      <c r="F749" s="88"/>
      <c r="G749" s="77"/>
      <c r="H749" s="75" t="s">
        <v>235</v>
      </c>
      <c r="I749" s="78" t="s">
        <v>235</v>
      </c>
      <c r="J749" s="557"/>
      <c r="K749" s="558"/>
      <c r="L749" s="558"/>
      <c r="M749" s="558"/>
      <c r="N749" s="559"/>
    </row>
    <row r="750" spans="2:14" ht="12.95" hidden="1" customHeight="1" x14ac:dyDescent="0.2">
      <c r="B750" s="74" t="s">
        <v>817</v>
      </c>
      <c r="C750" s="75"/>
      <c r="D750" s="75" t="s">
        <v>1139</v>
      </c>
      <c r="E750" s="76" t="s">
        <v>1140</v>
      </c>
      <c r="F750" s="88"/>
      <c r="G750" s="77"/>
      <c r="H750" s="75" t="s">
        <v>235</v>
      </c>
      <c r="I750" s="78" t="s">
        <v>236</v>
      </c>
      <c r="J750" s="557"/>
      <c r="K750" s="558"/>
      <c r="L750" s="558"/>
      <c r="M750" s="558"/>
      <c r="N750" s="559"/>
    </row>
    <row r="751" spans="2:14" ht="12.95" hidden="1" customHeight="1" x14ac:dyDescent="0.2">
      <c r="B751" s="74" t="s">
        <v>817</v>
      </c>
      <c r="C751" s="75"/>
      <c r="D751" s="75" t="s">
        <v>1141</v>
      </c>
      <c r="E751" s="76" t="s">
        <v>1142</v>
      </c>
      <c r="F751" s="88"/>
      <c r="G751" s="77"/>
      <c r="H751" s="75" t="s">
        <v>235</v>
      </c>
      <c r="I751" s="78" t="s">
        <v>235</v>
      </c>
      <c r="J751" s="557"/>
      <c r="K751" s="558"/>
      <c r="L751" s="558"/>
      <c r="M751" s="558"/>
      <c r="N751" s="559"/>
    </row>
    <row r="752" spans="2:14" ht="12.95" hidden="1" customHeight="1" x14ac:dyDescent="0.2">
      <c r="B752" s="74" t="s">
        <v>804</v>
      </c>
      <c r="C752" s="75"/>
      <c r="D752" s="75" t="s">
        <v>984</v>
      </c>
      <c r="E752" s="76" t="s">
        <v>1143</v>
      </c>
      <c r="F752" s="88"/>
      <c r="G752" s="77"/>
      <c r="H752" s="75" t="s">
        <v>235</v>
      </c>
      <c r="I752" s="78" t="s">
        <v>236</v>
      </c>
      <c r="J752" s="557"/>
      <c r="K752" s="558"/>
      <c r="L752" s="558"/>
      <c r="M752" s="558"/>
      <c r="N752" s="559"/>
    </row>
    <row r="753" spans="2:14" ht="12.95" hidden="1" customHeight="1" x14ac:dyDescent="0.2">
      <c r="B753" s="74" t="s">
        <v>804</v>
      </c>
      <c r="C753" s="75"/>
      <c r="D753" s="75" t="s">
        <v>986</v>
      </c>
      <c r="E753" s="76" t="s">
        <v>1144</v>
      </c>
      <c r="F753" s="88"/>
      <c r="G753" s="77"/>
      <c r="H753" s="75" t="s">
        <v>235</v>
      </c>
      <c r="I753" s="78" t="s">
        <v>235</v>
      </c>
      <c r="J753" s="557"/>
      <c r="K753" s="558"/>
      <c r="L753" s="558"/>
      <c r="M753" s="558"/>
      <c r="N753" s="559"/>
    </row>
    <row r="754" spans="2:14" ht="12.95" hidden="1" customHeight="1" x14ac:dyDescent="0.2">
      <c r="B754" s="74" t="s">
        <v>804</v>
      </c>
      <c r="C754" s="75"/>
      <c r="D754" s="75" t="s">
        <v>988</v>
      </c>
      <c r="E754" s="76" t="s">
        <v>1145</v>
      </c>
      <c r="F754" s="88"/>
      <c r="G754" s="77"/>
      <c r="H754" s="75" t="s">
        <v>236</v>
      </c>
      <c r="I754" s="78" t="s">
        <v>236</v>
      </c>
      <c r="J754" s="557"/>
      <c r="K754" s="558"/>
      <c r="L754" s="558"/>
      <c r="M754" s="558"/>
      <c r="N754" s="559"/>
    </row>
    <row r="755" spans="2:14" ht="12.95" hidden="1" customHeight="1" x14ac:dyDescent="0.2">
      <c r="B755" s="74" t="s">
        <v>817</v>
      </c>
      <c r="C755" s="75"/>
      <c r="D755" s="75" t="s">
        <v>1146</v>
      </c>
      <c r="E755" s="76" t="s">
        <v>1147</v>
      </c>
      <c r="F755" s="88"/>
      <c r="G755" s="77"/>
      <c r="H755" s="75" t="s">
        <v>235</v>
      </c>
      <c r="I755" s="78" t="s">
        <v>236</v>
      </c>
      <c r="J755" s="557"/>
      <c r="K755" s="558"/>
      <c r="L755" s="558"/>
      <c r="M755" s="558"/>
      <c r="N755" s="559"/>
    </row>
    <row r="756" spans="2:14" ht="12.95" hidden="1" customHeight="1" x14ac:dyDescent="0.2">
      <c r="B756" s="74" t="s">
        <v>817</v>
      </c>
      <c r="C756" s="75"/>
      <c r="D756" s="75" t="s">
        <v>1148</v>
      </c>
      <c r="E756" s="76" t="s">
        <v>1149</v>
      </c>
      <c r="F756" s="88"/>
      <c r="G756" s="77"/>
      <c r="H756" s="75" t="s">
        <v>235</v>
      </c>
      <c r="I756" s="78" t="s">
        <v>235</v>
      </c>
      <c r="J756" s="557"/>
      <c r="K756" s="558"/>
      <c r="L756" s="558"/>
      <c r="M756" s="558"/>
      <c r="N756" s="559"/>
    </row>
    <row r="757" spans="2:14" ht="12.95" hidden="1" customHeight="1" x14ac:dyDescent="0.2">
      <c r="B757" s="74" t="s">
        <v>804</v>
      </c>
      <c r="C757" s="75"/>
      <c r="D757" s="75" t="s">
        <v>1008</v>
      </c>
      <c r="E757" s="76" t="s">
        <v>1150</v>
      </c>
      <c r="F757" s="88"/>
      <c r="G757" s="77"/>
      <c r="H757" s="75" t="s">
        <v>235</v>
      </c>
      <c r="I757" s="78" t="s">
        <v>235</v>
      </c>
      <c r="J757" s="557"/>
      <c r="K757" s="558"/>
      <c r="L757" s="558"/>
      <c r="M757" s="558"/>
      <c r="N757" s="559"/>
    </row>
    <row r="758" spans="2:14" ht="12.95" hidden="1" customHeight="1" x14ac:dyDescent="0.2">
      <c r="B758" s="74" t="s">
        <v>804</v>
      </c>
      <c r="C758" s="75"/>
      <c r="D758" s="75" t="s">
        <v>1010</v>
      </c>
      <c r="E758" s="76" t="s">
        <v>1151</v>
      </c>
      <c r="F758" s="88"/>
      <c r="G758" s="77"/>
      <c r="H758" s="75" t="s">
        <v>236</v>
      </c>
      <c r="I758" s="78" t="s">
        <v>236</v>
      </c>
      <c r="J758" s="557"/>
      <c r="K758" s="558"/>
      <c r="L758" s="558"/>
      <c r="M758" s="558"/>
      <c r="N758" s="559"/>
    </row>
    <row r="759" spans="2:14" ht="12.95" hidden="1" customHeight="1" x14ac:dyDescent="0.2">
      <c r="B759" s="74" t="s">
        <v>804</v>
      </c>
      <c r="C759" s="75"/>
      <c r="D759" s="75" t="s">
        <v>1152</v>
      </c>
      <c r="E759" s="76" t="s">
        <v>1153</v>
      </c>
      <c r="F759" s="88"/>
      <c r="G759" s="77"/>
      <c r="H759" s="75" t="s">
        <v>235</v>
      </c>
      <c r="I759" s="78" t="s">
        <v>236</v>
      </c>
      <c r="J759" s="557"/>
      <c r="K759" s="558"/>
      <c r="L759" s="558"/>
      <c r="M759" s="558"/>
      <c r="N759" s="559"/>
    </row>
    <row r="760" spans="2:14" ht="12.95" hidden="1" customHeight="1" x14ac:dyDescent="0.2">
      <c r="B760" s="74" t="s">
        <v>804</v>
      </c>
      <c r="C760" s="75"/>
      <c r="D760" s="75" t="s">
        <v>1154</v>
      </c>
      <c r="E760" s="76" t="s">
        <v>1155</v>
      </c>
      <c r="F760" s="88"/>
      <c r="G760" s="77"/>
      <c r="H760" s="75" t="s">
        <v>235</v>
      </c>
      <c r="I760" s="78" t="s">
        <v>235</v>
      </c>
      <c r="J760" s="557"/>
      <c r="K760" s="558"/>
      <c r="L760" s="558"/>
      <c r="M760" s="558"/>
      <c r="N760" s="559"/>
    </row>
    <row r="761" spans="2:14" ht="12.95" hidden="1" customHeight="1" x14ac:dyDescent="0.2">
      <c r="B761" s="74" t="s">
        <v>804</v>
      </c>
      <c r="C761" s="75"/>
      <c r="D761" s="75" t="s">
        <v>1156</v>
      </c>
      <c r="E761" s="76" t="s">
        <v>1157</v>
      </c>
      <c r="F761" s="88"/>
      <c r="G761" s="77"/>
      <c r="H761" s="75" t="s">
        <v>236</v>
      </c>
      <c r="I761" s="78" t="s">
        <v>236</v>
      </c>
      <c r="J761" s="557"/>
      <c r="K761" s="558"/>
      <c r="L761" s="558"/>
      <c r="M761" s="558"/>
      <c r="N761" s="559"/>
    </row>
    <row r="762" spans="2:14" ht="12.95" hidden="1" customHeight="1" x14ac:dyDescent="0.2">
      <c r="B762" s="74" t="s">
        <v>817</v>
      </c>
      <c r="C762" s="75"/>
      <c r="D762" s="75" t="s">
        <v>1158</v>
      </c>
      <c r="E762" s="76" t="s">
        <v>1159</v>
      </c>
      <c r="F762" s="88"/>
      <c r="G762" s="77"/>
      <c r="H762" s="75" t="s">
        <v>235</v>
      </c>
      <c r="I762" s="78" t="s">
        <v>236</v>
      </c>
      <c r="J762" s="557"/>
      <c r="K762" s="558"/>
      <c r="L762" s="558"/>
      <c r="M762" s="558"/>
      <c r="N762" s="559"/>
    </row>
    <row r="763" spans="2:14" ht="12.95" hidden="1" customHeight="1" x14ac:dyDescent="0.2">
      <c r="B763" s="74" t="s">
        <v>817</v>
      </c>
      <c r="C763" s="75"/>
      <c r="D763" s="75" t="s">
        <v>1160</v>
      </c>
      <c r="E763" s="76" t="s">
        <v>1161</v>
      </c>
      <c r="F763" s="88"/>
      <c r="G763" s="77"/>
      <c r="H763" s="75" t="s">
        <v>235</v>
      </c>
      <c r="I763" s="78" t="s">
        <v>235</v>
      </c>
      <c r="J763" s="557"/>
      <c r="K763" s="558"/>
      <c r="L763" s="558"/>
      <c r="M763" s="558"/>
      <c r="N763" s="559"/>
    </row>
    <row r="764" spans="2:14" ht="12.95" hidden="1" customHeight="1" x14ac:dyDescent="0.2">
      <c r="B764" s="74" t="s">
        <v>804</v>
      </c>
      <c r="C764" s="75"/>
      <c r="D764" s="75" t="s">
        <v>1162</v>
      </c>
      <c r="E764" s="76" t="s">
        <v>1163</v>
      </c>
      <c r="F764" s="88"/>
      <c r="G764" s="77"/>
      <c r="H764" s="75" t="s">
        <v>235</v>
      </c>
      <c r="I764" s="78" t="s">
        <v>236</v>
      </c>
      <c r="J764" s="557"/>
      <c r="K764" s="558"/>
      <c r="L764" s="558"/>
      <c r="M764" s="558"/>
      <c r="N764" s="559"/>
    </row>
    <row r="765" spans="2:14" ht="12.95" hidden="1" customHeight="1" x14ac:dyDescent="0.2">
      <c r="B765" s="74" t="s">
        <v>804</v>
      </c>
      <c r="C765" s="75"/>
      <c r="D765" s="75" t="s">
        <v>1164</v>
      </c>
      <c r="E765" s="76" t="s">
        <v>1165</v>
      </c>
      <c r="F765" s="88"/>
      <c r="G765" s="77"/>
      <c r="H765" s="75" t="s">
        <v>235</v>
      </c>
      <c r="I765" s="78" t="s">
        <v>235</v>
      </c>
      <c r="J765" s="557"/>
      <c r="K765" s="558"/>
      <c r="L765" s="558"/>
      <c r="M765" s="558"/>
      <c r="N765" s="559"/>
    </row>
    <row r="766" spans="2:14" ht="12.95" hidden="1" customHeight="1" x14ac:dyDescent="0.2">
      <c r="B766" s="74" t="s">
        <v>804</v>
      </c>
      <c r="C766" s="75"/>
      <c r="D766" s="75" t="s">
        <v>1166</v>
      </c>
      <c r="E766" s="76" t="s">
        <v>1167</v>
      </c>
      <c r="F766" s="88"/>
      <c r="G766" s="77"/>
      <c r="H766" s="75" t="s">
        <v>236</v>
      </c>
      <c r="I766" s="78" t="s">
        <v>236</v>
      </c>
      <c r="J766" s="557"/>
      <c r="K766" s="558"/>
      <c r="L766" s="558"/>
      <c r="M766" s="558"/>
      <c r="N766" s="559"/>
    </row>
    <row r="767" spans="2:14" ht="12.95" hidden="1" customHeight="1" x14ac:dyDescent="0.2">
      <c r="B767" s="74" t="s">
        <v>817</v>
      </c>
      <c r="C767" s="75"/>
      <c r="D767" s="75" t="s">
        <v>1168</v>
      </c>
      <c r="E767" s="76" t="s">
        <v>1169</v>
      </c>
      <c r="F767" s="88"/>
      <c r="G767" s="77"/>
      <c r="H767" s="75" t="s">
        <v>235</v>
      </c>
      <c r="I767" s="78" t="s">
        <v>236</v>
      </c>
      <c r="J767" s="557"/>
      <c r="K767" s="558"/>
      <c r="L767" s="558"/>
      <c r="M767" s="558"/>
      <c r="N767" s="559"/>
    </row>
    <row r="768" spans="2:14" ht="12.95" hidden="1" customHeight="1" x14ac:dyDescent="0.2">
      <c r="B768" s="74" t="s">
        <v>817</v>
      </c>
      <c r="C768" s="75"/>
      <c r="D768" s="75" t="s">
        <v>1170</v>
      </c>
      <c r="E768" s="76" t="s">
        <v>1171</v>
      </c>
      <c r="F768" s="88"/>
      <c r="G768" s="77"/>
      <c r="H768" s="75" t="s">
        <v>235</v>
      </c>
      <c r="I768" s="78" t="s">
        <v>235</v>
      </c>
      <c r="J768" s="557"/>
      <c r="K768" s="558"/>
      <c r="L768" s="558"/>
      <c r="M768" s="558"/>
      <c r="N768" s="559"/>
    </row>
    <row r="769" spans="2:14" ht="12.95" hidden="1" customHeight="1" x14ac:dyDescent="0.2">
      <c r="B769" s="74" t="s">
        <v>804</v>
      </c>
      <c r="C769" s="75"/>
      <c r="D769" s="75" t="s">
        <v>1172</v>
      </c>
      <c r="E769" s="76" t="s">
        <v>1173</v>
      </c>
      <c r="F769" s="88"/>
      <c r="G769" s="77"/>
      <c r="H769" s="75" t="s">
        <v>235</v>
      </c>
      <c r="I769" s="78" t="s">
        <v>236</v>
      </c>
      <c r="J769" s="557"/>
      <c r="K769" s="558"/>
      <c r="L769" s="558"/>
      <c r="M769" s="558"/>
      <c r="N769" s="559"/>
    </row>
    <row r="770" spans="2:14" ht="12.95" hidden="1" customHeight="1" x14ac:dyDescent="0.2">
      <c r="B770" s="74" t="s">
        <v>804</v>
      </c>
      <c r="C770" s="75"/>
      <c r="D770" s="75" t="s">
        <v>1174</v>
      </c>
      <c r="E770" s="76" t="s">
        <v>1175</v>
      </c>
      <c r="F770" s="88"/>
      <c r="G770" s="77"/>
      <c r="H770" s="75" t="s">
        <v>235</v>
      </c>
      <c r="I770" s="78" t="s">
        <v>235</v>
      </c>
      <c r="J770" s="557"/>
      <c r="K770" s="558"/>
      <c r="L770" s="558"/>
      <c r="M770" s="558"/>
      <c r="N770" s="559"/>
    </row>
    <row r="771" spans="2:14" ht="12.95" hidden="1" customHeight="1" x14ac:dyDescent="0.2">
      <c r="B771" s="74" t="s">
        <v>804</v>
      </c>
      <c r="C771" s="75"/>
      <c r="D771" s="75" t="s">
        <v>1176</v>
      </c>
      <c r="E771" s="76" t="s">
        <v>1177</v>
      </c>
      <c r="F771" s="88"/>
      <c r="G771" s="77"/>
      <c r="H771" s="75" t="s">
        <v>236</v>
      </c>
      <c r="I771" s="78" t="s">
        <v>236</v>
      </c>
      <c r="J771" s="557"/>
      <c r="K771" s="558"/>
      <c r="L771" s="558"/>
      <c r="M771" s="558"/>
      <c r="N771" s="559"/>
    </row>
    <row r="772" spans="2:14" ht="12.95" hidden="1" customHeight="1" x14ac:dyDescent="0.2">
      <c r="B772" s="74" t="s">
        <v>817</v>
      </c>
      <c r="C772" s="75"/>
      <c r="D772" s="75" t="s">
        <v>1178</v>
      </c>
      <c r="E772" s="76" t="s">
        <v>1179</v>
      </c>
      <c r="F772" s="88"/>
      <c r="G772" s="77"/>
      <c r="H772" s="75" t="s">
        <v>235</v>
      </c>
      <c r="I772" s="78" t="s">
        <v>236</v>
      </c>
      <c r="J772" s="557"/>
      <c r="K772" s="558"/>
      <c r="L772" s="558"/>
      <c r="M772" s="558"/>
      <c r="N772" s="559"/>
    </row>
    <row r="773" spans="2:14" ht="12.95" hidden="1" customHeight="1" x14ac:dyDescent="0.2">
      <c r="B773" s="74" t="s">
        <v>817</v>
      </c>
      <c r="C773" s="75"/>
      <c r="D773" s="75" t="s">
        <v>1180</v>
      </c>
      <c r="E773" s="76" t="s">
        <v>1181</v>
      </c>
      <c r="F773" s="88"/>
      <c r="G773" s="77"/>
      <c r="H773" s="75" t="s">
        <v>235</v>
      </c>
      <c r="I773" s="78" t="s">
        <v>235</v>
      </c>
      <c r="J773" s="557"/>
      <c r="K773" s="558"/>
      <c r="L773" s="558"/>
      <c r="M773" s="558"/>
      <c r="N773" s="559"/>
    </row>
    <row r="774" spans="2:14" ht="12.95" hidden="1" customHeight="1" x14ac:dyDescent="0.2">
      <c r="B774" s="74" t="s">
        <v>804</v>
      </c>
      <c r="C774" s="75"/>
      <c r="D774" s="75" t="s">
        <v>1032</v>
      </c>
      <c r="E774" s="76" t="s">
        <v>1182</v>
      </c>
      <c r="F774" s="88"/>
      <c r="G774" s="77"/>
      <c r="H774" s="75" t="s">
        <v>235</v>
      </c>
      <c r="I774" s="78" t="s">
        <v>236</v>
      </c>
      <c r="J774" s="557"/>
      <c r="K774" s="558"/>
      <c r="L774" s="558"/>
      <c r="M774" s="558"/>
      <c r="N774" s="559"/>
    </row>
    <row r="775" spans="2:14" ht="12.95" hidden="1" customHeight="1" x14ac:dyDescent="0.2">
      <c r="B775" s="74" t="s">
        <v>804</v>
      </c>
      <c r="C775" s="75"/>
      <c r="D775" s="75" t="s">
        <v>1034</v>
      </c>
      <c r="E775" s="76" t="s">
        <v>1183</v>
      </c>
      <c r="F775" s="88"/>
      <c r="G775" s="77"/>
      <c r="H775" s="75" t="s">
        <v>235</v>
      </c>
      <c r="I775" s="78" t="s">
        <v>235</v>
      </c>
      <c r="J775" s="557"/>
      <c r="K775" s="558"/>
      <c r="L775" s="558"/>
      <c r="M775" s="558"/>
      <c r="N775" s="559"/>
    </row>
    <row r="776" spans="2:14" ht="12.95" hidden="1" customHeight="1" x14ac:dyDescent="0.2">
      <c r="B776" s="74" t="s">
        <v>817</v>
      </c>
      <c r="C776" s="75"/>
      <c r="D776" s="75" t="s">
        <v>1184</v>
      </c>
      <c r="E776" s="76" t="s">
        <v>1185</v>
      </c>
      <c r="F776" s="88"/>
      <c r="G776" s="77"/>
      <c r="H776" s="75" t="s">
        <v>235</v>
      </c>
      <c r="I776" s="78" t="s">
        <v>236</v>
      </c>
      <c r="J776" s="557"/>
      <c r="K776" s="558"/>
      <c r="L776" s="558"/>
      <c r="M776" s="558"/>
      <c r="N776" s="559"/>
    </row>
    <row r="777" spans="2:14" ht="12.95" hidden="1" customHeight="1" x14ac:dyDescent="0.2">
      <c r="B777" s="74" t="s">
        <v>817</v>
      </c>
      <c r="C777" s="75"/>
      <c r="D777" s="75" t="s">
        <v>1186</v>
      </c>
      <c r="E777" s="76" t="s">
        <v>1187</v>
      </c>
      <c r="F777" s="88"/>
      <c r="G777" s="77"/>
      <c r="H777" s="75" t="s">
        <v>235</v>
      </c>
      <c r="I777" s="78" t="s">
        <v>235</v>
      </c>
      <c r="J777" s="557"/>
      <c r="K777" s="558"/>
      <c r="L777" s="558"/>
      <c r="M777" s="558"/>
      <c r="N777" s="559"/>
    </row>
    <row r="778" spans="2:14" ht="12.95" hidden="1" customHeight="1" x14ac:dyDescent="0.2">
      <c r="B778" s="74" t="s">
        <v>804</v>
      </c>
      <c r="C778" s="75"/>
      <c r="D778" s="75" t="s">
        <v>1172</v>
      </c>
      <c r="E778" s="76" t="s">
        <v>1188</v>
      </c>
      <c r="F778" s="88"/>
      <c r="G778" s="77"/>
      <c r="H778" s="75" t="s">
        <v>235</v>
      </c>
      <c r="I778" s="78" t="s">
        <v>236</v>
      </c>
      <c r="J778" s="557"/>
      <c r="K778" s="558"/>
      <c r="L778" s="558"/>
      <c r="M778" s="558"/>
      <c r="N778" s="559"/>
    </row>
    <row r="779" spans="2:14" ht="12.95" hidden="1" customHeight="1" x14ac:dyDescent="0.2">
      <c r="B779" s="74" t="s">
        <v>804</v>
      </c>
      <c r="C779" s="75"/>
      <c r="D779" s="75" t="s">
        <v>1174</v>
      </c>
      <c r="E779" s="76" t="s">
        <v>1189</v>
      </c>
      <c r="F779" s="88"/>
      <c r="G779" s="77"/>
      <c r="H779" s="75" t="s">
        <v>235</v>
      </c>
      <c r="I779" s="78" t="s">
        <v>235</v>
      </c>
      <c r="J779" s="557"/>
      <c r="K779" s="558"/>
      <c r="L779" s="558"/>
      <c r="M779" s="558"/>
      <c r="N779" s="559"/>
    </row>
    <row r="780" spans="2:14" ht="12.95" hidden="1" customHeight="1" x14ac:dyDescent="0.2">
      <c r="B780" s="74" t="s">
        <v>804</v>
      </c>
      <c r="C780" s="75"/>
      <c r="D780" s="75" t="s">
        <v>1176</v>
      </c>
      <c r="E780" s="76" t="s">
        <v>1190</v>
      </c>
      <c r="F780" s="88"/>
      <c r="G780" s="77"/>
      <c r="H780" s="75" t="s">
        <v>236</v>
      </c>
      <c r="I780" s="78" t="s">
        <v>236</v>
      </c>
      <c r="J780" s="557"/>
      <c r="K780" s="558"/>
      <c r="L780" s="558"/>
      <c r="M780" s="558"/>
      <c r="N780" s="559"/>
    </row>
    <row r="781" spans="2:14" ht="12.95" hidden="1" customHeight="1" x14ac:dyDescent="0.2">
      <c r="B781" s="74" t="s">
        <v>817</v>
      </c>
      <c r="C781" s="75"/>
      <c r="D781" s="75" t="s">
        <v>1178</v>
      </c>
      <c r="E781" s="76" t="s">
        <v>1191</v>
      </c>
      <c r="F781" s="88"/>
      <c r="G781" s="77"/>
      <c r="H781" s="75" t="s">
        <v>235</v>
      </c>
      <c r="I781" s="78" t="s">
        <v>236</v>
      </c>
      <c r="J781" s="557"/>
      <c r="K781" s="558"/>
      <c r="L781" s="558"/>
      <c r="M781" s="558"/>
      <c r="N781" s="559"/>
    </row>
    <row r="782" spans="2:14" ht="12.95" hidden="1" customHeight="1" x14ac:dyDescent="0.2">
      <c r="B782" s="74" t="s">
        <v>817</v>
      </c>
      <c r="C782" s="75"/>
      <c r="D782" s="75" t="s">
        <v>1180</v>
      </c>
      <c r="E782" s="76" t="s">
        <v>1192</v>
      </c>
      <c r="F782" s="88"/>
      <c r="G782" s="77"/>
      <c r="H782" s="75" t="s">
        <v>235</v>
      </c>
      <c r="I782" s="78" t="s">
        <v>235</v>
      </c>
      <c r="J782" s="557"/>
      <c r="K782" s="558"/>
      <c r="L782" s="558"/>
      <c r="M782" s="558"/>
      <c r="N782" s="559"/>
    </row>
    <row r="783" spans="2:14" ht="12.95" hidden="1" customHeight="1" x14ac:dyDescent="0.2">
      <c r="B783" s="74" t="s">
        <v>804</v>
      </c>
      <c r="C783" s="75"/>
      <c r="D783" s="75" t="s">
        <v>1180</v>
      </c>
      <c r="E783" s="76" t="s">
        <v>1193</v>
      </c>
      <c r="F783" s="88"/>
      <c r="G783" s="77"/>
      <c r="H783" s="75" t="s">
        <v>235</v>
      </c>
      <c r="I783" s="78" t="s">
        <v>235</v>
      </c>
      <c r="J783" s="557"/>
      <c r="K783" s="558"/>
      <c r="L783" s="558"/>
      <c r="M783" s="558"/>
      <c r="N783" s="559"/>
    </row>
    <row r="784" spans="2:14" ht="12.95" hidden="1" customHeight="1" x14ac:dyDescent="0.2">
      <c r="B784" s="74" t="s">
        <v>804</v>
      </c>
      <c r="C784" s="75"/>
      <c r="D784" s="75" t="s">
        <v>940</v>
      </c>
      <c r="E784" s="76" t="s">
        <v>1194</v>
      </c>
      <c r="F784" s="88"/>
      <c r="G784" s="77"/>
      <c r="H784" s="75" t="s">
        <v>235</v>
      </c>
      <c r="I784" s="78" t="s">
        <v>236</v>
      </c>
      <c r="J784" s="557"/>
      <c r="K784" s="558"/>
      <c r="L784" s="558"/>
      <c r="M784" s="558"/>
      <c r="N784" s="559"/>
    </row>
    <row r="785" spans="2:14" ht="12.95" hidden="1" customHeight="1" x14ac:dyDescent="0.2">
      <c r="B785" s="74" t="s">
        <v>804</v>
      </c>
      <c r="C785" s="75"/>
      <c r="D785" s="75" t="s">
        <v>942</v>
      </c>
      <c r="E785" s="76" t="s">
        <v>1195</v>
      </c>
      <c r="F785" s="88"/>
      <c r="G785" s="77"/>
      <c r="H785" s="75" t="s">
        <v>235</v>
      </c>
      <c r="I785" s="78" t="s">
        <v>235</v>
      </c>
      <c r="J785" s="557"/>
      <c r="K785" s="558"/>
      <c r="L785" s="558"/>
      <c r="M785" s="558"/>
      <c r="N785" s="559"/>
    </row>
    <row r="786" spans="2:14" ht="12.95" hidden="1" customHeight="1" x14ac:dyDescent="0.2">
      <c r="B786" s="74" t="s">
        <v>804</v>
      </c>
      <c r="C786" s="75"/>
      <c r="D786" s="75" t="s">
        <v>944</v>
      </c>
      <c r="E786" s="76" t="s">
        <v>1196</v>
      </c>
      <c r="F786" s="88"/>
      <c r="G786" s="77"/>
      <c r="H786" s="75" t="s">
        <v>236</v>
      </c>
      <c r="I786" s="78" t="s">
        <v>236</v>
      </c>
      <c r="J786" s="557"/>
      <c r="K786" s="558"/>
      <c r="L786" s="558"/>
      <c r="M786" s="558"/>
      <c r="N786" s="559"/>
    </row>
    <row r="787" spans="2:14" ht="12.95" hidden="1" customHeight="1" x14ac:dyDescent="0.2">
      <c r="B787" s="74" t="s">
        <v>817</v>
      </c>
      <c r="C787" s="75"/>
      <c r="D787" s="75" t="s">
        <v>1197</v>
      </c>
      <c r="E787" s="76" t="s">
        <v>1198</v>
      </c>
      <c r="F787" s="88"/>
      <c r="G787" s="77"/>
      <c r="H787" s="75" t="s">
        <v>235</v>
      </c>
      <c r="I787" s="78" t="s">
        <v>236</v>
      </c>
      <c r="J787" s="557"/>
      <c r="K787" s="558"/>
      <c r="L787" s="558"/>
      <c r="M787" s="558"/>
      <c r="N787" s="559"/>
    </row>
    <row r="788" spans="2:14" ht="12.95" hidden="1" customHeight="1" x14ac:dyDescent="0.2">
      <c r="B788" s="74" t="s">
        <v>817</v>
      </c>
      <c r="C788" s="75"/>
      <c r="D788" s="75" t="s">
        <v>1199</v>
      </c>
      <c r="E788" s="76" t="s">
        <v>1200</v>
      </c>
      <c r="F788" s="88"/>
      <c r="G788" s="77"/>
      <c r="H788" s="75" t="s">
        <v>235</v>
      </c>
      <c r="I788" s="78" t="s">
        <v>235</v>
      </c>
      <c r="J788" s="557"/>
      <c r="K788" s="558"/>
      <c r="L788" s="558"/>
      <c r="M788" s="558"/>
      <c r="N788" s="559"/>
    </row>
    <row r="789" spans="2:14" ht="12.95" hidden="1" customHeight="1" x14ac:dyDescent="0.2">
      <c r="B789" s="74" t="s">
        <v>817</v>
      </c>
      <c r="C789" s="75"/>
      <c r="D789" s="75" t="s">
        <v>1160</v>
      </c>
      <c r="E789" s="76" t="s">
        <v>1201</v>
      </c>
      <c r="F789" s="88"/>
      <c r="G789" s="77"/>
      <c r="H789" s="75" t="s">
        <v>235</v>
      </c>
      <c r="I789" s="78" t="s">
        <v>235</v>
      </c>
      <c r="J789" s="557"/>
      <c r="K789" s="558"/>
      <c r="L789" s="558"/>
      <c r="M789" s="558"/>
      <c r="N789" s="559"/>
    </row>
    <row r="790" spans="2:14" ht="12.95" hidden="1" customHeight="1" x14ac:dyDescent="0.2">
      <c r="B790" s="74" t="s">
        <v>804</v>
      </c>
      <c r="C790" s="75"/>
      <c r="D790" s="75" t="s">
        <v>1077</v>
      </c>
      <c r="E790" s="76" t="s">
        <v>1202</v>
      </c>
      <c r="F790" s="88"/>
      <c r="G790" s="77"/>
      <c r="H790" s="75" t="s">
        <v>235</v>
      </c>
      <c r="I790" s="78" t="s">
        <v>236</v>
      </c>
      <c r="J790" s="557"/>
      <c r="K790" s="558"/>
      <c r="L790" s="558"/>
      <c r="M790" s="558"/>
      <c r="N790" s="559"/>
    </row>
    <row r="791" spans="2:14" ht="12.95" hidden="1" customHeight="1" x14ac:dyDescent="0.2">
      <c r="B791" s="74" t="s">
        <v>804</v>
      </c>
      <c r="C791" s="75"/>
      <c r="D791" s="75" t="s">
        <v>1079</v>
      </c>
      <c r="E791" s="76" t="s">
        <v>1203</v>
      </c>
      <c r="F791" s="88"/>
      <c r="G791" s="77"/>
      <c r="H791" s="75" t="s">
        <v>235</v>
      </c>
      <c r="I791" s="78" t="s">
        <v>235</v>
      </c>
      <c r="J791" s="557"/>
      <c r="K791" s="558"/>
      <c r="L791" s="558"/>
      <c r="M791" s="558"/>
      <c r="N791" s="559"/>
    </row>
    <row r="792" spans="2:14" ht="12.95" hidden="1" customHeight="1" x14ac:dyDescent="0.2">
      <c r="B792" s="74" t="s">
        <v>804</v>
      </c>
      <c r="C792" s="75"/>
      <c r="D792" s="75" t="s">
        <v>1081</v>
      </c>
      <c r="E792" s="76" t="s">
        <v>1204</v>
      </c>
      <c r="F792" s="88"/>
      <c r="G792" s="77"/>
      <c r="H792" s="75" t="s">
        <v>236</v>
      </c>
      <c r="I792" s="78" t="s">
        <v>236</v>
      </c>
      <c r="J792" s="557"/>
      <c r="K792" s="558"/>
      <c r="L792" s="558"/>
      <c r="M792" s="558"/>
      <c r="N792" s="559"/>
    </row>
    <row r="793" spans="2:14" ht="12.95" hidden="1" customHeight="1" x14ac:dyDescent="0.2">
      <c r="B793" s="74" t="s">
        <v>817</v>
      </c>
      <c r="C793" s="75"/>
      <c r="D793" s="75" t="s">
        <v>1205</v>
      </c>
      <c r="E793" s="76" t="s">
        <v>1206</v>
      </c>
      <c r="F793" s="88"/>
      <c r="G793" s="77"/>
      <c r="H793" s="75" t="s">
        <v>235</v>
      </c>
      <c r="I793" s="78" t="s">
        <v>236</v>
      </c>
      <c r="J793" s="557"/>
      <c r="K793" s="558"/>
      <c r="L793" s="558"/>
      <c r="M793" s="558"/>
      <c r="N793" s="559"/>
    </row>
    <row r="794" spans="2:14" ht="12.95" hidden="1" customHeight="1" x14ac:dyDescent="0.2">
      <c r="B794" s="74" t="s">
        <v>817</v>
      </c>
      <c r="C794" s="75"/>
      <c r="D794" s="75" t="s">
        <v>1207</v>
      </c>
      <c r="E794" s="76" t="s">
        <v>1208</v>
      </c>
      <c r="F794" s="88"/>
      <c r="G794" s="77"/>
      <c r="H794" s="75" t="s">
        <v>235</v>
      </c>
      <c r="I794" s="78" t="s">
        <v>235</v>
      </c>
      <c r="J794" s="557"/>
      <c r="K794" s="558"/>
      <c r="L794" s="558"/>
      <c r="M794" s="558"/>
      <c r="N794" s="559"/>
    </row>
    <row r="795" spans="2:14" ht="12.95" hidden="1" customHeight="1" x14ac:dyDescent="0.2">
      <c r="B795" s="74" t="s">
        <v>804</v>
      </c>
      <c r="C795" s="75"/>
      <c r="D795" s="75" t="s">
        <v>1077</v>
      </c>
      <c r="E795" s="76" t="s">
        <v>1209</v>
      </c>
      <c r="F795" s="88"/>
      <c r="G795" s="77"/>
      <c r="H795" s="75" t="s">
        <v>235</v>
      </c>
      <c r="I795" s="78" t="s">
        <v>236</v>
      </c>
      <c r="J795" s="557"/>
      <c r="K795" s="558"/>
      <c r="L795" s="558"/>
      <c r="M795" s="558"/>
      <c r="N795" s="559"/>
    </row>
    <row r="796" spans="2:14" ht="12.95" hidden="1" customHeight="1" x14ac:dyDescent="0.2">
      <c r="B796" s="74" t="s">
        <v>804</v>
      </c>
      <c r="C796" s="75"/>
      <c r="D796" s="75" t="s">
        <v>1079</v>
      </c>
      <c r="E796" s="76" t="s">
        <v>1210</v>
      </c>
      <c r="F796" s="88"/>
      <c r="G796" s="77"/>
      <c r="H796" s="75" t="s">
        <v>235</v>
      </c>
      <c r="I796" s="78" t="s">
        <v>235</v>
      </c>
      <c r="J796" s="557"/>
      <c r="K796" s="558"/>
      <c r="L796" s="558"/>
      <c r="M796" s="558"/>
      <c r="N796" s="559"/>
    </row>
    <row r="797" spans="2:14" ht="12.95" hidden="1" customHeight="1" x14ac:dyDescent="0.2">
      <c r="B797" s="74" t="s">
        <v>804</v>
      </c>
      <c r="C797" s="75"/>
      <c r="D797" s="75" t="s">
        <v>1081</v>
      </c>
      <c r="E797" s="76" t="s">
        <v>1211</v>
      </c>
      <c r="F797" s="88"/>
      <c r="G797" s="77"/>
      <c r="H797" s="75" t="s">
        <v>236</v>
      </c>
      <c r="I797" s="78" t="s">
        <v>236</v>
      </c>
      <c r="J797" s="557"/>
      <c r="K797" s="558"/>
      <c r="L797" s="558"/>
      <c r="M797" s="558"/>
      <c r="N797" s="559"/>
    </row>
    <row r="798" spans="2:14" ht="12.95" hidden="1" customHeight="1" x14ac:dyDescent="0.2">
      <c r="B798" s="74" t="s">
        <v>817</v>
      </c>
      <c r="C798" s="75"/>
      <c r="D798" s="75" t="s">
        <v>1205</v>
      </c>
      <c r="E798" s="76" t="s">
        <v>1212</v>
      </c>
      <c r="F798" s="88"/>
      <c r="G798" s="77"/>
      <c r="H798" s="75" t="s">
        <v>235</v>
      </c>
      <c r="I798" s="78" t="s">
        <v>236</v>
      </c>
      <c r="J798" s="557"/>
      <c r="K798" s="558"/>
      <c r="L798" s="558"/>
      <c r="M798" s="558"/>
      <c r="N798" s="559"/>
    </row>
    <row r="799" spans="2:14" ht="12.95" hidden="1" customHeight="1" x14ac:dyDescent="0.2">
      <c r="B799" s="74" t="s">
        <v>817</v>
      </c>
      <c r="C799" s="75"/>
      <c r="D799" s="75" t="s">
        <v>1207</v>
      </c>
      <c r="E799" s="76" t="s">
        <v>1213</v>
      </c>
      <c r="F799" s="88"/>
      <c r="G799" s="77"/>
      <c r="H799" s="75" t="s">
        <v>235</v>
      </c>
      <c r="I799" s="78" t="s">
        <v>235</v>
      </c>
      <c r="J799" s="557"/>
      <c r="K799" s="558"/>
      <c r="L799" s="558"/>
      <c r="M799" s="558"/>
      <c r="N799" s="559"/>
    </row>
    <row r="800" spans="2:14" ht="12.95" hidden="1" customHeight="1" x14ac:dyDescent="0.2">
      <c r="B800" s="74" t="s">
        <v>817</v>
      </c>
      <c r="C800" s="75"/>
      <c r="D800" s="75" t="s">
        <v>1170</v>
      </c>
      <c r="E800" s="76" t="s">
        <v>1214</v>
      </c>
      <c r="F800" s="88"/>
      <c r="G800" s="77"/>
      <c r="H800" s="75" t="s">
        <v>235</v>
      </c>
      <c r="I800" s="78" t="s">
        <v>235</v>
      </c>
      <c r="J800" s="557"/>
      <c r="K800" s="558"/>
      <c r="L800" s="558"/>
      <c r="M800" s="558"/>
      <c r="N800" s="559"/>
    </row>
    <row r="801" spans="2:14" ht="12.95" hidden="1" customHeight="1" x14ac:dyDescent="0.2">
      <c r="B801" s="74" t="s">
        <v>817</v>
      </c>
      <c r="C801" s="75"/>
      <c r="D801" s="75" t="s">
        <v>1178</v>
      </c>
      <c r="E801" s="76" t="s">
        <v>1215</v>
      </c>
      <c r="F801" s="88"/>
      <c r="G801" s="77"/>
      <c r="H801" s="75" t="s">
        <v>235</v>
      </c>
      <c r="I801" s="78" t="s">
        <v>236</v>
      </c>
      <c r="J801" s="557"/>
      <c r="K801" s="558"/>
      <c r="L801" s="558"/>
      <c r="M801" s="558"/>
      <c r="N801" s="559"/>
    </row>
    <row r="802" spans="2:14" ht="12.95" hidden="1" customHeight="1" x14ac:dyDescent="0.2">
      <c r="B802" s="74" t="s">
        <v>817</v>
      </c>
      <c r="C802" s="75"/>
      <c r="D802" s="75" t="s">
        <v>1180</v>
      </c>
      <c r="E802" s="76" t="s">
        <v>1216</v>
      </c>
      <c r="F802" s="88"/>
      <c r="G802" s="77"/>
      <c r="H802" s="75" t="s">
        <v>235</v>
      </c>
      <c r="I802" s="78" t="s">
        <v>235</v>
      </c>
      <c r="J802" s="557"/>
      <c r="K802" s="558"/>
      <c r="L802" s="558"/>
      <c r="M802" s="558"/>
      <c r="N802" s="559"/>
    </row>
    <row r="803" spans="2:14" ht="12.95" hidden="1" customHeight="1" x14ac:dyDescent="0.2">
      <c r="B803" s="74" t="s">
        <v>804</v>
      </c>
      <c r="C803" s="75"/>
      <c r="D803" s="75" t="s">
        <v>1077</v>
      </c>
      <c r="E803" s="76" t="s">
        <v>1217</v>
      </c>
      <c r="F803" s="88"/>
      <c r="G803" s="77"/>
      <c r="H803" s="75" t="s">
        <v>235</v>
      </c>
      <c r="I803" s="78" t="s">
        <v>236</v>
      </c>
      <c r="J803" s="557"/>
      <c r="K803" s="558"/>
      <c r="L803" s="558"/>
      <c r="M803" s="558"/>
      <c r="N803" s="559"/>
    </row>
    <row r="804" spans="2:14" ht="12.95" hidden="1" customHeight="1" x14ac:dyDescent="0.2">
      <c r="B804" s="74" t="s">
        <v>804</v>
      </c>
      <c r="C804" s="75"/>
      <c r="D804" s="75" t="s">
        <v>1079</v>
      </c>
      <c r="E804" s="76" t="s">
        <v>1218</v>
      </c>
      <c r="F804" s="88"/>
      <c r="G804" s="77"/>
      <c r="H804" s="75" t="s">
        <v>235</v>
      </c>
      <c r="I804" s="78" t="s">
        <v>235</v>
      </c>
      <c r="J804" s="557"/>
      <c r="K804" s="558"/>
      <c r="L804" s="558"/>
      <c r="M804" s="558"/>
      <c r="N804" s="559"/>
    </row>
    <row r="805" spans="2:14" ht="12.95" hidden="1" customHeight="1" x14ac:dyDescent="0.2">
      <c r="B805" s="74" t="s">
        <v>804</v>
      </c>
      <c r="C805" s="75"/>
      <c r="D805" s="75" t="s">
        <v>1081</v>
      </c>
      <c r="E805" s="76" t="s">
        <v>1219</v>
      </c>
      <c r="F805" s="88"/>
      <c r="G805" s="77"/>
      <c r="H805" s="75" t="s">
        <v>236</v>
      </c>
      <c r="I805" s="78" t="s">
        <v>236</v>
      </c>
      <c r="J805" s="557"/>
      <c r="K805" s="558"/>
      <c r="L805" s="558"/>
      <c r="M805" s="558"/>
      <c r="N805" s="559"/>
    </row>
    <row r="806" spans="2:14" ht="12.95" hidden="1" customHeight="1" x14ac:dyDescent="0.2">
      <c r="B806" s="74" t="s">
        <v>817</v>
      </c>
      <c r="C806" s="75"/>
      <c r="D806" s="75" t="s">
        <v>1205</v>
      </c>
      <c r="E806" s="76" t="s">
        <v>1220</v>
      </c>
      <c r="F806" s="88"/>
      <c r="G806" s="77"/>
      <c r="H806" s="75" t="s">
        <v>235</v>
      </c>
      <c r="I806" s="78" t="s">
        <v>236</v>
      </c>
      <c r="J806" s="557"/>
      <c r="K806" s="558"/>
      <c r="L806" s="558"/>
      <c r="M806" s="558"/>
      <c r="N806" s="559"/>
    </row>
    <row r="807" spans="2:14" ht="12.95" hidden="1" customHeight="1" x14ac:dyDescent="0.2">
      <c r="B807" s="74" t="s">
        <v>817</v>
      </c>
      <c r="C807" s="75"/>
      <c r="D807" s="75" t="s">
        <v>1207</v>
      </c>
      <c r="E807" s="76" t="s">
        <v>1221</v>
      </c>
      <c r="F807" s="88"/>
      <c r="G807" s="77"/>
      <c r="H807" s="75" t="s">
        <v>235</v>
      </c>
      <c r="I807" s="78" t="s">
        <v>235</v>
      </c>
      <c r="J807" s="557"/>
      <c r="K807" s="558"/>
      <c r="L807" s="558"/>
      <c r="M807" s="558"/>
      <c r="N807" s="559"/>
    </row>
    <row r="808" spans="2:14" ht="12.95" hidden="1" customHeight="1" x14ac:dyDescent="0.2">
      <c r="B808" s="74" t="s">
        <v>804</v>
      </c>
      <c r="C808" s="75"/>
      <c r="D808" s="75" t="s">
        <v>1077</v>
      </c>
      <c r="E808" s="76" t="s">
        <v>1222</v>
      </c>
      <c r="F808" s="88"/>
      <c r="G808" s="77"/>
      <c r="H808" s="75" t="s">
        <v>235</v>
      </c>
      <c r="I808" s="78" t="s">
        <v>236</v>
      </c>
      <c r="J808" s="557"/>
      <c r="K808" s="558"/>
      <c r="L808" s="558"/>
      <c r="M808" s="558"/>
      <c r="N808" s="559"/>
    </row>
    <row r="809" spans="2:14" ht="12.95" hidden="1" customHeight="1" x14ac:dyDescent="0.2">
      <c r="B809" s="74" t="s">
        <v>804</v>
      </c>
      <c r="C809" s="75"/>
      <c r="D809" s="75" t="s">
        <v>1079</v>
      </c>
      <c r="E809" s="76" t="s">
        <v>1223</v>
      </c>
      <c r="F809" s="88"/>
      <c r="G809" s="77"/>
      <c r="H809" s="75" t="s">
        <v>235</v>
      </c>
      <c r="I809" s="78" t="s">
        <v>235</v>
      </c>
      <c r="J809" s="557"/>
      <c r="K809" s="558"/>
      <c r="L809" s="558"/>
      <c r="M809" s="558"/>
      <c r="N809" s="559"/>
    </row>
    <row r="810" spans="2:14" ht="12.95" hidden="1" customHeight="1" x14ac:dyDescent="0.2">
      <c r="B810" s="74" t="s">
        <v>804</v>
      </c>
      <c r="C810" s="75"/>
      <c r="D810" s="75" t="s">
        <v>1081</v>
      </c>
      <c r="E810" s="76" t="s">
        <v>1224</v>
      </c>
      <c r="F810" s="88"/>
      <c r="G810" s="77"/>
      <c r="H810" s="75" t="s">
        <v>236</v>
      </c>
      <c r="I810" s="78" t="s">
        <v>236</v>
      </c>
      <c r="J810" s="557"/>
      <c r="K810" s="558"/>
      <c r="L810" s="558"/>
      <c r="M810" s="558"/>
      <c r="N810" s="559"/>
    </row>
    <row r="811" spans="2:14" ht="12.95" hidden="1" customHeight="1" x14ac:dyDescent="0.2">
      <c r="B811" s="74" t="s">
        <v>817</v>
      </c>
      <c r="C811" s="75"/>
      <c r="D811" s="75" t="s">
        <v>1205</v>
      </c>
      <c r="E811" s="76" t="s">
        <v>1225</v>
      </c>
      <c r="F811" s="88"/>
      <c r="G811" s="77"/>
      <c r="H811" s="75" t="s">
        <v>235</v>
      </c>
      <c r="I811" s="78" t="s">
        <v>236</v>
      </c>
      <c r="J811" s="557"/>
      <c r="K811" s="558"/>
      <c r="L811" s="558"/>
      <c r="M811" s="558"/>
      <c r="N811" s="559"/>
    </row>
    <row r="812" spans="2:14" ht="12.95" hidden="1" customHeight="1" x14ac:dyDescent="0.2">
      <c r="B812" s="74" t="s">
        <v>817</v>
      </c>
      <c r="C812" s="75"/>
      <c r="D812" s="75" t="s">
        <v>1207</v>
      </c>
      <c r="E812" s="76" t="s">
        <v>1226</v>
      </c>
      <c r="F812" s="88"/>
      <c r="G812" s="77"/>
      <c r="H812" s="75" t="s">
        <v>235</v>
      </c>
      <c r="I812" s="78" t="s">
        <v>235</v>
      </c>
      <c r="J812" s="557"/>
      <c r="K812" s="558"/>
      <c r="L812" s="558"/>
      <c r="M812" s="558"/>
      <c r="N812" s="559"/>
    </row>
    <row r="813" spans="2:14" ht="12.95" hidden="1" customHeight="1" x14ac:dyDescent="0.2">
      <c r="B813" s="74" t="s">
        <v>804</v>
      </c>
      <c r="C813" s="75"/>
      <c r="D813" s="75" t="s">
        <v>940</v>
      </c>
      <c r="E813" s="76" t="s">
        <v>1227</v>
      </c>
      <c r="F813" s="88"/>
      <c r="G813" s="77"/>
      <c r="H813" s="75" t="s">
        <v>235</v>
      </c>
      <c r="I813" s="78" t="s">
        <v>236</v>
      </c>
      <c r="J813" s="557"/>
      <c r="K813" s="558"/>
      <c r="L813" s="558"/>
      <c r="M813" s="558"/>
      <c r="N813" s="559"/>
    </row>
    <row r="814" spans="2:14" ht="12.95" hidden="1" customHeight="1" x14ac:dyDescent="0.2">
      <c r="B814" s="74" t="s">
        <v>804</v>
      </c>
      <c r="C814" s="75"/>
      <c r="D814" s="75" t="s">
        <v>942</v>
      </c>
      <c r="E814" s="76" t="s">
        <v>1228</v>
      </c>
      <c r="F814" s="88"/>
      <c r="G814" s="77"/>
      <c r="H814" s="75" t="s">
        <v>235</v>
      </c>
      <c r="I814" s="78" t="s">
        <v>235</v>
      </c>
      <c r="J814" s="557"/>
      <c r="K814" s="558"/>
      <c r="L814" s="558"/>
      <c r="M814" s="558"/>
      <c r="N814" s="559"/>
    </row>
    <row r="815" spans="2:14" ht="12.95" hidden="1" customHeight="1" x14ac:dyDescent="0.2">
      <c r="B815" s="74" t="s">
        <v>804</v>
      </c>
      <c r="C815" s="75"/>
      <c r="D815" s="75" t="s">
        <v>944</v>
      </c>
      <c r="E815" s="76" t="s">
        <v>1229</v>
      </c>
      <c r="F815" s="88"/>
      <c r="G815" s="77"/>
      <c r="H815" s="75" t="s">
        <v>236</v>
      </c>
      <c r="I815" s="78" t="s">
        <v>236</v>
      </c>
      <c r="J815" s="557"/>
      <c r="K815" s="558"/>
      <c r="L815" s="558"/>
      <c r="M815" s="558"/>
      <c r="N815" s="559"/>
    </row>
    <row r="816" spans="2:14" ht="12.95" hidden="1" customHeight="1" x14ac:dyDescent="0.2">
      <c r="B816" s="74" t="s">
        <v>817</v>
      </c>
      <c r="C816" s="75"/>
      <c r="D816" s="75" t="s">
        <v>1197</v>
      </c>
      <c r="E816" s="76" t="s">
        <v>1230</v>
      </c>
      <c r="F816" s="88"/>
      <c r="G816" s="77"/>
      <c r="H816" s="75" t="s">
        <v>235</v>
      </c>
      <c r="I816" s="78" t="s">
        <v>236</v>
      </c>
      <c r="J816" s="557"/>
      <c r="K816" s="558"/>
      <c r="L816" s="558"/>
      <c r="M816" s="558"/>
      <c r="N816" s="559"/>
    </row>
    <row r="817" spans="2:14" ht="12.95" hidden="1" customHeight="1" x14ac:dyDescent="0.2">
      <c r="B817" s="74" t="s">
        <v>817</v>
      </c>
      <c r="C817" s="75"/>
      <c r="D817" s="75" t="s">
        <v>1199</v>
      </c>
      <c r="E817" s="76" t="s">
        <v>1231</v>
      </c>
      <c r="F817" s="88"/>
      <c r="G817" s="77"/>
      <c r="H817" s="75" t="s">
        <v>235</v>
      </c>
      <c r="I817" s="78" t="s">
        <v>235</v>
      </c>
      <c r="J817" s="557"/>
      <c r="K817" s="558"/>
      <c r="L817" s="558"/>
      <c r="M817" s="558"/>
      <c r="N817" s="559"/>
    </row>
    <row r="818" spans="2:14" ht="12.95" hidden="1" customHeight="1" x14ac:dyDescent="0.2">
      <c r="B818" s="74" t="s">
        <v>804</v>
      </c>
      <c r="C818" s="75"/>
      <c r="D818" s="75" t="s">
        <v>1006</v>
      </c>
      <c r="E818" s="76" t="s">
        <v>1232</v>
      </c>
      <c r="F818" s="88"/>
      <c r="G818" s="77"/>
      <c r="H818" s="75" t="s">
        <v>235</v>
      </c>
      <c r="I818" s="78" t="s">
        <v>236</v>
      </c>
      <c r="J818" s="557"/>
      <c r="K818" s="558"/>
      <c r="L818" s="558"/>
      <c r="M818" s="558"/>
      <c r="N818" s="559"/>
    </row>
    <row r="819" spans="2:14" ht="12.95" hidden="1" customHeight="1" x14ac:dyDescent="0.2">
      <c r="B819" s="74" t="s">
        <v>804</v>
      </c>
      <c r="C819" s="75"/>
      <c r="D819" s="75" t="s">
        <v>1008</v>
      </c>
      <c r="E819" s="76" t="s">
        <v>1233</v>
      </c>
      <c r="F819" s="88"/>
      <c r="G819" s="77"/>
      <c r="H819" s="75" t="s">
        <v>235</v>
      </c>
      <c r="I819" s="78" t="s">
        <v>235</v>
      </c>
      <c r="J819" s="557"/>
      <c r="K819" s="558"/>
      <c r="L819" s="558"/>
      <c r="M819" s="558"/>
      <c r="N819" s="559"/>
    </row>
    <row r="820" spans="2:14" ht="12.95" hidden="1" customHeight="1" x14ac:dyDescent="0.2">
      <c r="B820" s="74" t="s">
        <v>804</v>
      </c>
      <c r="C820" s="75"/>
      <c r="D820" s="75" t="s">
        <v>1010</v>
      </c>
      <c r="E820" s="76" t="s">
        <v>1234</v>
      </c>
      <c r="F820" s="88"/>
      <c r="G820" s="77"/>
      <c r="H820" s="75" t="s">
        <v>236</v>
      </c>
      <c r="I820" s="78" t="s">
        <v>236</v>
      </c>
      <c r="J820" s="557"/>
      <c r="K820" s="558"/>
      <c r="L820" s="558"/>
      <c r="M820" s="558"/>
      <c r="N820" s="559"/>
    </row>
    <row r="821" spans="2:14" ht="12.95" hidden="1" customHeight="1" x14ac:dyDescent="0.2">
      <c r="B821" s="74" t="s">
        <v>817</v>
      </c>
      <c r="C821" s="75"/>
      <c r="D821" s="75" t="s">
        <v>1235</v>
      </c>
      <c r="E821" s="76" t="s">
        <v>1236</v>
      </c>
      <c r="F821" s="88"/>
      <c r="G821" s="77"/>
      <c r="H821" s="75" t="s">
        <v>235</v>
      </c>
      <c r="I821" s="78" t="s">
        <v>236</v>
      </c>
      <c r="J821" s="557"/>
      <c r="K821" s="558"/>
      <c r="L821" s="558"/>
      <c r="M821" s="558"/>
      <c r="N821" s="559"/>
    </row>
    <row r="822" spans="2:14" ht="12.95" hidden="1" customHeight="1" x14ac:dyDescent="0.2">
      <c r="B822" s="74" t="s">
        <v>817</v>
      </c>
      <c r="C822" s="75"/>
      <c r="D822" s="75" t="s">
        <v>1095</v>
      </c>
      <c r="E822" s="76" t="s">
        <v>1237</v>
      </c>
      <c r="F822" s="88"/>
      <c r="G822" s="77"/>
      <c r="H822" s="75" t="s">
        <v>235</v>
      </c>
      <c r="I822" s="78" t="s">
        <v>235</v>
      </c>
      <c r="J822" s="557"/>
      <c r="K822" s="558"/>
      <c r="L822" s="558"/>
      <c r="M822" s="558"/>
      <c r="N822" s="559"/>
    </row>
    <row r="823" spans="2:14" ht="12.95" hidden="1" customHeight="1" x14ac:dyDescent="0.2">
      <c r="B823" s="74" t="s">
        <v>804</v>
      </c>
      <c r="C823" s="75"/>
      <c r="D823" s="75" t="s">
        <v>1006</v>
      </c>
      <c r="E823" s="76" t="s">
        <v>1238</v>
      </c>
      <c r="F823" s="88"/>
      <c r="G823" s="77"/>
      <c r="H823" s="75" t="s">
        <v>235</v>
      </c>
      <c r="I823" s="78" t="s">
        <v>236</v>
      </c>
      <c r="J823" s="557"/>
      <c r="K823" s="558"/>
      <c r="L823" s="558"/>
      <c r="M823" s="558"/>
      <c r="N823" s="559"/>
    </row>
    <row r="824" spans="2:14" ht="12.95" hidden="1" customHeight="1" x14ac:dyDescent="0.2">
      <c r="B824" s="74" t="s">
        <v>804</v>
      </c>
      <c r="C824" s="75"/>
      <c r="D824" s="75" t="s">
        <v>1008</v>
      </c>
      <c r="E824" s="76" t="s">
        <v>1239</v>
      </c>
      <c r="F824" s="88"/>
      <c r="G824" s="77"/>
      <c r="H824" s="75" t="s">
        <v>235</v>
      </c>
      <c r="I824" s="78" t="s">
        <v>235</v>
      </c>
      <c r="J824" s="557"/>
      <c r="K824" s="558"/>
      <c r="L824" s="558"/>
      <c r="M824" s="558"/>
      <c r="N824" s="559"/>
    </row>
    <row r="825" spans="2:14" ht="12.95" hidden="1" customHeight="1" x14ac:dyDescent="0.2">
      <c r="B825" s="74" t="s">
        <v>804</v>
      </c>
      <c r="C825" s="75"/>
      <c r="D825" s="75" t="s">
        <v>1010</v>
      </c>
      <c r="E825" s="76" t="s">
        <v>1240</v>
      </c>
      <c r="F825" s="88"/>
      <c r="G825" s="77"/>
      <c r="H825" s="75" t="s">
        <v>236</v>
      </c>
      <c r="I825" s="78" t="s">
        <v>236</v>
      </c>
      <c r="J825" s="557"/>
      <c r="K825" s="558"/>
      <c r="L825" s="558"/>
      <c r="M825" s="558"/>
      <c r="N825" s="559"/>
    </row>
    <row r="826" spans="2:14" ht="12.95" hidden="1" customHeight="1" x14ac:dyDescent="0.2">
      <c r="B826" s="74" t="s">
        <v>817</v>
      </c>
      <c r="C826" s="75"/>
      <c r="D826" s="75" t="s">
        <v>1235</v>
      </c>
      <c r="E826" s="76" t="s">
        <v>1241</v>
      </c>
      <c r="F826" s="88"/>
      <c r="G826" s="77"/>
      <c r="H826" s="75" t="s">
        <v>235</v>
      </c>
      <c r="I826" s="78" t="s">
        <v>236</v>
      </c>
      <c r="J826" s="557"/>
      <c r="K826" s="558"/>
      <c r="L826" s="558"/>
      <c r="M826" s="558"/>
      <c r="N826" s="559"/>
    </row>
    <row r="827" spans="2:14" ht="12.95" hidden="1" customHeight="1" x14ac:dyDescent="0.2">
      <c r="B827" s="74" t="s">
        <v>817</v>
      </c>
      <c r="C827" s="75"/>
      <c r="D827" s="75" t="s">
        <v>1095</v>
      </c>
      <c r="E827" s="76" t="s">
        <v>1242</v>
      </c>
      <c r="F827" s="88"/>
      <c r="G827" s="77"/>
      <c r="H827" s="75" t="s">
        <v>235</v>
      </c>
      <c r="I827" s="78" t="s">
        <v>235</v>
      </c>
      <c r="J827" s="557"/>
      <c r="K827" s="558"/>
      <c r="L827" s="558"/>
      <c r="M827" s="558"/>
      <c r="N827" s="559"/>
    </row>
    <row r="828" spans="2:14" ht="12.95" hidden="1" customHeight="1" x14ac:dyDescent="0.2">
      <c r="B828" s="74" t="s">
        <v>817</v>
      </c>
      <c r="C828" s="75"/>
      <c r="D828" s="75" t="s">
        <v>1235</v>
      </c>
      <c r="E828" s="76" t="s">
        <v>1241</v>
      </c>
      <c r="F828" s="88"/>
      <c r="G828" s="77"/>
      <c r="H828" s="75" t="s">
        <v>235</v>
      </c>
      <c r="I828" s="78" t="s">
        <v>236</v>
      </c>
      <c r="J828" s="557"/>
      <c r="K828" s="558"/>
      <c r="L828" s="558"/>
      <c r="M828" s="558"/>
      <c r="N828" s="559"/>
    </row>
    <row r="829" spans="2:14" ht="12.95" hidden="1" customHeight="1" x14ac:dyDescent="0.2">
      <c r="B829" s="74" t="s">
        <v>804</v>
      </c>
      <c r="C829" s="75"/>
      <c r="D829" s="75" t="s">
        <v>984</v>
      </c>
      <c r="E829" s="76" t="s">
        <v>1243</v>
      </c>
      <c r="F829" s="88"/>
      <c r="G829" s="77"/>
      <c r="H829" s="75" t="s">
        <v>235</v>
      </c>
      <c r="I829" s="78" t="s">
        <v>236</v>
      </c>
      <c r="J829" s="557"/>
      <c r="K829" s="558"/>
      <c r="L829" s="558"/>
      <c r="M829" s="558"/>
      <c r="N829" s="559"/>
    </row>
    <row r="830" spans="2:14" ht="12.95" hidden="1" customHeight="1" x14ac:dyDescent="0.2">
      <c r="B830" s="74" t="s">
        <v>804</v>
      </c>
      <c r="C830" s="75"/>
      <c r="D830" s="75" t="s">
        <v>986</v>
      </c>
      <c r="E830" s="76" t="s">
        <v>1244</v>
      </c>
      <c r="F830" s="88"/>
      <c r="G830" s="77"/>
      <c r="H830" s="75" t="s">
        <v>235</v>
      </c>
      <c r="I830" s="78" t="s">
        <v>235</v>
      </c>
      <c r="J830" s="557"/>
      <c r="K830" s="558"/>
      <c r="L830" s="558"/>
      <c r="M830" s="558"/>
      <c r="N830" s="559"/>
    </row>
    <row r="831" spans="2:14" ht="12.95" hidden="1" customHeight="1" x14ac:dyDescent="0.2">
      <c r="B831" s="74" t="s">
        <v>804</v>
      </c>
      <c r="C831" s="75"/>
      <c r="D831" s="75" t="s">
        <v>988</v>
      </c>
      <c r="E831" s="76" t="s">
        <v>1245</v>
      </c>
      <c r="F831" s="88"/>
      <c r="G831" s="77"/>
      <c r="H831" s="75" t="s">
        <v>236</v>
      </c>
      <c r="I831" s="78" t="s">
        <v>236</v>
      </c>
      <c r="J831" s="557"/>
      <c r="K831" s="558"/>
      <c r="L831" s="558"/>
      <c r="M831" s="558"/>
      <c r="N831" s="559"/>
    </row>
    <row r="832" spans="2:14" ht="12.95" hidden="1" customHeight="1" x14ac:dyDescent="0.2">
      <c r="B832" s="74" t="s">
        <v>817</v>
      </c>
      <c r="C832" s="75"/>
      <c r="D832" s="75" t="s">
        <v>1146</v>
      </c>
      <c r="E832" s="76" t="s">
        <v>1246</v>
      </c>
      <c r="F832" s="88"/>
      <c r="G832" s="77"/>
      <c r="H832" s="75" t="s">
        <v>235</v>
      </c>
      <c r="I832" s="78" t="s">
        <v>236</v>
      </c>
      <c r="J832" s="557"/>
      <c r="K832" s="558"/>
      <c r="L832" s="558"/>
      <c r="M832" s="558"/>
      <c r="N832" s="559"/>
    </row>
    <row r="833" spans="2:14" ht="12.95" hidden="1" customHeight="1" x14ac:dyDescent="0.2">
      <c r="B833" s="74" t="s">
        <v>817</v>
      </c>
      <c r="C833" s="75"/>
      <c r="D833" s="75" t="s">
        <v>1148</v>
      </c>
      <c r="E833" s="76" t="s">
        <v>1247</v>
      </c>
      <c r="F833" s="88"/>
      <c r="G833" s="77"/>
      <c r="H833" s="75" t="s">
        <v>235</v>
      </c>
      <c r="I833" s="78" t="s">
        <v>235</v>
      </c>
      <c r="J833" s="557"/>
      <c r="K833" s="558"/>
      <c r="L833" s="558"/>
      <c r="M833" s="558"/>
      <c r="N833" s="559"/>
    </row>
    <row r="834" spans="2:14" ht="12.95" hidden="1" customHeight="1" x14ac:dyDescent="0.2">
      <c r="B834" s="74" t="s">
        <v>804</v>
      </c>
      <c r="C834" s="75"/>
      <c r="D834" s="75" t="s">
        <v>984</v>
      </c>
      <c r="E834" s="76" t="s">
        <v>1248</v>
      </c>
      <c r="F834" s="88"/>
      <c r="G834" s="77"/>
      <c r="H834" s="75" t="s">
        <v>235</v>
      </c>
      <c r="I834" s="78" t="s">
        <v>236</v>
      </c>
      <c r="J834" s="557"/>
      <c r="K834" s="558"/>
      <c r="L834" s="558"/>
      <c r="M834" s="558"/>
      <c r="N834" s="559"/>
    </row>
    <row r="835" spans="2:14" ht="12.95" hidden="1" customHeight="1" x14ac:dyDescent="0.2">
      <c r="B835" s="74" t="s">
        <v>804</v>
      </c>
      <c r="C835" s="75"/>
      <c r="D835" s="75" t="s">
        <v>986</v>
      </c>
      <c r="E835" s="76" t="s">
        <v>1249</v>
      </c>
      <c r="F835" s="88"/>
      <c r="G835" s="77"/>
      <c r="H835" s="75" t="s">
        <v>235</v>
      </c>
      <c r="I835" s="78" t="s">
        <v>235</v>
      </c>
      <c r="J835" s="557"/>
      <c r="K835" s="558"/>
      <c r="L835" s="558"/>
      <c r="M835" s="558"/>
      <c r="N835" s="559"/>
    </row>
    <row r="836" spans="2:14" ht="12.95" hidden="1" customHeight="1" x14ac:dyDescent="0.2">
      <c r="B836" s="74" t="s">
        <v>804</v>
      </c>
      <c r="C836" s="75"/>
      <c r="D836" s="75" t="s">
        <v>988</v>
      </c>
      <c r="E836" s="76" t="s">
        <v>1250</v>
      </c>
      <c r="F836" s="88"/>
      <c r="G836" s="77"/>
      <c r="H836" s="75" t="s">
        <v>236</v>
      </c>
      <c r="I836" s="78" t="s">
        <v>236</v>
      </c>
      <c r="J836" s="557"/>
      <c r="K836" s="558"/>
      <c r="L836" s="558"/>
      <c r="M836" s="558"/>
      <c r="N836" s="559"/>
    </row>
    <row r="837" spans="2:14" ht="12.95" hidden="1" customHeight="1" x14ac:dyDescent="0.2">
      <c r="B837" s="74" t="s">
        <v>817</v>
      </c>
      <c r="C837" s="75"/>
      <c r="D837" s="75" t="s">
        <v>1146</v>
      </c>
      <c r="E837" s="76" t="s">
        <v>1251</v>
      </c>
      <c r="F837" s="88"/>
      <c r="G837" s="77"/>
      <c r="H837" s="75" t="s">
        <v>235</v>
      </c>
      <c r="I837" s="78" t="s">
        <v>236</v>
      </c>
      <c r="J837" s="557"/>
      <c r="K837" s="558"/>
      <c r="L837" s="558"/>
      <c r="M837" s="558"/>
      <c r="N837" s="559"/>
    </row>
    <row r="838" spans="2:14" ht="12.95" hidden="1" customHeight="1" x14ac:dyDescent="0.2">
      <c r="B838" s="74" t="s">
        <v>817</v>
      </c>
      <c r="C838" s="75"/>
      <c r="D838" s="75" t="s">
        <v>1148</v>
      </c>
      <c r="E838" s="76" t="s">
        <v>1252</v>
      </c>
      <c r="F838" s="88"/>
      <c r="G838" s="77"/>
      <c r="H838" s="75" t="s">
        <v>235</v>
      </c>
      <c r="I838" s="78" t="s">
        <v>235</v>
      </c>
      <c r="J838" s="557"/>
      <c r="K838" s="558"/>
      <c r="L838" s="558"/>
      <c r="M838" s="558"/>
      <c r="N838" s="559"/>
    </row>
    <row r="839" spans="2:14" ht="12.95" hidden="1" customHeight="1" x14ac:dyDescent="0.2">
      <c r="B839" s="74" t="s">
        <v>804</v>
      </c>
      <c r="C839" s="75"/>
      <c r="D839" s="75" t="s">
        <v>940</v>
      </c>
      <c r="E839" s="76" t="s">
        <v>1253</v>
      </c>
      <c r="F839" s="88"/>
      <c r="G839" s="77"/>
      <c r="H839" s="75" t="s">
        <v>235</v>
      </c>
      <c r="I839" s="78" t="s">
        <v>236</v>
      </c>
      <c r="J839" s="557"/>
      <c r="K839" s="558"/>
      <c r="L839" s="558"/>
      <c r="M839" s="558"/>
      <c r="N839" s="559"/>
    </row>
    <row r="840" spans="2:14" ht="12.95" hidden="1" customHeight="1" x14ac:dyDescent="0.2">
      <c r="B840" s="74" t="s">
        <v>804</v>
      </c>
      <c r="C840" s="75"/>
      <c r="D840" s="75" t="s">
        <v>942</v>
      </c>
      <c r="E840" s="76" t="s">
        <v>1254</v>
      </c>
      <c r="F840" s="88"/>
      <c r="G840" s="77"/>
      <c r="H840" s="75" t="s">
        <v>235</v>
      </c>
      <c r="I840" s="78" t="s">
        <v>235</v>
      </c>
      <c r="J840" s="557"/>
      <c r="K840" s="558"/>
      <c r="L840" s="558"/>
      <c r="M840" s="558"/>
      <c r="N840" s="559"/>
    </row>
    <row r="841" spans="2:14" ht="12.95" hidden="1" customHeight="1" x14ac:dyDescent="0.2">
      <c r="B841" s="74" t="s">
        <v>804</v>
      </c>
      <c r="C841" s="75"/>
      <c r="D841" s="75" t="s">
        <v>944</v>
      </c>
      <c r="E841" s="76" t="s">
        <v>1255</v>
      </c>
      <c r="F841" s="88"/>
      <c r="G841" s="77"/>
      <c r="H841" s="75" t="s">
        <v>236</v>
      </c>
      <c r="I841" s="78" t="s">
        <v>236</v>
      </c>
      <c r="J841" s="557"/>
      <c r="K841" s="558"/>
      <c r="L841" s="558"/>
      <c r="M841" s="558"/>
      <c r="N841" s="559"/>
    </row>
    <row r="842" spans="2:14" ht="12.95" hidden="1" customHeight="1" x14ac:dyDescent="0.2">
      <c r="B842" s="74" t="s">
        <v>817</v>
      </c>
      <c r="C842" s="75"/>
      <c r="D842" s="75" t="s">
        <v>1197</v>
      </c>
      <c r="E842" s="76" t="s">
        <v>1256</v>
      </c>
      <c r="F842" s="88"/>
      <c r="G842" s="77"/>
      <c r="H842" s="75" t="s">
        <v>235</v>
      </c>
      <c r="I842" s="78" t="s">
        <v>236</v>
      </c>
      <c r="J842" s="557"/>
      <c r="K842" s="558"/>
      <c r="L842" s="558"/>
      <c r="M842" s="558"/>
      <c r="N842" s="559"/>
    </row>
    <row r="843" spans="2:14" ht="12.95" hidden="1" customHeight="1" x14ac:dyDescent="0.2">
      <c r="B843" s="74" t="s">
        <v>817</v>
      </c>
      <c r="C843" s="75"/>
      <c r="D843" s="75" t="s">
        <v>1199</v>
      </c>
      <c r="E843" s="76" t="s">
        <v>1257</v>
      </c>
      <c r="F843" s="88"/>
      <c r="G843" s="77"/>
      <c r="H843" s="75" t="s">
        <v>235</v>
      </c>
      <c r="I843" s="78" t="s">
        <v>235</v>
      </c>
      <c r="J843" s="557"/>
      <c r="K843" s="558"/>
      <c r="L843" s="558"/>
      <c r="M843" s="558"/>
      <c r="N843" s="559"/>
    </row>
    <row r="844" spans="2:14" ht="12.95" hidden="1" customHeight="1" x14ac:dyDescent="0.2">
      <c r="B844" s="74" t="s">
        <v>804</v>
      </c>
      <c r="C844" s="75"/>
      <c r="D844" s="75" t="s">
        <v>940</v>
      </c>
      <c r="E844" s="76" t="s">
        <v>1258</v>
      </c>
      <c r="F844" s="88"/>
      <c r="G844" s="77"/>
      <c r="H844" s="75" t="s">
        <v>235</v>
      </c>
      <c r="I844" s="78" t="s">
        <v>236</v>
      </c>
      <c r="J844" s="557"/>
      <c r="K844" s="558"/>
      <c r="L844" s="558"/>
      <c r="M844" s="558"/>
      <c r="N844" s="559"/>
    </row>
    <row r="845" spans="2:14" ht="12.95" hidden="1" customHeight="1" x14ac:dyDescent="0.2">
      <c r="B845" s="74" t="s">
        <v>804</v>
      </c>
      <c r="C845" s="75"/>
      <c r="D845" s="75" t="s">
        <v>942</v>
      </c>
      <c r="E845" s="76" t="s">
        <v>1259</v>
      </c>
      <c r="F845" s="88"/>
      <c r="G845" s="77"/>
      <c r="H845" s="75" t="s">
        <v>235</v>
      </c>
      <c r="I845" s="78" t="s">
        <v>235</v>
      </c>
      <c r="J845" s="557"/>
      <c r="K845" s="558"/>
      <c r="L845" s="558"/>
      <c r="M845" s="558"/>
      <c r="N845" s="559"/>
    </row>
    <row r="846" spans="2:14" ht="12.95" hidden="1" customHeight="1" x14ac:dyDescent="0.2">
      <c r="B846" s="74" t="s">
        <v>804</v>
      </c>
      <c r="C846" s="75"/>
      <c r="D846" s="75" t="s">
        <v>944</v>
      </c>
      <c r="E846" s="76" t="s">
        <v>1260</v>
      </c>
      <c r="F846" s="88"/>
      <c r="G846" s="77"/>
      <c r="H846" s="75" t="s">
        <v>236</v>
      </c>
      <c r="I846" s="78" t="s">
        <v>236</v>
      </c>
      <c r="J846" s="557"/>
      <c r="K846" s="558"/>
      <c r="L846" s="558"/>
      <c r="M846" s="558"/>
      <c r="N846" s="559"/>
    </row>
    <row r="847" spans="2:14" ht="12.95" hidden="1" customHeight="1" x14ac:dyDescent="0.2">
      <c r="B847" s="74" t="s">
        <v>817</v>
      </c>
      <c r="C847" s="75"/>
      <c r="D847" s="75" t="s">
        <v>1197</v>
      </c>
      <c r="E847" s="76" t="s">
        <v>1261</v>
      </c>
      <c r="F847" s="88"/>
      <c r="G847" s="77"/>
      <c r="H847" s="75" t="s">
        <v>235</v>
      </c>
      <c r="I847" s="78" t="s">
        <v>236</v>
      </c>
      <c r="J847" s="557"/>
      <c r="K847" s="558"/>
      <c r="L847" s="558"/>
      <c r="M847" s="558"/>
      <c r="N847" s="559"/>
    </row>
    <row r="848" spans="2:14" ht="12.95" hidden="1" customHeight="1" x14ac:dyDescent="0.2">
      <c r="B848" s="74" t="s">
        <v>817</v>
      </c>
      <c r="C848" s="75"/>
      <c r="D848" s="75" t="s">
        <v>1199</v>
      </c>
      <c r="E848" s="76" t="s">
        <v>1262</v>
      </c>
      <c r="F848" s="88"/>
      <c r="G848" s="77"/>
      <c r="H848" s="75" t="s">
        <v>235</v>
      </c>
      <c r="I848" s="78" t="s">
        <v>235</v>
      </c>
      <c r="J848" s="557"/>
      <c r="K848" s="558"/>
      <c r="L848" s="558"/>
      <c r="M848" s="558"/>
      <c r="N848" s="559"/>
    </row>
    <row r="849" spans="2:14" ht="12.95" hidden="1" customHeight="1" x14ac:dyDescent="0.2">
      <c r="B849" s="74" t="s">
        <v>804</v>
      </c>
      <c r="C849" s="75"/>
      <c r="D849" s="75" t="s">
        <v>827</v>
      </c>
      <c r="E849" s="76" t="s">
        <v>1263</v>
      </c>
      <c r="F849" s="88"/>
      <c r="G849" s="77"/>
      <c r="H849" s="75" t="s">
        <v>235</v>
      </c>
      <c r="I849" s="78" t="s">
        <v>235</v>
      </c>
      <c r="J849" s="557"/>
      <c r="K849" s="558"/>
      <c r="L849" s="558"/>
      <c r="M849" s="558"/>
      <c r="N849" s="559"/>
    </row>
    <row r="850" spans="2:14" ht="12.95" hidden="1" customHeight="1" x14ac:dyDescent="0.2">
      <c r="B850" s="74" t="s">
        <v>804</v>
      </c>
      <c r="C850" s="75"/>
      <c r="D850" s="75" t="s">
        <v>841</v>
      </c>
      <c r="E850" s="76" t="s">
        <v>1264</v>
      </c>
      <c r="F850" s="88"/>
      <c r="G850" s="77"/>
      <c r="H850" s="75" t="s">
        <v>235</v>
      </c>
      <c r="I850" s="78" t="s">
        <v>236</v>
      </c>
      <c r="J850" s="557"/>
      <c r="K850" s="558"/>
      <c r="L850" s="558"/>
      <c r="M850" s="558"/>
      <c r="N850" s="559"/>
    </row>
    <row r="851" spans="2:14" ht="12.95" hidden="1" customHeight="1" x14ac:dyDescent="0.2">
      <c r="B851" s="74" t="s">
        <v>804</v>
      </c>
      <c r="C851" s="75"/>
      <c r="D851" s="75" t="s">
        <v>827</v>
      </c>
      <c r="E851" s="76" t="s">
        <v>1265</v>
      </c>
      <c r="F851" s="88"/>
      <c r="G851" s="77"/>
      <c r="H851" s="75" t="s">
        <v>235</v>
      </c>
      <c r="I851" s="78" t="s">
        <v>235</v>
      </c>
      <c r="J851" s="557"/>
      <c r="K851" s="558"/>
      <c r="L851" s="558"/>
      <c r="M851" s="558"/>
      <c r="N851" s="559"/>
    </row>
    <row r="852" spans="2:14" ht="12.95" hidden="1" customHeight="1" x14ac:dyDescent="0.2">
      <c r="B852" s="74" t="s">
        <v>804</v>
      </c>
      <c r="C852" s="75"/>
      <c r="D852" s="75" t="s">
        <v>906</v>
      </c>
      <c r="E852" s="76" t="s">
        <v>1266</v>
      </c>
      <c r="F852" s="88"/>
      <c r="G852" s="77"/>
      <c r="H852" s="75" t="s">
        <v>235</v>
      </c>
      <c r="I852" s="78" t="s">
        <v>235</v>
      </c>
      <c r="J852" s="557"/>
      <c r="K852" s="558"/>
      <c r="L852" s="558"/>
      <c r="M852" s="558"/>
      <c r="N852" s="559"/>
    </row>
    <row r="853" spans="2:14" ht="12.95" hidden="1" customHeight="1" x14ac:dyDescent="0.2">
      <c r="B853" s="74" t="s">
        <v>804</v>
      </c>
      <c r="C853" s="75"/>
      <c r="D853" s="75" t="s">
        <v>906</v>
      </c>
      <c r="E853" s="76" t="s">
        <v>1267</v>
      </c>
      <c r="F853" s="88"/>
      <c r="G853" s="77"/>
      <c r="H853" s="75" t="s">
        <v>235</v>
      </c>
      <c r="I853" s="78" t="s">
        <v>235</v>
      </c>
      <c r="J853" s="557"/>
      <c r="K853" s="558"/>
      <c r="L853" s="558"/>
      <c r="M853" s="558"/>
      <c r="N853" s="559"/>
    </row>
    <row r="854" spans="2:14" ht="12.95" hidden="1" customHeight="1" x14ac:dyDescent="0.2">
      <c r="B854" s="74" t="s">
        <v>804</v>
      </c>
      <c r="C854" s="75"/>
      <c r="D854" s="75" t="s">
        <v>827</v>
      </c>
      <c r="E854" s="76" t="s">
        <v>1268</v>
      </c>
      <c r="F854" s="88"/>
      <c r="G854" s="77"/>
      <c r="H854" s="75" t="s">
        <v>235</v>
      </c>
      <c r="I854" s="78" t="s">
        <v>235</v>
      </c>
      <c r="J854" s="557"/>
      <c r="K854" s="558"/>
      <c r="L854" s="558"/>
      <c r="M854" s="558"/>
      <c r="N854" s="559"/>
    </row>
    <row r="855" spans="2:14" ht="12.95" hidden="1" customHeight="1" x14ac:dyDescent="0.2">
      <c r="B855" s="74" t="s">
        <v>804</v>
      </c>
      <c r="C855" s="75"/>
      <c r="D855" s="75" t="s">
        <v>827</v>
      </c>
      <c r="E855" s="76" t="s">
        <v>1269</v>
      </c>
      <c r="F855" s="88"/>
      <c r="G855" s="77"/>
      <c r="H855" s="75" t="s">
        <v>235</v>
      </c>
      <c r="I855" s="78" t="s">
        <v>235</v>
      </c>
      <c r="J855" s="557"/>
      <c r="K855" s="558"/>
      <c r="L855" s="558"/>
      <c r="M855" s="558"/>
      <c r="N855" s="559"/>
    </row>
    <row r="856" spans="2:14" ht="12.95" hidden="1" customHeight="1" x14ac:dyDescent="0.2">
      <c r="B856" s="74" t="s">
        <v>804</v>
      </c>
      <c r="C856" s="75"/>
      <c r="D856" s="75" t="s">
        <v>827</v>
      </c>
      <c r="E856" s="76" t="s">
        <v>1270</v>
      </c>
      <c r="F856" s="88"/>
      <c r="G856" s="77"/>
      <c r="H856" s="75" t="s">
        <v>235</v>
      </c>
      <c r="I856" s="78" t="s">
        <v>235</v>
      </c>
      <c r="J856" s="557"/>
      <c r="K856" s="558"/>
      <c r="L856" s="558"/>
      <c r="M856" s="558"/>
      <c r="N856" s="559"/>
    </row>
    <row r="857" spans="2:14" ht="12.95" hidden="1" customHeight="1" x14ac:dyDescent="0.2">
      <c r="B857" s="74" t="s">
        <v>804</v>
      </c>
      <c r="C857" s="75"/>
      <c r="D857" s="75" t="s">
        <v>827</v>
      </c>
      <c r="E857" s="76" t="s">
        <v>1271</v>
      </c>
      <c r="F857" s="88"/>
      <c r="G857" s="77"/>
      <c r="H857" s="75" t="s">
        <v>235</v>
      </c>
      <c r="I857" s="78" t="s">
        <v>235</v>
      </c>
      <c r="J857" s="557"/>
      <c r="K857" s="558"/>
      <c r="L857" s="558"/>
      <c r="M857" s="558"/>
      <c r="N857" s="559"/>
    </row>
    <row r="858" spans="2:14" ht="12.95" hidden="1" customHeight="1" x14ac:dyDescent="0.2">
      <c r="B858" s="74" t="s">
        <v>804</v>
      </c>
      <c r="C858" s="75"/>
      <c r="D858" s="75" t="s">
        <v>1272</v>
      </c>
      <c r="E858" s="76" t="s">
        <v>1273</v>
      </c>
      <c r="F858" s="88"/>
      <c r="G858" s="77"/>
      <c r="H858" s="75" t="s">
        <v>236</v>
      </c>
      <c r="I858" s="78" t="s">
        <v>236</v>
      </c>
      <c r="J858" s="557"/>
      <c r="K858" s="558"/>
      <c r="L858" s="558"/>
      <c r="M858" s="558"/>
      <c r="N858" s="559"/>
    </row>
    <row r="859" spans="2:14" ht="12.95" hidden="1" customHeight="1" x14ac:dyDescent="0.2">
      <c r="B859" s="74" t="s">
        <v>804</v>
      </c>
      <c r="C859" s="75"/>
      <c r="D859" s="75" t="s">
        <v>1272</v>
      </c>
      <c r="E859" s="76" t="s">
        <v>1274</v>
      </c>
      <c r="F859" s="88"/>
      <c r="G859" s="77"/>
      <c r="H859" s="75" t="s">
        <v>236</v>
      </c>
      <c r="I859" s="78" t="s">
        <v>236</v>
      </c>
      <c r="J859" s="557"/>
      <c r="K859" s="558"/>
      <c r="L859" s="558"/>
      <c r="M859" s="558"/>
      <c r="N859" s="559"/>
    </row>
    <row r="860" spans="2:14" ht="12.95" hidden="1" customHeight="1" x14ac:dyDescent="0.2">
      <c r="B860" s="74" t="s">
        <v>804</v>
      </c>
      <c r="C860" s="75"/>
      <c r="D860" s="75" t="s">
        <v>1275</v>
      </c>
      <c r="E860" s="76" t="s">
        <v>1276</v>
      </c>
      <c r="F860" s="88"/>
      <c r="G860" s="77"/>
      <c r="H860" s="75" t="s">
        <v>235</v>
      </c>
      <c r="I860" s="78" t="s">
        <v>236</v>
      </c>
      <c r="J860" s="78"/>
      <c r="K860" s="79"/>
      <c r="L860" s="79"/>
      <c r="M860" s="79"/>
      <c r="N860" s="80"/>
    </row>
    <row r="861" spans="2:14" ht="12.95" hidden="1" customHeight="1" x14ac:dyDescent="0.2">
      <c r="B861" s="74" t="s">
        <v>804</v>
      </c>
      <c r="C861" s="75"/>
      <c r="D861" s="75" t="s">
        <v>1277</v>
      </c>
      <c r="E861" s="76" t="s">
        <v>1278</v>
      </c>
      <c r="F861" s="88"/>
      <c r="G861" s="77"/>
      <c r="H861" s="75" t="s">
        <v>235</v>
      </c>
      <c r="I861" s="78" t="s">
        <v>235</v>
      </c>
      <c r="J861" s="78"/>
      <c r="K861" s="79"/>
      <c r="L861" s="79"/>
      <c r="M861" s="79"/>
      <c r="N861" s="80"/>
    </row>
    <row r="862" spans="2:14" ht="12.95" hidden="1" customHeight="1" x14ac:dyDescent="0.2">
      <c r="B862" s="74" t="s">
        <v>804</v>
      </c>
      <c r="C862" s="75"/>
      <c r="D862" s="75" t="s">
        <v>1279</v>
      </c>
      <c r="E862" s="76" t="s">
        <v>1280</v>
      </c>
      <c r="F862" s="88"/>
      <c r="G862" s="77"/>
      <c r="H862" s="75" t="s">
        <v>236</v>
      </c>
      <c r="I862" s="78" t="s">
        <v>236</v>
      </c>
      <c r="J862" s="78"/>
      <c r="K862" s="79"/>
      <c r="L862" s="79"/>
      <c r="M862" s="79"/>
      <c r="N862" s="80"/>
    </row>
    <row r="863" spans="2:14" ht="12.95" hidden="1" customHeight="1" x14ac:dyDescent="0.2">
      <c r="B863" s="74" t="s">
        <v>804</v>
      </c>
      <c r="C863" s="75"/>
      <c r="D863" s="75" t="s">
        <v>841</v>
      </c>
      <c r="E863" s="76" t="s">
        <v>1281</v>
      </c>
      <c r="F863" s="88"/>
      <c r="G863" s="77"/>
      <c r="H863" s="75" t="s">
        <v>235</v>
      </c>
      <c r="I863" s="78" t="s">
        <v>236</v>
      </c>
      <c r="J863" s="78"/>
      <c r="K863" s="79"/>
      <c r="L863" s="79"/>
      <c r="M863" s="79"/>
      <c r="N863" s="80"/>
    </row>
    <row r="864" spans="2:14" ht="12.95" hidden="1" customHeight="1" x14ac:dyDescent="0.2">
      <c r="B864" s="74" t="s">
        <v>804</v>
      </c>
      <c r="C864" s="75"/>
      <c r="D864" s="75" t="s">
        <v>827</v>
      </c>
      <c r="E864" s="76" t="s">
        <v>1282</v>
      </c>
      <c r="F864" s="88"/>
      <c r="G864" s="77"/>
      <c r="H864" s="75" t="s">
        <v>235</v>
      </c>
      <c r="I864" s="78" t="s">
        <v>235</v>
      </c>
      <c r="J864" s="78"/>
      <c r="K864" s="79"/>
      <c r="L864" s="79"/>
      <c r="M864" s="79"/>
      <c r="N864" s="80"/>
    </row>
    <row r="865" spans="2:30" ht="12.95" hidden="1" customHeight="1" x14ac:dyDescent="0.2">
      <c r="B865" s="74" t="s">
        <v>804</v>
      </c>
      <c r="C865" s="75"/>
      <c r="D865" s="75" t="s">
        <v>1283</v>
      </c>
      <c r="E865" s="76" t="s">
        <v>1284</v>
      </c>
      <c r="F865" s="88"/>
      <c r="G865" s="77"/>
      <c r="H865" s="75" t="s">
        <v>235</v>
      </c>
      <c r="I865" s="78" t="s">
        <v>236</v>
      </c>
      <c r="J865" s="78"/>
      <c r="K865" s="79"/>
      <c r="L865" s="79"/>
      <c r="M865" s="79"/>
      <c r="N865" s="80"/>
    </row>
    <row r="866" spans="2:30" ht="12.95" hidden="1" customHeight="1" x14ac:dyDescent="0.2">
      <c r="B866" s="74" t="s">
        <v>804</v>
      </c>
      <c r="C866" s="75"/>
      <c r="D866" s="75" t="s">
        <v>1285</v>
      </c>
      <c r="E866" s="76" t="s">
        <v>1286</v>
      </c>
      <c r="F866" s="88"/>
      <c r="G866" s="77"/>
      <c r="H866" s="75" t="s">
        <v>235</v>
      </c>
      <c r="I866" s="78" t="s">
        <v>235</v>
      </c>
      <c r="J866" s="78"/>
      <c r="K866" s="79"/>
      <c r="L866" s="79"/>
      <c r="M866" s="79"/>
      <c r="N866" s="80"/>
    </row>
    <row r="867" spans="2:30" ht="12.95" hidden="1" customHeight="1" x14ac:dyDescent="0.2">
      <c r="B867" s="74" t="s">
        <v>804</v>
      </c>
      <c r="C867" s="75"/>
      <c r="D867" s="75" t="s">
        <v>1287</v>
      </c>
      <c r="E867" s="76" t="s">
        <v>1288</v>
      </c>
      <c r="F867" s="88"/>
      <c r="G867" s="77"/>
      <c r="H867" s="75" t="s">
        <v>236</v>
      </c>
      <c r="I867" s="78" t="s">
        <v>236</v>
      </c>
      <c r="J867" s="78"/>
      <c r="K867" s="79"/>
      <c r="L867" s="79"/>
      <c r="M867" s="79"/>
      <c r="N867" s="80"/>
    </row>
    <row r="868" spans="2:30" ht="12.95" hidden="1" customHeight="1" x14ac:dyDescent="0.2">
      <c r="B868" s="74" t="s">
        <v>817</v>
      </c>
      <c r="C868" s="75"/>
      <c r="D868" s="75" t="s">
        <v>1289</v>
      </c>
      <c r="E868" s="76" t="s">
        <v>1290</v>
      </c>
      <c r="F868" s="88"/>
      <c r="G868" s="77"/>
      <c r="H868" s="75" t="s">
        <v>235</v>
      </c>
      <c r="I868" s="78" t="s">
        <v>236</v>
      </c>
      <c r="J868" s="78"/>
      <c r="K868" s="79"/>
      <c r="L868" s="79"/>
      <c r="M868" s="79"/>
      <c r="N868" s="80"/>
    </row>
    <row r="869" spans="2:30" ht="12.95" hidden="1" customHeight="1" x14ac:dyDescent="0.2">
      <c r="B869" s="74" t="s">
        <v>817</v>
      </c>
      <c r="C869" s="75"/>
      <c r="D869" s="75" t="s">
        <v>1291</v>
      </c>
      <c r="E869" s="76" t="s">
        <v>1292</v>
      </c>
      <c r="F869" s="88"/>
      <c r="G869" s="77"/>
      <c r="H869" s="75" t="s">
        <v>235</v>
      </c>
      <c r="I869" s="78" t="s">
        <v>235</v>
      </c>
      <c r="J869" s="78"/>
      <c r="K869" s="79"/>
      <c r="L869" s="79"/>
      <c r="M869" s="79"/>
      <c r="N869" s="80"/>
    </row>
    <row r="870" spans="2:30" ht="12.95" hidden="1" customHeight="1" x14ac:dyDescent="0.2">
      <c r="B870" s="74" t="s">
        <v>804</v>
      </c>
      <c r="C870" s="75"/>
      <c r="D870" s="75" t="s">
        <v>1285</v>
      </c>
      <c r="E870" s="76" t="s">
        <v>1293</v>
      </c>
      <c r="F870" s="88"/>
      <c r="G870" s="77"/>
      <c r="H870" s="75" t="s">
        <v>235</v>
      </c>
      <c r="I870" s="78" t="s">
        <v>235</v>
      </c>
      <c r="J870" s="78"/>
      <c r="K870" s="79"/>
      <c r="L870" s="79"/>
      <c r="M870" s="79"/>
      <c r="N870" s="80"/>
    </row>
    <row r="871" spans="2:30" ht="12.95" hidden="1" customHeight="1" x14ac:dyDescent="0.2">
      <c r="B871" s="74" t="s">
        <v>804</v>
      </c>
      <c r="C871" s="75"/>
      <c r="D871" s="75" t="s">
        <v>1294</v>
      </c>
      <c r="E871" s="76" t="s">
        <v>1295</v>
      </c>
      <c r="F871" s="88"/>
      <c r="G871" s="77"/>
      <c r="H871" s="75" t="s">
        <v>235</v>
      </c>
      <c r="I871" s="78" t="s">
        <v>236</v>
      </c>
      <c r="J871" s="78"/>
      <c r="K871" s="79"/>
      <c r="L871" s="79"/>
      <c r="M871" s="79"/>
      <c r="N871" s="80"/>
    </row>
    <row r="872" spans="2:30" ht="12.95" hidden="1" customHeight="1" x14ac:dyDescent="0.2">
      <c r="B872" s="74" t="s">
        <v>804</v>
      </c>
      <c r="C872" s="75"/>
      <c r="D872" s="75" t="s">
        <v>1296</v>
      </c>
      <c r="E872" s="76" t="s">
        <v>1297</v>
      </c>
      <c r="F872" s="88"/>
      <c r="G872" s="77"/>
      <c r="H872" s="75" t="s">
        <v>235</v>
      </c>
      <c r="I872" s="78" t="s">
        <v>235</v>
      </c>
      <c r="J872" s="78"/>
      <c r="K872" s="79"/>
      <c r="L872" s="79"/>
      <c r="M872" s="79"/>
      <c r="N872" s="80"/>
    </row>
    <row r="873" spans="2:30" ht="12.95" hidden="1" customHeight="1" x14ac:dyDescent="0.2">
      <c r="B873" s="74" t="s">
        <v>804</v>
      </c>
      <c r="C873" s="75"/>
      <c r="D873" s="75" t="s">
        <v>1298</v>
      </c>
      <c r="E873" s="76" t="s">
        <v>1299</v>
      </c>
      <c r="F873" s="88"/>
      <c r="G873" s="77"/>
      <c r="H873" s="75" t="s">
        <v>236</v>
      </c>
      <c r="I873" s="78" t="s">
        <v>236</v>
      </c>
      <c r="J873" s="78"/>
      <c r="K873" s="79"/>
      <c r="L873" s="79"/>
      <c r="M873" s="79"/>
      <c r="N873" s="80"/>
    </row>
    <row r="874" spans="2:30" ht="12.95" hidden="1" customHeight="1" x14ac:dyDescent="0.2">
      <c r="B874" s="74" t="s">
        <v>804</v>
      </c>
      <c r="C874" s="75"/>
      <c r="D874" s="75" t="s">
        <v>958</v>
      </c>
      <c r="E874" s="76" t="s">
        <v>1300</v>
      </c>
      <c r="F874" s="88"/>
      <c r="G874" s="77"/>
      <c r="H874" s="75" t="s">
        <v>235</v>
      </c>
      <c r="I874" s="78" t="s">
        <v>236</v>
      </c>
      <c r="J874" s="78"/>
      <c r="K874" s="79"/>
      <c r="L874" s="79"/>
      <c r="M874" s="79"/>
      <c r="N874" s="80"/>
    </row>
    <row r="875" spans="2:30" ht="12.95" hidden="1" customHeight="1" x14ac:dyDescent="0.2">
      <c r="B875" s="74" t="s">
        <v>804</v>
      </c>
      <c r="C875" s="75"/>
      <c r="D875" s="75" t="s">
        <v>960</v>
      </c>
      <c r="E875" s="76" t="s">
        <v>1301</v>
      </c>
      <c r="F875" s="88"/>
      <c r="G875" s="77"/>
      <c r="H875" s="75" t="s">
        <v>235</v>
      </c>
      <c r="I875" s="78" t="s">
        <v>235</v>
      </c>
      <c r="J875" s="78"/>
      <c r="K875" s="79"/>
      <c r="L875" s="79"/>
      <c r="M875" s="79"/>
      <c r="N875" s="80"/>
    </row>
    <row r="876" spans="2:30" ht="12.95" hidden="1" customHeight="1" x14ac:dyDescent="0.2">
      <c r="B876" s="74" t="s">
        <v>804</v>
      </c>
      <c r="C876" s="75"/>
      <c r="D876" s="75" t="s">
        <v>962</v>
      </c>
      <c r="E876" s="76" t="s">
        <v>1302</v>
      </c>
      <c r="F876" s="88"/>
      <c r="G876" s="77"/>
      <c r="H876" s="75" t="s">
        <v>236</v>
      </c>
      <c r="I876" s="78" t="s">
        <v>236</v>
      </c>
      <c r="J876" s="78"/>
      <c r="K876" s="79"/>
      <c r="L876" s="79"/>
      <c r="M876" s="79"/>
      <c r="N876" s="80"/>
    </row>
    <row r="877" spans="2:30" ht="12.95" hidden="1" customHeight="1" x14ac:dyDescent="0.2">
      <c r="B877" s="74" t="s">
        <v>804</v>
      </c>
      <c r="C877" s="75"/>
      <c r="D877" s="75" t="s">
        <v>962</v>
      </c>
      <c r="E877" s="76" t="s">
        <v>1303</v>
      </c>
      <c r="F877" s="88"/>
      <c r="G877" s="77"/>
      <c r="H877" s="75" t="s">
        <v>235</v>
      </c>
      <c r="I877" s="78" t="s">
        <v>236</v>
      </c>
      <c r="J877" s="557"/>
      <c r="K877" s="558"/>
      <c r="L877" s="558"/>
      <c r="M877" s="558"/>
      <c r="N877" s="559"/>
      <c r="P877" s="89"/>
      <c r="Q877" s="90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</row>
    <row r="878" spans="2:30" ht="12.95" hidden="1" customHeight="1" x14ac:dyDescent="0.2">
      <c r="B878" s="74" t="s">
        <v>804</v>
      </c>
      <c r="C878" s="75"/>
      <c r="D878" s="75" t="s">
        <v>962</v>
      </c>
      <c r="E878" s="76" t="s">
        <v>1304</v>
      </c>
      <c r="F878" s="88"/>
      <c r="G878" s="77"/>
      <c r="H878" s="75" t="s">
        <v>235</v>
      </c>
      <c r="I878" s="78" t="s">
        <v>235</v>
      </c>
      <c r="J878" s="557"/>
      <c r="K878" s="558"/>
      <c r="L878" s="558"/>
      <c r="M878" s="558"/>
      <c r="N878" s="559"/>
      <c r="P878" s="89"/>
      <c r="Q878" s="90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</row>
    <row r="879" spans="2:30" ht="12.95" hidden="1" customHeight="1" x14ac:dyDescent="0.2">
      <c r="B879" s="74" t="s">
        <v>804</v>
      </c>
      <c r="C879" s="75"/>
      <c r="D879" s="75" t="s">
        <v>962</v>
      </c>
      <c r="E879" s="76" t="s">
        <v>1305</v>
      </c>
      <c r="F879" s="88"/>
      <c r="G879" s="77"/>
      <c r="H879" s="75" t="s">
        <v>235</v>
      </c>
      <c r="I879" s="78" t="s">
        <v>236</v>
      </c>
      <c r="J879" s="557"/>
      <c r="K879" s="558"/>
      <c r="L879" s="558"/>
      <c r="M879" s="558"/>
      <c r="N879" s="559"/>
      <c r="P879" s="89"/>
      <c r="Q879" s="90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</row>
    <row r="880" spans="2:30" ht="12.95" hidden="1" customHeight="1" x14ac:dyDescent="0.2">
      <c r="B880" s="74" t="s">
        <v>804</v>
      </c>
      <c r="C880" s="75"/>
      <c r="D880" s="75" t="s">
        <v>962</v>
      </c>
      <c r="E880" s="76" t="s">
        <v>1306</v>
      </c>
      <c r="F880" s="88"/>
      <c r="G880" s="77"/>
      <c r="H880" s="75" t="s">
        <v>235</v>
      </c>
      <c r="I880" s="78" t="s">
        <v>236</v>
      </c>
      <c r="J880" s="557"/>
      <c r="K880" s="558"/>
      <c r="L880" s="558"/>
      <c r="M880" s="558"/>
      <c r="N880" s="559"/>
      <c r="P880" s="89"/>
      <c r="Q880" s="90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</row>
    <row r="881" spans="2:30" ht="12.95" hidden="1" customHeight="1" x14ac:dyDescent="0.2">
      <c r="B881" s="74" t="s">
        <v>804</v>
      </c>
      <c r="C881" s="75"/>
      <c r="D881" s="75" t="s">
        <v>962</v>
      </c>
      <c r="E881" s="76" t="s">
        <v>1307</v>
      </c>
      <c r="F881" s="88"/>
      <c r="G881" s="77"/>
      <c r="H881" s="75" t="s">
        <v>235</v>
      </c>
      <c r="I881" s="78" t="s">
        <v>235</v>
      </c>
      <c r="J881" s="557"/>
      <c r="K881" s="558"/>
      <c r="L881" s="558"/>
      <c r="M881" s="558"/>
      <c r="N881" s="559"/>
      <c r="P881" s="89"/>
      <c r="Q881" s="90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</row>
    <row r="882" spans="2:30" ht="12.95" hidden="1" customHeight="1" x14ac:dyDescent="0.2">
      <c r="B882" s="74" t="s">
        <v>804</v>
      </c>
      <c r="C882" s="75"/>
      <c r="D882" s="75" t="s">
        <v>962</v>
      </c>
      <c r="E882" s="76" t="s">
        <v>1308</v>
      </c>
      <c r="F882" s="88"/>
      <c r="G882" s="77"/>
      <c r="H882" s="75" t="s">
        <v>235</v>
      </c>
      <c r="I882" s="78" t="s">
        <v>235</v>
      </c>
      <c r="J882" s="557"/>
      <c r="K882" s="558"/>
      <c r="L882" s="558"/>
      <c r="M882" s="558"/>
      <c r="N882" s="559"/>
      <c r="P882" s="89"/>
      <c r="Q882" s="90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</row>
    <row r="883" spans="2:30" ht="12.95" hidden="1" customHeight="1" x14ac:dyDescent="0.2">
      <c r="B883" s="74" t="s">
        <v>804</v>
      </c>
      <c r="C883" s="75"/>
      <c r="D883" s="75" t="s">
        <v>962</v>
      </c>
      <c r="E883" s="76" t="s">
        <v>1309</v>
      </c>
      <c r="F883" s="88"/>
      <c r="G883" s="77"/>
      <c r="H883" s="75" t="s">
        <v>235</v>
      </c>
      <c r="I883" s="78" t="s">
        <v>235</v>
      </c>
      <c r="J883" s="557"/>
      <c r="K883" s="558"/>
      <c r="L883" s="558"/>
      <c r="M883" s="558"/>
      <c r="N883" s="559"/>
      <c r="P883" s="89"/>
      <c r="Q883" s="90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</row>
    <row r="884" spans="2:30" ht="12.95" hidden="1" customHeight="1" x14ac:dyDescent="0.2">
      <c r="B884" s="74" t="s">
        <v>804</v>
      </c>
      <c r="C884" s="75"/>
      <c r="D884" s="75" t="s">
        <v>962</v>
      </c>
      <c r="E884" s="76" t="s">
        <v>1310</v>
      </c>
      <c r="F884" s="88"/>
      <c r="G884" s="77"/>
      <c r="H884" s="75" t="s">
        <v>235</v>
      </c>
      <c r="I884" s="78" t="s">
        <v>236</v>
      </c>
      <c r="J884" s="557"/>
      <c r="K884" s="558"/>
      <c r="L884" s="558"/>
      <c r="M884" s="558"/>
      <c r="N884" s="559"/>
      <c r="P884" s="89"/>
      <c r="Q884" s="90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</row>
    <row r="885" spans="2:30" ht="12.95" hidden="1" customHeight="1" x14ac:dyDescent="0.2">
      <c r="B885" s="74" t="s">
        <v>804</v>
      </c>
      <c r="C885" s="92"/>
      <c r="D885" s="75" t="s">
        <v>962</v>
      </c>
      <c r="E885" s="93" t="s">
        <v>1311</v>
      </c>
      <c r="F885" s="94" t="s">
        <v>1312</v>
      </c>
      <c r="G885" s="94" t="s">
        <v>1312</v>
      </c>
      <c r="H885" s="75" t="s">
        <v>235</v>
      </c>
      <c r="I885" s="78" t="s">
        <v>235</v>
      </c>
      <c r="J885" s="560" t="s">
        <v>1312</v>
      </c>
      <c r="K885" s="560"/>
      <c r="L885" s="560"/>
      <c r="M885" s="560"/>
      <c r="N885" s="561"/>
      <c r="P885" s="89"/>
      <c r="Q885" s="90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</row>
    <row r="886" spans="2:30" ht="12.95" hidden="1" customHeight="1" x14ac:dyDescent="0.2">
      <c r="B886" s="74" t="s">
        <v>1313</v>
      </c>
      <c r="C886" s="92" t="s">
        <v>1314</v>
      </c>
      <c r="D886" s="95" t="s">
        <v>1315</v>
      </c>
      <c r="E886" s="93" t="s">
        <v>1316</v>
      </c>
      <c r="F886" s="94" t="s">
        <v>1312</v>
      </c>
      <c r="G886" s="94" t="s">
        <v>1312</v>
      </c>
      <c r="H886" s="85" t="s">
        <v>236</v>
      </c>
      <c r="I886" s="85" t="s">
        <v>236</v>
      </c>
      <c r="J886" s="560" t="s">
        <v>1312</v>
      </c>
      <c r="K886" s="560"/>
      <c r="L886" s="560"/>
      <c r="M886" s="560"/>
      <c r="N886" s="561"/>
    </row>
    <row r="887" spans="2:30" ht="12.95" hidden="1" customHeight="1" x14ac:dyDescent="0.2">
      <c r="B887" s="74" t="s">
        <v>1313</v>
      </c>
      <c r="C887" s="96" t="s">
        <v>1317</v>
      </c>
      <c r="D887" s="92" t="s">
        <v>1318</v>
      </c>
      <c r="E887" s="97" t="s">
        <v>1319</v>
      </c>
      <c r="F887" s="98" t="s">
        <v>1312</v>
      </c>
      <c r="G887" s="98" t="s">
        <v>1312</v>
      </c>
      <c r="H887" s="99" t="s">
        <v>235</v>
      </c>
      <c r="I887" s="99" t="s">
        <v>235</v>
      </c>
      <c r="J887" s="560"/>
      <c r="K887" s="560"/>
      <c r="L887" s="560"/>
      <c r="M887" s="560"/>
      <c r="N887" s="561"/>
    </row>
    <row r="888" spans="2:30" ht="12.95" hidden="1" customHeight="1" x14ac:dyDescent="0.2">
      <c r="B888" s="74" t="s">
        <v>1313</v>
      </c>
      <c r="C888" s="96" t="s">
        <v>1320</v>
      </c>
      <c r="D888" s="96" t="s">
        <v>1321</v>
      </c>
      <c r="E888" s="97" t="s">
        <v>1322</v>
      </c>
      <c r="F888" s="98" t="s">
        <v>1312</v>
      </c>
      <c r="G888" s="98" t="s">
        <v>1312</v>
      </c>
      <c r="H888" s="99" t="s">
        <v>235</v>
      </c>
      <c r="I888" s="99" t="s">
        <v>235</v>
      </c>
      <c r="J888" s="560"/>
      <c r="K888" s="560"/>
      <c r="L888" s="560"/>
      <c r="M888" s="560"/>
      <c r="N888" s="561"/>
    </row>
    <row r="889" spans="2:30" ht="12.95" hidden="1" customHeight="1" x14ac:dyDescent="0.2">
      <c r="B889" s="74" t="s">
        <v>1313</v>
      </c>
      <c r="C889" s="96" t="s">
        <v>1323</v>
      </c>
      <c r="D889" s="96" t="s">
        <v>1324</v>
      </c>
      <c r="E889" s="97" t="s">
        <v>1325</v>
      </c>
      <c r="F889" s="98" t="s">
        <v>1312</v>
      </c>
      <c r="G889" s="98" t="s">
        <v>1312</v>
      </c>
      <c r="H889" s="99" t="s">
        <v>235</v>
      </c>
      <c r="I889" s="99" t="s">
        <v>235</v>
      </c>
      <c r="J889" s="560"/>
      <c r="K889" s="560"/>
      <c r="L889" s="560"/>
      <c r="M889" s="560"/>
      <c r="N889" s="561"/>
    </row>
    <row r="890" spans="2:30" ht="12.95" hidden="1" customHeight="1" x14ac:dyDescent="0.2">
      <c r="B890" s="74" t="s">
        <v>1313</v>
      </c>
      <c r="C890" s="96" t="s">
        <v>1326</v>
      </c>
      <c r="D890" s="96" t="s">
        <v>1327</v>
      </c>
      <c r="E890" s="97" t="s">
        <v>1328</v>
      </c>
      <c r="F890" s="98" t="s">
        <v>1312</v>
      </c>
      <c r="G890" s="98" t="s">
        <v>1312</v>
      </c>
      <c r="H890" s="99" t="s">
        <v>235</v>
      </c>
      <c r="I890" s="99" t="s">
        <v>235</v>
      </c>
      <c r="J890" s="560"/>
      <c r="K890" s="560"/>
      <c r="L890" s="560"/>
      <c r="M890" s="560"/>
      <c r="N890" s="561"/>
    </row>
    <row r="891" spans="2:30" ht="12.95" hidden="1" customHeight="1" x14ac:dyDescent="0.2">
      <c r="B891" s="74" t="s">
        <v>1313</v>
      </c>
      <c r="C891" s="96" t="s">
        <v>1329</v>
      </c>
      <c r="D891" s="96" t="s">
        <v>1330</v>
      </c>
      <c r="E891" s="97" t="s">
        <v>1331</v>
      </c>
      <c r="F891" s="98" t="s">
        <v>1312</v>
      </c>
      <c r="G891" s="98" t="s">
        <v>1312</v>
      </c>
      <c r="H891" s="99" t="s">
        <v>235</v>
      </c>
      <c r="I891" s="99" t="s">
        <v>235</v>
      </c>
      <c r="J891" s="560"/>
      <c r="K891" s="560"/>
      <c r="L891" s="560"/>
      <c r="M891" s="560"/>
      <c r="N891" s="561"/>
    </row>
    <row r="892" spans="2:30" ht="12.95" hidden="1" customHeight="1" x14ac:dyDescent="0.2">
      <c r="B892" s="74" t="s">
        <v>1313</v>
      </c>
      <c r="C892" s="96" t="s">
        <v>1332</v>
      </c>
      <c r="D892" s="96" t="s">
        <v>1333</v>
      </c>
      <c r="E892" s="97" t="s">
        <v>1334</v>
      </c>
      <c r="F892" s="98" t="s">
        <v>1312</v>
      </c>
      <c r="G892" s="98" t="s">
        <v>1312</v>
      </c>
      <c r="H892" s="99" t="s">
        <v>235</v>
      </c>
      <c r="I892" s="99" t="s">
        <v>235</v>
      </c>
      <c r="J892" s="560"/>
      <c r="K892" s="560"/>
      <c r="L892" s="560"/>
      <c r="M892" s="560"/>
      <c r="N892" s="561"/>
    </row>
    <row r="893" spans="2:30" ht="12.95" hidden="1" customHeight="1" x14ac:dyDescent="0.2">
      <c r="B893" s="74" t="s">
        <v>1313</v>
      </c>
      <c r="C893" s="96" t="s">
        <v>1335</v>
      </c>
      <c r="D893" s="96" t="s">
        <v>1336</v>
      </c>
      <c r="E893" s="97" t="s">
        <v>1337</v>
      </c>
      <c r="F893" s="98" t="s">
        <v>1312</v>
      </c>
      <c r="G893" s="98" t="s">
        <v>1312</v>
      </c>
      <c r="H893" s="99" t="s">
        <v>235</v>
      </c>
      <c r="I893" s="99" t="s">
        <v>235</v>
      </c>
      <c r="J893" s="560"/>
      <c r="K893" s="560"/>
      <c r="L893" s="560"/>
      <c r="M893" s="560"/>
      <c r="N893" s="561"/>
    </row>
    <row r="894" spans="2:30" ht="12.95" hidden="1" customHeight="1" x14ac:dyDescent="0.2">
      <c r="B894" s="74" t="s">
        <v>1313</v>
      </c>
      <c r="C894" s="96" t="s">
        <v>1338</v>
      </c>
      <c r="D894" s="96" t="s">
        <v>1339</v>
      </c>
      <c r="E894" s="97" t="s">
        <v>1340</v>
      </c>
      <c r="F894" s="98" t="s">
        <v>1312</v>
      </c>
      <c r="G894" s="98" t="s">
        <v>1312</v>
      </c>
      <c r="H894" s="99" t="s">
        <v>235</v>
      </c>
      <c r="I894" s="99" t="s">
        <v>235</v>
      </c>
      <c r="J894" s="560"/>
      <c r="K894" s="560"/>
      <c r="L894" s="560"/>
      <c r="M894" s="560"/>
      <c r="N894" s="561"/>
    </row>
    <row r="895" spans="2:30" ht="12.95" hidden="1" customHeight="1" x14ac:dyDescent="0.2">
      <c r="B895" s="74" t="s">
        <v>1313</v>
      </c>
      <c r="C895" s="96" t="s">
        <v>1341</v>
      </c>
      <c r="D895" s="96" t="s">
        <v>1342</v>
      </c>
      <c r="E895" s="97" t="s">
        <v>1343</v>
      </c>
      <c r="F895" s="98" t="s">
        <v>1312</v>
      </c>
      <c r="G895" s="98" t="s">
        <v>1312</v>
      </c>
      <c r="H895" s="99" t="s">
        <v>235</v>
      </c>
      <c r="I895" s="99" t="s">
        <v>235</v>
      </c>
      <c r="J895" s="560"/>
      <c r="K895" s="560"/>
      <c r="L895" s="560"/>
      <c r="M895" s="560"/>
      <c r="N895" s="561"/>
    </row>
    <row r="896" spans="2:30" ht="12.95" hidden="1" customHeight="1" x14ac:dyDescent="0.2">
      <c r="B896" s="74" t="s">
        <v>1313</v>
      </c>
      <c r="C896" s="96" t="s">
        <v>1344</v>
      </c>
      <c r="D896" s="96" t="s">
        <v>1345</v>
      </c>
      <c r="E896" s="97" t="s">
        <v>1346</v>
      </c>
      <c r="F896" s="98" t="s">
        <v>1312</v>
      </c>
      <c r="G896" s="98" t="s">
        <v>1312</v>
      </c>
      <c r="H896" s="99" t="s">
        <v>235</v>
      </c>
      <c r="I896" s="99" t="s">
        <v>235</v>
      </c>
      <c r="J896" s="560"/>
      <c r="K896" s="560"/>
      <c r="L896" s="560"/>
      <c r="M896" s="560"/>
      <c r="N896" s="561"/>
    </row>
    <row r="897" spans="2:14" ht="12.95" hidden="1" customHeight="1" x14ac:dyDescent="0.2">
      <c r="B897" s="74" t="s">
        <v>1313</v>
      </c>
      <c r="C897" s="96" t="s">
        <v>1347</v>
      </c>
      <c r="D897" s="96" t="s">
        <v>1348</v>
      </c>
      <c r="E897" s="97" t="s">
        <v>1349</v>
      </c>
      <c r="F897" s="98" t="s">
        <v>1312</v>
      </c>
      <c r="G897" s="98" t="s">
        <v>1312</v>
      </c>
      <c r="H897" s="99" t="s">
        <v>235</v>
      </c>
      <c r="I897" s="99" t="s">
        <v>235</v>
      </c>
      <c r="J897" s="560"/>
      <c r="K897" s="560"/>
      <c r="L897" s="560"/>
      <c r="M897" s="560"/>
      <c r="N897" s="561"/>
    </row>
    <row r="898" spans="2:14" ht="12.95" hidden="1" customHeight="1" x14ac:dyDescent="0.2">
      <c r="B898" s="74" t="s">
        <v>1313</v>
      </c>
      <c r="C898" s="96" t="s">
        <v>1350</v>
      </c>
      <c r="D898" s="96" t="s">
        <v>1351</v>
      </c>
      <c r="E898" s="97" t="s">
        <v>1352</v>
      </c>
      <c r="F898" s="98" t="s">
        <v>1312</v>
      </c>
      <c r="G898" s="98" t="s">
        <v>1312</v>
      </c>
      <c r="H898" s="99" t="s">
        <v>235</v>
      </c>
      <c r="I898" s="99" t="s">
        <v>235</v>
      </c>
      <c r="J898" s="560"/>
      <c r="K898" s="560"/>
      <c r="L898" s="560"/>
      <c r="M898" s="560"/>
      <c r="N898" s="561"/>
    </row>
    <row r="899" spans="2:14" ht="12.95" hidden="1" customHeight="1" x14ac:dyDescent="0.2">
      <c r="B899" s="74" t="s">
        <v>1313</v>
      </c>
      <c r="C899" s="96" t="s">
        <v>1353</v>
      </c>
      <c r="D899" s="96" t="s">
        <v>1354</v>
      </c>
      <c r="E899" s="97" t="s">
        <v>1355</v>
      </c>
      <c r="F899" s="98" t="s">
        <v>1312</v>
      </c>
      <c r="G899" s="98" t="s">
        <v>1312</v>
      </c>
      <c r="H899" s="99" t="s">
        <v>235</v>
      </c>
      <c r="I899" s="99" t="s">
        <v>235</v>
      </c>
      <c r="J899" s="560"/>
      <c r="K899" s="560"/>
      <c r="L899" s="560"/>
      <c r="M899" s="560"/>
      <c r="N899" s="561"/>
    </row>
    <row r="900" spans="2:14" ht="12.95" hidden="1" customHeight="1" x14ac:dyDescent="0.2">
      <c r="B900" s="74" t="s">
        <v>1313</v>
      </c>
      <c r="C900" s="96" t="s">
        <v>1356</v>
      </c>
      <c r="D900" s="96" t="s">
        <v>1357</v>
      </c>
      <c r="E900" s="97" t="s">
        <v>1358</v>
      </c>
      <c r="F900" s="98" t="s">
        <v>1312</v>
      </c>
      <c r="G900" s="98" t="s">
        <v>1312</v>
      </c>
      <c r="H900" s="99" t="s">
        <v>235</v>
      </c>
      <c r="I900" s="99" t="s">
        <v>235</v>
      </c>
      <c r="J900" s="560"/>
      <c r="K900" s="560"/>
      <c r="L900" s="560"/>
      <c r="M900" s="560"/>
      <c r="N900" s="561"/>
    </row>
    <row r="901" spans="2:14" ht="12.95" hidden="1" customHeight="1" x14ac:dyDescent="0.2">
      <c r="B901" s="74" t="s">
        <v>1313</v>
      </c>
      <c r="C901" s="96" t="s">
        <v>1359</v>
      </c>
      <c r="D901" s="96" t="s">
        <v>1360</v>
      </c>
      <c r="E901" s="97" t="s">
        <v>1361</v>
      </c>
      <c r="F901" s="98" t="s">
        <v>1312</v>
      </c>
      <c r="G901" s="98" t="s">
        <v>1312</v>
      </c>
      <c r="H901" s="99" t="s">
        <v>235</v>
      </c>
      <c r="I901" s="99" t="s">
        <v>235</v>
      </c>
      <c r="J901" s="560"/>
      <c r="K901" s="560"/>
      <c r="L901" s="560"/>
      <c r="M901" s="560"/>
      <c r="N901" s="561"/>
    </row>
    <row r="902" spans="2:14" ht="12.95" hidden="1" customHeight="1" x14ac:dyDescent="0.2">
      <c r="B902" s="74" t="s">
        <v>1313</v>
      </c>
      <c r="C902" s="96" t="s">
        <v>1362</v>
      </c>
      <c r="D902" s="96" t="s">
        <v>1363</v>
      </c>
      <c r="E902" s="97" t="s">
        <v>1364</v>
      </c>
      <c r="F902" s="98" t="s">
        <v>1312</v>
      </c>
      <c r="G902" s="98" t="s">
        <v>1312</v>
      </c>
      <c r="H902" s="99" t="s">
        <v>235</v>
      </c>
      <c r="I902" s="99" t="s">
        <v>235</v>
      </c>
      <c r="J902" s="560"/>
      <c r="K902" s="560"/>
      <c r="L902" s="560"/>
      <c r="M902" s="560"/>
      <c r="N902" s="561"/>
    </row>
    <row r="903" spans="2:14" ht="12.95" hidden="1" customHeight="1" x14ac:dyDescent="0.2">
      <c r="B903" s="74" t="s">
        <v>1313</v>
      </c>
      <c r="C903" s="96" t="s">
        <v>1365</v>
      </c>
      <c r="D903" s="96" t="s">
        <v>1366</v>
      </c>
      <c r="E903" s="97" t="s">
        <v>1367</v>
      </c>
      <c r="F903" s="98" t="s">
        <v>1312</v>
      </c>
      <c r="G903" s="98" t="s">
        <v>1312</v>
      </c>
      <c r="H903" s="99" t="s">
        <v>235</v>
      </c>
      <c r="I903" s="99" t="s">
        <v>235</v>
      </c>
      <c r="J903" s="560"/>
      <c r="K903" s="560"/>
      <c r="L903" s="560"/>
      <c r="M903" s="560"/>
      <c r="N903" s="561"/>
    </row>
    <row r="904" spans="2:14" ht="12.95" hidden="1" customHeight="1" x14ac:dyDescent="0.2">
      <c r="B904" s="74" t="s">
        <v>1313</v>
      </c>
      <c r="C904" s="96" t="s">
        <v>1368</v>
      </c>
      <c r="D904" s="96" t="s">
        <v>1369</v>
      </c>
      <c r="E904" s="97" t="s">
        <v>1370</v>
      </c>
      <c r="F904" s="98" t="s">
        <v>1312</v>
      </c>
      <c r="G904" s="98" t="s">
        <v>1312</v>
      </c>
      <c r="H904" s="99" t="s">
        <v>235</v>
      </c>
      <c r="I904" s="99" t="s">
        <v>235</v>
      </c>
      <c r="J904" s="560"/>
      <c r="K904" s="560"/>
      <c r="L904" s="560"/>
      <c r="M904" s="560"/>
      <c r="N904" s="561"/>
    </row>
    <row r="905" spans="2:14" ht="12.95" hidden="1" customHeight="1" x14ac:dyDescent="0.2">
      <c r="B905" s="74" t="s">
        <v>1313</v>
      </c>
      <c r="C905" s="96" t="s">
        <v>1371</v>
      </c>
      <c r="D905" s="96" t="s">
        <v>1372</v>
      </c>
      <c r="E905" s="97" t="s">
        <v>1373</v>
      </c>
      <c r="F905" s="98" t="s">
        <v>1312</v>
      </c>
      <c r="G905" s="98" t="s">
        <v>1312</v>
      </c>
      <c r="H905" s="99" t="s">
        <v>235</v>
      </c>
      <c r="I905" s="99" t="s">
        <v>235</v>
      </c>
      <c r="J905" s="560"/>
      <c r="K905" s="560"/>
      <c r="L905" s="560"/>
      <c r="M905" s="560"/>
      <c r="N905" s="561"/>
    </row>
    <row r="906" spans="2:14" ht="12.95" hidden="1" customHeight="1" x14ac:dyDescent="0.2">
      <c r="B906" s="74" t="s">
        <v>1313</v>
      </c>
      <c r="C906" s="96" t="s">
        <v>1374</v>
      </c>
      <c r="D906" s="96" t="s">
        <v>1375</v>
      </c>
      <c r="E906" s="97" t="s">
        <v>1376</v>
      </c>
      <c r="F906" s="98" t="s">
        <v>1312</v>
      </c>
      <c r="G906" s="98" t="s">
        <v>1312</v>
      </c>
      <c r="H906" s="99" t="s">
        <v>235</v>
      </c>
      <c r="I906" s="99" t="s">
        <v>235</v>
      </c>
      <c r="J906" s="560"/>
      <c r="K906" s="560"/>
      <c r="L906" s="560"/>
      <c r="M906" s="560"/>
      <c r="N906" s="561"/>
    </row>
    <row r="907" spans="2:14" ht="12.95" hidden="1" customHeight="1" x14ac:dyDescent="0.2">
      <c r="B907" s="74" t="s">
        <v>1313</v>
      </c>
      <c r="C907" s="96" t="s">
        <v>1377</v>
      </c>
      <c r="D907" s="96" t="s">
        <v>1378</v>
      </c>
      <c r="E907" s="97" t="s">
        <v>1379</v>
      </c>
      <c r="F907" s="98" t="s">
        <v>1312</v>
      </c>
      <c r="G907" s="98" t="s">
        <v>1312</v>
      </c>
      <c r="H907" s="99" t="s">
        <v>235</v>
      </c>
      <c r="I907" s="99" t="s">
        <v>235</v>
      </c>
      <c r="J907" s="560"/>
      <c r="K907" s="560"/>
      <c r="L907" s="560"/>
      <c r="M907" s="560"/>
      <c r="N907" s="561"/>
    </row>
    <row r="908" spans="2:14" ht="12.95" hidden="1" customHeight="1" x14ac:dyDescent="0.2">
      <c r="B908" s="74" t="s">
        <v>1313</v>
      </c>
      <c r="C908" s="96" t="s">
        <v>1380</v>
      </c>
      <c r="D908" s="96" t="s">
        <v>1381</v>
      </c>
      <c r="E908" s="97" t="s">
        <v>1382</v>
      </c>
      <c r="F908" s="98" t="s">
        <v>1312</v>
      </c>
      <c r="G908" s="98" t="s">
        <v>1312</v>
      </c>
      <c r="H908" s="99" t="s">
        <v>235</v>
      </c>
      <c r="I908" s="99" t="s">
        <v>235</v>
      </c>
      <c r="J908" s="560"/>
      <c r="K908" s="560"/>
      <c r="L908" s="560"/>
      <c r="M908" s="560"/>
      <c r="N908" s="561"/>
    </row>
    <row r="909" spans="2:14" ht="12.95" hidden="1" customHeight="1" x14ac:dyDescent="0.2">
      <c r="B909" s="74" t="s">
        <v>1313</v>
      </c>
      <c r="C909" s="96" t="s">
        <v>1383</v>
      </c>
      <c r="D909" s="96" t="s">
        <v>1384</v>
      </c>
      <c r="E909" s="97" t="s">
        <v>1385</v>
      </c>
      <c r="F909" s="98" t="s">
        <v>1312</v>
      </c>
      <c r="G909" s="98" t="s">
        <v>1312</v>
      </c>
      <c r="H909" s="99" t="s">
        <v>235</v>
      </c>
      <c r="I909" s="99" t="s">
        <v>235</v>
      </c>
      <c r="J909" s="560"/>
      <c r="K909" s="560"/>
      <c r="L909" s="560"/>
      <c r="M909" s="560"/>
      <c r="N909" s="561"/>
    </row>
    <row r="910" spans="2:14" ht="12.95" hidden="1" customHeight="1" x14ac:dyDescent="0.2">
      <c r="B910" s="74" t="s">
        <v>1313</v>
      </c>
      <c r="C910" s="96" t="s">
        <v>1386</v>
      </c>
      <c r="D910" s="96" t="s">
        <v>1387</v>
      </c>
      <c r="E910" s="97" t="s">
        <v>1388</v>
      </c>
      <c r="F910" s="98" t="s">
        <v>1312</v>
      </c>
      <c r="G910" s="98" t="s">
        <v>1312</v>
      </c>
      <c r="H910" s="99" t="s">
        <v>235</v>
      </c>
      <c r="I910" s="99" t="s">
        <v>235</v>
      </c>
      <c r="J910" s="560"/>
      <c r="K910" s="560"/>
      <c r="L910" s="560"/>
      <c r="M910" s="560"/>
      <c r="N910" s="561"/>
    </row>
    <row r="911" spans="2:14" ht="12.95" hidden="1" customHeight="1" x14ac:dyDescent="0.2">
      <c r="B911" s="74" t="s">
        <v>1313</v>
      </c>
      <c r="C911" s="96" t="s">
        <v>1389</v>
      </c>
      <c r="D911" s="96" t="s">
        <v>1390</v>
      </c>
      <c r="E911" s="97" t="s">
        <v>1391</v>
      </c>
      <c r="F911" s="98" t="s">
        <v>1312</v>
      </c>
      <c r="G911" s="98" t="s">
        <v>1312</v>
      </c>
      <c r="H911" s="99" t="s">
        <v>235</v>
      </c>
      <c r="I911" s="99" t="s">
        <v>235</v>
      </c>
      <c r="J911" s="560"/>
      <c r="K911" s="560"/>
      <c r="L911" s="560"/>
      <c r="M911" s="560"/>
      <c r="N911" s="561"/>
    </row>
    <row r="912" spans="2:14" ht="12.95" hidden="1" customHeight="1" x14ac:dyDescent="0.2">
      <c r="B912" s="74" t="s">
        <v>1313</v>
      </c>
      <c r="C912" s="96" t="s">
        <v>1392</v>
      </c>
      <c r="D912" s="96" t="s">
        <v>1393</v>
      </c>
      <c r="E912" s="97" t="s">
        <v>1394</v>
      </c>
      <c r="F912" s="98" t="s">
        <v>1312</v>
      </c>
      <c r="G912" s="98" t="s">
        <v>1312</v>
      </c>
      <c r="H912" s="99" t="s">
        <v>235</v>
      </c>
      <c r="I912" s="99" t="s">
        <v>235</v>
      </c>
      <c r="J912" s="560"/>
      <c r="K912" s="560"/>
      <c r="L912" s="560"/>
      <c r="M912" s="560"/>
      <c r="N912" s="561"/>
    </row>
    <row r="913" spans="2:14" ht="12.95" hidden="1" customHeight="1" x14ac:dyDescent="0.2">
      <c r="B913" s="74" t="s">
        <v>1313</v>
      </c>
      <c r="C913" s="96" t="s">
        <v>1395</v>
      </c>
      <c r="D913" s="96" t="s">
        <v>1396</v>
      </c>
      <c r="E913" s="97" t="s">
        <v>1397</v>
      </c>
      <c r="F913" s="98" t="s">
        <v>1312</v>
      </c>
      <c r="G913" s="98" t="s">
        <v>1312</v>
      </c>
      <c r="H913" s="99" t="s">
        <v>235</v>
      </c>
      <c r="I913" s="99" t="s">
        <v>235</v>
      </c>
      <c r="J913" s="560"/>
      <c r="K913" s="560"/>
      <c r="L913" s="560"/>
      <c r="M913" s="560"/>
      <c r="N913" s="561"/>
    </row>
    <row r="914" spans="2:14" ht="12.95" hidden="1" customHeight="1" x14ac:dyDescent="0.2">
      <c r="B914" s="74" t="s">
        <v>1313</v>
      </c>
      <c r="C914" s="96" t="s">
        <v>1398</v>
      </c>
      <c r="D914" s="96" t="s">
        <v>1399</v>
      </c>
      <c r="E914" s="97" t="s">
        <v>1400</v>
      </c>
      <c r="F914" s="98" t="s">
        <v>1312</v>
      </c>
      <c r="G914" s="98" t="s">
        <v>1312</v>
      </c>
      <c r="H914" s="99" t="s">
        <v>235</v>
      </c>
      <c r="I914" s="99" t="s">
        <v>235</v>
      </c>
      <c r="J914" s="560"/>
      <c r="K914" s="560"/>
      <c r="L914" s="560"/>
      <c r="M914" s="560"/>
      <c r="N914" s="561"/>
    </row>
    <row r="915" spans="2:14" ht="12.95" hidden="1" customHeight="1" x14ac:dyDescent="0.2">
      <c r="B915" s="74" t="s">
        <v>1313</v>
      </c>
      <c r="C915" s="96" t="s">
        <v>1401</v>
      </c>
      <c r="D915" s="96" t="s">
        <v>1402</v>
      </c>
      <c r="E915" s="97" t="s">
        <v>1403</v>
      </c>
      <c r="F915" s="98" t="s">
        <v>1312</v>
      </c>
      <c r="G915" s="98" t="s">
        <v>1312</v>
      </c>
      <c r="H915" s="99" t="s">
        <v>235</v>
      </c>
      <c r="I915" s="99" t="s">
        <v>235</v>
      </c>
      <c r="J915" s="560"/>
      <c r="K915" s="560"/>
      <c r="L915" s="560"/>
      <c r="M915" s="560"/>
      <c r="N915" s="561"/>
    </row>
    <row r="916" spans="2:14" ht="12.95" hidden="1" customHeight="1" x14ac:dyDescent="0.2">
      <c r="B916" s="74" t="s">
        <v>1313</v>
      </c>
      <c r="C916" s="96" t="s">
        <v>1404</v>
      </c>
      <c r="D916" s="96" t="s">
        <v>1405</v>
      </c>
      <c r="E916" s="97" t="s">
        <v>1406</v>
      </c>
      <c r="F916" s="98" t="s">
        <v>1312</v>
      </c>
      <c r="G916" s="98" t="s">
        <v>1312</v>
      </c>
      <c r="H916" s="99" t="s">
        <v>235</v>
      </c>
      <c r="I916" s="99" t="s">
        <v>235</v>
      </c>
      <c r="J916" s="560"/>
      <c r="K916" s="560"/>
      <c r="L916" s="560"/>
      <c r="M916" s="560"/>
      <c r="N916" s="561"/>
    </row>
    <row r="917" spans="2:14" ht="12.95" hidden="1" customHeight="1" x14ac:dyDescent="0.2">
      <c r="B917" s="74" t="s">
        <v>1313</v>
      </c>
      <c r="C917" s="96" t="s">
        <v>1407</v>
      </c>
      <c r="D917" s="96" t="s">
        <v>1408</v>
      </c>
      <c r="E917" s="97" t="s">
        <v>1409</v>
      </c>
      <c r="F917" s="98" t="s">
        <v>1312</v>
      </c>
      <c r="G917" s="98" t="s">
        <v>1312</v>
      </c>
      <c r="H917" s="99" t="s">
        <v>235</v>
      </c>
      <c r="I917" s="99" t="s">
        <v>235</v>
      </c>
      <c r="J917" s="560"/>
      <c r="K917" s="560"/>
      <c r="L917" s="560"/>
      <c r="M917" s="560"/>
      <c r="N917" s="561"/>
    </row>
    <row r="918" spans="2:14" ht="12.95" hidden="1" customHeight="1" x14ac:dyDescent="0.2">
      <c r="B918" s="74" t="s">
        <v>1313</v>
      </c>
      <c r="C918" s="96" t="s">
        <v>1410</v>
      </c>
      <c r="D918" s="96" t="s">
        <v>1411</v>
      </c>
      <c r="E918" s="97" t="s">
        <v>1412</v>
      </c>
      <c r="F918" s="98" t="s">
        <v>1312</v>
      </c>
      <c r="G918" s="98" t="s">
        <v>1312</v>
      </c>
      <c r="H918" s="99" t="s">
        <v>235</v>
      </c>
      <c r="I918" s="99" t="s">
        <v>235</v>
      </c>
      <c r="J918" s="560"/>
      <c r="K918" s="560"/>
      <c r="L918" s="560"/>
      <c r="M918" s="560"/>
      <c r="N918" s="561"/>
    </row>
    <row r="919" spans="2:14" ht="12.95" hidden="1" customHeight="1" x14ac:dyDescent="0.2">
      <c r="B919" s="74" t="s">
        <v>1313</v>
      </c>
      <c r="C919" s="96" t="s">
        <v>1413</v>
      </c>
      <c r="D919" s="96" t="s">
        <v>1414</v>
      </c>
      <c r="E919" s="97" t="s">
        <v>1415</v>
      </c>
      <c r="F919" s="98" t="s">
        <v>1312</v>
      </c>
      <c r="G919" s="98" t="s">
        <v>1312</v>
      </c>
      <c r="H919" s="99" t="s">
        <v>235</v>
      </c>
      <c r="I919" s="99" t="s">
        <v>235</v>
      </c>
      <c r="J919" s="560"/>
      <c r="K919" s="560"/>
      <c r="L919" s="560"/>
      <c r="M919" s="560"/>
      <c r="N919" s="561"/>
    </row>
    <row r="920" spans="2:14" ht="12.95" hidden="1" customHeight="1" x14ac:dyDescent="0.2">
      <c r="B920" s="74" t="s">
        <v>1313</v>
      </c>
      <c r="C920" s="96" t="s">
        <v>1416</v>
      </c>
      <c r="D920" s="96" t="s">
        <v>1417</v>
      </c>
      <c r="E920" s="97" t="s">
        <v>1418</v>
      </c>
      <c r="F920" s="98" t="s">
        <v>1312</v>
      </c>
      <c r="G920" s="98" t="s">
        <v>1312</v>
      </c>
      <c r="H920" s="99" t="s">
        <v>235</v>
      </c>
      <c r="I920" s="99" t="s">
        <v>235</v>
      </c>
      <c r="J920" s="560"/>
      <c r="K920" s="560"/>
      <c r="L920" s="560"/>
      <c r="M920" s="560"/>
      <c r="N920" s="561"/>
    </row>
    <row r="921" spans="2:14" ht="12.95" hidden="1" customHeight="1" x14ac:dyDescent="0.2">
      <c r="B921" s="74" t="s">
        <v>1313</v>
      </c>
      <c r="C921" s="96" t="s">
        <v>1419</v>
      </c>
      <c r="D921" s="96" t="s">
        <v>1420</v>
      </c>
      <c r="E921" s="97" t="s">
        <v>1421</v>
      </c>
      <c r="F921" s="98" t="s">
        <v>1312</v>
      </c>
      <c r="G921" s="98" t="s">
        <v>1312</v>
      </c>
      <c r="H921" s="99" t="s">
        <v>235</v>
      </c>
      <c r="I921" s="99" t="s">
        <v>235</v>
      </c>
      <c r="J921" s="560"/>
      <c r="K921" s="560"/>
      <c r="L921" s="560"/>
      <c r="M921" s="560"/>
      <c r="N921" s="561"/>
    </row>
    <row r="922" spans="2:14" ht="12.95" hidden="1" customHeight="1" x14ac:dyDescent="0.2">
      <c r="B922" s="74" t="s">
        <v>1313</v>
      </c>
      <c r="C922" s="96" t="s">
        <v>1422</v>
      </c>
      <c r="D922" s="96" t="s">
        <v>1423</v>
      </c>
      <c r="E922" s="97" t="s">
        <v>1424</v>
      </c>
      <c r="F922" s="98" t="s">
        <v>1312</v>
      </c>
      <c r="G922" s="98" t="s">
        <v>1312</v>
      </c>
      <c r="H922" s="99" t="s">
        <v>235</v>
      </c>
      <c r="I922" s="99" t="s">
        <v>235</v>
      </c>
      <c r="J922" s="560"/>
      <c r="K922" s="560"/>
      <c r="L922" s="560"/>
      <c r="M922" s="560"/>
      <c r="N922" s="561"/>
    </row>
    <row r="923" spans="2:14" ht="12.95" hidden="1" customHeight="1" x14ac:dyDescent="0.2">
      <c r="B923" s="74" t="s">
        <v>1313</v>
      </c>
      <c r="C923" s="96" t="s">
        <v>1425</v>
      </c>
      <c r="D923" s="96" t="s">
        <v>1426</v>
      </c>
      <c r="E923" s="97" t="s">
        <v>1427</v>
      </c>
      <c r="F923" s="98" t="s">
        <v>1312</v>
      </c>
      <c r="G923" s="98" t="s">
        <v>1312</v>
      </c>
      <c r="H923" s="99" t="s">
        <v>235</v>
      </c>
      <c r="I923" s="99" t="s">
        <v>235</v>
      </c>
      <c r="J923" s="560"/>
      <c r="K923" s="560"/>
      <c r="L923" s="560"/>
      <c r="M923" s="560"/>
      <c r="N923" s="561"/>
    </row>
    <row r="924" spans="2:14" ht="12.95" hidden="1" customHeight="1" x14ac:dyDescent="0.2">
      <c r="B924" s="74" t="s">
        <v>1313</v>
      </c>
      <c r="C924" s="96" t="s">
        <v>1428</v>
      </c>
      <c r="D924" s="96" t="s">
        <v>1429</v>
      </c>
      <c r="E924" s="97" t="s">
        <v>1430</v>
      </c>
      <c r="F924" s="98" t="s">
        <v>1312</v>
      </c>
      <c r="G924" s="98" t="s">
        <v>1312</v>
      </c>
      <c r="H924" s="99" t="s">
        <v>235</v>
      </c>
      <c r="I924" s="99" t="s">
        <v>235</v>
      </c>
      <c r="J924" s="560"/>
      <c r="K924" s="560"/>
      <c r="L924" s="560"/>
      <c r="M924" s="560"/>
      <c r="N924" s="561"/>
    </row>
    <row r="925" spans="2:14" ht="12.95" hidden="1" customHeight="1" x14ac:dyDescent="0.2">
      <c r="B925" s="74" t="s">
        <v>1313</v>
      </c>
      <c r="C925" s="96" t="s">
        <v>1431</v>
      </c>
      <c r="D925" s="96" t="s">
        <v>1432</v>
      </c>
      <c r="E925" s="97" t="s">
        <v>1433</v>
      </c>
      <c r="F925" s="98" t="s">
        <v>1312</v>
      </c>
      <c r="G925" s="98" t="s">
        <v>1312</v>
      </c>
      <c r="H925" s="99" t="s">
        <v>235</v>
      </c>
      <c r="I925" s="99" t="s">
        <v>235</v>
      </c>
      <c r="J925" s="560"/>
      <c r="K925" s="560"/>
      <c r="L925" s="560"/>
      <c r="M925" s="560"/>
      <c r="N925" s="561"/>
    </row>
    <row r="926" spans="2:14" ht="12.95" hidden="1" customHeight="1" x14ac:dyDescent="0.2">
      <c r="B926" s="74" t="s">
        <v>1313</v>
      </c>
      <c r="C926" s="96" t="s">
        <v>1434</v>
      </c>
      <c r="D926" s="96" t="s">
        <v>1435</v>
      </c>
      <c r="E926" s="97" t="s">
        <v>1436</v>
      </c>
      <c r="F926" s="98" t="s">
        <v>1312</v>
      </c>
      <c r="G926" s="98" t="s">
        <v>1312</v>
      </c>
      <c r="H926" s="99" t="s">
        <v>235</v>
      </c>
      <c r="I926" s="99" t="s">
        <v>235</v>
      </c>
      <c r="J926" s="560"/>
      <c r="K926" s="560"/>
      <c r="L926" s="560"/>
      <c r="M926" s="560"/>
      <c r="N926" s="561"/>
    </row>
    <row r="927" spans="2:14" ht="12.95" hidden="1" customHeight="1" x14ac:dyDescent="0.2">
      <c r="B927" s="74" t="s">
        <v>1313</v>
      </c>
      <c r="C927" s="96" t="s">
        <v>1437</v>
      </c>
      <c r="D927" s="96" t="s">
        <v>1438</v>
      </c>
      <c r="E927" s="97" t="s">
        <v>1439</v>
      </c>
      <c r="F927" s="98" t="s">
        <v>1312</v>
      </c>
      <c r="G927" s="98" t="s">
        <v>1312</v>
      </c>
      <c r="H927" s="85" t="s">
        <v>236</v>
      </c>
      <c r="I927" s="85" t="s">
        <v>236</v>
      </c>
      <c r="J927" s="560"/>
      <c r="K927" s="560"/>
      <c r="L927" s="560"/>
      <c r="M927" s="560"/>
      <c r="N927" s="561"/>
    </row>
    <row r="928" spans="2:14" ht="12.95" hidden="1" customHeight="1" x14ac:dyDescent="0.2">
      <c r="B928" s="74" t="s">
        <v>1313</v>
      </c>
      <c r="C928" s="96" t="s">
        <v>1440</v>
      </c>
      <c r="D928" s="96" t="s">
        <v>1441</v>
      </c>
      <c r="E928" s="97" t="s">
        <v>1442</v>
      </c>
      <c r="F928" s="98" t="s">
        <v>1312</v>
      </c>
      <c r="G928" s="98" t="s">
        <v>1312</v>
      </c>
      <c r="H928" s="85" t="s">
        <v>236</v>
      </c>
      <c r="I928" s="85" t="s">
        <v>236</v>
      </c>
      <c r="J928" s="560"/>
      <c r="K928" s="560"/>
      <c r="L928" s="560"/>
      <c r="M928" s="560"/>
      <c r="N928" s="561"/>
    </row>
    <row r="929" spans="2:14" ht="12.95" hidden="1" customHeight="1" x14ac:dyDescent="0.2">
      <c r="B929" s="74" t="s">
        <v>1313</v>
      </c>
      <c r="C929" s="96" t="s">
        <v>1443</v>
      </c>
      <c r="D929" s="96" t="s">
        <v>1444</v>
      </c>
      <c r="E929" s="97" t="s">
        <v>1445</v>
      </c>
      <c r="F929" s="98" t="s">
        <v>1312</v>
      </c>
      <c r="G929" s="98" t="s">
        <v>1312</v>
      </c>
      <c r="H929" s="85" t="s">
        <v>236</v>
      </c>
      <c r="I929" s="85" t="s">
        <v>236</v>
      </c>
      <c r="J929" s="560"/>
      <c r="K929" s="560"/>
      <c r="L929" s="560"/>
      <c r="M929" s="560"/>
      <c r="N929" s="561"/>
    </row>
    <row r="930" spans="2:14" ht="12.95" hidden="1" customHeight="1" x14ac:dyDescent="0.2">
      <c r="B930" s="74" t="s">
        <v>1313</v>
      </c>
      <c r="C930" s="96" t="s">
        <v>1446</v>
      </c>
      <c r="D930" s="96" t="s">
        <v>1447</v>
      </c>
      <c r="E930" s="97" t="s">
        <v>1448</v>
      </c>
      <c r="F930" s="98" t="s">
        <v>1312</v>
      </c>
      <c r="G930" s="98" t="s">
        <v>1312</v>
      </c>
      <c r="H930" s="85" t="s">
        <v>236</v>
      </c>
      <c r="I930" s="85" t="s">
        <v>236</v>
      </c>
      <c r="J930" s="560"/>
      <c r="K930" s="560"/>
      <c r="L930" s="560"/>
      <c r="M930" s="560"/>
      <c r="N930" s="561"/>
    </row>
    <row r="931" spans="2:14" ht="12.95" hidden="1" customHeight="1" x14ac:dyDescent="0.2">
      <c r="B931" s="74" t="s">
        <v>1313</v>
      </c>
      <c r="C931" s="96" t="s">
        <v>1449</v>
      </c>
      <c r="D931" s="96" t="s">
        <v>1450</v>
      </c>
      <c r="E931" s="97" t="s">
        <v>1451</v>
      </c>
      <c r="F931" s="98" t="s">
        <v>1312</v>
      </c>
      <c r="G931" s="98" t="s">
        <v>1312</v>
      </c>
      <c r="H931" s="100" t="s">
        <v>235</v>
      </c>
      <c r="I931" s="101" t="s">
        <v>235</v>
      </c>
      <c r="J931" s="560"/>
      <c r="K931" s="560"/>
      <c r="L931" s="560"/>
      <c r="M931" s="560"/>
      <c r="N931" s="561"/>
    </row>
    <row r="932" spans="2:14" ht="12.95" hidden="1" customHeight="1" x14ac:dyDescent="0.2">
      <c r="B932" s="74" t="s">
        <v>1313</v>
      </c>
      <c r="C932" s="96" t="s">
        <v>1452</v>
      </c>
      <c r="D932" s="96" t="s">
        <v>1453</v>
      </c>
      <c r="E932" s="97" t="s">
        <v>1454</v>
      </c>
      <c r="F932" s="98" t="s">
        <v>1312</v>
      </c>
      <c r="G932" s="98" t="s">
        <v>1312</v>
      </c>
      <c r="H932" s="100" t="s">
        <v>235</v>
      </c>
      <c r="I932" s="101" t="s">
        <v>235</v>
      </c>
      <c r="J932" s="560"/>
      <c r="K932" s="560"/>
      <c r="L932" s="560"/>
      <c r="M932" s="560"/>
      <c r="N932" s="561"/>
    </row>
    <row r="933" spans="2:14" ht="12.95" hidden="1" customHeight="1" x14ac:dyDescent="0.2">
      <c r="B933" s="74" t="s">
        <v>1313</v>
      </c>
      <c r="C933" s="96" t="s">
        <v>1455</v>
      </c>
      <c r="D933" s="96" t="s">
        <v>1456</v>
      </c>
      <c r="E933" s="97" t="s">
        <v>1457</v>
      </c>
      <c r="F933" s="98" t="s">
        <v>1312</v>
      </c>
      <c r="G933" s="98" t="s">
        <v>1312</v>
      </c>
      <c r="H933" s="85" t="s">
        <v>236</v>
      </c>
      <c r="I933" s="85" t="s">
        <v>236</v>
      </c>
      <c r="J933" s="560"/>
      <c r="K933" s="560"/>
      <c r="L933" s="560"/>
      <c r="M933" s="560"/>
      <c r="N933" s="561"/>
    </row>
    <row r="934" spans="2:14" ht="12.95" hidden="1" customHeight="1" x14ac:dyDescent="0.2">
      <c r="B934" s="74" t="s">
        <v>1313</v>
      </c>
      <c r="C934" s="96" t="s">
        <v>1458</v>
      </c>
      <c r="D934" s="96" t="s">
        <v>1459</v>
      </c>
      <c r="E934" s="97" t="s">
        <v>1460</v>
      </c>
      <c r="F934" s="98" t="s">
        <v>1312</v>
      </c>
      <c r="G934" s="98" t="s">
        <v>1312</v>
      </c>
      <c r="H934" s="85" t="s">
        <v>236</v>
      </c>
      <c r="I934" s="85" t="s">
        <v>236</v>
      </c>
      <c r="J934" s="560"/>
      <c r="K934" s="560"/>
      <c r="L934" s="560"/>
      <c r="M934" s="560"/>
      <c r="N934" s="561"/>
    </row>
    <row r="935" spans="2:14" ht="12.95" hidden="1" customHeight="1" x14ac:dyDescent="0.2">
      <c r="B935" s="74" t="s">
        <v>1313</v>
      </c>
      <c r="C935" s="96" t="s">
        <v>1461</v>
      </c>
      <c r="D935" s="96" t="s">
        <v>1462</v>
      </c>
      <c r="E935" s="97" t="s">
        <v>1463</v>
      </c>
      <c r="F935" s="98" t="s">
        <v>1312</v>
      </c>
      <c r="G935" s="98" t="s">
        <v>1312</v>
      </c>
      <c r="H935" s="85" t="s">
        <v>236</v>
      </c>
      <c r="I935" s="85" t="s">
        <v>236</v>
      </c>
      <c r="J935" s="560" t="s">
        <v>1312</v>
      </c>
      <c r="K935" s="560"/>
      <c r="L935" s="560"/>
      <c r="M935" s="560"/>
      <c r="N935" s="561"/>
    </row>
    <row r="936" spans="2:14" ht="12.95" hidden="1" customHeight="1" x14ac:dyDescent="0.2">
      <c r="B936" s="74" t="s">
        <v>1313</v>
      </c>
      <c r="C936" s="96" t="s">
        <v>1458</v>
      </c>
      <c r="D936" s="96" t="s">
        <v>1464</v>
      </c>
      <c r="E936" s="97" t="s">
        <v>1465</v>
      </c>
      <c r="F936" s="98" t="s">
        <v>1312</v>
      </c>
      <c r="G936" s="98" t="s">
        <v>1312</v>
      </c>
      <c r="H936" s="85" t="s">
        <v>236</v>
      </c>
      <c r="I936" s="85" t="s">
        <v>236</v>
      </c>
      <c r="J936" s="560" t="s">
        <v>1312</v>
      </c>
      <c r="K936" s="560"/>
      <c r="L936" s="560"/>
      <c r="M936" s="560"/>
      <c r="N936" s="561"/>
    </row>
    <row r="937" spans="2:14" ht="12.95" hidden="1" customHeight="1" x14ac:dyDescent="0.2">
      <c r="B937" s="74" t="s">
        <v>1313</v>
      </c>
      <c r="C937" s="96" t="s">
        <v>1466</v>
      </c>
      <c r="D937" s="96" t="s">
        <v>1467</v>
      </c>
      <c r="E937" s="97" t="s">
        <v>1468</v>
      </c>
      <c r="F937" s="98" t="s">
        <v>1312</v>
      </c>
      <c r="G937" s="98" t="s">
        <v>1312</v>
      </c>
      <c r="H937" s="85" t="s">
        <v>236</v>
      </c>
      <c r="I937" s="85" t="s">
        <v>236</v>
      </c>
      <c r="J937" s="560" t="s">
        <v>1312</v>
      </c>
      <c r="K937" s="560"/>
      <c r="L937" s="560"/>
      <c r="M937" s="560"/>
      <c r="N937" s="561"/>
    </row>
    <row r="938" spans="2:14" ht="12.95" hidden="1" customHeight="1" x14ac:dyDescent="0.2">
      <c r="B938" s="74" t="s">
        <v>1313</v>
      </c>
      <c r="C938" s="96" t="s">
        <v>1466</v>
      </c>
      <c r="D938" s="96" t="s">
        <v>1469</v>
      </c>
      <c r="E938" s="97" t="s">
        <v>1470</v>
      </c>
      <c r="F938" s="98" t="s">
        <v>1312</v>
      </c>
      <c r="G938" s="98" t="s">
        <v>1312</v>
      </c>
      <c r="H938" s="85" t="s">
        <v>236</v>
      </c>
      <c r="I938" s="85" t="s">
        <v>236</v>
      </c>
      <c r="J938" s="560" t="s">
        <v>1312</v>
      </c>
      <c r="K938" s="560"/>
      <c r="L938" s="560"/>
      <c r="M938" s="560"/>
      <c r="N938" s="561"/>
    </row>
    <row r="939" spans="2:14" ht="12.95" hidden="1" customHeight="1" x14ac:dyDescent="0.2">
      <c r="B939" s="74" t="s">
        <v>1313</v>
      </c>
      <c r="C939" s="96" t="s">
        <v>1466</v>
      </c>
      <c r="D939" s="96" t="s">
        <v>1471</v>
      </c>
      <c r="E939" s="97" t="s">
        <v>1472</v>
      </c>
      <c r="F939" s="98" t="s">
        <v>1312</v>
      </c>
      <c r="G939" s="98" t="s">
        <v>1312</v>
      </c>
      <c r="H939" s="85" t="s">
        <v>236</v>
      </c>
      <c r="I939" s="85" t="s">
        <v>236</v>
      </c>
      <c r="J939" s="560" t="s">
        <v>1312</v>
      </c>
      <c r="K939" s="560"/>
      <c r="L939" s="560"/>
      <c r="M939" s="560"/>
      <c r="N939" s="561"/>
    </row>
    <row r="940" spans="2:14" ht="12.95" hidden="1" customHeight="1" x14ac:dyDescent="0.2">
      <c r="B940" s="74" t="s">
        <v>1313</v>
      </c>
      <c r="C940" s="96" t="s">
        <v>1466</v>
      </c>
      <c r="D940" s="96" t="s">
        <v>1473</v>
      </c>
      <c r="E940" s="97" t="s">
        <v>1474</v>
      </c>
      <c r="F940" s="98" t="s">
        <v>1312</v>
      </c>
      <c r="G940" s="98" t="s">
        <v>1312</v>
      </c>
      <c r="H940" s="85" t="s">
        <v>236</v>
      </c>
      <c r="I940" s="85" t="s">
        <v>236</v>
      </c>
      <c r="J940" s="560" t="s">
        <v>1312</v>
      </c>
      <c r="K940" s="560"/>
      <c r="L940" s="560"/>
      <c r="M940" s="560"/>
      <c r="N940" s="561"/>
    </row>
    <row r="941" spans="2:14" ht="12.95" hidden="1" customHeight="1" x14ac:dyDescent="0.2">
      <c r="B941" s="74" t="s">
        <v>1313</v>
      </c>
      <c r="C941" s="96" t="s">
        <v>1466</v>
      </c>
      <c r="D941" s="96" t="s">
        <v>1475</v>
      </c>
      <c r="E941" s="97" t="s">
        <v>1476</v>
      </c>
      <c r="F941" s="98" t="s">
        <v>1312</v>
      </c>
      <c r="G941" s="98" t="s">
        <v>1312</v>
      </c>
      <c r="H941" s="85" t="s">
        <v>236</v>
      </c>
      <c r="I941" s="85" t="s">
        <v>236</v>
      </c>
      <c r="J941" s="560" t="s">
        <v>1312</v>
      </c>
      <c r="K941" s="560"/>
      <c r="L941" s="560"/>
      <c r="M941" s="560"/>
      <c r="N941" s="561"/>
    </row>
    <row r="942" spans="2:14" ht="12.95" hidden="1" customHeight="1" x14ac:dyDescent="0.2">
      <c r="B942" s="74" t="s">
        <v>1313</v>
      </c>
      <c r="C942" s="96" t="s">
        <v>1466</v>
      </c>
      <c r="D942" s="96" t="s">
        <v>1477</v>
      </c>
      <c r="E942" s="97" t="s">
        <v>1478</v>
      </c>
      <c r="F942" s="98" t="s">
        <v>1312</v>
      </c>
      <c r="G942" s="98" t="s">
        <v>1312</v>
      </c>
      <c r="H942" s="85" t="s">
        <v>236</v>
      </c>
      <c r="I942" s="85" t="s">
        <v>236</v>
      </c>
      <c r="J942" s="102" t="s">
        <v>1312</v>
      </c>
      <c r="K942" s="102" t="s">
        <v>1312</v>
      </c>
      <c r="L942" s="102" t="s">
        <v>1312</v>
      </c>
      <c r="M942" s="102" t="s">
        <v>1312</v>
      </c>
      <c r="N942" s="103" t="s">
        <v>1312</v>
      </c>
    </row>
    <row r="943" spans="2:14" ht="12.95" hidden="1" customHeight="1" x14ac:dyDescent="0.2">
      <c r="B943" s="74" t="s">
        <v>1313</v>
      </c>
      <c r="C943" s="96" t="s">
        <v>1466</v>
      </c>
      <c r="D943" s="96" t="s">
        <v>1479</v>
      </c>
      <c r="E943" s="97" t="s">
        <v>1480</v>
      </c>
      <c r="F943" s="98" t="s">
        <v>1312</v>
      </c>
      <c r="G943" s="98" t="s">
        <v>1312</v>
      </c>
      <c r="H943" s="85" t="s">
        <v>236</v>
      </c>
      <c r="I943" s="85" t="s">
        <v>236</v>
      </c>
      <c r="J943" s="560" t="s">
        <v>1312</v>
      </c>
      <c r="K943" s="560"/>
      <c r="L943" s="560"/>
      <c r="M943" s="560"/>
      <c r="N943" s="561"/>
    </row>
    <row r="944" spans="2:14" ht="12.95" hidden="1" customHeight="1" x14ac:dyDescent="0.2">
      <c r="B944" s="74" t="s">
        <v>1313</v>
      </c>
      <c r="C944" s="96" t="s">
        <v>1466</v>
      </c>
      <c r="D944" s="96" t="s">
        <v>1481</v>
      </c>
      <c r="E944" s="97" t="s">
        <v>1482</v>
      </c>
      <c r="F944" s="98" t="s">
        <v>1312</v>
      </c>
      <c r="G944" s="98" t="s">
        <v>1312</v>
      </c>
      <c r="H944" s="85" t="s">
        <v>236</v>
      </c>
      <c r="I944" s="85" t="s">
        <v>236</v>
      </c>
      <c r="J944" s="560" t="s">
        <v>1312</v>
      </c>
      <c r="K944" s="560"/>
      <c r="L944" s="560"/>
      <c r="M944" s="560"/>
      <c r="N944" s="561"/>
    </row>
    <row r="945" spans="2:14" ht="12.95" hidden="1" customHeight="1" x14ac:dyDescent="0.2">
      <c r="B945" s="74" t="s">
        <v>1313</v>
      </c>
      <c r="C945" s="96" t="s">
        <v>1466</v>
      </c>
      <c r="D945" s="96" t="s">
        <v>1483</v>
      </c>
      <c r="E945" s="97" t="s">
        <v>1484</v>
      </c>
      <c r="F945" s="98" t="s">
        <v>1312</v>
      </c>
      <c r="G945" s="98" t="s">
        <v>1312</v>
      </c>
      <c r="H945" s="85" t="s">
        <v>236</v>
      </c>
      <c r="I945" s="85" t="s">
        <v>236</v>
      </c>
      <c r="J945" s="560" t="s">
        <v>1312</v>
      </c>
      <c r="K945" s="560"/>
      <c r="L945" s="560"/>
      <c r="M945" s="560"/>
      <c r="N945" s="561"/>
    </row>
    <row r="946" spans="2:14" ht="12.95" hidden="1" customHeight="1" x14ac:dyDescent="0.2">
      <c r="B946" s="74" t="s">
        <v>1313</v>
      </c>
      <c r="C946" s="96" t="s">
        <v>1466</v>
      </c>
      <c r="D946" s="96" t="s">
        <v>1485</v>
      </c>
      <c r="E946" s="97" t="s">
        <v>1486</v>
      </c>
      <c r="F946" s="98" t="s">
        <v>1312</v>
      </c>
      <c r="G946" s="98" t="s">
        <v>1312</v>
      </c>
      <c r="H946" s="85" t="s">
        <v>236</v>
      </c>
      <c r="I946" s="85" t="s">
        <v>236</v>
      </c>
      <c r="J946" s="560" t="s">
        <v>1312</v>
      </c>
      <c r="K946" s="560"/>
      <c r="L946" s="560"/>
      <c r="M946" s="560"/>
      <c r="N946" s="561"/>
    </row>
    <row r="947" spans="2:14" ht="12.95" hidden="1" customHeight="1" x14ac:dyDescent="0.2">
      <c r="B947" s="74" t="s">
        <v>1313</v>
      </c>
      <c r="C947" s="96" t="s">
        <v>1466</v>
      </c>
      <c r="D947" s="96" t="s">
        <v>1487</v>
      </c>
      <c r="E947" s="97" t="s">
        <v>1488</v>
      </c>
      <c r="F947" s="98" t="s">
        <v>1312</v>
      </c>
      <c r="G947" s="98" t="s">
        <v>1312</v>
      </c>
      <c r="H947" s="85" t="s">
        <v>236</v>
      </c>
      <c r="I947" s="85" t="s">
        <v>236</v>
      </c>
      <c r="J947" s="560" t="s">
        <v>1312</v>
      </c>
      <c r="K947" s="560"/>
      <c r="L947" s="560"/>
      <c r="M947" s="560"/>
      <c r="N947" s="561"/>
    </row>
    <row r="948" spans="2:14" ht="12.95" hidden="1" customHeight="1" x14ac:dyDescent="0.2">
      <c r="B948" s="74" t="s">
        <v>1313</v>
      </c>
      <c r="C948" s="96" t="s">
        <v>1466</v>
      </c>
      <c r="D948" s="96" t="s">
        <v>1489</v>
      </c>
      <c r="E948" s="97" t="s">
        <v>1490</v>
      </c>
      <c r="F948" s="98" t="s">
        <v>1312</v>
      </c>
      <c r="G948" s="98" t="s">
        <v>1312</v>
      </c>
      <c r="H948" s="85" t="s">
        <v>236</v>
      </c>
      <c r="I948" s="85" t="s">
        <v>236</v>
      </c>
      <c r="J948" s="560" t="s">
        <v>1312</v>
      </c>
      <c r="K948" s="560"/>
      <c r="L948" s="560"/>
      <c r="M948" s="560"/>
      <c r="N948" s="561"/>
    </row>
    <row r="949" spans="2:14" ht="12.95" hidden="1" customHeight="1" x14ac:dyDescent="0.2">
      <c r="B949" s="74" t="s">
        <v>1313</v>
      </c>
      <c r="C949" s="96" t="s">
        <v>1491</v>
      </c>
      <c r="D949" s="96" t="s">
        <v>1492</v>
      </c>
      <c r="E949" s="97" t="s">
        <v>1493</v>
      </c>
      <c r="F949" s="98" t="s">
        <v>1312</v>
      </c>
      <c r="G949" s="98" t="s">
        <v>1312</v>
      </c>
      <c r="H949" s="85" t="s">
        <v>236</v>
      </c>
      <c r="I949" s="85" t="s">
        <v>236</v>
      </c>
      <c r="J949" s="560" t="s">
        <v>1312</v>
      </c>
      <c r="K949" s="560"/>
      <c r="L949" s="560"/>
      <c r="M949" s="560"/>
      <c r="N949" s="561"/>
    </row>
    <row r="950" spans="2:14" ht="12.95" hidden="1" customHeight="1" x14ac:dyDescent="0.2">
      <c r="B950" s="74" t="s">
        <v>1313</v>
      </c>
      <c r="C950" s="96" t="s">
        <v>1491</v>
      </c>
      <c r="D950" s="96" t="s">
        <v>1494</v>
      </c>
      <c r="E950" s="97" t="s">
        <v>1495</v>
      </c>
      <c r="F950" s="98" t="s">
        <v>1312</v>
      </c>
      <c r="G950" s="98" t="s">
        <v>1312</v>
      </c>
      <c r="H950" s="85" t="s">
        <v>236</v>
      </c>
      <c r="I950" s="85" t="s">
        <v>236</v>
      </c>
      <c r="J950" s="560" t="s">
        <v>1312</v>
      </c>
      <c r="K950" s="560"/>
      <c r="L950" s="560"/>
      <c r="M950" s="560"/>
      <c r="N950" s="561"/>
    </row>
    <row r="951" spans="2:14" ht="12.95" hidden="1" customHeight="1" x14ac:dyDescent="0.2">
      <c r="B951" s="74" t="s">
        <v>1313</v>
      </c>
      <c r="C951" s="96" t="s">
        <v>1496</v>
      </c>
      <c r="D951" s="96" t="s">
        <v>1497</v>
      </c>
      <c r="E951" s="97" t="s">
        <v>1498</v>
      </c>
      <c r="F951" s="98" t="s">
        <v>1312</v>
      </c>
      <c r="G951" s="98" t="s">
        <v>1312</v>
      </c>
      <c r="H951" s="85" t="s">
        <v>236</v>
      </c>
      <c r="I951" s="85" t="s">
        <v>236</v>
      </c>
      <c r="J951" s="560" t="s">
        <v>1312</v>
      </c>
      <c r="K951" s="560"/>
      <c r="L951" s="560"/>
      <c r="M951" s="560"/>
      <c r="N951" s="561"/>
    </row>
    <row r="952" spans="2:14" ht="12.95" hidden="1" customHeight="1" x14ac:dyDescent="0.2">
      <c r="B952" s="74" t="s">
        <v>1313</v>
      </c>
      <c r="C952" s="96" t="s">
        <v>1499</v>
      </c>
      <c r="D952" s="96" t="s">
        <v>1500</v>
      </c>
      <c r="E952" s="97" t="s">
        <v>1501</v>
      </c>
      <c r="F952" s="98" t="s">
        <v>1312</v>
      </c>
      <c r="G952" s="98" t="s">
        <v>1312</v>
      </c>
      <c r="H952" s="85" t="s">
        <v>236</v>
      </c>
      <c r="I952" s="85" t="s">
        <v>236</v>
      </c>
      <c r="J952" s="560" t="s">
        <v>1312</v>
      </c>
      <c r="K952" s="560"/>
      <c r="L952" s="560"/>
      <c r="M952" s="560"/>
      <c r="N952" s="561"/>
    </row>
    <row r="953" spans="2:14" ht="12.95" hidden="1" customHeight="1" x14ac:dyDescent="0.2">
      <c r="B953" s="74" t="s">
        <v>1313</v>
      </c>
      <c r="C953" s="96" t="s">
        <v>1502</v>
      </c>
      <c r="D953" s="96" t="s">
        <v>1503</v>
      </c>
      <c r="E953" s="97" t="s">
        <v>1504</v>
      </c>
      <c r="F953" s="98" t="s">
        <v>1312</v>
      </c>
      <c r="G953" s="98" t="s">
        <v>1312</v>
      </c>
      <c r="H953" s="85" t="s">
        <v>236</v>
      </c>
      <c r="I953" s="85" t="s">
        <v>236</v>
      </c>
      <c r="J953" s="560" t="s">
        <v>1312</v>
      </c>
      <c r="K953" s="560"/>
      <c r="L953" s="560"/>
      <c r="M953" s="560"/>
      <c r="N953" s="561"/>
    </row>
    <row r="954" spans="2:14" ht="12.95" hidden="1" customHeight="1" x14ac:dyDescent="0.2">
      <c r="B954" s="74" t="s">
        <v>1313</v>
      </c>
      <c r="C954" s="96" t="s">
        <v>1505</v>
      </c>
      <c r="D954" s="96" t="s">
        <v>1506</v>
      </c>
      <c r="E954" s="97" t="s">
        <v>1507</v>
      </c>
      <c r="F954" s="98" t="s">
        <v>1312</v>
      </c>
      <c r="G954" s="98" t="s">
        <v>1312</v>
      </c>
      <c r="H954" s="85" t="s">
        <v>236</v>
      </c>
      <c r="I954" s="85" t="s">
        <v>236</v>
      </c>
      <c r="J954" s="560" t="s">
        <v>1312</v>
      </c>
      <c r="K954" s="560"/>
      <c r="L954" s="560"/>
      <c r="M954" s="560"/>
      <c r="N954" s="561"/>
    </row>
    <row r="955" spans="2:14" ht="12.95" hidden="1" customHeight="1" x14ac:dyDescent="0.2">
      <c r="B955" s="74" t="s">
        <v>1313</v>
      </c>
      <c r="C955" s="96" t="s">
        <v>1508</v>
      </c>
      <c r="D955" s="96" t="s">
        <v>1509</v>
      </c>
      <c r="E955" s="97" t="s">
        <v>1510</v>
      </c>
      <c r="F955" s="98" t="s">
        <v>1312</v>
      </c>
      <c r="G955" s="98" t="s">
        <v>1312</v>
      </c>
      <c r="H955" s="85" t="s">
        <v>236</v>
      </c>
      <c r="I955" s="85" t="s">
        <v>236</v>
      </c>
      <c r="J955" s="560" t="s">
        <v>1312</v>
      </c>
      <c r="K955" s="560"/>
      <c r="L955" s="560"/>
      <c r="M955" s="560"/>
      <c r="N955" s="561"/>
    </row>
    <row r="956" spans="2:14" ht="12.95" hidden="1" customHeight="1" x14ac:dyDescent="0.2">
      <c r="B956" s="74" t="s">
        <v>1313</v>
      </c>
      <c r="C956" s="96" t="s">
        <v>1511</v>
      </c>
      <c r="D956" s="96" t="s">
        <v>1512</v>
      </c>
      <c r="E956" s="97" t="s">
        <v>1513</v>
      </c>
      <c r="F956" s="98" t="s">
        <v>1312</v>
      </c>
      <c r="G956" s="98" t="s">
        <v>1312</v>
      </c>
      <c r="H956" s="85" t="s">
        <v>236</v>
      </c>
      <c r="I956" s="85" t="s">
        <v>236</v>
      </c>
      <c r="J956" s="560" t="s">
        <v>1312</v>
      </c>
      <c r="K956" s="560"/>
      <c r="L956" s="560"/>
      <c r="M956" s="560"/>
      <c r="N956" s="561"/>
    </row>
    <row r="957" spans="2:14" ht="12.95" hidden="1" customHeight="1" x14ac:dyDescent="0.2">
      <c r="B957" s="74" t="s">
        <v>1313</v>
      </c>
      <c r="C957" s="96" t="s">
        <v>1514</v>
      </c>
      <c r="D957" s="96" t="s">
        <v>1515</v>
      </c>
      <c r="E957" s="97" t="s">
        <v>1516</v>
      </c>
      <c r="F957" s="98" t="s">
        <v>1312</v>
      </c>
      <c r="G957" s="98" t="s">
        <v>1312</v>
      </c>
      <c r="H957" s="85" t="s">
        <v>236</v>
      </c>
      <c r="I957" s="85" t="s">
        <v>236</v>
      </c>
      <c r="J957" s="560" t="s">
        <v>1312</v>
      </c>
      <c r="K957" s="560"/>
      <c r="L957" s="560"/>
      <c r="M957" s="560"/>
      <c r="N957" s="561"/>
    </row>
    <row r="958" spans="2:14" ht="12.95" hidden="1" customHeight="1" x14ac:dyDescent="0.2">
      <c r="B958" s="74" t="s">
        <v>1313</v>
      </c>
      <c r="C958" s="96" t="s">
        <v>1517</v>
      </c>
      <c r="D958" s="96" t="s">
        <v>1518</v>
      </c>
      <c r="E958" s="97" t="s">
        <v>1519</v>
      </c>
      <c r="F958" s="98" t="s">
        <v>1312</v>
      </c>
      <c r="G958" s="98" t="s">
        <v>1312</v>
      </c>
      <c r="H958" s="85" t="s">
        <v>236</v>
      </c>
      <c r="I958" s="85" t="s">
        <v>236</v>
      </c>
      <c r="J958" s="560" t="s">
        <v>1312</v>
      </c>
      <c r="K958" s="560"/>
      <c r="L958" s="560"/>
      <c r="M958" s="560"/>
      <c r="N958" s="561"/>
    </row>
    <row r="959" spans="2:14" ht="12.95" hidden="1" customHeight="1" x14ac:dyDescent="0.2">
      <c r="B959" s="74" t="s">
        <v>1313</v>
      </c>
      <c r="C959" s="96" t="s">
        <v>1520</v>
      </c>
      <c r="D959" s="96" t="s">
        <v>1521</v>
      </c>
      <c r="E959" s="97" t="s">
        <v>1522</v>
      </c>
      <c r="F959" s="98" t="s">
        <v>1312</v>
      </c>
      <c r="G959" s="98" t="s">
        <v>1312</v>
      </c>
      <c r="H959" s="85" t="s">
        <v>236</v>
      </c>
      <c r="I959" s="85" t="s">
        <v>236</v>
      </c>
      <c r="J959" s="560" t="s">
        <v>1312</v>
      </c>
      <c r="K959" s="560"/>
      <c r="L959" s="560"/>
      <c r="M959" s="560"/>
      <c r="N959" s="561"/>
    </row>
    <row r="960" spans="2:14" ht="12.95" hidden="1" customHeight="1" x14ac:dyDescent="0.2">
      <c r="B960" s="74" t="s">
        <v>1313</v>
      </c>
      <c r="C960" s="96" t="s">
        <v>1523</v>
      </c>
      <c r="D960" s="96" t="s">
        <v>1524</v>
      </c>
      <c r="E960" s="97" t="s">
        <v>1525</v>
      </c>
      <c r="F960" s="98" t="s">
        <v>1312</v>
      </c>
      <c r="G960" s="98" t="s">
        <v>1312</v>
      </c>
      <c r="H960" s="85" t="s">
        <v>236</v>
      </c>
      <c r="I960" s="85" t="s">
        <v>236</v>
      </c>
      <c r="J960" s="560" t="s">
        <v>1312</v>
      </c>
      <c r="K960" s="560"/>
      <c r="L960" s="560"/>
      <c r="M960" s="560"/>
      <c r="N960" s="561"/>
    </row>
    <row r="961" spans="2:14" ht="12.95" hidden="1" customHeight="1" x14ac:dyDescent="0.2">
      <c r="B961" s="74" t="s">
        <v>1313</v>
      </c>
      <c r="C961" s="96" t="s">
        <v>1526</v>
      </c>
      <c r="D961" s="96" t="s">
        <v>1527</v>
      </c>
      <c r="E961" s="97" t="s">
        <v>1528</v>
      </c>
      <c r="F961" s="98" t="s">
        <v>1312</v>
      </c>
      <c r="G961" s="98" t="s">
        <v>1312</v>
      </c>
      <c r="H961" s="85" t="s">
        <v>236</v>
      </c>
      <c r="I961" s="85" t="s">
        <v>236</v>
      </c>
      <c r="J961" s="560" t="s">
        <v>1312</v>
      </c>
      <c r="K961" s="560"/>
      <c r="L961" s="560"/>
      <c r="M961" s="560"/>
      <c r="N961" s="561"/>
    </row>
    <row r="962" spans="2:14" ht="12.95" hidden="1" customHeight="1" x14ac:dyDescent="0.2">
      <c r="B962" s="74" t="s">
        <v>1313</v>
      </c>
      <c r="C962" s="96" t="s">
        <v>1529</v>
      </c>
      <c r="D962" s="96" t="s">
        <v>1530</v>
      </c>
      <c r="E962" s="97" t="s">
        <v>1531</v>
      </c>
      <c r="F962" s="98" t="s">
        <v>1312</v>
      </c>
      <c r="G962" s="98" t="s">
        <v>1312</v>
      </c>
      <c r="H962" s="85" t="s">
        <v>236</v>
      </c>
      <c r="I962" s="85" t="s">
        <v>236</v>
      </c>
      <c r="J962" s="560" t="s">
        <v>1312</v>
      </c>
      <c r="K962" s="560"/>
      <c r="L962" s="560"/>
      <c r="M962" s="560"/>
      <c r="N962" s="561"/>
    </row>
    <row r="963" spans="2:14" ht="12.95" hidden="1" customHeight="1" x14ac:dyDescent="0.2">
      <c r="B963" s="74" t="s">
        <v>1313</v>
      </c>
      <c r="C963" s="96" t="s">
        <v>1532</v>
      </c>
      <c r="D963" s="96" t="s">
        <v>1533</v>
      </c>
      <c r="E963" s="97" t="s">
        <v>1534</v>
      </c>
      <c r="F963" s="98" t="s">
        <v>1312</v>
      </c>
      <c r="G963" s="98" t="s">
        <v>1312</v>
      </c>
      <c r="H963" s="85" t="s">
        <v>236</v>
      </c>
      <c r="I963" s="85" t="s">
        <v>236</v>
      </c>
      <c r="J963" s="560" t="s">
        <v>1312</v>
      </c>
      <c r="K963" s="560"/>
      <c r="L963" s="560"/>
      <c r="M963" s="560"/>
      <c r="N963" s="561"/>
    </row>
    <row r="964" spans="2:14" ht="12.95" hidden="1" customHeight="1" x14ac:dyDescent="0.2">
      <c r="B964" s="74" t="s">
        <v>1313</v>
      </c>
      <c r="C964" s="96" t="s">
        <v>1535</v>
      </c>
      <c r="D964" s="96" t="s">
        <v>1536</v>
      </c>
      <c r="E964" s="97" t="s">
        <v>1537</v>
      </c>
      <c r="F964" s="98" t="s">
        <v>1312</v>
      </c>
      <c r="G964" s="98" t="s">
        <v>1312</v>
      </c>
      <c r="H964" s="85" t="s">
        <v>236</v>
      </c>
      <c r="I964" s="85" t="s">
        <v>236</v>
      </c>
      <c r="J964" s="560" t="s">
        <v>1312</v>
      </c>
      <c r="K964" s="560"/>
      <c r="L964" s="560"/>
      <c r="M964" s="560"/>
      <c r="N964" s="561"/>
    </row>
    <row r="965" spans="2:14" ht="12.95" hidden="1" customHeight="1" x14ac:dyDescent="0.2">
      <c r="B965" s="74" t="s">
        <v>1313</v>
      </c>
      <c r="C965" s="96" t="s">
        <v>1538</v>
      </c>
      <c r="D965" s="96" t="s">
        <v>1539</v>
      </c>
      <c r="E965" s="97" t="s">
        <v>1540</v>
      </c>
      <c r="F965" s="98" t="s">
        <v>1312</v>
      </c>
      <c r="G965" s="98" t="s">
        <v>1312</v>
      </c>
      <c r="H965" s="85" t="s">
        <v>236</v>
      </c>
      <c r="I965" s="85" t="s">
        <v>236</v>
      </c>
      <c r="J965" s="560" t="s">
        <v>1312</v>
      </c>
      <c r="K965" s="560"/>
      <c r="L965" s="560"/>
      <c r="M965" s="560"/>
      <c r="N965" s="561"/>
    </row>
    <row r="966" spans="2:14" ht="12.95" hidden="1" customHeight="1" x14ac:dyDescent="0.2">
      <c r="B966" s="74" t="s">
        <v>1313</v>
      </c>
      <c r="C966" s="96" t="s">
        <v>1541</v>
      </c>
      <c r="D966" s="96" t="s">
        <v>1542</v>
      </c>
      <c r="E966" s="97" t="s">
        <v>1543</v>
      </c>
      <c r="F966" s="98" t="s">
        <v>1312</v>
      </c>
      <c r="G966" s="98" t="s">
        <v>1312</v>
      </c>
      <c r="H966" s="85" t="s">
        <v>236</v>
      </c>
      <c r="I966" s="85" t="s">
        <v>236</v>
      </c>
      <c r="J966" s="560" t="s">
        <v>1312</v>
      </c>
      <c r="K966" s="560"/>
      <c r="L966" s="560"/>
      <c r="M966" s="560"/>
      <c r="N966" s="561"/>
    </row>
    <row r="967" spans="2:14" ht="12.95" hidden="1" customHeight="1" x14ac:dyDescent="0.2">
      <c r="B967" s="74" t="s">
        <v>1313</v>
      </c>
      <c r="C967" s="96" t="s">
        <v>1544</v>
      </c>
      <c r="D967" s="96" t="s">
        <v>1545</v>
      </c>
      <c r="E967" s="97" t="s">
        <v>1546</v>
      </c>
      <c r="F967" s="98" t="s">
        <v>1312</v>
      </c>
      <c r="G967" s="98" t="s">
        <v>1312</v>
      </c>
      <c r="H967" s="85" t="s">
        <v>236</v>
      </c>
      <c r="I967" s="85" t="s">
        <v>236</v>
      </c>
      <c r="J967" s="560" t="s">
        <v>1312</v>
      </c>
      <c r="K967" s="560"/>
      <c r="L967" s="560"/>
      <c r="M967" s="560"/>
      <c r="N967" s="561"/>
    </row>
    <row r="968" spans="2:14" ht="12.95" hidden="1" customHeight="1" x14ac:dyDescent="0.2">
      <c r="B968" s="74" t="s">
        <v>1313</v>
      </c>
      <c r="C968" s="96" t="s">
        <v>1547</v>
      </c>
      <c r="D968" s="96" t="s">
        <v>1548</v>
      </c>
      <c r="E968" s="97" t="s">
        <v>1549</v>
      </c>
      <c r="F968" s="98" t="s">
        <v>1312</v>
      </c>
      <c r="G968" s="98" t="s">
        <v>1312</v>
      </c>
      <c r="H968" s="85" t="s">
        <v>236</v>
      </c>
      <c r="I968" s="85" t="s">
        <v>236</v>
      </c>
      <c r="J968" s="560" t="s">
        <v>1312</v>
      </c>
      <c r="K968" s="560"/>
      <c r="L968" s="560"/>
      <c r="M968" s="560"/>
      <c r="N968" s="561"/>
    </row>
    <row r="969" spans="2:14" ht="12.95" hidden="1" customHeight="1" x14ac:dyDescent="0.2">
      <c r="B969" s="74" t="s">
        <v>1313</v>
      </c>
      <c r="C969" s="96" t="s">
        <v>1550</v>
      </c>
      <c r="D969" s="96" t="s">
        <v>1551</v>
      </c>
      <c r="E969" s="97" t="s">
        <v>1552</v>
      </c>
      <c r="F969" s="98" t="s">
        <v>1312</v>
      </c>
      <c r="G969" s="98" t="s">
        <v>1312</v>
      </c>
      <c r="H969" s="85" t="s">
        <v>236</v>
      </c>
      <c r="I969" s="85" t="s">
        <v>236</v>
      </c>
      <c r="J969" s="560" t="s">
        <v>1312</v>
      </c>
      <c r="K969" s="560"/>
      <c r="L969" s="560"/>
      <c r="M969" s="560"/>
      <c r="N969" s="561"/>
    </row>
    <row r="970" spans="2:14" ht="12.95" hidden="1" customHeight="1" x14ac:dyDescent="0.2">
      <c r="B970" s="74" t="s">
        <v>1313</v>
      </c>
      <c r="C970" s="96" t="s">
        <v>1553</v>
      </c>
      <c r="D970" s="96" t="s">
        <v>1554</v>
      </c>
      <c r="E970" s="97" t="s">
        <v>1555</v>
      </c>
      <c r="F970" s="98" t="s">
        <v>1312</v>
      </c>
      <c r="G970" s="98" t="s">
        <v>1312</v>
      </c>
      <c r="H970" s="85" t="s">
        <v>236</v>
      </c>
      <c r="I970" s="85" t="s">
        <v>236</v>
      </c>
      <c r="J970" s="560" t="s">
        <v>1312</v>
      </c>
      <c r="K970" s="560"/>
      <c r="L970" s="560"/>
      <c r="M970" s="560"/>
      <c r="N970" s="561"/>
    </row>
    <row r="971" spans="2:14" ht="12.95" hidden="1" customHeight="1" x14ac:dyDescent="0.2">
      <c r="B971" s="74" t="s">
        <v>1313</v>
      </c>
      <c r="C971" s="96" t="s">
        <v>1556</v>
      </c>
      <c r="D971" s="96" t="s">
        <v>1557</v>
      </c>
      <c r="E971" s="97" t="s">
        <v>1558</v>
      </c>
      <c r="F971" s="98" t="s">
        <v>1312</v>
      </c>
      <c r="G971" s="98" t="s">
        <v>1312</v>
      </c>
      <c r="H971" s="85" t="s">
        <v>236</v>
      </c>
      <c r="I971" s="85" t="s">
        <v>236</v>
      </c>
      <c r="J971" s="560" t="s">
        <v>1312</v>
      </c>
      <c r="K971" s="560"/>
      <c r="L971" s="560"/>
      <c r="M971" s="560"/>
      <c r="N971" s="561"/>
    </row>
    <row r="972" spans="2:14" ht="12.95" hidden="1" customHeight="1" x14ac:dyDescent="0.2">
      <c r="B972" s="74" t="s">
        <v>1313</v>
      </c>
      <c r="C972" s="96" t="s">
        <v>1559</v>
      </c>
      <c r="D972" s="96" t="s">
        <v>1560</v>
      </c>
      <c r="E972" s="97" t="s">
        <v>1561</v>
      </c>
      <c r="F972" s="98" t="s">
        <v>1312</v>
      </c>
      <c r="G972" s="98" t="s">
        <v>1312</v>
      </c>
      <c r="H972" s="85" t="s">
        <v>236</v>
      </c>
      <c r="I972" s="85" t="s">
        <v>236</v>
      </c>
      <c r="J972" s="560" t="s">
        <v>1312</v>
      </c>
      <c r="K972" s="560"/>
      <c r="L972" s="560"/>
      <c r="M972" s="560"/>
      <c r="N972" s="561"/>
    </row>
    <row r="973" spans="2:14" ht="12.95" hidden="1" customHeight="1" x14ac:dyDescent="0.2">
      <c r="B973" s="74" t="s">
        <v>1313</v>
      </c>
      <c r="C973" s="96" t="s">
        <v>1562</v>
      </c>
      <c r="D973" s="96" t="s">
        <v>1563</v>
      </c>
      <c r="E973" s="97" t="s">
        <v>1564</v>
      </c>
      <c r="F973" s="98" t="s">
        <v>1312</v>
      </c>
      <c r="G973" s="98" t="s">
        <v>1312</v>
      </c>
      <c r="H973" s="85" t="s">
        <v>236</v>
      </c>
      <c r="I973" s="85" t="s">
        <v>236</v>
      </c>
      <c r="J973" s="560" t="s">
        <v>1312</v>
      </c>
      <c r="K973" s="560"/>
      <c r="L973" s="560"/>
      <c r="M973" s="560"/>
      <c r="N973" s="561"/>
    </row>
    <row r="974" spans="2:14" ht="12.95" hidden="1" customHeight="1" x14ac:dyDescent="0.2">
      <c r="B974" s="74" t="s">
        <v>1313</v>
      </c>
      <c r="C974" s="96" t="s">
        <v>1565</v>
      </c>
      <c r="D974" s="96" t="s">
        <v>1566</v>
      </c>
      <c r="E974" s="97" t="s">
        <v>1567</v>
      </c>
      <c r="F974" s="98" t="s">
        <v>1312</v>
      </c>
      <c r="G974" s="98" t="s">
        <v>1312</v>
      </c>
      <c r="H974" s="85" t="s">
        <v>236</v>
      </c>
      <c r="I974" s="85" t="s">
        <v>236</v>
      </c>
      <c r="J974" s="560" t="s">
        <v>1312</v>
      </c>
      <c r="K974" s="560"/>
      <c r="L974" s="560"/>
      <c r="M974" s="560"/>
      <c r="N974" s="561"/>
    </row>
    <row r="975" spans="2:14" ht="12.95" hidden="1" customHeight="1" x14ac:dyDescent="0.2">
      <c r="B975" s="74" t="s">
        <v>1313</v>
      </c>
      <c r="C975" s="96" t="s">
        <v>1466</v>
      </c>
      <c r="D975" s="96" t="s">
        <v>1568</v>
      </c>
      <c r="E975" s="97" t="s">
        <v>1569</v>
      </c>
      <c r="F975" s="98" t="s">
        <v>1312</v>
      </c>
      <c r="G975" s="98" t="s">
        <v>1312</v>
      </c>
      <c r="H975" s="85" t="s">
        <v>236</v>
      </c>
      <c r="I975" s="85" t="s">
        <v>236</v>
      </c>
      <c r="J975" s="560" t="s">
        <v>1312</v>
      </c>
      <c r="K975" s="560"/>
      <c r="L975" s="560"/>
      <c r="M975" s="560"/>
      <c r="N975" s="561"/>
    </row>
    <row r="976" spans="2:14" ht="12.95" hidden="1" customHeight="1" x14ac:dyDescent="0.2">
      <c r="B976" s="74" t="s">
        <v>1313</v>
      </c>
      <c r="C976" s="96" t="s">
        <v>1570</v>
      </c>
      <c r="D976" s="96" t="s">
        <v>1571</v>
      </c>
      <c r="E976" s="97" t="s">
        <v>1572</v>
      </c>
      <c r="F976" s="98" t="s">
        <v>1312</v>
      </c>
      <c r="G976" s="98" t="s">
        <v>1312</v>
      </c>
      <c r="H976" s="85" t="s">
        <v>236</v>
      </c>
      <c r="I976" s="85" t="s">
        <v>236</v>
      </c>
      <c r="J976" s="560" t="s">
        <v>1312</v>
      </c>
      <c r="K976" s="560"/>
      <c r="L976" s="560"/>
      <c r="M976" s="560"/>
      <c r="N976" s="561"/>
    </row>
    <row r="977" spans="2:14" ht="12.95" hidden="1" customHeight="1" x14ac:dyDescent="0.2">
      <c r="B977" s="74" t="s">
        <v>1313</v>
      </c>
      <c r="C977" s="96" t="s">
        <v>1573</v>
      </c>
      <c r="D977" s="96" t="s">
        <v>1574</v>
      </c>
      <c r="E977" s="97" t="s">
        <v>1575</v>
      </c>
      <c r="F977" s="98" t="s">
        <v>1312</v>
      </c>
      <c r="G977" s="98" t="s">
        <v>1312</v>
      </c>
      <c r="H977" s="85" t="s">
        <v>236</v>
      </c>
      <c r="I977" s="85" t="s">
        <v>236</v>
      </c>
      <c r="J977" s="560" t="s">
        <v>1312</v>
      </c>
      <c r="K977" s="560"/>
      <c r="L977" s="560"/>
      <c r="M977" s="560"/>
      <c r="N977" s="561"/>
    </row>
    <row r="978" spans="2:14" ht="12.95" hidden="1" customHeight="1" x14ac:dyDescent="0.2">
      <c r="B978" s="74" t="s">
        <v>1313</v>
      </c>
      <c r="C978" s="96" t="s">
        <v>1458</v>
      </c>
      <c r="D978" s="96" t="s">
        <v>1576</v>
      </c>
      <c r="E978" s="97" t="s">
        <v>1577</v>
      </c>
      <c r="F978" s="98" t="s">
        <v>1312</v>
      </c>
      <c r="G978" s="98" t="s">
        <v>1312</v>
      </c>
      <c r="H978" s="85" t="s">
        <v>236</v>
      </c>
      <c r="I978" s="85" t="s">
        <v>236</v>
      </c>
      <c r="J978" s="560" t="s">
        <v>1312</v>
      </c>
      <c r="K978" s="560"/>
      <c r="L978" s="560"/>
      <c r="M978" s="560"/>
      <c r="N978" s="561"/>
    </row>
    <row r="979" spans="2:14" ht="12.95" customHeight="1" x14ac:dyDescent="0.2">
      <c r="B979" s="74" t="s">
        <v>1578</v>
      </c>
      <c r="C979" s="104" t="s">
        <v>1579</v>
      </c>
      <c r="D979" s="104" t="s">
        <v>1580</v>
      </c>
      <c r="E979" s="105" t="s">
        <v>1581</v>
      </c>
      <c r="F979" s="106" t="s">
        <v>1312</v>
      </c>
      <c r="G979" s="106" t="s">
        <v>1312</v>
      </c>
      <c r="H979" s="106" t="s">
        <v>236</v>
      </c>
      <c r="I979" s="102" t="s">
        <v>236</v>
      </c>
      <c r="J979" s="557"/>
      <c r="K979" s="558"/>
      <c r="L979" s="558"/>
      <c r="M979" s="558"/>
      <c r="N979" s="559"/>
    </row>
    <row r="980" spans="2:14" ht="12.95" customHeight="1" x14ac:dyDescent="0.2">
      <c r="B980" s="74" t="s">
        <v>1578</v>
      </c>
      <c r="C980" s="107" t="s">
        <v>1582</v>
      </c>
      <c r="D980" s="107" t="s">
        <v>1583</v>
      </c>
      <c r="E980" s="108" t="s">
        <v>1584</v>
      </c>
      <c r="F980" s="103" t="s">
        <v>1312</v>
      </c>
      <c r="G980" s="103" t="s">
        <v>1312</v>
      </c>
      <c r="H980" s="103" t="s">
        <v>236</v>
      </c>
      <c r="I980" s="102" t="s">
        <v>236</v>
      </c>
      <c r="J980" s="557"/>
      <c r="K980" s="558"/>
      <c r="L980" s="558"/>
      <c r="M980" s="558"/>
      <c r="N980" s="559"/>
    </row>
    <row r="981" spans="2:14" ht="12.95" customHeight="1" x14ac:dyDescent="0.2">
      <c r="B981" s="74" t="s">
        <v>1578</v>
      </c>
      <c r="C981" s="107" t="s">
        <v>1585</v>
      </c>
      <c r="D981" s="107" t="s">
        <v>1586</v>
      </c>
      <c r="E981" s="108" t="s">
        <v>1587</v>
      </c>
      <c r="F981" s="103" t="s">
        <v>1312</v>
      </c>
      <c r="G981" s="103" t="s">
        <v>1312</v>
      </c>
      <c r="H981" s="103" t="s">
        <v>236</v>
      </c>
      <c r="I981" s="102" t="s">
        <v>236</v>
      </c>
      <c r="J981" s="557"/>
      <c r="K981" s="558"/>
      <c r="L981" s="558"/>
      <c r="M981" s="558"/>
      <c r="N981" s="559"/>
    </row>
    <row r="982" spans="2:14" ht="12.95" hidden="1" customHeight="1" x14ac:dyDescent="0.2">
      <c r="B982" s="74" t="s">
        <v>1578</v>
      </c>
      <c r="C982" s="107" t="s">
        <v>1588</v>
      </c>
      <c r="D982" s="107" t="s">
        <v>1589</v>
      </c>
      <c r="E982" s="108" t="s">
        <v>1590</v>
      </c>
      <c r="F982" s="103" t="s">
        <v>1312</v>
      </c>
      <c r="G982" s="103" t="s">
        <v>1312</v>
      </c>
      <c r="H982" s="103" t="s">
        <v>236</v>
      </c>
      <c r="I982" s="102" t="s">
        <v>236</v>
      </c>
      <c r="J982" s="557"/>
      <c r="K982" s="558"/>
      <c r="L982" s="558"/>
      <c r="M982" s="558"/>
      <c r="N982" s="559"/>
    </row>
    <row r="983" spans="2:14" ht="12.95" hidden="1" customHeight="1" x14ac:dyDescent="0.2">
      <c r="B983" s="74" t="s">
        <v>1578</v>
      </c>
      <c r="C983" s="107" t="s">
        <v>1591</v>
      </c>
      <c r="D983" s="107" t="s">
        <v>1592</v>
      </c>
      <c r="E983" s="108" t="s">
        <v>1593</v>
      </c>
      <c r="F983" s="103" t="s">
        <v>1312</v>
      </c>
      <c r="G983" s="103" t="s">
        <v>1312</v>
      </c>
      <c r="H983" s="103" t="s">
        <v>236</v>
      </c>
      <c r="I983" s="102" t="s">
        <v>236</v>
      </c>
      <c r="J983" s="557"/>
      <c r="K983" s="558"/>
      <c r="L983" s="558"/>
      <c r="M983" s="558"/>
      <c r="N983" s="559"/>
    </row>
    <row r="984" spans="2:14" ht="12.95" hidden="1" customHeight="1" x14ac:dyDescent="0.2">
      <c r="B984" s="74" t="s">
        <v>1578</v>
      </c>
      <c r="C984" s="107" t="s">
        <v>1594</v>
      </c>
      <c r="D984" s="107" t="s">
        <v>1595</v>
      </c>
      <c r="E984" s="108" t="s">
        <v>1596</v>
      </c>
      <c r="F984" s="103" t="s">
        <v>1312</v>
      </c>
      <c r="G984" s="103" t="s">
        <v>1312</v>
      </c>
      <c r="H984" s="103" t="s">
        <v>235</v>
      </c>
      <c r="I984" s="102" t="s">
        <v>236</v>
      </c>
      <c r="J984" s="557"/>
      <c r="K984" s="558"/>
      <c r="L984" s="558"/>
      <c r="M984" s="558"/>
      <c r="N984" s="559"/>
    </row>
    <row r="985" spans="2:14" ht="12.95" hidden="1" customHeight="1" x14ac:dyDescent="0.2">
      <c r="B985" s="74" t="s">
        <v>1578</v>
      </c>
      <c r="C985" s="107" t="s">
        <v>1597</v>
      </c>
      <c r="D985" s="107" t="s">
        <v>1598</v>
      </c>
      <c r="E985" s="108" t="s">
        <v>1599</v>
      </c>
      <c r="F985" s="103" t="s">
        <v>1312</v>
      </c>
      <c r="G985" s="103" t="s">
        <v>1312</v>
      </c>
      <c r="H985" s="103" t="s">
        <v>235</v>
      </c>
      <c r="I985" s="102" t="s">
        <v>236</v>
      </c>
      <c r="J985" s="557"/>
      <c r="K985" s="558"/>
      <c r="L985" s="558"/>
      <c r="M985" s="558"/>
      <c r="N985" s="559"/>
    </row>
    <row r="986" spans="2:14" ht="12.95" hidden="1" customHeight="1" x14ac:dyDescent="0.2">
      <c r="B986" s="74" t="s">
        <v>1578</v>
      </c>
      <c r="C986" s="107" t="s">
        <v>1600</v>
      </c>
      <c r="D986" s="107" t="s">
        <v>1601</v>
      </c>
      <c r="E986" s="108" t="s">
        <v>1602</v>
      </c>
      <c r="F986" s="103" t="s">
        <v>1312</v>
      </c>
      <c r="G986" s="103" t="s">
        <v>1312</v>
      </c>
      <c r="H986" s="103" t="s">
        <v>235</v>
      </c>
      <c r="I986" s="102" t="s">
        <v>235</v>
      </c>
      <c r="J986" s="557"/>
      <c r="K986" s="558"/>
      <c r="L986" s="558"/>
      <c r="M986" s="558"/>
      <c r="N986" s="559"/>
    </row>
    <row r="987" spans="2:14" ht="12.95" hidden="1" customHeight="1" x14ac:dyDescent="0.2">
      <c r="B987" s="74" t="s">
        <v>1578</v>
      </c>
      <c r="C987" s="107" t="s">
        <v>1603</v>
      </c>
      <c r="D987" s="107" t="s">
        <v>1604</v>
      </c>
      <c r="E987" s="108" t="s">
        <v>1605</v>
      </c>
      <c r="F987" s="103" t="s">
        <v>1312</v>
      </c>
      <c r="G987" s="103" t="s">
        <v>1312</v>
      </c>
      <c r="H987" s="103" t="s">
        <v>235</v>
      </c>
      <c r="I987" s="102" t="s">
        <v>236</v>
      </c>
      <c r="J987" s="557"/>
      <c r="K987" s="558"/>
      <c r="L987" s="558"/>
      <c r="M987" s="558"/>
      <c r="N987" s="559"/>
    </row>
    <row r="988" spans="2:14" ht="12.95" hidden="1" customHeight="1" x14ac:dyDescent="0.2">
      <c r="B988" s="74" t="s">
        <v>1578</v>
      </c>
      <c r="C988" s="107" t="s">
        <v>1606</v>
      </c>
      <c r="D988" s="107" t="s">
        <v>1607</v>
      </c>
      <c r="E988" s="108" t="s">
        <v>1608</v>
      </c>
      <c r="F988" s="103" t="s">
        <v>1312</v>
      </c>
      <c r="G988" s="103" t="s">
        <v>1312</v>
      </c>
      <c r="H988" s="103" t="s">
        <v>235</v>
      </c>
      <c r="I988" s="102" t="s">
        <v>236</v>
      </c>
      <c r="J988" s="557"/>
      <c r="K988" s="558"/>
      <c r="L988" s="558"/>
      <c r="M988" s="558"/>
      <c r="N988" s="559"/>
    </row>
    <row r="989" spans="2:14" ht="12.95" hidden="1" customHeight="1" x14ac:dyDescent="0.2">
      <c r="B989" s="74" t="s">
        <v>1578</v>
      </c>
      <c r="C989" s="107" t="s">
        <v>1609</v>
      </c>
      <c r="D989" s="107" t="s">
        <v>1610</v>
      </c>
      <c r="E989" s="108" t="s">
        <v>1611</v>
      </c>
      <c r="F989" s="103" t="s">
        <v>1312</v>
      </c>
      <c r="G989" s="103" t="s">
        <v>1312</v>
      </c>
      <c r="H989" s="103" t="s">
        <v>235</v>
      </c>
      <c r="I989" s="102" t="s">
        <v>236</v>
      </c>
      <c r="J989" s="557"/>
      <c r="K989" s="558"/>
      <c r="L989" s="558"/>
      <c r="M989" s="558"/>
      <c r="N989" s="559"/>
    </row>
    <row r="990" spans="2:14" ht="12.95" hidden="1" customHeight="1" x14ac:dyDescent="0.2">
      <c r="B990" s="74" t="s">
        <v>1578</v>
      </c>
      <c r="C990" s="107" t="s">
        <v>1612</v>
      </c>
      <c r="D990" s="107" t="s">
        <v>1613</v>
      </c>
      <c r="E990" s="108" t="s">
        <v>1614</v>
      </c>
      <c r="F990" s="103" t="s">
        <v>1312</v>
      </c>
      <c r="G990" s="103" t="s">
        <v>1312</v>
      </c>
      <c r="H990" s="103" t="s">
        <v>235</v>
      </c>
      <c r="I990" s="102" t="s">
        <v>235</v>
      </c>
      <c r="J990" s="557"/>
      <c r="K990" s="558"/>
      <c r="L990" s="558"/>
      <c r="M990" s="558"/>
      <c r="N990" s="559"/>
    </row>
    <row r="991" spans="2:14" ht="12.95" hidden="1" customHeight="1" x14ac:dyDescent="0.2">
      <c r="B991" s="74" t="s">
        <v>1578</v>
      </c>
      <c r="C991" s="107" t="s">
        <v>1320</v>
      </c>
      <c r="D991" s="107" t="s">
        <v>1615</v>
      </c>
      <c r="E991" s="108" t="s">
        <v>1616</v>
      </c>
      <c r="F991" s="103" t="s">
        <v>1312</v>
      </c>
      <c r="G991" s="103" t="s">
        <v>1312</v>
      </c>
      <c r="H991" s="103" t="s">
        <v>235</v>
      </c>
      <c r="I991" s="102" t="s">
        <v>235</v>
      </c>
      <c r="J991" s="557"/>
      <c r="K991" s="558"/>
      <c r="L991" s="558"/>
      <c r="M991" s="558"/>
      <c r="N991" s="559"/>
    </row>
    <row r="992" spans="2:14" ht="12.95" hidden="1" customHeight="1" x14ac:dyDescent="0.2">
      <c r="B992" s="74" t="s">
        <v>1578</v>
      </c>
      <c r="C992" s="107" t="s">
        <v>1617</v>
      </c>
      <c r="D992" s="107" t="s">
        <v>1618</v>
      </c>
      <c r="E992" s="108" t="s">
        <v>1619</v>
      </c>
      <c r="F992" s="103" t="s">
        <v>1312</v>
      </c>
      <c r="G992" s="103" t="s">
        <v>1312</v>
      </c>
      <c r="H992" s="103" t="s">
        <v>235</v>
      </c>
      <c r="I992" s="102" t="s">
        <v>235</v>
      </c>
      <c r="J992" s="557"/>
      <c r="K992" s="558"/>
      <c r="L992" s="558"/>
      <c r="M992" s="558"/>
      <c r="N992" s="559"/>
    </row>
    <row r="993" spans="2:14" ht="12.95" hidden="1" customHeight="1" x14ac:dyDescent="0.2">
      <c r="B993" s="74" t="s">
        <v>1578</v>
      </c>
      <c r="C993" s="107" t="s">
        <v>1419</v>
      </c>
      <c r="D993" s="107" t="s">
        <v>1620</v>
      </c>
      <c r="E993" s="108" t="s">
        <v>1621</v>
      </c>
      <c r="F993" s="103" t="s">
        <v>1312</v>
      </c>
      <c r="G993" s="103" t="s">
        <v>1312</v>
      </c>
      <c r="H993" s="103" t="s">
        <v>235</v>
      </c>
      <c r="I993" s="102" t="s">
        <v>235</v>
      </c>
      <c r="J993" s="557"/>
      <c r="K993" s="558"/>
      <c r="L993" s="558"/>
      <c r="M993" s="558"/>
      <c r="N993" s="559"/>
    </row>
    <row r="994" spans="2:14" ht="12.95" hidden="1" customHeight="1" x14ac:dyDescent="0.2">
      <c r="B994" s="74" t="s">
        <v>1578</v>
      </c>
      <c r="C994" s="107" t="s">
        <v>1329</v>
      </c>
      <c r="D994" s="107" t="s">
        <v>1622</v>
      </c>
      <c r="E994" s="108" t="s">
        <v>1623</v>
      </c>
      <c r="F994" s="103" t="s">
        <v>1312</v>
      </c>
      <c r="G994" s="103" t="s">
        <v>1312</v>
      </c>
      <c r="H994" s="103" t="s">
        <v>235</v>
      </c>
      <c r="I994" s="102" t="s">
        <v>235</v>
      </c>
      <c r="J994" s="557"/>
      <c r="K994" s="558"/>
      <c r="L994" s="558"/>
      <c r="M994" s="558"/>
      <c r="N994" s="559"/>
    </row>
    <row r="995" spans="2:14" ht="12.95" hidden="1" customHeight="1" x14ac:dyDescent="0.2">
      <c r="B995" s="74" t="s">
        <v>1578</v>
      </c>
      <c r="C995" s="107" t="s">
        <v>1624</v>
      </c>
      <c r="D995" s="107" t="s">
        <v>1625</v>
      </c>
      <c r="E995" s="108" t="s">
        <v>1626</v>
      </c>
      <c r="F995" s="103" t="s">
        <v>1312</v>
      </c>
      <c r="G995" s="103" t="s">
        <v>1312</v>
      </c>
      <c r="H995" s="103" t="s">
        <v>235</v>
      </c>
      <c r="I995" s="102" t="s">
        <v>235</v>
      </c>
      <c r="J995" s="557"/>
      <c r="K995" s="558"/>
      <c r="L995" s="558"/>
      <c r="M995" s="558"/>
      <c r="N995" s="559"/>
    </row>
    <row r="996" spans="2:14" ht="12.95" hidden="1" customHeight="1" x14ac:dyDescent="0.2">
      <c r="B996" s="74" t="s">
        <v>1578</v>
      </c>
      <c r="C996" s="107" t="s">
        <v>1624</v>
      </c>
      <c r="D996" s="107" t="s">
        <v>1627</v>
      </c>
      <c r="E996" s="108" t="s">
        <v>1628</v>
      </c>
      <c r="F996" s="103" t="s">
        <v>1312</v>
      </c>
      <c r="G996" s="103" t="s">
        <v>1312</v>
      </c>
      <c r="H996" s="103" t="s">
        <v>235</v>
      </c>
      <c r="I996" s="102" t="s">
        <v>235</v>
      </c>
      <c r="J996" s="557"/>
      <c r="K996" s="558"/>
      <c r="L996" s="558"/>
      <c r="M996" s="558"/>
      <c r="N996" s="559"/>
    </row>
    <row r="997" spans="2:14" ht="12.95" hidden="1" customHeight="1" x14ac:dyDescent="0.2">
      <c r="B997" s="74" t="s">
        <v>1578</v>
      </c>
      <c r="C997" s="107" t="s">
        <v>1629</v>
      </c>
      <c r="D997" s="107" t="s">
        <v>1630</v>
      </c>
      <c r="E997" s="108" t="s">
        <v>1631</v>
      </c>
      <c r="F997" s="103" t="s">
        <v>1312</v>
      </c>
      <c r="G997" s="103" t="s">
        <v>1312</v>
      </c>
      <c r="H997" s="103" t="s">
        <v>235</v>
      </c>
      <c r="I997" s="102" t="s">
        <v>235</v>
      </c>
      <c r="J997" s="557"/>
      <c r="K997" s="558"/>
      <c r="L997" s="558"/>
      <c r="M997" s="558"/>
      <c r="N997" s="559"/>
    </row>
    <row r="998" spans="2:14" ht="12.95" hidden="1" customHeight="1" x14ac:dyDescent="0.2">
      <c r="B998" s="74" t="s">
        <v>1578</v>
      </c>
      <c r="C998" s="107" t="s">
        <v>1632</v>
      </c>
      <c r="D998" s="107" t="s">
        <v>1633</v>
      </c>
      <c r="E998" s="108" t="s">
        <v>1634</v>
      </c>
      <c r="F998" s="103" t="s">
        <v>1312</v>
      </c>
      <c r="G998" s="103" t="s">
        <v>1312</v>
      </c>
      <c r="H998" s="103" t="s">
        <v>235</v>
      </c>
      <c r="I998" s="102" t="s">
        <v>235</v>
      </c>
      <c r="J998" s="557"/>
      <c r="K998" s="558"/>
      <c r="L998" s="558"/>
      <c r="M998" s="558"/>
      <c r="N998" s="559"/>
    </row>
    <row r="999" spans="2:14" ht="12.95" hidden="1" customHeight="1" x14ac:dyDescent="0.2">
      <c r="B999" s="74" t="s">
        <v>1578</v>
      </c>
      <c r="C999" s="107" t="s">
        <v>1635</v>
      </c>
      <c r="D999" s="107" t="s">
        <v>1636</v>
      </c>
      <c r="E999" s="108" t="s">
        <v>1637</v>
      </c>
      <c r="F999" s="103" t="s">
        <v>1312</v>
      </c>
      <c r="G999" s="103" t="s">
        <v>1312</v>
      </c>
      <c r="H999" s="103" t="s">
        <v>235</v>
      </c>
      <c r="I999" s="102" t="s">
        <v>235</v>
      </c>
      <c r="J999" s="557"/>
      <c r="K999" s="558"/>
      <c r="L999" s="558"/>
      <c r="M999" s="558"/>
      <c r="N999" s="559"/>
    </row>
    <row r="1000" spans="2:14" ht="12.95" hidden="1" customHeight="1" x14ac:dyDescent="0.2">
      <c r="B1000" s="74" t="s">
        <v>1578</v>
      </c>
      <c r="C1000" s="107" t="s">
        <v>1638</v>
      </c>
      <c r="D1000" s="107" t="s">
        <v>1639</v>
      </c>
      <c r="E1000" s="108" t="s">
        <v>1640</v>
      </c>
      <c r="F1000" s="103" t="s">
        <v>1312</v>
      </c>
      <c r="G1000" s="103" t="s">
        <v>1312</v>
      </c>
      <c r="H1000" s="103" t="s">
        <v>235</v>
      </c>
      <c r="I1000" s="102" t="s">
        <v>235</v>
      </c>
      <c r="J1000" s="557"/>
      <c r="K1000" s="558"/>
      <c r="L1000" s="558"/>
      <c r="M1000" s="558"/>
      <c r="N1000" s="559"/>
    </row>
    <row r="1001" spans="2:14" ht="12.95" hidden="1" customHeight="1" x14ac:dyDescent="0.2">
      <c r="B1001" s="74" t="s">
        <v>1578</v>
      </c>
      <c r="C1001" s="107" t="s">
        <v>1641</v>
      </c>
      <c r="D1001" s="107" t="s">
        <v>1642</v>
      </c>
      <c r="E1001" s="108" t="s">
        <v>1643</v>
      </c>
      <c r="F1001" s="103" t="s">
        <v>1312</v>
      </c>
      <c r="G1001" s="103" t="s">
        <v>1312</v>
      </c>
      <c r="H1001" s="103" t="s">
        <v>235</v>
      </c>
      <c r="I1001" s="102" t="s">
        <v>235</v>
      </c>
      <c r="J1001" s="557"/>
      <c r="K1001" s="558"/>
      <c r="L1001" s="558"/>
      <c r="M1001" s="558"/>
      <c r="N1001" s="559"/>
    </row>
    <row r="1002" spans="2:14" ht="12.95" hidden="1" customHeight="1" x14ac:dyDescent="0.2">
      <c r="B1002" s="74" t="s">
        <v>1578</v>
      </c>
      <c r="C1002" s="107" t="s">
        <v>1644</v>
      </c>
      <c r="D1002" s="107" t="s">
        <v>1618</v>
      </c>
      <c r="E1002" s="108" t="s">
        <v>1645</v>
      </c>
      <c r="F1002" s="103" t="s">
        <v>1312</v>
      </c>
      <c r="G1002" s="103" t="s">
        <v>1312</v>
      </c>
      <c r="H1002" s="103" t="s">
        <v>235</v>
      </c>
      <c r="I1002" s="102" t="s">
        <v>235</v>
      </c>
      <c r="J1002" s="557"/>
      <c r="K1002" s="558"/>
      <c r="L1002" s="558"/>
      <c r="M1002" s="558"/>
      <c r="N1002" s="559"/>
    </row>
    <row r="1003" spans="2:14" ht="12.95" hidden="1" customHeight="1" x14ac:dyDescent="0.2">
      <c r="B1003" s="74" t="s">
        <v>1578</v>
      </c>
      <c r="C1003" s="107" t="s">
        <v>1646</v>
      </c>
      <c r="D1003" s="107" t="s">
        <v>1647</v>
      </c>
      <c r="E1003" s="108" t="s">
        <v>1648</v>
      </c>
      <c r="F1003" s="103" t="s">
        <v>1312</v>
      </c>
      <c r="G1003" s="103" t="s">
        <v>1312</v>
      </c>
      <c r="H1003" s="103" t="s">
        <v>235</v>
      </c>
      <c r="I1003" s="102" t="s">
        <v>235</v>
      </c>
      <c r="J1003" s="557"/>
      <c r="K1003" s="558"/>
      <c r="L1003" s="558"/>
      <c r="M1003" s="558"/>
      <c r="N1003" s="559"/>
    </row>
    <row r="1004" spans="2:14" ht="12.95" hidden="1" customHeight="1" x14ac:dyDescent="0.2">
      <c r="B1004" s="74" t="s">
        <v>1578</v>
      </c>
      <c r="C1004" s="107" t="s">
        <v>1649</v>
      </c>
      <c r="D1004" s="107" t="s">
        <v>1650</v>
      </c>
      <c r="E1004" s="108" t="s">
        <v>1651</v>
      </c>
      <c r="F1004" s="103" t="s">
        <v>1312</v>
      </c>
      <c r="G1004" s="103" t="s">
        <v>1312</v>
      </c>
      <c r="H1004" s="103" t="s">
        <v>235</v>
      </c>
      <c r="I1004" s="102" t="s">
        <v>235</v>
      </c>
      <c r="J1004" s="557"/>
      <c r="K1004" s="558"/>
      <c r="L1004" s="558"/>
      <c r="M1004" s="558"/>
      <c r="N1004" s="559"/>
    </row>
    <row r="1005" spans="2:14" ht="12.95" hidden="1" customHeight="1" x14ac:dyDescent="0.2">
      <c r="B1005" s="74" t="s">
        <v>1578</v>
      </c>
      <c r="C1005" s="107" t="s">
        <v>1652</v>
      </c>
      <c r="D1005" s="107" t="s">
        <v>1620</v>
      </c>
      <c r="E1005" s="108" t="s">
        <v>1653</v>
      </c>
      <c r="F1005" s="103" t="s">
        <v>1312</v>
      </c>
      <c r="G1005" s="103" t="s">
        <v>1312</v>
      </c>
      <c r="H1005" s="103" t="s">
        <v>235</v>
      </c>
      <c r="I1005" s="102" t="s">
        <v>235</v>
      </c>
      <c r="J1005" s="557"/>
      <c r="K1005" s="558"/>
      <c r="L1005" s="558"/>
      <c r="M1005" s="558"/>
      <c r="N1005" s="559"/>
    </row>
    <row r="1006" spans="2:14" ht="12.95" hidden="1" customHeight="1" x14ac:dyDescent="0.2">
      <c r="B1006" s="74" t="s">
        <v>1578</v>
      </c>
      <c r="C1006" s="107" t="s">
        <v>1654</v>
      </c>
      <c r="D1006" s="107" t="s">
        <v>1655</v>
      </c>
      <c r="E1006" s="108" t="s">
        <v>1656</v>
      </c>
      <c r="F1006" s="103" t="s">
        <v>1312</v>
      </c>
      <c r="G1006" s="103" t="s">
        <v>1312</v>
      </c>
      <c r="H1006" s="103" t="s">
        <v>235</v>
      </c>
      <c r="I1006" s="102" t="s">
        <v>235</v>
      </c>
      <c r="J1006" s="557"/>
      <c r="K1006" s="558"/>
      <c r="L1006" s="558"/>
      <c r="M1006" s="558"/>
      <c r="N1006" s="559"/>
    </row>
    <row r="1007" spans="2:14" ht="12.95" hidden="1" customHeight="1" x14ac:dyDescent="0.2">
      <c r="B1007" s="74" t="s">
        <v>1578</v>
      </c>
      <c r="C1007" s="107" t="s">
        <v>1657</v>
      </c>
      <c r="D1007" s="107" t="s">
        <v>1622</v>
      </c>
      <c r="E1007" s="108" t="s">
        <v>1658</v>
      </c>
      <c r="F1007" s="103" t="s">
        <v>1312</v>
      </c>
      <c r="G1007" s="103" t="s">
        <v>1312</v>
      </c>
      <c r="H1007" s="103" t="s">
        <v>235</v>
      </c>
      <c r="I1007" s="102" t="s">
        <v>235</v>
      </c>
      <c r="J1007" s="557"/>
      <c r="K1007" s="558"/>
      <c r="L1007" s="558"/>
      <c r="M1007" s="558"/>
      <c r="N1007" s="559"/>
    </row>
    <row r="1008" spans="2:14" ht="12.95" hidden="1" customHeight="1" x14ac:dyDescent="0.2">
      <c r="B1008" s="74" t="s">
        <v>1578</v>
      </c>
      <c r="C1008" s="107" t="s">
        <v>1659</v>
      </c>
      <c r="D1008" s="107" t="s">
        <v>1625</v>
      </c>
      <c r="E1008" s="108" t="s">
        <v>1660</v>
      </c>
      <c r="F1008" s="103" t="s">
        <v>1312</v>
      </c>
      <c r="G1008" s="103" t="s">
        <v>1312</v>
      </c>
      <c r="H1008" s="103" t="s">
        <v>235</v>
      </c>
      <c r="I1008" s="102" t="s">
        <v>235</v>
      </c>
      <c r="J1008" s="557"/>
      <c r="K1008" s="558"/>
      <c r="L1008" s="558"/>
      <c r="M1008" s="558"/>
      <c r="N1008" s="559"/>
    </row>
    <row r="1009" spans="2:14" ht="12.95" hidden="1" customHeight="1" x14ac:dyDescent="0.2">
      <c r="B1009" s="74" t="s">
        <v>1578</v>
      </c>
      <c r="C1009" s="107" t="s">
        <v>1661</v>
      </c>
      <c r="D1009" s="107" t="s">
        <v>1627</v>
      </c>
      <c r="E1009" s="108" t="s">
        <v>1662</v>
      </c>
      <c r="F1009" s="103" t="s">
        <v>1312</v>
      </c>
      <c r="G1009" s="103" t="s">
        <v>1312</v>
      </c>
      <c r="H1009" s="103" t="s">
        <v>235</v>
      </c>
      <c r="I1009" s="102" t="s">
        <v>235</v>
      </c>
      <c r="J1009" s="557"/>
      <c r="K1009" s="558"/>
      <c r="L1009" s="558"/>
      <c r="M1009" s="558"/>
      <c r="N1009" s="559"/>
    </row>
    <row r="1010" spans="2:14" ht="12.95" hidden="1" customHeight="1" x14ac:dyDescent="0.2">
      <c r="B1010" s="74" t="s">
        <v>1578</v>
      </c>
      <c r="C1010" s="107" t="s">
        <v>1663</v>
      </c>
      <c r="D1010" s="107" t="s">
        <v>1630</v>
      </c>
      <c r="E1010" s="108" t="s">
        <v>1664</v>
      </c>
      <c r="F1010" s="103" t="s">
        <v>1312</v>
      </c>
      <c r="G1010" s="103" t="s">
        <v>1312</v>
      </c>
      <c r="H1010" s="103" t="s">
        <v>235</v>
      </c>
      <c r="I1010" s="102" t="s">
        <v>235</v>
      </c>
      <c r="J1010" s="557"/>
      <c r="K1010" s="558"/>
      <c r="L1010" s="558"/>
      <c r="M1010" s="558"/>
      <c r="N1010" s="559"/>
    </row>
    <row r="1011" spans="2:14" ht="12.95" hidden="1" customHeight="1" x14ac:dyDescent="0.2">
      <c r="B1011" s="74" t="s">
        <v>1578</v>
      </c>
      <c r="C1011" s="107" t="s">
        <v>1665</v>
      </c>
      <c r="D1011" s="107" t="s">
        <v>1666</v>
      </c>
      <c r="E1011" s="108" t="s">
        <v>1667</v>
      </c>
      <c r="F1011" s="103" t="s">
        <v>1312</v>
      </c>
      <c r="G1011" s="103" t="s">
        <v>1312</v>
      </c>
      <c r="H1011" s="103" t="s">
        <v>235</v>
      </c>
      <c r="I1011" s="102" t="s">
        <v>235</v>
      </c>
      <c r="J1011" s="557"/>
      <c r="K1011" s="558"/>
      <c r="L1011" s="558"/>
      <c r="M1011" s="558"/>
      <c r="N1011" s="559"/>
    </row>
    <row r="1012" spans="2:14" ht="12.95" hidden="1" customHeight="1" x14ac:dyDescent="0.2">
      <c r="B1012" s="74" t="s">
        <v>1578</v>
      </c>
      <c r="C1012" s="107" t="s">
        <v>1668</v>
      </c>
      <c r="D1012" s="107" t="s">
        <v>1633</v>
      </c>
      <c r="E1012" s="108" t="s">
        <v>1669</v>
      </c>
      <c r="F1012" s="103" t="s">
        <v>1312</v>
      </c>
      <c r="G1012" s="103" t="s">
        <v>1312</v>
      </c>
      <c r="H1012" s="103" t="s">
        <v>235</v>
      </c>
      <c r="I1012" s="102" t="s">
        <v>235</v>
      </c>
      <c r="J1012" s="557"/>
      <c r="K1012" s="558"/>
      <c r="L1012" s="558"/>
      <c r="M1012" s="558"/>
      <c r="N1012" s="559"/>
    </row>
    <row r="1013" spans="2:14" ht="12.95" hidden="1" customHeight="1" x14ac:dyDescent="0.2">
      <c r="B1013" s="74" t="s">
        <v>1578</v>
      </c>
      <c r="C1013" s="107" t="s">
        <v>1670</v>
      </c>
      <c r="D1013" s="107" t="s">
        <v>1671</v>
      </c>
      <c r="E1013" s="108" t="s">
        <v>1672</v>
      </c>
      <c r="F1013" s="103" t="s">
        <v>1312</v>
      </c>
      <c r="G1013" s="103" t="s">
        <v>1312</v>
      </c>
      <c r="H1013" s="103" t="s">
        <v>235</v>
      </c>
      <c r="I1013" s="102" t="s">
        <v>235</v>
      </c>
      <c r="J1013" s="557"/>
      <c r="K1013" s="558"/>
      <c r="L1013" s="558"/>
      <c r="M1013" s="558"/>
      <c r="N1013" s="559"/>
    </row>
    <row r="1014" spans="2:14" ht="12.95" hidden="1" customHeight="1" x14ac:dyDescent="0.2">
      <c r="B1014" s="74" t="s">
        <v>1578</v>
      </c>
      <c r="C1014" s="107" t="s">
        <v>1673</v>
      </c>
      <c r="D1014" s="107" t="s">
        <v>1674</v>
      </c>
      <c r="E1014" s="108" t="s">
        <v>1675</v>
      </c>
      <c r="F1014" s="103" t="s">
        <v>1312</v>
      </c>
      <c r="G1014" s="103" t="s">
        <v>1312</v>
      </c>
      <c r="H1014" s="103" t="s">
        <v>235</v>
      </c>
      <c r="I1014" s="102" t="s">
        <v>236</v>
      </c>
      <c r="J1014" s="557"/>
      <c r="K1014" s="558"/>
      <c r="L1014" s="558"/>
      <c r="M1014" s="558"/>
      <c r="N1014" s="559"/>
    </row>
    <row r="1015" spans="2:14" ht="12.95" hidden="1" customHeight="1" x14ac:dyDescent="0.2">
      <c r="B1015" s="74" t="s">
        <v>1578</v>
      </c>
      <c r="C1015" s="107" t="s">
        <v>1676</v>
      </c>
      <c r="D1015" s="107" t="s">
        <v>1677</v>
      </c>
      <c r="E1015" s="108" t="s">
        <v>1678</v>
      </c>
      <c r="F1015" s="103" t="s">
        <v>1312</v>
      </c>
      <c r="G1015" s="103" t="s">
        <v>1312</v>
      </c>
      <c r="H1015" s="103" t="s">
        <v>235</v>
      </c>
      <c r="I1015" s="102" t="s">
        <v>236</v>
      </c>
      <c r="J1015" s="557"/>
      <c r="K1015" s="558"/>
      <c r="L1015" s="558"/>
      <c r="M1015" s="558"/>
      <c r="N1015" s="559"/>
    </row>
    <row r="1016" spans="2:14" ht="12.95" hidden="1" customHeight="1" x14ac:dyDescent="0.2">
      <c r="B1016" s="74" t="s">
        <v>1679</v>
      </c>
      <c r="C1016" s="75"/>
      <c r="D1016" s="75" t="s">
        <v>1680</v>
      </c>
      <c r="E1016" s="76" t="s">
        <v>1681</v>
      </c>
      <c r="F1016" s="88"/>
      <c r="G1016" s="77"/>
      <c r="H1016" s="103" t="s">
        <v>235</v>
      </c>
      <c r="I1016" s="102" t="s">
        <v>236</v>
      </c>
      <c r="J1016" s="557"/>
      <c r="K1016" s="558"/>
      <c r="L1016" s="558"/>
      <c r="M1016" s="558"/>
      <c r="N1016" s="559"/>
    </row>
    <row r="1017" spans="2:14" ht="12.95" hidden="1" customHeight="1" x14ac:dyDescent="0.2">
      <c r="B1017" s="74" t="s">
        <v>1679</v>
      </c>
      <c r="C1017" s="75"/>
      <c r="D1017" s="75" t="s">
        <v>1682</v>
      </c>
      <c r="E1017" s="76" t="s">
        <v>1683</v>
      </c>
      <c r="F1017" s="88"/>
      <c r="G1017" s="77"/>
      <c r="H1017" s="103" t="s">
        <v>235</v>
      </c>
      <c r="I1017" s="102" t="s">
        <v>236</v>
      </c>
      <c r="J1017" s="557"/>
      <c r="K1017" s="558"/>
      <c r="L1017" s="558"/>
      <c r="M1017" s="558"/>
      <c r="N1017" s="559"/>
    </row>
    <row r="1018" spans="2:14" ht="12.95" hidden="1" customHeight="1" x14ac:dyDescent="0.2">
      <c r="B1018" s="74" t="s">
        <v>1679</v>
      </c>
      <c r="C1018" s="75"/>
      <c r="D1018" s="75" t="s">
        <v>1684</v>
      </c>
      <c r="E1018" s="76" t="s">
        <v>1685</v>
      </c>
      <c r="F1018" s="88"/>
      <c r="G1018" s="77"/>
      <c r="H1018" s="103" t="s">
        <v>235</v>
      </c>
      <c r="I1018" s="102" t="s">
        <v>236</v>
      </c>
      <c r="J1018" s="557"/>
      <c r="K1018" s="558"/>
      <c r="L1018" s="558"/>
      <c r="M1018" s="558"/>
      <c r="N1018" s="559"/>
    </row>
    <row r="1019" spans="2:14" ht="12.95" hidden="1" customHeight="1" x14ac:dyDescent="0.2">
      <c r="B1019" s="74" t="s">
        <v>1679</v>
      </c>
      <c r="C1019" s="75"/>
      <c r="D1019" s="75" t="s">
        <v>1686</v>
      </c>
      <c r="E1019" s="76" t="s">
        <v>1687</v>
      </c>
      <c r="F1019" s="88"/>
      <c r="G1019" s="77"/>
      <c r="H1019" s="103" t="s">
        <v>235</v>
      </c>
      <c r="I1019" s="102" t="s">
        <v>236</v>
      </c>
      <c r="J1019" s="557"/>
      <c r="K1019" s="558"/>
      <c r="L1019" s="558"/>
      <c r="M1019" s="558"/>
      <c r="N1019" s="559"/>
    </row>
    <row r="1020" spans="2:14" ht="12.95" hidden="1" customHeight="1" x14ac:dyDescent="0.2">
      <c r="B1020" s="74" t="s">
        <v>1679</v>
      </c>
      <c r="C1020" s="75"/>
      <c r="D1020" s="75" t="s">
        <v>1688</v>
      </c>
      <c r="E1020" s="76" t="s">
        <v>1689</v>
      </c>
      <c r="F1020" s="88"/>
      <c r="G1020" s="77"/>
      <c r="H1020" s="103" t="s">
        <v>235</v>
      </c>
      <c r="I1020" s="102" t="s">
        <v>236</v>
      </c>
      <c r="J1020" s="557"/>
      <c r="K1020" s="558"/>
      <c r="L1020" s="558"/>
      <c r="M1020" s="558"/>
      <c r="N1020" s="559"/>
    </row>
    <row r="1021" spans="2:14" ht="12.95" hidden="1" customHeight="1" x14ac:dyDescent="0.2">
      <c r="B1021" s="74" t="s">
        <v>1679</v>
      </c>
      <c r="C1021" s="75"/>
      <c r="D1021" s="75" t="s">
        <v>1690</v>
      </c>
      <c r="E1021" s="76" t="s">
        <v>1691</v>
      </c>
      <c r="F1021" s="88"/>
      <c r="G1021" s="77"/>
      <c r="H1021" s="103" t="s">
        <v>235</v>
      </c>
      <c r="I1021" s="102" t="s">
        <v>236</v>
      </c>
      <c r="J1021" s="557"/>
      <c r="K1021" s="558"/>
      <c r="L1021" s="558"/>
      <c r="M1021" s="558"/>
      <c r="N1021" s="559"/>
    </row>
    <row r="1022" spans="2:14" ht="12.95" hidden="1" customHeight="1" x14ac:dyDescent="0.2">
      <c r="B1022" s="74" t="s">
        <v>1679</v>
      </c>
      <c r="C1022" s="75"/>
      <c r="D1022" s="75" t="s">
        <v>1692</v>
      </c>
      <c r="E1022" s="76" t="s">
        <v>1693</v>
      </c>
      <c r="F1022" s="88"/>
      <c r="G1022" s="77"/>
      <c r="H1022" s="103" t="s">
        <v>235</v>
      </c>
      <c r="I1022" s="102" t="s">
        <v>236</v>
      </c>
      <c r="J1022" s="557"/>
      <c r="K1022" s="558"/>
      <c r="L1022" s="558"/>
      <c r="M1022" s="558"/>
      <c r="N1022" s="559"/>
    </row>
    <row r="1023" spans="2:14" ht="12.95" hidden="1" customHeight="1" x14ac:dyDescent="0.2">
      <c r="B1023" s="74" t="s">
        <v>1679</v>
      </c>
      <c r="C1023" s="75"/>
      <c r="D1023" s="75" t="s">
        <v>1694</v>
      </c>
      <c r="E1023" s="76" t="s">
        <v>1695</v>
      </c>
      <c r="F1023" s="88"/>
      <c r="G1023" s="77"/>
      <c r="H1023" s="103" t="s">
        <v>235</v>
      </c>
      <c r="I1023" s="102" t="s">
        <v>236</v>
      </c>
      <c r="J1023" s="557"/>
      <c r="K1023" s="558"/>
      <c r="L1023" s="558"/>
      <c r="M1023" s="558"/>
      <c r="N1023" s="559"/>
    </row>
    <row r="1024" spans="2:14" ht="12.95" hidden="1" customHeight="1" x14ac:dyDescent="0.2">
      <c r="B1024" s="74" t="s">
        <v>1679</v>
      </c>
      <c r="C1024" s="75"/>
      <c r="D1024" s="75" t="s">
        <v>1696</v>
      </c>
      <c r="E1024" s="76" t="s">
        <v>1697</v>
      </c>
      <c r="F1024" s="88"/>
      <c r="G1024" s="77"/>
      <c r="H1024" s="103" t="s">
        <v>235</v>
      </c>
      <c r="I1024" s="102" t="s">
        <v>236</v>
      </c>
      <c r="J1024" s="557"/>
      <c r="K1024" s="558"/>
      <c r="L1024" s="558"/>
      <c r="M1024" s="558"/>
      <c r="N1024" s="559"/>
    </row>
    <row r="1025" spans="2:14" ht="12.95" hidden="1" customHeight="1" x14ac:dyDescent="0.2">
      <c r="B1025" s="74" t="s">
        <v>1679</v>
      </c>
      <c r="C1025" s="75"/>
      <c r="D1025" s="75" t="s">
        <v>1698</v>
      </c>
      <c r="E1025" s="76" t="s">
        <v>1699</v>
      </c>
      <c r="F1025" s="88"/>
      <c r="G1025" s="77"/>
      <c r="H1025" s="103" t="s">
        <v>235</v>
      </c>
      <c r="I1025" s="102" t="s">
        <v>236</v>
      </c>
      <c r="J1025" s="557"/>
      <c r="K1025" s="558"/>
      <c r="L1025" s="558"/>
      <c r="M1025" s="558"/>
      <c r="N1025" s="559"/>
    </row>
    <row r="1026" spans="2:14" ht="12.95" hidden="1" customHeight="1" x14ac:dyDescent="0.2">
      <c r="B1026" s="74" t="s">
        <v>1679</v>
      </c>
      <c r="C1026" s="75"/>
      <c r="D1026" s="75" t="s">
        <v>1700</v>
      </c>
      <c r="E1026" s="76" t="s">
        <v>1701</v>
      </c>
      <c r="F1026" s="88"/>
      <c r="G1026" s="77"/>
      <c r="H1026" s="103" t="s">
        <v>235</v>
      </c>
      <c r="I1026" s="102" t="s">
        <v>236</v>
      </c>
      <c r="J1026" s="557"/>
      <c r="K1026" s="558"/>
      <c r="L1026" s="558"/>
      <c r="M1026" s="558"/>
      <c r="N1026" s="559"/>
    </row>
    <row r="1027" spans="2:14" ht="12.95" hidden="1" customHeight="1" x14ac:dyDescent="0.2">
      <c r="B1027" s="74" t="s">
        <v>1679</v>
      </c>
      <c r="C1027" s="75"/>
      <c r="D1027" s="75" t="s">
        <v>1702</v>
      </c>
      <c r="E1027" s="76" t="s">
        <v>1703</v>
      </c>
      <c r="F1027" s="88"/>
      <c r="G1027" s="77"/>
      <c r="H1027" s="103" t="s">
        <v>235</v>
      </c>
      <c r="I1027" s="102" t="s">
        <v>236</v>
      </c>
      <c r="J1027" s="557"/>
      <c r="K1027" s="558"/>
      <c r="L1027" s="558"/>
      <c r="M1027" s="558"/>
      <c r="N1027" s="559"/>
    </row>
    <row r="1028" spans="2:14" ht="12.95" hidden="1" customHeight="1" x14ac:dyDescent="0.2">
      <c r="B1028" s="74" t="s">
        <v>1679</v>
      </c>
      <c r="C1028" s="75"/>
      <c r="D1028" s="75" t="s">
        <v>1704</v>
      </c>
      <c r="E1028" s="76" t="s">
        <v>1705</v>
      </c>
      <c r="F1028" s="88"/>
      <c r="G1028" s="77"/>
      <c r="H1028" s="103" t="s">
        <v>235</v>
      </c>
      <c r="I1028" s="102" t="s">
        <v>236</v>
      </c>
      <c r="J1028" s="557"/>
      <c r="K1028" s="558"/>
      <c r="L1028" s="558"/>
      <c r="M1028" s="558"/>
      <c r="N1028" s="559"/>
    </row>
    <row r="1029" spans="2:14" ht="12.95" hidden="1" customHeight="1" x14ac:dyDescent="0.2">
      <c r="B1029" s="74" t="s">
        <v>1679</v>
      </c>
      <c r="C1029" s="75"/>
      <c r="D1029" s="75" t="s">
        <v>1706</v>
      </c>
      <c r="E1029" s="76" t="s">
        <v>1707</v>
      </c>
      <c r="F1029" s="88"/>
      <c r="G1029" s="77"/>
      <c r="H1029" s="103" t="s">
        <v>235</v>
      </c>
      <c r="I1029" s="102" t="s">
        <v>236</v>
      </c>
      <c r="J1029" s="557"/>
      <c r="K1029" s="558"/>
      <c r="L1029" s="558"/>
      <c r="M1029" s="558"/>
      <c r="N1029" s="559"/>
    </row>
    <row r="1030" spans="2:14" ht="12.95" hidden="1" customHeight="1" x14ac:dyDescent="0.2">
      <c r="B1030" s="74" t="s">
        <v>1679</v>
      </c>
      <c r="C1030" s="75"/>
      <c r="D1030" s="75" t="s">
        <v>1708</v>
      </c>
      <c r="E1030" s="76" t="s">
        <v>1709</v>
      </c>
      <c r="F1030" s="88"/>
      <c r="G1030" s="77"/>
      <c r="H1030" s="103" t="s">
        <v>235</v>
      </c>
      <c r="I1030" s="102" t="s">
        <v>236</v>
      </c>
      <c r="J1030" s="557"/>
      <c r="K1030" s="558"/>
      <c r="L1030" s="558"/>
      <c r="M1030" s="558"/>
      <c r="N1030" s="559"/>
    </row>
    <row r="1031" spans="2:14" ht="12.95" hidden="1" customHeight="1" x14ac:dyDescent="0.2">
      <c r="B1031" s="74" t="s">
        <v>1679</v>
      </c>
      <c r="C1031" s="75"/>
      <c r="D1031" s="75" t="s">
        <v>1710</v>
      </c>
      <c r="E1031" s="76" t="s">
        <v>1711</v>
      </c>
      <c r="F1031" s="88"/>
      <c r="G1031" s="77"/>
      <c r="H1031" s="103" t="s">
        <v>235</v>
      </c>
      <c r="I1031" s="102" t="s">
        <v>236</v>
      </c>
      <c r="J1031" s="557"/>
      <c r="K1031" s="558"/>
      <c r="L1031" s="558"/>
      <c r="M1031" s="558"/>
      <c r="N1031" s="559"/>
    </row>
    <row r="1032" spans="2:14" ht="12.95" hidden="1" customHeight="1" x14ac:dyDescent="0.2">
      <c r="B1032" s="74" t="s">
        <v>1679</v>
      </c>
      <c r="C1032" s="75"/>
      <c r="D1032" s="75" t="s">
        <v>1712</v>
      </c>
      <c r="E1032" s="76" t="s">
        <v>1713</v>
      </c>
      <c r="F1032" s="88"/>
      <c r="G1032" s="77"/>
      <c r="H1032" s="103" t="s">
        <v>235</v>
      </c>
      <c r="I1032" s="102" t="s">
        <v>236</v>
      </c>
      <c r="J1032" s="557"/>
      <c r="K1032" s="558"/>
      <c r="L1032" s="558"/>
      <c r="M1032" s="558"/>
      <c r="N1032" s="559"/>
    </row>
    <row r="1033" spans="2:14" ht="12.95" hidden="1" customHeight="1" x14ac:dyDescent="0.2">
      <c r="B1033" s="74" t="s">
        <v>1679</v>
      </c>
      <c r="C1033" s="75"/>
      <c r="D1033" s="75" t="s">
        <v>1714</v>
      </c>
      <c r="E1033" s="76" t="s">
        <v>1715</v>
      </c>
      <c r="F1033" s="88"/>
      <c r="G1033" s="77"/>
      <c r="H1033" s="103" t="s">
        <v>235</v>
      </c>
      <c r="I1033" s="102" t="s">
        <v>236</v>
      </c>
      <c r="J1033" s="557"/>
      <c r="K1033" s="558"/>
      <c r="L1033" s="558"/>
      <c r="M1033" s="558"/>
      <c r="N1033" s="559"/>
    </row>
    <row r="1034" spans="2:14" ht="12.95" hidden="1" customHeight="1" x14ac:dyDescent="0.2">
      <c r="B1034" s="74" t="s">
        <v>1679</v>
      </c>
      <c r="C1034" s="75"/>
      <c r="D1034" s="75" t="s">
        <v>1716</v>
      </c>
      <c r="E1034" s="76" t="s">
        <v>1717</v>
      </c>
      <c r="F1034" s="88"/>
      <c r="G1034" s="77"/>
      <c r="H1034" s="103" t="s">
        <v>235</v>
      </c>
      <c r="I1034" s="102" t="s">
        <v>236</v>
      </c>
      <c r="J1034" s="557"/>
      <c r="K1034" s="558"/>
      <c r="L1034" s="558"/>
      <c r="M1034" s="558"/>
      <c r="N1034" s="559"/>
    </row>
    <row r="1035" spans="2:14" ht="12.95" hidden="1" customHeight="1" x14ac:dyDescent="0.2">
      <c r="B1035" s="74" t="s">
        <v>1679</v>
      </c>
      <c r="C1035" s="75"/>
      <c r="D1035" s="75" t="s">
        <v>1718</v>
      </c>
      <c r="E1035" s="76" t="s">
        <v>1719</v>
      </c>
      <c r="F1035" s="88"/>
      <c r="G1035" s="77"/>
      <c r="H1035" s="103" t="s">
        <v>235</v>
      </c>
      <c r="I1035" s="102" t="s">
        <v>236</v>
      </c>
      <c r="J1035" s="557"/>
      <c r="K1035" s="558"/>
      <c r="L1035" s="558"/>
      <c r="M1035" s="558"/>
      <c r="N1035" s="559"/>
    </row>
    <row r="1036" spans="2:14" ht="12.95" hidden="1" customHeight="1" x14ac:dyDescent="0.2">
      <c r="B1036" s="74" t="s">
        <v>1679</v>
      </c>
      <c r="C1036" s="75"/>
      <c r="D1036" s="75" t="s">
        <v>1720</v>
      </c>
      <c r="E1036" s="76" t="s">
        <v>1721</v>
      </c>
      <c r="F1036" s="88"/>
      <c r="G1036" s="77"/>
      <c r="H1036" s="103" t="s">
        <v>235</v>
      </c>
      <c r="I1036" s="102" t="s">
        <v>236</v>
      </c>
      <c r="J1036" s="557"/>
      <c r="K1036" s="558"/>
      <c r="L1036" s="558"/>
      <c r="M1036" s="558"/>
      <c r="N1036" s="559"/>
    </row>
    <row r="1037" spans="2:14" ht="12.95" hidden="1" customHeight="1" x14ac:dyDescent="0.2">
      <c r="B1037" s="74" t="s">
        <v>1679</v>
      </c>
      <c r="C1037" s="75"/>
      <c r="D1037" s="75" t="s">
        <v>1722</v>
      </c>
      <c r="E1037" s="76" t="s">
        <v>1723</v>
      </c>
      <c r="F1037" s="88"/>
      <c r="G1037" s="77"/>
      <c r="H1037" s="103" t="s">
        <v>235</v>
      </c>
      <c r="I1037" s="102" t="s">
        <v>236</v>
      </c>
      <c r="J1037" s="557"/>
      <c r="K1037" s="558"/>
      <c r="L1037" s="558"/>
      <c r="M1037" s="558"/>
      <c r="N1037" s="559"/>
    </row>
    <row r="1038" spans="2:14" ht="12.95" hidden="1" customHeight="1" x14ac:dyDescent="0.2">
      <c r="B1038" s="74" t="s">
        <v>1679</v>
      </c>
      <c r="C1038" s="75"/>
      <c r="D1038" s="75" t="s">
        <v>1724</v>
      </c>
      <c r="E1038" s="76" t="s">
        <v>1725</v>
      </c>
      <c r="F1038" s="88"/>
      <c r="G1038" s="77"/>
      <c r="H1038" s="103" t="s">
        <v>235</v>
      </c>
      <c r="I1038" s="102" t="s">
        <v>236</v>
      </c>
      <c r="J1038" s="557"/>
      <c r="K1038" s="558"/>
      <c r="L1038" s="558"/>
      <c r="M1038" s="558"/>
      <c r="N1038" s="559"/>
    </row>
    <row r="1039" spans="2:14" ht="12.95" hidden="1" customHeight="1" x14ac:dyDescent="0.2">
      <c r="B1039" s="74" t="s">
        <v>1679</v>
      </c>
      <c r="C1039" s="75"/>
      <c r="D1039" s="75" t="s">
        <v>1726</v>
      </c>
      <c r="E1039" s="76" t="s">
        <v>1727</v>
      </c>
      <c r="F1039" s="88"/>
      <c r="G1039" s="77"/>
      <c r="H1039" s="103" t="s">
        <v>235</v>
      </c>
      <c r="I1039" s="102" t="s">
        <v>236</v>
      </c>
      <c r="J1039" s="557"/>
      <c r="K1039" s="558"/>
      <c r="L1039" s="558"/>
      <c r="M1039" s="558"/>
      <c r="N1039" s="559"/>
    </row>
    <row r="1040" spans="2:14" ht="12.95" hidden="1" customHeight="1" x14ac:dyDescent="0.2">
      <c r="B1040" s="74" t="s">
        <v>1679</v>
      </c>
      <c r="C1040" s="75"/>
      <c r="D1040" s="75" t="s">
        <v>1728</v>
      </c>
      <c r="E1040" s="76" t="s">
        <v>1729</v>
      </c>
      <c r="F1040" s="88"/>
      <c r="G1040" s="77"/>
      <c r="H1040" s="103" t="s">
        <v>235</v>
      </c>
      <c r="I1040" s="102" t="s">
        <v>236</v>
      </c>
      <c r="J1040" s="557"/>
      <c r="K1040" s="558"/>
      <c r="L1040" s="558"/>
      <c r="M1040" s="558"/>
      <c r="N1040" s="559"/>
    </row>
    <row r="1041" spans="2:14" ht="12.95" hidden="1" customHeight="1" x14ac:dyDescent="0.2">
      <c r="B1041" s="74" t="s">
        <v>1679</v>
      </c>
      <c r="C1041" s="75"/>
      <c r="D1041" s="75" t="s">
        <v>1730</v>
      </c>
      <c r="E1041" s="76" t="s">
        <v>1731</v>
      </c>
      <c r="F1041" s="88"/>
      <c r="G1041" s="77"/>
      <c r="H1041" s="103" t="s">
        <v>235</v>
      </c>
      <c r="I1041" s="102" t="s">
        <v>236</v>
      </c>
      <c r="J1041" s="557"/>
      <c r="K1041" s="558"/>
      <c r="L1041" s="558"/>
      <c r="M1041" s="558"/>
      <c r="N1041" s="559"/>
    </row>
    <row r="1042" spans="2:14" ht="12.95" hidden="1" customHeight="1" x14ac:dyDescent="0.2">
      <c r="B1042" s="74" t="s">
        <v>1679</v>
      </c>
      <c r="C1042" s="75"/>
      <c r="D1042" s="75" t="s">
        <v>1732</v>
      </c>
      <c r="E1042" s="76" t="s">
        <v>1733</v>
      </c>
      <c r="F1042" s="88"/>
      <c r="G1042" s="77"/>
      <c r="H1042" s="103" t="s">
        <v>235</v>
      </c>
      <c r="I1042" s="102" t="s">
        <v>236</v>
      </c>
      <c r="J1042" s="557"/>
      <c r="K1042" s="558"/>
      <c r="L1042" s="558"/>
      <c r="M1042" s="558"/>
      <c r="N1042" s="559"/>
    </row>
    <row r="1043" spans="2:14" ht="12.95" hidden="1" customHeight="1" x14ac:dyDescent="0.2">
      <c r="B1043" s="74" t="s">
        <v>1679</v>
      </c>
      <c r="C1043" s="75"/>
      <c r="D1043" s="75" t="s">
        <v>1734</v>
      </c>
      <c r="E1043" s="76" t="s">
        <v>1735</v>
      </c>
      <c r="F1043" s="88"/>
      <c r="G1043" s="77"/>
      <c r="H1043" s="103" t="s">
        <v>235</v>
      </c>
      <c r="I1043" s="102" t="s">
        <v>236</v>
      </c>
      <c r="J1043" s="557"/>
      <c r="K1043" s="558"/>
      <c r="L1043" s="558"/>
      <c r="M1043" s="558"/>
      <c r="N1043" s="559"/>
    </row>
    <row r="1044" spans="2:14" ht="12.95" hidden="1" customHeight="1" x14ac:dyDescent="0.2">
      <c r="B1044" s="74" t="s">
        <v>1679</v>
      </c>
      <c r="C1044" s="75"/>
      <c r="D1044" s="75" t="s">
        <v>1736</v>
      </c>
      <c r="E1044" s="76" t="s">
        <v>1737</v>
      </c>
      <c r="F1044" s="88"/>
      <c r="G1044" s="77"/>
      <c r="H1044" s="103" t="s">
        <v>235</v>
      </c>
      <c r="I1044" s="102" t="s">
        <v>236</v>
      </c>
      <c r="J1044" s="557"/>
      <c r="K1044" s="558"/>
      <c r="L1044" s="558"/>
      <c r="M1044" s="558"/>
      <c r="N1044" s="559"/>
    </row>
    <row r="1045" spans="2:14" ht="12.95" hidden="1" customHeight="1" x14ac:dyDescent="0.2">
      <c r="B1045" s="74" t="s">
        <v>1679</v>
      </c>
      <c r="C1045" s="75"/>
      <c r="D1045" s="75" t="s">
        <v>1738</v>
      </c>
      <c r="E1045" s="76" t="s">
        <v>1739</v>
      </c>
      <c r="F1045" s="88"/>
      <c r="G1045" s="77"/>
      <c r="H1045" s="103" t="s">
        <v>235</v>
      </c>
      <c r="I1045" s="102" t="s">
        <v>236</v>
      </c>
      <c r="J1045" s="557"/>
      <c r="K1045" s="558"/>
      <c r="L1045" s="558"/>
      <c r="M1045" s="558"/>
      <c r="N1045" s="559"/>
    </row>
    <row r="1046" spans="2:14" ht="12.95" hidden="1" customHeight="1" x14ac:dyDescent="0.2">
      <c r="B1046" s="74" t="s">
        <v>1679</v>
      </c>
      <c r="C1046" s="75"/>
      <c r="D1046" s="75" t="s">
        <v>1740</v>
      </c>
      <c r="E1046" s="76" t="s">
        <v>1741</v>
      </c>
      <c r="F1046" s="88"/>
      <c r="G1046" s="77"/>
      <c r="H1046" s="103" t="s">
        <v>235</v>
      </c>
      <c r="I1046" s="102" t="s">
        <v>236</v>
      </c>
      <c r="J1046" s="557"/>
      <c r="K1046" s="558"/>
      <c r="L1046" s="558"/>
      <c r="M1046" s="558"/>
      <c r="N1046" s="559"/>
    </row>
    <row r="1047" spans="2:14" ht="12.95" hidden="1" customHeight="1" x14ac:dyDescent="0.2">
      <c r="B1047" s="74" t="s">
        <v>1679</v>
      </c>
      <c r="C1047" s="75"/>
      <c r="D1047" s="75" t="s">
        <v>1742</v>
      </c>
      <c r="E1047" s="76" t="s">
        <v>1743</v>
      </c>
      <c r="F1047" s="88"/>
      <c r="G1047" s="77"/>
      <c r="H1047" s="103" t="s">
        <v>235</v>
      </c>
      <c r="I1047" s="102" t="s">
        <v>236</v>
      </c>
      <c r="J1047" s="557"/>
      <c r="K1047" s="558"/>
      <c r="L1047" s="558"/>
      <c r="M1047" s="558"/>
      <c r="N1047" s="559"/>
    </row>
    <row r="1048" spans="2:14" ht="12.95" hidden="1" customHeight="1" x14ac:dyDescent="0.2">
      <c r="B1048" s="74" t="s">
        <v>1679</v>
      </c>
      <c r="C1048" s="75"/>
      <c r="D1048" s="75" t="s">
        <v>1744</v>
      </c>
      <c r="E1048" s="76" t="s">
        <v>1745</v>
      </c>
      <c r="F1048" s="88"/>
      <c r="G1048" s="77"/>
      <c r="H1048" s="103" t="s">
        <v>235</v>
      </c>
      <c r="I1048" s="102" t="s">
        <v>236</v>
      </c>
      <c r="J1048" s="557"/>
      <c r="K1048" s="558"/>
      <c r="L1048" s="558"/>
      <c r="M1048" s="558"/>
      <c r="N1048" s="559"/>
    </row>
    <row r="1049" spans="2:14" ht="12.95" hidden="1" customHeight="1" x14ac:dyDescent="0.2">
      <c r="B1049" s="74" t="s">
        <v>1679</v>
      </c>
      <c r="C1049" s="75"/>
      <c r="D1049" s="75" t="s">
        <v>1746</v>
      </c>
      <c r="E1049" s="76" t="s">
        <v>1747</v>
      </c>
      <c r="F1049" s="88"/>
      <c r="G1049" s="77"/>
      <c r="H1049" s="103" t="s">
        <v>235</v>
      </c>
      <c r="I1049" s="102" t="s">
        <v>236</v>
      </c>
      <c r="J1049" s="557"/>
      <c r="K1049" s="558"/>
      <c r="L1049" s="558"/>
      <c r="M1049" s="558"/>
      <c r="N1049" s="559"/>
    </row>
    <row r="1050" spans="2:14" ht="12.95" hidden="1" customHeight="1" x14ac:dyDescent="0.2">
      <c r="B1050" s="74" t="s">
        <v>1679</v>
      </c>
      <c r="C1050" s="75"/>
      <c r="D1050" s="75" t="s">
        <v>1748</v>
      </c>
      <c r="E1050" s="76" t="s">
        <v>1749</v>
      </c>
      <c r="F1050" s="88"/>
      <c r="G1050" s="77"/>
      <c r="H1050" s="103" t="s">
        <v>235</v>
      </c>
      <c r="I1050" s="102" t="s">
        <v>236</v>
      </c>
      <c r="J1050" s="557"/>
      <c r="K1050" s="558"/>
      <c r="L1050" s="558"/>
      <c r="M1050" s="558"/>
      <c r="N1050" s="559"/>
    </row>
    <row r="1051" spans="2:14" ht="12.95" hidden="1" customHeight="1" x14ac:dyDescent="0.2">
      <c r="B1051" s="74" t="s">
        <v>1679</v>
      </c>
      <c r="C1051" s="75"/>
      <c r="D1051" s="75" t="s">
        <v>1750</v>
      </c>
      <c r="E1051" s="76" t="s">
        <v>1751</v>
      </c>
      <c r="F1051" s="88"/>
      <c r="G1051" s="77"/>
      <c r="H1051" s="103" t="s">
        <v>235</v>
      </c>
      <c r="I1051" s="102" t="s">
        <v>236</v>
      </c>
      <c r="J1051" s="557"/>
      <c r="K1051" s="558"/>
      <c r="L1051" s="558"/>
      <c r="M1051" s="558"/>
      <c r="N1051" s="559"/>
    </row>
    <row r="1052" spans="2:14" ht="12.95" hidden="1" customHeight="1" x14ac:dyDescent="0.2">
      <c r="B1052" s="74" t="s">
        <v>1679</v>
      </c>
      <c r="C1052" s="75"/>
      <c r="D1052" s="75" t="s">
        <v>1752</v>
      </c>
      <c r="E1052" s="76" t="s">
        <v>1753</v>
      </c>
      <c r="F1052" s="88"/>
      <c r="G1052" s="77"/>
      <c r="H1052" s="103" t="s">
        <v>235</v>
      </c>
      <c r="I1052" s="102" t="s">
        <v>236</v>
      </c>
      <c r="J1052" s="557"/>
      <c r="K1052" s="558"/>
      <c r="L1052" s="558"/>
      <c r="M1052" s="558"/>
      <c r="N1052" s="559"/>
    </row>
    <row r="1053" spans="2:14" ht="12.95" hidden="1" customHeight="1" x14ac:dyDescent="0.2">
      <c r="B1053" s="74" t="s">
        <v>1679</v>
      </c>
      <c r="C1053" s="75"/>
      <c r="D1053" s="75" t="s">
        <v>1754</v>
      </c>
      <c r="E1053" s="76" t="s">
        <v>1755</v>
      </c>
      <c r="F1053" s="88"/>
      <c r="G1053" s="77"/>
      <c r="H1053" s="103" t="s">
        <v>235</v>
      </c>
      <c r="I1053" s="102" t="s">
        <v>236</v>
      </c>
      <c r="J1053" s="557"/>
      <c r="K1053" s="558"/>
      <c r="L1053" s="558"/>
      <c r="M1053" s="558"/>
      <c r="N1053" s="559"/>
    </row>
    <row r="1054" spans="2:14" ht="12.95" hidden="1" customHeight="1" x14ac:dyDescent="0.2">
      <c r="B1054" s="74" t="s">
        <v>1679</v>
      </c>
      <c r="C1054" s="75"/>
      <c r="D1054" s="75" t="s">
        <v>1756</v>
      </c>
      <c r="E1054" s="76" t="s">
        <v>1757</v>
      </c>
      <c r="F1054" s="88"/>
      <c r="G1054" s="77"/>
      <c r="H1054" s="103" t="s">
        <v>235</v>
      </c>
      <c r="I1054" s="102" t="s">
        <v>236</v>
      </c>
      <c r="J1054" s="557"/>
      <c r="K1054" s="558"/>
      <c r="L1054" s="558"/>
      <c r="M1054" s="558"/>
      <c r="N1054" s="559"/>
    </row>
    <row r="1055" spans="2:14" ht="12.95" hidden="1" customHeight="1" x14ac:dyDescent="0.2">
      <c r="B1055" s="74" t="s">
        <v>1679</v>
      </c>
      <c r="C1055" s="75"/>
      <c r="D1055" s="75" t="s">
        <v>1758</v>
      </c>
      <c r="E1055" s="76" t="s">
        <v>1759</v>
      </c>
      <c r="F1055" s="88"/>
      <c r="G1055" s="77"/>
      <c r="H1055" s="103" t="s">
        <v>235</v>
      </c>
      <c r="I1055" s="102" t="s">
        <v>236</v>
      </c>
      <c r="J1055" s="557"/>
      <c r="K1055" s="558"/>
      <c r="L1055" s="558"/>
      <c r="M1055" s="558"/>
      <c r="N1055" s="559"/>
    </row>
    <row r="1056" spans="2:14" ht="12.95" hidden="1" customHeight="1" x14ac:dyDescent="0.2">
      <c r="B1056" s="74" t="s">
        <v>1679</v>
      </c>
      <c r="C1056" s="75"/>
      <c r="D1056" s="75" t="s">
        <v>1760</v>
      </c>
      <c r="E1056" s="76" t="s">
        <v>1761</v>
      </c>
      <c r="F1056" s="88"/>
      <c r="G1056" s="77"/>
      <c r="H1056" s="103" t="s">
        <v>235</v>
      </c>
      <c r="I1056" s="102" t="s">
        <v>236</v>
      </c>
      <c r="J1056" s="557"/>
      <c r="K1056" s="558"/>
      <c r="L1056" s="558"/>
      <c r="M1056" s="558"/>
      <c r="N1056" s="559"/>
    </row>
    <row r="1057" spans="2:14" ht="12.95" hidden="1" customHeight="1" x14ac:dyDescent="0.2">
      <c r="B1057" s="74" t="s">
        <v>1679</v>
      </c>
      <c r="C1057" s="75"/>
      <c r="D1057" s="75" t="s">
        <v>1762</v>
      </c>
      <c r="E1057" s="76" t="s">
        <v>1763</v>
      </c>
      <c r="F1057" s="88"/>
      <c r="G1057" s="77"/>
      <c r="H1057" s="103" t="s">
        <v>235</v>
      </c>
      <c r="I1057" s="102" t="s">
        <v>236</v>
      </c>
      <c r="J1057" s="557"/>
      <c r="K1057" s="558"/>
      <c r="L1057" s="558"/>
      <c r="M1057" s="558"/>
      <c r="N1057" s="559"/>
    </row>
    <row r="1058" spans="2:14" ht="12.95" hidden="1" customHeight="1" x14ac:dyDescent="0.2">
      <c r="B1058" s="74" t="s">
        <v>1679</v>
      </c>
      <c r="C1058" s="75"/>
      <c r="D1058" s="75" t="s">
        <v>1764</v>
      </c>
      <c r="E1058" s="76" t="s">
        <v>1765</v>
      </c>
      <c r="F1058" s="88"/>
      <c r="G1058" s="77"/>
      <c r="H1058" s="103" t="s">
        <v>235</v>
      </c>
      <c r="I1058" s="102" t="s">
        <v>236</v>
      </c>
      <c r="J1058" s="557"/>
      <c r="K1058" s="558"/>
      <c r="L1058" s="558"/>
      <c r="M1058" s="558"/>
      <c r="N1058" s="559"/>
    </row>
    <row r="1059" spans="2:14" ht="19.5" hidden="1" customHeight="1" x14ac:dyDescent="0.2">
      <c r="B1059" s="74" t="s">
        <v>1679</v>
      </c>
      <c r="C1059" s="75"/>
      <c r="D1059" s="75" t="s">
        <v>1766</v>
      </c>
      <c r="E1059" s="76" t="s">
        <v>1767</v>
      </c>
      <c r="F1059" s="88"/>
      <c r="G1059" s="77"/>
      <c r="H1059" s="103" t="s">
        <v>235</v>
      </c>
      <c r="I1059" s="102" t="s">
        <v>236</v>
      </c>
      <c r="J1059" s="557"/>
      <c r="K1059" s="558"/>
      <c r="L1059" s="558"/>
      <c r="M1059" s="558"/>
      <c r="N1059" s="559"/>
    </row>
    <row r="1060" spans="2:14" ht="19.5" hidden="1" customHeight="1" x14ac:dyDescent="0.2">
      <c r="B1060" s="74" t="s">
        <v>1679</v>
      </c>
      <c r="C1060" s="75"/>
      <c r="D1060" s="75" t="s">
        <v>1768</v>
      </c>
      <c r="E1060" s="76" t="s">
        <v>1769</v>
      </c>
      <c r="F1060" s="88"/>
      <c r="G1060" s="77"/>
      <c r="H1060" s="103" t="s">
        <v>235</v>
      </c>
      <c r="I1060" s="102" t="s">
        <v>236</v>
      </c>
      <c r="J1060" s="557"/>
      <c r="K1060" s="558"/>
      <c r="L1060" s="558"/>
      <c r="M1060" s="558"/>
      <c r="N1060" s="559"/>
    </row>
    <row r="1061" spans="2:14" ht="19.5" hidden="1" customHeight="1" x14ac:dyDescent="0.2">
      <c r="B1061" s="74" t="s">
        <v>1679</v>
      </c>
      <c r="C1061" s="75"/>
      <c r="D1061" s="75" t="s">
        <v>1770</v>
      </c>
      <c r="E1061" s="76" t="s">
        <v>1771</v>
      </c>
      <c r="F1061" s="88"/>
      <c r="G1061" s="77"/>
      <c r="H1061" s="103" t="s">
        <v>235</v>
      </c>
      <c r="I1061" s="102" t="s">
        <v>236</v>
      </c>
      <c r="J1061" s="557"/>
      <c r="K1061" s="558"/>
      <c r="L1061" s="558"/>
      <c r="M1061" s="558"/>
      <c r="N1061" s="559"/>
    </row>
    <row r="1062" spans="2:14" ht="12.95" hidden="1" customHeight="1" x14ac:dyDescent="0.2">
      <c r="B1062" s="74" t="s">
        <v>1679</v>
      </c>
      <c r="C1062" s="75"/>
      <c r="D1062" s="75" t="s">
        <v>1772</v>
      </c>
      <c r="E1062" s="76" t="s">
        <v>1773</v>
      </c>
      <c r="F1062" s="88"/>
      <c r="G1062" s="77"/>
      <c r="H1062" s="103" t="s">
        <v>235</v>
      </c>
      <c r="I1062" s="102" t="s">
        <v>236</v>
      </c>
      <c r="J1062" s="557"/>
      <c r="K1062" s="558"/>
      <c r="L1062" s="558"/>
      <c r="M1062" s="558"/>
      <c r="N1062" s="559"/>
    </row>
    <row r="1063" spans="2:14" ht="12.95" hidden="1" customHeight="1" x14ac:dyDescent="0.2">
      <c r="B1063" s="74" t="s">
        <v>1679</v>
      </c>
      <c r="C1063" s="75"/>
      <c r="D1063" s="75" t="s">
        <v>1774</v>
      </c>
      <c r="E1063" s="76" t="s">
        <v>1775</v>
      </c>
      <c r="F1063" s="88"/>
      <c r="G1063" s="77"/>
      <c r="H1063" s="103" t="s">
        <v>235</v>
      </c>
      <c r="I1063" s="102" t="s">
        <v>236</v>
      </c>
      <c r="J1063" s="557"/>
      <c r="K1063" s="558"/>
      <c r="L1063" s="558"/>
      <c r="M1063" s="558"/>
      <c r="N1063" s="559"/>
    </row>
    <row r="1064" spans="2:14" ht="12.95" hidden="1" customHeight="1" x14ac:dyDescent="0.2">
      <c r="B1064" s="74" t="s">
        <v>1679</v>
      </c>
      <c r="C1064" s="75"/>
      <c r="D1064" s="75" t="s">
        <v>1776</v>
      </c>
      <c r="E1064" s="76" t="s">
        <v>1777</v>
      </c>
      <c r="F1064" s="88"/>
      <c r="G1064" s="77"/>
      <c r="H1064" s="103" t="s">
        <v>235</v>
      </c>
      <c r="I1064" s="102" t="s">
        <v>236</v>
      </c>
      <c r="J1064" s="557"/>
      <c r="K1064" s="558"/>
      <c r="L1064" s="558"/>
      <c r="M1064" s="558"/>
      <c r="N1064" s="559"/>
    </row>
    <row r="1065" spans="2:14" ht="12.95" hidden="1" customHeight="1" x14ac:dyDescent="0.2">
      <c r="B1065" s="74" t="s">
        <v>1679</v>
      </c>
      <c r="C1065" s="75"/>
      <c r="D1065" s="75" t="s">
        <v>1778</v>
      </c>
      <c r="E1065" s="76" t="s">
        <v>1779</v>
      </c>
      <c r="F1065" s="88"/>
      <c r="G1065" s="77"/>
      <c r="H1065" s="103" t="s">
        <v>235</v>
      </c>
      <c r="I1065" s="102" t="s">
        <v>236</v>
      </c>
      <c r="J1065" s="557"/>
      <c r="K1065" s="558"/>
      <c r="L1065" s="558"/>
      <c r="M1065" s="558"/>
      <c r="N1065" s="559"/>
    </row>
    <row r="1066" spans="2:14" ht="12.95" hidden="1" customHeight="1" x14ac:dyDescent="0.2">
      <c r="B1066" s="74" t="s">
        <v>1679</v>
      </c>
      <c r="C1066" s="75"/>
      <c r="D1066" s="75" t="s">
        <v>1780</v>
      </c>
      <c r="E1066" s="76" t="s">
        <v>1781</v>
      </c>
      <c r="F1066" s="88"/>
      <c r="G1066" s="77"/>
      <c r="H1066" s="103" t="s">
        <v>235</v>
      </c>
      <c r="I1066" s="102" t="s">
        <v>236</v>
      </c>
      <c r="J1066" s="557"/>
      <c r="K1066" s="558"/>
      <c r="L1066" s="558"/>
      <c r="M1066" s="558"/>
      <c r="N1066" s="559"/>
    </row>
    <row r="1067" spans="2:14" ht="12.95" hidden="1" customHeight="1" x14ac:dyDescent="0.2">
      <c r="B1067" s="74" t="s">
        <v>1679</v>
      </c>
      <c r="C1067" s="75"/>
      <c r="D1067" s="75" t="s">
        <v>1782</v>
      </c>
      <c r="E1067" s="76" t="s">
        <v>1783</v>
      </c>
      <c r="F1067" s="88"/>
      <c r="G1067" s="77"/>
      <c r="H1067" s="103" t="s">
        <v>235</v>
      </c>
      <c r="I1067" s="102" t="s">
        <v>236</v>
      </c>
      <c r="J1067" s="557"/>
      <c r="K1067" s="558"/>
      <c r="L1067" s="558"/>
      <c r="M1067" s="558"/>
      <c r="N1067" s="559"/>
    </row>
    <row r="1068" spans="2:14" ht="12.95" hidden="1" customHeight="1" x14ac:dyDescent="0.2">
      <c r="B1068" s="74" t="s">
        <v>1679</v>
      </c>
      <c r="C1068" s="75"/>
      <c r="D1068" s="75" t="s">
        <v>1784</v>
      </c>
      <c r="E1068" s="76" t="s">
        <v>1785</v>
      </c>
      <c r="F1068" s="88"/>
      <c r="G1068" s="77"/>
      <c r="H1068" s="103" t="s">
        <v>235</v>
      </c>
      <c r="I1068" s="102" t="s">
        <v>236</v>
      </c>
      <c r="J1068" s="557"/>
      <c r="K1068" s="558"/>
      <c r="L1068" s="558"/>
      <c r="M1068" s="558"/>
      <c r="N1068" s="559"/>
    </row>
    <row r="1069" spans="2:14" ht="12.95" hidden="1" customHeight="1" x14ac:dyDescent="0.2">
      <c r="B1069" s="74" t="s">
        <v>1679</v>
      </c>
      <c r="C1069" s="75"/>
      <c r="D1069" s="75" t="s">
        <v>1786</v>
      </c>
      <c r="E1069" s="76" t="s">
        <v>1787</v>
      </c>
      <c r="F1069" s="88"/>
      <c r="G1069" s="77"/>
      <c r="H1069" s="103" t="s">
        <v>235</v>
      </c>
      <c r="I1069" s="102" t="s">
        <v>236</v>
      </c>
      <c r="J1069" s="557"/>
      <c r="K1069" s="558"/>
      <c r="L1069" s="558"/>
      <c r="M1069" s="558"/>
      <c r="N1069" s="559"/>
    </row>
    <row r="1070" spans="2:14" ht="12.95" hidden="1" customHeight="1" x14ac:dyDescent="0.2">
      <c r="B1070" s="74" t="s">
        <v>1679</v>
      </c>
      <c r="C1070" s="75"/>
      <c r="D1070" s="75" t="s">
        <v>1788</v>
      </c>
      <c r="E1070" s="76" t="s">
        <v>1789</v>
      </c>
      <c r="F1070" s="88"/>
      <c r="G1070" s="77"/>
      <c r="H1070" s="103" t="s">
        <v>235</v>
      </c>
      <c r="I1070" s="102" t="s">
        <v>236</v>
      </c>
      <c r="J1070" s="557"/>
      <c r="K1070" s="558"/>
      <c r="L1070" s="558"/>
      <c r="M1070" s="558"/>
      <c r="N1070" s="559"/>
    </row>
    <row r="1071" spans="2:14" ht="12.95" hidden="1" customHeight="1" x14ac:dyDescent="0.2">
      <c r="B1071" s="74" t="s">
        <v>1679</v>
      </c>
      <c r="C1071" s="75"/>
      <c r="D1071" s="75" t="s">
        <v>1790</v>
      </c>
      <c r="E1071" s="76" t="s">
        <v>1791</v>
      </c>
      <c r="F1071" s="88"/>
      <c r="G1071" s="77"/>
      <c r="H1071" s="103" t="s">
        <v>235</v>
      </c>
      <c r="I1071" s="102" t="s">
        <v>236</v>
      </c>
      <c r="J1071" s="557"/>
      <c r="K1071" s="558"/>
      <c r="L1071" s="558"/>
      <c r="M1071" s="558"/>
      <c r="N1071" s="559"/>
    </row>
    <row r="1072" spans="2:14" ht="12.95" hidden="1" customHeight="1" x14ac:dyDescent="0.2">
      <c r="B1072" s="74" t="s">
        <v>1679</v>
      </c>
      <c r="C1072" s="75"/>
      <c r="D1072" s="75" t="s">
        <v>1792</v>
      </c>
      <c r="E1072" s="76" t="s">
        <v>1793</v>
      </c>
      <c r="F1072" s="88"/>
      <c r="G1072" s="77"/>
      <c r="H1072" s="103" t="s">
        <v>235</v>
      </c>
      <c r="I1072" s="102" t="s">
        <v>236</v>
      </c>
      <c r="J1072" s="557"/>
      <c r="K1072" s="558"/>
      <c r="L1072" s="558"/>
      <c r="M1072" s="558"/>
      <c r="N1072" s="559"/>
    </row>
    <row r="1073" spans="2:14" ht="12.95" hidden="1" customHeight="1" x14ac:dyDescent="0.2">
      <c r="B1073" s="74" t="s">
        <v>1679</v>
      </c>
      <c r="C1073" s="75"/>
      <c r="D1073" s="75" t="s">
        <v>1794</v>
      </c>
      <c r="E1073" s="76" t="s">
        <v>1795</v>
      </c>
      <c r="F1073" s="88"/>
      <c r="G1073" s="77"/>
      <c r="H1073" s="103" t="s">
        <v>235</v>
      </c>
      <c r="I1073" s="102" t="s">
        <v>236</v>
      </c>
      <c r="J1073" s="557"/>
      <c r="K1073" s="558"/>
      <c r="L1073" s="558"/>
      <c r="M1073" s="558"/>
      <c r="N1073" s="559"/>
    </row>
    <row r="1074" spans="2:14" ht="12.95" hidden="1" customHeight="1" x14ac:dyDescent="0.2">
      <c r="B1074" s="74" t="s">
        <v>1679</v>
      </c>
      <c r="C1074" s="75"/>
      <c r="D1074" s="75" t="s">
        <v>1796</v>
      </c>
      <c r="E1074" s="76" t="s">
        <v>1797</v>
      </c>
      <c r="F1074" s="88"/>
      <c r="G1074" s="77"/>
      <c r="H1074" s="103" t="s">
        <v>235</v>
      </c>
      <c r="I1074" s="102" t="s">
        <v>236</v>
      </c>
      <c r="J1074" s="557"/>
      <c r="K1074" s="558"/>
      <c r="L1074" s="558"/>
      <c r="M1074" s="558"/>
      <c r="N1074" s="559"/>
    </row>
    <row r="1075" spans="2:14" ht="12.95" hidden="1" customHeight="1" x14ac:dyDescent="0.2">
      <c r="B1075" s="74" t="s">
        <v>1679</v>
      </c>
      <c r="C1075" s="75"/>
      <c r="D1075" s="75" t="s">
        <v>1798</v>
      </c>
      <c r="E1075" s="76" t="s">
        <v>1799</v>
      </c>
      <c r="F1075" s="88"/>
      <c r="G1075" s="77"/>
      <c r="H1075" s="103" t="s">
        <v>235</v>
      </c>
      <c r="I1075" s="102" t="s">
        <v>236</v>
      </c>
      <c r="J1075" s="557"/>
      <c r="K1075" s="558"/>
      <c r="L1075" s="558"/>
      <c r="M1075" s="558"/>
      <c r="N1075" s="559"/>
    </row>
    <row r="1076" spans="2:14" ht="12.95" hidden="1" customHeight="1" x14ac:dyDescent="0.2">
      <c r="B1076" s="74" t="s">
        <v>1679</v>
      </c>
      <c r="C1076" s="75"/>
      <c r="D1076" s="75" t="s">
        <v>1800</v>
      </c>
      <c r="E1076" s="76" t="s">
        <v>1801</v>
      </c>
      <c r="F1076" s="88"/>
      <c r="G1076" s="77"/>
      <c r="H1076" s="103" t="s">
        <v>235</v>
      </c>
      <c r="I1076" s="102" t="s">
        <v>236</v>
      </c>
      <c r="J1076" s="557"/>
      <c r="K1076" s="558"/>
      <c r="L1076" s="558"/>
      <c r="M1076" s="558"/>
      <c r="N1076" s="559"/>
    </row>
    <row r="1077" spans="2:14" ht="12.95" hidden="1" customHeight="1" x14ac:dyDescent="0.2">
      <c r="B1077" s="74" t="s">
        <v>1679</v>
      </c>
      <c r="C1077" s="75"/>
      <c r="D1077" s="75" t="s">
        <v>1802</v>
      </c>
      <c r="E1077" s="76" t="s">
        <v>1803</v>
      </c>
      <c r="F1077" s="88"/>
      <c r="G1077" s="77"/>
      <c r="H1077" s="103" t="s">
        <v>235</v>
      </c>
      <c r="I1077" s="102" t="s">
        <v>236</v>
      </c>
      <c r="J1077" s="557"/>
      <c r="K1077" s="558"/>
      <c r="L1077" s="558"/>
      <c r="M1077" s="558"/>
      <c r="N1077" s="559"/>
    </row>
    <row r="1078" spans="2:14" ht="12.95" hidden="1" customHeight="1" x14ac:dyDescent="0.2">
      <c r="B1078" s="74" t="s">
        <v>1679</v>
      </c>
      <c r="C1078" s="75"/>
      <c r="D1078" s="75" t="s">
        <v>1804</v>
      </c>
      <c r="E1078" s="76" t="s">
        <v>1805</v>
      </c>
      <c r="F1078" s="88"/>
      <c r="G1078" s="77"/>
      <c r="H1078" s="103" t="s">
        <v>235</v>
      </c>
      <c r="I1078" s="102" t="s">
        <v>236</v>
      </c>
      <c r="J1078" s="557"/>
      <c r="K1078" s="558"/>
      <c r="L1078" s="558"/>
      <c r="M1078" s="558"/>
      <c r="N1078" s="559"/>
    </row>
    <row r="1079" spans="2:14" ht="12.95" hidden="1" customHeight="1" x14ac:dyDescent="0.2">
      <c r="B1079" s="74" t="s">
        <v>1679</v>
      </c>
      <c r="C1079" s="75"/>
      <c r="D1079" s="75" t="s">
        <v>1806</v>
      </c>
      <c r="E1079" s="76" t="s">
        <v>1807</v>
      </c>
      <c r="F1079" s="88"/>
      <c r="G1079" s="77"/>
      <c r="H1079" s="103" t="s">
        <v>235</v>
      </c>
      <c r="I1079" s="102" t="s">
        <v>236</v>
      </c>
      <c r="J1079" s="557"/>
      <c r="K1079" s="558"/>
      <c r="L1079" s="558"/>
      <c r="M1079" s="558"/>
      <c r="N1079" s="559"/>
    </row>
    <row r="1080" spans="2:14" ht="12.95" hidden="1" customHeight="1" x14ac:dyDescent="0.2">
      <c r="B1080" s="74" t="s">
        <v>1679</v>
      </c>
      <c r="C1080" s="75"/>
      <c r="D1080" s="75" t="s">
        <v>1808</v>
      </c>
      <c r="E1080" s="76" t="s">
        <v>1809</v>
      </c>
      <c r="F1080" s="88"/>
      <c r="G1080" s="77"/>
      <c r="H1080" s="103" t="s">
        <v>235</v>
      </c>
      <c r="I1080" s="102" t="s">
        <v>236</v>
      </c>
      <c r="J1080" s="557"/>
      <c r="K1080" s="558"/>
      <c r="L1080" s="558"/>
      <c r="M1080" s="558"/>
      <c r="N1080" s="559"/>
    </row>
    <row r="1081" spans="2:14" ht="12.95" hidden="1" customHeight="1" x14ac:dyDescent="0.2">
      <c r="B1081" s="74" t="s">
        <v>1679</v>
      </c>
      <c r="C1081" s="75"/>
      <c r="D1081" s="75" t="s">
        <v>1810</v>
      </c>
      <c r="E1081" s="76" t="s">
        <v>1811</v>
      </c>
      <c r="F1081" s="88"/>
      <c r="G1081" s="77"/>
      <c r="H1081" s="103" t="s">
        <v>235</v>
      </c>
      <c r="I1081" s="102" t="s">
        <v>236</v>
      </c>
      <c r="J1081" s="557"/>
      <c r="K1081" s="558"/>
      <c r="L1081" s="558"/>
      <c r="M1081" s="558"/>
      <c r="N1081" s="559"/>
    </row>
    <row r="1082" spans="2:14" ht="12.95" hidden="1" customHeight="1" x14ac:dyDescent="0.2">
      <c r="B1082" s="74" t="s">
        <v>1679</v>
      </c>
      <c r="C1082" s="75"/>
      <c r="D1082" s="75" t="s">
        <v>1812</v>
      </c>
      <c r="E1082" s="76" t="s">
        <v>1813</v>
      </c>
      <c r="F1082" s="88"/>
      <c r="G1082" s="77"/>
      <c r="H1082" s="103" t="s">
        <v>235</v>
      </c>
      <c r="I1082" s="102" t="s">
        <v>236</v>
      </c>
      <c r="J1082" s="557"/>
      <c r="K1082" s="558"/>
      <c r="L1082" s="558"/>
      <c r="M1082" s="558"/>
      <c r="N1082" s="559"/>
    </row>
    <row r="1083" spans="2:14" ht="12.95" hidden="1" customHeight="1" x14ac:dyDescent="0.2">
      <c r="B1083" s="74" t="s">
        <v>1679</v>
      </c>
      <c r="C1083" s="75"/>
      <c r="D1083" s="75" t="s">
        <v>1814</v>
      </c>
      <c r="E1083" s="76" t="s">
        <v>1815</v>
      </c>
      <c r="F1083" s="88"/>
      <c r="G1083" s="77"/>
      <c r="H1083" s="103" t="s">
        <v>235</v>
      </c>
      <c r="I1083" s="102" t="s">
        <v>236</v>
      </c>
      <c r="J1083" s="557"/>
      <c r="K1083" s="558"/>
      <c r="L1083" s="558"/>
      <c r="M1083" s="558"/>
      <c r="N1083" s="559"/>
    </row>
    <row r="1084" spans="2:14" ht="12.95" hidden="1" customHeight="1" x14ac:dyDescent="0.2">
      <c r="B1084" s="74" t="s">
        <v>1679</v>
      </c>
      <c r="C1084" s="75"/>
      <c r="D1084" s="75" t="s">
        <v>1816</v>
      </c>
      <c r="E1084" s="76" t="s">
        <v>1817</v>
      </c>
      <c r="F1084" s="88"/>
      <c r="G1084" s="77"/>
      <c r="H1084" s="103" t="s">
        <v>235</v>
      </c>
      <c r="I1084" s="102" t="s">
        <v>236</v>
      </c>
      <c r="J1084" s="557"/>
      <c r="K1084" s="558"/>
      <c r="L1084" s="558"/>
      <c r="M1084" s="558"/>
      <c r="N1084" s="559"/>
    </row>
    <row r="1085" spans="2:14" ht="12.95" hidden="1" customHeight="1" x14ac:dyDescent="0.2">
      <c r="B1085" s="74" t="s">
        <v>1679</v>
      </c>
      <c r="C1085" s="75"/>
      <c r="D1085" s="75" t="s">
        <v>1818</v>
      </c>
      <c r="E1085" s="76" t="s">
        <v>1819</v>
      </c>
      <c r="F1085" s="88"/>
      <c r="G1085" s="77"/>
      <c r="H1085" s="103" t="s">
        <v>235</v>
      </c>
      <c r="I1085" s="102" t="s">
        <v>236</v>
      </c>
      <c r="J1085" s="557"/>
      <c r="K1085" s="558"/>
      <c r="L1085" s="558"/>
      <c r="M1085" s="558"/>
      <c r="N1085" s="559"/>
    </row>
    <row r="1086" spans="2:14" ht="12.95" hidden="1" customHeight="1" x14ac:dyDescent="0.2">
      <c r="B1086" s="74" t="s">
        <v>1679</v>
      </c>
      <c r="C1086" s="75"/>
      <c r="D1086" s="75" t="s">
        <v>1820</v>
      </c>
      <c r="E1086" s="76" t="s">
        <v>1821</v>
      </c>
      <c r="F1086" s="88"/>
      <c r="G1086" s="77"/>
      <c r="H1086" s="103" t="s">
        <v>235</v>
      </c>
      <c r="I1086" s="102" t="s">
        <v>236</v>
      </c>
      <c r="J1086" s="557"/>
      <c r="K1086" s="558"/>
      <c r="L1086" s="558"/>
      <c r="M1086" s="558"/>
      <c r="N1086" s="559"/>
    </row>
    <row r="1087" spans="2:14" ht="12.95" hidden="1" customHeight="1" x14ac:dyDescent="0.2">
      <c r="B1087" s="74" t="s">
        <v>1679</v>
      </c>
      <c r="C1087" s="75"/>
      <c r="D1087" s="75" t="s">
        <v>1822</v>
      </c>
      <c r="E1087" s="76" t="s">
        <v>1823</v>
      </c>
      <c r="F1087" s="88"/>
      <c r="G1087" s="77"/>
      <c r="H1087" s="103" t="s">
        <v>235</v>
      </c>
      <c r="I1087" s="102" t="s">
        <v>236</v>
      </c>
      <c r="J1087" s="557"/>
      <c r="K1087" s="558"/>
      <c r="L1087" s="558"/>
      <c r="M1087" s="558"/>
      <c r="N1087" s="559"/>
    </row>
    <row r="1088" spans="2:14" ht="12.95" hidden="1" customHeight="1" x14ac:dyDescent="0.2">
      <c r="B1088" s="74" t="s">
        <v>1679</v>
      </c>
      <c r="C1088" s="75"/>
      <c r="D1088" s="75" t="s">
        <v>1824</v>
      </c>
      <c r="E1088" s="76" t="s">
        <v>1825</v>
      </c>
      <c r="F1088" s="88"/>
      <c r="G1088" s="77"/>
      <c r="H1088" s="103" t="s">
        <v>235</v>
      </c>
      <c r="I1088" s="102" t="s">
        <v>236</v>
      </c>
      <c r="J1088" s="557"/>
      <c r="K1088" s="558"/>
      <c r="L1088" s="558"/>
      <c r="M1088" s="558"/>
      <c r="N1088" s="559"/>
    </row>
    <row r="1089" spans="2:14" ht="12.95" customHeight="1" x14ac:dyDescent="0.2">
      <c r="B1089" s="74" t="s">
        <v>1679</v>
      </c>
      <c r="C1089" s="75"/>
      <c r="D1089" s="75" t="s">
        <v>1826</v>
      </c>
      <c r="E1089" s="76" t="s">
        <v>1827</v>
      </c>
      <c r="F1089" s="88"/>
      <c r="G1089" s="77"/>
      <c r="H1089" s="103" t="s">
        <v>235</v>
      </c>
      <c r="I1089" s="102" t="s">
        <v>236</v>
      </c>
      <c r="J1089" s="557"/>
      <c r="K1089" s="558"/>
      <c r="L1089" s="558"/>
      <c r="M1089" s="558"/>
      <c r="N1089" s="559"/>
    </row>
    <row r="1090" spans="2:14" ht="12.95" customHeight="1" x14ac:dyDescent="0.2">
      <c r="B1090" s="74" t="s">
        <v>1679</v>
      </c>
      <c r="C1090" s="75"/>
      <c r="D1090" s="75" t="s">
        <v>1828</v>
      </c>
      <c r="E1090" s="76" t="s">
        <v>1829</v>
      </c>
      <c r="F1090" s="88"/>
      <c r="G1090" s="77"/>
      <c r="H1090" s="103" t="s">
        <v>235</v>
      </c>
      <c r="I1090" s="102" t="s">
        <v>236</v>
      </c>
      <c r="J1090" s="557"/>
      <c r="K1090" s="558"/>
      <c r="L1090" s="558"/>
      <c r="M1090" s="558"/>
      <c r="N1090" s="559"/>
    </row>
    <row r="1091" spans="2:14" ht="12.95" customHeight="1" x14ac:dyDescent="0.2">
      <c r="B1091" s="74" t="s">
        <v>1679</v>
      </c>
      <c r="C1091" s="75"/>
      <c r="D1091" s="75" t="s">
        <v>1830</v>
      </c>
      <c r="E1091" s="76" t="s">
        <v>1831</v>
      </c>
      <c r="F1091" s="88"/>
      <c r="G1091" s="77"/>
      <c r="H1091" s="103" t="s">
        <v>235</v>
      </c>
      <c r="I1091" s="102" t="s">
        <v>236</v>
      </c>
      <c r="J1091" s="557"/>
      <c r="K1091" s="558"/>
      <c r="L1091" s="558"/>
      <c r="M1091" s="558"/>
      <c r="N1091" s="559"/>
    </row>
    <row r="1092" spans="2:14" ht="12.95" customHeight="1" x14ac:dyDescent="0.2">
      <c r="B1092" s="74" t="s">
        <v>1679</v>
      </c>
      <c r="C1092" s="75"/>
      <c r="D1092" s="75" t="s">
        <v>1832</v>
      </c>
      <c r="E1092" s="76" t="s">
        <v>1833</v>
      </c>
      <c r="F1092" s="88"/>
      <c r="G1092" s="77"/>
      <c r="H1092" s="103" t="s">
        <v>235</v>
      </c>
      <c r="I1092" s="102" t="s">
        <v>236</v>
      </c>
      <c r="J1092" s="557"/>
      <c r="K1092" s="558"/>
      <c r="L1092" s="558"/>
      <c r="M1092" s="558"/>
      <c r="N1092" s="559"/>
    </row>
    <row r="1093" spans="2:14" ht="12.95" customHeight="1" x14ac:dyDescent="0.2">
      <c r="B1093" s="74" t="s">
        <v>1679</v>
      </c>
      <c r="C1093" s="75"/>
      <c r="D1093" s="75" t="s">
        <v>1834</v>
      </c>
      <c r="E1093" s="76" t="s">
        <v>1835</v>
      </c>
      <c r="F1093" s="88"/>
      <c r="G1093" s="77"/>
      <c r="H1093" s="103" t="s">
        <v>235</v>
      </c>
      <c r="I1093" s="102" t="s">
        <v>236</v>
      </c>
      <c r="J1093" s="557"/>
      <c r="K1093" s="558"/>
      <c r="L1093" s="558"/>
      <c r="M1093" s="558"/>
      <c r="N1093" s="559"/>
    </row>
    <row r="1094" spans="2:14" ht="12.95" customHeight="1" x14ac:dyDescent="0.2">
      <c r="B1094" s="74" t="s">
        <v>1679</v>
      </c>
      <c r="C1094" s="75"/>
      <c r="D1094" s="75" t="s">
        <v>1836</v>
      </c>
      <c r="E1094" s="76" t="s">
        <v>1837</v>
      </c>
      <c r="F1094" s="88"/>
      <c r="G1094" s="77"/>
      <c r="H1094" s="103" t="s">
        <v>235</v>
      </c>
      <c r="I1094" s="102" t="s">
        <v>236</v>
      </c>
      <c r="J1094" s="557"/>
      <c r="K1094" s="558"/>
      <c r="L1094" s="558"/>
      <c r="M1094" s="558"/>
      <c r="N1094" s="559"/>
    </row>
    <row r="1095" spans="2:14" ht="12.95" customHeight="1" x14ac:dyDescent="0.2">
      <c r="B1095" s="74" t="s">
        <v>1679</v>
      </c>
      <c r="C1095" s="75"/>
      <c r="D1095" s="75" t="s">
        <v>1838</v>
      </c>
      <c r="E1095" s="76" t="s">
        <v>1839</v>
      </c>
      <c r="F1095" s="88"/>
      <c r="G1095" s="77"/>
      <c r="H1095" s="103" t="s">
        <v>235</v>
      </c>
      <c r="I1095" s="102" t="s">
        <v>236</v>
      </c>
      <c r="J1095" s="557"/>
      <c r="K1095" s="558"/>
      <c r="L1095" s="558"/>
      <c r="M1095" s="558"/>
      <c r="N1095" s="559"/>
    </row>
    <row r="1096" spans="2:14" ht="12.95" customHeight="1" x14ac:dyDescent="0.2">
      <c r="B1096" s="74" t="s">
        <v>1679</v>
      </c>
      <c r="C1096" s="75"/>
      <c r="D1096" s="75" t="s">
        <v>1840</v>
      </c>
      <c r="E1096" s="76" t="s">
        <v>1841</v>
      </c>
      <c r="F1096" s="88"/>
      <c r="G1096" s="77"/>
      <c r="H1096" s="103" t="s">
        <v>235</v>
      </c>
      <c r="I1096" s="102" t="s">
        <v>236</v>
      </c>
      <c r="J1096" s="557"/>
      <c r="K1096" s="558"/>
      <c r="L1096" s="558"/>
      <c r="M1096" s="558"/>
      <c r="N1096" s="559"/>
    </row>
    <row r="1097" spans="2:14" ht="12.95" customHeight="1" x14ac:dyDescent="0.2">
      <c r="B1097" s="74" t="s">
        <v>1679</v>
      </c>
      <c r="C1097" s="75"/>
      <c r="D1097" s="75" t="s">
        <v>1842</v>
      </c>
      <c r="E1097" s="76" t="s">
        <v>1843</v>
      </c>
      <c r="F1097" s="88"/>
      <c r="G1097" s="77"/>
      <c r="H1097" s="103" t="s">
        <v>235</v>
      </c>
      <c r="I1097" s="102" t="s">
        <v>236</v>
      </c>
      <c r="J1097" s="557"/>
      <c r="K1097" s="558"/>
      <c r="L1097" s="558"/>
      <c r="M1097" s="558"/>
      <c r="N1097" s="559"/>
    </row>
    <row r="1098" spans="2:14" ht="12.95" customHeight="1" x14ac:dyDescent="0.2">
      <c r="B1098" s="74" t="s">
        <v>1679</v>
      </c>
      <c r="C1098" s="75"/>
      <c r="D1098" s="75" t="s">
        <v>1844</v>
      </c>
      <c r="E1098" s="76" t="s">
        <v>1845</v>
      </c>
      <c r="F1098" s="88"/>
      <c r="G1098" s="77"/>
      <c r="H1098" s="103" t="s">
        <v>235</v>
      </c>
      <c r="I1098" s="102" t="s">
        <v>236</v>
      </c>
      <c r="J1098" s="557"/>
      <c r="K1098" s="558"/>
      <c r="L1098" s="558"/>
      <c r="M1098" s="558"/>
      <c r="N1098" s="559"/>
    </row>
    <row r="1099" spans="2:14" ht="12.95" customHeight="1" x14ac:dyDescent="0.2">
      <c r="B1099" s="74" t="s">
        <v>1679</v>
      </c>
      <c r="C1099" s="75"/>
      <c r="D1099" s="75" t="s">
        <v>1846</v>
      </c>
      <c r="E1099" s="76" t="s">
        <v>1847</v>
      </c>
      <c r="F1099" s="88"/>
      <c r="G1099" s="77"/>
      <c r="H1099" s="103" t="s">
        <v>235</v>
      </c>
      <c r="I1099" s="102" t="s">
        <v>236</v>
      </c>
      <c r="J1099" s="557"/>
      <c r="K1099" s="558"/>
      <c r="L1099" s="558"/>
      <c r="M1099" s="558"/>
      <c r="N1099" s="559"/>
    </row>
    <row r="1100" spans="2:14" ht="12.95" customHeight="1" x14ac:dyDescent="0.2">
      <c r="B1100" s="74" t="s">
        <v>1679</v>
      </c>
      <c r="C1100" s="75"/>
      <c r="D1100" s="75" t="s">
        <v>1848</v>
      </c>
      <c r="E1100" s="76" t="s">
        <v>1849</v>
      </c>
      <c r="F1100" s="88"/>
      <c r="G1100" s="77"/>
      <c r="H1100" s="103" t="s">
        <v>235</v>
      </c>
      <c r="I1100" s="102" t="s">
        <v>236</v>
      </c>
      <c r="J1100" s="557"/>
      <c r="K1100" s="558"/>
      <c r="L1100" s="558"/>
      <c r="M1100" s="558"/>
      <c r="N1100" s="559"/>
    </row>
    <row r="1101" spans="2:14" ht="12.95" customHeight="1" x14ac:dyDescent="0.2">
      <c r="B1101" s="74" t="s">
        <v>1679</v>
      </c>
      <c r="C1101" s="75"/>
      <c r="D1101" s="75" t="s">
        <v>1850</v>
      </c>
      <c r="E1101" s="76" t="s">
        <v>1851</v>
      </c>
      <c r="F1101" s="88"/>
      <c r="G1101" s="77"/>
      <c r="H1101" s="103" t="s">
        <v>235</v>
      </c>
      <c r="I1101" s="102" t="s">
        <v>236</v>
      </c>
      <c r="J1101" s="557"/>
      <c r="K1101" s="558"/>
      <c r="L1101" s="558"/>
      <c r="M1101" s="558"/>
      <c r="N1101" s="559"/>
    </row>
    <row r="1102" spans="2:14" ht="12.95" customHeight="1" x14ac:dyDescent="0.2">
      <c r="B1102" s="74" t="s">
        <v>1679</v>
      </c>
      <c r="C1102" s="75"/>
      <c r="D1102" s="75" t="s">
        <v>1852</v>
      </c>
      <c r="E1102" s="76" t="s">
        <v>1853</v>
      </c>
      <c r="F1102" s="88"/>
      <c r="G1102" s="77"/>
      <c r="H1102" s="103" t="s">
        <v>235</v>
      </c>
      <c r="I1102" s="102" t="s">
        <v>236</v>
      </c>
      <c r="J1102" s="557"/>
      <c r="K1102" s="558"/>
      <c r="L1102" s="558"/>
      <c r="M1102" s="558"/>
      <c r="N1102" s="559"/>
    </row>
    <row r="1103" spans="2:14" ht="12.95" customHeight="1" x14ac:dyDescent="0.2">
      <c r="B1103" s="74" t="s">
        <v>1679</v>
      </c>
      <c r="C1103" s="75"/>
      <c r="D1103" s="75" t="s">
        <v>1854</v>
      </c>
      <c r="E1103" s="76" t="s">
        <v>1855</v>
      </c>
      <c r="F1103" s="88"/>
      <c r="G1103" s="77"/>
      <c r="H1103" s="103" t="s">
        <v>235</v>
      </c>
      <c r="I1103" s="102" t="s">
        <v>236</v>
      </c>
      <c r="J1103" s="557"/>
      <c r="K1103" s="558"/>
      <c r="L1103" s="558"/>
      <c r="M1103" s="558"/>
      <c r="N1103" s="559"/>
    </row>
    <row r="1104" spans="2:14" ht="12.95" customHeight="1" x14ac:dyDescent="0.2">
      <c r="B1104" s="74" t="s">
        <v>1679</v>
      </c>
      <c r="C1104" s="75"/>
      <c r="D1104" s="75" t="s">
        <v>1856</v>
      </c>
      <c r="E1104" s="76" t="s">
        <v>1857</v>
      </c>
      <c r="F1104" s="88"/>
      <c r="G1104" s="77"/>
      <c r="H1104" s="103" t="s">
        <v>235</v>
      </c>
      <c r="I1104" s="102" t="s">
        <v>236</v>
      </c>
      <c r="J1104" s="557"/>
      <c r="K1104" s="558"/>
      <c r="L1104" s="558"/>
      <c r="M1104" s="558"/>
      <c r="N1104" s="559"/>
    </row>
    <row r="1105" spans="2:14" ht="12.95" customHeight="1" x14ac:dyDescent="0.2">
      <c r="B1105" s="74" t="s">
        <v>1679</v>
      </c>
      <c r="C1105" s="75"/>
      <c r="D1105" s="75" t="s">
        <v>1858</v>
      </c>
      <c r="E1105" s="76" t="s">
        <v>1859</v>
      </c>
      <c r="F1105" s="88"/>
      <c r="G1105" s="77"/>
      <c r="H1105" s="103" t="s">
        <v>235</v>
      </c>
      <c r="I1105" s="102" t="s">
        <v>236</v>
      </c>
      <c r="J1105" s="557"/>
      <c r="K1105" s="558"/>
      <c r="L1105" s="558"/>
      <c r="M1105" s="558"/>
      <c r="N1105" s="559"/>
    </row>
    <row r="1106" spans="2:14" ht="12.95" customHeight="1" x14ac:dyDescent="0.2">
      <c r="B1106" s="74" t="s">
        <v>1679</v>
      </c>
      <c r="C1106" s="75"/>
      <c r="D1106" s="75" t="s">
        <v>1860</v>
      </c>
      <c r="E1106" s="76" t="s">
        <v>1861</v>
      </c>
      <c r="F1106" s="88"/>
      <c r="G1106" s="77"/>
      <c r="H1106" s="103" t="s">
        <v>235</v>
      </c>
      <c r="I1106" s="102" t="s">
        <v>236</v>
      </c>
      <c r="J1106" s="557"/>
      <c r="K1106" s="558"/>
      <c r="L1106" s="558"/>
      <c r="M1106" s="558"/>
      <c r="N1106" s="559"/>
    </row>
    <row r="1107" spans="2:14" ht="12.95" customHeight="1" x14ac:dyDescent="0.2">
      <c r="B1107" s="74" t="s">
        <v>1679</v>
      </c>
      <c r="C1107" s="75"/>
      <c r="D1107" s="75" t="s">
        <v>1862</v>
      </c>
      <c r="E1107" s="76" t="s">
        <v>1863</v>
      </c>
      <c r="F1107" s="88"/>
      <c r="G1107" s="77"/>
      <c r="H1107" s="103" t="s">
        <v>235</v>
      </c>
      <c r="I1107" s="102" t="s">
        <v>236</v>
      </c>
      <c r="J1107" s="557"/>
      <c r="K1107" s="558"/>
      <c r="L1107" s="558"/>
      <c r="M1107" s="558"/>
      <c r="N1107" s="559"/>
    </row>
    <row r="1108" spans="2:14" ht="12.95" customHeight="1" x14ac:dyDescent="0.2">
      <c r="B1108" s="74" t="s">
        <v>1679</v>
      </c>
      <c r="C1108" s="75"/>
      <c r="D1108" s="75" t="s">
        <v>1864</v>
      </c>
      <c r="E1108" s="76" t="s">
        <v>1865</v>
      </c>
      <c r="F1108" s="88"/>
      <c r="G1108" s="77"/>
      <c r="H1108" s="103" t="s">
        <v>235</v>
      </c>
      <c r="I1108" s="102" t="s">
        <v>236</v>
      </c>
      <c r="J1108" s="557"/>
      <c r="K1108" s="558"/>
      <c r="L1108" s="558"/>
      <c r="M1108" s="558"/>
      <c r="N1108" s="559"/>
    </row>
    <row r="1109" spans="2:14" ht="12.95" customHeight="1" x14ac:dyDescent="0.2">
      <c r="B1109" s="74" t="s">
        <v>1679</v>
      </c>
      <c r="C1109" s="75"/>
      <c r="D1109" s="75" t="s">
        <v>1866</v>
      </c>
      <c r="E1109" s="76" t="s">
        <v>1867</v>
      </c>
      <c r="F1109" s="88"/>
      <c r="G1109" s="77"/>
      <c r="H1109" s="103" t="s">
        <v>235</v>
      </c>
      <c r="I1109" s="102" t="s">
        <v>236</v>
      </c>
      <c r="J1109" s="557"/>
      <c r="K1109" s="558"/>
      <c r="L1109" s="558"/>
      <c r="M1109" s="558"/>
      <c r="N1109" s="559"/>
    </row>
    <row r="1110" spans="2:14" ht="12.95" customHeight="1" x14ac:dyDescent="0.2">
      <c r="B1110" s="74" t="s">
        <v>1679</v>
      </c>
      <c r="C1110" s="75"/>
      <c r="D1110" s="75" t="s">
        <v>1868</v>
      </c>
      <c r="E1110" s="76" t="s">
        <v>1869</v>
      </c>
      <c r="F1110" s="88"/>
      <c r="G1110" s="77"/>
      <c r="H1110" s="103" t="s">
        <v>235</v>
      </c>
      <c r="I1110" s="102" t="s">
        <v>236</v>
      </c>
      <c r="J1110" s="557"/>
      <c r="K1110" s="558"/>
      <c r="L1110" s="558"/>
      <c r="M1110" s="558"/>
      <c r="N1110" s="559"/>
    </row>
    <row r="1111" spans="2:14" ht="12.95" customHeight="1" x14ac:dyDescent="0.2">
      <c r="B1111" s="74" t="s">
        <v>1679</v>
      </c>
      <c r="C1111" s="75"/>
      <c r="D1111" s="75" t="s">
        <v>1870</v>
      </c>
      <c r="E1111" s="76" t="s">
        <v>1871</v>
      </c>
      <c r="F1111" s="88"/>
      <c r="G1111" s="77"/>
      <c r="H1111" s="103" t="s">
        <v>235</v>
      </c>
      <c r="I1111" s="102" t="s">
        <v>236</v>
      </c>
      <c r="J1111" s="557"/>
      <c r="K1111" s="558"/>
      <c r="L1111" s="558"/>
      <c r="M1111" s="558"/>
      <c r="N1111" s="559"/>
    </row>
    <row r="1112" spans="2:14" ht="12.95" customHeight="1" x14ac:dyDescent="0.2">
      <c r="B1112" s="74" t="s">
        <v>1679</v>
      </c>
      <c r="C1112" s="75"/>
      <c r="D1112" s="75" t="s">
        <v>1872</v>
      </c>
      <c r="E1112" s="76" t="s">
        <v>1873</v>
      </c>
      <c r="F1112" s="88"/>
      <c r="G1112" s="77"/>
      <c r="H1112" s="103" t="s">
        <v>235</v>
      </c>
      <c r="I1112" s="102" t="s">
        <v>236</v>
      </c>
      <c r="J1112" s="557"/>
      <c r="K1112" s="558"/>
      <c r="L1112" s="558"/>
      <c r="M1112" s="558"/>
      <c r="N1112" s="559"/>
    </row>
    <row r="1113" spans="2:14" ht="12.95" customHeight="1" x14ac:dyDescent="0.2">
      <c r="B1113" s="74" t="s">
        <v>1679</v>
      </c>
      <c r="C1113" s="75"/>
      <c r="D1113" s="75" t="s">
        <v>1874</v>
      </c>
      <c r="E1113" s="76" t="s">
        <v>1875</v>
      </c>
      <c r="F1113" s="88"/>
      <c r="G1113" s="77"/>
      <c r="H1113" s="103" t="s">
        <v>235</v>
      </c>
      <c r="I1113" s="102" t="s">
        <v>236</v>
      </c>
      <c r="J1113" s="557"/>
      <c r="K1113" s="558"/>
      <c r="L1113" s="558"/>
      <c r="M1113" s="558"/>
      <c r="N1113" s="559"/>
    </row>
    <row r="1114" spans="2:14" ht="12.95" hidden="1" customHeight="1" x14ac:dyDescent="0.2">
      <c r="B1114" s="74" t="s">
        <v>1679</v>
      </c>
      <c r="C1114" s="75"/>
      <c r="D1114" s="75" t="s">
        <v>1876</v>
      </c>
      <c r="E1114" s="76" t="s">
        <v>1877</v>
      </c>
      <c r="F1114" s="88"/>
      <c r="G1114" s="77"/>
      <c r="H1114" s="75" t="s">
        <v>236</v>
      </c>
      <c r="I1114" s="102" t="s">
        <v>236</v>
      </c>
      <c r="J1114" s="557"/>
      <c r="K1114" s="558"/>
      <c r="L1114" s="558"/>
      <c r="M1114" s="558"/>
      <c r="N1114" s="559"/>
    </row>
    <row r="1115" spans="2:14" ht="12.95" hidden="1" customHeight="1" x14ac:dyDescent="0.2">
      <c r="B1115" s="74" t="s">
        <v>1679</v>
      </c>
      <c r="C1115" s="75"/>
      <c r="D1115" s="75" t="s">
        <v>1878</v>
      </c>
      <c r="E1115" s="76" t="s">
        <v>1879</v>
      </c>
      <c r="F1115" s="88"/>
      <c r="G1115" s="77"/>
      <c r="H1115" s="75" t="s">
        <v>236</v>
      </c>
      <c r="I1115" s="102" t="s">
        <v>236</v>
      </c>
      <c r="J1115" s="557"/>
      <c r="K1115" s="558"/>
      <c r="L1115" s="558"/>
      <c r="M1115" s="558"/>
      <c r="N1115" s="559"/>
    </row>
    <row r="1116" spans="2:14" ht="12.95" hidden="1" customHeight="1" x14ac:dyDescent="0.2">
      <c r="B1116" s="74" t="s">
        <v>1679</v>
      </c>
      <c r="C1116" s="75"/>
      <c r="D1116" s="75" t="s">
        <v>1880</v>
      </c>
      <c r="E1116" s="76" t="s">
        <v>1881</v>
      </c>
      <c r="F1116" s="88"/>
      <c r="G1116" s="77"/>
      <c r="H1116" s="75" t="s">
        <v>236</v>
      </c>
      <c r="I1116" s="102" t="s">
        <v>236</v>
      </c>
      <c r="J1116" s="557"/>
      <c r="K1116" s="558"/>
      <c r="L1116" s="558"/>
      <c r="M1116" s="558"/>
      <c r="N1116" s="559"/>
    </row>
    <row r="1117" spans="2:14" ht="12.95" hidden="1" customHeight="1" x14ac:dyDescent="0.2">
      <c r="B1117" s="74" t="s">
        <v>1679</v>
      </c>
      <c r="C1117" s="75"/>
      <c r="D1117" s="75" t="s">
        <v>1882</v>
      </c>
      <c r="E1117" s="76" t="s">
        <v>1883</v>
      </c>
      <c r="F1117" s="88"/>
      <c r="G1117" s="77"/>
      <c r="H1117" s="75" t="s">
        <v>236</v>
      </c>
      <c r="I1117" s="102" t="s">
        <v>236</v>
      </c>
      <c r="J1117" s="557"/>
      <c r="K1117" s="558"/>
      <c r="L1117" s="558"/>
      <c r="M1117" s="558"/>
      <c r="N1117" s="559"/>
    </row>
    <row r="1118" spans="2:14" ht="12.95" hidden="1" customHeight="1" x14ac:dyDescent="0.2">
      <c r="B1118" s="74" t="s">
        <v>1679</v>
      </c>
      <c r="C1118" s="75"/>
      <c r="D1118" s="75" t="s">
        <v>1884</v>
      </c>
      <c r="E1118" s="76" t="s">
        <v>1885</v>
      </c>
      <c r="F1118" s="88"/>
      <c r="G1118" s="77"/>
      <c r="H1118" s="75" t="s">
        <v>236</v>
      </c>
      <c r="I1118" s="102" t="s">
        <v>236</v>
      </c>
      <c r="J1118" s="557"/>
      <c r="K1118" s="558"/>
      <c r="L1118" s="558"/>
      <c r="M1118" s="558"/>
      <c r="N1118" s="559"/>
    </row>
    <row r="1119" spans="2:14" ht="12.95" hidden="1" customHeight="1" x14ac:dyDescent="0.2">
      <c r="B1119" s="74" t="s">
        <v>1679</v>
      </c>
      <c r="C1119" s="75"/>
      <c r="D1119" s="75" t="s">
        <v>1886</v>
      </c>
      <c r="E1119" s="76" t="s">
        <v>1887</v>
      </c>
      <c r="F1119" s="88"/>
      <c r="G1119" s="77"/>
      <c r="H1119" s="75" t="s">
        <v>236</v>
      </c>
      <c r="I1119" s="102" t="s">
        <v>236</v>
      </c>
      <c r="J1119" s="557"/>
      <c r="K1119" s="558"/>
      <c r="L1119" s="558"/>
      <c r="M1119" s="558"/>
      <c r="N1119" s="559"/>
    </row>
    <row r="1120" spans="2:14" ht="12.95" hidden="1" customHeight="1" x14ac:dyDescent="0.2">
      <c r="B1120" s="74" t="s">
        <v>1679</v>
      </c>
      <c r="C1120" s="75"/>
      <c r="D1120" s="75" t="s">
        <v>1888</v>
      </c>
      <c r="E1120" s="76" t="s">
        <v>1889</v>
      </c>
      <c r="F1120" s="88"/>
      <c r="G1120" s="77"/>
      <c r="H1120" s="75" t="s">
        <v>236</v>
      </c>
      <c r="I1120" s="102" t="s">
        <v>236</v>
      </c>
      <c r="J1120" s="557"/>
      <c r="K1120" s="558"/>
      <c r="L1120" s="558"/>
      <c r="M1120" s="558"/>
      <c r="N1120" s="559"/>
    </row>
    <row r="1121" spans="2:14" ht="12.95" hidden="1" customHeight="1" x14ac:dyDescent="0.2">
      <c r="B1121" s="74" t="s">
        <v>1679</v>
      </c>
      <c r="C1121" s="75"/>
      <c r="D1121" s="75" t="s">
        <v>1890</v>
      </c>
      <c r="E1121" s="76" t="s">
        <v>1891</v>
      </c>
      <c r="F1121" s="88"/>
      <c r="G1121" s="77"/>
      <c r="H1121" s="75" t="s">
        <v>236</v>
      </c>
      <c r="I1121" s="102" t="s">
        <v>236</v>
      </c>
      <c r="J1121" s="557"/>
      <c r="K1121" s="558"/>
      <c r="L1121" s="558"/>
      <c r="M1121" s="558"/>
      <c r="N1121" s="559"/>
    </row>
    <row r="1122" spans="2:14" ht="12.95" hidden="1" customHeight="1" x14ac:dyDescent="0.2">
      <c r="B1122" s="74" t="s">
        <v>1679</v>
      </c>
      <c r="C1122" s="75"/>
      <c r="D1122" s="75" t="s">
        <v>1892</v>
      </c>
      <c r="E1122" s="76" t="s">
        <v>1893</v>
      </c>
      <c r="F1122" s="88"/>
      <c r="G1122" s="77"/>
      <c r="H1122" s="75" t="s">
        <v>236</v>
      </c>
      <c r="I1122" s="102" t="s">
        <v>236</v>
      </c>
      <c r="J1122" s="557"/>
      <c r="K1122" s="558"/>
      <c r="L1122" s="558"/>
      <c r="M1122" s="558"/>
      <c r="N1122" s="559"/>
    </row>
    <row r="1123" spans="2:14" ht="12.95" hidden="1" customHeight="1" x14ac:dyDescent="0.2">
      <c r="B1123" s="74" t="s">
        <v>1679</v>
      </c>
      <c r="C1123" s="75"/>
      <c r="D1123" s="75" t="s">
        <v>1894</v>
      </c>
      <c r="E1123" s="76" t="s">
        <v>1895</v>
      </c>
      <c r="F1123" s="88"/>
      <c r="G1123" s="77"/>
      <c r="H1123" s="75" t="s">
        <v>236</v>
      </c>
      <c r="I1123" s="102" t="s">
        <v>236</v>
      </c>
      <c r="J1123" s="557"/>
      <c r="K1123" s="558"/>
      <c r="L1123" s="558"/>
      <c r="M1123" s="558"/>
      <c r="N1123" s="559"/>
    </row>
    <row r="1124" spans="2:14" ht="12.95" hidden="1" customHeight="1" x14ac:dyDescent="0.2">
      <c r="B1124" s="74" t="s">
        <v>1679</v>
      </c>
      <c r="C1124" s="75"/>
      <c r="D1124" s="75" t="s">
        <v>1896</v>
      </c>
      <c r="E1124" s="76" t="s">
        <v>1897</v>
      </c>
      <c r="F1124" s="88"/>
      <c r="G1124" s="77"/>
      <c r="H1124" s="75" t="s">
        <v>236</v>
      </c>
      <c r="I1124" s="102" t="s">
        <v>236</v>
      </c>
      <c r="J1124" s="557"/>
      <c r="K1124" s="558"/>
      <c r="L1124" s="558"/>
      <c r="M1124" s="558"/>
      <c r="N1124" s="559"/>
    </row>
    <row r="1125" spans="2:14" ht="12.95" hidden="1" customHeight="1" x14ac:dyDescent="0.2">
      <c r="B1125" s="74" t="s">
        <v>1679</v>
      </c>
      <c r="C1125" s="75"/>
      <c r="D1125" s="75" t="s">
        <v>1898</v>
      </c>
      <c r="E1125" s="76" t="s">
        <v>1899</v>
      </c>
      <c r="F1125" s="88"/>
      <c r="G1125" s="77"/>
      <c r="H1125" s="75" t="s">
        <v>236</v>
      </c>
      <c r="I1125" s="102" t="s">
        <v>236</v>
      </c>
      <c r="J1125" s="557"/>
      <c r="K1125" s="558"/>
      <c r="L1125" s="558"/>
      <c r="M1125" s="558"/>
      <c r="N1125" s="559"/>
    </row>
    <row r="1126" spans="2:14" ht="12.95" hidden="1" customHeight="1" x14ac:dyDescent="0.2">
      <c r="B1126" s="74" t="s">
        <v>1679</v>
      </c>
      <c r="C1126" s="75"/>
      <c r="D1126" s="75" t="s">
        <v>1900</v>
      </c>
      <c r="E1126" s="76" t="s">
        <v>1901</v>
      </c>
      <c r="F1126" s="88"/>
      <c r="G1126" s="77"/>
      <c r="H1126" s="75" t="s">
        <v>236</v>
      </c>
      <c r="I1126" s="102" t="s">
        <v>236</v>
      </c>
      <c r="J1126" s="557"/>
      <c r="K1126" s="558"/>
      <c r="L1126" s="558"/>
      <c r="M1126" s="558"/>
      <c r="N1126" s="559"/>
    </row>
    <row r="1127" spans="2:14" ht="12.95" hidden="1" customHeight="1" x14ac:dyDescent="0.2">
      <c r="B1127" s="74" t="s">
        <v>1679</v>
      </c>
      <c r="C1127" s="75"/>
      <c r="D1127" s="75" t="s">
        <v>1902</v>
      </c>
      <c r="E1127" s="76" t="s">
        <v>1903</v>
      </c>
      <c r="F1127" s="88"/>
      <c r="G1127" s="77"/>
      <c r="H1127" s="75" t="s">
        <v>236</v>
      </c>
      <c r="I1127" s="102" t="s">
        <v>236</v>
      </c>
      <c r="J1127" s="557"/>
      <c r="K1127" s="558"/>
      <c r="L1127" s="558"/>
      <c r="M1127" s="558"/>
      <c r="N1127" s="559"/>
    </row>
    <row r="1128" spans="2:14" ht="12.95" hidden="1" customHeight="1" x14ac:dyDescent="0.2">
      <c r="B1128" s="74" t="s">
        <v>1679</v>
      </c>
      <c r="C1128" s="75"/>
      <c r="D1128" s="75" t="s">
        <v>1904</v>
      </c>
      <c r="E1128" s="76" t="s">
        <v>1905</v>
      </c>
      <c r="F1128" s="88"/>
      <c r="G1128" s="77"/>
      <c r="H1128" s="75" t="s">
        <v>236</v>
      </c>
      <c r="I1128" s="102" t="s">
        <v>236</v>
      </c>
      <c r="J1128" s="557"/>
      <c r="K1128" s="558"/>
      <c r="L1128" s="558"/>
      <c r="M1128" s="558"/>
      <c r="N1128" s="559"/>
    </row>
    <row r="1129" spans="2:14" ht="12.95" hidden="1" customHeight="1" x14ac:dyDescent="0.2">
      <c r="B1129" s="74" t="s">
        <v>1679</v>
      </c>
      <c r="C1129" s="75"/>
      <c r="D1129" s="75" t="s">
        <v>1906</v>
      </c>
      <c r="E1129" s="76" t="s">
        <v>1907</v>
      </c>
      <c r="F1129" s="88"/>
      <c r="G1129" s="77"/>
      <c r="H1129" s="75" t="s">
        <v>236</v>
      </c>
      <c r="I1129" s="102" t="s">
        <v>236</v>
      </c>
      <c r="J1129" s="557"/>
      <c r="K1129" s="558"/>
      <c r="L1129" s="558"/>
      <c r="M1129" s="558"/>
      <c r="N1129" s="559"/>
    </row>
    <row r="1130" spans="2:14" ht="12.95" hidden="1" customHeight="1" x14ac:dyDescent="0.2">
      <c r="B1130" s="74" t="s">
        <v>1679</v>
      </c>
      <c r="C1130" s="75"/>
      <c r="D1130" s="75" t="s">
        <v>1908</v>
      </c>
      <c r="E1130" s="76" t="s">
        <v>1909</v>
      </c>
      <c r="F1130" s="88"/>
      <c r="G1130" s="77"/>
      <c r="H1130" s="75" t="s">
        <v>236</v>
      </c>
      <c r="I1130" s="102" t="s">
        <v>236</v>
      </c>
      <c r="J1130" s="557"/>
      <c r="K1130" s="558"/>
      <c r="L1130" s="558"/>
      <c r="M1130" s="558"/>
      <c r="N1130" s="559"/>
    </row>
    <row r="1131" spans="2:14" ht="12.95" hidden="1" customHeight="1" x14ac:dyDescent="0.2">
      <c r="B1131" s="74" t="s">
        <v>1679</v>
      </c>
      <c r="C1131" s="75"/>
      <c r="D1131" s="75" t="s">
        <v>1910</v>
      </c>
      <c r="E1131" s="76" t="s">
        <v>1911</v>
      </c>
      <c r="F1131" s="88"/>
      <c r="G1131" s="77"/>
      <c r="H1131" s="75" t="s">
        <v>236</v>
      </c>
      <c r="I1131" s="102" t="s">
        <v>236</v>
      </c>
      <c r="J1131" s="557"/>
      <c r="K1131" s="558"/>
      <c r="L1131" s="558"/>
      <c r="M1131" s="558"/>
      <c r="N1131" s="559"/>
    </row>
    <row r="1132" spans="2:14" ht="12.95" hidden="1" customHeight="1" x14ac:dyDescent="0.2">
      <c r="B1132" s="74" t="s">
        <v>1679</v>
      </c>
      <c r="C1132" s="75"/>
      <c r="D1132" s="75" t="s">
        <v>1912</v>
      </c>
      <c r="E1132" s="76" t="s">
        <v>1913</v>
      </c>
      <c r="F1132" s="88"/>
      <c r="G1132" s="77"/>
      <c r="H1132" s="75" t="s">
        <v>236</v>
      </c>
      <c r="I1132" s="102" t="s">
        <v>236</v>
      </c>
      <c r="J1132" s="557"/>
      <c r="K1132" s="558"/>
      <c r="L1132" s="558"/>
      <c r="M1132" s="558"/>
      <c r="N1132" s="559"/>
    </row>
    <row r="1133" spans="2:14" ht="12.95" hidden="1" customHeight="1" x14ac:dyDescent="0.2">
      <c r="B1133" s="74" t="s">
        <v>1679</v>
      </c>
      <c r="C1133" s="75"/>
      <c r="D1133" s="75" t="s">
        <v>1914</v>
      </c>
      <c r="E1133" s="76" t="s">
        <v>1915</v>
      </c>
      <c r="F1133" s="88"/>
      <c r="G1133" s="77"/>
      <c r="H1133" s="75" t="s">
        <v>236</v>
      </c>
      <c r="I1133" s="102" t="s">
        <v>236</v>
      </c>
      <c r="J1133" s="557"/>
      <c r="K1133" s="558"/>
      <c r="L1133" s="558"/>
      <c r="M1133" s="558"/>
      <c r="N1133" s="559"/>
    </row>
    <row r="1134" spans="2:14" ht="12.95" hidden="1" customHeight="1" x14ac:dyDescent="0.2">
      <c r="B1134" s="74" t="s">
        <v>1679</v>
      </c>
      <c r="C1134" s="75"/>
      <c r="D1134" s="75" t="s">
        <v>1916</v>
      </c>
      <c r="E1134" s="76" t="s">
        <v>1917</v>
      </c>
      <c r="F1134" s="88"/>
      <c r="G1134" s="77"/>
      <c r="H1134" s="75" t="s">
        <v>236</v>
      </c>
      <c r="I1134" s="102" t="s">
        <v>236</v>
      </c>
      <c r="J1134" s="557"/>
      <c r="K1134" s="558"/>
      <c r="L1134" s="558"/>
      <c r="M1134" s="558"/>
      <c r="N1134" s="559"/>
    </row>
    <row r="1135" spans="2:14" ht="12.95" hidden="1" customHeight="1" x14ac:dyDescent="0.2">
      <c r="B1135" s="74" t="s">
        <v>1679</v>
      </c>
      <c r="C1135" s="75"/>
      <c r="D1135" s="75" t="s">
        <v>1918</v>
      </c>
      <c r="E1135" s="76" t="s">
        <v>1919</v>
      </c>
      <c r="F1135" s="88"/>
      <c r="G1135" s="77"/>
      <c r="H1135" s="75" t="s">
        <v>236</v>
      </c>
      <c r="I1135" s="102" t="s">
        <v>236</v>
      </c>
      <c r="J1135" s="557"/>
      <c r="K1135" s="558"/>
      <c r="L1135" s="558"/>
      <c r="M1135" s="558"/>
      <c r="N1135" s="559"/>
    </row>
    <row r="1136" spans="2:14" ht="12.95" hidden="1" customHeight="1" x14ac:dyDescent="0.2">
      <c r="B1136" s="74" t="s">
        <v>1679</v>
      </c>
      <c r="C1136" s="75"/>
      <c r="D1136" s="75" t="s">
        <v>1920</v>
      </c>
      <c r="E1136" s="76" t="s">
        <v>1921</v>
      </c>
      <c r="F1136" s="88"/>
      <c r="G1136" s="77"/>
      <c r="H1136" s="75" t="s">
        <v>236</v>
      </c>
      <c r="I1136" s="102" t="s">
        <v>236</v>
      </c>
      <c r="J1136" s="557"/>
      <c r="K1136" s="558"/>
      <c r="L1136" s="558"/>
      <c r="M1136" s="558"/>
      <c r="N1136" s="559"/>
    </row>
    <row r="1137" spans="2:14" ht="12.95" hidden="1" customHeight="1" x14ac:dyDescent="0.2">
      <c r="B1137" s="74" t="s">
        <v>1679</v>
      </c>
      <c r="C1137" s="75"/>
      <c r="D1137" s="75" t="s">
        <v>1922</v>
      </c>
      <c r="E1137" s="76" t="s">
        <v>1923</v>
      </c>
      <c r="F1137" s="88"/>
      <c r="G1137" s="77"/>
      <c r="H1137" s="75" t="s">
        <v>236</v>
      </c>
      <c r="I1137" s="102" t="s">
        <v>236</v>
      </c>
      <c r="J1137" s="557"/>
      <c r="K1137" s="558"/>
      <c r="L1137" s="558"/>
      <c r="M1137" s="558"/>
      <c r="N1137" s="559"/>
    </row>
    <row r="1138" spans="2:14" ht="12.95" hidden="1" customHeight="1" x14ac:dyDescent="0.2">
      <c r="B1138" s="74" t="s">
        <v>1679</v>
      </c>
      <c r="C1138" s="75"/>
      <c r="D1138" s="75" t="s">
        <v>1924</v>
      </c>
      <c r="E1138" s="76" t="s">
        <v>1925</v>
      </c>
      <c r="F1138" s="88"/>
      <c r="G1138" s="77"/>
      <c r="H1138" s="75" t="s">
        <v>236</v>
      </c>
      <c r="I1138" s="102" t="s">
        <v>236</v>
      </c>
      <c r="J1138" s="557"/>
      <c r="K1138" s="558"/>
      <c r="L1138" s="558"/>
      <c r="M1138" s="558"/>
      <c r="N1138" s="559"/>
    </row>
    <row r="1139" spans="2:14" ht="12.95" hidden="1" customHeight="1" x14ac:dyDescent="0.2">
      <c r="B1139" s="74" t="s">
        <v>1679</v>
      </c>
      <c r="C1139" s="75"/>
      <c r="D1139" s="75" t="s">
        <v>1926</v>
      </c>
      <c r="E1139" s="76" t="s">
        <v>1927</v>
      </c>
      <c r="F1139" s="88"/>
      <c r="G1139" s="77"/>
      <c r="H1139" s="75" t="s">
        <v>236</v>
      </c>
      <c r="I1139" s="102" t="s">
        <v>236</v>
      </c>
      <c r="J1139" s="557"/>
      <c r="K1139" s="558"/>
      <c r="L1139" s="558"/>
      <c r="M1139" s="558"/>
      <c r="N1139" s="559"/>
    </row>
    <row r="1140" spans="2:14" ht="12.95" hidden="1" customHeight="1" x14ac:dyDescent="0.2">
      <c r="B1140" s="74" t="s">
        <v>1679</v>
      </c>
      <c r="C1140" s="75"/>
      <c r="D1140" s="75" t="s">
        <v>1928</v>
      </c>
      <c r="E1140" s="76" t="s">
        <v>1929</v>
      </c>
      <c r="F1140" s="88"/>
      <c r="G1140" s="77"/>
      <c r="H1140" s="75" t="s">
        <v>236</v>
      </c>
      <c r="I1140" s="102" t="s">
        <v>236</v>
      </c>
      <c r="J1140" s="557"/>
      <c r="K1140" s="558"/>
      <c r="L1140" s="558"/>
      <c r="M1140" s="558"/>
      <c r="N1140" s="559"/>
    </row>
    <row r="1141" spans="2:14" ht="12.95" hidden="1" customHeight="1" x14ac:dyDescent="0.2">
      <c r="B1141" s="74" t="s">
        <v>1679</v>
      </c>
      <c r="C1141" s="75"/>
      <c r="D1141" s="75" t="s">
        <v>1930</v>
      </c>
      <c r="E1141" s="76" t="s">
        <v>1931</v>
      </c>
      <c r="F1141" s="88"/>
      <c r="G1141" s="77"/>
      <c r="H1141" s="75" t="s">
        <v>236</v>
      </c>
      <c r="I1141" s="102" t="s">
        <v>236</v>
      </c>
      <c r="J1141" s="557"/>
      <c r="K1141" s="558"/>
      <c r="L1141" s="558"/>
      <c r="M1141" s="558"/>
      <c r="N1141" s="559"/>
    </row>
    <row r="1142" spans="2:14" ht="12.95" hidden="1" customHeight="1" x14ac:dyDescent="0.2">
      <c r="B1142" s="74" t="s">
        <v>1679</v>
      </c>
      <c r="C1142" s="75"/>
      <c r="D1142" s="75" t="s">
        <v>1932</v>
      </c>
      <c r="E1142" s="76" t="s">
        <v>1933</v>
      </c>
      <c r="F1142" s="88"/>
      <c r="G1142" s="77"/>
      <c r="H1142" s="75" t="s">
        <v>236</v>
      </c>
      <c r="I1142" s="102" t="s">
        <v>236</v>
      </c>
      <c r="J1142" s="557"/>
      <c r="K1142" s="558"/>
      <c r="L1142" s="558"/>
      <c r="M1142" s="558"/>
      <c r="N1142" s="559"/>
    </row>
    <row r="1143" spans="2:14" ht="12.95" hidden="1" customHeight="1" x14ac:dyDescent="0.2">
      <c r="B1143" s="74" t="s">
        <v>1679</v>
      </c>
      <c r="C1143" s="75"/>
      <c r="D1143" s="75" t="s">
        <v>1934</v>
      </c>
      <c r="E1143" s="76" t="s">
        <v>1935</v>
      </c>
      <c r="F1143" s="88"/>
      <c r="G1143" s="77"/>
      <c r="H1143" s="75" t="s">
        <v>236</v>
      </c>
      <c r="I1143" s="102" t="s">
        <v>236</v>
      </c>
      <c r="J1143" s="557"/>
      <c r="K1143" s="558"/>
      <c r="L1143" s="558"/>
      <c r="M1143" s="558"/>
      <c r="N1143" s="559"/>
    </row>
    <row r="1144" spans="2:14" ht="12.95" hidden="1" customHeight="1" x14ac:dyDescent="0.2">
      <c r="B1144" s="74" t="s">
        <v>1679</v>
      </c>
      <c r="C1144" s="75"/>
      <c r="D1144" s="75" t="s">
        <v>1936</v>
      </c>
      <c r="E1144" s="76" t="s">
        <v>1937</v>
      </c>
      <c r="F1144" s="88"/>
      <c r="G1144" s="77"/>
      <c r="H1144" s="75" t="s">
        <v>236</v>
      </c>
      <c r="I1144" s="102" t="s">
        <v>236</v>
      </c>
      <c r="J1144" s="557"/>
      <c r="K1144" s="558"/>
      <c r="L1144" s="558"/>
      <c r="M1144" s="558"/>
      <c r="N1144" s="559"/>
    </row>
    <row r="1145" spans="2:14" ht="12.95" hidden="1" customHeight="1" x14ac:dyDescent="0.2">
      <c r="B1145" s="74" t="s">
        <v>1679</v>
      </c>
      <c r="C1145" s="75"/>
      <c r="D1145" s="75" t="s">
        <v>1938</v>
      </c>
      <c r="E1145" s="76" t="s">
        <v>1939</v>
      </c>
      <c r="F1145" s="88"/>
      <c r="G1145" s="77"/>
      <c r="H1145" s="75" t="s">
        <v>236</v>
      </c>
      <c r="I1145" s="102" t="s">
        <v>236</v>
      </c>
      <c r="J1145" s="557"/>
      <c r="K1145" s="558"/>
      <c r="L1145" s="558"/>
      <c r="M1145" s="558"/>
      <c r="N1145" s="559"/>
    </row>
    <row r="1146" spans="2:14" ht="12.95" hidden="1" customHeight="1" x14ac:dyDescent="0.2">
      <c r="B1146" s="74" t="s">
        <v>1679</v>
      </c>
      <c r="C1146" s="75"/>
      <c r="D1146" s="75" t="s">
        <v>1940</v>
      </c>
      <c r="E1146" s="76" t="s">
        <v>1941</v>
      </c>
      <c r="F1146" s="88"/>
      <c r="G1146" s="77"/>
      <c r="H1146" s="75" t="s">
        <v>236</v>
      </c>
      <c r="I1146" s="102" t="s">
        <v>236</v>
      </c>
      <c r="J1146" s="557"/>
      <c r="K1146" s="558"/>
      <c r="L1146" s="558"/>
      <c r="M1146" s="558"/>
      <c r="N1146" s="559"/>
    </row>
    <row r="1147" spans="2:14" ht="12.95" hidden="1" customHeight="1" x14ac:dyDescent="0.2">
      <c r="B1147" s="74" t="s">
        <v>1679</v>
      </c>
      <c r="C1147" s="75"/>
      <c r="D1147" s="75" t="s">
        <v>1942</v>
      </c>
      <c r="E1147" s="76" t="s">
        <v>1943</v>
      </c>
      <c r="F1147" s="88"/>
      <c r="G1147" s="77"/>
      <c r="H1147" s="75" t="s">
        <v>236</v>
      </c>
      <c r="I1147" s="102" t="s">
        <v>236</v>
      </c>
      <c r="J1147" s="557"/>
      <c r="K1147" s="558"/>
      <c r="L1147" s="558"/>
      <c r="M1147" s="558"/>
      <c r="N1147" s="559"/>
    </row>
    <row r="1148" spans="2:14" ht="12.95" hidden="1" customHeight="1" x14ac:dyDescent="0.2">
      <c r="B1148" s="74" t="s">
        <v>1679</v>
      </c>
      <c r="C1148" s="75"/>
      <c r="D1148" s="75" t="s">
        <v>1944</v>
      </c>
      <c r="E1148" s="76" t="s">
        <v>1945</v>
      </c>
      <c r="F1148" s="88"/>
      <c r="G1148" s="77"/>
      <c r="H1148" s="75" t="s">
        <v>236</v>
      </c>
      <c r="I1148" s="102" t="s">
        <v>236</v>
      </c>
      <c r="J1148" s="557"/>
      <c r="K1148" s="558"/>
      <c r="L1148" s="558"/>
      <c r="M1148" s="558"/>
      <c r="N1148" s="559"/>
    </row>
    <row r="1149" spans="2:14" ht="12.95" hidden="1" customHeight="1" x14ac:dyDescent="0.2">
      <c r="B1149" s="74" t="s">
        <v>1679</v>
      </c>
      <c r="C1149" s="75"/>
      <c r="D1149" s="75" t="s">
        <v>1946</v>
      </c>
      <c r="E1149" s="76" t="s">
        <v>1947</v>
      </c>
      <c r="F1149" s="88"/>
      <c r="G1149" s="77"/>
      <c r="H1149" s="75" t="s">
        <v>236</v>
      </c>
      <c r="I1149" s="102" t="s">
        <v>236</v>
      </c>
      <c r="J1149" s="557"/>
      <c r="K1149" s="558"/>
      <c r="L1149" s="558"/>
      <c r="M1149" s="558"/>
      <c r="N1149" s="559"/>
    </row>
    <row r="1150" spans="2:14" ht="12.95" hidden="1" customHeight="1" x14ac:dyDescent="0.2">
      <c r="B1150" s="74" t="s">
        <v>1679</v>
      </c>
      <c r="C1150" s="75"/>
      <c r="D1150" s="75" t="s">
        <v>1948</v>
      </c>
      <c r="E1150" s="76" t="s">
        <v>1949</v>
      </c>
      <c r="F1150" s="88"/>
      <c r="G1150" s="77"/>
      <c r="H1150" s="75" t="s">
        <v>236</v>
      </c>
      <c r="I1150" s="102" t="s">
        <v>236</v>
      </c>
      <c r="J1150" s="557"/>
      <c r="K1150" s="558"/>
      <c r="L1150" s="558"/>
      <c r="M1150" s="558"/>
      <c r="N1150" s="559"/>
    </row>
    <row r="1151" spans="2:14" ht="12.95" hidden="1" customHeight="1" x14ac:dyDescent="0.2">
      <c r="B1151" s="74" t="s">
        <v>1679</v>
      </c>
      <c r="C1151" s="75"/>
      <c r="D1151" s="75" t="s">
        <v>1950</v>
      </c>
      <c r="E1151" s="76" t="s">
        <v>1951</v>
      </c>
      <c r="F1151" s="88"/>
      <c r="G1151" s="77"/>
      <c r="H1151" s="75" t="s">
        <v>236</v>
      </c>
      <c r="I1151" s="102" t="s">
        <v>236</v>
      </c>
      <c r="J1151" s="557"/>
      <c r="K1151" s="558"/>
      <c r="L1151" s="558"/>
      <c r="M1151" s="558"/>
      <c r="N1151" s="559"/>
    </row>
    <row r="1152" spans="2:14" ht="12.95" hidden="1" customHeight="1" x14ac:dyDescent="0.2">
      <c r="B1152" s="74" t="s">
        <v>1679</v>
      </c>
      <c r="C1152" s="75"/>
      <c r="D1152" s="75" t="s">
        <v>1952</v>
      </c>
      <c r="E1152" s="76" t="s">
        <v>1953</v>
      </c>
      <c r="F1152" s="88"/>
      <c r="G1152" s="77"/>
      <c r="H1152" s="75" t="s">
        <v>236</v>
      </c>
      <c r="I1152" s="102" t="s">
        <v>236</v>
      </c>
      <c r="J1152" s="557"/>
      <c r="K1152" s="558"/>
      <c r="L1152" s="558"/>
      <c r="M1152" s="558"/>
      <c r="N1152" s="559"/>
    </row>
    <row r="1153" spans="2:14" ht="12.95" hidden="1" customHeight="1" x14ac:dyDescent="0.2">
      <c r="B1153" s="74" t="s">
        <v>1679</v>
      </c>
      <c r="C1153" s="75"/>
      <c r="D1153" s="75" t="s">
        <v>1954</v>
      </c>
      <c r="E1153" s="76" t="s">
        <v>1955</v>
      </c>
      <c r="F1153" s="88"/>
      <c r="G1153" s="77"/>
      <c r="H1153" s="75" t="s">
        <v>236</v>
      </c>
      <c r="I1153" s="102" t="s">
        <v>236</v>
      </c>
      <c r="J1153" s="557"/>
      <c r="K1153" s="558"/>
      <c r="L1153" s="558"/>
      <c r="M1153" s="558"/>
      <c r="N1153" s="559"/>
    </row>
    <row r="1154" spans="2:14" ht="12.95" hidden="1" customHeight="1" x14ac:dyDescent="0.2">
      <c r="B1154" s="74" t="s">
        <v>1679</v>
      </c>
      <c r="C1154" s="75"/>
      <c r="D1154" s="75" t="s">
        <v>1956</v>
      </c>
      <c r="E1154" s="76" t="s">
        <v>1957</v>
      </c>
      <c r="F1154" s="88"/>
      <c r="G1154" s="77"/>
      <c r="H1154" s="75" t="s">
        <v>236</v>
      </c>
      <c r="I1154" s="102" t="s">
        <v>236</v>
      </c>
      <c r="J1154" s="557"/>
      <c r="K1154" s="558"/>
      <c r="L1154" s="558"/>
      <c r="M1154" s="558"/>
      <c r="N1154" s="559"/>
    </row>
    <row r="1155" spans="2:14" ht="12.95" hidden="1" customHeight="1" x14ac:dyDescent="0.2">
      <c r="B1155" s="74" t="s">
        <v>1679</v>
      </c>
      <c r="C1155" s="75"/>
      <c r="D1155" s="75" t="s">
        <v>1958</v>
      </c>
      <c r="E1155" s="76" t="s">
        <v>1959</v>
      </c>
      <c r="F1155" s="88"/>
      <c r="G1155" s="77"/>
      <c r="H1155" s="75" t="s">
        <v>236</v>
      </c>
      <c r="I1155" s="102" t="s">
        <v>236</v>
      </c>
      <c r="J1155" s="557"/>
      <c r="K1155" s="558"/>
      <c r="L1155" s="558"/>
      <c r="M1155" s="558"/>
      <c r="N1155" s="559"/>
    </row>
    <row r="1156" spans="2:14" ht="12.95" hidden="1" customHeight="1" x14ac:dyDescent="0.2">
      <c r="B1156" s="74" t="s">
        <v>1679</v>
      </c>
      <c r="C1156" s="75"/>
      <c r="D1156" s="75" t="s">
        <v>1960</v>
      </c>
      <c r="E1156" s="76" t="s">
        <v>1961</v>
      </c>
      <c r="F1156" s="88"/>
      <c r="G1156" s="77"/>
      <c r="H1156" s="75" t="s">
        <v>236</v>
      </c>
      <c r="I1156" s="102" t="s">
        <v>236</v>
      </c>
      <c r="J1156" s="557"/>
      <c r="K1156" s="558"/>
      <c r="L1156" s="558"/>
      <c r="M1156" s="558"/>
      <c r="N1156" s="559"/>
    </row>
    <row r="1157" spans="2:14" ht="12.95" hidden="1" customHeight="1" x14ac:dyDescent="0.2">
      <c r="B1157" s="74" t="s">
        <v>1679</v>
      </c>
      <c r="C1157" s="75"/>
      <c r="D1157" s="75" t="s">
        <v>1962</v>
      </c>
      <c r="E1157" s="76" t="s">
        <v>1963</v>
      </c>
      <c r="F1157" s="88"/>
      <c r="G1157" s="77"/>
      <c r="H1157" s="75" t="s">
        <v>236</v>
      </c>
      <c r="I1157" s="102" t="s">
        <v>236</v>
      </c>
      <c r="J1157" s="557"/>
      <c r="K1157" s="558"/>
      <c r="L1157" s="558"/>
      <c r="M1157" s="558"/>
      <c r="N1157" s="559"/>
    </row>
    <row r="1158" spans="2:14" ht="12.95" hidden="1" customHeight="1" x14ac:dyDescent="0.2">
      <c r="B1158" s="74" t="s">
        <v>1679</v>
      </c>
      <c r="C1158" s="75"/>
      <c r="D1158" s="75" t="s">
        <v>1964</v>
      </c>
      <c r="E1158" s="76" t="s">
        <v>1965</v>
      </c>
      <c r="F1158" s="88"/>
      <c r="G1158" s="77"/>
      <c r="H1158" s="75" t="s">
        <v>236</v>
      </c>
      <c r="I1158" s="102" t="s">
        <v>236</v>
      </c>
      <c r="J1158" s="557"/>
      <c r="K1158" s="558"/>
      <c r="L1158" s="558"/>
      <c r="M1158" s="558"/>
      <c r="N1158" s="559"/>
    </row>
    <row r="1159" spans="2:14" ht="12.95" hidden="1" customHeight="1" x14ac:dyDescent="0.2">
      <c r="B1159" s="74" t="s">
        <v>1679</v>
      </c>
      <c r="C1159" s="75"/>
      <c r="D1159" s="75" t="s">
        <v>1966</v>
      </c>
      <c r="E1159" s="76" t="s">
        <v>1967</v>
      </c>
      <c r="F1159" s="88"/>
      <c r="G1159" s="77"/>
      <c r="H1159" s="75" t="s">
        <v>236</v>
      </c>
      <c r="I1159" s="102" t="s">
        <v>236</v>
      </c>
      <c r="J1159" s="557"/>
      <c r="K1159" s="558"/>
      <c r="L1159" s="558"/>
      <c r="M1159" s="558"/>
      <c r="N1159" s="559"/>
    </row>
    <row r="1160" spans="2:14" ht="12.95" hidden="1" customHeight="1" x14ac:dyDescent="0.2">
      <c r="B1160" s="74" t="s">
        <v>1679</v>
      </c>
      <c r="C1160" s="75"/>
      <c r="D1160" s="75" t="s">
        <v>1968</v>
      </c>
      <c r="E1160" s="76" t="s">
        <v>1969</v>
      </c>
      <c r="F1160" s="88"/>
      <c r="G1160" s="77"/>
      <c r="H1160" s="75" t="s">
        <v>236</v>
      </c>
      <c r="I1160" s="102" t="s">
        <v>236</v>
      </c>
      <c r="J1160" s="557"/>
      <c r="K1160" s="558"/>
      <c r="L1160" s="558"/>
      <c r="M1160" s="558"/>
      <c r="N1160" s="559"/>
    </row>
    <row r="1161" spans="2:14" ht="12.95" hidden="1" customHeight="1" x14ac:dyDescent="0.2">
      <c r="B1161" s="74" t="s">
        <v>1679</v>
      </c>
      <c r="C1161" s="75"/>
      <c r="D1161" s="75" t="s">
        <v>1970</v>
      </c>
      <c r="E1161" s="76" t="s">
        <v>1971</v>
      </c>
      <c r="F1161" s="88"/>
      <c r="G1161" s="77"/>
      <c r="H1161" s="75" t="s">
        <v>236</v>
      </c>
      <c r="I1161" s="102" t="s">
        <v>236</v>
      </c>
      <c r="J1161" s="557"/>
      <c r="K1161" s="558"/>
      <c r="L1161" s="558"/>
      <c r="M1161" s="558"/>
      <c r="N1161" s="559"/>
    </row>
    <row r="1162" spans="2:14" ht="12.95" hidden="1" customHeight="1" x14ac:dyDescent="0.2">
      <c r="B1162" s="74" t="s">
        <v>1679</v>
      </c>
      <c r="C1162" s="75"/>
      <c r="D1162" s="75" t="s">
        <v>1972</v>
      </c>
      <c r="E1162" s="76" t="s">
        <v>1973</v>
      </c>
      <c r="F1162" s="88"/>
      <c r="G1162" s="77"/>
      <c r="H1162" s="75" t="s">
        <v>236</v>
      </c>
      <c r="I1162" s="102" t="s">
        <v>236</v>
      </c>
      <c r="J1162" s="557"/>
      <c r="K1162" s="558"/>
      <c r="L1162" s="558"/>
      <c r="M1162" s="558"/>
      <c r="N1162" s="559"/>
    </row>
    <row r="1163" spans="2:14" ht="12.95" hidden="1" customHeight="1" x14ac:dyDescent="0.2">
      <c r="B1163" s="74" t="s">
        <v>1679</v>
      </c>
      <c r="C1163" s="75"/>
      <c r="D1163" s="75" t="s">
        <v>1974</v>
      </c>
      <c r="E1163" s="76" t="s">
        <v>1975</v>
      </c>
      <c r="F1163" s="88"/>
      <c r="G1163" s="77"/>
      <c r="H1163" s="75" t="s">
        <v>236</v>
      </c>
      <c r="I1163" s="102" t="s">
        <v>236</v>
      </c>
      <c r="J1163" s="557"/>
      <c r="K1163" s="558"/>
      <c r="L1163" s="558"/>
      <c r="M1163" s="558"/>
      <c r="N1163" s="559"/>
    </row>
    <row r="1164" spans="2:14" ht="12.95" hidden="1" customHeight="1" x14ac:dyDescent="0.2">
      <c r="B1164" s="74" t="s">
        <v>1679</v>
      </c>
      <c r="C1164" s="75"/>
      <c r="D1164" s="75" t="s">
        <v>1976</v>
      </c>
      <c r="E1164" s="76" t="s">
        <v>1977</v>
      </c>
      <c r="F1164" s="88"/>
      <c r="G1164" s="77"/>
      <c r="H1164" s="75" t="s">
        <v>236</v>
      </c>
      <c r="I1164" s="102" t="s">
        <v>236</v>
      </c>
      <c r="J1164" s="557"/>
      <c r="K1164" s="558"/>
      <c r="L1164" s="558"/>
      <c r="M1164" s="558"/>
      <c r="N1164" s="559"/>
    </row>
    <row r="1165" spans="2:14" ht="12.95" hidden="1" customHeight="1" x14ac:dyDescent="0.2">
      <c r="B1165" s="74" t="s">
        <v>1679</v>
      </c>
      <c r="C1165" s="75"/>
      <c r="D1165" s="75" t="s">
        <v>1978</v>
      </c>
      <c r="E1165" s="76" t="s">
        <v>1979</v>
      </c>
      <c r="F1165" s="88"/>
      <c r="G1165" s="77"/>
      <c r="H1165" s="75" t="s">
        <v>236</v>
      </c>
      <c r="I1165" s="102" t="s">
        <v>236</v>
      </c>
      <c r="J1165" s="557"/>
      <c r="K1165" s="558"/>
      <c r="L1165" s="558"/>
      <c r="M1165" s="558"/>
      <c r="N1165" s="559"/>
    </row>
    <row r="1166" spans="2:14" ht="12.95" hidden="1" customHeight="1" x14ac:dyDescent="0.2">
      <c r="B1166" s="74" t="s">
        <v>1679</v>
      </c>
      <c r="C1166" s="75"/>
      <c r="D1166" s="75" t="s">
        <v>1980</v>
      </c>
      <c r="E1166" s="76" t="s">
        <v>1981</v>
      </c>
      <c r="F1166" s="88"/>
      <c r="G1166" s="77"/>
      <c r="H1166" s="75" t="s">
        <v>236</v>
      </c>
      <c r="I1166" s="102" t="s">
        <v>236</v>
      </c>
      <c r="J1166" s="557"/>
      <c r="K1166" s="558"/>
      <c r="L1166" s="558"/>
      <c r="M1166" s="558"/>
      <c r="N1166" s="559"/>
    </row>
    <row r="1167" spans="2:14" ht="12.95" hidden="1" customHeight="1" x14ac:dyDescent="0.2">
      <c r="B1167" s="74" t="s">
        <v>1679</v>
      </c>
      <c r="C1167" s="75"/>
      <c r="D1167" s="75" t="s">
        <v>1982</v>
      </c>
      <c r="E1167" s="76" t="s">
        <v>1983</v>
      </c>
      <c r="F1167" s="88"/>
      <c r="G1167" s="77"/>
      <c r="H1167" s="75" t="s">
        <v>236</v>
      </c>
      <c r="I1167" s="102" t="s">
        <v>236</v>
      </c>
      <c r="J1167" s="557"/>
      <c r="K1167" s="558"/>
      <c r="L1167" s="558"/>
      <c r="M1167" s="558"/>
      <c r="N1167" s="559"/>
    </row>
    <row r="1168" spans="2:14" ht="12.95" hidden="1" customHeight="1" x14ac:dyDescent="0.2">
      <c r="B1168" s="74" t="s">
        <v>1679</v>
      </c>
      <c r="C1168" s="75"/>
      <c r="D1168" s="75" t="s">
        <v>1984</v>
      </c>
      <c r="E1168" s="76" t="s">
        <v>1985</v>
      </c>
      <c r="F1168" s="88"/>
      <c r="G1168" s="77"/>
      <c r="H1168" s="75" t="s">
        <v>236</v>
      </c>
      <c r="I1168" s="102" t="s">
        <v>236</v>
      </c>
      <c r="J1168" s="557"/>
      <c r="K1168" s="558"/>
      <c r="L1168" s="558"/>
      <c r="M1168" s="558"/>
      <c r="N1168" s="559"/>
    </row>
    <row r="1169" spans="2:14" ht="12.95" hidden="1" customHeight="1" x14ac:dyDescent="0.2">
      <c r="B1169" s="74" t="s">
        <v>1679</v>
      </c>
      <c r="C1169" s="75"/>
      <c r="D1169" s="75" t="s">
        <v>1986</v>
      </c>
      <c r="E1169" s="76" t="s">
        <v>1987</v>
      </c>
      <c r="F1169" s="88"/>
      <c r="G1169" s="77"/>
      <c r="H1169" s="75" t="s">
        <v>236</v>
      </c>
      <c r="I1169" s="102" t="s">
        <v>236</v>
      </c>
      <c r="J1169" s="557"/>
      <c r="K1169" s="558"/>
      <c r="L1169" s="558"/>
      <c r="M1169" s="558"/>
      <c r="N1169" s="559"/>
    </row>
    <row r="1170" spans="2:14" ht="12.95" hidden="1" customHeight="1" x14ac:dyDescent="0.2">
      <c r="B1170" s="74" t="s">
        <v>1679</v>
      </c>
      <c r="C1170" s="75"/>
      <c r="D1170" s="75" t="s">
        <v>1988</v>
      </c>
      <c r="E1170" s="76" t="s">
        <v>1989</v>
      </c>
      <c r="F1170" s="88"/>
      <c r="G1170" s="77"/>
      <c r="H1170" s="75" t="s">
        <v>236</v>
      </c>
      <c r="I1170" s="102" t="s">
        <v>236</v>
      </c>
      <c r="J1170" s="557"/>
      <c r="K1170" s="558"/>
      <c r="L1170" s="558"/>
      <c r="M1170" s="558"/>
      <c r="N1170" s="559"/>
    </row>
    <row r="1171" spans="2:14" ht="12.95" hidden="1" customHeight="1" x14ac:dyDescent="0.2">
      <c r="B1171" s="74" t="s">
        <v>1679</v>
      </c>
      <c r="C1171" s="75"/>
      <c r="D1171" s="75" t="s">
        <v>1990</v>
      </c>
      <c r="E1171" s="76" t="s">
        <v>1991</v>
      </c>
      <c r="F1171" s="88"/>
      <c r="G1171" s="77"/>
      <c r="H1171" s="75" t="s">
        <v>236</v>
      </c>
      <c r="I1171" s="102" t="s">
        <v>236</v>
      </c>
      <c r="J1171" s="557"/>
      <c r="K1171" s="558"/>
      <c r="L1171" s="558"/>
      <c r="M1171" s="558"/>
      <c r="N1171" s="559"/>
    </row>
    <row r="1172" spans="2:14" ht="12.95" hidden="1" customHeight="1" x14ac:dyDescent="0.2">
      <c r="B1172" s="74" t="s">
        <v>1679</v>
      </c>
      <c r="C1172" s="75"/>
      <c r="D1172" s="75" t="s">
        <v>1992</v>
      </c>
      <c r="E1172" s="76" t="s">
        <v>1993</v>
      </c>
      <c r="F1172" s="88"/>
      <c r="G1172" s="77"/>
      <c r="H1172" s="75" t="s">
        <v>236</v>
      </c>
      <c r="I1172" s="102" t="s">
        <v>236</v>
      </c>
      <c r="J1172" s="557"/>
      <c r="K1172" s="558"/>
      <c r="L1172" s="558"/>
      <c r="M1172" s="558"/>
      <c r="N1172" s="559"/>
    </row>
    <row r="1173" spans="2:14" ht="12.95" hidden="1" customHeight="1" x14ac:dyDescent="0.2">
      <c r="B1173" s="74" t="s">
        <v>1679</v>
      </c>
      <c r="C1173" s="75"/>
      <c r="D1173" s="75" t="s">
        <v>1994</v>
      </c>
      <c r="E1173" s="76" t="s">
        <v>1995</v>
      </c>
      <c r="F1173" s="88"/>
      <c r="G1173" s="77"/>
      <c r="H1173" s="75" t="s">
        <v>236</v>
      </c>
      <c r="I1173" s="102" t="s">
        <v>236</v>
      </c>
      <c r="J1173" s="557"/>
      <c r="K1173" s="558"/>
      <c r="L1173" s="558"/>
      <c r="M1173" s="558"/>
      <c r="N1173" s="559"/>
    </row>
    <row r="1174" spans="2:14" ht="12.95" hidden="1" customHeight="1" x14ac:dyDescent="0.2">
      <c r="B1174" s="74" t="s">
        <v>1679</v>
      </c>
      <c r="C1174" s="75"/>
      <c r="D1174" s="75" t="s">
        <v>1996</v>
      </c>
      <c r="E1174" s="76" t="s">
        <v>1997</v>
      </c>
      <c r="F1174" s="88"/>
      <c r="G1174" s="77"/>
      <c r="H1174" s="75" t="s">
        <v>236</v>
      </c>
      <c r="I1174" s="102" t="s">
        <v>236</v>
      </c>
      <c r="J1174" s="557"/>
      <c r="K1174" s="558"/>
      <c r="L1174" s="558"/>
      <c r="M1174" s="558"/>
      <c r="N1174" s="559"/>
    </row>
    <row r="1175" spans="2:14" ht="12.95" hidden="1" customHeight="1" x14ac:dyDescent="0.2">
      <c r="B1175" s="74" t="s">
        <v>1679</v>
      </c>
      <c r="C1175" s="75"/>
      <c r="D1175" s="75" t="s">
        <v>1998</v>
      </c>
      <c r="E1175" s="76" t="s">
        <v>1999</v>
      </c>
      <c r="F1175" s="88"/>
      <c r="G1175" s="77"/>
      <c r="H1175" s="75" t="s">
        <v>236</v>
      </c>
      <c r="I1175" s="102" t="s">
        <v>236</v>
      </c>
      <c r="J1175" s="557"/>
      <c r="K1175" s="558"/>
      <c r="L1175" s="558"/>
      <c r="M1175" s="558"/>
      <c r="N1175" s="559"/>
    </row>
    <row r="1176" spans="2:14" ht="12.95" hidden="1" customHeight="1" x14ac:dyDescent="0.2">
      <c r="B1176" s="74" t="s">
        <v>1679</v>
      </c>
      <c r="C1176" s="75"/>
      <c r="D1176" s="75" t="s">
        <v>2000</v>
      </c>
      <c r="E1176" s="76" t="s">
        <v>2001</v>
      </c>
      <c r="F1176" s="88"/>
      <c r="G1176" s="77"/>
      <c r="H1176" s="75" t="s">
        <v>236</v>
      </c>
      <c r="I1176" s="102" t="s">
        <v>236</v>
      </c>
      <c r="J1176" s="557"/>
      <c r="K1176" s="558"/>
      <c r="L1176" s="558"/>
      <c r="M1176" s="558"/>
      <c r="N1176" s="559"/>
    </row>
    <row r="1177" spans="2:14" ht="12.95" hidden="1" customHeight="1" x14ac:dyDescent="0.2">
      <c r="B1177" s="74" t="s">
        <v>1679</v>
      </c>
      <c r="C1177" s="75"/>
      <c r="D1177" s="75" t="s">
        <v>2002</v>
      </c>
      <c r="E1177" s="76" t="s">
        <v>2003</v>
      </c>
      <c r="F1177" s="88"/>
      <c r="G1177" s="77"/>
      <c r="H1177" s="75" t="s">
        <v>236</v>
      </c>
      <c r="I1177" s="102" t="s">
        <v>236</v>
      </c>
      <c r="J1177" s="557"/>
      <c r="K1177" s="558"/>
      <c r="L1177" s="558"/>
      <c r="M1177" s="558"/>
      <c r="N1177" s="559"/>
    </row>
    <row r="1178" spans="2:14" ht="12.95" hidden="1" customHeight="1" x14ac:dyDescent="0.2">
      <c r="B1178" s="74" t="s">
        <v>1679</v>
      </c>
      <c r="C1178" s="75"/>
      <c r="D1178" s="75" t="s">
        <v>2004</v>
      </c>
      <c r="E1178" s="76" t="s">
        <v>2005</v>
      </c>
      <c r="F1178" s="88"/>
      <c r="G1178" s="77"/>
      <c r="H1178" s="75" t="s">
        <v>236</v>
      </c>
      <c r="I1178" s="102" t="s">
        <v>236</v>
      </c>
      <c r="J1178" s="557"/>
      <c r="K1178" s="558"/>
      <c r="L1178" s="558"/>
      <c r="M1178" s="558"/>
      <c r="N1178" s="559"/>
    </row>
    <row r="1179" spans="2:14" ht="12.95" hidden="1" customHeight="1" x14ac:dyDescent="0.2">
      <c r="B1179" s="74" t="s">
        <v>1679</v>
      </c>
      <c r="C1179" s="75"/>
      <c r="D1179" s="75" t="s">
        <v>2006</v>
      </c>
      <c r="E1179" s="76" t="s">
        <v>2007</v>
      </c>
      <c r="F1179" s="88"/>
      <c r="G1179" s="77"/>
      <c r="H1179" s="75" t="s">
        <v>236</v>
      </c>
      <c r="I1179" s="102" t="s">
        <v>236</v>
      </c>
      <c r="J1179" s="557"/>
      <c r="K1179" s="558"/>
      <c r="L1179" s="558"/>
      <c r="M1179" s="558"/>
      <c r="N1179" s="559"/>
    </row>
    <row r="1180" spans="2:14" ht="12.95" hidden="1" customHeight="1" x14ac:dyDescent="0.2">
      <c r="B1180" s="74" t="s">
        <v>1679</v>
      </c>
      <c r="C1180" s="75"/>
      <c r="D1180" s="75" t="s">
        <v>2008</v>
      </c>
      <c r="E1180" s="76" t="s">
        <v>2009</v>
      </c>
      <c r="F1180" s="88"/>
      <c r="G1180" s="77"/>
      <c r="H1180" s="75" t="s">
        <v>236</v>
      </c>
      <c r="I1180" s="102" t="s">
        <v>236</v>
      </c>
      <c r="J1180" s="557"/>
      <c r="K1180" s="558"/>
      <c r="L1180" s="558"/>
      <c r="M1180" s="558"/>
      <c r="N1180" s="559"/>
    </row>
    <row r="1181" spans="2:14" ht="12.95" hidden="1" customHeight="1" x14ac:dyDescent="0.2">
      <c r="B1181" s="74" t="s">
        <v>1679</v>
      </c>
      <c r="C1181" s="75"/>
      <c r="D1181" s="75" t="s">
        <v>2010</v>
      </c>
      <c r="E1181" s="76" t="s">
        <v>2011</v>
      </c>
      <c r="F1181" s="88"/>
      <c r="G1181" s="77"/>
      <c r="H1181" s="75" t="s">
        <v>236</v>
      </c>
      <c r="I1181" s="102" t="s">
        <v>236</v>
      </c>
      <c r="J1181" s="557"/>
      <c r="K1181" s="558"/>
      <c r="L1181" s="558"/>
      <c r="M1181" s="558"/>
      <c r="N1181" s="559"/>
    </row>
    <row r="1182" spans="2:14" ht="12.95" hidden="1" customHeight="1" x14ac:dyDescent="0.2">
      <c r="B1182" s="74" t="s">
        <v>1679</v>
      </c>
      <c r="C1182" s="75"/>
      <c r="D1182" s="75" t="s">
        <v>2012</v>
      </c>
      <c r="E1182" s="76" t="s">
        <v>2013</v>
      </c>
      <c r="F1182" s="88"/>
      <c r="G1182" s="77"/>
      <c r="H1182" s="75" t="s">
        <v>236</v>
      </c>
      <c r="I1182" s="102" t="s">
        <v>236</v>
      </c>
      <c r="J1182" s="557"/>
      <c r="K1182" s="558"/>
      <c r="L1182" s="558"/>
      <c r="M1182" s="558"/>
      <c r="N1182" s="559"/>
    </row>
    <row r="1183" spans="2:14" ht="12.95" hidden="1" customHeight="1" x14ac:dyDescent="0.2">
      <c r="B1183" s="74" t="s">
        <v>1679</v>
      </c>
      <c r="C1183" s="75"/>
      <c r="D1183" s="75" t="s">
        <v>2014</v>
      </c>
      <c r="E1183" s="76" t="s">
        <v>2015</v>
      </c>
      <c r="F1183" s="88"/>
      <c r="G1183" s="77"/>
      <c r="H1183" s="75" t="s">
        <v>236</v>
      </c>
      <c r="I1183" s="102" t="s">
        <v>236</v>
      </c>
      <c r="J1183" s="557"/>
      <c r="K1183" s="558"/>
      <c r="L1183" s="558"/>
      <c r="M1183" s="558"/>
      <c r="N1183" s="559"/>
    </row>
    <row r="1184" spans="2:14" ht="12.95" hidden="1" customHeight="1" x14ac:dyDescent="0.2">
      <c r="B1184" s="74" t="s">
        <v>1679</v>
      </c>
      <c r="C1184" s="75"/>
      <c r="D1184" s="75" t="s">
        <v>2016</v>
      </c>
      <c r="E1184" s="76" t="s">
        <v>2017</v>
      </c>
      <c r="F1184" s="88"/>
      <c r="G1184" s="77"/>
      <c r="H1184" s="75" t="s">
        <v>236</v>
      </c>
      <c r="I1184" s="102" t="s">
        <v>236</v>
      </c>
      <c r="J1184" s="557"/>
      <c r="K1184" s="558"/>
      <c r="L1184" s="558"/>
      <c r="M1184" s="558"/>
      <c r="N1184" s="559"/>
    </row>
    <row r="1185" spans="2:14" ht="12.95" hidden="1" customHeight="1" x14ac:dyDescent="0.2">
      <c r="B1185" s="74" t="s">
        <v>1679</v>
      </c>
      <c r="C1185" s="75"/>
      <c r="D1185" s="75" t="s">
        <v>2018</v>
      </c>
      <c r="E1185" s="76" t="s">
        <v>2019</v>
      </c>
      <c r="F1185" s="88"/>
      <c r="G1185" s="77"/>
      <c r="H1185" s="75" t="s">
        <v>236</v>
      </c>
      <c r="I1185" s="102" t="s">
        <v>236</v>
      </c>
      <c r="J1185" s="557"/>
      <c r="K1185" s="558"/>
      <c r="L1185" s="558"/>
      <c r="M1185" s="558"/>
      <c r="N1185" s="559"/>
    </row>
    <row r="1186" spans="2:14" ht="12.95" hidden="1" customHeight="1" x14ac:dyDescent="0.2">
      <c r="B1186" s="74" t="s">
        <v>1679</v>
      </c>
      <c r="C1186" s="75"/>
      <c r="D1186" s="75" t="s">
        <v>2020</v>
      </c>
      <c r="E1186" s="76" t="s">
        <v>2021</v>
      </c>
      <c r="F1186" s="88"/>
      <c r="G1186" s="77"/>
      <c r="H1186" s="75" t="s">
        <v>236</v>
      </c>
      <c r="I1186" s="102" t="s">
        <v>236</v>
      </c>
      <c r="J1186" s="557"/>
      <c r="K1186" s="558"/>
      <c r="L1186" s="558"/>
      <c r="M1186" s="558"/>
      <c r="N1186" s="559"/>
    </row>
    <row r="1187" spans="2:14" ht="12.95" hidden="1" customHeight="1" x14ac:dyDescent="0.2">
      <c r="B1187" s="74" t="s">
        <v>1679</v>
      </c>
      <c r="C1187" s="75"/>
      <c r="D1187" s="75" t="s">
        <v>2022</v>
      </c>
      <c r="E1187" s="76" t="s">
        <v>2023</v>
      </c>
      <c r="F1187" s="88"/>
      <c r="G1187" s="77"/>
      <c r="H1187" s="75" t="s">
        <v>235</v>
      </c>
      <c r="I1187" s="102" t="s">
        <v>236</v>
      </c>
      <c r="J1187" s="557"/>
      <c r="K1187" s="558"/>
      <c r="L1187" s="558"/>
      <c r="M1187" s="558"/>
      <c r="N1187" s="559"/>
    </row>
    <row r="1188" spans="2:14" ht="12.95" hidden="1" customHeight="1" x14ac:dyDescent="0.2">
      <c r="B1188" s="74" t="s">
        <v>2024</v>
      </c>
      <c r="C1188" s="78"/>
      <c r="D1188" s="109" t="s">
        <v>2025</v>
      </c>
      <c r="E1188" s="105" t="s">
        <v>2026</v>
      </c>
      <c r="F1188" s="88"/>
      <c r="G1188" s="77"/>
      <c r="H1188" s="75" t="s">
        <v>236</v>
      </c>
      <c r="I1188" s="78" t="s">
        <v>2027</v>
      </c>
      <c r="J1188" s="557"/>
      <c r="K1188" s="558"/>
      <c r="L1188" s="558"/>
      <c r="M1188" s="558"/>
      <c r="N1188" s="559"/>
    </row>
    <row r="1189" spans="2:14" ht="12.95" hidden="1" customHeight="1" x14ac:dyDescent="0.2">
      <c r="B1189" s="74" t="s">
        <v>2024</v>
      </c>
      <c r="C1189" s="78"/>
      <c r="D1189" s="109" t="s">
        <v>2028</v>
      </c>
      <c r="E1189" s="108" t="s">
        <v>2029</v>
      </c>
      <c r="F1189" s="88"/>
      <c r="G1189" s="77"/>
      <c r="H1189" s="75" t="s">
        <v>236</v>
      </c>
      <c r="I1189" s="78" t="s">
        <v>2027</v>
      </c>
      <c r="J1189" s="557"/>
      <c r="K1189" s="558"/>
      <c r="L1189" s="558"/>
      <c r="M1189" s="558"/>
      <c r="N1189" s="559"/>
    </row>
    <row r="1190" spans="2:14" ht="12.95" hidden="1" customHeight="1" x14ac:dyDescent="0.2">
      <c r="B1190" s="74" t="s">
        <v>2024</v>
      </c>
      <c r="C1190" s="78"/>
      <c r="D1190" s="109" t="s">
        <v>2030</v>
      </c>
      <c r="E1190" s="108" t="s">
        <v>2031</v>
      </c>
      <c r="F1190" s="88"/>
      <c r="G1190" s="77"/>
      <c r="H1190" s="75" t="s">
        <v>236</v>
      </c>
      <c r="I1190" s="78" t="s">
        <v>2027</v>
      </c>
      <c r="J1190" s="557"/>
      <c r="K1190" s="558"/>
      <c r="L1190" s="558"/>
      <c r="M1190" s="558"/>
      <c r="N1190" s="559"/>
    </row>
    <row r="1191" spans="2:14" ht="12.95" hidden="1" customHeight="1" x14ac:dyDescent="0.2">
      <c r="B1191" s="74" t="s">
        <v>2024</v>
      </c>
      <c r="C1191" s="78"/>
      <c r="D1191" s="109" t="s">
        <v>2032</v>
      </c>
      <c r="E1191" s="110" t="s">
        <v>2033</v>
      </c>
      <c r="F1191" s="88"/>
      <c r="G1191" s="77"/>
      <c r="H1191" s="75" t="s">
        <v>236</v>
      </c>
      <c r="I1191" s="78" t="s">
        <v>2027</v>
      </c>
      <c r="J1191" s="557"/>
      <c r="K1191" s="558"/>
      <c r="L1191" s="558"/>
      <c r="M1191" s="558"/>
      <c r="N1191" s="559"/>
    </row>
    <row r="1192" spans="2:14" ht="12.95" hidden="1" customHeight="1" x14ac:dyDescent="0.2">
      <c r="B1192" s="74" t="s">
        <v>2024</v>
      </c>
      <c r="C1192" s="78"/>
      <c r="D1192" s="109" t="s">
        <v>2034</v>
      </c>
      <c r="E1192" s="108" t="s">
        <v>2035</v>
      </c>
      <c r="F1192" s="88"/>
      <c r="G1192" s="77"/>
      <c r="H1192" s="75" t="s">
        <v>236</v>
      </c>
      <c r="I1192" s="78" t="s">
        <v>2027</v>
      </c>
      <c r="J1192" s="557"/>
      <c r="K1192" s="558"/>
      <c r="L1192" s="558"/>
      <c r="M1192" s="558"/>
      <c r="N1192" s="559"/>
    </row>
    <row r="1193" spans="2:14" ht="12.95" hidden="1" customHeight="1" x14ac:dyDescent="0.2">
      <c r="B1193" s="74" t="s">
        <v>2024</v>
      </c>
      <c r="C1193" s="78"/>
      <c r="D1193" s="109" t="s">
        <v>2036</v>
      </c>
      <c r="E1193" s="108" t="s">
        <v>2037</v>
      </c>
      <c r="F1193" s="88"/>
      <c r="G1193" s="77"/>
      <c r="H1193" s="75" t="s">
        <v>236</v>
      </c>
      <c r="I1193" s="78" t="s">
        <v>2027</v>
      </c>
      <c r="J1193" s="557"/>
      <c r="K1193" s="558"/>
      <c r="L1193" s="558"/>
      <c r="M1193" s="558"/>
      <c r="N1193" s="559"/>
    </row>
    <row r="1194" spans="2:14" ht="12.95" hidden="1" customHeight="1" x14ac:dyDescent="0.2">
      <c r="B1194" s="74" t="s">
        <v>2024</v>
      </c>
      <c r="C1194" s="78"/>
      <c r="D1194" s="109" t="s">
        <v>2038</v>
      </c>
      <c r="E1194" s="108" t="s">
        <v>2039</v>
      </c>
      <c r="F1194" s="88"/>
      <c r="G1194" s="77"/>
      <c r="H1194" s="75" t="s">
        <v>236</v>
      </c>
      <c r="I1194" s="78" t="s">
        <v>2027</v>
      </c>
      <c r="J1194" s="557"/>
      <c r="K1194" s="558"/>
      <c r="L1194" s="558"/>
      <c r="M1194" s="558"/>
      <c r="N1194" s="559"/>
    </row>
    <row r="1195" spans="2:14" ht="12.95" hidden="1" customHeight="1" x14ac:dyDescent="0.2">
      <c r="B1195" s="74" t="s">
        <v>2024</v>
      </c>
      <c r="C1195" s="78"/>
      <c r="D1195" s="109" t="s">
        <v>2040</v>
      </c>
      <c r="E1195" s="108" t="s">
        <v>2041</v>
      </c>
      <c r="F1195" s="88"/>
      <c r="G1195" s="77"/>
      <c r="H1195" s="75" t="s">
        <v>236</v>
      </c>
      <c r="I1195" s="78" t="s">
        <v>2027</v>
      </c>
      <c r="J1195" s="557"/>
      <c r="K1195" s="558"/>
      <c r="L1195" s="558"/>
      <c r="M1195" s="558"/>
      <c r="N1195" s="559"/>
    </row>
    <row r="1196" spans="2:14" ht="12.95" hidden="1" customHeight="1" x14ac:dyDescent="0.2">
      <c r="B1196" s="74" t="s">
        <v>2024</v>
      </c>
      <c r="C1196" s="78"/>
      <c r="D1196" s="109" t="s">
        <v>2042</v>
      </c>
      <c r="E1196" s="108" t="s">
        <v>2043</v>
      </c>
      <c r="F1196" s="88"/>
      <c r="G1196" s="77"/>
      <c r="H1196" s="75" t="s">
        <v>236</v>
      </c>
      <c r="I1196" s="78" t="s">
        <v>2027</v>
      </c>
      <c r="J1196" s="557"/>
      <c r="K1196" s="558"/>
      <c r="L1196" s="558"/>
      <c r="M1196" s="558"/>
      <c r="N1196" s="559"/>
    </row>
    <row r="1197" spans="2:14" ht="12.95" hidden="1" customHeight="1" x14ac:dyDescent="0.2">
      <c r="B1197" s="74" t="s">
        <v>2024</v>
      </c>
      <c r="C1197" s="78"/>
      <c r="D1197" s="109" t="s">
        <v>2044</v>
      </c>
      <c r="E1197" s="108" t="s">
        <v>2045</v>
      </c>
      <c r="F1197" s="88"/>
      <c r="G1197" s="77"/>
      <c r="H1197" s="75" t="s">
        <v>236</v>
      </c>
      <c r="I1197" s="78" t="s">
        <v>2027</v>
      </c>
      <c r="J1197" s="557"/>
      <c r="K1197" s="558"/>
      <c r="L1197" s="558"/>
      <c r="M1197" s="558"/>
      <c r="N1197" s="559"/>
    </row>
    <row r="1198" spans="2:14" ht="12.95" hidden="1" customHeight="1" x14ac:dyDescent="0.2">
      <c r="B1198" s="74" t="s">
        <v>2024</v>
      </c>
      <c r="C1198" s="78"/>
      <c r="D1198" s="109" t="s">
        <v>2046</v>
      </c>
      <c r="E1198" s="108" t="s">
        <v>2047</v>
      </c>
      <c r="F1198" s="88"/>
      <c r="G1198" s="77"/>
      <c r="H1198" s="75" t="s">
        <v>236</v>
      </c>
      <c r="I1198" s="78" t="s">
        <v>2027</v>
      </c>
      <c r="J1198" s="557"/>
      <c r="K1198" s="558"/>
      <c r="L1198" s="558"/>
      <c r="M1198" s="558"/>
      <c r="N1198" s="559"/>
    </row>
    <row r="1199" spans="2:14" ht="12.95" hidden="1" customHeight="1" x14ac:dyDescent="0.2">
      <c r="B1199" s="74" t="s">
        <v>2024</v>
      </c>
      <c r="C1199" s="78"/>
      <c r="D1199" s="109" t="s">
        <v>2048</v>
      </c>
      <c r="E1199" s="110" t="s">
        <v>2049</v>
      </c>
      <c r="F1199" s="88"/>
      <c r="G1199" s="77"/>
      <c r="H1199" s="75" t="s">
        <v>236</v>
      </c>
      <c r="I1199" s="78" t="s">
        <v>2027</v>
      </c>
      <c r="J1199" s="557"/>
      <c r="K1199" s="558"/>
      <c r="L1199" s="558"/>
      <c r="M1199" s="558"/>
      <c r="N1199" s="559"/>
    </row>
    <row r="1200" spans="2:14" ht="12.95" hidden="1" customHeight="1" x14ac:dyDescent="0.2">
      <c r="B1200" s="74" t="s">
        <v>2024</v>
      </c>
      <c r="C1200" s="78"/>
      <c r="D1200" s="109" t="s">
        <v>2050</v>
      </c>
      <c r="E1200" s="110" t="s">
        <v>2051</v>
      </c>
      <c r="F1200" s="88"/>
      <c r="G1200" s="77"/>
      <c r="H1200" s="75" t="s">
        <v>236</v>
      </c>
      <c r="I1200" s="78" t="s">
        <v>2027</v>
      </c>
      <c r="J1200" s="557"/>
      <c r="K1200" s="558"/>
      <c r="L1200" s="558"/>
      <c r="M1200" s="558"/>
      <c r="N1200" s="559"/>
    </row>
    <row r="1201" spans="2:14" ht="12.95" hidden="1" customHeight="1" x14ac:dyDescent="0.2">
      <c r="B1201" s="74" t="s">
        <v>2024</v>
      </c>
      <c r="C1201" s="78"/>
      <c r="D1201" s="109" t="s">
        <v>2052</v>
      </c>
      <c r="E1201" s="111" t="s">
        <v>2053</v>
      </c>
      <c r="F1201" s="88"/>
      <c r="G1201" s="77"/>
      <c r="H1201" s="75" t="s">
        <v>236</v>
      </c>
      <c r="I1201" s="78"/>
      <c r="J1201" s="557"/>
      <c r="K1201" s="558"/>
      <c r="L1201" s="558"/>
      <c r="M1201" s="558"/>
      <c r="N1201" s="559"/>
    </row>
    <row r="1202" spans="2:14" ht="12.95" hidden="1" customHeight="1" x14ac:dyDescent="0.2">
      <c r="B1202" s="74" t="s">
        <v>2024</v>
      </c>
      <c r="C1202" s="78"/>
      <c r="D1202" s="109" t="s">
        <v>2054</v>
      </c>
      <c r="E1202" s="111" t="s">
        <v>2055</v>
      </c>
      <c r="F1202" s="88"/>
      <c r="G1202" s="77"/>
      <c r="H1202" s="75" t="s">
        <v>236</v>
      </c>
      <c r="I1202" s="78"/>
      <c r="J1202" s="557"/>
      <c r="K1202" s="558"/>
      <c r="L1202" s="558"/>
      <c r="M1202" s="558"/>
      <c r="N1202" s="559"/>
    </row>
    <row r="1203" spans="2:14" ht="12.95" hidden="1" customHeight="1" x14ac:dyDescent="0.2">
      <c r="B1203" s="74" t="s">
        <v>2024</v>
      </c>
      <c r="C1203" s="78"/>
      <c r="D1203" s="109" t="s">
        <v>2056</v>
      </c>
      <c r="E1203" s="111" t="s">
        <v>2057</v>
      </c>
      <c r="F1203" s="88"/>
      <c r="G1203" s="77"/>
      <c r="H1203" s="75" t="s">
        <v>236</v>
      </c>
      <c r="I1203" s="78"/>
      <c r="J1203" s="557"/>
      <c r="K1203" s="558"/>
      <c r="L1203" s="558"/>
      <c r="M1203" s="558"/>
      <c r="N1203" s="559"/>
    </row>
    <row r="1204" spans="2:14" ht="12.95" hidden="1" customHeight="1" x14ac:dyDescent="0.2">
      <c r="B1204" s="74" t="s">
        <v>2024</v>
      </c>
      <c r="C1204" s="78"/>
      <c r="D1204" s="109" t="s">
        <v>2058</v>
      </c>
      <c r="E1204" s="112" t="s">
        <v>2059</v>
      </c>
      <c r="F1204" s="88"/>
      <c r="G1204" s="77"/>
      <c r="H1204" s="75" t="s">
        <v>236</v>
      </c>
      <c r="I1204" s="78"/>
      <c r="J1204" s="557"/>
      <c r="K1204" s="558"/>
      <c r="L1204" s="558"/>
      <c r="M1204" s="558"/>
      <c r="N1204" s="559"/>
    </row>
    <row r="1205" spans="2:14" ht="12.95" hidden="1" customHeight="1" x14ac:dyDescent="0.2">
      <c r="B1205" s="74" t="s">
        <v>2024</v>
      </c>
      <c r="C1205" s="78"/>
      <c r="D1205" s="109" t="s">
        <v>2060</v>
      </c>
      <c r="E1205" s="105" t="s">
        <v>2061</v>
      </c>
      <c r="F1205" s="88"/>
      <c r="G1205" s="77"/>
      <c r="H1205" s="75" t="s">
        <v>236</v>
      </c>
      <c r="I1205" s="78"/>
      <c r="J1205" s="557"/>
      <c r="K1205" s="558"/>
      <c r="L1205" s="558"/>
      <c r="M1205" s="558"/>
      <c r="N1205" s="559"/>
    </row>
    <row r="1206" spans="2:14" ht="12.95" hidden="1" customHeight="1" x14ac:dyDescent="0.2">
      <c r="B1206" s="74" t="s">
        <v>2024</v>
      </c>
      <c r="C1206" s="78"/>
      <c r="D1206" s="109" t="s">
        <v>2062</v>
      </c>
      <c r="E1206" s="113" t="s">
        <v>2063</v>
      </c>
      <c r="F1206" s="88"/>
      <c r="G1206" s="77"/>
      <c r="H1206" s="75" t="s">
        <v>236</v>
      </c>
      <c r="I1206" s="78" t="s">
        <v>2027</v>
      </c>
      <c r="J1206" s="557"/>
      <c r="K1206" s="558"/>
      <c r="L1206" s="558"/>
      <c r="M1206" s="558"/>
      <c r="N1206" s="559"/>
    </row>
    <row r="1207" spans="2:14" ht="12.95" hidden="1" customHeight="1" x14ac:dyDescent="0.2">
      <c r="B1207" s="74" t="s">
        <v>2024</v>
      </c>
      <c r="C1207" s="78"/>
      <c r="D1207" s="109" t="s">
        <v>2064</v>
      </c>
      <c r="E1207" s="113" t="s">
        <v>2065</v>
      </c>
      <c r="F1207" s="88"/>
      <c r="G1207" s="77"/>
      <c r="H1207" s="75" t="s">
        <v>236</v>
      </c>
      <c r="I1207" s="78" t="s">
        <v>2027</v>
      </c>
      <c r="J1207" s="557"/>
      <c r="K1207" s="558"/>
      <c r="L1207" s="558"/>
      <c r="M1207" s="558"/>
      <c r="N1207" s="559"/>
    </row>
    <row r="1208" spans="2:14" ht="12.95" hidden="1" customHeight="1" x14ac:dyDescent="0.2">
      <c r="B1208" s="74" t="s">
        <v>2024</v>
      </c>
      <c r="C1208" s="78"/>
      <c r="D1208" s="109" t="s">
        <v>2066</v>
      </c>
      <c r="E1208" s="113" t="s">
        <v>2067</v>
      </c>
      <c r="F1208" s="88"/>
      <c r="G1208" s="77"/>
      <c r="H1208" s="75" t="s">
        <v>236</v>
      </c>
      <c r="I1208" s="78" t="s">
        <v>2027</v>
      </c>
      <c r="J1208" s="557"/>
      <c r="K1208" s="558"/>
      <c r="L1208" s="558"/>
      <c r="M1208" s="558"/>
      <c r="N1208" s="559"/>
    </row>
    <row r="1209" spans="2:14" ht="12.95" hidden="1" customHeight="1" x14ac:dyDescent="0.2">
      <c r="B1209" s="74" t="s">
        <v>2024</v>
      </c>
      <c r="C1209" s="78"/>
      <c r="D1209" s="109" t="s">
        <v>2068</v>
      </c>
      <c r="E1209" s="113" t="s">
        <v>2069</v>
      </c>
      <c r="F1209" s="88"/>
      <c r="G1209" s="77"/>
      <c r="H1209" s="75" t="s">
        <v>236</v>
      </c>
      <c r="I1209" s="78" t="s">
        <v>2027</v>
      </c>
      <c r="J1209" s="557"/>
      <c r="K1209" s="558"/>
      <c r="L1209" s="558"/>
      <c r="M1209" s="558"/>
      <c r="N1209" s="559"/>
    </row>
    <row r="1210" spans="2:14" ht="12.95" hidden="1" customHeight="1" x14ac:dyDescent="0.2">
      <c r="B1210" s="74" t="s">
        <v>2024</v>
      </c>
      <c r="C1210" s="78"/>
      <c r="D1210" s="109" t="s">
        <v>2070</v>
      </c>
      <c r="E1210" s="113" t="s">
        <v>2071</v>
      </c>
      <c r="F1210" s="88"/>
      <c r="G1210" s="77"/>
      <c r="H1210" s="75" t="s">
        <v>236</v>
      </c>
      <c r="I1210" s="78" t="s">
        <v>2027</v>
      </c>
      <c r="J1210" s="557"/>
      <c r="K1210" s="558"/>
      <c r="L1210" s="558"/>
      <c r="M1210" s="558"/>
      <c r="N1210" s="559"/>
    </row>
    <row r="1211" spans="2:14" ht="12.95" hidden="1" customHeight="1" x14ac:dyDescent="0.2">
      <c r="B1211" s="74" t="s">
        <v>2024</v>
      </c>
      <c r="C1211" s="78"/>
      <c r="D1211" s="109" t="s">
        <v>2072</v>
      </c>
      <c r="E1211" s="113" t="s">
        <v>2073</v>
      </c>
      <c r="F1211" s="88"/>
      <c r="G1211" s="77"/>
      <c r="H1211" s="75" t="s">
        <v>236</v>
      </c>
      <c r="I1211" s="78" t="s">
        <v>2027</v>
      </c>
      <c r="J1211" s="557"/>
      <c r="K1211" s="558"/>
      <c r="L1211" s="558"/>
      <c r="M1211" s="558"/>
      <c r="N1211" s="559"/>
    </row>
    <row r="1212" spans="2:14" ht="12.95" hidden="1" customHeight="1" x14ac:dyDescent="0.2">
      <c r="B1212" s="74" t="s">
        <v>2024</v>
      </c>
      <c r="C1212" s="78"/>
      <c r="D1212" s="109" t="s">
        <v>2074</v>
      </c>
      <c r="E1212" s="113" t="s">
        <v>2075</v>
      </c>
      <c r="F1212" s="88"/>
      <c r="G1212" s="77"/>
      <c r="H1212" s="75" t="s">
        <v>236</v>
      </c>
      <c r="I1212" s="78" t="s">
        <v>2027</v>
      </c>
      <c r="J1212" s="557"/>
      <c r="K1212" s="558"/>
      <c r="L1212" s="558"/>
      <c r="M1212" s="558"/>
      <c r="N1212" s="559"/>
    </row>
    <row r="1213" spans="2:14" ht="12.95" hidden="1" customHeight="1" x14ac:dyDescent="0.2">
      <c r="B1213" s="74" t="s">
        <v>2024</v>
      </c>
      <c r="C1213" s="78"/>
      <c r="D1213" s="109" t="s">
        <v>2076</v>
      </c>
      <c r="E1213" s="113" t="s">
        <v>2077</v>
      </c>
      <c r="F1213" s="88"/>
      <c r="G1213" s="77"/>
      <c r="H1213" s="75" t="s">
        <v>236</v>
      </c>
      <c r="I1213" s="78" t="s">
        <v>2027</v>
      </c>
      <c r="J1213" s="557"/>
      <c r="K1213" s="558"/>
      <c r="L1213" s="558"/>
      <c r="M1213" s="558"/>
      <c r="N1213" s="559"/>
    </row>
    <row r="1214" spans="2:14" ht="12.95" hidden="1" customHeight="1" x14ac:dyDescent="0.2">
      <c r="B1214" s="74" t="s">
        <v>2024</v>
      </c>
      <c r="C1214" s="78"/>
      <c r="D1214" s="109" t="s">
        <v>2078</v>
      </c>
      <c r="E1214" s="113" t="s">
        <v>2079</v>
      </c>
      <c r="F1214" s="88"/>
      <c r="G1214" s="77"/>
      <c r="H1214" s="75" t="s">
        <v>236</v>
      </c>
      <c r="I1214" s="78" t="s">
        <v>2027</v>
      </c>
      <c r="J1214" s="557"/>
      <c r="K1214" s="558"/>
      <c r="L1214" s="558"/>
      <c r="M1214" s="558"/>
      <c r="N1214" s="559"/>
    </row>
    <row r="1215" spans="2:14" ht="12.95" hidden="1" customHeight="1" x14ac:dyDescent="0.2">
      <c r="B1215" s="74" t="s">
        <v>2024</v>
      </c>
      <c r="C1215" s="78"/>
      <c r="D1215" s="109" t="s">
        <v>2080</v>
      </c>
      <c r="E1215" s="113" t="s">
        <v>2081</v>
      </c>
      <c r="F1215" s="88"/>
      <c r="G1215" s="77"/>
      <c r="H1215" s="75" t="s">
        <v>236</v>
      </c>
      <c r="I1215" s="78" t="s">
        <v>2027</v>
      </c>
      <c r="J1215" s="557"/>
      <c r="K1215" s="558"/>
      <c r="L1215" s="558"/>
      <c r="M1215" s="558"/>
      <c r="N1215" s="559"/>
    </row>
    <row r="1216" spans="2:14" ht="12.95" hidden="1" customHeight="1" x14ac:dyDescent="0.2">
      <c r="B1216" s="74" t="s">
        <v>2024</v>
      </c>
      <c r="C1216" s="78"/>
      <c r="D1216" s="109" t="s">
        <v>2082</v>
      </c>
      <c r="E1216" s="113" t="s">
        <v>2083</v>
      </c>
      <c r="F1216" s="88"/>
      <c r="G1216" s="77"/>
      <c r="H1216" s="75" t="s">
        <v>236</v>
      </c>
      <c r="I1216" s="78" t="s">
        <v>2027</v>
      </c>
      <c r="J1216" s="557"/>
      <c r="K1216" s="558"/>
      <c r="L1216" s="558"/>
      <c r="M1216" s="558"/>
      <c r="N1216" s="559"/>
    </row>
    <row r="1217" spans="2:14" ht="12.95" hidden="1" customHeight="1" x14ac:dyDescent="0.2">
      <c r="B1217" s="74" t="s">
        <v>2024</v>
      </c>
      <c r="C1217" s="78"/>
      <c r="D1217" s="109" t="s">
        <v>2084</v>
      </c>
      <c r="E1217" s="113" t="s">
        <v>2085</v>
      </c>
      <c r="F1217" s="88"/>
      <c r="G1217" s="77"/>
      <c r="H1217" s="75" t="s">
        <v>236</v>
      </c>
      <c r="I1217" s="78" t="s">
        <v>2027</v>
      </c>
      <c r="J1217" s="557"/>
      <c r="K1217" s="558"/>
      <c r="L1217" s="558"/>
      <c r="M1217" s="558"/>
      <c r="N1217" s="559"/>
    </row>
    <row r="1218" spans="2:14" ht="12.95" hidden="1" customHeight="1" x14ac:dyDescent="0.2">
      <c r="B1218" s="74" t="s">
        <v>2024</v>
      </c>
      <c r="C1218" s="78"/>
      <c r="D1218" s="109" t="s">
        <v>2086</v>
      </c>
      <c r="E1218" s="113" t="s">
        <v>2087</v>
      </c>
      <c r="F1218" s="88"/>
      <c r="G1218" s="77"/>
      <c r="H1218" s="75" t="s">
        <v>236</v>
      </c>
      <c r="I1218" s="78" t="s">
        <v>2027</v>
      </c>
      <c r="J1218" s="557"/>
      <c r="K1218" s="558"/>
      <c r="L1218" s="558"/>
      <c r="M1218" s="558"/>
      <c r="N1218" s="559"/>
    </row>
    <row r="1219" spans="2:14" ht="12.95" hidden="1" customHeight="1" x14ac:dyDescent="0.2">
      <c r="B1219" s="74" t="s">
        <v>2024</v>
      </c>
      <c r="C1219" s="78"/>
      <c r="D1219" s="109" t="s">
        <v>2088</v>
      </c>
      <c r="E1219" s="113" t="s">
        <v>2089</v>
      </c>
      <c r="F1219" s="88"/>
      <c r="G1219" s="77"/>
      <c r="H1219" s="75" t="s">
        <v>236</v>
      </c>
      <c r="I1219" s="78" t="s">
        <v>2027</v>
      </c>
      <c r="J1219" s="557"/>
      <c r="K1219" s="558"/>
      <c r="L1219" s="558"/>
      <c r="M1219" s="558"/>
      <c r="N1219" s="559"/>
    </row>
    <row r="1220" spans="2:14" ht="12.95" hidden="1" customHeight="1" x14ac:dyDescent="0.2">
      <c r="B1220" s="74" t="s">
        <v>2024</v>
      </c>
      <c r="C1220" s="78"/>
      <c r="D1220" s="109" t="s">
        <v>2090</v>
      </c>
      <c r="E1220" s="113" t="s">
        <v>2091</v>
      </c>
      <c r="F1220" s="88"/>
      <c r="G1220" s="77"/>
      <c r="H1220" s="75" t="s">
        <v>236</v>
      </c>
      <c r="I1220" s="78" t="s">
        <v>2027</v>
      </c>
      <c r="J1220" s="557"/>
      <c r="K1220" s="558"/>
      <c r="L1220" s="558"/>
      <c r="M1220" s="558"/>
      <c r="N1220" s="559"/>
    </row>
    <row r="1221" spans="2:14" ht="12.95" hidden="1" customHeight="1" x14ac:dyDescent="0.2">
      <c r="B1221" s="74" t="s">
        <v>2024</v>
      </c>
      <c r="C1221" s="78"/>
      <c r="D1221" s="109" t="s">
        <v>2092</v>
      </c>
      <c r="E1221" s="113" t="s">
        <v>2093</v>
      </c>
      <c r="F1221" s="88"/>
      <c r="G1221" s="77"/>
      <c r="H1221" s="75" t="s">
        <v>236</v>
      </c>
      <c r="I1221" s="78" t="s">
        <v>2027</v>
      </c>
      <c r="J1221" s="557"/>
      <c r="K1221" s="558"/>
      <c r="L1221" s="558"/>
      <c r="M1221" s="558"/>
      <c r="N1221" s="559"/>
    </row>
    <row r="1222" spans="2:14" ht="12.95" hidden="1" customHeight="1" x14ac:dyDescent="0.2">
      <c r="B1222" s="74" t="s">
        <v>2024</v>
      </c>
      <c r="C1222" s="78"/>
      <c r="D1222" s="109" t="s">
        <v>2094</v>
      </c>
      <c r="E1222" s="113" t="s">
        <v>2095</v>
      </c>
      <c r="F1222" s="88"/>
      <c r="G1222" s="77"/>
      <c r="H1222" s="75" t="s">
        <v>236</v>
      </c>
      <c r="I1222" s="78" t="s">
        <v>2027</v>
      </c>
      <c r="J1222" s="557"/>
      <c r="K1222" s="558"/>
      <c r="L1222" s="558"/>
      <c r="M1222" s="558"/>
      <c r="N1222" s="559"/>
    </row>
    <row r="1223" spans="2:14" ht="12.95" hidden="1" customHeight="1" x14ac:dyDescent="0.2">
      <c r="B1223" s="74" t="s">
        <v>2024</v>
      </c>
      <c r="C1223" s="78"/>
      <c r="D1223" s="109" t="s">
        <v>2096</v>
      </c>
      <c r="E1223" s="113" t="s">
        <v>2097</v>
      </c>
      <c r="F1223" s="88"/>
      <c r="G1223" s="77"/>
      <c r="H1223" s="75" t="s">
        <v>236</v>
      </c>
      <c r="I1223" s="78" t="s">
        <v>2027</v>
      </c>
      <c r="J1223" s="557"/>
      <c r="K1223" s="558"/>
      <c r="L1223" s="558"/>
      <c r="M1223" s="558"/>
      <c r="N1223" s="559"/>
    </row>
    <row r="1224" spans="2:14" ht="12.95" hidden="1" customHeight="1" x14ac:dyDescent="0.2">
      <c r="B1224" s="74" t="s">
        <v>2024</v>
      </c>
      <c r="C1224" s="78"/>
      <c r="D1224" s="109" t="s">
        <v>2098</v>
      </c>
      <c r="E1224" s="113" t="s">
        <v>2099</v>
      </c>
      <c r="F1224" s="88"/>
      <c r="G1224" s="77"/>
      <c r="H1224" s="75" t="s">
        <v>236</v>
      </c>
      <c r="I1224" s="78" t="s">
        <v>2027</v>
      </c>
      <c r="J1224" s="557"/>
      <c r="K1224" s="558"/>
      <c r="L1224" s="558"/>
      <c r="M1224" s="558"/>
      <c r="N1224" s="559"/>
    </row>
    <row r="1225" spans="2:14" ht="12.95" hidden="1" customHeight="1" x14ac:dyDescent="0.2">
      <c r="B1225" s="74" t="s">
        <v>2024</v>
      </c>
      <c r="C1225" s="78"/>
      <c r="D1225" s="109" t="s">
        <v>2100</v>
      </c>
      <c r="E1225" s="113" t="s">
        <v>2101</v>
      </c>
      <c r="F1225" s="88"/>
      <c r="G1225" s="77"/>
      <c r="H1225" s="75" t="s">
        <v>236</v>
      </c>
      <c r="I1225" s="78" t="s">
        <v>2027</v>
      </c>
      <c r="J1225" s="557"/>
      <c r="K1225" s="558"/>
      <c r="L1225" s="558"/>
      <c r="M1225" s="558"/>
      <c r="N1225" s="559"/>
    </row>
    <row r="1226" spans="2:14" ht="12.95" hidden="1" customHeight="1" x14ac:dyDescent="0.2">
      <c r="B1226" s="74" t="s">
        <v>2024</v>
      </c>
      <c r="C1226" s="78"/>
      <c r="D1226" s="109" t="s">
        <v>2102</v>
      </c>
      <c r="E1226" s="113" t="s">
        <v>2103</v>
      </c>
      <c r="F1226" s="88"/>
      <c r="G1226" s="77"/>
      <c r="H1226" s="75" t="s">
        <v>236</v>
      </c>
      <c r="I1226" s="78" t="s">
        <v>2027</v>
      </c>
      <c r="J1226" s="557"/>
      <c r="K1226" s="558"/>
      <c r="L1226" s="558"/>
      <c r="M1226" s="558"/>
      <c r="N1226" s="559"/>
    </row>
    <row r="1227" spans="2:14" ht="12.95" hidden="1" customHeight="1" x14ac:dyDescent="0.2">
      <c r="B1227" s="74" t="s">
        <v>2024</v>
      </c>
      <c r="C1227" s="78"/>
      <c r="D1227" s="109" t="s">
        <v>2104</v>
      </c>
      <c r="E1227" s="113" t="s">
        <v>2105</v>
      </c>
      <c r="F1227" s="88"/>
      <c r="G1227" s="77"/>
      <c r="H1227" s="75" t="s">
        <v>236</v>
      </c>
      <c r="I1227" s="78" t="s">
        <v>2027</v>
      </c>
      <c r="J1227" s="557"/>
      <c r="K1227" s="558"/>
      <c r="L1227" s="558"/>
      <c r="M1227" s="558"/>
      <c r="N1227" s="559"/>
    </row>
    <row r="1228" spans="2:14" ht="12.95" hidden="1" customHeight="1" x14ac:dyDescent="0.2">
      <c r="B1228" s="74" t="s">
        <v>2024</v>
      </c>
      <c r="C1228" s="78"/>
      <c r="D1228" s="109" t="s">
        <v>2106</v>
      </c>
      <c r="E1228" s="113" t="s">
        <v>2107</v>
      </c>
      <c r="F1228" s="88"/>
      <c r="G1228" s="77"/>
      <c r="H1228" s="75" t="s">
        <v>236</v>
      </c>
      <c r="I1228" s="78" t="s">
        <v>2027</v>
      </c>
      <c r="J1228" s="557"/>
      <c r="K1228" s="558"/>
      <c r="L1228" s="558"/>
      <c r="M1228" s="558"/>
      <c r="N1228" s="559"/>
    </row>
    <row r="1229" spans="2:14" ht="12.95" hidden="1" customHeight="1" x14ac:dyDescent="0.2">
      <c r="B1229" s="74" t="s">
        <v>2024</v>
      </c>
      <c r="C1229" s="78"/>
      <c r="D1229" s="109" t="s">
        <v>2108</v>
      </c>
      <c r="E1229" s="113" t="s">
        <v>2109</v>
      </c>
      <c r="F1229" s="88"/>
      <c r="G1229" s="77"/>
      <c r="H1229" s="75" t="s">
        <v>236</v>
      </c>
      <c r="I1229" s="78" t="s">
        <v>2027</v>
      </c>
      <c r="J1229" s="557"/>
      <c r="K1229" s="558"/>
      <c r="L1229" s="558"/>
      <c r="M1229" s="558"/>
      <c r="N1229" s="559"/>
    </row>
    <row r="1230" spans="2:14" ht="12.95" hidden="1" customHeight="1" x14ac:dyDescent="0.2">
      <c r="B1230" s="74" t="s">
        <v>2024</v>
      </c>
      <c r="C1230" s="78"/>
      <c r="D1230" s="109" t="s">
        <v>2110</v>
      </c>
      <c r="E1230" s="113" t="s">
        <v>2111</v>
      </c>
      <c r="F1230" s="88"/>
      <c r="G1230" s="77"/>
      <c r="H1230" s="75" t="s">
        <v>236</v>
      </c>
      <c r="I1230" s="78" t="s">
        <v>2027</v>
      </c>
      <c r="J1230" s="557"/>
      <c r="K1230" s="558"/>
      <c r="L1230" s="558"/>
      <c r="M1230" s="558"/>
      <c r="N1230" s="559"/>
    </row>
    <row r="1231" spans="2:14" ht="12.95" hidden="1" customHeight="1" x14ac:dyDescent="0.2">
      <c r="B1231" s="74" t="s">
        <v>2024</v>
      </c>
      <c r="C1231" s="78"/>
      <c r="D1231" s="109" t="s">
        <v>2112</v>
      </c>
      <c r="E1231" s="113" t="s">
        <v>2113</v>
      </c>
      <c r="F1231" s="88"/>
      <c r="G1231" s="77"/>
      <c r="H1231" s="75" t="s">
        <v>236</v>
      </c>
      <c r="I1231" s="78" t="s">
        <v>2027</v>
      </c>
      <c r="J1231" s="557"/>
      <c r="K1231" s="558"/>
      <c r="L1231" s="558"/>
      <c r="M1231" s="558"/>
      <c r="N1231" s="559"/>
    </row>
    <row r="1232" spans="2:14" ht="12.95" hidden="1" customHeight="1" x14ac:dyDescent="0.2">
      <c r="B1232" s="74" t="s">
        <v>2024</v>
      </c>
      <c r="C1232" s="78"/>
      <c r="D1232" s="109" t="s">
        <v>2114</v>
      </c>
      <c r="E1232" s="113" t="s">
        <v>2115</v>
      </c>
      <c r="F1232" s="88"/>
      <c r="G1232" s="77"/>
      <c r="H1232" s="75"/>
      <c r="I1232" s="78"/>
      <c r="J1232" s="557"/>
      <c r="K1232" s="558"/>
      <c r="L1232" s="558"/>
      <c r="M1232" s="558"/>
      <c r="N1232" s="559"/>
    </row>
    <row r="1233" spans="2:14" ht="12.95" hidden="1" customHeight="1" x14ac:dyDescent="0.2">
      <c r="B1233" s="74" t="s">
        <v>2024</v>
      </c>
      <c r="C1233" s="78"/>
      <c r="D1233" s="109" t="s">
        <v>2116</v>
      </c>
      <c r="E1233" s="113" t="s">
        <v>2117</v>
      </c>
      <c r="F1233" s="88"/>
      <c r="G1233" s="77"/>
      <c r="H1233" s="75"/>
      <c r="I1233" s="78"/>
      <c r="J1233" s="557"/>
      <c r="K1233" s="558"/>
      <c r="L1233" s="558"/>
      <c r="M1233" s="558"/>
      <c r="N1233" s="559"/>
    </row>
    <row r="1234" spans="2:14" ht="12.95" hidden="1" customHeight="1" x14ac:dyDescent="0.2">
      <c r="B1234" s="74" t="s">
        <v>2024</v>
      </c>
      <c r="C1234" s="78"/>
      <c r="D1234" s="109" t="s">
        <v>2118</v>
      </c>
      <c r="E1234" s="113" t="s">
        <v>2119</v>
      </c>
      <c r="F1234" s="88"/>
      <c r="G1234" s="77"/>
      <c r="H1234" s="75"/>
      <c r="I1234" s="78"/>
      <c r="J1234" s="557"/>
      <c r="K1234" s="558"/>
      <c r="L1234" s="558"/>
      <c r="M1234" s="558"/>
      <c r="N1234" s="559"/>
    </row>
    <row r="1235" spans="2:14" ht="12.95" hidden="1" customHeight="1" x14ac:dyDescent="0.2">
      <c r="B1235" s="74" t="s">
        <v>2024</v>
      </c>
      <c r="C1235" s="78"/>
      <c r="D1235" s="109" t="s">
        <v>2120</v>
      </c>
      <c r="E1235" s="113" t="s">
        <v>2121</v>
      </c>
      <c r="F1235" s="88"/>
      <c r="G1235" s="77"/>
      <c r="H1235" s="75"/>
      <c r="I1235" s="78"/>
      <c r="J1235" s="557"/>
      <c r="K1235" s="558"/>
      <c r="L1235" s="558"/>
      <c r="M1235" s="558"/>
      <c r="N1235" s="559"/>
    </row>
    <row r="1236" spans="2:14" ht="12.95" hidden="1" customHeight="1" x14ac:dyDescent="0.2">
      <c r="B1236" s="74" t="s">
        <v>2024</v>
      </c>
      <c r="C1236" s="78"/>
      <c r="D1236" s="109" t="s">
        <v>2122</v>
      </c>
      <c r="E1236" s="113" t="s">
        <v>2123</v>
      </c>
      <c r="F1236" s="88"/>
      <c r="G1236" s="77"/>
      <c r="H1236" s="75"/>
      <c r="I1236" s="78"/>
      <c r="J1236" s="557"/>
      <c r="K1236" s="558"/>
      <c r="L1236" s="558"/>
      <c r="M1236" s="558"/>
      <c r="N1236" s="559"/>
    </row>
    <row r="1237" spans="2:14" ht="12.95" hidden="1" customHeight="1" x14ac:dyDescent="0.2">
      <c r="B1237" s="74" t="s">
        <v>2024</v>
      </c>
      <c r="C1237" s="78"/>
      <c r="D1237" s="109" t="s">
        <v>2124</v>
      </c>
      <c r="E1237" s="113" t="s">
        <v>2125</v>
      </c>
      <c r="F1237" s="88"/>
      <c r="G1237" s="77"/>
      <c r="H1237" s="75"/>
      <c r="I1237" s="78"/>
      <c r="J1237" s="557"/>
      <c r="K1237" s="558"/>
      <c r="L1237" s="558"/>
      <c r="M1237" s="558"/>
      <c r="N1237" s="559"/>
    </row>
    <row r="1238" spans="2:14" ht="12.95" hidden="1" customHeight="1" x14ac:dyDescent="0.2">
      <c r="B1238" s="74" t="s">
        <v>2024</v>
      </c>
      <c r="C1238" s="78"/>
      <c r="D1238" s="109" t="s">
        <v>2126</v>
      </c>
      <c r="E1238" s="108" t="s">
        <v>2127</v>
      </c>
      <c r="F1238" s="88"/>
      <c r="G1238" s="77"/>
      <c r="H1238" s="75" t="s">
        <v>235</v>
      </c>
      <c r="I1238" s="78" t="s">
        <v>2027</v>
      </c>
      <c r="J1238" s="557"/>
      <c r="K1238" s="558"/>
      <c r="L1238" s="558"/>
      <c r="M1238" s="558"/>
      <c r="N1238" s="559"/>
    </row>
    <row r="1239" spans="2:14" ht="12.95" hidden="1" customHeight="1" x14ac:dyDescent="0.2">
      <c r="B1239" s="74" t="s">
        <v>2024</v>
      </c>
      <c r="C1239" s="78"/>
      <c r="D1239" s="109" t="s">
        <v>2128</v>
      </c>
      <c r="E1239" s="108" t="s">
        <v>2129</v>
      </c>
      <c r="F1239" s="88"/>
      <c r="G1239" s="77"/>
      <c r="H1239" s="75" t="s">
        <v>235</v>
      </c>
      <c r="I1239" s="78" t="s">
        <v>2027</v>
      </c>
      <c r="J1239" s="557"/>
      <c r="K1239" s="558"/>
      <c r="L1239" s="558"/>
      <c r="M1239" s="558"/>
      <c r="N1239" s="559"/>
    </row>
    <row r="1240" spans="2:14" ht="12.95" hidden="1" customHeight="1" x14ac:dyDescent="0.2">
      <c r="B1240" s="74" t="s">
        <v>2024</v>
      </c>
      <c r="C1240" s="78"/>
      <c r="D1240" s="109" t="s">
        <v>2130</v>
      </c>
      <c r="E1240" s="108" t="s">
        <v>2131</v>
      </c>
      <c r="F1240" s="88"/>
      <c r="G1240" s="77"/>
      <c r="H1240" s="75" t="s">
        <v>235</v>
      </c>
      <c r="I1240" s="78" t="s">
        <v>2027</v>
      </c>
      <c r="J1240" s="557"/>
      <c r="K1240" s="558"/>
      <c r="L1240" s="558"/>
      <c r="M1240" s="558"/>
      <c r="N1240" s="559"/>
    </row>
    <row r="1241" spans="2:14" ht="12.95" hidden="1" customHeight="1" x14ac:dyDescent="0.2">
      <c r="B1241" s="74" t="s">
        <v>2024</v>
      </c>
      <c r="C1241" s="78"/>
      <c r="D1241" s="109" t="s">
        <v>2132</v>
      </c>
      <c r="E1241" s="108" t="s">
        <v>2133</v>
      </c>
      <c r="F1241" s="88"/>
      <c r="G1241" s="77"/>
      <c r="H1241" s="75" t="s">
        <v>235</v>
      </c>
      <c r="I1241" s="78" t="s">
        <v>2134</v>
      </c>
      <c r="J1241" s="557"/>
      <c r="K1241" s="558"/>
      <c r="L1241" s="558"/>
      <c r="M1241" s="558"/>
      <c r="N1241" s="559"/>
    </row>
    <row r="1242" spans="2:14" ht="12.95" hidden="1" customHeight="1" x14ac:dyDescent="0.2">
      <c r="B1242" s="74" t="s">
        <v>2024</v>
      </c>
      <c r="C1242" s="78"/>
      <c r="D1242" s="109" t="s">
        <v>2135</v>
      </c>
      <c r="E1242" s="108" t="s">
        <v>2136</v>
      </c>
      <c r="F1242" s="88"/>
      <c r="G1242" s="77"/>
      <c r="H1242" s="75" t="s">
        <v>235</v>
      </c>
      <c r="I1242" s="78" t="s">
        <v>2134</v>
      </c>
      <c r="J1242" s="557"/>
      <c r="K1242" s="558"/>
      <c r="L1242" s="558"/>
      <c r="M1242" s="558"/>
      <c r="N1242" s="559"/>
    </row>
    <row r="1243" spans="2:14" ht="12.95" hidden="1" customHeight="1" x14ac:dyDescent="0.2">
      <c r="B1243" s="74" t="s">
        <v>2024</v>
      </c>
      <c r="C1243" s="78"/>
      <c r="D1243" s="109" t="s">
        <v>2137</v>
      </c>
      <c r="E1243" s="108" t="s">
        <v>2138</v>
      </c>
      <c r="F1243" s="88"/>
      <c r="G1243" s="77"/>
      <c r="H1243" s="75" t="s">
        <v>236</v>
      </c>
      <c r="I1243" s="78" t="s">
        <v>2027</v>
      </c>
      <c r="J1243" s="557"/>
      <c r="K1243" s="558"/>
      <c r="L1243" s="558"/>
      <c r="M1243" s="558"/>
      <c r="N1243" s="559"/>
    </row>
    <row r="1244" spans="2:14" ht="12.95" hidden="1" customHeight="1" x14ac:dyDescent="0.2">
      <c r="B1244" s="74" t="s">
        <v>2024</v>
      </c>
      <c r="C1244" s="78"/>
      <c r="D1244" s="109" t="s">
        <v>2139</v>
      </c>
      <c r="E1244" s="108" t="s">
        <v>2140</v>
      </c>
      <c r="F1244" s="88"/>
      <c r="G1244" s="77"/>
      <c r="H1244" s="75" t="s">
        <v>236</v>
      </c>
      <c r="I1244" s="78" t="s">
        <v>2027</v>
      </c>
      <c r="J1244" s="557"/>
      <c r="K1244" s="558"/>
      <c r="L1244" s="558"/>
      <c r="M1244" s="558"/>
      <c r="N1244" s="559"/>
    </row>
    <row r="1245" spans="2:14" ht="12.95" hidden="1" customHeight="1" x14ac:dyDescent="0.2">
      <c r="B1245" s="74" t="s">
        <v>2024</v>
      </c>
      <c r="C1245" s="78"/>
      <c r="D1245" s="109" t="s">
        <v>2141</v>
      </c>
      <c r="E1245" s="108" t="s">
        <v>2142</v>
      </c>
      <c r="F1245" s="88"/>
      <c r="G1245" s="77"/>
      <c r="H1245" s="75" t="s">
        <v>236</v>
      </c>
      <c r="I1245" s="78" t="s">
        <v>2027</v>
      </c>
      <c r="J1245" s="557"/>
      <c r="K1245" s="558"/>
      <c r="L1245" s="558"/>
      <c r="M1245" s="558"/>
      <c r="N1245" s="559"/>
    </row>
    <row r="1246" spans="2:14" ht="12.95" hidden="1" customHeight="1" x14ac:dyDescent="0.2">
      <c r="B1246" s="74" t="s">
        <v>2024</v>
      </c>
      <c r="C1246" s="78"/>
      <c r="D1246" s="109" t="s">
        <v>2143</v>
      </c>
      <c r="E1246" s="108" t="s">
        <v>2144</v>
      </c>
      <c r="F1246" s="88"/>
      <c r="G1246" s="77"/>
      <c r="H1246" s="75" t="s">
        <v>236</v>
      </c>
      <c r="I1246" s="78" t="s">
        <v>2027</v>
      </c>
      <c r="J1246" s="557"/>
      <c r="K1246" s="558"/>
      <c r="L1246" s="558"/>
      <c r="M1246" s="558"/>
      <c r="N1246" s="559"/>
    </row>
    <row r="1247" spans="2:14" ht="12.95" hidden="1" customHeight="1" x14ac:dyDescent="0.2">
      <c r="B1247" s="74" t="s">
        <v>2024</v>
      </c>
      <c r="C1247" s="78"/>
      <c r="D1247" s="109" t="s">
        <v>2145</v>
      </c>
      <c r="E1247" s="108" t="s">
        <v>2146</v>
      </c>
      <c r="F1247" s="88"/>
      <c r="G1247" s="77"/>
      <c r="H1247" s="75" t="s">
        <v>236</v>
      </c>
      <c r="I1247" s="78" t="s">
        <v>2027</v>
      </c>
      <c r="J1247" s="557"/>
      <c r="K1247" s="558"/>
      <c r="L1247" s="558"/>
      <c r="M1247" s="558"/>
      <c r="N1247" s="559"/>
    </row>
    <row r="1248" spans="2:14" ht="12.95" hidden="1" customHeight="1" x14ac:dyDescent="0.2">
      <c r="B1248" s="74" t="s">
        <v>2024</v>
      </c>
      <c r="C1248" s="78"/>
      <c r="D1248" s="109" t="s">
        <v>2147</v>
      </c>
      <c r="E1248" s="108" t="s">
        <v>2148</v>
      </c>
      <c r="F1248" s="88"/>
      <c r="G1248" s="77"/>
      <c r="H1248" s="75" t="s">
        <v>236</v>
      </c>
      <c r="I1248" s="78" t="s">
        <v>2027</v>
      </c>
      <c r="J1248" s="557"/>
      <c r="K1248" s="558"/>
      <c r="L1248" s="558"/>
      <c r="M1248" s="558"/>
      <c r="N1248" s="559"/>
    </row>
    <row r="1249" spans="2:14" ht="12.95" hidden="1" customHeight="1" x14ac:dyDescent="0.2">
      <c r="B1249" s="74" t="s">
        <v>2024</v>
      </c>
      <c r="C1249" s="78"/>
      <c r="D1249" s="109" t="s">
        <v>2149</v>
      </c>
      <c r="E1249" s="108" t="s">
        <v>2150</v>
      </c>
      <c r="F1249" s="88"/>
      <c r="G1249" s="77"/>
      <c r="H1249" s="75" t="s">
        <v>236</v>
      </c>
      <c r="I1249" s="78" t="s">
        <v>2027</v>
      </c>
      <c r="J1249" s="557"/>
      <c r="K1249" s="558"/>
      <c r="L1249" s="558"/>
      <c r="M1249" s="558"/>
      <c r="N1249" s="559"/>
    </row>
    <row r="1250" spans="2:14" ht="12.95" hidden="1" customHeight="1" x14ac:dyDescent="0.2">
      <c r="B1250" s="74" t="s">
        <v>2024</v>
      </c>
      <c r="C1250" s="78"/>
      <c r="D1250" s="109" t="s">
        <v>2151</v>
      </c>
      <c r="E1250" s="108" t="s">
        <v>2152</v>
      </c>
      <c r="F1250" s="88"/>
      <c r="G1250" s="77"/>
      <c r="H1250" s="75" t="s">
        <v>236</v>
      </c>
      <c r="I1250" s="78" t="s">
        <v>2027</v>
      </c>
      <c r="J1250" s="557"/>
      <c r="K1250" s="558"/>
      <c r="L1250" s="558"/>
      <c r="M1250" s="558"/>
      <c r="N1250" s="559"/>
    </row>
    <row r="1251" spans="2:14" ht="12.95" hidden="1" customHeight="1" x14ac:dyDescent="0.2">
      <c r="B1251" s="74" t="s">
        <v>2024</v>
      </c>
      <c r="C1251" s="78"/>
      <c r="D1251" s="109" t="s">
        <v>2153</v>
      </c>
      <c r="E1251" s="108" t="s">
        <v>2154</v>
      </c>
      <c r="F1251" s="88"/>
      <c r="G1251" s="77"/>
      <c r="H1251" s="75" t="s">
        <v>236</v>
      </c>
      <c r="I1251" s="78" t="s">
        <v>2027</v>
      </c>
      <c r="J1251" s="557"/>
      <c r="K1251" s="558"/>
      <c r="L1251" s="558"/>
      <c r="M1251" s="558"/>
      <c r="N1251" s="559"/>
    </row>
    <row r="1252" spans="2:14" ht="12.95" hidden="1" customHeight="1" x14ac:dyDescent="0.2">
      <c r="B1252" s="74" t="s">
        <v>2024</v>
      </c>
      <c r="C1252" s="78"/>
      <c r="D1252" s="109" t="s">
        <v>2155</v>
      </c>
      <c r="E1252" s="108" t="s">
        <v>2156</v>
      </c>
      <c r="F1252" s="88"/>
      <c r="G1252" s="77"/>
      <c r="H1252" s="75" t="s">
        <v>236</v>
      </c>
      <c r="I1252" s="78" t="s">
        <v>2027</v>
      </c>
      <c r="J1252" s="557"/>
      <c r="K1252" s="558"/>
      <c r="L1252" s="558"/>
      <c r="M1252" s="558"/>
      <c r="N1252" s="559"/>
    </row>
    <row r="1253" spans="2:14" ht="12.95" hidden="1" customHeight="1" x14ac:dyDescent="0.2">
      <c r="B1253" s="74" t="s">
        <v>2024</v>
      </c>
      <c r="C1253" s="78"/>
      <c r="D1253" s="109" t="s">
        <v>2157</v>
      </c>
      <c r="E1253" s="108" t="s">
        <v>2158</v>
      </c>
      <c r="F1253" s="88"/>
      <c r="G1253" s="77"/>
      <c r="H1253" s="75" t="s">
        <v>236</v>
      </c>
      <c r="I1253" s="78" t="s">
        <v>2027</v>
      </c>
      <c r="J1253" s="557"/>
      <c r="K1253" s="558"/>
      <c r="L1253" s="558"/>
      <c r="M1253" s="558"/>
      <c r="N1253" s="559"/>
    </row>
    <row r="1254" spans="2:14" ht="12.95" hidden="1" customHeight="1" x14ac:dyDescent="0.2">
      <c r="B1254" s="74" t="s">
        <v>2024</v>
      </c>
      <c r="C1254" s="78"/>
      <c r="D1254" s="109" t="s">
        <v>2159</v>
      </c>
      <c r="E1254" s="108" t="s">
        <v>2160</v>
      </c>
      <c r="F1254" s="88"/>
      <c r="G1254" s="77"/>
      <c r="H1254" s="75" t="s">
        <v>236</v>
      </c>
      <c r="I1254" s="78" t="s">
        <v>2027</v>
      </c>
      <c r="J1254" s="557"/>
      <c r="K1254" s="558"/>
      <c r="L1254" s="558"/>
      <c r="M1254" s="558"/>
      <c r="N1254" s="559"/>
    </row>
    <row r="1255" spans="2:14" ht="12.95" hidden="1" customHeight="1" x14ac:dyDescent="0.2">
      <c r="B1255" s="74" t="s">
        <v>2024</v>
      </c>
      <c r="C1255" s="78"/>
      <c r="D1255" s="109" t="s">
        <v>2161</v>
      </c>
      <c r="E1255" s="108" t="s">
        <v>2162</v>
      </c>
      <c r="F1255" s="88"/>
      <c r="G1255" s="77"/>
      <c r="H1255" s="75" t="s">
        <v>236</v>
      </c>
      <c r="I1255" s="78" t="s">
        <v>2027</v>
      </c>
      <c r="J1255" s="557"/>
      <c r="K1255" s="558"/>
      <c r="L1255" s="558"/>
      <c r="M1255" s="558"/>
      <c r="N1255" s="559"/>
    </row>
    <row r="1256" spans="2:14" ht="12.95" hidden="1" customHeight="1" x14ac:dyDescent="0.2">
      <c r="B1256" s="74" t="s">
        <v>2024</v>
      </c>
      <c r="C1256" s="78"/>
      <c r="D1256" s="109" t="s">
        <v>2163</v>
      </c>
      <c r="E1256" s="108" t="s">
        <v>2164</v>
      </c>
      <c r="F1256" s="88"/>
      <c r="G1256" s="77"/>
      <c r="H1256" s="75" t="s">
        <v>236</v>
      </c>
      <c r="I1256" s="78" t="s">
        <v>2027</v>
      </c>
      <c r="J1256" s="557"/>
      <c r="K1256" s="558"/>
      <c r="L1256" s="558"/>
      <c r="M1256" s="558"/>
      <c r="N1256" s="559"/>
    </row>
    <row r="1257" spans="2:14" ht="12.95" hidden="1" customHeight="1" x14ac:dyDescent="0.2">
      <c r="B1257" s="74" t="s">
        <v>2024</v>
      </c>
      <c r="C1257" s="78"/>
      <c r="D1257" s="109" t="s">
        <v>2165</v>
      </c>
      <c r="E1257" s="108" t="s">
        <v>2166</v>
      </c>
      <c r="F1257" s="88"/>
      <c r="G1257" s="77"/>
      <c r="H1257" s="75" t="s">
        <v>236</v>
      </c>
      <c r="I1257" s="78" t="s">
        <v>2027</v>
      </c>
      <c r="J1257" s="557"/>
      <c r="K1257" s="558"/>
      <c r="L1257" s="558"/>
      <c r="M1257" s="558"/>
      <c r="N1257" s="559"/>
    </row>
    <row r="1258" spans="2:14" ht="12.95" hidden="1" customHeight="1" x14ac:dyDescent="0.2">
      <c r="B1258" s="74" t="s">
        <v>2024</v>
      </c>
      <c r="C1258" s="78"/>
      <c r="D1258" s="109" t="s">
        <v>2167</v>
      </c>
      <c r="E1258" s="108" t="s">
        <v>2168</v>
      </c>
      <c r="F1258" s="88"/>
      <c r="G1258" s="77"/>
      <c r="H1258" s="75" t="s">
        <v>236</v>
      </c>
      <c r="I1258" s="78" t="s">
        <v>2027</v>
      </c>
      <c r="J1258" s="557"/>
      <c r="K1258" s="558"/>
      <c r="L1258" s="558"/>
      <c r="M1258" s="558"/>
      <c r="N1258" s="559"/>
    </row>
    <row r="1259" spans="2:14" ht="12.95" hidden="1" customHeight="1" x14ac:dyDescent="0.2">
      <c r="B1259" s="74" t="s">
        <v>2024</v>
      </c>
      <c r="C1259" s="78"/>
      <c r="D1259" s="109" t="s">
        <v>2169</v>
      </c>
      <c r="E1259" s="108" t="s">
        <v>2170</v>
      </c>
      <c r="F1259" s="88"/>
      <c r="G1259" s="77"/>
      <c r="H1259" s="75" t="s">
        <v>236</v>
      </c>
      <c r="I1259" s="78" t="s">
        <v>2027</v>
      </c>
      <c r="J1259" s="557"/>
      <c r="K1259" s="558"/>
      <c r="L1259" s="558"/>
      <c r="M1259" s="558"/>
      <c r="N1259" s="559"/>
    </row>
    <row r="1260" spans="2:14" ht="12.95" hidden="1" customHeight="1" x14ac:dyDescent="0.2">
      <c r="B1260" s="74" t="s">
        <v>2024</v>
      </c>
      <c r="C1260" s="78"/>
      <c r="D1260" s="109" t="s">
        <v>2171</v>
      </c>
      <c r="E1260" s="108" t="s">
        <v>2172</v>
      </c>
      <c r="F1260" s="88"/>
      <c r="G1260" s="77"/>
      <c r="H1260" s="75" t="s">
        <v>236</v>
      </c>
      <c r="I1260" s="78" t="s">
        <v>2027</v>
      </c>
      <c r="J1260" s="557"/>
      <c r="K1260" s="558"/>
      <c r="L1260" s="558"/>
      <c r="M1260" s="558"/>
      <c r="N1260" s="559"/>
    </row>
    <row r="1261" spans="2:14" ht="12.95" hidden="1" customHeight="1" x14ac:dyDescent="0.2">
      <c r="B1261" s="74" t="s">
        <v>2024</v>
      </c>
      <c r="C1261" s="78"/>
      <c r="D1261" s="109" t="s">
        <v>2173</v>
      </c>
      <c r="E1261" s="108" t="s">
        <v>2174</v>
      </c>
      <c r="F1261" s="88"/>
      <c r="G1261" s="77"/>
      <c r="H1261" s="75" t="s">
        <v>236</v>
      </c>
      <c r="I1261" s="78" t="s">
        <v>2027</v>
      </c>
      <c r="J1261" s="557"/>
      <c r="K1261" s="558"/>
      <c r="L1261" s="558"/>
      <c r="M1261" s="558"/>
      <c r="N1261" s="559"/>
    </row>
    <row r="1262" spans="2:14" ht="12.95" hidden="1" customHeight="1" x14ac:dyDescent="0.2">
      <c r="B1262" s="74" t="s">
        <v>2024</v>
      </c>
      <c r="C1262" s="78"/>
      <c r="D1262" s="109" t="s">
        <v>2175</v>
      </c>
      <c r="E1262" s="108" t="s">
        <v>2176</v>
      </c>
      <c r="F1262" s="88"/>
      <c r="G1262" s="77"/>
      <c r="H1262" s="75" t="s">
        <v>236</v>
      </c>
      <c r="I1262" s="78" t="s">
        <v>2027</v>
      </c>
      <c r="J1262" s="557"/>
      <c r="K1262" s="558"/>
      <c r="L1262" s="558"/>
      <c r="M1262" s="558"/>
      <c r="N1262" s="559"/>
    </row>
    <row r="1263" spans="2:14" ht="12.95" hidden="1" customHeight="1" x14ac:dyDescent="0.2">
      <c r="B1263" s="74" t="s">
        <v>2024</v>
      </c>
      <c r="C1263" s="78"/>
      <c r="D1263" s="109" t="s">
        <v>2177</v>
      </c>
      <c r="E1263" s="108" t="s">
        <v>2178</v>
      </c>
      <c r="F1263" s="88"/>
      <c r="G1263" s="77"/>
      <c r="H1263" s="75" t="s">
        <v>236</v>
      </c>
      <c r="I1263" s="78" t="s">
        <v>2027</v>
      </c>
      <c r="J1263" s="557"/>
      <c r="K1263" s="558"/>
      <c r="L1263" s="558"/>
      <c r="M1263" s="558"/>
      <c r="N1263" s="559"/>
    </row>
    <row r="1264" spans="2:14" ht="12.95" hidden="1" customHeight="1" x14ac:dyDescent="0.2">
      <c r="B1264" s="74" t="s">
        <v>2024</v>
      </c>
      <c r="C1264" s="78"/>
      <c r="D1264" s="109" t="s">
        <v>2179</v>
      </c>
      <c r="E1264" s="108" t="s">
        <v>2180</v>
      </c>
      <c r="F1264" s="88"/>
      <c r="G1264" s="77"/>
      <c r="H1264" s="75" t="s">
        <v>236</v>
      </c>
      <c r="I1264" s="78" t="s">
        <v>2027</v>
      </c>
      <c r="J1264" s="557"/>
      <c r="K1264" s="558"/>
      <c r="L1264" s="558"/>
      <c r="M1264" s="558"/>
      <c r="N1264" s="559"/>
    </row>
    <row r="1265" spans="2:14" ht="12.95" hidden="1" customHeight="1" x14ac:dyDescent="0.2">
      <c r="B1265" s="74" t="s">
        <v>2024</v>
      </c>
      <c r="C1265" s="78"/>
      <c r="D1265" s="109" t="s">
        <v>2181</v>
      </c>
      <c r="E1265" s="108" t="s">
        <v>2182</v>
      </c>
      <c r="F1265" s="88"/>
      <c r="G1265" s="77"/>
      <c r="H1265" s="75" t="s">
        <v>236</v>
      </c>
      <c r="I1265" s="78" t="s">
        <v>2027</v>
      </c>
      <c r="J1265" s="557"/>
      <c r="K1265" s="558"/>
      <c r="L1265" s="558"/>
      <c r="M1265" s="558"/>
      <c r="N1265" s="559"/>
    </row>
    <row r="1266" spans="2:14" ht="12.95" hidden="1" customHeight="1" x14ac:dyDescent="0.2">
      <c r="B1266" s="74" t="s">
        <v>2024</v>
      </c>
      <c r="C1266" s="78"/>
      <c r="D1266" s="109" t="s">
        <v>2183</v>
      </c>
      <c r="E1266" s="108" t="s">
        <v>2184</v>
      </c>
      <c r="F1266" s="88"/>
      <c r="G1266" s="77"/>
      <c r="H1266" s="75" t="s">
        <v>236</v>
      </c>
      <c r="I1266" s="78" t="s">
        <v>2027</v>
      </c>
      <c r="J1266" s="557"/>
      <c r="K1266" s="558"/>
      <c r="L1266" s="558"/>
      <c r="M1266" s="558"/>
      <c r="N1266" s="559"/>
    </row>
    <row r="1267" spans="2:14" ht="12.95" hidden="1" customHeight="1" x14ac:dyDescent="0.2">
      <c r="B1267" s="74" t="s">
        <v>2024</v>
      </c>
      <c r="C1267" s="78"/>
      <c r="D1267" s="109" t="s">
        <v>2185</v>
      </c>
      <c r="E1267" s="108" t="s">
        <v>2186</v>
      </c>
      <c r="F1267" s="88"/>
      <c r="G1267" s="77"/>
      <c r="H1267" s="75" t="s">
        <v>236</v>
      </c>
      <c r="I1267" s="78" t="s">
        <v>2027</v>
      </c>
      <c r="J1267" s="557"/>
      <c r="K1267" s="558"/>
      <c r="L1267" s="558"/>
      <c r="M1267" s="558"/>
      <c r="N1267" s="559"/>
    </row>
    <row r="1268" spans="2:14" ht="12.95" hidden="1" customHeight="1" x14ac:dyDescent="0.2">
      <c r="B1268" s="74" t="s">
        <v>2024</v>
      </c>
      <c r="C1268" s="78"/>
      <c r="D1268" s="109" t="s">
        <v>2187</v>
      </c>
      <c r="E1268" s="108" t="s">
        <v>2188</v>
      </c>
      <c r="F1268" s="88"/>
      <c r="G1268" s="77"/>
      <c r="H1268" s="75" t="s">
        <v>236</v>
      </c>
      <c r="I1268" s="78" t="s">
        <v>2027</v>
      </c>
      <c r="J1268" s="557"/>
      <c r="K1268" s="558"/>
      <c r="L1268" s="558"/>
      <c r="M1268" s="558"/>
      <c r="N1268" s="559"/>
    </row>
    <row r="1269" spans="2:14" ht="12.95" hidden="1" customHeight="1" x14ac:dyDescent="0.2">
      <c r="B1269" s="74" t="s">
        <v>2024</v>
      </c>
      <c r="C1269" s="78"/>
      <c r="D1269" s="109" t="s">
        <v>2189</v>
      </c>
      <c r="E1269" s="108" t="s">
        <v>2190</v>
      </c>
      <c r="F1269" s="88"/>
      <c r="G1269" s="77"/>
      <c r="H1269" s="75" t="s">
        <v>236</v>
      </c>
      <c r="I1269" s="78" t="s">
        <v>2027</v>
      </c>
      <c r="J1269" s="557"/>
      <c r="K1269" s="558"/>
      <c r="L1269" s="558"/>
      <c r="M1269" s="558"/>
      <c r="N1269" s="559"/>
    </row>
    <row r="1270" spans="2:14" ht="12.95" hidden="1" customHeight="1" x14ac:dyDescent="0.2">
      <c r="B1270" s="74" t="s">
        <v>2024</v>
      </c>
      <c r="C1270" s="78"/>
      <c r="D1270" s="109" t="s">
        <v>2191</v>
      </c>
      <c r="E1270" s="108" t="s">
        <v>2192</v>
      </c>
      <c r="F1270" s="88"/>
      <c r="G1270" s="77"/>
      <c r="H1270" s="75" t="s">
        <v>236</v>
      </c>
      <c r="I1270" s="78" t="s">
        <v>2027</v>
      </c>
      <c r="J1270" s="557"/>
      <c r="K1270" s="558"/>
      <c r="L1270" s="558"/>
      <c r="M1270" s="558"/>
      <c r="N1270" s="559"/>
    </row>
    <row r="1271" spans="2:14" ht="12.95" hidden="1" customHeight="1" x14ac:dyDescent="0.2">
      <c r="B1271" s="74" t="s">
        <v>2024</v>
      </c>
      <c r="C1271" s="78"/>
      <c r="D1271" s="109" t="s">
        <v>2193</v>
      </c>
      <c r="E1271" s="108" t="s">
        <v>2194</v>
      </c>
      <c r="F1271" s="88"/>
      <c r="G1271" s="77"/>
      <c r="H1271" s="75" t="s">
        <v>236</v>
      </c>
      <c r="I1271" s="78" t="s">
        <v>2027</v>
      </c>
      <c r="J1271" s="557"/>
      <c r="K1271" s="558"/>
      <c r="L1271" s="558"/>
      <c r="M1271" s="558"/>
      <c r="N1271" s="559"/>
    </row>
    <row r="1272" spans="2:14" ht="12.95" hidden="1" customHeight="1" x14ac:dyDescent="0.2">
      <c r="B1272" s="74" t="s">
        <v>2024</v>
      </c>
      <c r="C1272" s="78"/>
      <c r="D1272" s="109" t="s">
        <v>2195</v>
      </c>
      <c r="E1272" s="108" t="s">
        <v>2196</v>
      </c>
      <c r="F1272" s="88"/>
      <c r="G1272" s="77"/>
      <c r="H1272" s="75" t="s">
        <v>236</v>
      </c>
      <c r="I1272" s="78" t="s">
        <v>2027</v>
      </c>
      <c r="J1272" s="557"/>
      <c r="K1272" s="558"/>
      <c r="L1272" s="558"/>
      <c r="M1272" s="558"/>
      <c r="N1272" s="559"/>
    </row>
    <row r="1273" spans="2:14" ht="12.95" hidden="1" customHeight="1" x14ac:dyDescent="0.2">
      <c r="B1273" s="74" t="s">
        <v>2024</v>
      </c>
      <c r="C1273" s="78"/>
      <c r="D1273" s="109" t="s">
        <v>2197</v>
      </c>
      <c r="E1273" s="108" t="s">
        <v>2198</v>
      </c>
      <c r="F1273" s="88"/>
      <c r="G1273" s="77"/>
      <c r="H1273" s="75" t="s">
        <v>236</v>
      </c>
      <c r="I1273" s="78" t="s">
        <v>2027</v>
      </c>
      <c r="J1273" s="557"/>
      <c r="K1273" s="558"/>
      <c r="L1273" s="558"/>
      <c r="M1273" s="558"/>
      <c r="N1273" s="559"/>
    </row>
    <row r="1274" spans="2:14" ht="12.95" hidden="1" customHeight="1" x14ac:dyDescent="0.2">
      <c r="B1274" s="74" t="s">
        <v>2024</v>
      </c>
      <c r="C1274" s="78"/>
      <c r="D1274" s="109" t="s">
        <v>2199</v>
      </c>
      <c r="E1274" s="108" t="s">
        <v>2200</v>
      </c>
      <c r="F1274" s="88"/>
      <c r="G1274" s="77"/>
      <c r="H1274" s="75" t="s">
        <v>236</v>
      </c>
      <c r="I1274" s="78" t="s">
        <v>2027</v>
      </c>
      <c r="J1274" s="557"/>
      <c r="K1274" s="558"/>
      <c r="L1274" s="558"/>
      <c r="M1274" s="558"/>
      <c r="N1274" s="559"/>
    </row>
    <row r="1275" spans="2:14" ht="12.95" hidden="1" customHeight="1" x14ac:dyDescent="0.2">
      <c r="B1275" s="74" t="s">
        <v>2024</v>
      </c>
      <c r="C1275" s="78"/>
      <c r="D1275" s="109" t="s">
        <v>2201</v>
      </c>
      <c r="E1275" s="108" t="s">
        <v>2202</v>
      </c>
      <c r="F1275" s="88"/>
      <c r="G1275" s="77"/>
      <c r="H1275" s="75" t="s">
        <v>236</v>
      </c>
      <c r="I1275" s="78" t="s">
        <v>2027</v>
      </c>
      <c r="J1275" s="557"/>
      <c r="K1275" s="558"/>
      <c r="L1275" s="558"/>
      <c r="M1275" s="558"/>
      <c r="N1275" s="559"/>
    </row>
    <row r="1276" spans="2:14" ht="12.95" hidden="1" customHeight="1" x14ac:dyDescent="0.2">
      <c r="B1276" s="74" t="s">
        <v>2024</v>
      </c>
      <c r="C1276" s="78"/>
      <c r="D1276" s="109" t="s">
        <v>2203</v>
      </c>
      <c r="E1276" s="108" t="s">
        <v>2204</v>
      </c>
      <c r="F1276" s="88"/>
      <c r="G1276" s="77"/>
      <c r="H1276" s="75" t="s">
        <v>236</v>
      </c>
      <c r="I1276" s="78" t="s">
        <v>2027</v>
      </c>
      <c r="J1276" s="557"/>
      <c r="K1276" s="558"/>
      <c r="L1276" s="558"/>
      <c r="M1276" s="558"/>
      <c r="N1276" s="559"/>
    </row>
    <row r="1277" spans="2:14" ht="12.95" hidden="1" customHeight="1" x14ac:dyDescent="0.2">
      <c r="B1277" s="74" t="s">
        <v>2024</v>
      </c>
      <c r="C1277" s="78"/>
      <c r="D1277" s="109" t="s">
        <v>2205</v>
      </c>
      <c r="E1277" s="108" t="s">
        <v>2206</v>
      </c>
      <c r="F1277" s="88"/>
      <c r="G1277" s="77"/>
      <c r="H1277" s="75" t="s">
        <v>236</v>
      </c>
      <c r="I1277" s="78" t="s">
        <v>2027</v>
      </c>
      <c r="J1277" s="557"/>
      <c r="K1277" s="558"/>
      <c r="L1277" s="558"/>
      <c r="M1277" s="558"/>
      <c r="N1277" s="559"/>
    </row>
    <row r="1278" spans="2:14" ht="12.95" hidden="1" customHeight="1" x14ac:dyDescent="0.2">
      <c r="B1278" s="74" t="s">
        <v>2024</v>
      </c>
      <c r="C1278" s="78"/>
      <c r="D1278" s="109" t="s">
        <v>2207</v>
      </c>
      <c r="E1278" s="108" t="s">
        <v>2208</v>
      </c>
      <c r="F1278" s="88"/>
      <c r="G1278" s="77"/>
      <c r="H1278" s="75" t="s">
        <v>236</v>
      </c>
      <c r="I1278" s="78" t="s">
        <v>2027</v>
      </c>
      <c r="J1278" s="557"/>
      <c r="K1278" s="558"/>
      <c r="L1278" s="558"/>
      <c r="M1278" s="558"/>
      <c r="N1278" s="559"/>
    </row>
    <row r="1279" spans="2:14" ht="12.95" hidden="1" customHeight="1" x14ac:dyDescent="0.2">
      <c r="B1279" s="74" t="s">
        <v>2024</v>
      </c>
      <c r="C1279" s="78"/>
      <c r="D1279" s="109" t="s">
        <v>2209</v>
      </c>
      <c r="E1279" s="108" t="s">
        <v>2210</v>
      </c>
      <c r="F1279" s="88"/>
      <c r="G1279" s="77"/>
      <c r="H1279" s="75" t="s">
        <v>236</v>
      </c>
      <c r="I1279" s="78" t="s">
        <v>2027</v>
      </c>
      <c r="J1279" s="557"/>
      <c r="K1279" s="558"/>
      <c r="L1279" s="558"/>
      <c r="M1279" s="558"/>
      <c r="N1279" s="559"/>
    </row>
    <row r="1280" spans="2:14" ht="12.95" hidden="1" customHeight="1" x14ac:dyDescent="0.2">
      <c r="B1280" s="74" t="s">
        <v>2024</v>
      </c>
      <c r="C1280" s="78"/>
      <c r="D1280" s="109" t="s">
        <v>2211</v>
      </c>
      <c r="E1280" s="108" t="s">
        <v>2212</v>
      </c>
      <c r="F1280" s="88"/>
      <c r="G1280" s="77"/>
      <c r="H1280" s="75" t="s">
        <v>236</v>
      </c>
      <c r="I1280" s="78" t="s">
        <v>2027</v>
      </c>
      <c r="J1280" s="557"/>
      <c r="K1280" s="558"/>
      <c r="L1280" s="558"/>
      <c r="M1280" s="558"/>
      <c r="N1280" s="559"/>
    </row>
    <row r="1281" spans="2:14" ht="12.95" hidden="1" customHeight="1" x14ac:dyDescent="0.2">
      <c r="B1281" s="74" t="s">
        <v>2024</v>
      </c>
      <c r="C1281" s="78"/>
      <c r="D1281" s="109" t="s">
        <v>2213</v>
      </c>
      <c r="E1281" s="108" t="s">
        <v>2214</v>
      </c>
      <c r="F1281" s="88"/>
      <c r="G1281" s="77"/>
      <c r="H1281" s="75" t="s">
        <v>236</v>
      </c>
      <c r="I1281" s="78" t="s">
        <v>2027</v>
      </c>
      <c r="J1281" s="557"/>
      <c r="K1281" s="558"/>
      <c r="L1281" s="558"/>
      <c r="M1281" s="558"/>
      <c r="N1281" s="559"/>
    </row>
    <row r="1282" spans="2:14" ht="12.95" hidden="1" customHeight="1" x14ac:dyDescent="0.2">
      <c r="B1282" s="74" t="s">
        <v>2024</v>
      </c>
      <c r="C1282" s="78"/>
      <c r="D1282" s="109" t="s">
        <v>2215</v>
      </c>
      <c r="E1282" s="108" t="s">
        <v>2216</v>
      </c>
      <c r="F1282" s="88"/>
      <c r="G1282" s="77"/>
      <c r="H1282" s="75" t="s">
        <v>236</v>
      </c>
      <c r="I1282" s="78" t="s">
        <v>2027</v>
      </c>
      <c r="J1282" s="557"/>
      <c r="K1282" s="558"/>
      <c r="L1282" s="558"/>
      <c r="M1282" s="558"/>
      <c r="N1282" s="559"/>
    </row>
    <row r="1283" spans="2:14" ht="12.95" hidden="1" customHeight="1" x14ac:dyDescent="0.2">
      <c r="B1283" s="74" t="s">
        <v>2024</v>
      </c>
      <c r="C1283" s="78"/>
      <c r="D1283" s="109" t="s">
        <v>2217</v>
      </c>
      <c r="E1283" s="108" t="s">
        <v>2218</v>
      </c>
      <c r="F1283" s="88"/>
      <c r="G1283" s="77"/>
      <c r="H1283" s="75" t="s">
        <v>236</v>
      </c>
      <c r="I1283" s="78" t="s">
        <v>2027</v>
      </c>
      <c r="J1283" s="557"/>
      <c r="K1283" s="558"/>
      <c r="L1283" s="558"/>
      <c r="M1283" s="558"/>
      <c r="N1283" s="559"/>
    </row>
    <row r="1284" spans="2:14" ht="12.95" hidden="1" customHeight="1" x14ac:dyDescent="0.2">
      <c r="B1284" s="74" t="s">
        <v>2024</v>
      </c>
      <c r="C1284" s="78"/>
      <c r="D1284" s="109" t="s">
        <v>2219</v>
      </c>
      <c r="E1284" s="108" t="s">
        <v>2220</v>
      </c>
      <c r="F1284" s="88"/>
      <c r="G1284" s="77"/>
      <c r="H1284" s="75" t="s">
        <v>236</v>
      </c>
      <c r="I1284" s="78" t="s">
        <v>2027</v>
      </c>
      <c r="J1284" s="557"/>
      <c r="K1284" s="558"/>
      <c r="L1284" s="558"/>
      <c r="M1284" s="558"/>
      <c r="N1284" s="559"/>
    </row>
    <row r="1285" spans="2:14" ht="12.95" hidden="1" customHeight="1" x14ac:dyDescent="0.2">
      <c r="B1285" s="74" t="s">
        <v>2024</v>
      </c>
      <c r="C1285" s="78"/>
      <c r="D1285" s="109" t="s">
        <v>2221</v>
      </c>
      <c r="E1285" s="108" t="s">
        <v>2222</v>
      </c>
      <c r="F1285" s="88"/>
      <c r="G1285" s="77"/>
      <c r="H1285" s="75" t="s">
        <v>236</v>
      </c>
      <c r="I1285" s="78" t="s">
        <v>2027</v>
      </c>
      <c r="J1285" s="557"/>
      <c r="K1285" s="558"/>
      <c r="L1285" s="558"/>
      <c r="M1285" s="558"/>
      <c r="N1285" s="559"/>
    </row>
    <row r="1286" spans="2:14" ht="12.95" hidden="1" customHeight="1" x14ac:dyDescent="0.2">
      <c r="B1286" s="74" t="s">
        <v>2024</v>
      </c>
      <c r="C1286" s="78"/>
      <c r="D1286" s="109" t="s">
        <v>2223</v>
      </c>
      <c r="E1286" s="108" t="s">
        <v>2224</v>
      </c>
      <c r="F1286" s="88"/>
      <c r="G1286" s="77"/>
      <c r="H1286" s="75" t="s">
        <v>236</v>
      </c>
      <c r="I1286" s="78" t="s">
        <v>2027</v>
      </c>
      <c r="J1286" s="557"/>
      <c r="K1286" s="558"/>
      <c r="L1286" s="558"/>
      <c r="M1286" s="558"/>
      <c r="N1286" s="559"/>
    </row>
    <row r="1287" spans="2:14" ht="12.95" hidden="1" customHeight="1" x14ac:dyDescent="0.2">
      <c r="B1287" s="74" t="s">
        <v>2024</v>
      </c>
      <c r="C1287" s="78"/>
      <c r="D1287" s="109" t="s">
        <v>2225</v>
      </c>
      <c r="E1287" s="108" t="s">
        <v>2226</v>
      </c>
      <c r="F1287" s="88"/>
      <c r="G1287" s="77"/>
      <c r="H1287" s="75" t="s">
        <v>236</v>
      </c>
      <c r="I1287" s="78" t="s">
        <v>2027</v>
      </c>
      <c r="J1287" s="557"/>
      <c r="K1287" s="558"/>
      <c r="L1287" s="558"/>
      <c r="M1287" s="558"/>
      <c r="N1287" s="559"/>
    </row>
    <row r="1288" spans="2:14" ht="12.95" hidden="1" customHeight="1" x14ac:dyDescent="0.2">
      <c r="B1288" s="74" t="s">
        <v>2024</v>
      </c>
      <c r="C1288" s="78"/>
      <c r="D1288" s="109" t="s">
        <v>2227</v>
      </c>
      <c r="E1288" s="108" t="s">
        <v>2228</v>
      </c>
      <c r="F1288" s="88"/>
      <c r="G1288" s="77"/>
      <c r="H1288" s="75" t="s">
        <v>236</v>
      </c>
      <c r="I1288" s="78" t="s">
        <v>2027</v>
      </c>
      <c r="J1288" s="557"/>
      <c r="K1288" s="558"/>
      <c r="L1288" s="558"/>
      <c r="M1288" s="558"/>
      <c r="N1288" s="559"/>
    </row>
    <row r="1289" spans="2:14" ht="12.95" hidden="1" customHeight="1" x14ac:dyDescent="0.2">
      <c r="B1289" s="74" t="s">
        <v>2024</v>
      </c>
      <c r="C1289" s="78"/>
      <c r="D1289" s="109" t="s">
        <v>2229</v>
      </c>
      <c r="E1289" s="108" t="s">
        <v>2230</v>
      </c>
      <c r="F1289" s="88"/>
      <c r="G1289" s="77"/>
      <c r="H1289" s="75" t="s">
        <v>236</v>
      </c>
      <c r="I1289" s="78" t="s">
        <v>2027</v>
      </c>
      <c r="J1289" s="557"/>
      <c r="K1289" s="558"/>
      <c r="L1289" s="558"/>
      <c r="M1289" s="558"/>
      <c r="N1289" s="559"/>
    </row>
    <row r="1290" spans="2:14" ht="12.95" hidden="1" customHeight="1" x14ac:dyDescent="0.2">
      <c r="B1290" s="74" t="s">
        <v>2024</v>
      </c>
      <c r="C1290" s="78"/>
      <c r="D1290" s="109" t="s">
        <v>2231</v>
      </c>
      <c r="E1290" s="108" t="s">
        <v>2232</v>
      </c>
      <c r="F1290" s="88"/>
      <c r="G1290" s="77"/>
      <c r="H1290" s="75" t="s">
        <v>236</v>
      </c>
      <c r="I1290" s="78" t="s">
        <v>2027</v>
      </c>
      <c r="J1290" s="557"/>
      <c r="K1290" s="558"/>
      <c r="L1290" s="558"/>
      <c r="M1290" s="558"/>
      <c r="N1290" s="559"/>
    </row>
    <row r="1291" spans="2:14" ht="12.95" hidden="1" customHeight="1" x14ac:dyDescent="0.2">
      <c r="B1291" s="74" t="s">
        <v>2024</v>
      </c>
      <c r="C1291" s="78"/>
      <c r="D1291" s="109" t="s">
        <v>2233</v>
      </c>
      <c r="E1291" s="108" t="s">
        <v>2234</v>
      </c>
      <c r="F1291" s="88"/>
      <c r="G1291" s="77"/>
      <c r="H1291" s="75" t="s">
        <v>236</v>
      </c>
      <c r="I1291" s="78" t="s">
        <v>2027</v>
      </c>
      <c r="J1291" s="557"/>
      <c r="K1291" s="558"/>
      <c r="L1291" s="558"/>
      <c r="M1291" s="558"/>
      <c r="N1291" s="559"/>
    </row>
    <row r="1292" spans="2:14" ht="12.95" hidden="1" customHeight="1" x14ac:dyDescent="0.2">
      <c r="B1292" s="74" t="s">
        <v>2024</v>
      </c>
      <c r="C1292" s="78"/>
      <c r="D1292" s="109" t="s">
        <v>2235</v>
      </c>
      <c r="E1292" s="108" t="s">
        <v>2236</v>
      </c>
      <c r="F1292" s="88"/>
      <c r="G1292" s="77"/>
      <c r="H1292" s="75" t="s">
        <v>236</v>
      </c>
      <c r="I1292" s="78" t="s">
        <v>2027</v>
      </c>
      <c r="J1292" s="557"/>
      <c r="K1292" s="558"/>
      <c r="L1292" s="558"/>
      <c r="M1292" s="558"/>
      <c r="N1292" s="559"/>
    </row>
    <row r="1293" spans="2:14" ht="12.95" hidden="1" customHeight="1" x14ac:dyDescent="0.2">
      <c r="B1293" s="74" t="s">
        <v>2024</v>
      </c>
      <c r="C1293" s="78"/>
      <c r="D1293" s="109" t="s">
        <v>2237</v>
      </c>
      <c r="E1293" s="108" t="s">
        <v>2238</v>
      </c>
      <c r="F1293" s="88"/>
      <c r="G1293" s="77"/>
      <c r="H1293" s="75" t="s">
        <v>236</v>
      </c>
      <c r="I1293" s="78" t="s">
        <v>2027</v>
      </c>
      <c r="J1293" s="557"/>
      <c r="K1293" s="558"/>
      <c r="L1293" s="558"/>
      <c r="M1293" s="558"/>
      <c r="N1293" s="559"/>
    </row>
    <row r="1294" spans="2:14" ht="12.95" hidden="1" customHeight="1" x14ac:dyDescent="0.2">
      <c r="B1294" s="74" t="s">
        <v>2024</v>
      </c>
      <c r="C1294" s="78"/>
      <c r="D1294" s="109" t="s">
        <v>2239</v>
      </c>
      <c r="E1294" s="108" t="s">
        <v>2240</v>
      </c>
      <c r="F1294" s="88"/>
      <c r="G1294" s="77"/>
      <c r="H1294" s="75" t="s">
        <v>236</v>
      </c>
      <c r="I1294" s="78" t="s">
        <v>2027</v>
      </c>
      <c r="J1294" s="557"/>
      <c r="K1294" s="558"/>
      <c r="L1294" s="558"/>
      <c r="M1294" s="558"/>
      <c r="N1294" s="559"/>
    </row>
    <row r="1295" spans="2:14" ht="12.95" hidden="1" customHeight="1" x14ac:dyDescent="0.2">
      <c r="B1295" s="74" t="s">
        <v>2024</v>
      </c>
      <c r="C1295" s="78"/>
      <c r="D1295" s="109" t="s">
        <v>2241</v>
      </c>
      <c r="E1295" s="108" t="s">
        <v>2242</v>
      </c>
      <c r="F1295" s="88"/>
      <c r="G1295" s="77"/>
      <c r="H1295" s="75" t="s">
        <v>236</v>
      </c>
      <c r="I1295" s="78" t="s">
        <v>2027</v>
      </c>
      <c r="J1295" s="557"/>
      <c r="K1295" s="558"/>
      <c r="L1295" s="558"/>
      <c r="M1295" s="558"/>
      <c r="N1295" s="559"/>
    </row>
    <row r="1296" spans="2:14" ht="12.95" hidden="1" customHeight="1" x14ac:dyDescent="0.2">
      <c r="B1296" s="74" t="s">
        <v>2024</v>
      </c>
      <c r="C1296" s="78"/>
      <c r="D1296" s="109" t="s">
        <v>2243</v>
      </c>
      <c r="E1296" s="108" t="s">
        <v>2244</v>
      </c>
      <c r="F1296" s="88"/>
      <c r="G1296" s="77"/>
      <c r="H1296" s="75" t="s">
        <v>236</v>
      </c>
      <c r="I1296" s="78" t="s">
        <v>2027</v>
      </c>
      <c r="J1296" s="557"/>
      <c r="K1296" s="558"/>
      <c r="L1296" s="558"/>
      <c r="M1296" s="558"/>
      <c r="N1296" s="559"/>
    </row>
    <row r="1297" spans="2:14" ht="12.95" hidden="1" customHeight="1" x14ac:dyDescent="0.2">
      <c r="B1297" s="74" t="s">
        <v>2024</v>
      </c>
      <c r="C1297" s="78"/>
      <c r="D1297" s="109" t="s">
        <v>2245</v>
      </c>
      <c r="E1297" s="108" t="s">
        <v>2246</v>
      </c>
      <c r="F1297" s="88"/>
      <c r="G1297" s="77"/>
      <c r="H1297" s="75" t="s">
        <v>236</v>
      </c>
      <c r="I1297" s="78" t="s">
        <v>2027</v>
      </c>
      <c r="J1297" s="557"/>
      <c r="K1297" s="558"/>
      <c r="L1297" s="558"/>
      <c r="M1297" s="558"/>
      <c r="N1297" s="559"/>
    </row>
    <row r="1298" spans="2:14" ht="12.95" hidden="1" customHeight="1" x14ac:dyDescent="0.2">
      <c r="B1298" s="74" t="s">
        <v>2024</v>
      </c>
      <c r="C1298" s="78"/>
      <c r="D1298" s="109" t="s">
        <v>2247</v>
      </c>
      <c r="E1298" s="108" t="s">
        <v>2248</v>
      </c>
      <c r="F1298" s="88"/>
      <c r="G1298" s="77"/>
      <c r="H1298" s="75" t="s">
        <v>236</v>
      </c>
      <c r="I1298" s="78" t="s">
        <v>2027</v>
      </c>
      <c r="J1298" s="557"/>
      <c r="K1298" s="558"/>
      <c r="L1298" s="558"/>
      <c r="M1298" s="558"/>
      <c r="N1298" s="559"/>
    </row>
    <row r="1299" spans="2:14" ht="12.95" hidden="1" customHeight="1" x14ac:dyDescent="0.2">
      <c r="B1299" s="74" t="s">
        <v>2024</v>
      </c>
      <c r="C1299" s="78"/>
      <c r="D1299" s="109" t="s">
        <v>2249</v>
      </c>
      <c r="E1299" s="108" t="s">
        <v>2250</v>
      </c>
      <c r="F1299" s="88"/>
      <c r="G1299" s="77"/>
      <c r="H1299" s="75" t="s">
        <v>236</v>
      </c>
      <c r="I1299" s="78" t="s">
        <v>2027</v>
      </c>
      <c r="J1299" s="557"/>
      <c r="K1299" s="558"/>
      <c r="L1299" s="558"/>
      <c r="M1299" s="558"/>
      <c r="N1299" s="559"/>
    </row>
    <row r="1300" spans="2:14" ht="12.95" hidden="1" customHeight="1" x14ac:dyDescent="0.2">
      <c r="B1300" s="74" t="s">
        <v>2024</v>
      </c>
      <c r="C1300" s="78"/>
      <c r="D1300" s="109" t="s">
        <v>2251</v>
      </c>
      <c r="E1300" s="108" t="s">
        <v>2252</v>
      </c>
      <c r="F1300" s="88"/>
      <c r="G1300" s="77"/>
      <c r="H1300" s="75" t="s">
        <v>236</v>
      </c>
      <c r="I1300" s="78" t="s">
        <v>2027</v>
      </c>
      <c r="J1300" s="557"/>
      <c r="K1300" s="558"/>
      <c r="L1300" s="558"/>
      <c r="M1300" s="558"/>
      <c r="N1300" s="559"/>
    </row>
    <row r="1301" spans="2:14" ht="12.95" hidden="1" customHeight="1" x14ac:dyDescent="0.2">
      <c r="B1301" s="74" t="s">
        <v>2024</v>
      </c>
      <c r="C1301" s="78"/>
      <c r="D1301" s="109" t="s">
        <v>2253</v>
      </c>
      <c r="E1301" s="108" t="s">
        <v>2254</v>
      </c>
      <c r="F1301" s="88"/>
      <c r="G1301" s="77"/>
      <c r="H1301" s="75" t="s">
        <v>236</v>
      </c>
      <c r="I1301" s="78" t="s">
        <v>2027</v>
      </c>
      <c r="J1301" s="557"/>
      <c r="K1301" s="558"/>
      <c r="L1301" s="558"/>
      <c r="M1301" s="558"/>
      <c r="N1301" s="559"/>
    </row>
    <row r="1302" spans="2:14" ht="12.95" hidden="1" customHeight="1" x14ac:dyDescent="0.2">
      <c r="B1302" s="74" t="s">
        <v>2024</v>
      </c>
      <c r="C1302" s="78"/>
      <c r="D1302" s="109" t="s">
        <v>2255</v>
      </c>
      <c r="E1302" s="108" t="s">
        <v>2256</v>
      </c>
      <c r="F1302" s="88"/>
      <c r="G1302" s="77"/>
      <c r="H1302" s="75" t="s">
        <v>236</v>
      </c>
      <c r="I1302" s="78" t="s">
        <v>2027</v>
      </c>
      <c r="J1302" s="557"/>
      <c r="K1302" s="558"/>
      <c r="L1302" s="558"/>
      <c r="M1302" s="558"/>
      <c r="N1302" s="559"/>
    </row>
    <row r="1303" spans="2:14" ht="12.95" hidden="1" customHeight="1" x14ac:dyDescent="0.2">
      <c r="B1303" s="74" t="s">
        <v>2024</v>
      </c>
      <c r="C1303" s="78"/>
      <c r="D1303" s="109" t="s">
        <v>2257</v>
      </c>
      <c r="E1303" s="108" t="s">
        <v>2258</v>
      </c>
      <c r="F1303" s="88"/>
      <c r="G1303" s="77"/>
      <c r="H1303" s="75" t="s">
        <v>236</v>
      </c>
      <c r="I1303" s="78" t="s">
        <v>2027</v>
      </c>
      <c r="J1303" s="557"/>
      <c r="K1303" s="558"/>
      <c r="L1303" s="558"/>
      <c r="M1303" s="558"/>
      <c r="N1303" s="559"/>
    </row>
    <row r="1304" spans="2:14" ht="12.95" hidden="1" customHeight="1" x14ac:dyDescent="0.2">
      <c r="B1304" s="74" t="s">
        <v>2024</v>
      </c>
      <c r="C1304" s="78"/>
      <c r="D1304" s="109" t="s">
        <v>2259</v>
      </c>
      <c r="E1304" s="108" t="s">
        <v>2260</v>
      </c>
      <c r="F1304" s="88"/>
      <c r="G1304" s="77"/>
      <c r="H1304" s="75" t="s">
        <v>236</v>
      </c>
      <c r="I1304" s="78" t="s">
        <v>2027</v>
      </c>
      <c r="J1304" s="557"/>
      <c r="K1304" s="558"/>
      <c r="L1304" s="558"/>
      <c r="M1304" s="558"/>
      <c r="N1304" s="559"/>
    </row>
    <row r="1305" spans="2:14" ht="12.95" hidden="1" customHeight="1" x14ac:dyDescent="0.2">
      <c r="B1305" s="74" t="s">
        <v>2024</v>
      </c>
      <c r="C1305" s="78"/>
      <c r="D1305" s="109" t="s">
        <v>2261</v>
      </c>
      <c r="E1305" s="108" t="s">
        <v>2262</v>
      </c>
      <c r="F1305" s="88"/>
      <c r="G1305" s="77"/>
      <c r="H1305" s="75" t="s">
        <v>236</v>
      </c>
      <c r="I1305" s="78" t="s">
        <v>2027</v>
      </c>
      <c r="J1305" s="557"/>
      <c r="K1305" s="558"/>
      <c r="L1305" s="558"/>
      <c r="M1305" s="558"/>
      <c r="N1305" s="559"/>
    </row>
    <row r="1306" spans="2:14" ht="12.95" hidden="1" customHeight="1" x14ac:dyDescent="0.2">
      <c r="B1306" s="74" t="s">
        <v>2024</v>
      </c>
      <c r="C1306" s="78"/>
      <c r="D1306" s="109" t="s">
        <v>2263</v>
      </c>
      <c r="E1306" s="108" t="s">
        <v>2264</v>
      </c>
      <c r="F1306" s="88"/>
      <c r="G1306" s="77"/>
      <c r="H1306" s="75" t="s">
        <v>236</v>
      </c>
      <c r="I1306" s="78" t="s">
        <v>2027</v>
      </c>
      <c r="J1306" s="557"/>
      <c r="K1306" s="558"/>
      <c r="L1306" s="558"/>
      <c r="M1306" s="558"/>
      <c r="N1306" s="559"/>
    </row>
    <row r="1307" spans="2:14" ht="12.95" hidden="1" customHeight="1" x14ac:dyDescent="0.2">
      <c r="B1307" s="74" t="s">
        <v>2024</v>
      </c>
      <c r="C1307" s="78"/>
      <c r="D1307" s="109" t="s">
        <v>2265</v>
      </c>
      <c r="E1307" s="108" t="s">
        <v>2266</v>
      </c>
      <c r="F1307" s="88"/>
      <c r="G1307" s="77"/>
      <c r="H1307" s="75" t="s">
        <v>236</v>
      </c>
      <c r="I1307" s="78" t="s">
        <v>2027</v>
      </c>
      <c r="J1307" s="557"/>
      <c r="K1307" s="558"/>
      <c r="L1307" s="558"/>
      <c r="M1307" s="558"/>
      <c r="N1307" s="559"/>
    </row>
    <row r="1308" spans="2:14" ht="12.95" hidden="1" customHeight="1" x14ac:dyDescent="0.2">
      <c r="B1308" s="74" t="s">
        <v>2024</v>
      </c>
      <c r="C1308" s="78"/>
      <c r="D1308" s="109" t="s">
        <v>2267</v>
      </c>
      <c r="E1308" s="108" t="s">
        <v>2268</v>
      </c>
      <c r="F1308" s="88"/>
      <c r="G1308" s="77"/>
      <c r="H1308" s="75" t="s">
        <v>236</v>
      </c>
      <c r="I1308" s="78" t="s">
        <v>2027</v>
      </c>
      <c r="J1308" s="557"/>
      <c r="K1308" s="558"/>
      <c r="L1308" s="558"/>
      <c r="M1308" s="558"/>
      <c r="N1308" s="559"/>
    </row>
    <row r="1309" spans="2:14" ht="12.95" hidden="1" customHeight="1" x14ac:dyDescent="0.2">
      <c r="B1309" s="74" t="s">
        <v>2024</v>
      </c>
      <c r="C1309" s="78"/>
      <c r="D1309" s="109" t="s">
        <v>2269</v>
      </c>
      <c r="E1309" s="108" t="s">
        <v>2270</v>
      </c>
      <c r="F1309" s="88"/>
      <c r="G1309" s="77"/>
      <c r="H1309" s="75" t="s">
        <v>236</v>
      </c>
      <c r="I1309" s="78" t="s">
        <v>2027</v>
      </c>
      <c r="J1309" s="557"/>
      <c r="K1309" s="558"/>
      <c r="L1309" s="558"/>
      <c r="M1309" s="558"/>
      <c r="N1309" s="559"/>
    </row>
    <row r="1310" spans="2:14" ht="12.95" hidden="1" customHeight="1" x14ac:dyDescent="0.2">
      <c r="B1310" s="74" t="s">
        <v>2024</v>
      </c>
      <c r="C1310" s="78"/>
      <c r="D1310" s="109" t="s">
        <v>2271</v>
      </c>
      <c r="E1310" s="108" t="s">
        <v>2272</v>
      </c>
      <c r="F1310" s="88"/>
      <c r="G1310" s="77"/>
      <c r="H1310" s="75" t="s">
        <v>236</v>
      </c>
      <c r="I1310" s="78" t="s">
        <v>2027</v>
      </c>
      <c r="J1310" s="557"/>
      <c r="K1310" s="558"/>
      <c r="L1310" s="558"/>
      <c r="M1310" s="558"/>
      <c r="N1310" s="559"/>
    </row>
    <row r="1311" spans="2:14" ht="12.95" hidden="1" customHeight="1" x14ac:dyDescent="0.2">
      <c r="B1311" s="74" t="s">
        <v>2024</v>
      </c>
      <c r="C1311" s="78"/>
      <c r="D1311" s="109" t="s">
        <v>2273</v>
      </c>
      <c r="E1311" s="108" t="s">
        <v>2274</v>
      </c>
      <c r="F1311" s="88"/>
      <c r="G1311" s="77"/>
      <c r="H1311" s="75" t="s">
        <v>236</v>
      </c>
      <c r="I1311" s="78" t="s">
        <v>2027</v>
      </c>
      <c r="J1311" s="557"/>
      <c r="K1311" s="558"/>
      <c r="L1311" s="558"/>
      <c r="M1311" s="558"/>
      <c r="N1311" s="559"/>
    </row>
    <row r="1312" spans="2:14" ht="12.95" hidden="1" customHeight="1" x14ac:dyDescent="0.2">
      <c r="B1312" s="74" t="s">
        <v>2024</v>
      </c>
      <c r="C1312" s="78"/>
      <c r="D1312" s="109" t="s">
        <v>2275</v>
      </c>
      <c r="E1312" s="108" t="s">
        <v>2276</v>
      </c>
      <c r="F1312" s="88"/>
      <c r="G1312" s="77"/>
      <c r="H1312" s="75" t="s">
        <v>236</v>
      </c>
      <c r="I1312" s="78" t="s">
        <v>2027</v>
      </c>
      <c r="J1312" s="557"/>
      <c r="K1312" s="558"/>
      <c r="L1312" s="558"/>
      <c r="M1312" s="558"/>
      <c r="N1312" s="559"/>
    </row>
    <row r="1313" spans="2:14" ht="12.95" hidden="1" customHeight="1" x14ac:dyDescent="0.2">
      <c r="B1313" s="74" t="s">
        <v>2024</v>
      </c>
      <c r="C1313" s="78"/>
      <c r="D1313" s="109" t="s">
        <v>2277</v>
      </c>
      <c r="E1313" s="108" t="s">
        <v>2278</v>
      </c>
      <c r="F1313" s="88"/>
      <c r="G1313" s="77"/>
      <c r="H1313" s="75" t="s">
        <v>236</v>
      </c>
      <c r="I1313" s="78" t="s">
        <v>2027</v>
      </c>
      <c r="J1313" s="557"/>
      <c r="K1313" s="558"/>
      <c r="L1313" s="558"/>
      <c r="M1313" s="558"/>
      <c r="N1313" s="559"/>
    </row>
    <row r="1314" spans="2:14" ht="12.95" hidden="1" customHeight="1" x14ac:dyDescent="0.2">
      <c r="B1314" s="74" t="s">
        <v>2024</v>
      </c>
      <c r="C1314" s="78"/>
      <c r="D1314" s="109" t="s">
        <v>2279</v>
      </c>
      <c r="E1314" s="108" t="s">
        <v>2280</v>
      </c>
      <c r="F1314" s="88"/>
      <c r="G1314" s="77"/>
      <c r="H1314" s="75" t="s">
        <v>236</v>
      </c>
      <c r="I1314" s="78" t="s">
        <v>2027</v>
      </c>
      <c r="J1314" s="557"/>
      <c r="K1314" s="558"/>
      <c r="L1314" s="558"/>
      <c r="M1314" s="558"/>
      <c r="N1314" s="559"/>
    </row>
    <row r="1315" spans="2:14" ht="12.95" hidden="1" customHeight="1" x14ac:dyDescent="0.2">
      <c r="B1315" s="74" t="s">
        <v>2024</v>
      </c>
      <c r="C1315" s="78"/>
      <c r="D1315" s="109" t="s">
        <v>2281</v>
      </c>
      <c r="E1315" s="108" t="s">
        <v>2282</v>
      </c>
      <c r="F1315" s="88"/>
      <c r="G1315" s="77"/>
      <c r="H1315" s="75" t="s">
        <v>236</v>
      </c>
      <c r="I1315" s="78" t="s">
        <v>2027</v>
      </c>
      <c r="J1315" s="557"/>
      <c r="K1315" s="558"/>
      <c r="L1315" s="558"/>
      <c r="M1315" s="558"/>
      <c r="N1315" s="559"/>
    </row>
    <row r="1316" spans="2:14" ht="12.95" hidden="1" customHeight="1" x14ac:dyDescent="0.2">
      <c r="B1316" s="74" t="s">
        <v>2024</v>
      </c>
      <c r="C1316" s="78"/>
      <c r="D1316" s="109" t="s">
        <v>2283</v>
      </c>
      <c r="E1316" s="108" t="s">
        <v>2284</v>
      </c>
      <c r="F1316" s="88"/>
      <c r="G1316" s="77"/>
      <c r="H1316" s="75" t="s">
        <v>236</v>
      </c>
      <c r="I1316" s="78" t="s">
        <v>2027</v>
      </c>
      <c r="J1316" s="557"/>
      <c r="K1316" s="558"/>
      <c r="L1316" s="558"/>
      <c r="M1316" s="558"/>
      <c r="N1316" s="559"/>
    </row>
    <row r="1317" spans="2:14" ht="12.95" hidden="1" customHeight="1" x14ac:dyDescent="0.2">
      <c r="B1317" s="74" t="s">
        <v>2024</v>
      </c>
      <c r="C1317" s="78"/>
      <c r="D1317" s="109" t="s">
        <v>2285</v>
      </c>
      <c r="E1317" s="108" t="s">
        <v>2286</v>
      </c>
      <c r="F1317" s="88"/>
      <c r="G1317" s="77"/>
      <c r="H1317" s="75" t="s">
        <v>236</v>
      </c>
      <c r="I1317" s="78" t="s">
        <v>2027</v>
      </c>
      <c r="J1317" s="557"/>
      <c r="K1317" s="558"/>
      <c r="L1317" s="558"/>
      <c r="M1317" s="558"/>
      <c r="N1317" s="559"/>
    </row>
    <row r="1318" spans="2:14" ht="12.95" hidden="1" customHeight="1" x14ac:dyDescent="0.2">
      <c r="B1318" s="74" t="s">
        <v>2024</v>
      </c>
      <c r="C1318" s="78"/>
      <c r="D1318" s="109" t="s">
        <v>2287</v>
      </c>
      <c r="E1318" s="108" t="s">
        <v>2288</v>
      </c>
      <c r="F1318" s="88"/>
      <c r="G1318" s="77"/>
      <c r="H1318" s="75" t="s">
        <v>236</v>
      </c>
      <c r="I1318" s="78" t="s">
        <v>2027</v>
      </c>
      <c r="J1318" s="557"/>
      <c r="K1318" s="558"/>
      <c r="L1318" s="558"/>
      <c r="M1318" s="558"/>
      <c r="N1318" s="559"/>
    </row>
    <row r="1319" spans="2:14" ht="12.95" hidden="1" customHeight="1" x14ac:dyDescent="0.2">
      <c r="B1319" s="74" t="s">
        <v>2024</v>
      </c>
      <c r="C1319" s="78"/>
      <c r="D1319" s="109" t="s">
        <v>2289</v>
      </c>
      <c r="E1319" s="108" t="s">
        <v>2290</v>
      </c>
      <c r="F1319" s="88"/>
      <c r="G1319" s="77"/>
      <c r="H1319" s="75" t="s">
        <v>236</v>
      </c>
      <c r="I1319" s="78" t="s">
        <v>2027</v>
      </c>
      <c r="J1319" s="557"/>
      <c r="K1319" s="558"/>
      <c r="L1319" s="558"/>
      <c r="M1319" s="558"/>
      <c r="N1319" s="559"/>
    </row>
    <row r="1320" spans="2:14" ht="12.95" hidden="1" customHeight="1" x14ac:dyDescent="0.2">
      <c r="B1320" s="74" t="s">
        <v>2024</v>
      </c>
      <c r="C1320" s="78"/>
      <c r="D1320" s="109" t="s">
        <v>2291</v>
      </c>
      <c r="E1320" s="108" t="s">
        <v>2292</v>
      </c>
      <c r="F1320" s="88"/>
      <c r="G1320" s="77"/>
      <c r="H1320" s="75" t="s">
        <v>236</v>
      </c>
      <c r="I1320" s="78" t="s">
        <v>2027</v>
      </c>
      <c r="J1320" s="557"/>
      <c r="K1320" s="558"/>
      <c r="L1320" s="558"/>
      <c r="M1320" s="558"/>
      <c r="N1320" s="559"/>
    </row>
    <row r="1321" spans="2:14" ht="12.95" hidden="1" customHeight="1" x14ac:dyDescent="0.2">
      <c r="B1321" s="74" t="s">
        <v>2024</v>
      </c>
      <c r="C1321" s="78"/>
      <c r="D1321" s="109" t="s">
        <v>2293</v>
      </c>
      <c r="E1321" s="108" t="s">
        <v>2294</v>
      </c>
      <c r="F1321" s="88"/>
      <c r="G1321" s="77"/>
      <c r="H1321" s="75" t="s">
        <v>236</v>
      </c>
      <c r="I1321" s="78" t="s">
        <v>2027</v>
      </c>
      <c r="J1321" s="557"/>
      <c r="K1321" s="558"/>
      <c r="L1321" s="558"/>
      <c r="M1321" s="558"/>
      <c r="N1321" s="559"/>
    </row>
    <row r="1322" spans="2:14" ht="12.95" hidden="1" customHeight="1" x14ac:dyDescent="0.2">
      <c r="B1322" s="74" t="s">
        <v>2024</v>
      </c>
      <c r="C1322" s="78"/>
      <c r="D1322" s="109" t="s">
        <v>2295</v>
      </c>
      <c r="E1322" s="108" t="s">
        <v>2296</v>
      </c>
      <c r="F1322" s="88"/>
      <c r="G1322" s="77"/>
      <c r="H1322" s="75" t="s">
        <v>236</v>
      </c>
      <c r="I1322" s="78" t="s">
        <v>2027</v>
      </c>
      <c r="J1322" s="557"/>
      <c r="K1322" s="558"/>
      <c r="L1322" s="558"/>
      <c r="M1322" s="558"/>
      <c r="N1322" s="559"/>
    </row>
    <row r="1323" spans="2:14" ht="12.95" hidden="1" customHeight="1" x14ac:dyDescent="0.2">
      <c r="B1323" s="74" t="s">
        <v>2024</v>
      </c>
      <c r="C1323" s="78"/>
      <c r="D1323" s="109" t="s">
        <v>2297</v>
      </c>
      <c r="E1323" s="108" t="s">
        <v>2298</v>
      </c>
      <c r="F1323" s="88"/>
      <c r="G1323" s="77"/>
      <c r="H1323" s="75" t="s">
        <v>236</v>
      </c>
      <c r="I1323" s="78" t="s">
        <v>2027</v>
      </c>
      <c r="J1323" s="557"/>
      <c r="K1323" s="558"/>
      <c r="L1323" s="558"/>
      <c r="M1323" s="558"/>
      <c r="N1323" s="559"/>
    </row>
    <row r="1324" spans="2:14" ht="12.95" hidden="1" customHeight="1" x14ac:dyDescent="0.2">
      <c r="B1324" s="74" t="s">
        <v>2024</v>
      </c>
      <c r="C1324" s="78"/>
      <c r="D1324" s="109" t="s">
        <v>2299</v>
      </c>
      <c r="E1324" s="108" t="s">
        <v>2300</v>
      </c>
      <c r="F1324" s="88"/>
      <c r="G1324" s="77"/>
      <c r="H1324" s="75" t="s">
        <v>236</v>
      </c>
      <c r="I1324" s="78" t="s">
        <v>2027</v>
      </c>
      <c r="J1324" s="557"/>
      <c r="K1324" s="558"/>
      <c r="L1324" s="558"/>
      <c r="M1324" s="558"/>
      <c r="N1324" s="559"/>
    </row>
    <row r="1325" spans="2:14" ht="12.95" hidden="1" customHeight="1" x14ac:dyDescent="0.2">
      <c r="B1325" s="74" t="s">
        <v>2024</v>
      </c>
      <c r="C1325" s="78"/>
      <c r="D1325" s="109" t="s">
        <v>2301</v>
      </c>
      <c r="E1325" s="113" t="s">
        <v>2302</v>
      </c>
      <c r="F1325" s="88"/>
      <c r="G1325" s="77"/>
      <c r="H1325" s="75" t="s">
        <v>236</v>
      </c>
      <c r="I1325" s="78" t="s">
        <v>2027</v>
      </c>
      <c r="J1325" s="557"/>
      <c r="K1325" s="558"/>
      <c r="L1325" s="558"/>
      <c r="M1325" s="558"/>
      <c r="N1325" s="559"/>
    </row>
    <row r="1326" spans="2:14" ht="12.95" hidden="1" customHeight="1" x14ac:dyDescent="0.2">
      <c r="B1326" s="74" t="s">
        <v>2024</v>
      </c>
      <c r="C1326" s="78"/>
      <c r="D1326" s="109" t="s">
        <v>2303</v>
      </c>
      <c r="E1326" s="113" t="s">
        <v>2304</v>
      </c>
      <c r="F1326" s="88"/>
      <c r="G1326" s="77"/>
      <c r="H1326" s="75" t="s">
        <v>236</v>
      </c>
      <c r="I1326" s="78" t="s">
        <v>2027</v>
      </c>
      <c r="J1326" s="557"/>
      <c r="K1326" s="558"/>
      <c r="L1326" s="558"/>
      <c r="M1326" s="558"/>
      <c r="N1326" s="559"/>
    </row>
    <row r="1327" spans="2:14" ht="12.95" hidden="1" customHeight="1" x14ac:dyDescent="0.2">
      <c r="B1327" s="74" t="s">
        <v>2024</v>
      </c>
      <c r="C1327" s="78"/>
      <c r="D1327" s="109" t="s">
        <v>2305</v>
      </c>
      <c r="E1327" s="108" t="s">
        <v>2306</v>
      </c>
      <c r="F1327" s="88"/>
      <c r="G1327" s="77"/>
      <c r="H1327" s="75" t="s">
        <v>236</v>
      </c>
      <c r="I1327" s="78" t="s">
        <v>2027</v>
      </c>
      <c r="J1327" s="557"/>
      <c r="K1327" s="558"/>
      <c r="L1327" s="558"/>
      <c r="M1327" s="558"/>
      <c r="N1327" s="559"/>
    </row>
    <row r="1328" spans="2:14" ht="12.95" hidden="1" customHeight="1" x14ac:dyDescent="0.2">
      <c r="B1328" s="74" t="s">
        <v>2024</v>
      </c>
      <c r="C1328" s="78"/>
      <c r="D1328" s="109" t="s">
        <v>2307</v>
      </c>
      <c r="E1328" s="108" t="s">
        <v>2308</v>
      </c>
      <c r="F1328" s="88"/>
      <c r="G1328" s="77"/>
      <c r="H1328" s="75" t="s">
        <v>236</v>
      </c>
      <c r="I1328" s="78" t="s">
        <v>2027</v>
      </c>
      <c r="J1328" s="557"/>
      <c r="K1328" s="558"/>
      <c r="L1328" s="558"/>
      <c r="M1328" s="558"/>
      <c r="N1328" s="559"/>
    </row>
    <row r="1329" spans="2:14" ht="12.95" hidden="1" customHeight="1" x14ac:dyDescent="0.2">
      <c r="B1329" s="74" t="s">
        <v>2024</v>
      </c>
      <c r="C1329" s="78"/>
      <c r="D1329" s="109" t="s">
        <v>2309</v>
      </c>
      <c r="E1329" s="108" t="s">
        <v>2310</v>
      </c>
      <c r="F1329" s="88"/>
      <c r="G1329" s="77"/>
      <c r="H1329" s="75" t="s">
        <v>236</v>
      </c>
      <c r="I1329" s="78" t="s">
        <v>2027</v>
      </c>
      <c r="J1329" s="557"/>
      <c r="K1329" s="558"/>
      <c r="L1329" s="558"/>
      <c r="M1329" s="558"/>
      <c r="N1329" s="559"/>
    </row>
    <row r="1330" spans="2:14" ht="12.95" hidden="1" customHeight="1" x14ac:dyDescent="0.2">
      <c r="B1330" s="74" t="s">
        <v>2024</v>
      </c>
      <c r="C1330" s="78"/>
      <c r="D1330" s="109" t="s">
        <v>2311</v>
      </c>
      <c r="E1330" s="108" t="s">
        <v>2312</v>
      </c>
      <c r="F1330" s="88"/>
      <c r="G1330" s="77"/>
      <c r="H1330" s="75" t="s">
        <v>236</v>
      </c>
      <c r="I1330" s="78" t="s">
        <v>2027</v>
      </c>
      <c r="J1330" s="557"/>
      <c r="K1330" s="558"/>
      <c r="L1330" s="558"/>
      <c r="M1330" s="558"/>
      <c r="N1330" s="559"/>
    </row>
    <row r="1331" spans="2:14" ht="12.95" hidden="1" customHeight="1" x14ac:dyDescent="0.2">
      <c r="B1331" s="74" t="s">
        <v>2024</v>
      </c>
      <c r="C1331" s="78"/>
      <c r="D1331" s="109" t="s">
        <v>2313</v>
      </c>
      <c r="E1331" s="113" t="s">
        <v>2314</v>
      </c>
      <c r="F1331" s="88"/>
      <c r="G1331" s="77"/>
      <c r="H1331" s="75" t="s">
        <v>236</v>
      </c>
      <c r="I1331" s="78" t="s">
        <v>235</v>
      </c>
      <c r="J1331" s="557"/>
      <c r="K1331" s="558"/>
      <c r="L1331" s="558"/>
      <c r="M1331" s="558"/>
      <c r="N1331" s="559"/>
    </row>
    <row r="1332" spans="2:14" ht="12.95" hidden="1" customHeight="1" x14ac:dyDescent="0.2">
      <c r="B1332" s="74" t="s">
        <v>2024</v>
      </c>
      <c r="C1332" s="78"/>
      <c r="D1332" s="109" t="s">
        <v>2315</v>
      </c>
      <c r="E1332" s="113" t="s">
        <v>2316</v>
      </c>
      <c r="F1332" s="88"/>
      <c r="G1332" s="77"/>
      <c r="H1332" s="75" t="s">
        <v>236</v>
      </c>
      <c r="I1332" s="78" t="s">
        <v>235</v>
      </c>
      <c r="J1332" s="557"/>
      <c r="K1332" s="558"/>
      <c r="L1332" s="558"/>
      <c r="M1332" s="558"/>
      <c r="N1332" s="559"/>
    </row>
    <row r="1333" spans="2:14" ht="12.95" hidden="1" customHeight="1" x14ac:dyDescent="0.2">
      <c r="B1333" s="74" t="s">
        <v>2024</v>
      </c>
      <c r="C1333" s="78"/>
      <c r="D1333" s="109" t="s">
        <v>2317</v>
      </c>
      <c r="E1333" s="113" t="s">
        <v>2318</v>
      </c>
      <c r="F1333" s="88"/>
      <c r="G1333" s="77"/>
      <c r="H1333" s="75" t="s">
        <v>236</v>
      </c>
      <c r="I1333" s="78" t="s">
        <v>235</v>
      </c>
      <c r="J1333" s="557"/>
      <c r="K1333" s="558"/>
      <c r="L1333" s="558"/>
      <c r="M1333" s="558"/>
      <c r="N1333" s="559"/>
    </row>
    <row r="1334" spans="2:14" ht="12.95" hidden="1" customHeight="1" x14ac:dyDescent="0.2">
      <c r="B1334" s="74" t="s">
        <v>2024</v>
      </c>
      <c r="C1334" s="78"/>
      <c r="D1334" s="109" t="s">
        <v>2319</v>
      </c>
      <c r="E1334" s="113" t="s">
        <v>2320</v>
      </c>
      <c r="F1334" s="88"/>
      <c r="G1334" s="77"/>
      <c r="H1334" s="75" t="s">
        <v>236</v>
      </c>
      <c r="I1334" s="78" t="s">
        <v>235</v>
      </c>
      <c r="J1334" s="557"/>
      <c r="K1334" s="558"/>
      <c r="L1334" s="558"/>
      <c r="M1334" s="558"/>
      <c r="N1334" s="559"/>
    </row>
    <row r="1335" spans="2:14" ht="12.95" hidden="1" customHeight="1" x14ac:dyDescent="0.2">
      <c r="B1335" s="74" t="s">
        <v>2024</v>
      </c>
      <c r="C1335" s="78"/>
      <c r="D1335" s="109" t="s">
        <v>2321</v>
      </c>
      <c r="E1335" s="113" t="s">
        <v>2322</v>
      </c>
      <c r="F1335" s="88"/>
      <c r="G1335" s="77"/>
      <c r="H1335" s="75" t="s">
        <v>236</v>
      </c>
      <c r="I1335" s="78" t="s">
        <v>235</v>
      </c>
      <c r="J1335" s="557"/>
      <c r="K1335" s="558"/>
      <c r="L1335" s="558"/>
      <c r="M1335" s="558"/>
      <c r="N1335" s="559"/>
    </row>
    <row r="1336" spans="2:14" ht="12.95" hidden="1" customHeight="1" x14ac:dyDescent="0.2">
      <c r="B1336" s="74" t="s">
        <v>2024</v>
      </c>
      <c r="C1336" s="78"/>
      <c r="D1336" s="109" t="s">
        <v>2323</v>
      </c>
      <c r="E1336" s="113" t="s">
        <v>2324</v>
      </c>
      <c r="F1336" s="88"/>
      <c r="G1336" s="77"/>
      <c r="H1336" s="75" t="s">
        <v>236</v>
      </c>
      <c r="I1336" s="78" t="s">
        <v>235</v>
      </c>
      <c r="J1336" s="557"/>
      <c r="K1336" s="558"/>
      <c r="L1336" s="558"/>
      <c r="M1336" s="558"/>
      <c r="N1336" s="559"/>
    </row>
    <row r="1337" spans="2:14" ht="12.95" hidden="1" customHeight="1" x14ac:dyDescent="0.2">
      <c r="B1337" s="74" t="s">
        <v>2024</v>
      </c>
      <c r="C1337" s="78"/>
      <c r="D1337" s="109" t="s">
        <v>2325</v>
      </c>
      <c r="E1337" s="113" t="s">
        <v>2326</v>
      </c>
      <c r="F1337" s="88"/>
      <c r="G1337" s="77"/>
      <c r="H1337" s="75" t="s">
        <v>236</v>
      </c>
      <c r="I1337" s="78" t="s">
        <v>235</v>
      </c>
      <c r="J1337" s="557"/>
      <c r="K1337" s="558"/>
      <c r="L1337" s="558"/>
      <c r="M1337" s="558"/>
      <c r="N1337" s="559"/>
    </row>
    <row r="1338" spans="2:14" ht="12.95" hidden="1" customHeight="1" x14ac:dyDescent="0.2">
      <c r="B1338" s="74" t="s">
        <v>2024</v>
      </c>
      <c r="C1338" s="78"/>
      <c r="D1338" s="109" t="s">
        <v>2327</v>
      </c>
      <c r="E1338" s="113" t="s">
        <v>2328</v>
      </c>
      <c r="F1338" s="88"/>
      <c r="G1338" s="77"/>
      <c r="H1338" s="75" t="s">
        <v>236</v>
      </c>
      <c r="I1338" s="78" t="s">
        <v>235</v>
      </c>
      <c r="J1338" s="557"/>
      <c r="K1338" s="558"/>
      <c r="L1338" s="558"/>
      <c r="M1338" s="558"/>
      <c r="N1338" s="559"/>
    </row>
    <row r="1339" spans="2:14" ht="12.95" hidden="1" customHeight="1" x14ac:dyDescent="0.2">
      <c r="B1339" s="74" t="s">
        <v>2024</v>
      </c>
      <c r="C1339" s="78"/>
      <c r="D1339" s="109" t="s">
        <v>2329</v>
      </c>
      <c r="E1339" s="113" t="s">
        <v>2330</v>
      </c>
      <c r="F1339" s="88"/>
      <c r="G1339" s="77"/>
      <c r="H1339" s="75" t="s">
        <v>236</v>
      </c>
      <c r="I1339" s="78" t="s">
        <v>235</v>
      </c>
      <c r="J1339" s="557"/>
      <c r="K1339" s="558"/>
      <c r="L1339" s="558"/>
      <c r="M1339" s="558"/>
      <c r="N1339" s="559"/>
    </row>
    <row r="1340" spans="2:14" ht="12.95" hidden="1" customHeight="1" x14ac:dyDescent="0.2">
      <c r="B1340" s="74" t="s">
        <v>2024</v>
      </c>
      <c r="C1340" s="78"/>
      <c r="D1340" s="109" t="s">
        <v>2331</v>
      </c>
      <c r="E1340" s="113" t="s">
        <v>2332</v>
      </c>
      <c r="F1340" s="88"/>
      <c r="G1340" s="77"/>
      <c r="H1340" s="75" t="s">
        <v>236</v>
      </c>
      <c r="I1340" s="78" t="s">
        <v>235</v>
      </c>
      <c r="J1340" s="557"/>
      <c r="K1340" s="558"/>
      <c r="L1340" s="558"/>
      <c r="M1340" s="558"/>
      <c r="N1340" s="559"/>
    </row>
    <row r="1341" spans="2:14" ht="12.95" hidden="1" customHeight="1" x14ac:dyDescent="0.2">
      <c r="B1341" s="74" t="s">
        <v>2024</v>
      </c>
      <c r="C1341" s="78"/>
      <c r="D1341" s="109" t="s">
        <v>2333</v>
      </c>
      <c r="E1341" s="113" t="s">
        <v>2334</v>
      </c>
      <c r="F1341" s="88"/>
      <c r="G1341" s="77"/>
      <c r="H1341" s="75" t="s">
        <v>236</v>
      </c>
      <c r="I1341" s="78" t="s">
        <v>235</v>
      </c>
      <c r="J1341" s="557"/>
      <c r="K1341" s="558"/>
      <c r="L1341" s="558"/>
      <c r="M1341" s="558"/>
      <c r="N1341" s="559"/>
    </row>
    <row r="1342" spans="2:14" ht="12.95" hidden="1" customHeight="1" x14ac:dyDescent="0.2">
      <c r="B1342" s="74" t="s">
        <v>2024</v>
      </c>
      <c r="C1342" s="78"/>
      <c r="D1342" s="109" t="s">
        <v>2335</v>
      </c>
      <c r="E1342" s="113" t="s">
        <v>2336</v>
      </c>
      <c r="F1342" s="88"/>
      <c r="G1342" s="77"/>
      <c r="H1342" s="75" t="s">
        <v>236</v>
      </c>
      <c r="I1342" s="78" t="s">
        <v>235</v>
      </c>
      <c r="J1342" s="557"/>
      <c r="K1342" s="558"/>
      <c r="L1342" s="558"/>
      <c r="M1342" s="558"/>
      <c r="N1342" s="559"/>
    </row>
    <row r="1343" spans="2:14" ht="12.95" hidden="1" customHeight="1" x14ac:dyDescent="0.2">
      <c r="B1343" s="74" t="s">
        <v>2024</v>
      </c>
      <c r="C1343" s="78"/>
      <c r="D1343" s="109" t="s">
        <v>2337</v>
      </c>
      <c r="E1343" s="113" t="s">
        <v>2338</v>
      </c>
      <c r="F1343" s="88"/>
      <c r="G1343" s="77"/>
      <c r="H1343" s="75" t="s">
        <v>236</v>
      </c>
      <c r="I1343" s="78" t="s">
        <v>235</v>
      </c>
      <c r="J1343" s="557"/>
      <c r="K1343" s="558"/>
      <c r="L1343" s="558"/>
      <c r="M1343" s="558"/>
      <c r="N1343" s="559"/>
    </row>
    <row r="1344" spans="2:14" ht="12.95" hidden="1" customHeight="1" x14ac:dyDescent="0.2">
      <c r="B1344" s="74" t="s">
        <v>2024</v>
      </c>
      <c r="C1344" s="78"/>
      <c r="D1344" s="109"/>
      <c r="E1344" s="113" t="s">
        <v>2339</v>
      </c>
      <c r="F1344" s="88"/>
      <c r="G1344" s="77"/>
      <c r="H1344" s="75" t="s">
        <v>236</v>
      </c>
      <c r="I1344" s="78"/>
      <c r="J1344" s="78"/>
      <c r="K1344" s="79"/>
      <c r="L1344" s="79"/>
      <c r="M1344" s="79"/>
      <c r="N1344" s="80"/>
    </row>
    <row r="1345" spans="2:14" ht="12.95" hidden="1" customHeight="1" x14ac:dyDescent="0.2">
      <c r="B1345" s="74" t="s">
        <v>2024</v>
      </c>
      <c r="C1345" s="78"/>
      <c r="D1345" s="109" t="s">
        <v>2340</v>
      </c>
      <c r="E1345" s="113" t="s">
        <v>2341</v>
      </c>
      <c r="F1345" s="88"/>
      <c r="G1345" s="77"/>
      <c r="H1345" s="75" t="s">
        <v>236</v>
      </c>
      <c r="I1345" s="78" t="s">
        <v>235</v>
      </c>
      <c r="J1345" s="557"/>
      <c r="K1345" s="558"/>
      <c r="L1345" s="558"/>
      <c r="M1345" s="558"/>
      <c r="N1345" s="559"/>
    </row>
    <row r="1346" spans="2:14" ht="12.95" hidden="1" customHeight="1" x14ac:dyDescent="0.2">
      <c r="B1346" s="74" t="s">
        <v>2024</v>
      </c>
      <c r="C1346" s="78"/>
      <c r="D1346" s="109" t="s">
        <v>2342</v>
      </c>
      <c r="E1346" s="113" t="s">
        <v>2343</v>
      </c>
      <c r="F1346" s="88"/>
      <c r="G1346" s="77"/>
      <c r="H1346" s="75" t="s">
        <v>236</v>
      </c>
      <c r="I1346" s="78" t="s">
        <v>235</v>
      </c>
      <c r="J1346" s="557"/>
      <c r="K1346" s="558"/>
      <c r="L1346" s="558"/>
      <c r="M1346" s="558"/>
      <c r="N1346" s="559"/>
    </row>
    <row r="1347" spans="2:14" ht="12.95" hidden="1" customHeight="1" x14ac:dyDescent="0.2">
      <c r="B1347" s="74" t="s">
        <v>2024</v>
      </c>
      <c r="C1347" s="78"/>
      <c r="D1347" s="109" t="s">
        <v>2344</v>
      </c>
      <c r="E1347" s="113" t="s">
        <v>2345</v>
      </c>
      <c r="F1347" s="88"/>
      <c r="G1347" s="77"/>
      <c r="H1347" s="75" t="s">
        <v>236</v>
      </c>
      <c r="I1347" s="78" t="s">
        <v>235</v>
      </c>
      <c r="J1347" s="557"/>
      <c r="K1347" s="558"/>
      <c r="L1347" s="558"/>
      <c r="M1347" s="558"/>
      <c r="N1347" s="559"/>
    </row>
    <row r="1348" spans="2:14" ht="12.95" hidden="1" customHeight="1" x14ac:dyDescent="0.2">
      <c r="B1348" s="74" t="s">
        <v>2024</v>
      </c>
      <c r="C1348" s="78"/>
      <c r="D1348" s="109" t="s">
        <v>2346</v>
      </c>
      <c r="E1348" s="113" t="s">
        <v>2347</v>
      </c>
      <c r="F1348" s="88"/>
      <c r="G1348" s="77"/>
      <c r="H1348" s="75" t="s">
        <v>236</v>
      </c>
      <c r="I1348" s="78" t="s">
        <v>235</v>
      </c>
      <c r="J1348" s="557"/>
      <c r="K1348" s="558"/>
      <c r="L1348" s="558"/>
      <c r="M1348" s="558"/>
      <c r="N1348" s="559"/>
    </row>
    <row r="1349" spans="2:14" ht="12.95" hidden="1" customHeight="1" x14ac:dyDescent="0.2">
      <c r="B1349" s="74" t="s">
        <v>2024</v>
      </c>
      <c r="C1349" s="78"/>
      <c r="D1349" s="109" t="s">
        <v>2348</v>
      </c>
      <c r="E1349" s="110" t="s">
        <v>2349</v>
      </c>
      <c r="F1349" s="88"/>
      <c r="G1349" s="77"/>
      <c r="H1349" s="75" t="s">
        <v>236</v>
      </c>
      <c r="I1349" s="78" t="s">
        <v>235</v>
      </c>
      <c r="J1349" s="557"/>
      <c r="K1349" s="558"/>
      <c r="L1349" s="558"/>
      <c r="M1349" s="558"/>
      <c r="N1349" s="559"/>
    </row>
    <row r="1350" spans="2:14" ht="12.95" hidden="1" customHeight="1" x14ac:dyDescent="0.2">
      <c r="B1350" s="74" t="s">
        <v>2024</v>
      </c>
      <c r="C1350" s="78"/>
      <c r="D1350" s="109" t="s">
        <v>2350</v>
      </c>
      <c r="E1350" s="110" t="s">
        <v>2351</v>
      </c>
      <c r="F1350" s="88"/>
      <c r="G1350" s="77"/>
      <c r="H1350" s="75" t="s">
        <v>236</v>
      </c>
      <c r="I1350" s="78" t="s">
        <v>235</v>
      </c>
      <c r="J1350" s="557"/>
      <c r="K1350" s="558"/>
      <c r="L1350" s="558"/>
      <c r="M1350" s="558"/>
      <c r="N1350" s="559"/>
    </row>
    <row r="1351" spans="2:14" ht="12.95" hidden="1" customHeight="1" x14ac:dyDescent="0.2">
      <c r="B1351" s="74" t="s">
        <v>2024</v>
      </c>
      <c r="C1351" s="78"/>
      <c r="D1351" s="109" t="s">
        <v>2352</v>
      </c>
      <c r="E1351" s="110" t="s">
        <v>2353</v>
      </c>
      <c r="F1351" s="88"/>
      <c r="G1351" s="77"/>
      <c r="H1351" s="75" t="s">
        <v>236</v>
      </c>
      <c r="I1351" s="78" t="s">
        <v>235</v>
      </c>
      <c r="J1351" s="557"/>
      <c r="K1351" s="558"/>
      <c r="L1351" s="558"/>
      <c r="M1351" s="558"/>
      <c r="N1351" s="559"/>
    </row>
    <row r="1352" spans="2:14" ht="12.95" hidden="1" customHeight="1" x14ac:dyDescent="0.2">
      <c r="B1352" s="74" t="s">
        <v>2024</v>
      </c>
      <c r="C1352" s="78"/>
      <c r="D1352" s="109" t="s">
        <v>2354</v>
      </c>
      <c r="E1352" s="110" t="s">
        <v>2355</v>
      </c>
      <c r="F1352" s="88"/>
      <c r="G1352" s="77"/>
      <c r="H1352" s="75" t="s">
        <v>236</v>
      </c>
      <c r="I1352" s="78" t="s">
        <v>235</v>
      </c>
      <c r="J1352" s="557"/>
      <c r="K1352" s="558"/>
      <c r="L1352" s="558"/>
      <c r="M1352" s="558"/>
      <c r="N1352" s="559"/>
    </row>
    <row r="1353" spans="2:14" ht="12.95" hidden="1" customHeight="1" x14ac:dyDescent="0.2">
      <c r="B1353" s="74" t="s">
        <v>2024</v>
      </c>
      <c r="C1353" s="78"/>
      <c r="D1353" s="109" t="s">
        <v>2356</v>
      </c>
      <c r="E1353" s="110" t="s">
        <v>2357</v>
      </c>
      <c r="F1353" s="88"/>
      <c r="G1353" s="77"/>
      <c r="H1353" s="75" t="s">
        <v>236</v>
      </c>
      <c r="I1353" s="78" t="s">
        <v>235</v>
      </c>
      <c r="J1353" s="557"/>
      <c r="K1353" s="558"/>
      <c r="L1353" s="558"/>
      <c r="M1353" s="558"/>
      <c r="N1353" s="559"/>
    </row>
    <row r="1354" spans="2:14" ht="12.95" hidden="1" customHeight="1" x14ac:dyDescent="0.2">
      <c r="B1354" s="74" t="s">
        <v>2024</v>
      </c>
      <c r="C1354" s="78"/>
      <c r="D1354" s="109" t="s">
        <v>2358</v>
      </c>
      <c r="E1354" s="110" t="s">
        <v>2359</v>
      </c>
      <c r="F1354" s="88"/>
      <c r="G1354" s="77"/>
      <c r="H1354" s="75" t="s">
        <v>236</v>
      </c>
      <c r="I1354" s="78" t="s">
        <v>235</v>
      </c>
      <c r="J1354" s="557"/>
      <c r="K1354" s="558"/>
      <c r="L1354" s="558"/>
      <c r="M1354" s="558"/>
      <c r="N1354" s="559"/>
    </row>
    <row r="1355" spans="2:14" ht="12.95" hidden="1" customHeight="1" x14ac:dyDescent="0.2">
      <c r="B1355" s="74" t="s">
        <v>2024</v>
      </c>
      <c r="C1355" s="78"/>
      <c r="D1355" s="109" t="s">
        <v>2360</v>
      </c>
      <c r="E1355" s="110" t="s">
        <v>2361</v>
      </c>
      <c r="F1355" s="88"/>
      <c r="G1355" s="77"/>
      <c r="H1355" s="75" t="s">
        <v>236</v>
      </c>
      <c r="I1355" s="78" t="s">
        <v>235</v>
      </c>
      <c r="J1355" s="557"/>
      <c r="K1355" s="558"/>
      <c r="L1355" s="558"/>
      <c r="M1355" s="558"/>
      <c r="N1355" s="559"/>
    </row>
    <row r="1356" spans="2:14" ht="12.95" hidden="1" customHeight="1" x14ac:dyDescent="0.2">
      <c r="B1356" s="74" t="s">
        <v>2024</v>
      </c>
      <c r="C1356" s="78"/>
      <c r="D1356" s="109" t="s">
        <v>2362</v>
      </c>
      <c r="E1356" s="108" t="s">
        <v>2363</v>
      </c>
      <c r="F1356" s="88"/>
      <c r="G1356" s="77"/>
      <c r="H1356" s="75" t="s">
        <v>236</v>
      </c>
      <c r="I1356" s="78" t="s">
        <v>235</v>
      </c>
      <c r="J1356" s="557"/>
      <c r="K1356" s="558"/>
      <c r="L1356" s="558"/>
      <c r="M1356" s="558"/>
      <c r="N1356" s="559"/>
    </row>
    <row r="1357" spans="2:14" ht="12.95" hidden="1" customHeight="1" x14ac:dyDescent="0.2">
      <c r="B1357" s="74" t="s">
        <v>2024</v>
      </c>
      <c r="C1357" s="78"/>
      <c r="D1357" s="109" t="s">
        <v>2364</v>
      </c>
      <c r="E1357" s="108" t="s">
        <v>2365</v>
      </c>
      <c r="F1357" s="88"/>
      <c r="G1357" s="77"/>
      <c r="H1357" s="75" t="s">
        <v>236</v>
      </c>
      <c r="I1357" s="78"/>
      <c r="J1357" s="78"/>
      <c r="K1357" s="79"/>
      <c r="L1357" s="79"/>
      <c r="M1357" s="79"/>
      <c r="N1357" s="80"/>
    </row>
    <row r="1358" spans="2:14" ht="12.95" hidden="1" customHeight="1" x14ac:dyDescent="0.2">
      <c r="B1358" s="74" t="s">
        <v>2024</v>
      </c>
      <c r="C1358" s="78"/>
      <c r="D1358" s="109" t="s">
        <v>2366</v>
      </c>
      <c r="E1358" s="108" t="s">
        <v>2367</v>
      </c>
      <c r="F1358" s="88"/>
      <c r="G1358" s="77"/>
      <c r="H1358" s="75" t="s">
        <v>236</v>
      </c>
      <c r="I1358" s="78" t="s">
        <v>235</v>
      </c>
      <c r="J1358" s="557"/>
      <c r="K1358" s="558"/>
      <c r="L1358" s="558"/>
      <c r="M1358" s="558"/>
      <c r="N1358" s="559"/>
    </row>
    <row r="1359" spans="2:14" ht="12.95" hidden="1" customHeight="1" x14ac:dyDescent="0.2">
      <c r="B1359" s="74" t="s">
        <v>2024</v>
      </c>
      <c r="C1359" s="78"/>
      <c r="D1359" s="109" t="s">
        <v>2368</v>
      </c>
      <c r="E1359" s="114" t="s">
        <v>2369</v>
      </c>
      <c r="F1359" s="88"/>
      <c r="G1359" s="77"/>
      <c r="H1359" s="75" t="s">
        <v>236</v>
      </c>
      <c r="I1359" s="78" t="s">
        <v>235</v>
      </c>
      <c r="J1359" s="557"/>
      <c r="K1359" s="558"/>
      <c r="L1359" s="558"/>
      <c r="M1359" s="558"/>
      <c r="N1359" s="559"/>
    </row>
    <row r="1360" spans="2:14" ht="12.95" hidden="1" customHeight="1" x14ac:dyDescent="0.2">
      <c r="B1360" s="74" t="s">
        <v>2024</v>
      </c>
      <c r="C1360" s="78"/>
      <c r="D1360" s="109" t="s">
        <v>2370</v>
      </c>
      <c r="E1360" s="105" t="s">
        <v>2371</v>
      </c>
      <c r="F1360" s="88"/>
      <c r="G1360" s="77"/>
      <c r="H1360" s="75" t="s">
        <v>236</v>
      </c>
      <c r="I1360" s="78" t="s">
        <v>235</v>
      </c>
      <c r="J1360" s="557"/>
      <c r="K1360" s="558"/>
      <c r="L1360" s="558"/>
      <c r="M1360" s="558"/>
      <c r="N1360" s="559"/>
    </row>
    <row r="1361" spans="2:14" ht="12.95" hidden="1" customHeight="1" x14ac:dyDescent="0.2">
      <c r="B1361" s="74" t="s">
        <v>2024</v>
      </c>
      <c r="C1361" s="78"/>
      <c r="D1361" s="109" t="s">
        <v>2372</v>
      </c>
      <c r="E1361" s="108" t="s">
        <v>2373</v>
      </c>
      <c r="F1361" s="88"/>
      <c r="G1361" s="77"/>
      <c r="H1361" s="75" t="s">
        <v>236</v>
      </c>
      <c r="I1361" s="78" t="s">
        <v>235</v>
      </c>
      <c r="J1361" s="557"/>
      <c r="K1361" s="558"/>
      <c r="L1361" s="558"/>
      <c r="M1361" s="558"/>
      <c r="N1361" s="559"/>
    </row>
    <row r="1362" spans="2:14" ht="12.95" hidden="1" customHeight="1" x14ac:dyDescent="0.2">
      <c r="B1362" s="74" t="s">
        <v>2024</v>
      </c>
      <c r="C1362" s="78"/>
      <c r="D1362" s="109" t="s">
        <v>2374</v>
      </c>
      <c r="E1362" s="108" t="s">
        <v>2375</v>
      </c>
      <c r="F1362" s="88"/>
      <c r="G1362" s="77"/>
      <c r="H1362" s="75" t="s">
        <v>236</v>
      </c>
      <c r="I1362" s="78" t="s">
        <v>235</v>
      </c>
      <c r="J1362" s="557"/>
      <c r="K1362" s="558"/>
      <c r="L1362" s="558"/>
      <c r="M1362" s="558"/>
      <c r="N1362" s="559"/>
    </row>
    <row r="1363" spans="2:14" ht="12.95" hidden="1" customHeight="1" x14ac:dyDescent="0.2">
      <c r="B1363" s="74" t="s">
        <v>2024</v>
      </c>
      <c r="C1363" s="78"/>
      <c r="D1363" s="109" t="s">
        <v>2376</v>
      </c>
      <c r="E1363" s="108" t="s">
        <v>2377</v>
      </c>
      <c r="F1363" s="88"/>
      <c r="G1363" s="77"/>
      <c r="H1363" s="75" t="s">
        <v>236</v>
      </c>
      <c r="I1363" s="78" t="s">
        <v>235</v>
      </c>
      <c r="J1363" s="557"/>
      <c r="K1363" s="558"/>
      <c r="L1363" s="558"/>
      <c r="M1363" s="558"/>
      <c r="N1363" s="559"/>
    </row>
    <row r="1364" spans="2:14" ht="12.95" hidden="1" customHeight="1" x14ac:dyDescent="0.2">
      <c r="B1364" s="74" t="s">
        <v>2024</v>
      </c>
      <c r="C1364" s="78"/>
      <c r="D1364" s="109" t="s">
        <v>2378</v>
      </c>
      <c r="E1364" s="108" t="s">
        <v>2379</v>
      </c>
      <c r="F1364" s="88"/>
      <c r="G1364" s="77"/>
      <c r="H1364" s="75" t="s">
        <v>236</v>
      </c>
      <c r="I1364" s="78" t="s">
        <v>235</v>
      </c>
      <c r="J1364" s="557"/>
      <c r="K1364" s="558"/>
      <c r="L1364" s="558"/>
      <c r="M1364" s="558"/>
      <c r="N1364" s="559"/>
    </row>
    <row r="1365" spans="2:14" ht="12.95" hidden="1" customHeight="1" x14ac:dyDescent="0.2">
      <c r="B1365" s="74" t="s">
        <v>2024</v>
      </c>
      <c r="C1365" s="78"/>
      <c r="D1365" s="109" t="s">
        <v>2380</v>
      </c>
      <c r="E1365" s="108" t="s">
        <v>2381</v>
      </c>
      <c r="F1365" s="88"/>
      <c r="G1365" s="77"/>
      <c r="H1365" s="75" t="s">
        <v>236</v>
      </c>
      <c r="I1365" s="78" t="s">
        <v>235</v>
      </c>
      <c r="J1365" s="557"/>
      <c r="K1365" s="558"/>
      <c r="L1365" s="558"/>
      <c r="M1365" s="558"/>
      <c r="N1365" s="559"/>
    </row>
    <row r="1366" spans="2:14" ht="12.95" hidden="1" customHeight="1" x14ac:dyDescent="0.2">
      <c r="B1366" s="74" t="s">
        <v>2024</v>
      </c>
      <c r="C1366" s="78"/>
      <c r="D1366" s="109" t="s">
        <v>2382</v>
      </c>
      <c r="E1366" s="108" t="s">
        <v>2383</v>
      </c>
      <c r="F1366" s="88"/>
      <c r="G1366" s="77"/>
      <c r="H1366" s="75" t="s">
        <v>236</v>
      </c>
      <c r="I1366" s="78" t="s">
        <v>235</v>
      </c>
      <c r="J1366" s="557"/>
      <c r="K1366" s="558"/>
      <c r="L1366" s="558"/>
      <c r="M1366" s="558"/>
      <c r="N1366" s="559"/>
    </row>
    <row r="1367" spans="2:14" ht="12.95" hidden="1" customHeight="1" x14ac:dyDescent="0.2">
      <c r="B1367" s="74" t="s">
        <v>2024</v>
      </c>
      <c r="C1367" s="78"/>
      <c r="D1367" s="109" t="s">
        <v>2384</v>
      </c>
      <c r="E1367" s="108" t="s">
        <v>2385</v>
      </c>
      <c r="F1367" s="88"/>
      <c r="G1367" s="77"/>
      <c r="H1367" s="75" t="s">
        <v>236</v>
      </c>
      <c r="I1367" s="78" t="s">
        <v>235</v>
      </c>
      <c r="J1367" s="557"/>
      <c r="K1367" s="558"/>
      <c r="L1367" s="558"/>
      <c r="M1367" s="558"/>
      <c r="N1367" s="559"/>
    </row>
    <row r="1368" spans="2:14" ht="12.95" hidden="1" customHeight="1" x14ac:dyDescent="0.2">
      <c r="B1368" s="74" t="s">
        <v>2024</v>
      </c>
      <c r="C1368" s="78"/>
      <c r="D1368" s="109" t="s">
        <v>2386</v>
      </c>
      <c r="E1368" s="108" t="s">
        <v>2387</v>
      </c>
      <c r="F1368" s="88"/>
      <c r="G1368" s="77"/>
      <c r="H1368" s="75" t="s">
        <v>236</v>
      </c>
      <c r="I1368" s="78" t="s">
        <v>235</v>
      </c>
      <c r="J1368" s="557"/>
      <c r="K1368" s="558"/>
      <c r="L1368" s="558"/>
      <c r="M1368" s="558"/>
      <c r="N1368" s="559"/>
    </row>
    <row r="1369" spans="2:14" ht="12.95" hidden="1" customHeight="1" x14ac:dyDescent="0.2">
      <c r="B1369" s="74" t="s">
        <v>2024</v>
      </c>
      <c r="C1369" s="78"/>
      <c r="D1369" s="109" t="s">
        <v>2388</v>
      </c>
      <c r="E1369" s="108" t="s">
        <v>2389</v>
      </c>
      <c r="F1369" s="88"/>
      <c r="G1369" s="77"/>
      <c r="H1369" s="75" t="s">
        <v>236</v>
      </c>
      <c r="I1369" s="78" t="s">
        <v>235</v>
      </c>
      <c r="J1369" s="557"/>
      <c r="K1369" s="558"/>
      <c r="L1369" s="558"/>
      <c r="M1369" s="558"/>
      <c r="N1369" s="559"/>
    </row>
    <row r="1370" spans="2:14" ht="12.95" hidden="1" customHeight="1" x14ac:dyDescent="0.2">
      <c r="B1370" s="74" t="s">
        <v>2024</v>
      </c>
      <c r="C1370" s="78"/>
      <c r="D1370" s="109" t="s">
        <v>2390</v>
      </c>
      <c r="E1370" s="108" t="s">
        <v>2391</v>
      </c>
      <c r="F1370" s="88"/>
      <c r="G1370" s="77"/>
      <c r="H1370" s="75" t="s">
        <v>236</v>
      </c>
      <c r="I1370" s="78" t="s">
        <v>235</v>
      </c>
      <c r="J1370" s="557"/>
      <c r="K1370" s="558"/>
      <c r="L1370" s="558"/>
      <c r="M1370" s="558"/>
      <c r="N1370" s="559"/>
    </row>
    <row r="1371" spans="2:14" ht="12.95" hidden="1" customHeight="1" x14ac:dyDescent="0.2">
      <c r="B1371" s="74" t="s">
        <v>2024</v>
      </c>
      <c r="C1371" s="78"/>
      <c r="D1371" s="109" t="s">
        <v>2392</v>
      </c>
      <c r="E1371" s="108" t="s">
        <v>2393</v>
      </c>
      <c r="F1371" s="88"/>
      <c r="G1371" s="77"/>
      <c r="H1371" s="75" t="s">
        <v>236</v>
      </c>
      <c r="I1371" s="78" t="s">
        <v>235</v>
      </c>
      <c r="J1371" s="557"/>
      <c r="K1371" s="558"/>
      <c r="L1371" s="558"/>
      <c r="M1371" s="558"/>
      <c r="N1371" s="559"/>
    </row>
    <row r="1372" spans="2:14" ht="12.95" hidden="1" customHeight="1" x14ac:dyDescent="0.2">
      <c r="B1372" s="74" t="s">
        <v>2024</v>
      </c>
      <c r="C1372" s="78"/>
      <c r="D1372" s="109" t="s">
        <v>2394</v>
      </c>
      <c r="E1372" s="108" t="s">
        <v>2395</v>
      </c>
      <c r="F1372" s="88"/>
      <c r="G1372" s="77"/>
      <c r="H1372" s="75" t="s">
        <v>236</v>
      </c>
      <c r="I1372" s="78" t="s">
        <v>235</v>
      </c>
      <c r="J1372" s="557"/>
      <c r="K1372" s="558"/>
      <c r="L1372" s="558"/>
      <c r="M1372" s="558"/>
      <c r="N1372" s="559"/>
    </row>
    <row r="1373" spans="2:14" ht="12.95" hidden="1" customHeight="1" x14ac:dyDescent="0.2">
      <c r="B1373" s="74" t="s">
        <v>2024</v>
      </c>
      <c r="C1373" s="78"/>
      <c r="D1373" s="109" t="s">
        <v>2396</v>
      </c>
      <c r="E1373" s="108" t="s">
        <v>2397</v>
      </c>
      <c r="F1373" s="88"/>
      <c r="G1373" s="77"/>
      <c r="H1373" s="75" t="s">
        <v>236</v>
      </c>
      <c r="I1373" s="78" t="s">
        <v>235</v>
      </c>
      <c r="J1373" s="557"/>
      <c r="K1373" s="558"/>
      <c r="L1373" s="558"/>
      <c r="M1373" s="558"/>
      <c r="N1373" s="559"/>
    </row>
    <row r="1374" spans="2:14" ht="12.95" hidden="1" customHeight="1" x14ac:dyDescent="0.2">
      <c r="B1374" s="74" t="s">
        <v>2024</v>
      </c>
      <c r="C1374" s="78"/>
      <c r="D1374" s="109" t="s">
        <v>2398</v>
      </c>
      <c r="E1374" s="108" t="s">
        <v>2399</v>
      </c>
      <c r="F1374" s="88"/>
      <c r="G1374" s="77"/>
      <c r="H1374" s="75" t="s">
        <v>236</v>
      </c>
      <c r="I1374" s="78" t="s">
        <v>235</v>
      </c>
      <c r="J1374" s="557"/>
      <c r="K1374" s="558"/>
      <c r="L1374" s="558"/>
      <c r="M1374" s="558"/>
      <c r="N1374" s="559"/>
    </row>
    <row r="1375" spans="2:14" ht="12.95" hidden="1" customHeight="1" x14ac:dyDescent="0.2">
      <c r="B1375" s="74" t="s">
        <v>2024</v>
      </c>
      <c r="C1375" s="78"/>
      <c r="D1375" s="109" t="s">
        <v>2400</v>
      </c>
      <c r="E1375" s="108" t="s">
        <v>2401</v>
      </c>
      <c r="F1375" s="88"/>
      <c r="G1375" s="77"/>
      <c r="H1375" s="75" t="s">
        <v>236</v>
      </c>
      <c r="I1375" s="78" t="s">
        <v>235</v>
      </c>
      <c r="J1375" s="557"/>
      <c r="K1375" s="558"/>
      <c r="L1375" s="558"/>
      <c r="M1375" s="558"/>
      <c r="N1375" s="559"/>
    </row>
    <row r="1376" spans="2:14" ht="12.95" hidden="1" customHeight="1" x14ac:dyDescent="0.2">
      <c r="B1376" s="74" t="s">
        <v>2024</v>
      </c>
      <c r="C1376" s="78"/>
      <c r="D1376" s="109" t="s">
        <v>2402</v>
      </c>
      <c r="E1376" s="108" t="s">
        <v>2403</v>
      </c>
      <c r="F1376" s="88"/>
      <c r="G1376" s="77"/>
      <c r="H1376" s="75" t="s">
        <v>236</v>
      </c>
      <c r="I1376" s="78" t="s">
        <v>235</v>
      </c>
      <c r="J1376" s="557"/>
      <c r="K1376" s="558"/>
      <c r="L1376" s="558"/>
      <c r="M1376" s="558"/>
      <c r="N1376" s="559"/>
    </row>
    <row r="1377" spans="2:14" ht="12.95" hidden="1" customHeight="1" x14ac:dyDescent="0.2">
      <c r="B1377" s="74" t="s">
        <v>2024</v>
      </c>
      <c r="C1377" s="78"/>
      <c r="D1377" s="109" t="s">
        <v>2404</v>
      </c>
      <c r="E1377" s="108" t="s">
        <v>2405</v>
      </c>
      <c r="F1377" s="88"/>
      <c r="G1377" s="77"/>
      <c r="H1377" s="75" t="s">
        <v>236</v>
      </c>
      <c r="I1377" s="78" t="s">
        <v>235</v>
      </c>
      <c r="J1377" s="557"/>
      <c r="K1377" s="558"/>
      <c r="L1377" s="558"/>
      <c r="M1377" s="558"/>
      <c r="N1377" s="559"/>
    </row>
    <row r="1378" spans="2:14" ht="12.95" hidden="1" customHeight="1" x14ac:dyDescent="0.2">
      <c r="B1378" s="74" t="s">
        <v>2024</v>
      </c>
      <c r="C1378" s="78"/>
      <c r="D1378" s="109" t="s">
        <v>2406</v>
      </c>
      <c r="E1378" s="108" t="s">
        <v>2407</v>
      </c>
      <c r="F1378" s="88"/>
      <c r="G1378" s="77"/>
      <c r="H1378" s="75" t="s">
        <v>236</v>
      </c>
      <c r="I1378" s="78" t="s">
        <v>235</v>
      </c>
      <c r="J1378" s="557"/>
      <c r="K1378" s="558"/>
      <c r="L1378" s="558"/>
      <c r="M1378" s="558"/>
      <c r="N1378" s="559"/>
    </row>
    <row r="1379" spans="2:14" ht="12.95" hidden="1" customHeight="1" x14ac:dyDescent="0.2">
      <c r="B1379" s="74" t="s">
        <v>2024</v>
      </c>
      <c r="C1379" s="78"/>
      <c r="D1379" s="109" t="s">
        <v>2408</v>
      </c>
      <c r="E1379" s="108" t="s">
        <v>2409</v>
      </c>
      <c r="F1379" s="88"/>
      <c r="G1379" s="77"/>
      <c r="H1379" s="75" t="s">
        <v>236</v>
      </c>
      <c r="I1379" s="78" t="s">
        <v>235</v>
      </c>
      <c r="J1379" s="557"/>
      <c r="K1379" s="558"/>
      <c r="L1379" s="558"/>
      <c r="M1379" s="558"/>
      <c r="N1379" s="559"/>
    </row>
    <row r="1380" spans="2:14" ht="12.95" hidden="1" customHeight="1" x14ac:dyDescent="0.2">
      <c r="B1380" s="74" t="s">
        <v>2024</v>
      </c>
      <c r="C1380" s="78"/>
      <c r="D1380" s="109" t="s">
        <v>2410</v>
      </c>
      <c r="E1380" s="108" t="s">
        <v>2411</v>
      </c>
      <c r="F1380" s="88"/>
      <c r="G1380" s="77"/>
      <c r="H1380" s="75" t="s">
        <v>236</v>
      </c>
      <c r="I1380" s="78" t="s">
        <v>235</v>
      </c>
      <c r="J1380" s="557"/>
      <c r="K1380" s="558"/>
      <c r="L1380" s="558"/>
      <c r="M1380" s="558"/>
      <c r="N1380" s="559"/>
    </row>
    <row r="1381" spans="2:14" ht="12.95" hidden="1" customHeight="1" x14ac:dyDescent="0.2">
      <c r="B1381" s="74" t="s">
        <v>2024</v>
      </c>
      <c r="C1381" s="78"/>
      <c r="D1381" s="109" t="s">
        <v>2412</v>
      </c>
      <c r="E1381" s="108" t="s">
        <v>2413</v>
      </c>
      <c r="F1381" s="88"/>
      <c r="G1381" s="77"/>
      <c r="H1381" s="75" t="s">
        <v>236</v>
      </c>
      <c r="I1381" s="78" t="s">
        <v>235</v>
      </c>
      <c r="J1381" s="557"/>
      <c r="K1381" s="558"/>
      <c r="L1381" s="558"/>
      <c r="M1381" s="558"/>
      <c r="N1381" s="559"/>
    </row>
    <row r="1382" spans="2:14" ht="12.95" hidden="1" customHeight="1" x14ac:dyDescent="0.2">
      <c r="B1382" s="74" t="s">
        <v>2024</v>
      </c>
      <c r="C1382" s="78"/>
      <c r="D1382" s="109" t="s">
        <v>2414</v>
      </c>
      <c r="E1382" s="108" t="s">
        <v>2415</v>
      </c>
      <c r="F1382" s="88"/>
      <c r="G1382" s="77"/>
      <c r="H1382" s="75" t="s">
        <v>236</v>
      </c>
      <c r="I1382" s="78" t="s">
        <v>235</v>
      </c>
      <c r="J1382" s="557"/>
      <c r="K1382" s="558"/>
      <c r="L1382" s="558"/>
      <c r="M1382" s="558"/>
      <c r="N1382" s="559"/>
    </row>
    <row r="1383" spans="2:14" ht="12.95" hidden="1" customHeight="1" x14ac:dyDescent="0.2">
      <c r="B1383" s="74" t="s">
        <v>2024</v>
      </c>
      <c r="C1383" s="78"/>
      <c r="D1383" s="109" t="s">
        <v>2416</v>
      </c>
      <c r="E1383" s="108" t="s">
        <v>2417</v>
      </c>
      <c r="F1383" s="88"/>
      <c r="G1383" s="77"/>
      <c r="H1383" s="75" t="s">
        <v>236</v>
      </c>
      <c r="I1383" s="78" t="s">
        <v>235</v>
      </c>
      <c r="J1383" s="557"/>
      <c r="K1383" s="558"/>
      <c r="L1383" s="558"/>
      <c r="M1383" s="558"/>
      <c r="N1383" s="559"/>
    </row>
    <row r="1384" spans="2:14" ht="12.95" hidden="1" customHeight="1" x14ac:dyDescent="0.2">
      <c r="B1384" s="74" t="s">
        <v>2024</v>
      </c>
      <c r="C1384" s="115"/>
      <c r="D1384" s="109" t="s">
        <v>2418</v>
      </c>
      <c r="E1384" s="116" t="s">
        <v>2419</v>
      </c>
      <c r="F1384" s="88"/>
      <c r="G1384" s="77"/>
      <c r="H1384" s="75" t="s">
        <v>236</v>
      </c>
      <c r="I1384" s="78"/>
      <c r="J1384" s="557"/>
      <c r="K1384" s="558"/>
      <c r="L1384" s="558"/>
      <c r="M1384" s="558"/>
      <c r="N1384" s="559"/>
    </row>
    <row r="1385" spans="2:14" ht="12.95" customHeight="1" x14ac:dyDescent="0.2">
      <c r="B1385" s="74" t="s">
        <v>2024</v>
      </c>
      <c r="C1385" s="115"/>
      <c r="D1385" s="109" t="s">
        <v>2420</v>
      </c>
      <c r="E1385" s="116" t="s">
        <v>2421</v>
      </c>
      <c r="F1385" s="88"/>
      <c r="G1385" s="77"/>
      <c r="H1385" s="75" t="s">
        <v>236</v>
      </c>
      <c r="I1385" s="78"/>
      <c r="J1385" s="557"/>
      <c r="K1385" s="558"/>
      <c r="L1385" s="558"/>
      <c r="M1385" s="558"/>
      <c r="N1385" s="559"/>
    </row>
    <row r="1386" spans="2:14" ht="12.95" customHeight="1" x14ac:dyDescent="0.2">
      <c r="B1386" s="74" t="s">
        <v>2024</v>
      </c>
      <c r="C1386" s="115"/>
      <c r="D1386" s="109" t="s">
        <v>2422</v>
      </c>
      <c r="E1386" s="116" t="s">
        <v>2423</v>
      </c>
      <c r="F1386" s="88"/>
      <c r="G1386" s="77"/>
      <c r="H1386" s="75" t="s">
        <v>236</v>
      </c>
      <c r="I1386" s="78"/>
      <c r="J1386" s="557"/>
      <c r="K1386" s="558"/>
      <c r="L1386" s="558"/>
      <c r="M1386" s="558"/>
      <c r="N1386" s="559"/>
    </row>
    <row r="1387" spans="2:14" ht="12.95" customHeight="1" x14ac:dyDescent="0.2">
      <c r="B1387" s="74" t="s">
        <v>2024</v>
      </c>
      <c r="C1387" s="115"/>
      <c r="D1387" s="109" t="s">
        <v>2424</v>
      </c>
      <c r="E1387" s="116" t="s">
        <v>2425</v>
      </c>
      <c r="F1387" s="88"/>
      <c r="G1387" s="77"/>
      <c r="H1387" s="75" t="s">
        <v>236</v>
      </c>
      <c r="I1387" s="78"/>
      <c r="J1387" s="557"/>
      <c r="K1387" s="558"/>
      <c r="L1387" s="558"/>
      <c r="M1387" s="558"/>
      <c r="N1387" s="559"/>
    </row>
    <row r="1388" spans="2:14" ht="12.95" customHeight="1" x14ac:dyDescent="0.2">
      <c r="B1388" s="74" t="s">
        <v>2024</v>
      </c>
      <c r="C1388" s="115"/>
      <c r="D1388" s="109" t="s">
        <v>2426</v>
      </c>
      <c r="E1388" s="116" t="s">
        <v>2427</v>
      </c>
      <c r="F1388" s="88"/>
      <c r="G1388" s="77"/>
      <c r="H1388" s="75" t="s">
        <v>236</v>
      </c>
      <c r="I1388" s="78"/>
      <c r="J1388" s="557"/>
      <c r="K1388" s="558"/>
      <c r="L1388" s="558"/>
      <c r="M1388" s="558"/>
      <c r="N1388" s="559"/>
    </row>
    <row r="1389" spans="2:14" ht="12.95" customHeight="1" x14ac:dyDescent="0.2">
      <c r="B1389" s="74" t="s">
        <v>2024</v>
      </c>
      <c r="C1389" s="115"/>
      <c r="D1389" s="109" t="s">
        <v>2428</v>
      </c>
      <c r="E1389" s="116" t="s">
        <v>2429</v>
      </c>
      <c r="F1389" s="88"/>
      <c r="G1389" s="77"/>
      <c r="H1389" s="75" t="s">
        <v>236</v>
      </c>
      <c r="I1389" s="78"/>
      <c r="J1389" s="557"/>
      <c r="K1389" s="558"/>
      <c r="L1389" s="558"/>
      <c r="M1389" s="558"/>
      <c r="N1389" s="559"/>
    </row>
    <row r="1390" spans="2:14" ht="12.95" customHeight="1" x14ac:dyDescent="0.2">
      <c r="B1390" s="74"/>
      <c r="C1390" s="78"/>
      <c r="D1390" s="117"/>
      <c r="E1390" s="118"/>
      <c r="F1390" s="88"/>
      <c r="G1390" s="77"/>
      <c r="H1390" s="75"/>
      <c r="I1390" s="78"/>
      <c r="J1390" s="557"/>
      <c r="K1390" s="558"/>
      <c r="L1390" s="558"/>
      <c r="M1390" s="558"/>
      <c r="N1390" s="559"/>
    </row>
    <row r="1391" spans="2:14" ht="12.95" customHeight="1" x14ac:dyDescent="0.2">
      <c r="B1391" s="74"/>
      <c r="C1391" s="75"/>
      <c r="D1391" s="119"/>
      <c r="E1391" s="76"/>
      <c r="F1391" s="88"/>
      <c r="G1391" s="77"/>
      <c r="H1391" s="75"/>
      <c r="I1391" s="78"/>
      <c r="J1391" s="557"/>
      <c r="K1391" s="558"/>
      <c r="L1391" s="558"/>
      <c r="M1391" s="558"/>
      <c r="N1391" s="559"/>
    </row>
    <row r="1392" spans="2:14" ht="12.95" customHeight="1" x14ac:dyDescent="0.2">
      <c r="B1392" s="74"/>
      <c r="C1392" s="75"/>
      <c r="D1392" s="75"/>
      <c r="E1392" s="76"/>
      <c r="F1392" s="88"/>
      <c r="G1392" s="77"/>
      <c r="H1392" s="75"/>
      <c r="I1392" s="78"/>
      <c r="J1392" s="557"/>
      <c r="K1392" s="558"/>
      <c r="L1392" s="558"/>
      <c r="M1392" s="558"/>
      <c r="N1392" s="559"/>
    </row>
    <row r="1393" spans="2:14" ht="12.95" customHeight="1" x14ac:dyDescent="0.2">
      <c r="B1393" s="74"/>
      <c r="C1393" s="75"/>
      <c r="D1393" s="75"/>
      <c r="E1393" s="76"/>
      <c r="F1393" s="88"/>
      <c r="G1393" s="77"/>
      <c r="H1393" s="75"/>
      <c r="I1393" s="78"/>
      <c r="J1393" s="557"/>
      <c r="K1393" s="558"/>
      <c r="L1393" s="558"/>
      <c r="M1393" s="558"/>
      <c r="N1393" s="559"/>
    </row>
    <row r="1394" spans="2:14" ht="12.95" customHeight="1" x14ac:dyDescent="0.2">
      <c r="B1394" s="74"/>
      <c r="C1394" s="75"/>
      <c r="D1394" s="75"/>
      <c r="E1394" s="76"/>
      <c r="F1394" s="88"/>
      <c r="G1394" s="77"/>
      <c r="H1394" s="75"/>
      <c r="I1394" s="78"/>
      <c r="J1394" s="557"/>
      <c r="K1394" s="558"/>
      <c r="L1394" s="558"/>
      <c r="M1394" s="558"/>
      <c r="N1394" s="559"/>
    </row>
    <row r="1395" spans="2:14" ht="12.95" customHeight="1" x14ac:dyDescent="0.2">
      <c r="B1395" s="74"/>
      <c r="C1395" s="75"/>
      <c r="D1395" s="75"/>
      <c r="E1395" s="76"/>
      <c r="F1395" s="88"/>
      <c r="G1395" s="77"/>
      <c r="H1395" s="75"/>
      <c r="I1395" s="78"/>
      <c r="J1395" s="557"/>
      <c r="K1395" s="558"/>
      <c r="L1395" s="558"/>
      <c r="M1395" s="558"/>
      <c r="N1395" s="559"/>
    </row>
    <row r="1396" spans="2:14" ht="12.95" customHeight="1" x14ac:dyDescent="0.2">
      <c r="B1396" s="74"/>
      <c r="C1396" s="75"/>
      <c r="D1396" s="75"/>
      <c r="E1396" s="76"/>
      <c r="F1396" s="88"/>
      <c r="G1396" s="77"/>
      <c r="H1396" s="75"/>
      <c r="I1396" s="78"/>
      <c r="J1396" s="557"/>
      <c r="K1396" s="558"/>
      <c r="L1396" s="558"/>
      <c r="M1396" s="558"/>
      <c r="N1396" s="559"/>
    </row>
    <row r="1397" spans="2:14" ht="12.95" customHeight="1" x14ac:dyDescent="0.2">
      <c r="B1397" s="74"/>
      <c r="C1397" s="75"/>
      <c r="D1397" s="75"/>
      <c r="E1397" s="76"/>
      <c r="F1397" s="88"/>
      <c r="G1397" s="77"/>
      <c r="H1397" s="75"/>
      <c r="I1397" s="78"/>
      <c r="J1397" s="557"/>
      <c r="K1397" s="558"/>
      <c r="L1397" s="558"/>
      <c r="M1397" s="558"/>
      <c r="N1397" s="559"/>
    </row>
    <row r="1398" spans="2:14" ht="12.95" customHeight="1" x14ac:dyDescent="0.2">
      <c r="B1398" s="74"/>
      <c r="C1398" s="75"/>
      <c r="D1398" s="75"/>
      <c r="E1398" s="76"/>
      <c r="F1398" s="88"/>
      <c r="G1398" s="77"/>
      <c r="H1398" s="75"/>
      <c r="I1398" s="78"/>
      <c r="J1398" s="557"/>
      <c r="K1398" s="558"/>
      <c r="L1398" s="558"/>
      <c r="M1398" s="558"/>
      <c r="N1398" s="559"/>
    </row>
    <row r="1399" spans="2:14" ht="12.95" customHeight="1" x14ac:dyDescent="0.2">
      <c r="B1399" s="74"/>
      <c r="C1399" s="75"/>
      <c r="D1399" s="75"/>
      <c r="E1399" s="76"/>
      <c r="F1399" s="88"/>
      <c r="G1399" s="77"/>
      <c r="H1399" s="75"/>
      <c r="I1399" s="78"/>
      <c r="J1399" s="557"/>
      <c r="K1399" s="558"/>
      <c r="L1399" s="558"/>
      <c r="M1399" s="558"/>
      <c r="N1399" s="559"/>
    </row>
    <row r="1400" spans="2:14" ht="12.95" customHeight="1" x14ac:dyDescent="0.2">
      <c r="B1400" s="74"/>
      <c r="C1400" s="75"/>
      <c r="D1400" s="75"/>
      <c r="E1400" s="76"/>
      <c r="F1400" s="88"/>
      <c r="G1400" s="77"/>
      <c r="H1400" s="75"/>
      <c r="I1400" s="78"/>
      <c r="J1400" s="557"/>
      <c r="K1400" s="558"/>
      <c r="L1400" s="558"/>
      <c r="M1400" s="558"/>
      <c r="N1400" s="559"/>
    </row>
    <row r="1401" spans="2:14" ht="12.95" customHeight="1" x14ac:dyDescent="0.2">
      <c r="B1401" s="74"/>
      <c r="C1401" s="75"/>
      <c r="D1401" s="75"/>
      <c r="E1401" s="76"/>
      <c r="F1401" s="88"/>
      <c r="G1401" s="77"/>
      <c r="H1401" s="75"/>
      <c r="I1401" s="78"/>
      <c r="J1401" s="557"/>
      <c r="K1401" s="558"/>
      <c r="L1401" s="558"/>
      <c r="M1401" s="558"/>
      <c r="N1401" s="559"/>
    </row>
    <row r="1402" spans="2:14" ht="12.95" customHeight="1" x14ac:dyDescent="0.2">
      <c r="B1402" s="74"/>
      <c r="C1402" s="75"/>
      <c r="D1402" s="75"/>
      <c r="E1402" s="76"/>
      <c r="F1402" s="88"/>
      <c r="G1402" s="77"/>
      <c r="H1402" s="75"/>
      <c r="I1402" s="78"/>
      <c r="J1402" s="557"/>
      <c r="K1402" s="558"/>
      <c r="L1402" s="558"/>
      <c r="M1402" s="558"/>
      <c r="N1402" s="559"/>
    </row>
    <row r="1403" spans="2:14" ht="12.95" customHeight="1" x14ac:dyDescent="0.2">
      <c r="B1403" s="74"/>
      <c r="C1403" s="75"/>
      <c r="D1403" s="75"/>
      <c r="E1403" s="76"/>
      <c r="F1403" s="88"/>
      <c r="G1403" s="77"/>
      <c r="H1403" s="75"/>
      <c r="I1403" s="78"/>
      <c r="J1403" s="557"/>
      <c r="K1403" s="558"/>
      <c r="L1403" s="558"/>
      <c r="M1403" s="558"/>
      <c r="N1403" s="559"/>
    </row>
    <row r="1404" spans="2:14" ht="12.95" customHeight="1" x14ac:dyDescent="0.2">
      <c r="B1404" s="74"/>
      <c r="C1404" s="75"/>
      <c r="D1404" s="75"/>
      <c r="E1404" s="76"/>
      <c r="F1404" s="88"/>
      <c r="G1404" s="77"/>
      <c r="H1404" s="75"/>
      <c r="I1404" s="78"/>
      <c r="J1404" s="557"/>
      <c r="K1404" s="558"/>
      <c r="L1404" s="558"/>
      <c r="M1404" s="558"/>
      <c r="N1404" s="559"/>
    </row>
    <row r="1405" spans="2:14" ht="12.95" customHeight="1" x14ac:dyDescent="0.2">
      <c r="B1405" s="74"/>
      <c r="C1405" s="75"/>
      <c r="D1405" s="75"/>
      <c r="E1405" s="76"/>
      <c r="F1405" s="88"/>
      <c r="G1405" s="77"/>
      <c r="H1405" s="75"/>
      <c r="I1405" s="78"/>
      <c r="J1405" s="557"/>
      <c r="K1405" s="558"/>
      <c r="L1405" s="558"/>
      <c r="M1405" s="558"/>
      <c r="N1405" s="559"/>
    </row>
    <row r="1406" spans="2:14" ht="12.95" customHeight="1" x14ac:dyDescent="0.2">
      <c r="B1406" s="74"/>
      <c r="C1406" s="75"/>
      <c r="D1406" s="75"/>
      <c r="E1406" s="76"/>
      <c r="F1406" s="88"/>
      <c r="G1406" s="77"/>
      <c r="H1406" s="75"/>
      <c r="I1406" s="78"/>
      <c r="J1406" s="557"/>
      <c r="K1406" s="558"/>
      <c r="L1406" s="558"/>
      <c r="M1406" s="558"/>
      <c r="N1406" s="559"/>
    </row>
    <row r="1407" spans="2:14" ht="12.95" customHeight="1" x14ac:dyDescent="0.2">
      <c r="B1407" s="74"/>
      <c r="C1407" s="75"/>
      <c r="D1407" s="75"/>
      <c r="E1407" s="76"/>
      <c r="F1407" s="88"/>
      <c r="G1407" s="77"/>
      <c r="H1407" s="75"/>
      <c r="I1407" s="78"/>
      <c r="J1407" s="557"/>
      <c r="K1407" s="558"/>
      <c r="L1407" s="558"/>
      <c r="M1407" s="558"/>
      <c r="N1407" s="559"/>
    </row>
    <row r="1408" spans="2:14" ht="12.95" customHeight="1" x14ac:dyDescent="0.2">
      <c r="B1408" s="74"/>
      <c r="C1408" s="75"/>
      <c r="D1408" s="75"/>
      <c r="E1408" s="76"/>
      <c r="F1408" s="88"/>
      <c r="G1408" s="77"/>
      <c r="H1408" s="75"/>
      <c r="I1408" s="78"/>
      <c r="J1408" s="557"/>
      <c r="K1408" s="558"/>
      <c r="L1408" s="558"/>
      <c r="M1408" s="558"/>
      <c r="N1408" s="559"/>
    </row>
    <row r="1409" spans="2:14" ht="12.95" customHeight="1" x14ac:dyDescent="0.2">
      <c r="B1409" s="74"/>
      <c r="C1409" s="75"/>
      <c r="D1409" s="75"/>
      <c r="E1409" s="76"/>
      <c r="F1409" s="88"/>
      <c r="G1409" s="77"/>
      <c r="H1409" s="75"/>
      <c r="I1409" s="78"/>
      <c r="J1409" s="557"/>
      <c r="K1409" s="558"/>
      <c r="L1409" s="558"/>
      <c r="M1409" s="558"/>
      <c r="N1409" s="559"/>
    </row>
    <row r="1410" spans="2:14" ht="12.95" customHeight="1" x14ac:dyDescent="0.2">
      <c r="B1410" s="74"/>
      <c r="C1410" s="75"/>
      <c r="D1410" s="75"/>
      <c r="E1410" s="76"/>
      <c r="F1410" s="88"/>
      <c r="G1410" s="77"/>
      <c r="H1410" s="75"/>
      <c r="I1410" s="78"/>
      <c r="J1410" s="557"/>
      <c r="K1410" s="558"/>
      <c r="L1410" s="558"/>
      <c r="M1410" s="558"/>
      <c r="N1410" s="559"/>
    </row>
    <row r="1411" spans="2:14" ht="12.95" customHeight="1" x14ac:dyDescent="0.2">
      <c r="B1411" s="74"/>
      <c r="C1411" s="75"/>
      <c r="D1411" s="75"/>
      <c r="E1411" s="76"/>
      <c r="F1411" s="88"/>
      <c r="G1411" s="77"/>
      <c r="H1411" s="75"/>
      <c r="I1411" s="78"/>
      <c r="J1411" s="557"/>
      <c r="K1411" s="558"/>
      <c r="L1411" s="558"/>
      <c r="M1411" s="558"/>
      <c r="N1411" s="559"/>
    </row>
    <row r="1412" spans="2:14" ht="12.95" customHeight="1" x14ac:dyDescent="0.2">
      <c r="B1412" s="74"/>
      <c r="C1412" s="75"/>
      <c r="D1412" s="75"/>
      <c r="E1412" s="76"/>
      <c r="F1412" s="88"/>
      <c r="G1412" s="77"/>
      <c r="H1412" s="75"/>
      <c r="I1412" s="78"/>
      <c r="J1412" s="557"/>
      <c r="K1412" s="558"/>
      <c r="L1412" s="558"/>
      <c r="M1412" s="558"/>
      <c r="N1412" s="559"/>
    </row>
    <row r="1413" spans="2:14" ht="12.95" customHeight="1" x14ac:dyDescent="0.2">
      <c r="B1413" s="74"/>
      <c r="C1413" s="75"/>
      <c r="D1413" s="75"/>
      <c r="E1413" s="76"/>
      <c r="F1413" s="88"/>
      <c r="G1413" s="77"/>
      <c r="H1413" s="75"/>
      <c r="I1413" s="78"/>
      <c r="J1413" s="557"/>
      <c r="K1413" s="558"/>
      <c r="L1413" s="558"/>
      <c r="M1413" s="558"/>
      <c r="N1413" s="559"/>
    </row>
    <row r="1414" spans="2:14" ht="12.95" customHeight="1" x14ac:dyDescent="0.2">
      <c r="B1414" s="74"/>
      <c r="C1414" s="75"/>
      <c r="D1414" s="75"/>
      <c r="E1414" s="76"/>
      <c r="F1414" s="88"/>
      <c r="G1414" s="77"/>
      <c r="H1414" s="75"/>
      <c r="I1414" s="78"/>
      <c r="J1414" s="557"/>
      <c r="K1414" s="558"/>
      <c r="L1414" s="558"/>
      <c r="M1414" s="558"/>
      <c r="N1414" s="559"/>
    </row>
    <row r="1415" spans="2:14" ht="12.95" customHeight="1" x14ac:dyDescent="0.2">
      <c r="B1415" s="74"/>
      <c r="C1415" s="75"/>
      <c r="D1415" s="75"/>
      <c r="E1415" s="76"/>
      <c r="F1415" s="88"/>
      <c r="G1415" s="77"/>
      <c r="H1415" s="75"/>
      <c r="I1415" s="78"/>
      <c r="J1415" s="557"/>
      <c r="K1415" s="558"/>
      <c r="L1415" s="558"/>
      <c r="M1415" s="558"/>
      <c r="N1415" s="559"/>
    </row>
    <row r="1416" spans="2:14" ht="12.95" customHeight="1" x14ac:dyDescent="0.2">
      <c r="B1416" s="74"/>
      <c r="C1416" s="75"/>
      <c r="D1416" s="75"/>
      <c r="E1416" s="76"/>
      <c r="F1416" s="88"/>
      <c r="G1416" s="77"/>
      <c r="H1416" s="75"/>
      <c r="I1416" s="78"/>
      <c r="J1416" s="557"/>
      <c r="K1416" s="558"/>
      <c r="L1416" s="558"/>
      <c r="M1416" s="558"/>
      <c r="N1416" s="559"/>
    </row>
    <row r="1417" spans="2:14" ht="12.95" customHeight="1" x14ac:dyDescent="0.2">
      <c r="B1417" s="74"/>
      <c r="C1417" s="75"/>
      <c r="D1417" s="75"/>
      <c r="E1417" s="76"/>
      <c r="F1417" s="88"/>
      <c r="G1417" s="77"/>
      <c r="H1417" s="75"/>
      <c r="I1417" s="78"/>
      <c r="J1417" s="557"/>
      <c r="K1417" s="558"/>
      <c r="L1417" s="558"/>
      <c r="M1417" s="558"/>
      <c r="N1417" s="559"/>
    </row>
    <row r="1418" spans="2:14" ht="12.95" customHeight="1" x14ac:dyDescent="0.2">
      <c r="B1418" s="74"/>
      <c r="C1418" s="75"/>
      <c r="D1418" s="75"/>
      <c r="E1418" s="76"/>
      <c r="F1418" s="88"/>
      <c r="G1418" s="77"/>
      <c r="H1418" s="75"/>
      <c r="I1418" s="78"/>
      <c r="J1418" s="557"/>
      <c r="K1418" s="558"/>
      <c r="L1418" s="558"/>
      <c r="M1418" s="558"/>
      <c r="N1418" s="559"/>
    </row>
    <row r="1419" spans="2:14" ht="12.95" customHeight="1" x14ac:dyDescent="0.2">
      <c r="B1419" s="74"/>
      <c r="C1419" s="75"/>
      <c r="D1419" s="75"/>
      <c r="E1419" s="76"/>
      <c r="F1419" s="88"/>
      <c r="G1419" s="77"/>
      <c r="H1419" s="75"/>
      <c r="I1419" s="78"/>
      <c r="J1419" s="557"/>
      <c r="K1419" s="558"/>
      <c r="L1419" s="558"/>
      <c r="M1419" s="558"/>
      <c r="N1419" s="559"/>
    </row>
    <row r="1420" spans="2:14" ht="12.95" customHeight="1" x14ac:dyDescent="0.2">
      <c r="B1420" s="74"/>
      <c r="C1420" s="75"/>
      <c r="D1420" s="75"/>
      <c r="E1420" s="76"/>
      <c r="F1420" s="88"/>
      <c r="G1420" s="77"/>
      <c r="H1420" s="75"/>
      <c r="I1420" s="78"/>
      <c r="J1420" s="557"/>
      <c r="K1420" s="558"/>
      <c r="L1420" s="558"/>
      <c r="M1420" s="558"/>
      <c r="N1420" s="559"/>
    </row>
    <row r="1421" spans="2:14" ht="12.95" customHeight="1" x14ac:dyDescent="0.2">
      <c r="B1421" s="74"/>
      <c r="C1421" s="75"/>
      <c r="D1421" s="75"/>
      <c r="E1421" s="76"/>
      <c r="F1421" s="88"/>
      <c r="G1421" s="77"/>
      <c r="H1421" s="75"/>
      <c r="I1421" s="78"/>
      <c r="J1421" s="557"/>
      <c r="K1421" s="558"/>
      <c r="L1421" s="558"/>
      <c r="M1421" s="558"/>
      <c r="N1421" s="559"/>
    </row>
    <row r="1422" spans="2:14" ht="12.95" customHeight="1" x14ac:dyDescent="0.2">
      <c r="B1422" s="74"/>
      <c r="C1422" s="75"/>
      <c r="D1422" s="75"/>
      <c r="E1422" s="76"/>
      <c r="F1422" s="88"/>
      <c r="G1422" s="77"/>
      <c r="H1422" s="75"/>
      <c r="I1422" s="78"/>
      <c r="J1422" s="557"/>
      <c r="K1422" s="558"/>
      <c r="L1422" s="558"/>
      <c r="M1422" s="558"/>
      <c r="N1422" s="559"/>
    </row>
    <row r="1423" spans="2:14" ht="12.95" customHeight="1" x14ac:dyDescent="0.2">
      <c r="B1423" s="74"/>
      <c r="C1423" s="75"/>
      <c r="D1423" s="75"/>
      <c r="E1423" s="76"/>
      <c r="F1423" s="88"/>
      <c r="G1423" s="77"/>
      <c r="H1423" s="75"/>
      <c r="I1423" s="78"/>
      <c r="J1423" s="557"/>
      <c r="K1423" s="558"/>
      <c r="L1423" s="558"/>
      <c r="M1423" s="558"/>
      <c r="N1423" s="559"/>
    </row>
    <row r="1424" spans="2:14" ht="12.95" customHeight="1" x14ac:dyDescent="0.2">
      <c r="B1424" s="74"/>
      <c r="C1424" s="75"/>
      <c r="D1424" s="75"/>
      <c r="E1424" s="76"/>
      <c r="F1424" s="88"/>
      <c r="G1424" s="77"/>
      <c r="H1424" s="75"/>
      <c r="I1424" s="78"/>
      <c r="J1424" s="557"/>
      <c r="K1424" s="558"/>
      <c r="L1424" s="558"/>
      <c r="M1424" s="558"/>
      <c r="N1424" s="559"/>
    </row>
    <row r="1425" spans="2:14" ht="12.95" customHeight="1" x14ac:dyDescent="0.2">
      <c r="B1425" s="74"/>
      <c r="C1425" s="75"/>
      <c r="D1425" s="75"/>
      <c r="E1425" s="76"/>
      <c r="F1425" s="88"/>
      <c r="G1425" s="77"/>
      <c r="H1425" s="75"/>
      <c r="I1425" s="78"/>
      <c r="J1425" s="557"/>
      <c r="K1425" s="558"/>
      <c r="L1425" s="558"/>
      <c r="M1425" s="558"/>
      <c r="N1425" s="559"/>
    </row>
    <row r="1426" spans="2:14" ht="12.95" customHeight="1" x14ac:dyDescent="0.2">
      <c r="B1426" s="74"/>
      <c r="C1426" s="75"/>
      <c r="D1426" s="75"/>
      <c r="E1426" s="76"/>
      <c r="F1426" s="88"/>
      <c r="G1426" s="77"/>
      <c r="H1426" s="75"/>
      <c r="I1426" s="78"/>
      <c r="J1426" s="557"/>
      <c r="K1426" s="558"/>
      <c r="L1426" s="558"/>
      <c r="M1426" s="558"/>
      <c r="N1426" s="559"/>
    </row>
    <row r="1427" spans="2:14" ht="12.95" customHeight="1" x14ac:dyDescent="0.2">
      <c r="B1427" s="74"/>
      <c r="C1427" s="75"/>
      <c r="D1427" s="75"/>
      <c r="E1427" s="76"/>
      <c r="F1427" s="88"/>
      <c r="G1427" s="77"/>
      <c r="H1427" s="75"/>
      <c r="I1427" s="78"/>
      <c r="J1427" s="557"/>
      <c r="K1427" s="558"/>
      <c r="L1427" s="558"/>
      <c r="M1427" s="558"/>
      <c r="N1427" s="559"/>
    </row>
    <row r="1428" spans="2:14" ht="12.95" customHeight="1" x14ac:dyDescent="0.2">
      <c r="B1428" s="74"/>
      <c r="C1428" s="75"/>
      <c r="D1428" s="75"/>
      <c r="E1428" s="76"/>
      <c r="F1428" s="88"/>
      <c r="G1428" s="77"/>
      <c r="H1428" s="75"/>
      <c r="I1428" s="78"/>
      <c r="J1428" s="557"/>
      <c r="K1428" s="558"/>
      <c r="L1428" s="558"/>
      <c r="M1428" s="558"/>
      <c r="N1428" s="559"/>
    </row>
    <row r="1429" spans="2:14" ht="12.95" customHeight="1" x14ac:dyDescent="0.2">
      <c r="B1429" s="74"/>
      <c r="C1429" s="75"/>
      <c r="D1429" s="75"/>
      <c r="E1429" s="76"/>
      <c r="F1429" s="88"/>
      <c r="G1429" s="77"/>
      <c r="H1429" s="75"/>
      <c r="I1429" s="78"/>
      <c r="J1429" s="557"/>
      <c r="K1429" s="558"/>
      <c r="L1429" s="558"/>
      <c r="M1429" s="558"/>
      <c r="N1429" s="559"/>
    </row>
    <row r="1430" spans="2:14" ht="12.95" customHeight="1" x14ac:dyDescent="0.2">
      <c r="B1430" s="74"/>
      <c r="C1430" s="75"/>
      <c r="D1430" s="75"/>
      <c r="E1430" s="76"/>
      <c r="F1430" s="88"/>
      <c r="G1430" s="77"/>
      <c r="H1430" s="75"/>
      <c r="I1430" s="78"/>
      <c r="J1430" s="557"/>
      <c r="K1430" s="558"/>
      <c r="L1430" s="558"/>
      <c r="M1430" s="558"/>
      <c r="N1430" s="559"/>
    </row>
    <row r="1431" spans="2:14" ht="12.95" customHeight="1" x14ac:dyDescent="0.2">
      <c r="B1431" s="74"/>
      <c r="C1431" s="75"/>
      <c r="D1431" s="75"/>
      <c r="E1431" s="76"/>
      <c r="F1431" s="88"/>
      <c r="G1431" s="77"/>
      <c r="H1431" s="75"/>
      <c r="I1431" s="78"/>
      <c r="J1431" s="557"/>
      <c r="K1431" s="558"/>
      <c r="L1431" s="558"/>
      <c r="M1431" s="558"/>
      <c r="N1431" s="559"/>
    </row>
    <row r="1432" spans="2:14" ht="12.95" customHeight="1" x14ac:dyDescent="0.2">
      <c r="B1432" s="74"/>
      <c r="C1432" s="75"/>
      <c r="D1432" s="75"/>
      <c r="E1432" s="76"/>
      <c r="F1432" s="88"/>
      <c r="G1432" s="77"/>
      <c r="H1432" s="75"/>
      <c r="I1432" s="78"/>
      <c r="J1432" s="557"/>
      <c r="K1432" s="558"/>
      <c r="L1432" s="558"/>
      <c r="M1432" s="558"/>
      <c r="N1432" s="559"/>
    </row>
    <row r="1433" spans="2:14" ht="12.95" customHeight="1" x14ac:dyDescent="0.2">
      <c r="B1433" s="74"/>
      <c r="C1433" s="75"/>
      <c r="D1433" s="75"/>
      <c r="E1433" s="76"/>
      <c r="F1433" s="88"/>
      <c r="G1433" s="77"/>
      <c r="H1433" s="75"/>
      <c r="I1433" s="78"/>
      <c r="J1433" s="557"/>
      <c r="K1433" s="558"/>
      <c r="L1433" s="558"/>
      <c r="M1433" s="558"/>
      <c r="N1433" s="559"/>
    </row>
    <row r="1434" spans="2:14" ht="12.95" customHeight="1" x14ac:dyDescent="0.2">
      <c r="B1434" s="74"/>
      <c r="C1434" s="75"/>
      <c r="D1434" s="75"/>
      <c r="E1434" s="76"/>
      <c r="F1434" s="88"/>
      <c r="G1434" s="77"/>
      <c r="H1434" s="75"/>
      <c r="I1434" s="78"/>
      <c r="J1434" s="557"/>
      <c r="K1434" s="558"/>
      <c r="L1434" s="558"/>
      <c r="M1434" s="558"/>
      <c r="N1434" s="559"/>
    </row>
    <row r="1435" spans="2:14" ht="12.95" customHeight="1" x14ac:dyDescent="0.2">
      <c r="B1435" s="74"/>
      <c r="C1435" s="75"/>
      <c r="D1435" s="75"/>
      <c r="E1435" s="76"/>
      <c r="F1435" s="88"/>
      <c r="G1435" s="77"/>
      <c r="H1435" s="75"/>
      <c r="I1435" s="78"/>
      <c r="J1435" s="557"/>
      <c r="K1435" s="558"/>
      <c r="L1435" s="558"/>
      <c r="M1435" s="558"/>
      <c r="N1435" s="559"/>
    </row>
    <row r="1436" spans="2:14" ht="12.95" customHeight="1" x14ac:dyDescent="0.2">
      <c r="B1436" s="74"/>
      <c r="C1436" s="75"/>
      <c r="D1436" s="75"/>
      <c r="E1436" s="76"/>
      <c r="F1436" s="88"/>
      <c r="G1436" s="77"/>
      <c r="H1436" s="75"/>
      <c r="I1436" s="78"/>
      <c r="J1436" s="557"/>
      <c r="K1436" s="558"/>
      <c r="L1436" s="558"/>
      <c r="M1436" s="558"/>
      <c r="N1436" s="559"/>
    </row>
    <row r="1437" spans="2:14" ht="12.95" customHeight="1" x14ac:dyDescent="0.2">
      <c r="B1437" s="74"/>
      <c r="C1437" s="75"/>
      <c r="D1437" s="75"/>
      <c r="E1437" s="76"/>
      <c r="F1437" s="88"/>
      <c r="G1437" s="77"/>
      <c r="H1437" s="75"/>
      <c r="I1437" s="78"/>
      <c r="J1437" s="557"/>
      <c r="K1437" s="558"/>
      <c r="L1437" s="558"/>
      <c r="M1437" s="558"/>
      <c r="N1437" s="559"/>
    </row>
    <row r="1438" spans="2:14" ht="12.95" customHeight="1" x14ac:dyDescent="0.2">
      <c r="B1438" s="74"/>
      <c r="C1438" s="75"/>
      <c r="D1438" s="75"/>
      <c r="E1438" s="76"/>
      <c r="F1438" s="88"/>
      <c r="G1438" s="77"/>
      <c r="H1438" s="75"/>
      <c r="I1438" s="78"/>
      <c r="J1438" s="557"/>
      <c r="K1438" s="558"/>
      <c r="L1438" s="558"/>
      <c r="M1438" s="558"/>
      <c r="N1438" s="559"/>
    </row>
    <row r="1439" spans="2:14" ht="12.95" customHeight="1" x14ac:dyDescent="0.2">
      <c r="B1439" s="74"/>
      <c r="C1439" s="75"/>
      <c r="D1439" s="75"/>
      <c r="E1439" s="76"/>
      <c r="F1439" s="88"/>
      <c r="G1439" s="77"/>
      <c r="H1439" s="75"/>
      <c r="I1439" s="78"/>
      <c r="J1439" s="557"/>
      <c r="K1439" s="558"/>
      <c r="L1439" s="558"/>
      <c r="M1439" s="558"/>
      <c r="N1439" s="559"/>
    </row>
    <row r="1440" spans="2:14" ht="12.95" customHeight="1" x14ac:dyDescent="0.2">
      <c r="B1440" s="74"/>
      <c r="C1440" s="75"/>
      <c r="D1440" s="75"/>
      <c r="E1440" s="76"/>
      <c r="F1440" s="88"/>
      <c r="G1440" s="77"/>
      <c r="H1440" s="75"/>
      <c r="I1440" s="78"/>
      <c r="J1440" s="557"/>
      <c r="K1440" s="558"/>
      <c r="L1440" s="558"/>
      <c r="M1440" s="558"/>
      <c r="N1440" s="559"/>
    </row>
    <row r="1441" spans="2:14" ht="12.95" customHeight="1" x14ac:dyDescent="0.2">
      <c r="B1441" s="74"/>
      <c r="C1441" s="75"/>
      <c r="D1441" s="75"/>
      <c r="E1441" s="76"/>
      <c r="F1441" s="88"/>
      <c r="G1441" s="77"/>
      <c r="H1441" s="75"/>
      <c r="I1441" s="78"/>
      <c r="J1441" s="557"/>
      <c r="K1441" s="558"/>
      <c r="L1441" s="558"/>
      <c r="M1441" s="558"/>
      <c r="N1441" s="559"/>
    </row>
    <row r="1442" spans="2:14" ht="12.95" customHeight="1" x14ac:dyDescent="0.2">
      <c r="B1442" s="74"/>
      <c r="C1442" s="75"/>
      <c r="D1442" s="75"/>
      <c r="E1442" s="76"/>
      <c r="F1442" s="88"/>
      <c r="G1442" s="77"/>
      <c r="H1442" s="75"/>
      <c r="I1442" s="78"/>
      <c r="J1442" s="557"/>
      <c r="K1442" s="558"/>
      <c r="L1442" s="558"/>
      <c r="M1442" s="558"/>
      <c r="N1442" s="559"/>
    </row>
    <row r="1443" spans="2:14" ht="12.95" customHeight="1" x14ac:dyDescent="0.2">
      <c r="B1443" s="74"/>
      <c r="C1443" s="75"/>
      <c r="D1443" s="75"/>
      <c r="E1443" s="76"/>
      <c r="F1443" s="88"/>
      <c r="G1443" s="77"/>
      <c r="H1443" s="75"/>
      <c r="I1443" s="78"/>
      <c r="J1443" s="557"/>
      <c r="K1443" s="558"/>
      <c r="L1443" s="558"/>
      <c r="M1443" s="558"/>
      <c r="N1443" s="559"/>
    </row>
    <row r="1444" spans="2:14" ht="12.95" customHeight="1" x14ac:dyDescent="0.2">
      <c r="B1444" s="74"/>
      <c r="C1444" s="75"/>
      <c r="D1444" s="75"/>
      <c r="E1444" s="76"/>
      <c r="F1444" s="88"/>
      <c r="G1444" s="77"/>
      <c r="H1444" s="75"/>
      <c r="I1444" s="78"/>
      <c r="J1444" s="557"/>
      <c r="K1444" s="558"/>
      <c r="L1444" s="558"/>
      <c r="M1444" s="558"/>
      <c r="N1444" s="559"/>
    </row>
    <row r="1445" spans="2:14" ht="12.95" customHeight="1" x14ac:dyDescent="0.2">
      <c r="B1445" s="74"/>
      <c r="C1445" s="75"/>
      <c r="D1445" s="75"/>
      <c r="E1445" s="76"/>
      <c r="F1445" s="88"/>
      <c r="G1445" s="77"/>
      <c r="H1445" s="75"/>
      <c r="I1445" s="78"/>
      <c r="J1445" s="557"/>
      <c r="K1445" s="558"/>
      <c r="L1445" s="558"/>
      <c r="M1445" s="558"/>
      <c r="N1445" s="559"/>
    </row>
    <row r="1446" spans="2:14" ht="12.95" customHeight="1" x14ac:dyDescent="0.2">
      <c r="B1446" s="74"/>
      <c r="C1446" s="75"/>
      <c r="D1446" s="75"/>
      <c r="E1446" s="76"/>
      <c r="F1446" s="88"/>
      <c r="G1446" s="77"/>
      <c r="H1446" s="75"/>
      <c r="I1446" s="78"/>
      <c r="J1446" s="557"/>
      <c r="K1446" s="558"/>
      <c r="L1446" s="558"/>
      <c r="M1446" s="558"/>
      <c r="N1446" s="559"/>
    </row>
    <row r="1447" spans="2:14" ht="12.95" customHeight="1" x14ac:dyDescent="0.2">
      <c r="B1447" s="74"/>
      <c r="C1447" s="75"/>
      <c r="D1447" s="75"/>
      <c r="E1447" s="76"/>
      <c r="F1447" s="88"/>
      <c r="G1447" s="77"/>
      <c r="H1447" s="75"/>
      <c r="I1447" s="78"/>
      <c r="J1447" s="557"/>
      <c r="K1447" s="558"/>
      <c r="L1447" s="558"/>
      <c r="M1447" s="558"/>
      <c r="N1447" s="559"/>
    </row>
    <row r="1448" spans="2:14" ht="12.95" customHeight="1" x14ac:dyDescent="0.2">
      <c r="B1448" s="74"/>
      <c r="C1448" s="75"/>
      <c r="D1448" s="75"/>
      <c r="E1448" s="76"/>
      <c r="F1448" s="88"/>
      <c r="G1448" s="77"/>
      <c r="H1448" s="75"/>
      <c r="I1448" s="78"/>
      <c r="J1448" s="557"/>
      <c r="K1448" s="558"/>
      <c r="L1448" s="558"/>
      <c r="M1448" s="558"/>
      <c r="N1448" s="559"/>
    </row>
    <row r="1449" spans="2:14" ht="12.95" customHeight="1" x14ac:dyDescent="0.2">
      <c r="B1449" s="74"/>
      <c r="C1449" s="75"/>
      <c r="D1449" s="75"/>
      <c r="E1449" s="76"/>
      <c r="F1449" s="88"/>
      <c r="G1449" s="77"/>
      <c r="H1449" s="75"/>
      <c r="I1449" s="78"/>
      <c r="J1449" s="557"/>
      <c r="K1449" s="558"/>
      <c r="L1449" s="558"/>
      <c r="M1449" s="558"/>
      <c r="N1449" s="559"/>
    </row>
    <row r="1450" spans="2:14" ht="12.95" customHeight="1" x14ac:dyDescent="0.2">
      <c r="B1450" s="74"/>
      <c r="C1450" s="75"/>
      <c r="D1450" s="75"/>
      <c r="E1450" s="76"/>
      <c r="F1450" s="88"/>
      <c r="G1450" s="77"/>
      <c r="H1450" s="75"/>
      <c r="I1450" s="78"/>
      <c r="J1450" s="557"/>
      <c r="K1450" s="558"/>
      <c r="L1450" s="558"/>
      <c r="M1450" s="558"/>
      <c r="N1450" s="559"/>
    </row>
    <row r="1451" spans="2:14" ht="12.95" customHeight="1" x14ac:dyDescent="0.2">
      <c r="B1451" s="74"/>
      <c r="C1451" s="75"/>
      <c r="D1451" s="75"/>
      <c r="E1451" s="76"/>
      <c r="F1451" s="88"/>
      <c r="G1451" s="77"/>
      <c r="H1451" s="75"/>
      <c r="I1451" s="78"/>
      <c r="J1451" s="557"/>
      <c r="K1451" s="558"/>
      <c r="L1451" s="558"/>
      <c r="M1451" s="558"/>
      <c r="N1451" s="559"/>
    </row>
    <row r="1452" spans="2:14" ht="12.95" customHeight="1" x14ac:dyDescent="0.2">
      <c r="B1452" s="74"/>
      <c r="C1452" s="75"/>
      <c r="D1452" s="75"/>
      <c r="E1452" s="76"/>
      <c r="F1452" s="88"/>
      <c r="G1452" s="77"/>
      <c r="H1452" s="75"/>
      <c r="I1452" s="78"/>
      <c r="J1452" s="557"/>
      <c r="K1452" s="558"/>
      <c r="L1452" s="558"/>
      <c r="M1452" s="558"/>
      <c r="N1452" s="559"/>
    </row>
    <row r="1453" spans="2:14" ht="12.95" customHeight="1" x14ac:dyDescent="0.2">
      <c r="B1453" s="74"/>
      <c r="C1453" s="75"/>
      <c r="D1453" s="75"/>
      <c r="E1453" s="76"/>
      <c r="F1453" s="88"/>
      <c r="G1453" s="77"/>
      <c r="H1453" s="75"/>
      <c r="I1453" s="78"/>
      <c r="J1453" s="557"/>
      <c r="K1453" s="558"/>
      <c r="L1453" s="558"/>
      <c r="M1453" s="558"/>
      <c r="N1453" s="559"/>
    </row>
    <row r="1454" spans="2:14" ht="12.95" customHeight="1" x14ac:dyDescent="0.2">
      <c r="B1454" s="74"/>
      <c r="C1454" s="75"/>
      <c r="D1454" s="75"/>
      <c r="E1454" s="76"/>
      <c r="F1454" s="88"/>
      <c r="G1454" s="77"/>
      <c r="H1454" s="75"/>
      <c r="I1454" s="78"/>
      <c r="J1454" s="557"/>
      <c r="K1454" s="558"/>
      <c r="L1454" s="558"/>
      <c r="M1454" s="558"/>
      <c r="N1454" s="559"/>
    </row>
    <row r="1455" spans="2:14" ht="12.95" customHeight="1" x14ac:dyDescent="0.2">
      <c r="B1455" s="74"/>
      <c r="C1455" s="75"/>
      <c r="D1455" s="75"/>
      <c r="E1455" s="76"/>
      <c r="F1455" s="88"/>
      <c r="G1455" s="77"/>
      <c r="H1455" s="75"/>
      <c r="I1455" s="78"/>
      <c r="J1455" s="557"/>
      <c r="K1455" s="558"/>
      <c r="L1455" s="558"/>
      <c r="M1455" s="558"/>
      <c r="N1455" s="559"/>
    </row>
    <row r="1456" spans="2:14" ht="12.95" customHeight="1" x14ac:dyDescent="0.2">
      <c r="B1456" s="74"/>
      <c r="C1456" s="75"/>
      <c r="D1456" s="75"/>
      <c r="E1456" s="76"/>
      <c r="F1456" s="88"/>
      <c r="G1456" s="77"/>
      <c r="H1456" s="75"/>
      <c r="I1456" s="78"/>
      <c r="J1456" s="557"/>
      <c r="K1456" s="558"/>
      <c r="L1456" s="558"/>
      <c r="M1456" s="558"/>
      <c r="N1456" s="559"/>
    </row>
    <row r="1457" spans="2:14" ht="12.95" customHeight="1" x14ac:dyDescent="0.2">
      <c r="B1457" s="74"/>
      <c r="C1457" s="75"/>
      <c r="D1457" s="75"/>
      <c r="E1457" s="76"/>
      <c r="F1457" s="88"/>
      <c r="G1457" s="77"/>
      <c r="H1457" s="75"/>
      <c r="I1457" s="78"/>
      <c r="J1457" s="557"/>
      <c r="K1457" s="558"/>
      <c r="L1457" s="558"/>
      <c r="M1457" s="558"/>
      <c r="N1457" s="559"/>
    </row>
    <row r="1458" spans="2:14" ht="12.95" customHeight="1" x14ac:dyDescent="0.2">
      <c r="B1458" s="74"/>
      <c r="C1458" s="75"/>
      <c r="D1458" s="75"/>
      <c r="E1458" s="76"/>
      <c r="F1458" s="88"/>
      <c r="G1458" s="77"/>
      <c r="H1458" s="75"/>
      <c r="I1458" s="78"/>
      <c r="J1458" s="557"/>
      <c r="K1458" s="558"/>
      <c r="L1458" s="558"/>
      <c r="M1458" s="558"/>
      <c r="N1458" s="559"/>
    </row>
    <row r="1459" spans="2:14" ht="12.95" customHeight="1" x14ac:dyDescent="0.2">
      <c r="B1459" s="74"/>
      <c r="C1459" s="75"/>
      <c r="D1459" s="75"/>
      <c r="E1459" s="76"/>
      <c r="F1459" s="88"/>
      <c r="G1459" s="77"/>
      <c r="H1459" s="75"/>
      <c r="I1459" s="78"/>
      <c r="J1459" s="557"/>
      <c r="K1459" s="558"/>
      <c r="L1459" s="558"/>
      <c r="M1459" s="558"/>
      <c r="N1459" s="559"/>
    </row>
    <row r="1460" spans="2:14" ht="12.95" customHeight="1" x14ac:dyDescent="0.2">
      <c r="B1460" s="74"/>
      <c r="C1460" s="75"/>
      <c r="D1460" s="75"/>
      <c r="E1460" s="76"/>
      <c r="F1460" s="88"/>
      <c r="G1460" s="77"/>
      <c r="H1460" s="75"/>
      <c r="I1460" s="78"/>
      <c r="J1460" s="557"/>
      <c r="K1460" s="558"/>
      <c r="L1460" s="558"/>
      <c r="M1460" s="558"/>
      <c r="N1460" s="559"/>
    </row>
    <row r="1461" spans="2:14" ht="12.95" customHeight="1" x14ac:dyDescent="0.2">
      <c r="B1461" s="74"/>
      <c r="C1461" s="75"/>
      <c r="D1461" s="75"/>
      <c r="E1461" s="76"/>
      <c r="F1461" s="88"/>
      <c r="G1461" s="77"/>
      <c r="H1461" s="75"/>
      <c r="I1461" s="78"/>
      <c r="J1461" s="557"/>
      <c r="K1461" s="558"/>
      <c r="L1461" s="558"/>
      <c r="M1461" s="558"/>
      <c r="N1461" s="559"/>
    </row>
    <row r="1462" spans="2:14" ht="12.95" customHeight="1" x14ac:dyDescent="0.2">
      <c r="B1462" s="74"/>
      <c r="C1462" s="75"/>
      <c r="D1462" s="75"/>
      <c r="E1462" s="76"/>
      <c r="F1462" s="88"/>
      <c r="G1462" s="77"/>
      <c r="H1462" s="75"/>
      <c r="I1462" s="78"/>
      <c r="J1462" s="557"/>
      <c r="K1462" s="558"/>
      <c r="L1462" s="558"/>
      <c r="M1462" s="558"/>
      <c r="N1462" s="559"/>
    </row>
    <row r="1463" spans="2:14" ht="12.95" customHeight="1" x14ac:dyDescent="0.2">
      <c r="B1463" s="74"/>
      <c r="C1463" s="75"/>
      <c r="D1463" s="75"/>
      <c r="E1463" s="76"/>
      <c r="F1463" s="88"/>
      <c r="G1463" s="77"/>
      <c r="H1463" s="75"/>
      <c r="I1463" s="78"/>
      <c r="J1463" s="557"/>
      <c r="K1463" s="558"/>
      <c r="L1463" s="558"/>
      <c r="M1463" s="558"/>
      <c r="N1463" s="559"/>
    </row>
    <row r="1464" spans="2:14" ht="12.95" customHeight="1" x14ac:dyDescent="0.2">
      <c r="B1464" s="74"/>
      <c r="C1464" s="75"/>
      <c r="D1464" s="75"/>
      <c r="E1464" s="76"/>
      <c r="F1464" s="88"/>
      <c r="G1464" s="77"/>
      <c r="H1464" s="75"/>
      <c r="I1464" s="78"/>
      <c r="J1464" s="557"/>
      <c r="K1464" s="558"/>
      <c r="L1464" s="558"/>
      <c r="M1464" s="558"/>
      <c r="N1464" s="559"/>
    </row>
    <row r="1465" spans="2:14" ht="12.95" customHeight="1" x14ac:dyDescent="0.2">
      <c r="B1465" s="74"/>
      <c r="C1465" s="75"/>
      <c r="D1465" s="75"/>
      <c r="E1465" s="76"/>
      <c r="F1465" s="88"/>
      <c r="G1465" s="77"/>
      <c r="H1465" s="75"/>
      <c r="I1465" s="78"/>
      <c r="J1465" s="557"/>
      <c r="K1465" s="558"/>
      <c r="L1465" s="558"/>
      <c r="M1465" s="558"/>
      <c r="N1465" s="559"/>
    </row>
    <row r="1466" spans="2:14" ht="12.95" customHeight="1" x14ac:dyDescent="0.2">
      <c r="B1466" s="74"/>
      <c r="C1466" s="75"/>
      <c r="D1466" s="75"/>
      <c r="E1466" s="76"/>
      <c r="F1466" s="88"/>
      <c r="G1466" s="77"/>
      <c r="H1466" s="75"/>
      <c r="I1466" s="78"/>
      <c r="J1466" s="557"/>
      <c r="K1466" s="558"/>
      <c r="L1466" s="558"/>
      <c r="M1466" s="558"/>
      <c r="N1466" s="559"/>
    </row>
    <row r="1467" spans="2:14" ht="12.95" customHeight="1" x14ac:dyDescent="0.2">
      <c r="B1467" s="74"/>
      <c r="C1467" s="75"/>
      <c r="D1467" s="75"/>
      <c r="E1467" s="76"/>
      <c r="F1467" s="88"/>
      <c r="G1467" s="77"/>
      <c r="H1467" s="75"/>
      <c r="I1467" s="78"/>
      <c r="J1467" s="557"/>
      <c r="K1467" s="558"/>
      <c r="L1467" s="558"/>
      <c r="M1467" s="558"/>
      <c r="N1467" s="559"/>
    </row>
    <row r="1468" spans="2:14" ht="12.95" customHeight="1" x14ac:dyDescent="0.2">
      <c r="B1468" s="74"/>
      <c r="C1468" s="75"/>
      <c r="D1468" s="75"/>
      <c r="E1468" s="76"/>
      <c r="F1468" s="88"/>
      <c r="G1468" s="77"/>
      <c r="H1468" s="75"/>
      <c r="I1468" s="78"/>
      <c r="J1468" s="557"/>
      <c r="K1468" s="558"/>
      <c r="L1468" s="558"/>
      <c r="M1468" s="558"/>
      <c r="N1468" s="559"/>
    </row>
    <row r="1469" spans="2:14" ht="12.95" customHeight="1" x14ac:dyDescent="0.2">
      <c r="B1469" s="74"/>
      <c r="C1469" s="75"/>
      <c r="D1469" s="75"/>
      <c r="E1469" s="76"/>
      <c r="F1469" s="88"/>
      <c r="G1469" s="77"/>
      <c r="H1469" s="75"/>
      <c r="I1469" s="78"/>
      <c r="J1469" s="557"/>
      <c r="K1469" s="558"/>
      <c r="L1469" s="558"/>
      <c r="M1469" s="558"/>
      <c r="N1469" s="559"/>
    </row>
    <row r="1470" spans="2:14" ht="12.95" customHeight="1" x14ac:dyDescent="0.2">
      <c r="B1470" s="74"/>
      <c r="C1470" s="75"/>
      <c r="D1470" s="75"/>
      <c r="E1470" s="76"/>
      <c r="F1470" s="88"/>
      <c r="G1470" s="77"/>
      <c r="H1470" s="75"/>
      <c r="I1470" s="78"/>
      <c r="J1470" s="557"/>
      <c r="K1470" s="558"/>
      <c r="L1470" s="558"/>
      <c r="M1470" s="558"/>
      <c r="N1470" s="559"/>
    </row>
    <row r="1471" spans="2:14" ht="12.95" customHeight="1" x14ac:dyDescent="0.2">
      <c r="B1471" s="74"/>
      <c r="C1471" s="75"/>
      <c r="D1471" s="75"/>
      <c r="E1471" s="76"/>
      <c r="F1471" s="88"/>
      <c r="G1471" s="77"/>
      <c r="H1471" s="75"/>
      <c r="I1471" s="78"/>
      <c r="J1471" s="557"/>
      <c r="K1471" s="558"/>
      <c r="L1471" s="558"/>
      <c r="M1471" s="558"/>
      <c r="N1471" s="559"/>
    </row>
    <row r="1472" spans="2:14" ht="12.95" customHeight="1" x14ac:dyDescent="0.2">
      <c r="B1472" s="74"/>
      <c r="C1472" s="75"/>
      <c r="D1472" s="75"/>
      <c r="E1472" s="76"/>
      <c r="F1472" s="88"/>
      <c r="G1472" s="77"/>
      <c r="H1472" s="75"/>
      <c r="I1472" s="78"/>
      <c r="J1472" s="557"/>
      <c r="K1472" s="558"/>
      <c r="L1472" s="558"/>
      <c r="M1472" s="558"/>
      <c r="N1472" s="559"/>
    </row>
    <row r="1473" spans="2:14" ht="12.95" customHeight="1" x14ac:dyDescent="0.2">
      <c r="B1473" s="74"/>
      <c r="C1473" s="75"/>
      <c r="D1473" s="75"/>
      <c r="E1473" s="76"/>
      <c r="F1473" s="88"/>
      <c r="G1473" s="77"/>
      <c r="H1473" s="75"/>
      <c r="I1473" s="78"/>
      <c r="J1473" s="557"/>
      <c r="K1473" s="558"/>
      <c r="L1473" s="558"/>
      <c r="M1473" s="558"/>
      <c r="N1473" s="559"/>
    </row>
    <row r="1474" spans="2:14" ht="12.95" customHeight="1" x14ac:dyDescent="0.2">
      <c r="B1474" s="74"/>
      <c r="C1474" s="75"/>
      <c r="D1474" s="75"/>
      <c r="E1474" s="76"/>
      <c r="F1474" s="88"/>
      <c r="G1474" s="77"/>
      <c r="H1474" s="75"/>
      <c r="I1474" s="78"/>
      <c r="J1474" s="557"/>
      <c r="K1474" s="558"/>
      <c r="L1474" s="558"/>
      <c r="M1474" s="558"/>
      <c r="N1474" s="559"/>
    </row>
    <row r="1475" spans="2:14" ht="12.95" customHeight="1" x14ac:dyDescent="0.2">
      <c r="B1475" s="74"/>
      <c r="C1475" s="75"/>
      <c r="D1475" s="75"/>
      <c r="E1475" s="76"/>
      <c r="F1475" s="88"/>
      <c r="G1475" s="77"/>
      <c r="H1475" s="75"/>
      <c r="I1475" s="78"/>
      <c r="J1475" s="557"/>
      <c r="K1475" s="558"/>
      <c r="L1475" s="558"/>
      <c r="M1475" s="558"/>
      <c r="N1475" s="559"/>
    </row>
    <row r="1476" spans="2:14" ht="12.95" customHeight="1" x14ac:dyDescent="0.2">
      <c r="B1476" s="74"/>
      <c r="C1476" s="75"/>
      <c r="D1476" s="75"/>
      <c r="E1476" s="76"/>
      <c r="F1476" s="88"/>
      <c r="G1476" s="77"/>
      <c r="H1476" s="75"/>
      <c r="I1476" s="78"/>
      <c r="J1476" s="557"/>
      <c r="K1476" s="558"/>
      <c r="L1476" s="558"/>
      <c r="M1476" s="558"/>
      <c r="N1476" s="559"/>
    </row>
    <row r="1477" spans="2:14" ht="12.95" customHeight="1" x14ac:dyDescent="0.2">
      <c r="B1477" s="74"/>
      <c r="C1477" s="75"/>
      <c r="D1477" s="75"/>
      <c r="E1477" s="76"/>
      <c r="F1477" s="88"/>
      <c r="G1477" s="77"/>
      <c r="H1477" s="75"/>
      <c r="I1477" s="78"/>
      <c r="J1477" s="557"/>
      <c r="K1477" s="558"/>
      <c r="L1477" s="558"/>
      <c r="M1477" s="558"/>
      <c r="N1477" s="559"/>
    </row>
    <row r="1478" spans="2:14" ht="12.95" customHeight="1" x14ac:dyDescent="0.2">
      <c r="B1478" s="74"/>
      <c r="C1478" s="75"/>
      <c r="D1478" s="75"/>
      <c r="E1478" s="76"/>
      <c r="F1478" s="88"/>
      <c r="G1478" s="77"/>
      <c r="H1478" s="75"/>
      <c r="I1478" s="78"/>
      <c r="J1478" s="557"/>
      <c r="K1478" s="558"/>
      <c r="L1478" s="558"/>
      <c r="M1478" s="558"/>
      <c r="N1478" s="559"/>
    </row>
    <row r="1479" spans="2:14" ht="12.95" customHeight="1" x14ac:dyDescent="0.2">
      <c r="B1479" s="74"/>
      <c r="C1479" s="75"/>
      <c r="D1479" s="75"/>
      <c r="E1479" s="76"/>
      <c r="F1479" s="88"/>
      <c r="G1479" s="77"/>
      <c r="H1479" s="75"/>
      <c r="I1479" s="78"/>
      <c r="J1479" s="557"/>
      <c r="K1479" s="558"/>
      <c r="L1479" s="558"/>
      <c r="M1479" s="558"/>
      <c r="N1479" s="559"/>
    </row>
    <row r="1480" spans="2:14" ht="12.95" customHeight="1" x14ac:dyDescent="0.2">
      <c r="B1480" s="74"/>
      <c r="C1480" s="75"/>
      <c r="D1480" s="75"/>
      <c r="E1480" s="76"/>
      <c r="F1480" s="88"/>
      <c r="G1480" s="77"/>
      <c r="H1480" s="75"/>
      <c r="I1480" s="78"/>
      <c r="J1480" s="557"/>
      <c r="K1480" s="558"/>
      <c r="L1480" s="558"/>
      <c r="M1480" s="558"/>
      <c r="N1480" s="559"/>
    </row>
    <row r="1481" spans="2:14" ht="12.95" customHeight="1" x14ac:dyDescent="0.2">
      <c r="B1481" s="74"/>
      <c r="C1481" s="75"/>
      <c r="D1481" s="75"/>
      <c r="E1481" s="76"/>
      <c r="F1481" s="88"/>
      <c r="G1481" s="77"/>
      <c r="H1481" s="75"/>
      <c r="I1481" s="78"/>
      <c r="J1481" s="557"/>
      <c r="K1481" s="558"/>
      <c r="L1481" s="558"/>
      <c r="M1481" s="558"/>
      <c r="N1481" s="559"/>
    </row>
    <row r="1482" spans="2:14" ht="12.95" customHeight="1" x14ac:dyDescent="0.2">
      <c r="B1482" s="74"/>
      <c r="C1482" s="75"/>
      <c r="D1482" s="75"/>
      <c r="E1482" s="76"/>
      <c r="F1482" s="88"/>
      <c r="G1482" s="77"/>
      <c r="H1482" s="75"/>
      <c r="I1482" s="78"/>
      <c r="J1482" s="557"/>
      <c r="K1482" s="558"/>
      <c r="L1482" s="558"/>
      <c r="M1482" s="558"/>
      <c r="N1482" s="559"/>
    </row>
    <row r="1483" spans="2:14" ht="12.95" customHeight="1" x14ac:dyDescent="0.2">
      <c r="B1483" s="74"/>
      <c r="C1483" s="75"/>
      <c r="D1483" s="75"/>
      <c r="E1483" s="76"/>
      <c r="F1483" s="88"/>
      <c r="G1483" s="77"/>
      <c r="H1483" s="75"/>
      <c r="I1483" s="78"/>
      <c r="J1483" s="557"/>
      <c r="K1483" s="558"/>
      <c r="L1483" s="558"/>
      <c r="M1483" s="558"/>
      <c r="N1483" s="559"/>
    </row>
    <row r="1484" spans="2:14" ht="12.95" customHeight="1" x14ac:dyDescent="0.2">
      <c r="B1484" s="74"/>
      <c r="C1484" s="75"/>
      <c r="D1484" s="75"/>
      <c r="E1484" s="76"/>
      <c r="F1484" s="88"/>
      <c r="G1484" s="77"/>
      <c r="H1484" s="75"/>
      <c r="I1484" s="78"/>
      <c r="J1484" s="557"/>
      <c r="K1484" s="558"/>
      <c r="L1484" s="558"/>
      <c r="M1484" s="558"/>
      <c r="N1484" s="559"/>
    </row>
    <row r="1485" spans="2:14" ht="12.95" customHeight="1" x14ac:dyDescent="0.2">
      <c r="B1485" s="74"/>
      <c r="C1485" s="75"/>
      <c r="D1485" s="75"/>
      <c r="E1485" s="76"/>
      <c r="F1485" s="88"/>
      <c r="G1485" s="77"/>
      <c r="H1485" s="75"/>
      <c r="I1485" s="78"/>
      <c r="J1485" s="557"/>
      <c r="K1485" s="558"/>
      <c r="L1485" s="558"/>
      <c r="M1485" s="558"/>
      <c r="N1485" s="559"/>
    </row>
    <row r="1486" spans="2:14" ht="12.95" customHeight="1" x14ac:dyDescent="0.2">
      <c r="B1486" s="74"/>
      <c r="C1486" s="75"/>
      <c r="D1486" s="75"/>
      <c r="E1486" s="76"/>
      <c r="F1486" s="88"/>
      <c r="G1486" s="77"/>
      <c r="H1486" s="75"/>
      <c r="I1486" s="78"/>
      <c r="J1486" s="557"/>
      <c r="K1486" s="558"/>
      <c r="L1486" s="558"/>
      <c r="M1486" s="558"/>
      <c r="N1486" s="559"/>
    </row>
    <row r="1487" spans="2:14" ht="12.95" customHeight="1" x14ac:dyDescent="0.2">
      <c r="B1487" s="74"/>
      <c r="C1487" s="75"/>
      <c r="D1487" s="75"/>
      <c r="E1487" s="76"/>
      <c r="F1487" s="88"/>
      <c r="G1487" s="77"/>
      <c r="H1487" s="75"/>
      <c r="I1487" s="78"/>
      <c r="J1487" s="557"/>
      <c r="K1487" s="558"/>
      <c r="L1487" s="558"/>
      <c r="M1487" s="558"/>
      <c r="N1487" s="559"/>
    </row>
    <row r="1488" spans="2:14" ht="12.95" customHeight="1" x14ac:dyDescent="0.2">
      <c r="B1488" s="74"/>
      <c r="C1488" s="75"/>
      <c r="D1488" s="75"/>
      <c r="E1488" s="76"/>
      <c r="F1488" s="88"/>
      <c r="G1488" s="77"/>
      <c r="H1488" s="75"/>
      <c r="I1488" s="78"/>
      <c r="J1488" s="557"/>
      <c r="K1488" s="558"/>
      <c r="L1488" s="558"/>
      <c r="M1488" s="558"/>
      <c r="N1488" s="559"/>
    </row>
    <row r="1489" spans="2:14" ht="12.95" customHeight="1" x14ac:dyDescent="0.2">
      <c r="B1489" s="74"/>
      <c r="C1489" s="75"/>
      <c r="D1489" s="75"/>
      <c r="E1489" s="76"/>
      <c r="F1489" s="88"/>
      <c r="G1489" s="77"/>
      <c r="H1489" s="75"/>
      <c r="I1489" s="78"/>
      <c r="J1489" s="557"/>
      <c r="K1489" s="558"/>
      <c r="L1489" s="558"/>
      <c r="M1489" s="558"/>
      <c r="N1489" s="559"/>
    </row>
    <row r="1490" spans="2:14" ht="12.95" customHeight="1" x14ac:dyDescent="0.2">
      <c r="B1490" s="74"/>
      <c r="C1490" s="75"/>
      <c r="D1490" s="75"/>
      <c r="E1490" s="76"/>
      <c r="F1490" s="88"/>
      <c r="G1490" s="77"/>
      <c r="H1490" s="75"/>
      <c r="I1490" s="78"/>
      <c r="J1490" s="557"/>
      <c r="K1490" s="558"/>
      <c r="L1490" s="558"/>
      <c r="M1490" s="558"/>
      <c r="N1490" s="559"/>
    </row>
    <row r="1491" spans="2:14" ht="12.95" customHeight="1" x14ac:dyDescent="0.2">
      <c r="B1491" s="74"/>
      <c r="C1491" s="75"/>
      <c r="D1491" s="75"/>
      <c r="E1491" s="76"/>
      <c r="F1491" s="88"/>
      <c r="G1491" s="77"/>
      <c r="H1491" s="75"/>
      <c r="I1491" s="78"/>
      <c r="J1491" s="557"/>
      <c r="K1491" s="558"/>
      <c r="L1491" s="558"/>
      <c r="M1491" s="558"/>
      <c r="N1491" s="559"/>
    </row>
    <row r="1492" spans="2:14" ht="12.95" customHeight="1" x14ac:dyDescent="0.2">
      <c r="B1492" s="74"/>
      <c r="C1492" s="75"/>
      <c r="D1492" s="75"/>
      <c r="E1492" s="76"/>
      <c r="F1492" s="88"/>
      <c r="G1492" s="77"/>
      <c r="H1492" s="75"/>
      <c r="I1492" s="78"/>
      <c r="J1492" s="557"/>
      <c r="K1492" s="558"/>
      <c r="L1492" s="558"/>
      <c r="M1492" s="558"/>
      <c r="N1492" s="559"/>
    </row>
    <row r="1493" spans="2:14" ht="12.95" customHeight="1" x14ac:dyDescent="0.2">
      <c r="B1493" s="74"/>
      <c r="C1493" s="75"/>
      <c r="D1493" s="75"/>
      <c r="E1493" s="76"/>
      <c r="F1493" s="88"/>
      <c r="G1493" s="77"/>
      <c r="H1493" s="75"/>
      <c r="I1493" s="78"/>
      <c r="J1493" s="557"/>
      <c r="K1493" s="558"/>
      <c r="L1493" s="558"/>
      <c r="M1493" s="558"/>
      <c r="N1493" s="559"/>
    </row>
    <row r="1494" spans="2:14" ht="12.95" customHeight="1" x14ac:dyDescent="0.2">
      <c r="B1494" s="74"/>
      <c r="C1494" s="75"/>
      <c r="D1494" s="75"/>
      <c r="E1494" s="76"/>
      <c r="F1494" s="88"/>
      <c r="G1494" s="77"/>
      <c r="H1494" s="75"/>
      <c r="I1494" s="78"/>
      <c r="J1494" s="557"/>
      <c r="K1494" s="558"/>
      <c r="L1494" s="558"/>
      <c r="M1494" s="558"/>
      <c r="N1494" s="559"/>
    </row>
    <row r="1495" spans="2:14" ht="12.95" customHeight="1" x14ac:dyDescent="0.2">
      <c r="B1495" s="74"/>
      <c r="C1495" s="75"/>
      <c r="D1495" s="75"/>
      <c r="E1495" s="76"/>
      <c r="F1495" s="88"/>
      <c r="G1495" s="77"/>
      <c r="H1495" s="75"/>
      <c r="I1495" s="78"/>
      <c r="J1495" s="557"/>
      <c r="K1495" s="558"/>
      <c r="L1495" s="558"/>
      <c r="M1495" s="558"/>
      <c r="N1495" s="559"/>
    </row>
    <row r="1496" spans="2:14" ht="12.95" customHeight="1" x14ac:dyDescent="0.2">
      <c r="B1496" s="74"/>
      <c r="C1496" s="75"/>
      <c r="D1496" s="75"/>
      <c r="E1496" s="76"/>
      <c r="F1496" s="88"/>
      <c r="G1496" s="77"/>
      <c r="H1496" s="75"/>
      <c r="I1496" s="78"/>
      <c r="J1496" s="557"/>
      <c r="K1496" s="558"/>
      <c r="L1496" s="558"/>
      <c r="M1496" s="558"/>
      <c r="N1496" s="559"/>
    </row>
    <row r="1497" spans="2:14" ht="12.95" customHeight="1" x14ac:dyDescent="0.2">
      <c r="B1497" s="74"/>
      <c r="C1497" s="75"/>
      <c r="D1497" s="75"/>
      <c r="E1497" s="76"/>
      <c r="F1497" s="88"/>
      <c r="G1497" s="77"/>
      <c r="H1497" s="75"/>
      <c r="I1497" s="78"/>
      <c r="J1497" s="557"/>
      <c r="K1497" s="558"/>
      <c r="L1497" s="558"/>
      <c r="M1497" s="558"/>
      <c r="N1497" s="559"/>
    </row>
    <row r="1498" spans="2:14" ht="12.95" customHeight="1" x14ac:dyDescent="0.2">
      <c r="B1498" s="74"/>
      <c r="C1498" s="75"/>
      <c r="D1498" s="75"/>
      <c r="E1498" s="76"/>
      <c r="F1498" s="88"/>
      <c r="G1498" s="77"/>
      <c r="H1498" s="75"/>
      <c r="I1498" s="78"/>
      <c r="J1498" s="557"/>
      <c r="K1498" s="558"/>
      <c r="L1498" s="558"/>
      <c r="M1498" s="558"/>
      <c r="N1498" s="559"/>
    </row>
    <row r="1499" spans="2:14" ht="12.95" customHeight="1" x14ac:dyDescent="0.2">
      <c r="B1499" s="74"/>
      <c r="C1499" s="75"/>
      <c r="D1499" s="75"/>
      <c r="E1499" s="76"/>
      <c r="F1499" s="88"/>
      <c r="G1499" s="77"/>
      <c r="H1499" s="75"/>
      <c r="I1499" s="78"/>
      <c r="J1499" s="557"/>
      <c r="K1499" s="558"/>
      <c r="L1499" s="558"/>
      <c r="M1499" s="558"/>
      <c r="N1499" s="559"/>
    </row>
    <row r="1500" spans="2:14" ht="12.95" customHeight="1" x14ac:dyDescent="0.2">
      <c r="B1500" s="74"/>
      <c r="C1500" s="75"/>
      <c r="D1500" s="75"/>
      <c r="E1500" s="76"/>
      <c r="F1500" s="88"/>
      <c r="G1500" s="77"/>
      <c r="H1500" s="75"/>
      <c r="I1500" s="78"/>
      <c r="J1500" s="557"/>
      <c r="K1500" s="558"/>
      <c r="L1500" s="558"/>
      <c r="M1500" s="558"/>
      <c r="N1500" s="559"/>
    </row>
    <row r="1501" spans="2:14" ht="12.95" customHeight="1" x14ac:dyDescent="0.2">
      <c r="B1501" s="74"/>
      <c r="C1501" s="75"/>
      <c r="D1501" s="75"/>
      <c r="E1501" s="76"/>
      <c r="F1501" s="88"/>
      <c r="G1501" s="77"/>
      <c r="H1501" s="75"/>
      <c r="I1501" s="78"/>
      <c r="J1501" s="557"/>
      <c r="K1501" s="558"/>
      <c r="L1501" s="558"/>
      <c r="M1501" s="558"/>
      <c r="N1501" s="559"/>
    </row>
    <row r="1502" spans="2:14" ht="12.95" customHeight="1" x14ac:dyDescent="0.2">
      <c r="B1502" s="74"/>
      <c r="C1502" s="75"/>
      <c r="D1502" s="75"/>
      <c r="E1502" s="76"/>
      <c r="F1502" s="88"/>
      <c r="G1502" s="77"/>
      <c r="H1502" s="75"/>
      <c r="I1502" s="78"/>
      <c r="J1502" s="557"/>
      <c r="K1502" s="558"/>
      <c r="L1502" s="558"/>
      <c r="M1502" s="558"/>
      <c r="N1502" s="559"/>
    </row>
    <row r="1503" spans="2:14" ht="12.95" customHeight="1" x14ac:dyDescent="0.2">
      <c r="B1503" s="74"/>
      <c r="C1503" s="75"/>
      <c r="D1503" s="75"/>
      <c r="E1503" s="76"/>
      <c r="F1503" s="88"/>
      <c r="G1503" s="77"/>
      <c r="H1503" s="75"/>
      <c r="I1503" s="78"/>
      <c r="J1503" s="557"/>
      <c r="K1503" s="558"/>
      <c r="L1503" s="558"/>
      <c r="M1503" s="558"/>
      <c r="N1503" s="559"/>
    </row>
    <row r="1504" spans="2:14" ht="12.95" customHeight="1" x14ac:dyDescent="0.2">
      <c r="B1504" s="74"/>
      <c r="C1504" s="75"/>
      <c r="D1504" s="75"/>
      <c r="E1504" s="76"/>
      <c r="F1504" s="88"/>
      <c r="G1504" s="77"/>
      <c r="H1504" s="75"/>
      <c r="I1504" s="78"/>
      <c r="J1504" s="557"/>
      <c r="K1504" s="558"/>
      <c r="L1504" s="558"/>
      <c r="M1504" s="558"/>
      <c r="N1504" s="559"/>
    </row>
    <row r="1505" spans="2:14" ht="12.95" customHeight="1" x14ac:dyDescent="0.2">
      <c r="B1505" s="74"/>
      <c r="C1505" s="75"/>
      <c r="D1505" s="75"/>
      <c r="E1505" s="76"/>
      <c r="F1505" s="88"/>
      <c r="G1505" s="77"/>
      <c r="H1505" s="75"/>
      <c r="I1505" s="78"/>
      <c r="J1505" s="557"/>
      <c r="K1505" s="558"/>
      <c r="L1505" s="558"/>
      <c r="M1505" s="558"/>
      <c r="N1505" s="559"/>
    </row>
    <row r="1506" spans="2:14" ht="12.95" customHeight="1" x14ac:dyDescent="0.2">
      <c r="B1506" s="74"/>
      <c r="C1506" s="75"/>
      <c r="D1506" s="75"/>
      <c r="E1506" s="76"/>
      <c r="F1506" s="88"/>
      <c r="G1506" s="77"/>
      <c r="H1506" s="75"/>
      <c r="I1506" s="78"/>
      <c r="J1506" s="557"/>
      <c r="K1506" s="558"/>
      <c r="L1506" s="558"/>
      <c r="M1506" s="558"/>
      <c r="N1506" s="559"/>
    </row>
    <row r="1507" spans="2:14" ht="12.95" customHeight="1" x14ac:dyDescent="0.2">
      <c r="B1507" s="74"/>
      <c r="C1507" s="75"/>
      <c r="D1507" s="75"/>
      <c r="E1507" s="76"/>
      <c r="F1507" s="88"/>
      <c r="G1507" s="77"/>
      <c r="H1507" s="75"/>
      <c r="I1507" s="78"/>
      <c r="J1507" s="557"/>
      <c r="K1507" s="558"/>
      <c r="L1507" s="558"/>
      <c r="M1507" s="558"/>
      <c r="N1507" s="559"/>
    </row>
    <row r="1508" spans="2:14" ht="12.95" customHeight="1" x14ac:dyDescent="0.2">
      <c r="B1508" s="74"/>
      <c r="C1508" s="75"/>
      <c r="D1508" s="75"/>
      <c r="E1508" s="76"/>
      <c r="F1508" s="88"/>
      <c r="G1508" s="77"/>
      <c r="H1508" s="75"/>
      <c r="I1508" s="78"/>
      <c r="J1508" s="557"/>
      <c r="K1508" s="558"/>
      <c r="L1508" s="558"/>
      <c r="M1508" s="558"/>
      <c r="N1508" s="559"/>
    </row>
    <row r="1509" spans="2:14" ht="12.95" customHeight="1" x14ac:dyDescent="0.2">
      <c r="B1509" s="74"/>
      <c r="C1509" s="75"/>
      <c r="D1509" s="75"/>
      <c r="E1509" s="76"/>
      <c r="F1509" s="88"/>
      <c r="G1509" s="77"/>
      <c r="H1509" s="75"/>
      <c r="I1509" s="78"/>
      <c r="J1509" s="557"/>
      <c r="K1509" s="558"/>
      <c r="L1509" s="558"/>
      <c r="M1509" s="558"/>
      <c r="N1509" s="559"/>
    </row>
    <row r="1510" spans="2:14" ht="12.95" customHeight="1" x14ac:dyDescent="0.2">
      <c r="B1510" s="74"/>
      <c r="C1510" s="75"/>
      <c r="D1510" s="75"/>
      <c r="E1510" s="76"/>
      <c r="F1510" s="88"/>
      <c r="G1510" s="77"/>
      <c r="H1510" s="75"/>
      <c r="I1510" s="78"/>
      <c r="J1510" s="557"/>
      <c r="K1510" s="558"/>
      <c r="L1510" s="558"/>
      <c r="M1510" s="558"/>
      <c r="N1510" s="559"/>
    </row>
    <row r="1511" spans="2:14" ht="12.95" customHeight="1" x14ac:dyDescent="0.2">
      <c r="B1511" s="74"/>
      <c r="C1511" s="75"/>
      <c r="D1511" s="75"/>
      <c r="E1511" s="76"/>
      <c r="F1511" s="88"/>
      <c r="G1511" s="77"/>
      <c r="H1511" s="75"/>
      <c r="I1511" s="78"/>
      <c r="J1511" s="557"/>
      <c r="K1511" s="558"/>
      <c r="L1511" s="558"/>
      <c r="M1511" s="558"/>
      <c r="N1511" s="559"/>
    </row>
    <row r="1512" spans="2:14" ht="12.95" customHeight="1" x14ac:dyDescent="0.2">
      <c r="B1512" s="74"/>
      <c r="C1512" s="75"/>
      <c r="D1512" s="75"/>
      <c r="E1512" s="76"/>
      <c r="F1512" s="88"/>
      <c r="G1512" s="77"/>
      <c r="H1512" s="75"/>
      <c r="I1512" s="78"/>
      <c r="J1512" s="557"/>
      <c r="K1512" s="558"/>
      <c r="L1512" s="558"/>
      <c r="M1512" s="558"/>
      <c r="N1512" s="559"/>
    </row>
    <row r="1513" spans="2:14" ht="12.95" customHeight="1" x14ac:dyDescent="0.2">
      <c r="B1513" s="74"/>
      <c r="C1513" s="75"/>
      <c r="D1513" s="75"/>
      <c r="E1513" s="76"/>
      <c r="F1513" s="88"/>
      <c r="G1513" s="77"/>
      <c r="H1513" s="75"/>
      <c r="I1513" s="78"/>
      <c r="J1513" s="557"/>
      <c r="K1513" s="558"/>
      <c r="L1513" s="558"/>
      <c r="M1513" s="558"/>
      <c r="N1513" s="559"/>
    </row>
    <row r="1514" spans="2:14" ht="12.95" customHeight="1" x14ac:dyDescent="0.2">
      <c r="B1514" s="74"/>
      <c r="C1514" s="75"/>
      <c r="D1514" s="75"/>
      <c r="E1514" s="76"/>
      <c r="F1514" s="88"/>
      <c r="G1514" s="77"/>
      <c r="H1514" s="75"/>
      <c r="I1514" s="78"/>
      <c r="J1514" s="557"/>
      <c r="K1514" s="558"/>
      <c r="L1514" s="558"/>
      <c r="M1514" s="558"/>
      <c r="N1514" s="559"/>
    </row>
    <row r="1515" spans="2:14" ht="12.95" customHeight="1" x14ac:dyDescent="0.2">
      <c r="B1515" s="74"/>
      <c r="C1515" s="75"/>
      <c r="D1515" s="75"/>
      <c r="E1515" s="76"/>
      <c r="F1515" s="88"/>
      <c r="G1515" s="77"/>
      <c r="H1515" s="75"/>
      <c r="I1515" s="78"/>
      <c r="J1515" s="557"/>
      <c r="K1515" s="558"/>
      <c r="L1515" s="558"/>
      <c r="M1515" s="558"/>
      <c r="N1515" s="559"/>
    </row>
    <row r="1516" spans="2:14" ht="12.95" customHeight="1" x14ac:dyDescent="0.2">
      <c r="B1516" s="74"/>
      <c r="C1516" s="75"/>
      <c r="D1516" s="75"/>
      <c r="E1516" s="76"/>
      <c r="F1516" s="88"/>
      <c r="G1516" s="77"/>
      <c r="H1516" s="75"/>
      <c r="I1516" s="78"/>
      <c r="J1516" s="557"/>
      <c r="K1516" s="558"/>
      <c r="L1516" s="558"/>
      <c r="M1516" s="558"/>
      <c r="N1516" s="559"/>
    </row>
    <row r="1517" spans="2:14" ht="12.95" customHeight="1" x14ac:dyDescent="0.2">
      <c r="B1517" s="74"/>
      <c r="C1517" s="75"/>
      <c r="D1517" s="75"/>
      <c r="E1517" s="76"/>
      <c r="F1517" s="88"/>
      <c r="G1517" s="77"/>
      <c r="H1517" s="75"/>
      <c r="I1517" s="78"/>
      <c r="J1517" s="557"/>
      <c r="K1517" s="558"/>
      <c r="L1517" s="558"/>
      <c r="M1517" s="558"/>
      <c r="N1517" s="559"/>
    </row>
    <row r="1518" spans="2:14" ht="12.95" customHeight="1" x14ac:dyDescent="0.2">
      <c r="B1518" s="74"/>
      <c r="C1518" s="75"/>
      <c r="D1518" s="75"/>
      <c r="E1518" s="76"/>
      <c r="F1518" s="88"/>
      <c r="G1518" s="77"/>
      <c r="H1518" s="75"/>
      <c r="I1518" s="78"/>
      <c r="J1518" s="557"/>
      <c r="K1518" s="558"/>
      <c r="L1518" s="558"/>
      <c r="M1518" s="558"/>
      <c r="N1518" s="559"/>
    </row>
    <row r="1519" spans="2:14" ht="12.95" customHeight="1" x14ac:dyDescent="0.2">
      <c r="B1519" s="74"/>
      <c r="C1519" s="75"/>
      <c r="D1519" s="75"/>
      <c r="E1519" s="76"/>
      <c r="F1519" s="88"/>
      <c r="G1519" s="77"/>
      <c r="H1519" s="75"/>
      <c r="I1519" s="78"/>
      <c r="J1519" s="557"/>
      <c r="K1519" s="558"/>
      <c r="L1519" s="558"/>
      <c r="M1519" s="558"/>
      <c r="N1519" s="559"/>
    </row>
    <row r="1520" spans="2:14" ht="12.95" customHeight="1" x14ac:dyDescent="0.2">
      <c r="B1520" s="74"/>
      <c r="C1520" s="75"/>
      <c r="D1520" s="75"/>
      <c r="E1520" s="76"/>
      <c r="F1520" s="88"/>
      <c r="G1520" s="77"/>
      <c r="H1520" s="75"/>
      <c r="I1520" s="78"/>
      <c r="J1520" s="557"/>
      <c r="K1520" s="558"/>
      <c r="L1520" s="558"/>
      <c r="M1520" s="558"/>
      <c r="N1520" s="559"/>
    </row>
    <row r="1521" spans="2:14" ht="12.95" customHeight="1" x14ac:dyDescent="0.2">
      <c r="B1521" s="74"/>
      <c r="C1521" s="75"/>
      <c r="D1521" s="75"/>
      <c r="E1521" s="76"/>
      <c r="F1521" s="88"/>
      <c r="G1521" s="77"/>
      <c r="H1521" s="75"/>
      <c r="I1521" s="78"/>
      <c r="J1521" s="557"/>
      <c r="K1521" s="558"/>
      <c r="L1521" s="558"/>
      <c r="M1521" s="558"/>
      <c r="N1521" s="559"/>
    </row>
    <row r="1522" spans="2:14" ht="12.95" customHeight="1" x14ac:dyDescent="0.2">
      <c r="B1522" s="74"/>
      <c r="C1522" s="75"/>
      <c r="D1522" s="75"/>
      <c r="E1522" s="76"/>
      <c r="F1522" s="88"/>
      <c r="G1522" s="77"/>
      <c r="H1522" s="75"/>
      <c r="I1522" s="78"/>
      <c r="J1522" s="557"/>
      <c r="K1522" s="558"/>
      <c r="L1522" s="558"/>
      <c r="M1522" s="558"/>
      <c r="N1522" s="559"/>
    </row>
    <row r="1523" spans="2:14" ht="12.95" customHeight="1" x14ac:dyDescent="0.2">
      <c r="B1523" s="74"/>
      <c r="C1523" s="75"/>
      <c r="D1523" s="75"/>
      <c r="E1523" s="76"/>
      <c r="F1523" s="88"/>
      <c r="G1523" s="77"/>
      <c r="H1523" s="75"/>
      <c r="I1523" s="78"/>
      <c r="J1523" s="557"/>
      <c r="K1523" s="558"/>
      <c r="L1523" s="558"/>
      <c r="M1523" s="558"/>
      <c r="N1523" s="559"/>
    </row>
    <row r="1524" spans="2:14" ht="12.95" customHeight="1" x14ac:dyDescent="0.2">
      <c r="B1524" s="74"/>
      <c r="C1524" s="75"/>
      <c r="D1524" s="75"/>
      <c r="E1524" s="76"/>
      <c r="F1524" s="88"/>
      <c r="G1524" s="77"/>
      <c r="H1524" s="75"/>
      <c r="I1524" s="78"/>
      <c r="J1524" s="557"/>
      <c r="K1524" s="558"/>
      <c r="L1524" s="558"/>
      <c r="M1524" s="558"/>
      <c r="N1524" s="559"/>
    </row>
    <row r="1525" spans="2:14" ht="12.95" customHeight="1" x14ac:dyDescent="0.2">
      <c r="B1525" s="74"/>
      <c r="C1525" s="75"/>
      <c r="D1525" s="75"/>
      <c r="E1525" s="76"/>
      <c r="F1525" s="88"/>
      <c r="G1525" s="77"/>
      <c r="H1525" s="75"/>
      <c r="I1525" s="78"/>
      <c r="J1525" s="557"/>
      <c r="K1525" s="558"/>
      <c r="L1525" s="558"/>
      <c r="M1525" s="558"/>
      <c r="N1525" s="559"/>
    </row>
    <row r="1526" spans="2:14" ht="12.95" customHeight="1" x14ac:dyDescent="0.2">
      <c r="B1526" s="74"/>
      <c r="C1526" s="75"/>
      <c r="D1526" s="75"/>
      <c r="E1526" s="76"/>
      <c r="F1526" s="88"/>
      <c r="G1526" s="77"/>
      <c r="H1526" s="75"/>
      <c r="I1526" s="78"/>
      <c r="J1526" s="557"/>
      <c r="K1526" s="558"/>
      <c r="L1526" s="558"/>
      <c r="M1526" s="558"/>
      <c r="N1526" s="559"/>
    </row>
    <row r="1527" spans="2:14" ht="12.95" customHeight="1" x14ac:dyDescent="0.2">
      <c r="B1527" s="74"/>
      <c r="C1527" s="75"/>
      <c r="D1527" s="75"/>
      <c r="E1527" s="76"/>
      <c r="F1527" s="88"/>
      <c r="G1527" s="77"/>
      <c r="H1527" s="75"/>
      <c r="I1527" s="78"/>
      <c r="J1527" s="557"/>
      <c r="K1527" s="558"/>
      <c r="L1527" s="558"/>
      <c r="M1527" s="558"/>
      <c r="N1527" s="559"/>
    </row>
    <row r="1528" spans="2:14" ht="12.95" customHeight="1" x14ac:dyDescent="0.2">
      <c r="B1528" s="74"/>
      <c r="C1528" s="75"/>
      <c r="D1528" s="75"/>
      <c r="E1528" s="76"/>
      <c r="F1528" s="88"/>
      <c r="G1528" s="77"/>
      <c r="H1528" s="75"/>
      <c r="I1528" s="78"/>
      <c r="J1528" s="557"/>
      <c r="K1528" s="558"/>
      <c r="L1528" s="558"/>
      <c r="M1528" s="558"/>
      <c r="N1528" s="559"/>
    </row>
    <row r="1529" spans="2:14" ht="12.95" customHeight="1" x14ac:dyDescent="0.2">
      <c r="B1529" s="74"/>
      <c r="C1529" s="75"/>
      <c r="D1529" s="75"/>
      <c r="E1529" s="76"/>
      <c r="F1529" s="88"/>
      <c r="G1529" s="77"/>
      <c r="H1529" s="75"/>
      <c r="I1529" s="78"/>
      <c r="J1529" s="557"/>
      <c r="K1529" s="558"/>
      <c r="L1529" s="558"/>
      <c r="M1529" s="558"/>
      <c r="N1529" s="559"/>
    </row>
    <row r="1530" spans="2:14" ht="12.95" customHeight="1" x14ac:dyDescent="0.2">
      <c r="B1530" s="74"/>
      <c r="C1530" s="75"/>
      <c r="D1530" s="75"/>
      <c r="E1530" s="76"/>
      <c r="F1530" s="88"/>
      <c r="G1530" s="77"/>
      <c r="H1530" s="75"/>
      <c r="I1530" s="78"/>
      <c r="J1530" s="557"/>
      <c r="K1530" s="558"/>
      <c r="L1530" s="558"/>
      <c r="M1530" s="558"/>
      <c r="N1530" s="559"/>
    </row>
    <row r="1531" spans="2:14" ht="12.95" customHeight="1" x14ac:dyDescent="0.2">
      <c r="B1531" s="74"/>
      <c r="C1531" s="75"/>
      <c r="D1531" s="75"/>
      <c r="E1531" s="76"/>
      <c r="F1531" s="88"/>
      <c r="G1531" s="77"/>
      <c r="H1531" s="75"/>
      <c r="I1531" s="78"/>
      <c r="J1531" s="557"/>
      <c r="K1531" s="558"/>
      <c r="L1531" s="558"/>
      <c r="M1531" s="558"/>
      <c r="N1531" s="559"/>
    </row>
    <row r="1532" spans="2:14" ht="12.95" customHeight="1" x14ac:dyDescent="0.2">
      <c r="B1532" s="74"/>
      <c r="C1532" s="75"/>
      <c r="D1532" s="75"/>
      <c r="E1532" s="76"/>
      <c r="F1532" s="88"/>
      <c r="G1532" s="77"/>
      <c r="H1532" s="75"/>
      <c r="I1532" s="78"/>
      <c r="J1532" s="557"/>
      <c r="K1532" s="558"/>
      <c r="L1532" s="558"/>
      <c r="M1532" s="558"/>
      <c r="N1532" s="559"/>
    </row>
    <row r="1533" spans="2:14" ht="12.95" customHeight="1" x14ac:dyDescent="0.2">
      <c r="B1533" s="74"/>
      <c r="C1533" s="75"/>
      <c r="D1533" s="75"/>
      <c r="E1533" s="76"/>
      <c r="F1533" s="88"/>
      <c r="G1533" s="77"/>
      <c r="H1533" s="75"/>
      <c r="I1533" s="78"/>
      <c r="J1533" s="557"/>
      <c r="K1533" s="558"/>
      <c r="L1533" s="558"/>
      <c r="M1533" s="558"/>
      <c r="N1533" s="559"/>
    </row>
    <row r="1534" spans="2:14" ht="12.95" customHeight="1" x14ac:dyDescent="0.2">
      <c r="B1534" s="74"/>
      <c r="C1534" s="75"/>
      <c r="D1534" s="75"/>
      <c r="E1534" s="76"/>
      <c r="F1534" s="88"/>
      <c r="G1534" s="77"/>
      <c r="H1534" s="75"/>
      <c r="I1534" s="78"/>
      <c r="J1534" s="557"/>
      <c r="K1534" s="558"/>
      <c r="L1534" s="558"/>
      <c r="M1534" s="558"/>
      <c r="N1534" s="559"/>
    </row>
    <row r="1535" spans="2:14" ht="12.95" customHeight="1" x14ac:dyDescent="0.2">
      <c r="B1535" s="74"/>
      <c r="C1535" s="75"/>
      <c r="D1535" s="75"/>
      <c r="E1535" s="76"/>
      <c r="F1535" s="88"/>
      <c r="G1535" s="77"/>
      <c r="H1535" s="75"/>
      <c r="I1535" s="78"/>
      <c r="J1535" s="557"/>
      <c r="K1535" s="558"/>
      <c r="L1535" s="558"/>
      <c r="M1535" s="558"/>
      <c r="N1535" s="559"/>
    </row>
    <row r="1536" spans="2:14" ht="12.95" customHeight="1" x14ac:dyDescent="0.2">
      <c r="B1536" s="74"/>
      <c r="C1536" s="75"/>
      <c r="D1536" s="75"/>
      <c r="E1536" s="76"/>
      <c r="F1536" s="88"/>
      <c r="G1536" s="77"/>
      <c r="H1536" s="75"/>
      <c r="I1536" s="78"/>
      <c r="J1536" s="557"/>
      <c r="K1536" s="558"/>
      <c r="L1536" s="558"/>
      <c r="M1536" s="558"/>
      <c r="N1536" s="559"/>
    </row>
    <row r="1537" spans="2:14" ht="12.95" customHeight="1" x14ac:dyDescent="0.2">
      <c r="B1537" s="74"/>
      <c r="C1537" s="75"/>
      <c r="D1537" s="75"/>
      <c r="E1537" s="76"/>
      <c r="F1537" s="88"/>
      <c r="G1537" s="77"/>
      <c r="H1537" s="75"/>
      <c r="I1537" s="78"/>
      <c r="J1537" s="557"/>
      <c r="K1537" s="558"/>
      <c r="L1537" s="558"/>
      <c r="M1537" s="558"/>
      <c r="N1537" s="559"/>
    </row>
    <row r="1538" spans="2:14" ht="12.95" customHeight="1" x14ac:dyDescent="0.2">
      <c r="B1538" s="74"/>
      <c r="C1538" s="75"/>
      <c r="D1538" s="75"/>
      <c r="E1538" s="76"/>
      <c r="F1538" s="88"/>
      <c r="G1538" s="77"/>
      <c r="H1538" s="75"/>
      <c r="I1538" s="78"/>
      <c r="J1538" s="557"/>
      <c r="K1538" s="558"/>
      <c r="L1538" s="558"/>
      <c r="M1538" s="558"/>
      <c r="N1538" s="559"/>
    </row>
    <row r="1539" spans="2:14" ht="12.95" customHeight="1" x14ac:dyDescent="0.2">
      <c r="B1539" s="74"/>
      <c r="C1539" s="75"/>
      <c r="D1539" s="75"/>
      <c r="E1539" s="76"/>
      <c r="F1539" s="88"/>
      <c r="G1539" s="77"/>
      <c r="H1539" s="75"/>
      <c r="I1539" s="78"/>
      <c r="J1539" s="557"/>
      <c r="K1539" s="558"/>
      <c r="L1539" s="558"/>
      <c r="M1539" s="558"/>
      <c r="N1539" s="559"/>
    </row>
    <row r="1540" spans="2:14" ht="12.95" customHeight="1" x14ac:dyDescent="0.2">
      <c r="B1540" s="74"/>
      <c r="C1540" s="75"/>
      <c r="D1540" s="75"/>
      <c r="E1540" s="76"/>
      <c r="F1540" s="88"/>
      <c r="G1540" s="77"/>
      <c r="H1540" s="75"/>
      <c r="I1540" s="78"/>
      <c r="J1540" s="557"/>
      <c r="K1540" s="558"/>
      <c r="L1540" s="558"/>
      <c r="M1540" s="558"/>
      <c r="N1540" s="559"/>
    </row>
    <row r="1541" spans="2:14" ht="12.95" customHeight="1" x14ac:dyDescent="0.2">
      <c r="B1541" s="74"/>
      <c r="C1541" s="75"/>
      <c r="D1541" s="75"/>
      <c r="E1541" s="76"/>
      <c r="F1541" s="88"/>
      <c r="G1541" s="77"/>
      <c r="H1541" s="75"/>
      <c r="I1541" s="78"/>
      <c r="J1541" s="557"/>
      <c r="K1541" s="558"/>
      <c r="L1541" s="558"/>
      <c r="M1541" s="558"/>
      <c r="N1541" s="559"/>
    </row>
    <row r="1542" spans="2:14" ht="12.95" customHeight="1" x14ac:dyDescent="0.2">
      <c r="B1542" s="74"/>
      <c r="C1542" s="75"/>
      <c r="D1542" s="75"/>
      <c r="E1542" s="76"/>
      <c r="F1542" s="88"/>
      <c r="G1542" s="77"/>
      <c r="H1542" s="75"/>
      <c r="I1542" s="78"/>
      <c r="J1542" s="557"/>
      <c r="K1542" s="558"/>
      <c r="L1542" s="558"/>
      <c r="M1542" s="558"/>
      <c r="N1542" s="559"/>
    </row>
    <row r="1543" spans="2:14" ht="12.95" customHeight="1" x14ac:dyDescent="0.2">
      <c r="B1543" s="74"/>
      <c r="C1543" s="75"/>
      <c r="D1543" s="75"/>
      <c r="E1543" s="76"/>
      <c r="F1543" s="88"/>
      <c r="G1543" s="77"/>
      <c r="H1543" s="75"/>
      <c r="I1543" s="78"/>
      <c r="J1543" s="557"/>
      <c r="K1543" s="558"/>
      <c r="L1543" s="558"/>
      <c r="M1543" s="558"/>
      <c r="N1543" s="559"/>
    </row>
    <row r="1544" spans="2:14" ht="12.95" customHeight="1" x14ac:dyDescent="0.2">
      <c r="B1544" s="74"/>
      <c r="C1544" s="75"/>
      <c r="D1544" s="75"/>
      <c r="E1544" s="76"/>
      <c r="F1544" s="88"/>
      <c r="G1544" s="77"/>
      <c r="H1544" s="75"/>
      <c r="I1544" s="78"/>
      <c r="J1544" s="557"/>
      <c r="K1544" s="558"/>
      <c r="L1544" s="558"/>
      <c r="M1544" s="558"/>
      <c r="N1544" s="559"/>
    </row>
    <row r="1545" spans="2:14" ht="12.95" customHeight="1" x14ac:dyDescent="0.2">
      <c r="B1545" s="74"/>
      <c r="C1545" s="75"/>
      <c r="D1545" s="75"/>
      <c r="E1545" s="76"/>
      <c r="F1545" s="88"/>
      <c r="G1545" s="77"/>
      <c r="H1545" s="75"/>
      <c r="I1545" s="78"/>
      <c r="J1545" s="557"/>
      <c r="K1545" s="558"/>
      <c r="L1545" s="558"/>
      <c r="M1545" s="558"/>
      <c r="N1545" s="559"/>
    </row>
    <row r="1546" spans="2:14" ht="12.95" customHeight="1" x14ac:dyDescent="0.2">
      <c r="B1546" s="74"/>
      <c r="C1546" s="75"/>
      <c r="D1546" s="75"/>
      <c r="E1546" s="76"/>
      <c r="F1546" s="88"/>
      <c r="G1546" s="77"/>
      <c r="H1546" s="75"/>
      <c r="I1546" s="78"/>
      <c r="J1546" s="557"/>
      <c r="K1546" s="558"/>
      <c r="L1546" s="558"/>
      <c r="M1546" s="558"/>
      <c r="N1546" s="559"/>
    </row>
    <row r="1547" spans="2:14" ht="12.95" customHeight="1" x14ac:dyDescent="0.2">
      <c r="B1547" s="74"/>
      <c r="C1547" s="75"/>
      <c r="D1547" s="75"/>
      <c r="E1547" s="76"/>
      <c r="F1547" s="88"/>
      <c r="G1547" s="77"/>
      <c r="H1547" s="75"/>
      <c r="I1547" s="78"/>
      <c r="J1547" s="557"/>
      <c r="K1547" s="558"/>
      <c r="L1547" s="558"/>
      <c r="M1547" s="558"/>
      <c r="N1547" s="559"/>
    </row>
    <row r="1548" spans="2:14" ht="12.95" customHeight="1" x14ac:dyDescent="0.2">
      <c r="B1548" s="74"/>
      <c r="C1548" s="75"/>
      <c r="D1548" s="75"/>
      <c r="E1548" s="76"/>
      <c r="F1548" s="88"/>
      <c r="G1548" s="77"/>
      <c r="H1548" s="75"/>
      <c r="I1548" s="78"/>
      <c r="J1548" s="557"/>
      <c r="K1548" s="558"/>
      <c r="L1548" s="558"/>
      <c r="M1548" s="558"/>
      <c r="N1548" s="559"/>
    </row>
    <row r="1549" spans="2:14" ht="12.95" customHeight="1" x14ac:dyDescent="0.2">
      <c r="B1549" s="74"/>
      <c r="C1549" s="75"/>
      <c r="D1549" s="75"/>
      <c r="E1549" s="76"/>
      <c r="F1549" s="88"/>
      <c r="G1549" s="77"/>
      <c r="H1549" s="75"/>
      <c r="I1549" s="78"/>
      <c r="J1549" s="557"/>
      <c r="K1549" s="558"/>
      <c r="L1549" s="558"/>
      <c r="M1549" s="558"/>
      <c r="N1549" s="559"/>
    </row>
    <row r="1550" spans="2:14" ht="12.95" customHeight="1" x14ac:dyDescent="0.2">
      <c r="B1550" s="74"/>
      <c r="C1550" s="75"/>
      <c r="D1550" s="75"/>
      <c r="E1550" s="76"/>
      <c r="F1550" s="88"/>
      <c r="G1550" s="77"/>
      <c r="H1550" s="75"/>
      <c r="I1550" s="78"/>
      <c r="J1550" s="557"/>
      <c r="K1550" s="558"/>
      <c r="L1550" s="558"/>
      <c r="M1550" s="558"/>
      <c r="N1550" s="559"/>
    </row>
    <row r="1551" spans="2:14" ht="12.95" customHeight="1" x14ac:dyDescent="0.2">
      <c r="B1551" s="74"/>
      <c r="C1551" s="75"/>
      <c r="D1551" s="75"/>
      <c r="E1551" s="76"/>
      <c r="F1551" s="88"/>
      <c r="G1551" s="77"/>
      <c r="H1551" s="75"/>
      <c r="I1551" s="78"/>
      <c r="J1551" s="557"/>
      <c r="K1551" s="558"/>
      <c r="L1551" s="558"/>
      <c r="M1551" s="558"/>
      <c r="N1551" s="559"/>
    </row>
    <row r="1552" spans="2:14" ht="12.95" customHeight="1" x14ac:dyDescent="0.2">
      <c r="B1552" s="74"/>
      <c r="C1552" s="75"/>
      <c r="D1552" s="75"/>
      <c r="E1552" s="76"/>
      <c r="F1552" s="88"/>
      <c r="G1552" s="77"/>
      <c r="H1552" s="75"/>
      <c r="I1552" s="78"/>
      <c r="J1552" s="557"/>
      <c r="K1552" s="558"/>
      <c r="L1552" s="558"/>
      <c r="M1552" s="558"/>
      <c r="N1552" s="559"/>
    </row>
    <row r="1553" spans="2:14" ht="12.95" customHeight="1" x14ac:dyDescent="0.2">
      <c r="B1553" s="74"/>
      <c r="C1553" s="75"/>
      <c r="D1553" s="75"/>
      <c r="E1553" s="76"/>
      <c r="F1553" s="88"/>
      <c r="G1553" s="77"/>
      <c r="H1553" s="75"/>
      <c r="I1553" s="78"/>
      <c r="J1553" s="557"/>
      <c r="K1553" s="558"/>
      <c r="L1553" s="558"/>
      <c r="M1553" s="558"/>
      <c r="N1553" s="559"/>
    </row>
    <row r="1554" spans="2:14" ht="12.95" customHeight="1" x14ac:dyDescent="0.2">
      <c r="B1554" s="74"/>
      <c r="C1554" s="75"/>
      <c r="D1554" s="75"/>
      <c r="E1554" s="76"/>
      <c r="F1554" s="88"/>
      <c r="G1554" s="77"/>
      <c r="H1554" s="75"/>
      <c r="I1554" s="78"/>
      <c r="J1554" s="557"/>
      <c r="K1554" s="558"/>
      <c r="L1554" s="558"/>
      <c r="M1554" s="558"/>
      <c r="N1554" s="559"/>
    </row>
    <row r="1555" spans="2:14" ht="12.95" customHeight="1" x14ac:dyDescent="0.2">
      <c r="B1555" s="74"/>
      <c r="C1555" s="75"/>
      <c r="D1555" s="75"/>
      <c r="E1555" s="76"/>
      <c r="F1555" s="88"/>
      <c r="G1555" s="77"/>
      <c r="H1555" s="75"/>
      <c r="I1555" s="78"/>
      <c r="J1555" s="557"/>
      <c r="K1555" s="558"/>
      <c r="L1555" s="558"/>
      <c r="M1555" s="558"/>
      <c r="N1555" s="559"/>
    </row>
    <row r="1556" spans="2:14" ht="12.95" customHeight="1" x14ac:dyDescent="0.2">
      <c r="B1556" s="74"/>
      <c r="C1556" s="75"/>
      <c r="D1556" s="75"/>
      <c r="E1556" s="76"/>
      <c r="F1556" s="88"/>
      <c r="G1556" s="77"/>
      <c r="H1556" s="75"/>
      <c r="I1556" s="78"/>
      <c r="J1556" s="557"/>
      <c r="K1556" s="558"/>
      <c r="L1556" s="558"/>
      <c r="M1556" s="558"/>
      <c r="N1556" s="559"/>
    </row>
    <row r="1557" spans="2:14" ht="12.95" customHeight="1" x14ac:dyDescent="0.2">
      <c r="B1557" s="74"/>
      <c r="C1557" s="75"/>
      <c r="D1557" s="75"/>
      <c r="E1557" s="76"/>
      <c r="F1557" s="88"/>
      <c r="G1557" s="77"/>
      <c r="H1557" s="75"/>
      <c r="I1557" s="78"/>
      <c r="J1557" s="557"/>
      <c r="K1557" s="558"/>
      <c r="L1557" s="558"/>
      <c r="M1557" s="558"/>
      <c r="N1557" s="559"/>
    </row>
    <row r="1558" spans="2:14" ht="12.95" customHeight="1" x14ac:dyDescent="0.2">
      <c r="B1558" s="74"/>
      <c r="C1558" s="75"/>
      <c r="D1558" s="75"/>
      <c r="E1558" s="76"/>
      <c r="F1558" s="88"/>
      <c r="G1558" s="77"/>
      <c r="H1558" s="75"/>
      <c r="I1558" s="78"/>
      <c r="J1558" s="557"/>
      <c r="K1558" s="558"/>
      <c r="L1558" s="558"/>
      <c r="M1558" s="558"/>
      <c r="N1558" s="559"/>
    </row>
    <row r="1559" spans="2:14" ht="12.95" customHeight="1" x14ac:dyDescent="0.2">
      <c r="B1559" s="74"/>
      <c r="C1559" s="75"/>
      <c r="D1559" s="75"/>
      <c r="E1559" s="76"/>
      <c r="F1559" s="88"/>
      <c r="G1559" s="77"/>
      <c r="H1559" s="75"/>
      <c r="I1559" s="78"/>
      <c r="J1559" s="557"/>
      <c r="K1559" s="558"/>
      <c r="L1559" s="558"/>
      <c r="M1559" s="558"/>
      <c r="N1559" s="559"/>
    </row>
    <row r="1560" spans="2:14" ht="12.95" customHeight="1" x14ac:dyDescent="0.2">
      <c r="B1560" s="74"/>
      <c r="C1560" s="75"/>
      <c r="D1560" s="75"/>
      <c r="E1560" s="76"/>
      <c r="F1560" s="88"/>
      <c r="G1560" s="77"/>
      <c r="H1560" s="75"/>
      <c r="I1560" s="78"/>
      <c r="J1560" s="557"/>
      <c r="K1560" s="558"/>
      <c r="L1560" s="558"/>
      <c r="M1560" s="558"/>
      <c r="N1560" s="559"/>
    </row>
    <row r="1561" spans="2:14" ht="12.95" customHeight="1" x14ac:dyDescent="0.2">
      <c r="B1561" s="74"/>
      <c r="C1561" s="75"/>
      <c r="D1561" s="75"/>
      <c r="E1561" s="76"/>
      <c r="F1561" s="88"/>
      <c r="G1561" s="77"/>
      <c r="H1561" s="75"/>
      <c r="I1561" s="78"/>
      <c r="J1561" s="557"/>
      <c r="K1561" s="558"/>
      <c r="L1561" s="558"/>
      <c r="M1561" s="558"/>
      <c r="N1561" s="559"/>
    </row>
    <row r="1562" spans="2:14" ht="12.95" customHeight="1" x14ac:dyDescent="0.2">
      <c r="B1562" s="74"/>
      <c r="C1562" s="75"/>
      <c r="D1562" s="75"/>
      <c r="E1562" s="76"/>
      <c r="F1562" s="88"/>
      <c r="G1562" s="77"/>
      <c r="H1562" s="75"/>
      <c r="I1562" s="78"/>
      <c r="J1562" s="557"/>
      <c r="K1562" s="558"/>
      <c r="L1562" s="558"/>
      <c r="M1562" s="558"/>
      <c r="N1562" s="559"/>
    </row>
    <row r="1563" spans="2:14" ht="12.95" customHeight="1" x14ac:dyDescent="0.2">
      <c r="B1563" s="74"/>
      <c r="C1563" s="75"/>
      <c r="D1563" s="75"/>
      <c r="E1563" s="76"/>
      <c r="F1563" s="88"/>
      <c r="G1563" s="77"/>
      <c r="H1563" s="75"/>
      <c r="I1563" s="78"/>
      <c r="J1563" s="557"/>
      <c r="K1563" s="558"/>
      <c r="L1563" s="558"/>
      <c r="M1563" s="558"/>
      <c r="N1563" s="559"/>
    </row>
    <row r="1564" spans="2:14" ht="12.95" customHeight="1" x14ac:dyDescent="0.2">
      <c r="B1564" s="74"/>
      <c r="C1564" s="75"/>
      <c r="D1564" s="75"/>
      <c r="E1564" s="76"/>
      <c r="F1564" s="88"/>
      <c r="G1564" s="77"/>
      <c r="H1564" s="75"/>
      <c r="I1564" s="78"/>
      <c r="J1564" s="557"/>
      <c r="K1564" s="558"/>
      <c r="L1564" s="558"/>
      <c r="M1564" s="558"/>
      <c r="N1564" s="559"/>
    </row>
    <row r="1565" spans="2:14" ht="12.95" customHeight="1" x14ac:dyDescent="0.2">
      <c r="B1565" s="74"/>
      <c r="C1565" s="75"/>
      <c r="D1565" s="75"/>
      <c r="E1565" s="76"/>
      <c r="F1565" s="88"/>
      <c r="G1565" s="77"/>
      <c r="H1565" s="75"/>
      <c r="I1565" s="78"/>
      <c r="J1565" s="557"/>
      <c r="K1565" s="558"/>
      <c r="L1565" s="558"/>
      <c r="M1565" s="558"/>
      <c r="N1565" s="559"/>
    </row>
    <row r="1566" spans="2:14" ht="12.95" customHeight="1" x14ac:dyDescent="0.2">
      <c r="B1566" s="74"/>
      <c r="C1566" s="75"/>
      <c r="D1566" s="75"/>
      <c r="E1566" s="76"/>
      <c r="F1566" s="88"/>
      <c r="G1566" s="77"/>
      <c r="H1566" s="75"/>
      <c r="I1566" s="78"/>
      <c r="J1566" s="557"/>
      <c r="K1566" s="558"/>
      <c r="L1566" s="558"/>
      <c r="M1566" s="558"/>
      <c r="N1566" s="559"/>
    </row>
    <row r="1567" spans="2:14" ht="12.95" customHeight="1" x14ac:dyDescent="0.2">
      <c r="B1567" s="74"/>
      <c r="C1567" s="75"/>
      <c r="D1567" s="75"/>
      <c r="E1567" s="76"/>
      <c r="F1567" s="88"/>
      <c r="G1567" s="77"/>
      <c r="H1567" s="75"/>
      <c r="I1567" s="78"/>
      <c r="J1567" s="557"/>
      <c r="K1567" s="558"/>
      <c r="L1567" s="558"/>
      <c r="M1567" s="558"/>
      <c r="N1567" s="559"/>
    </row>
    <row r="1568" spans="2:14" ht="12.95" customHeight="1" x14ac:dyDescent="0.2">
      <c r="B1568" s="74"/>
      <c r="C1568" s="75"/>
      <c r="D1568" s="75"/>
      <c r="E1568" s="76"/>
      <c r="F1568" s="88"/>
      <c r="G1568" s="77"/>
      <c r="H1568" s="75"/>
      <c r="I1568" s="78"/>
      <c r="J1568" s="557"/>
      <c r="K1568" s="558"/>
      <c r="L1568" s="558"/>
      <c r="M1568" s="558"/>
      <c r="N1568" s="559"/>
    </row>
    <row r="1569" spans="2:14" ht="12.95" customHeight="1" x14ac:dyDescent="0.2">
      <c r="B1569" s="74"/>
      <c r="C1569" s="75"/>
      <c r="D1569" s="75"/>
      <c r="E1569" s="76"/>
      <c r="F1569" s="88"/>
      <c r="G1569" s="77"/>
      <c r="H1569" s="75"/>
      <c r="I1569" s="78"/>
      <c r="J1569" s="557"/>
      <c r="K1569" s="558"/>
      <c r="L1569" s="558"/>
      <c r="M1569" s="558"/>
      <c r="N1569" s="559"/>
    </row>
    <row r="1570" spans="2:14" ht="12.95" customHeight="1" x14ac:dyDescent="0.2">
      <c r="B1570" s="74"/>
      <c r="C1570" s="75"/>
      <c r="D1570" s="75"/>
      <c r="E1570" s="76"/>
      <c r="F1570" s="88"/>
      <c r="G1570" s="77"/>
      <c r="H1570" s="75"/>
      <c r="I1570" s="78"/>
      <c r="J1570" s="557"/>
      <c r="K1570" s="558"/>
      <c r="L1570" s="558"/>
      <c r="M1570" s="558"/>
      <c r="N1570" s="559"/>
    </row>
    <row r="1571" spans="2:14" ht="12.95" customHeight="1" x14ac:dyDescent="0.2">
      <c r="B1571" s="74"/>
      <c r="C1571" s="75"/>
      <c r="D1571" s="75"/>
      <c r="E1571" s="76"/>
      <c r="F1571" s="88"/>
      <c r="G1571" s="77"/>
      <c r="H1571" s="75"/>
      <c r="I1571" s="78"/>
      <c r="J1571" s="557"/>
      <c r="K1571" s="558"/>
      <c r="L1571" s="558"/>
      <c r="M1571" s="558"/>
      <c r="N1571" s="559"/>
    </row>
    <row r="1572" spans="2:14" ht="12.95" customHeight="1" x14ac:dyDescent="0.2">
      <c r="B1572" s="74"/>
      <c r="C1572" s="75"/>
      <c r="D1572" s="75"/>
      <c r="E1572" s="76"/>
      <c r="F1572" s="88"/>
      <c r="G1572" s="77"/>
      <c r="H1572" s="75"/>
      <c r="I1572" s="78"/>
      <c r="J1572" s="557"/>
      <c r="K1572" s="558"/>
      <c r="L1572" s="558"/>
      <c r="M1572" s="558"/>
      <c r="N1572" s="559"/>
    </row>
    <row r="1573" spans="2:14" ht="12.95" customHeight="1" x14ac:dyDescent="0.2">
      <c r="B1573" s="74"/>
      <c r="C1573" s="75"/>
      <c r="D1573" s="75"/>
      <c r="E1573" s="76"/>
      <c r="F1573" s="88"/>
      <c r="G1573" s="77"/>
      <c r="H1573" s="75"/>
      <c r="I1573" s="78"/>
      <c r="J1573" s="557"/>
      <c r="K1573" s="558"/>
      <c r="L1573" s="558"/>
      <c r="M1573" s="558"/>
      <c r="N1573" s="559"/>
    </row>
    <row r="1574" spans="2:14" ht="12.95" customHeight="1" x14ac:dyDescent="0.2">
      <c r="B1574" s="74"/>
      <c r="C1574" s="75"/>
      <c r="D1574" s="75"/>
      <c r="E1574" s="76"/>
      <c r="F1574" s="88"/>
      <c r="G1574" s="77"/>
      <c r="H1574" s="75"/>
      <c r="I1574" s="78"/>
      <c r="J1574" s="557"/>
      <c r="K1574" s="558"/>
      <c r="L1574" s="558"/>
      <c r="M1574" s="558"/>
      <c r="N1574" s="559"/>
    </row>
    <row r="1575" spans="2:14" ht="12.95" customHeight="1" x14ac:dyDescent="0.2">
      <c r="B1575" s="74"/>
      <c r="C1575" s="75"/>
      <c r="D1575" s="75"/>
      <c r="E1575" s="76"/>
      <c r="F1575" s="88"/>
      <c r="G1575" s="77"/>
      <c r="H1575" s="75"/>
      <c r="I1575" s="78"/>
      <c r="J1575" s="557"/>
      <c r="K1575" s="558"/>
      <c r="L1575" s="558"/>
      <c r="M1575" s="558"/>
      <c r="N1575" s="559"/>
    </row>
    <row r="1576" spans="2:14" ht="12.95" customHeight="1" x14ac:dyDescent="0.2">
      <c r="B1576" s="74"/>
      <c r="C1576" s="75"/>
      <c r="D1576" s="75"/>
      <c r="E1576" s="76"/>
      <c r="F1576" s="88"/>
      <c r="G1576" s="77"/>
      <c r="H1576" s="75"/>
      <c r="I1576" s="78"/>
      <c r="J1576" s="557"/>
      <c r="K1576" s="558"/>
      <c r="L1576" s="558"/>
      <c r="M1576" s="558"/>
      <c r="N1576" s="559"/>
    </row>
    <row r="1577" spans="2:14" ht="12.95" customHeight="1" x14ac:dyDescent="0.2">
      <c r="B1577" s="74"/>
      <c r="C1577" s="75"/>
      <c r="D1577" s="75"/>
      <c r="E1577" s="76"/>
      <c r="F1577" s="88"/>
      <c r="G1577" s="77"/>
      <c r="H1577" s="75"/>
      <c r="I1577" s="78"/>
      <c r="J1577" s="557"/>
      <c r="K1577" s="558"/>
      <c r="L1577" s="558"/>
      <c r="M1577" s="558"/>
      <c r="N1577" s="559"/>
    </row>
    <row r="1578" spans="2:14" ht="12.95" customHeight="1" x14ac:dyDescent="0.2">
      <c r="B1578" s="74"/>
      <c r="C1578" s="75"/>
      <c r="D1578" s="75"/>
      <c r="E1578" s="76"/>
      <c r="F1578" s="88"/>
      <c r="G1578" s="77"/>
      <c r="H1578" s="75"/>
      <c r="I1578" s="78"/>
      <c r="J1578" s="557"/>
      <c r="K1578" s="558"/>
      <c r="L1578" s="558"/>
      <c r="M1578" s="558"/>
      <c r="N1578" s="559"/>
    </row>
    <row r="1579" spans="2:14" ht="12.95" customHeight="1" x14ac:dyDescent="0.2">
      <c r="B1579" s="74"/>
      <c r="C1579" s="75"/>
      <c r="D1579" s="75"/>
      <c r="E1579" s="76"/>
      <c r="F1579" s="88"/>
      <c r="G1579" s="77"/>
      <c r="H1579" s="75"/>
      <c r="I1579" s="78"/>
      <c r="J1579" s="557"/>
      <c r="K1579" s="558"/>
      <c r="L1579" s="558"/>
      <c r="M1579" s="558"/>
      <c r="N1579" s="559"/>
    </row>
    <row r="1580" spans="2:14" ht="12.95" customHeight="1" x14ac:dyDescent="0.2">
      <c r="B1580" s="74"/>
      <c r="C1580" s="75"/>
      <c r="D1580" s="75"/>
      <c r="E1580" s="76"/>
      <c r="F1580" s="88"/>
      <c r="G1580" s="77"/>
      <c r="H1580" s="75"/>
      <c r="I1580" s="78"/>
      <c r="J1580" s="557"/>
      <c r="K1580" s="558"/>
      <c r="L1580" s="558"/>
      <c r="M1580" s="558"/>
      <c r="N1580" s="559"/>
    </row>
    <row r="1581" spans="2:14" ht="12.95" customHeight="1" x14ac:dyDescent="0.2">
      <c r="B1581" s="74"/>
      <c r="C1581" s="75"/>
      <c r="D1581" s="75"/>
      <c r="E1581" s="76"/>
      <c r="F1581" s="88"/>
      <c r="G1581" s="77"/>
      <c r="H1581" s="75"/>
      <c r="I1581" s="78"/>
      <c r="J1581" s="557"/>
      <c r="K1581" s="558"/>
      <c r="L1581" s="558"/>
      <c r="M1581" s="558"/>
      <c r="N1581" s="559"/>
    </row>
    <row r="1582" spans="2:14" ht="12.95" customHeight="1" x14ac:dyDescent="0.2">
      <c r="B1582" s="74"/>
      <c r="C1582" s="75"/>
      <c r="D1582" s="75"/>
      <c r="E1582" s="76"/>
      <c r="F1582" s="88"/>
      <c r="G1582" s="77"/>
      <c r="H1582" s="75"/>
      <c r="I1582" s="78"/>
      <c r="J1582" s="557"/>
      <c r="K1582" s="558"/>
      <c r="L1582" s="558"/>
      <c r="M1582" s="558"/>
      <c r="N1582" s="559"/>
    </row>
    <row r="1583" spans="2:14" ht="12.95" customHeight="1" x14ac:dyDescent="0.2">
      <c r="B1583" s="74"/>
      <c r="C1583" s="75"/>
      <c r="D1583" s="75"/>
      <c r="E1583" s="76"/>
      <c r="F1583" s="88"/>
      <c r="G1583" s="77"/>
      <c r="H1583" s="75"/>
      <c r="I1583" s="78"/>
      <c r="J1583" s="557"/>
      <c r="K1583" s="558"/>
      <c r="L1583" s="558"/>
      <c r="M1583" s="558"/>
      <c r="N1583" s="559"/>
    </row>
    <row r="1584" spans="2:14" ht="12.95" customHeight="1" x14ac:dyDescent="0.2">
      <c r="B1584" s="74"/>
      <c r="C1584" s="75"/>
      <c r="D1584" s="75"/>
      <c r="E1584" s="76"/>
      <c r="F1584" s="88"/>
      <c r="G1584" s="77"/>
      <c r="H1584" s="75"/>
      <c r="I1584" s="78"/>
      <c r="J1584" s="557"/>
      <c r="K1584" s="558"/>
      <c r="L1584" s="558"/>
      <c r="M1584" s="558"/>
      <c r="N1584" s="559"/>
    </row>
    <row r="1585" spans="2:14" ht="12.95" customHeight="1" x14ac:dyDescent="0.2">
      <c r="B1585" s="74"/>
      <c r="C1585" s="75"/>
      <c r="D1585" s="75"/>
      <c r="E1585" s="76"/>
      <c r="F1585" s="88"/>
      <c r="G1585" s="77"/>
      <c r="H1585" s="75"/>
      <c r="I1585" s="78"/>
      <c r="J1585" s="557"/>
      <c r="K1585" s="558"/>
      <c r="L1585" s="558"/>
      <c r="M1585" s="558"/>
      <c r="N1585" s="559"/>
    </row>
    <row r="1586" spans="2:14" ht="12.95" customHeight="1" x14ac:dyDescent="0.2">
      <c r="B1586" s="74"/>
      <c r="C1586" s="75"/>
      <c r="D1586" s="75"/>
      <c r="E1586" s="76"/>
      <c r="F1586" s="88"/>
      <c r="G1586" s="77"/>
      <c r="H1586" s="75"/>
      <c r="I1586" s="78"/>
      <c r="J1586" s="557"/>
      <c r="K1586" s="558"/>
      <c r="L1586" s="558"/>
      <c r="M1586" s="558"/>
      <c r="N1586" s="559"/>
    </row>
    <row r="1587" spans="2:14" ht="12.95" customHeight="1" x14ac:dyDescent="0.2">
      <c r="B1587" s="74"/>
      <c r="C1587" s="75"/>
      <c r="D1587" s="75"/>
      <c r="E1587" s="76"/>
      <c r="F1587" s="88"/>
      <c r="G1587" s="77"/>
      <c r="H1587" s="75"/>
      <c r="I1587" s="78"/>
      <c r="J1587" s="557"/>
      <c r="K1587" s="558"/>
      <c r="L1587" s="558"/>
      <c r="M1587" s="558"/>
      <c r="N1587" s="559"/>
    </row>
    <row r="1588" spans="2:14" ht="12.95" customHeight="1" x14ac:dyDescent="0.2">
      <c r="B1588" s="74"/>
      <c r="C1588" s="75"/>
      <c r="D1588" s="75"/>
      <c r="E1588" s="76"/>
      <c r="F1588" s="88"/>
      <c r="G1588" s="77"/>
      <c r="H1588" s="75"/>
      <c r="I1588" s="78"/>
      <c r="J1588" s="557"/>
      <c r="K1588" s="558"/>
      <c r="L1588" s="558"/>
      <c r="M1588" s="558"/>
      <c r="N1588" s="559"/>
    </row>
    <row r="1589" spans="2:14" ht="12.95" customHeight="1" x14ac:dyDescent="0.2">
      <c r="B1589" s="74"/>
      <c r="C1589" s="75"/>
      <c r="D1589" s="75"/>
      <c r="E1589" s="76"/>
      <c r="F1589" s="88"/>
      <c r="G1589" s="77"/>
      <c r="H1589" s="75"/>
      <c r="I1589" s="78"/>
      <c r="J1589" s="557"/>
      <c r="K1589" s="558"/>
      <c r="L1589" s="558"/>
      <c r="M1589" s="558"/>
      <c r="N1589" s="559"/>
    </row>
    <row r="1590" spans="2:14" ht="12.95" customHeight="1" x14ac:dyDescent="0.2">
      <c r="B1590" s="74"/>
      <c r="C1590" s="75"/>
      <c r="D1590" s="75"/>
      <c r="E1590" s="76"/>
      <c r="F1590" s="88"/>
      <c r="G1590" s="77"/>
      <c r="H1590" s="75"/>
      <c r="I1590" s="78"/>
      <c r="J1590" s="557"/>
      <c r="K1590" s="558"/>
      <c r="L1590" s="558"/>
      <c r="M1590" s="558"/>
      <c r="N1590" s="559"/>
    </row>
    <row r="1591" spans="2:14" ht="12.95" customHeight="1" x14ac:dyDescent="0.2">
      <c r="B1591" s="74"/>
      <c r="C1591" s="75"/>
      <c r="D1591" s="75"/>
      <c r="E1591" s="76"/>
      <c r="F1591" s="88"/>
      <c r="G1591" s="77"/>
      <c r="H1591" s="75"/>
      <c r="I1591" s="78"/>
      <c r="J1591" s="557"/>
      <c r="K1591" s="558"/>
      <c r="L1591" s="558"/>
      <c r="M1591" s="558"/>
      <c r="N1591" s="559"/>
    </row>
    <row r="1592" spans="2:14" ht="12.95" customHeight="1" x14ac:dyDescent="0.2">
      <c r="B1592" s="74"/>
      <c r="C1592" s="75"/>
      <c r="D1592" s="75"/>
      <c r="E1592" s="76"/>
      <c r="F1592" s="88"/>
      <c r="G1592" s="77"/>
      <c r="H1592" s="75"/>
      <c r="I1592" s="78"/>
      <c r="J1592" s="557"/>
      <c r="K1592" s="558"/>
      <c r="L1592" s="558"/>
      <c r="M1592" s="558"/>
      <c r="N1592" s="559"/>
    </row>
    <row r="1593" spans="2:14" ht="12.95" customHeight="1" x14ac:dyDescent="0.2">
      <c r="B1593" s="74"/>
      <c r="C1593" s="75"/>
      <c r="D1593" s="75"/>
      <c r="E1593" s="76"/>
      <c r="F1593" s="88"/>
      <c r="G1593" s="77"/>
      <c r="H1593" s="75"/>
      <c r="I1593" s="78"/>
      <c r="J1593" s="557"/>
      <c r="K1593" s="558"/>
      <c r="L1593" s="558"/>
      <c r="M1593" s="558"/>
      <c r="N1593" s="559"/>
    </row>
    <row r="1594" spans="2:14" ht="12.95" customHeight="1" x14ac:dyDescent="0.2">
      <c r="B1594" s="74"/>
      <c r="C1594" s="75"/>
      <c r="D1594" s="75"/>
      <c r="E1594" s="76"/>
      <c r="F1594" s="88"/>
      <c r="G1594" s="77"/>
      <c r="H1594" s="75"/>
      <c r="I1594" s="78"/>
      <c r="J1594" s="557"/>
      <c r="K1594" s="558"/>
      <c r="L1594" s="558"/>
      <c r="M1594" s="558"/>
      <c r="N1594" s="559"/>
    </row>
    <row r="1595" spans="2:14" ht="12.95" customHeight="1" x14ac:dyDescent="0.2">
      <c r="B1595" s="74"/>
      <c r="C1595" s="75"/>
      <c r="D1595" s="75"/>
      <c r="E1595" s="76"/>
      <c r="F1595" s="88"/>
      <c r="G1595" s="77"/>
      <c r="H1595" s="75"/>
      <c r="I1595" s="78"/>
      <c r="J1595" s="557"/>
      <c r="K1595" s="558"/>
      <c r="L1595" s="558"/>
      <c r="M1595" s="558"/>
      <c r="N1595" s="559"/>
    </row>
    <row r="1596" spans="2:14" ht="12.95" customHeight="1" x14ac:dyDescent="0.2">
      <c r="B1596" s="74"/>
      <c r="C1596" s="75"/>
      <c r="D1596" s="75"/>
      <c r="E1596" s="76"/>
      <c r="F1596" s="88"/>
      <c r="G1596" s="77"/>
      <c r="H1596" s="75"/>
      <c r="I1596" s="78"/>
      <c r="J1596" s="557"/>
      <c r="K1596" s="558"/>
      <c r="L1596" s="558"/>
      <c r="M1596" s="558"/>
      <c r="N1596" s="559"/>
    </row>
    <row r="1597" spans="2:14" ht="12.95" customHeight="1" x14ac:dyDescent="0.2">
      <c r="B1597" s="74"/>
      <c r="C1597" s="75"/>
      <c r="D1597" s="75"/>
      <c r="E1597" s="76"/>
      <c r="F1597" s="88"/>
      <c r="G1597" s="77"/>
      <c r="H1597" s="75"/>
      <c r="I1597" s="78"/>
      <c r="J1597" s="557"/>
      <c r="K1597" s="558"/>
      <c r="L1597" s="558"/>
      <c r="M1597" s="558"/>
      <c r="N1597" s="559"/>
    </row>
    <row r="1598" spans="2:14" ht="12.95" customHeight="1" x14ac:dyDescent="0.2">
      <c r="B1598" s="74"/>
      <c r="C1598" s="75"/>
      <c r="D1598" s="75"/>
      <c r="E1598" s="76"/>
      <c r="F1598" s="88"/>
      <c r="G1598" s="77"/>
      <c r="H1598" s="75"/>
      <c r="I1598" s="78"/>
      <c r="J1598" s="557"/>
      <c r="K1598" s="558"/>
      <c r="L1598" s="558"/>
      <c r="M1598" s="558"/>
      <c r="N1598" s="559"/>
    </row>
    <row r="1599" spans="2:14" ht="12.95" customHeight="1" x14ac:dyDescent="0.2">
      <c r="B1599" s="74"/>
      <c r="C1599" s="75"/>
      <c r="D1599" s="75"/>
      <c r="E1599" s="76"/>
      <c r="F1599" s="88"/>
      <c r="G1599" s="77"/>
      <c r="H1599" s="75"/>
      <c r="I1599" s="78"/>
      <c r="J1599" s="557"/>
      <c r="K1599" s="558"/>
      <c r="L1599" s="558"/>
      <c r="M1599" s="558"/>
      <c r="N1599" s="559"/>
    </row>
    <row r="1600" spans="2:14" ht="12.95" customHeight="1" x14ac:dyDescent="0.2">
      <c r="B1600" s="74"/>
      <c r="C1600" s="75"/>
      <c r="D1600" s="75"/>
      <c r="E1600" s="76"/>
      <c r="F1600" s="88"/>
      <c r="G1600" s="77"/>
      <c r="H1600" s="75"/>
      <c r="I1600" s="78"/>
      <c r="J1600" s="557"/>
      <c r="K1600" s="558"/>
      <c r="L1600" s="558"/>
      <c r="M1600" s="558"/>
      <c r="N1600" s="559"/>
    </row>
    <row r="1601" spans="2:14" ht="12.95" customHeight="1" x14ac:dyDescent="0.2">
      <c r="B1601" s="74"/>
      <c r="C1601" s="75"/>
      <c r="D1601" s="75"/>
      <c r="E1601" s="76"/>
      <c r="F1601" s="88"/>
      <c r="G1601" s="77"/>
      <c r="H1601" s="75"/>
      <c r="I1601" s="78"/>
      <c r="J1601" s="557"/>
      <c r="K1601" s="558"/>
      <c r="L1601" s="558"/>
      <c r="M1601" s="558"/>
      <c r="N1601" s="559"/>
    </row>
    <row r="1602" spans="2:14" ht="12.95" customHeight="1" x14ac:dyDescent="0.2">
      <c r="B1602" s="74"/>
      <c r="C1602" s="75"/>
      <c r="D1602" s="75"/>
      <c r="E1602" s="76"/>
      <c r="F1602" s="88"/>
      <c r="G1602" s="77"/>
      <c r="H1602" s="75"/>
      <c r="I1602" s="78"/>
      <c r="J1602" s="557"/>
      <c r="K1602" s="558"/>
      <c r="L1602" s="558"/>
      <c r="M1602" s="558"/>
      <c r="N1602" s="559"/>
    </row>
    <row r="1603" spans="2:14" ht="12.95" customHeight="1" x14ac:dyDescent="0.2">
      <c r="B1603" s="74"/>
      <c r="C1603" s="75"/>
      <c r="D1603" s="75"/>
      <c r="E1603" s="76"/>
      <c r="F1603" s="88"/>
      <c r="G1603" s="77"/>
      <c r="H1603" s="75"/>
      <c r="I1603" s="78"/>
      <c r="J1603" s="557"/>
      <c r="K1603" s="558"/>
      <c r="L1603" s="558"/>
      <c r="M1603" s="558"/>
      <c r="N1603" s="559"/>
    </row>
    <row r="1604" spans="2:14" ht="12.95" customHeight="1" x14ac:dyDescent="0.2">
      <c r="B1604" s="74"/>
      <c r="C1604" s="75"/>
      <c r="D1604" s="75"/>
      <c r="E1604" s="76"/>
      <c r="F1604" s="88"/>
      <c r="G1604" s="77"/>
      <c r="H1604" s="75"/>
      <c r="I1604" s="78"/>
      <c r="J1604" s="557"/>
      <c r="K1604" s="558"/>
      <c r="L1604" s="558"/>
      <c r="M1604" s="558"/>
      <c r="N1604" s="559"/>
    </row>
    <row r="1605" spans="2:14" ht="12.95" customHeight="1" x14ac:dyDescent="0.2">
      <c r="B1605" s="74"/>
      <c r="C1605" s="75"/>
      <c r="D1605" s="75"/>
      <c r="E1605" s="76"/>
      <c r="F1605" s="88"/>
      <c r="G1605" s="77"/>
      <c r="H1605" s="75"/>
      <c r="I1605" s="78"/>
      <c r="J1605" s="557"/>
      <c r="K1605" s="558"/>
      <c r="L1605" s="558"/>
      <c r="M1605" s="558"/>
      <c r="N1605" s="559"/>
    </row>
    <row r="1606" spans="2:14" ht="12.95" customHeight="1" x14ac:dyDescent="0.2">
      <c r="B1606" s="74"/>
      <c r="C1606" s="75"/>
      <c r="D1606" s="75"/>
      <c r="E1606" s="76"/>
      <c r="F1606" s="88"/>
      <c r="G1606" s="77"/>
      <c r="H1606" s="75"/>
      <c r="I1606" s="78"/>
      <c r="J1606" s="557"/>
      <c r="K1606" s="558"/>
      <c r="L1606" s="558"/>
      <c r="M1606" s="558"/>
      <c r="N1606" s="559"/>
    </row>
    <row r="1607" spans="2:14" ht="12.95" customHeight="1" x14ac:dyDescent="0.2">
      <c r="B1607" s="74"/>
      <c r="C1607" s="75"/>
      <c r="D1607" s="75"/>
      <c r="E1607" s="76"/>
      <c r="F1607" s="88"/>
      <c r="G1607" s="77"/>
      <c r="H1607" s="75"/>
      <c r="I1607" s="78"/>
      <c r="J1607" s="557"/>
      <c r="K1607" s="558"/>
      <c r="L1607" s="558"/>
      <c r="M1607" s="558"/>
      <c r="N1607" s="559"/>
    </row>
    <row r="1608" spans="2:14" ht="12.95" customHeight="1" x14ac:dyDescent="0.2">
      <c r="B1608" s="74"/>
      <c r="C1608" s="75"/>
      <c r="D1608" s="75"/>
      <c r="E1608" s="76"/>
      <c r="F1608" s="88"/>
      <c r="G1608" s="77"/>
      <c r="H1608" s="75"/>
      <c r="I1608" s="78"/>
      <c r="J1608" s="557"/>
      <c r="K1608" s="558"/>
      <c r="L1608" s="558"/>
      <c r="M1608" s="558"/>
      <c r="N1608" s="559"/>
    </row>
    <row r="1609" spans="2:14" ht="12.95" customHeight="1" x14ac:dyDescent="0.2">
      <c r="B1609" s="74"/>
      <c r="C1609" s="75"/>
      <c r="D1609" s="75"/>
      <c r="E1609" s="76"/>
      <c r="F1609" s="88"/>
      <c r="G1609" s="77"/>
      <c r="H1609" s="75"/>
      <c r="I1609" s="78"/>
      <c r="J1609" s="557"/>
      <c r="K1609" s="558"/>
      <c r="L1609" s="558"/>
      <c r="M1609" s="558"/>
      <c r="N1609" s="559"/>
    </row>
    <row r="1610" spans="2:14" ht="12.95" customHeight="1" x14ac:dyDescent="0.2">
      <c r="B1610" s="74"/>
      <c r="C1610" s="75"/>
      <c r="D1610" s="75"/>
      <c r="E1610" s="76"/>
      <c r="F1610" s="88"/>
      <c r="G1610" s="77"/>
      <c r="H1610" s="75"/>
      <c r="I1610" s="78"/>
      <c r="J1610" s="557"/>
      <c r="K1610" s="558"/>
      <c r="L1610" s="558"/>
      <c r="M1610" s="558"/>
      <c r="N1610" s="559"/>
    </row>
    <row r="1611" spans="2:14" ht="12.95" customHeight="1" x14ac:dyDescent="0.2">
      <c r="B1611" s="74"/>
      <c r="C1611" s="75"/>
      <c r="D1611" s="75"/>
      <c r="E1611" s="76"/>
      <c r="F1611" s="88"/>
      <c r="G1611" s="77"/>
      <c r="H1611" s="75"/>
      <c r="I1611" s="78"/>
      <c r="J1611" s="557"/>
      <c r="K1611" s="558"/>
      <c r="L1611" s="558"/>
      <c r="M1611" s="558"/>
      <c r="N1611" s="559"/>
    </row>
    <row r="1612" spans="2:14" ht="12.95" customHeight="1" x14ac:dyDescent="0.2">
      <c r="B1612" s="74"/>
      <c r="C1612" s="75"/>
      <c r="D1612" s="75"/>
      <c r="E1612" s="76"/>
      <c r="F1612" s="88"/>
      <c r="G1612" s="77"/>
      <c r="H1612" s="75"/>
      <c r="I1612" s="78"/>
      <c r="J1612" s="557"/>
      <c r="K1612" s="558"/>
      <c r="L1612" s="558"/>
      <c r="M1612" s="558"/>
      <c r="N1612" s="559"/>
    </row>
    <row r="1613" spans="2:14" ht="12.95" customHeight="1" x14ac:dyDescent="0.2">
      <c r="B1613" s="74"/>
      <c r="C1613" s="75"/>
      <c r="D1613" s="75"/>
      <c r="E1613" s="76"/>
      <c r="F1613" s="88"/>
      <c r="G1613" s="77"/>
      <c r="H1613" s="75"/>
      <c r="I1613" s="78"/>
      <c r="J1613" s="557"/>
      <c r="K1613" s="558"/>
      <c r="L1613" s="558"/>
      <c r="M1613" s="558"/>
      <c r="N1613" s="559"/>
    </row>
    <row r="1614" spans="2:14" ht="12.95" customHeight="1" x14ac:dyDescent="0.2">
      <c r="B1614" s="74"/>
      <c r="C1614" s="75"/>
      <c r="D1614" s="75"/>
      <c r="E1614" s="76"/>
      <c r="F1614" s="88"/>
      <c r="G1614" s="77"/>
      <c r="H1614" s="75"/>
      <c r="I1614" s="78"/>
      <c r="J1614" s="557"/>
      <c r="K1614" s="558"/>
      <c r="L1614" s="558"/>
      <c r="M1614" s="558"/>
      <c r="N1614" s="559"/>
    </row>
    <row r="1615" spans="2:14" ht="12.95" customHeight="1" x14ac:dyDescent="0.2">
      <c r="B1615" s="74"/>
      <c r="C1615" s="75"/>
      <c r="D1615" s="75"/>
      <c r="E1615" s="76"/>
      <c r="F1615" s="88"/>
      <c r="G1615" s="77"/>
      <c r="H1615" s="75"/>
      <c r="I1615" s="78"/>
      <c r="J1615" s="557"/>
      <c r="K1615" s="558"/>
      <c r="L1615" s="558"/>
      <c r="M1615" s="558"/>
      <c r="N1615" s="559"/>
    </row>
    <row r="1616" spans="2:14" ht="12.95" customHeight="1" x14ac:dyDescent="0.2">
      <c r="B1616" s="74"/>
      <c r="C1616" s="75"/>
      <c r="D1616" s="75"/>
      <c r="E1616" s="76"/>
      <c r="F1616" s="88"/>
      <c r="G1616" s="77"/>
      <c r="H1616" s="75"/>
      <c r="I1616" s="78"/>
      <c r="J1616" s="557"/>
      <c r="K1616" s="558"/>
      <c r="L1616" s="558"/>
      <c r="M1616" s="558"/>
      <c r="N1616" s="559"/>
    </row>
    <row r="1617" spans="2:14" ht="12.95" customHeight="1" x14ac:dyDescent="0.2">
      <c r="B1617" s="74"/>
      <c r="C1617" s="75"/>
      <c r="D1617" s="75"/>
      <c r="E1617" s="76"/>
      <c r="F1617" s="88"/>
      <c r="G1617" s="77"/>
      <c r="H1617" s="75"/>
      <c r="I1617" s="78"/>
      <c r="J1617" s="557"/>
      <c r="K1617" s="558"/>
      <c r="L1617" s="558"/>
      <c r="M1617" s="558"/>
      <c r="N1617" s="559"/>
    </row>
    <row r="1618" spans="2:14" ht="12.95" customHeight="1" x14ac:dyDescent="0.2">
      <c r="B1618" s="74"/>
      <c r="C1618" s="75"/>
      <c r="D1618" s="75"/>
      <c r="E1618" s="76"/>
      <c r="F1618" s="88"/>
      <c r="G1618" s="77"/>
      <c r="H1618" s="75"/>
      <c r="I1618" s="78"/>
      <c r="J1618" s="557"/>
      <c r="K1618" s="558"/>
      <c r="L1618" s="558"/>
      <c r="M1618" s="558"/>
      <c r="N1618" s="559"/>
    </row>
    <row r="1619" spans="2:14" ht="12.95" customHeight="1" x14ac:dyDescent="0.2">
      <c r="B1619" s="74"/>
      <c r="C1619" s="75"/>
      <c r="D1619" s="75"/>
      <c r="E1619" s="76"/>
      <c r="F1619" s="88"/>
      <c r="G1619" s="77"/>
      <c r="H1619" s="75"/>
      <c r="I1619" s="78"/>
      <c r="J1619" s="557"/>
      <c r="K1619" s="558"/>
      <c r="L1619" s="558"/>
      <c r="M1619" s="558"/>
      <c r="N1619" s="559"/>
    </row>
    <row r="1620" spans="2:14" ht="12.95" customHeight="1" x14ac:dyDescent="0.2">
      <c r="B1620" s="74"/>
      <c r="C1620" s="75"/>
      <c r="D1620" s="75"/>
      <c r="E1620" s="76"/>
      <c r="F1620" s="88"/>
      <c r="G1620" s="77"/>
      <c r="H1620" s="75"/>
      <c r="I1620" s="78"/>
      <c r="J1620" s="557"/>
      <c r="K1620" s="558"/>
      <c r="L1620" s="558"/>
      <c r="M1620" s="558"/>
      <c r="N1620" s="559"/>
    </row>
    <row r="1621" spans="2:14" ht="12.95" customHeight="1" x14ac:dyDescent="0.2">
      <c r="B1621" s="74"/>
      <c r="C1621" s="75"/>
      <c r="D1621" s="75"/>
      <c r="E1621" s="76"/>
      <c r="F1621" s="88"/>
      <c r="G1621" s="77"/>
      <c r="H1621" s="75"/>
      <c r="I1621" s="78"/>
      <c r="J1621" s="557"/>
      <c r="K1621" s="558"/>
      <c r="L1621" s="558"/>
      <c r="M1621" s="558"/>
      <c r="N1621" s="559"/>
    </row>
    <row r="1622" spans="2:14" ht="12.95" customHeight="1" x14ac:dyDescent="0.2">
      <c r="B1622" s="74"/>
      <c r="C1622" s="75"/>
      <c r="D1622" s="75"/>
      <c r="E1622" s="76"/>
      <c r="F1622" s="88"/>
      <c r="G1622" s="77"/>
      <c r="H1622" s="75"/>
      <c r="I1622" s="78"/>
      <c r="J1622" s="557"/>
      <c r="K1622" s="558"/>
      <c r="L1622" s="558"/>
      <c r="M1622" s="558"/>
      <c r="N1622" s="559"/>
    </row>
    <row r="1623" spans="2:14" ht="12.95" customHeight="1" x14ac:dyDescent="0.2">
      <c r="B1623" s="74"/>
      <c r="C1623" s="75"/>
      <c r="D1623" s="75"/>
      <c r="E1623" s="76"/>
      <c r="F1623" s="88"/>
      <c r="G1623" s="77"/>
      <c r="H1623" s="75"/>
      <c r="I1623" s="78"/>
      <c r="J1623" s="557"/>
      <c r="K1623" s="558"/>
      <c r="L1623" s="558"/>
      <c r="M1623" s="558"/>
      <c r="N1623" s="559"/>
    </row>
    <row r="1624" spans="2:14" ht="12.95" customHeight="1" x14ac:dyDescent="0.2">
      <c r="B1624" s="74"/>
      <c r="C1624" s="75"/>
      <c r="D1624" s="75"/>
      <c r="E1624" s="76"/>
      <c r="F1624" s="88"/>
      <c r="G1624" s="77"/>
      <c r="H1624" s="75"/>
      <c r="I1624" s="78"/>
      <c r="J1624" s="557"/>
      <c r="K1624" s="558"/>
      <c r="L1624" s="558"/>
      <c r="M1624" s="558"/>
      <c r="N1624" s="559"/>
    </row>
    <row r="1625" spans="2:14" ht="12.95" customHeight="1" x14ac:dyDescent="0.2">
      <c r="B1625" s="74"/>
      <c r="C1625" s="75"/>
      <c r="D1625" s="75"/>
      <c r="E1625" s="76"/>
      <c r="F1625" s="88"/>
      <c r="G1625" s="77"/>
      <c r="H1625" s="75"/>
      <c r="I1625" s="78"/>
      <c r="J1625" s="557"/>
      <c r="K1625" s="558"/>
      <c r="L1625" s="558"/>
      <c r="M1625" s="558"/>
      <c r="N1625" s="559"/>
    </row>
    <row r="1626" spans="2:14" ht="12.95" customHeight="1" x14ac:dyDescent="0.2">
      <c r="B1626" s="74"/>
      <c r="C1626" s="75"/>
      <c r="D1626" s="75"/>
      <c r="E1626" s="76"/>
      <c r="F1626" s="88"/>
      <c r="G1626" s="77"/>
      <c r="H1626" s="75"/>
      <c r="I1626" s="78"/>
      <c r="J1626" s="557"/>
      <c r="K1626" s="558"/>
      <c r="L1626" s="558"/>
      <c r="M1626" s="558"/>
      <c r="N1626" s="559"/>
    </row>
    <row r="1627" spans="2:14" ht="12.95" customHeight="1" x14ac:dyDescent="0.2">
      <c r="B1627" s="74"/>
      <c r="C1627" s="75"/>
      <c r="D1627" s="75"/>
      <c r="E1627" s="76"/>
      <c r="F1627" s="88"/>
      <c r="G1627" s="77"/>
      <c r="H1627" s="75"/>
      <c r="I1627" s="78"/>
      <c r="J1627" s="557"/>
      <c r="K1627" s="558"/>
      <c r="L1627" s="558"/>
      <c r="M1627" s="558"/>
      <c r="N1627" s="559"/>
    </row>
    <row r="1628" spans="2:14" ht="12.95" customHeight="1" x14ac:dyDescent="0.2">
      <c r="B1628" s="74"/>
      <c r="C1628" s="75"/>
      <c r="D1628" s="75"/>
      <c r="E1628" s="76"/>
      <c r="F1628" s="88"/>
      <c r="G1628" s="77"/>
      <c r="H1628" s="75"/>
      <c r="I1628" s="78"/>
      <c r="J1628" s="557"/>
      <c r="K1628" s="558"/>
      <c r="L1628" s="558"/>
      <c r="M1628" s="558"/>
      <c r="N1628" s="559"/>
    </row>
    <row r="1629" spans="2:14" ht="12.95" customHeight="1" x14ac:dyDescent="0.2">
      <c r="B1629" s="74"/>
      <c r="C1629" s="75"/>
      <c r="D1629" s="75"/>
      <c r="E1629" s="76"/>
      <c r="F1629" s="88"/>
      <c r="G1629" s="77"/>
      <c r="H1629" s="75"/>
      <c r="I1629" s="78"/>
      <c r="J1629" s="557"/>
      <c r="K1629" s="558"/>
      <c r="L1629" s="558"/>
      <c r="M1629" s="558"/>
      <c r="N1629" s="559"/>
    </row>
    <row r="1630" spans="2:14" ht="12.95" customHeight="1" x14ac:dyDescent="0.2">
      <c r="B1630" s="74"/>
      <c r="C1630" s="75"/>
      <c r="D1630" s="75"/>
      <c r="E1630" s="76"/>
      <c r="F1630" s="88"/>
      <c r="G1630" s="77"/>
      <c r="H1630" s="75"/>
      <c r="I1630" s="78"/>
      <c r="J1630" s="557"/>
      <c r="K1630" s="558"/>
      <c r="L1630" s="558"/>
      <c r="M1630" s="558"/>
      <c r="N1630" s="559"/>
    </row>
    <row r="1631" spans="2:14" ht="12.95" customHeight="1" x14ac:dyDescent="0.2">
      <c r="B1631" s="74"/>
      <c r="C1631" s="75"/>
      <c r="D1631" s="75"/>
      <c r="E1631" s="76"/>
      <c r="F1631" s="88"/>
      <c r="G1631" s="77"/>
      <c r="H1631" s="75"/>
      <c r="I1631" s="78"/>
      <c r="J1631" s="557"/>
      <c r="K1631" s="558"/>
      <c r="L1631" s="558"/>
      <c r="M1631" s="558"/>
      <c r="N1631" s="559"/>
    </row>
    <row r="1632" spans="2:14" ht="12.95" customHeight="1" x14ac:dyDescent="0.2">
      <c r="B1632" s="74"/>
      <c r="C1632" s="75"/>
      <c r="D1632" s="75"/>
      <c r="E1632" s="76"/>
      <c r="F1632" s="88"/>
      <c r="G1632" s="77"/>
      <c r="H1632" s="75"/>
      <c r="I1632" s="78"/>
      <c r="J1632" s="557"/>
      <c r="K1632" s="558"/>
      <c r="L1632" s="558"/>
      <c r="M1632" s="558"/>
      <c r="N1632" s="559"/>
    </row>
    <row r="1633" spans="2:14" ht="12.95" customHeight="1" x14ac:dyDescent="0.2">
      <c r="B1633" s="74"/>
      <c r="C1633" s="75"/>
      <c r="D1633" s="75"/>
      <c r="E1633" s="76"/>
      <c r="F1633" s="88"/>
      <c r="G1633" s="77"/>
      <c r="H1633" s="75"/>
      <c r="I1633" s="78"/>
      <c r="J1633" s="557"/>
      <c r="K1633" s="558"/>
      <c r="L1633" s="558"/>
      <c r="M1633" s="558"/>
      <c r="N1633" s="559"/>
    </row>
    <row r="1634" spans="2:14" ht="12.95" customHeight="1" x14ac:dyDescent="0.2">
      <c r="B1634" s="74"/>
      <c r="C1634" s="75"/>
      <c r="D1634" s="75"/>
      <c r="E1634" s="76"/>
      <c r="F1634" s="88"/>
      <c r="G1634" s="77"/>
      <c r="H1634" s="75"/>
      <c r="I1634" s="78"/>
      <c r="J1634" s="557"/>
      <c r="K1634" s="558"/>
      <c r="L1634" s="558"/>
      <c r="M1634" s="558"/>
      <c r="N1634" s="559"/>
    </row>
    <row r="1635" spans="2:14" ht="12.95" customHeight="1" x14ac:dyDescent="0.2">
      <c r="B1635" s="74"/>
      <c r="C1635" s="75"/>
      <c r="D1635" s="75"/>
      <c r="E1635" s="76"/>
      <c r="F1635" s="88"/>
      <c r="G1635" s="77"/>
      <c r="H1635" s="75"/>
      <c r="I1635" s="78"/>
      <c r="J1635" s="557"/>
      <c r="K1635" s="558"/>
      <c r="L1635" s="558"/>
      <c r="M1635" s="558"/>
      <c r="N1635" s="559"/>
    </row>
    <row r="1636" spans="2:14" ht="12.95" customHeight="1" x14ac:dyDescent="0.2">
      <c r="B1636" s="74"/>
      <c r="C1636" s="75"/>
      <c r="D1636" s="75"/>
      <c r="E1636" s="76"/>
      <c r="F1636" s="88"/>
      <c r="G1636" s="77"/>
      <c r="H1636" s="75"/>
      <c r="I1636" s="78"/>
      <c r="J1636" s="557"/>
      <c r="K1636" s="558"/>
      <c r="L1636" s="558"/>
      <c r="M1636" s="558"/>
      <c r="N1636" s="559"/>
    </row>
    <row r="1637" spans="2:14" ht="12.95" customHeight="1" x14ac:dyDescent="0.2">
      <c r="B1637" s="74"/>
      <c r="C1637" s="75"/>
      <c r="D1637" s="75"/>
      <c r="E1637" s="76"/>
      <c r="F1637" s="88"/>
      <c r="G1637" s="77"/>
      <c r="H1637" s="75"/>
      <c r="I1637" s="78"/>
      <c r="J1637" s="557"/>
      <c r="K1637" s="558"/>
      <c r="L1637" s="558"/>
      <c r="M1637" s="558"/>
      <c r="N1637" s="559"/>
    </row>
    <row r="1638" spans="2:14" ht="12.95" customHeight="1" x14ac:dyDescent="0.2">
      <c r="B1638" s="74"/>
      <c r="C1638" s="75"/>
      <c r="D1638" s="75"/>
      <c r="E1638" s="76"/>
      <c r="F1638" s="88"/>
      <c r="G1638" s="77"/>
      <c r="H1638" s="75"/>
      <c r="I1638" s="78"/>
      <c r="J1638" s="557"/>
      <c r="K1638" s="558"/>
      <c r="L1638" s="558"/>
      <c r="M1638" s="558"/>
      <c r="N1638" s="559"/>
    </row>
    <row r="1639" spans="2:14" ht="12.95" customHeight="1" x14ac:dyDescent="0.2">
      <c r="B1639" s="74"/>
      <c r="C1639" s="75"/>
      <c r="D1639" s="75"/>
      <c r="E1639" s="76"/>
      <c r="F1639" s="88"/>
      <c r="G1639" s="77"/>
      <c r="H1639" s="75"/>
      <c r="I1639" s="78"/>
      <c r="J1639" s="557"/>
      <c r="K1639" s="558"/>
      <c r="L1639" s="558"/>
      <c r="M1639" s="558"/>
      <c r="N1639" s="559"/>
    </row>
    <row r="1640" spans="2:14" ht="12.95" customHeight="1" x14ac:dyDescent="0.2">
      <c r="B1640" s="74"/>
      <c r="C1640" s="75"/>
      <c r="D1640" s="75"/>
      <c r="E1640" s="76"/>
      <c r="F1640" s="88"/>
      <c r="G1640" s="77"/>
      <c r="H1640" s="75"/>
      <c r="I1640" s="78"/>
      <c r="J1640" s="557"/>
      <c r="K1640" s="558"/>
      <c r="L1640" s="558"/>
      <c r="M1640" s="558"/>
      <c r="N1640" s="559"/>
    </row>
    <row r="1641" spans="2:14" ht="12.95" customHeight="1" x14ac:dyDescent="0.2">
      <c r="B1641" s="74"/>
      <c r="C1641" s="75"/>
      <c r="D1641" s="75"/>
      <c r="E1641" s="76"/>
      <c r="F1641" s="88"/>
      <c r="G1641" s="77"/>
      <c r="H1641" s="75"/>
      <c r="I1641" s="78"/>
      <c r="J1641" s="557"/>
      <c r="K1641" s="558"/>
      <c r="L1641" s="558"/>
      <c r="M1641" s="558"/>
      <c r="N1641" s="559"/>
    </row>
    <row r="1642" spans="2:14" ht="12.95" customHeight="1" x14ac:dyDescent="0.2">
      <c r="B1642" s="74"/>
      <c r="C1642" s="75"/>
      <c r="D1642" s="75"/>
      <c r="E1642" s="76"/>
      <c r="F1642" s="88"/>
      <c r="G1642" s="77"/>
      <c r="H1642" s="75"/>
      <c r="I1642" s="78"/>
      <c r="J1642" s="557"/>
      <c r="K1642" s="558"/>
      <c r="L1642" s="558"/>
      <c r="M1642" s="558"/>
      <c r="N1642" s="559"/>
    </row>
    <row r="1643" spans="2:14" ht="12.95" customHeight="1" x14ac:dyDescent="0.2">
      <c r="B1643" s="74"/>
      <c r="C1643" s="75"/>
      <c r="D1643" s="75"/>
      <c r="E1643" s="76"/>
      <c r="F1643" s="88"/>
      <c r="G1643" s="77"/>
      <c r="H1643" s="75"/>
      <c r="I1643" s="78"/>
      <c r="J1643" s="557"/>
      <c r="K1643" s="558"/>
      <c r="L1643" s="558"/>
      <c r="M1643" s="558"/>
      <c r="N1643" s="559"/>
    </row>
    <row r="1644" spans="2:14" ht="12.95" customHeight="1" x14ac:dyDescent="0.2">
      <c r="B1644" s="74"/>
      <c r="C1644" s="75"/>
      <c r="D1644" s="75"/>
      <c r="E1644" s="76"/>
      <c r="F1644" s="88"/>
      <c r="G1644" s="77"/>
      <c r="H1644" s="75"/>
      <c r="I1644" s="78"/>
      <c r="J1644" s="557"/>
      <c r="K1644" s="558"/>
      <c r="L1644" s="558"/>
      <c r="M1644" s="558"/>
      <c r="N1644" s="559"/>
    </row>
    <row r="1645" spans="2:14" ht="12.95" customHeight="1" x14ac:dyDescent="0.2">
      <c r="B1645" s="74"/>
      <c r="C1645" s="75"/>
      <c r="D1645" s="75"/>
      <c r="E1645" s="76"/>
      <c r="F1645" s="88"/>
      <c r="G1645" s="77"/>
      <c r="H1645" s="75"/>
      <c r="I1645" s="78"/>
      <c r="J1645" s="557"/>
      <c r="K1645" s="558"/>
      <c r="L1645" s="558"/>
      <c r="M1645" s="558"/>
      <c r="N1645" s="559"/>
    </row>
    <row r="1646" spans="2:14" ht="12.95" customHeight="1" x14ac:dyDescent="0.2">
      <c r="B1646" s="74"/>
      <c r="C1646" s="75"/>
      <c r="D1646" s="75"/>
      <c r="E1646" s="76"/>
      <c r="F1646" s="88"/>
      <c r="G1646" s="77"/>
      <c r="H1646" s="75"/>
      <c r="I1646" s="78"/>
      <c r="J1646" s="557"/>
      <c r="K1646" s="558"/>
      <c r="L1646" s="558"/>
      <c r="M1646" s="558"/>
      <c r="N1646" s="559"/>
    </row>
    <row r="1647" spans="2:14" ht="12.95" customHeight="1" x14ac:dyDescent="0.2">
      <c r="B1647" s="74"/>
      <c r="C1647" s="75"/>
      <c r="D1647" s="75"/>
      <c r="E1647" s="76"/>
      <c r="F1647" s="88"/>
      <c r="G1647" s="77"/>
      <c r="H1647" s="75"/>
      <c r="I1647" s="78"/>
      <c r="J1647" s="557"/>
      <c r="K1647" s="558"/>
      <c r="L1647" s="558"/>
      <c r="M1647" s="558"/>
      <c r="N1647" s="559"/>
    </row>
    <row r="1648" spans="2:14" ht="12.95" customHeight="1" x14ac:dyDescent="0.2">
      <c r="B1648" s="74"/>
      <c r="C1648" s="75"/>
      <c r="D1648" s="75"/>
      <c r="E1648" s="76"/>
      <c r="F1648" s="88"/>
      <c r="G1648" s="77"/>
      <c r="H1648" s="75"/>
      <c r="I1648" s="78"/>
      <c r="J1648" s="557"/>
      <c r="K1648" s="558"/>
      <c r="L1648" s="558"/>
      <c r="M1648" s="558"/>
      <c r="N1648" s="559"/>
    </row>
    <row r="1649" spans="2:14" ht="12.95" customHeight="1" x14ac:dyDescent="0.2">
      <c r="B1649" s="74"/>
      <c r="C1649" s="75"/>
      <c r="D1649" s="75"/>
      <c r="E1649" s="76"/>
      <c r="F1649" s="88"/>
      <c r="G1649" s="77"/>
      <c r="H1649" s="75"/>
      <c r="I1649" s="78"/>
      <c r="J1649" s="557"/>
      <c r="K1649" s="558"/>
      <c r="L1649" s="558"/>
      <c r="M1649" s="558"/>
      <c r="N1649" s="559"/>
    </row>
    <row r="1650" spans="2:14" ht="12.95" customHeight="1" x14ac:dyDescent="0.2">
      <c r="B1650" s="74"/>
      <c r="C1650" s="75"/>
      <c r="D1650" s="75"/>
      <c r="E1650" s="76"/>
      <c r="F1650" s="88"/>
      <c r="G1650" s="77"/>
      <c r="H1650" s="75"/>
      <c r="I1650" s="78"/>
      <c r="J1650" s="557"/>
      <c r="K1650" s="558"/>
      <c r="L1650" s="558"/>
      <c r="M1650" s="558"/>
      <c r="N1650" s="559"/>
    </row>
    <row r="1651" spans="2:14" ht="12.95" customHeight="1" x14ac:dyDescent="0.2">
      <c r="B1651" s="74"/>
      <c r="C1651" s="75"/>
      <c r="D1651" s="75"/>
      <c r="E1651" s="76"/>
      <c r="F1651" s="88"/>
      <c r="G1651" s="77"/>
      <c r="H1651" s="75"/>
      <c r="I1651" s="78"/>
      <c r="J1651" s="557"/>
      <c r="K1651" s="558"/>
      <c r="L1651" s="558"/>
      <c r="M1651" s="558"/>
      <c r="N1651" s="559"/>
    </row>
    <row r="1652" spans="2:14" ht="12.95" customHeight="1" x14ac:dyDescent="0.2">
      <c r="B1652" s="74"/>
      <c r="C1652" s="75"/>
      <c r="D1652" s="75"/>
      <c r="E1652" s="76"/>
      <c r="F1652" s="88"/>
      <c r="G1652" s="77"/>
      <c r="H1652" s="75"/>
      <c r="I1652" s="78"/>
      <c r="J1652" s="557"/>
      <c r="K1652" s="558"/>
      <c r="L1652" s="558"/>
      <c r="M1652" s="558"/>
      <c r="N1652" s="559"/>
    </row>
    <row r="1653" spans="2:14" ht="12.95" customHeight="1" x14ac:dyDescent="0.2">
      <c r="B1653" s="74"/>
      <c r="C1653" s="75"/>
      <c r="D1653" s="75"/>
      <c r="E1653" s="76"/>
      <c r="F1653" s="88"/>
      <c r="G1653" s="77"/>
      <c r="H1653" s="75"/>
      <c r="I1653" s="78"/>
      <c r="J1653" s="557"/>
      <c r="K1653" s="558"/>
      <c r="L1653" s="558"/>
      <c r="M1653" s="558"/>
      <c r="N1653" s="559"/>
    </row>
    <row r="1654" spans="2:14" ht="12.95" customHeight="1" x14ac:dyDescent="0.2">
      <c r="B1654" s="74"/>
      <c r="C1654" s="75"/>
      <c r="D1654" s="75"/>
      <c r="E1654" s="76"/>
      <c r="F1654" s="88"/>
      <c r="G1654" s="77"/>
      <c r="H1654" s="75"/>
      <c r="I1654" s="78"/>
      <c r="J1654" s="557"/>
      <c r="K1654" s="558"/>
      <c r="L1654" s="558"/>
      <c r="M1654" s="558"/>
      <c r="N1654" s="559"/>
    </row>
    <row r="1655" spans="2:14" ht="12.95" customHeight="1" x14ac:dyDescent="0.2">
      <c r="B1655" s="74"/>
      <c r="C1655" s="75"/>
      <c r="D1655" s="75"/>
      <c r="E1655" s="76"/>
      <c r="F1655" s="88"/>
      <c r="G1655" s="77"/>
      <c r="H1655" s="75"/>
      <c r="I1655" s="78"/>
      <c r="J1655" s="557"/>
      <c r="K1655" s="558"/>
      <c r="L1655" s="558"/>
      <c r="M1655" s="558"/>
      <c r="N1655" s="559"/>
    </row>
    <row r="1656" spans="2:14" ht="12.95" customHeight="1" x14ac:dyDescent="0.2">
      <c r="B1656" s="74"/>
      <c r="C1656" s="75"/>
      <c r="D1656" s="75"/>
      <c r="E1656" s="76"/>
      <c r="F1656" s="88"/>
      <c r="G1656" s="77"/>
      <c r="H1656" s="75"/>
      <c r="I1656" s="78"/>
      <c r="J1656" s="557"/>
      <c r="K1656" s="558"/>
      <c r="L1656" s="558"/>
      <c r="M1656" s="558"/>
      <c r="N1656" s="559"/>
    </row>
    <row r="1657" spans="2:14" ht="12.95" customHeight="1" x14ac:dyDescent="0.2">
      <c r="B1657" s="74"/>
      <c r="C1657" s="75"/>
      <c r="D1657" s="75"/>
      <c r="E1657" s="76"/>
      <c r="F1657" s="88"/>
      <c r="G1657" s="77"/>
      <c r="H1657" s="75"/>
      <c r="I1657" s="78"/>
      <c r="J1657" s="557"/>
      <c r="K1657" s="558"/>
      <c r="L1657" s="558"/>
      <c r="M1657" s="558"/>
      <c r="N1657" s="559"/>
    </row>
    <row r="1658" spans="2:14" ht="12.95" customHeight="1" x14ac:dyDescent="0.2">
      <c r="B1658" s="74"/>
      <c r="C1658" s="75"/>
      <c r="D1658" s="75"/>
      <c r="E1658" s="76"/>
      <c r="F1658" s="88"/>
      <c r="G1658" s="77"/>
      <c r="H1658" s="75"/>
      <c r="I1658" s="78"/>
      <c r="J1658" s="557"/>
      <c r="K1658" s="558"/>
      <c r="L1658" s="558"/>
      <c r="M1658" s="558"/>
      <c r="N1658" s="559"/>
    </row>
    <row r="1659" spans="2:14" ht="12.95" customHeight="1" x14ac:dyDescent="0.2">
      <c r="B1659" s="74"/>
      <c r="C1659" s="75"/>
      <c r="D1659" s="75"/>
      <c r="E1659" s="76"/>
      <c r="F1659" s="88"/>
      <c r="G1659" s="77"/>
      <c r="H1659" s="75"/>
      <c r="I1659" s="78"/>
      <c r="J1659" s="557"/>
      <c r="K1659" s="558"/>
      <c r="L1659" s="558"/>
      <c r="M1659" s="558"/>
      <c r="N1659" s="559"/>
    </row>
    <row r="1660" spans="2:14" ht="12.95" customHeight="1" x14ac:dyDescent="0.2">
      <c r="B1660" s="74"/>
      <c r="C1660" s="75"/>
      <c r="D1660" s="75"/>
      <c r="E1660" s="76"/>
      <c r="F1660" s="88"/>
      <c r="G1660" s="77"/>
      <c r="H1660" s="75"/>
      <c r="I1660" s="78"/>
      <c r="J1660" s="557"/>
      <c r="K1660" s="558"/>
      <c r="L1660" s="558"/>
      <c r="M1660" s="558"/>
      <c r="N1660" s="559"/>
    </row>
    <row r="1661" spans="2:14" ht="12.95" customHeight="1" x14ac:dyDescent="0.2">
      <c r="B1661" s="74"/>
      <c r="C1661" s="75"/>
      <c r="D1661" s="75"/>
      <c r="E1661" s="76"/>
      <c r="F1661" s="88"/>
      <c r="G1661" s="77"/>
      <c r="H1661" s="75"/>
      <c r="I1661" s="78"/>
      <c r="J1661" s="557"/>
      <c r="K1661" s="558"/>
      <c r="L1661" s="558"/>
      <c r="M1661" s="558"/>
      <c r="N1661" s="559"/>
    </row>
    <row r="1662" spans="2:14" ht="12.95" customHeight="1" x14ac:dyDescent="0.2">
      <c r="B1662" s="74"/>
      <c r="C1662" s="75"/>
      <c r="D1662" s="75"/>
      <c r="E1662" s="76"/>
      <c r="F1662" s="88"/>
      <c r="G1662" s="77"/>
      <c r="H1662" s="75"/>
      <c r="I1662" s="78"/>
      <c r="J1662" s="557"/>
      <c r="K1662" s="558"/>
      <c r="L1662" s="558"/>
      <c r="M1662" s="558"/>
      <c r="N1662" s="559"/>
    </row>
    <row r="1663" spans="2:14" ht="12.95" customHeight="1" x14ac:dyDescent="0.2">
      <c r="B1663" s="74"/>
      <c r="C1663" s="75"/>
      <c r="D1663" s="75"/>
      <c r="E1663" s="76"/>
      <c r="F1663" s="88"/>
      <c r="G1663" s="77"/>
      <c r="H1663" s="75"/>
      <c r="I1663" s="78"/>
      <c r="J1663" s="557"/>
      <c r="K1663" s="558"/>
      <c r="L1663" s="558"/>
      <c r="M1663" s="558"/>
      <c r="N1663" s="559"/>
    </row>
    <row r="1664" spans="2:14" ht="12.95" customHeight="1" x14ac:dyDescent="0.2">
      <c r="B1664" s="74"/>
      <c r="C1664" s="75"/>
      <c r="D1664" s="75"/>
      <c r="E1664" s="76"/>
      <c r="F1664" s="88"/>
      <c r="G1664" s="77"/>
      <c r="H1664" s="75"/>
      <c r="I1664" s="78"/>
      <c r="J1664" s="557"/>
      <c r="K1664" s="558"/>
      <c r="L1664" s="558"/>
      <c r="M1664" s="558"/>
      <c r="N1664" s="559"/>
    </row>
    <row r="1665" spans="2:14" ht="12.95" customHeight="1" x14ac:dyDescent="0.2">
      <c r="B1665" s="74"/>
      <c r="C1665" s="75"/>
      <c r="D1665" s="75"/>
      <c r="E1665" s="76"/>
      <c r="F1665" s="88"/>
      <c r="G1665" s="77"/>
      <c r="H1665" s="75"/>
      <c r="I1665" s="78"/>
      <c r="J1665" s="557"/>
      <c r="K1665" s="558"/>
      <c r="L1665" s="558"/>
      <c r="M1665" s="558"/>
      <c r="N1665" s="559"/>
    </row>
    <row r="1666" spans="2:14" ht="12.95" customHeight="1" x14ac:dyDescent="0.2">
      <c r="B1666" s="74"/>
      <c r="C1666" s="75"/>
      <c r="D1666" s="75"/>
      <c r="E1666" s="76"/>
      <c r="F1666" s="88"/>
      <c r="G1666" s="77"/>
      <c r="H1666" s="75"/>
      <c r="I1666" s="78"/>
      <c r="J1666" s="557"/>
      <c r="K1666" s="558"/>
      <c r="L1666" s="558"/>
      <c r="M1666" s="558"/>
      <c r="N1666" s="559"/>
    </row>
    <row r="1667" spans="2:14" ht="12.95" customHeight="1" x14ac:dyDescent="0.2">
      <c r="B1667" s="74"/>
      <c r="C1667" s="75"/>
      <c r="D1667" s="75"/>
      <c r="E1667" s="76"/>
      <c r="F1667" s="88"/>
      <c r="G1667" s="77"/>
      <c r="H1667" s="75"/>
      <c r="I1667" s="78"/>
      <c r="J1667" s="557"/>
      <c r="K1667" s="558"/>
      <c r="L1667" s="558"/>
      <c r="M1667" s="558"/>
      <c r="N1667" s="559"/>
    </row>
    <row r="1668" spans="2:14" ht="12.95" customHeight="1" x14ac:dyDescent="0.2">
      <c r="B1668" s="74"/>
      <c r="C1668" s="75"/>
      <c r="D1668" s="75"/>
      <c r="E1668" s="76"/>
      <c r="F1668" s="88"/>
      <c r="G1668" s="77"/>
      <c r="H1668" s="75"/>
      <c r="I1668" s="78"/>
      <c r="J1668" s="557"/>
      <c r="K1668" s="558"/>
      <c r="L1668" s="558"/>
      <c r="M1668" s="558"/>
      <c r="N1668" s="559"/>
    </row>
    <row r="1669" spans="2:14" ht="12.95" customHeight="1" x14ac:dyDescent="0.2">
      <c r="B1669" s="74"/>
      <c r="C1669" s="75"/>
      <c r="D1669" s="75"/>
      <c r="E1669" s="76"/>
      <c r="F1669" s="88"/>
      <c r="G1669" s="77"/>
      <c r="H1669" s="75"/>
      <c r="I1669" s="78"/>
      <c r="J1669" s="557"/>
      <c r="K1669" s="558"/>
      <c r="L1669" s="558"/>
      <c r="M1669" s="558"/>
      <c r="N1669" s="559"/>
    </row>
    <row r="1670" spans="2:14" ht="12.95" customHeight="1" x14ac:dyDescent="0.2">
      <c r="B1670" s="74"/>
      <c r="C1670" s="75"/>
      <c r="D1670" s="75"/>
      <c r="E1670" s="76"/>
      <c r="F1670" s="88"/>
      <c r="G1670" s="77"/>
      <c r="H1670" s="75"/>
      <c r="I1670" s="78"/>
      <c r="J1670" s="557"/>
      <c r="K1670" s="558"/>
      <c r="L1670" s="558"/>
      <c r="M1670" s="558"/>
      <c r="N1670" s="559"/>
    </row>
    <row r="1671" spans="2:14" ht="12.95" customHeight="1" x14ac:dyDescent="0.2">
      <c r="B1671" s="74"/>
      <c r="C1671" s="75"/>
      <c r="D1671" s="75"/>
      <c r="E1671" s="76"/>
      <c r="F1671" s="88"/>
      <c r="G1671" s="77"/>
      <c r="H1671" s="75"/>
      <c r="I1671" s="78"/>
      <c r="J1671" s="557"/>
      <c r="K1671" s="558"/>
      <c r="L1671" s="558"/>
      <c r="M1671" s="558"/>
      <c r="N1671" s="559"/>
    </row>
    <row r="1672" spans="2:14" ht="12.95" customHeight="1" x14ac:dyDescent="0.2">
      <c r="B1672" s="74"/>
      <c r="C1672" s="75"/>
      <c r="D1672" s="75"/>
      <c r="E1672" s="76"/>
      <c r="F1672" s="88"/>
      <c r="G1672" s="77"/>
      <c r="H1672" s="75"/>
      <c r="I1672" s="78"/>
      <c r="J1672" s="557"/>
      <c r="K1672" s="558"/>
      <c r="L1672" s="558"/>
      <c r="M1672" s="558"/>
      <c r="N1672" s="559"/>
    </row>
    <row r="1673" spans="2:14" ht="12.95" customHeight="1" x14ac:dyDescent="0.2">
      <c r="B1673" s="74"/>
      <c r="C1673" s="75"/>
      <c r="D1673" s="75"/>
      <c r="E1673" s="76"/>
      <c r="F1673" s="88"/>
      <c r="G1673" s="77"/>
      <c r="H1673" s="75"/>
      <c r="I1673" s="78"/>
      <c r="J1673" s="557"/>
      <c r="K1673" s="558"/>
      <c r="L1673" s="558"/>
      <c r="M1673" s="558"/>
      <c r="N1673" s="559"/>
    </row>
    <row r="1674" spans="2:14" ht="12.95" customHeight="1" x14ac:dyDescent="0.2">
      <c r="B1674" s="74"/>
      <c r="C1674" s="75"/>
      <c r="D1674" s="75"/>
      <c r="E1674" s="76"/>
      <c r="F1674" s="88"/>
      <c r="G1674" s="77"/>
      <c r="H1674" s="75"/>
      <c r="I1674" s="78"/>
      <c r="J1674" s="557"/>
      <c r="K1674" s="558"/>
      <c r="L1674" s="558"/>
      <c r="M1674" s="558"/>
      <c r="N1674" s="559"/>
    </row>
    <row r="1675" spans="2:14" ht="12.95" customHeight="1" x14ac:dyDescent="0.2">
      <c r="B1675" s="74"/>
      <c r="C1675" s="75"/>
      <c r="D1675" s="75"/>
      <c r="E1675" s="76"/>
      <c r="F1675" s="88"/>
      <c r="G1675" s="77"/>
      <c r="H1675" s="75"/>
      <c r="I1675" s="78"/>
      <c r="J1675" s="557"/>
      <c r="K1675" s="558"/>
      <c r="L1675" s="558"/>
      <c r="M1675" s="558"/>
      <c r="N1675" s="559"/>
    </row>
    <row r="1676" spans="2:14" ht="12.95" customHeight="1" x14ac:dyDescent="0.2">
      <c r="B1676" s="74"/>
      <c r="C1676" s="75"/>
      <c r="D1676" s="75"/>
      <c r="E1676" s="76"/>
      <c r="F1676" s="88"/>
      <c r="G1676" s="77"/>
      <c r="H1676" s="75"/>
      <c r="I1676" s="78"/>
      <c r="J1676" s="557"/>
      <c r="K1676" s="558"/>
      <c r="L1676" s="558"/>
      <c r="M1676" s="558"/>
      <c r="N1676" s="559"/>
    </row>
    <row r="1677" spans="2:14" ht="12.95" customHeight="1" x14ac:dyDescent="0.2">
      <c r="B1677" s="74"/>
      <c r="C1677" s="75"/>
      <c r="D1677" s="75"/>
      <c r="E1677" s="76"/>
      <c r="F1677" s="88"/>
      <c r="G1677" s="77"/>
      <c r="H1677" s="75"/>
      <c r="I1677" s="78"/>
      <c r="J1677" s="557"/>
      <c r="K1677" s="558"/>
      <c r="L1677" s="558"/>
      <c r="M1677" s="558"/>
      <c r="N1677" s="559"/>
    </row>
    <row r="1678" spans="2:14" ht="12.95" customHeight="1" x14ac:dyDescent="0.2">
      <c r="B1678" s="74"/>
      <c r="C1678" s="75"/>
      <c r="D1678" s="75"/>
      <c r="E1678" s="76"/>
      <c r="F1678" s="88"/>
      <c r="G1678" s="77"/>
      <c r="H1678" s="75"/>
      <c r="I1678" s="78"/>
      <c r="J1678" s="557"/>
      <c r="K1678" s="558"/>
      <c r="L1678" s="558"/>
      <c r="M1678" s="558"/>
      <c r="N1678" s="559"/>
    </row>
    <row r="1679" spans="2:14" ht="12.95" customHeight="1" x14ac:dyDescent="0.2">
      <c r="B1679" s="74"/>
      <c r="C1679" s="75"/>
      <c r="D1679" s="75"/>
      <c r="E1679" s="76"/>
      <c r="F1679" s="88"/>
      <c r="G1679" s="77"/>
      <c r="H1679" s="75"/>
      <c r="I1679" s="78"/>
      <c r="J1679" s="557"/>
      <c r="K1679" s="558"/>
      <c r="L1679" s="558"/>
      <c r="M1679" s="558"/>
      <c r="N1679" s="559"/>
    </row>
    <row r="1680" spans="2:14" ht="12.95" customHeight="1" x14ac:dyDescent="0.2">
      <c r="B1680" s="74"/>
      <c r="C1680" s="75"/>
      <c r="D1680" s="75"/>
      <c r="E1680" s="76"/>
      <c r="F1680" s="88"/>
      <c r="G1680" s="77"/>
      <c r="H1680" s="75"/>
      <c r="I1680" s="78"/>
      <c r="J1680" s="557"/>
      <c r="K1680" s="558"/>
      <c r="L1680" s="558"/>
      <c r="M1680" s="558"/>
      <c r="N1680" s="559"/>
    </row>
    <row r="1681" spans="2:14" ht="12.95" customHeight="1" x14ac:dyDescent="0.2">
      <c r="B1681" s="74"/>
      <c r="C1681" s="75"/>
      <c r="D1681" s="75"/>
      <c r="E1681" s="76"/>
      <c r="F1681" s="88"/>
      <c r="G1681" s="77"/>
      <c r="H1681" s="75"/>
      <c r="I1681" s="78"/>
      <c r="J1681" s="557"/>
      <c r="K1681" s="558"/>
      <c r="L1681" s="558"/>
      <c r="M1681" s="558"/>
      <c r="N1681" s="559"/>
    </row>
    <row r="1682" spans="2:14" ht="12.95" customHeight="1" x14ac:dyDescent="0.2">
      <c r="B1682" s="74"/>
      <c r="C1682" s="75"/>
      <c r="D1682" s="75"/>
      <c r="E1682" s="76"/>
      <c r="F1682" s="88"/>
      <c r="G1682" s="77"/>
      <c r="H1682" s="75"/>
      <c r="I1682" s="78"/>
      <c r="J1682" s="557"/>
      <c r="K1682" s="558"/>
      <c r="L1682" s="558"/>
      <c r="M1682" s="558"/>
      <c r="N1682" s="559"/>
    </row>
    <row r="1683" spans="2:14" ht="12.95" customHeight="1" x14ac:dyDescent="0.2">
      <c r="B1683" s="74"/>
      <c r="C1683" s="75"/>
      <c r="D1683" s="75"/>
      <c r="E1683" s="76"/>
      <c r="F1683" s="88"/>
      <c r="G1683" s="77"/>
      <c r="H1683" s="75"/>
      <c r="I1683" s="78"/>
      <c r="J1683" s="557"/>
      <c r="K1683" s="558"/>
      <c r="L1683" s="558"/>
      <c r="M1683" s="558"/>
      <c r="N1683" s="559"/>
    </row>
    <row r="1684" spans="2:14" ht="12.95" customHeight="1" x14ac:dyDescent="0.2">
      <c r="B1684" s="74"/>
      <c r="C1684" s="75"/>
      <c r="D1684" s="75"/>
      <c r="E1684" s="76"/>
      <c r="F1684" s="88"/>
      <c r="G1684" s="77"/>
      <c r="H1684" s="75"/>
      <c r="I1684" s="78"/>
      <c r="J1684" s="557"/>
      <c r="K1684" s="558"/>
      <c r="L1684" s="558"/>
      <c r="M1684" s="558"/>
      <c r="N1684" s="559"/>
    </row>
    <row r="1685" spans="2:14" ht="12.95" customHeight="1" x14ac:dyDescent="0.2">
      <c r="B1685" s="74"/>
      <c r="C1685" s="75"/>
      <c r="D1685" s="75"/>
      <c r="E1685" s="76"/>
      <c r="F1685" s="88"/>
      <c r="G1685" s="77"/>
      <c r="H1685" s="75"/>
      <c r="I1685" s="78"/>
      <c r="J1685" s="557"/>
      <c r="K1685" s="558"/>
      <c r="L1685" s="558"/>
      <c r="M1685" s="558"/>
      <c r="N1685" s="559"/>
    </row>
    <row r="1686" spans="2:14" ht="12.95" customHeight="1" x14ac:dyDescent="0.2">
      <c r="B1686" s="74"/>
      <c r="C1686" s="75"/>
      <c r="D1686" s="75"/>
      <c r="E1686" s="76"/>
      <c r="F1686" s="88"/>
      <c r="G1686" s="77"/>
      <c r="H1686" s="75"/>
      <c r="I1686" s="78"/>
      <c r="J1686" s="557"/>
      <c r="K1686" s="558"/>
      <c r="L1686" s="558"/>
      <c r="M1686" s="558"/>
      <c r="N1686" s="559"/>
    </row>
    <row r="1687" spans="2:14" ht="12.95" customHeight="1" x14ac:dyDescent="0.2">
      <c r="B1687" s="74"/>
      <c r="C1687" s="75"/>
      <c r="D1687" s="75"/>
      <c r="E1687" s="76"/>
      <c r="F1687" s="88"/>
      <c r="G1687" s="77"/>
      <c r="H1687" s="75"/>
      <c r="I1687" s="78"/>
      <c r="J1687" s="557"/>
      <c r="K1687" s="558"/>
      <c r="L1687" s="558"/>
      <c r="M1687" s="558"/>
      <c r="N1687" s="559"/>
    </row>
    <row r="1688" spans="2:14" ht="12.95" customHeight="1" x14ac:dyDescent="0.2">
      <c r="B1688" s="74"/>
      <c r="C1688" s="75"/>
      <c r="D1688" s="75"/>
      <c r="E1688" s="76"/>
      <c r="F1688" s="88"/>
      <c r="G1688" s="77"/>
      <c r="H1688" s="75"/>
      <c r="I1688" s="78"/>
      <c r="J1688" s="557"/>
      <c r="K1688" s="558"/>
      <c r="L1688" s="558"/>
      <c r="M1688" s="558"/>
      <c r="N1688" s="559"/>
    </row>
    <row r="1689" spans="2:14" ht="12.95" customHeight="1" x14ac:dyDescent="0.2">
      <c r="B1689" s="74"/>
      <c r="C1689" s="75"/>
      <c r="D1689" s="75"/>
      <c r="E1689" s="76"/>
      <c r="F1689" s="88"/>
      <c r="G1689" s="77"/>
      <c r="H1689" s="75"/>
      <c r="I1689" s="78"/>
      <c r="J1689" s="557"/>
      <c r="K1689" s="558"/>
      <c r="L1689" s="558"/>
      <c r="M1689" s="558"/>
      <c r="N1689" s="559"/>
    </row>
    <row r="1690" spans="2:14" ht="12.95" customHeight="1" x14ac:dyDescent="0.2">
      <c r="B1690" s="74"/>
      <c r="C1690" s="75"/>
      <c r="D1690" s="75"/>
      <c r="E1690" s="76"/>
      <c r="F1690" s="88"/>
      <c r="G1690" s="77"/>
      <c r="H1690" s="75"/>
      <c r="I1690" s="78"/>
      <c r="J1690" s="557"/>
      <c r="K1690" s="558"/>
      <c r="L1690" s="558"/>
      <c r="M1690" s="558"/>
      <c r="N1690" s="559"/>
    </row>
    <row r="1691" spans="2:14" ht="12.95" customHeight="1" x14ac:dyDescent="0.2">
      <c r="B1691" s="74"/>
      <c r="C1691" s="75"/>
      <c r="D1691" s="75"/>
      <c r="E1691" s="76"/>
      <c r="F1691" s="88"/>
      <c r="G1691" s="77"/>
      <c r="H1691" s="75"/>
      <c r="I1691" s="78"/>
      <c r="J1691" s="557"/>
      <c r="K1691" s="558"/>
      <c r="L1691" s="558"/>
      <c r="M1691" s="558"/>
      <c r="N1691" s="559"/>
    </row>
    <row r="1692" spans="2:14" ht="12.95" customHeight="1" x14ac:dyDescent="0.2">
      <c r="B1692" s="74"/>
      <c r="C1692" s="75"/>
      <c r="D1692" s="75"/>
      <c r="E1692" s="76"/>
      <c r="F1692" s="88"/>
      <c r="G1692" s="77"/>
      <c r="H1692" s="75"/>
      <c r="I1692" s="78"/>
      <c r="J1692" s="557"/>
      <c r="K1692" s="558"/>
      <c r="L1692" s="558"/>
      <c r="M1692" s="558"/>
      <c r="N1692" s="559"/>
    </row>
    <row r="1693" spans="2:14" ht="12.95" customHeight="1" x14ac:dyDescent="0.2">
      <c r="B1693" s="74"/>
      <c r="C1693" s="75"/>
      <c r="D1693" s="75"/>
      <c r="E1693" s="76"/>
      <c r="F1693" s="88"/>
      <c r="G1693" s="77"/>
      <c r="H1693" s="75"/>
      <c r="I1693" s="78"/>
      <c r="J1693" s="557"/>
      <c r="K1693" s="558"/>
      <c r="L1693" s="558"/>
      <c r="M1693" s="558"/>
      <c r="N1693" s="559"/>
    </row>
    <row r="1694" spans="2:14" ht="12.95" customHeight="1" x14ac:dyDescent="0.2">
      <c r="B1694" s="74"/>
      <c r="C1694" s="75"/>
      <c r="D1694" s="75"/>
      <c r="E1694" s="76"/>
      <c r="F1694" s="88"/>
      <c r="G1694" s="77"/>
      <c r="H1694" s="75"/>
      <c r="I1694" s="78"/>
      <c r="J1694" s="557"/>
      <c r="K1694" s="558"/>
      <c r="L1694" s="558"/>
      <c r="M1694" s="558"/>
      <c r="N1694" s="559"/>
    </row>
    <row r="1695" spans="2:14" ht="12.95" customHeight="1" x14ac:dyDescent="0.2">
      <c r="B1695" s="74"/>
      <c r="C1695" s="75"/>
      <c r="D1695" s="75"/>
      <c r="E1695" s="76"/>
      <c r="F1695" s="88"/>
      <c r="G1695" s="77"/>
      <c r="H1695" s="75"/>
      <c r="I1695" s="78"/>
      <c r="J1695" s="557"/>
      <c r="K1695" s="558"/>
      <c r="L1695" s="558"/>
      <c r="M1695" s="558"/>
      <c r="N1695" s="559"/>
    </row>
    <row r="1696" spans="2:14" ht="12.95" customHeight="1" x14ac:dyDescent="0.2">
      <c r="B1696" s="74"/>
      <c r="C1696" s="75"/>
      <c r="D1696" s="75"/>
      <c r="E1696" s="76"/>
      <c r="F1696" s="88"/>
      <c r="G1696" s="77"/>
      <c r="H1696" s="75"/>
      <c r="I1696" s="78"/>
      <c r="J1696" s="557"/>
      <c r="K1696" s="558"/>
      <c r="L1696" s="558"/>
      <c r="M1696" s="558"/>
      <c r="N1696" s="559"/>
    </row>
    <row r="1697" spans="2:14" ht="12.95" customHeight="1" x14ac:dyDescent="0.2">
      <c r="B1697" s="74"/>
      <c r="C1697" s="75"/>
      <c r="D1697" s="75"/>
      <c r="E1697" s="76"/>
      <c r="F1697" s="88"/>
      <c r="G1697" s="77"/>
      <c r="H1697" s="75"/>
      <c r="I1697" s="78"/>
      <c r="J1697" s="557"/>
      <c r="K1697" s="558"/>
      <c r="L1697" s="558"/>
      <c r="M1697" s="558"/>
      <c r="N1697" s="559"/>
    </row>
    <row r="1698" spans="2:14" ht="12.95" customHeight="1" x14ac:dyDescent="0.2">
      <c r="B1698" s="74"/>
      <c r="C1698" s="75"/>
      <c r="D1698" s="75"/>
      <c r="E1698" s="76"/>
      <c r="F1698" s="88"/>
      <c r="G1698" s="77"/>
      <c r="H1698" s="75"/>
      <c r="I1698" s="78"/>
      <c r="J1698" s="557"/>
      <c r="K1698" s="558"/>
      <c r="L1698" s="558"/>
      <c r="M1698" s="558"/>
      <c r="N1698" s="559"/>
    </row>
    <row r="1699" spans="2:14" ht="12.95" customHeight="1" x14ac:dyDescent="0.2">
      <c r="B1699" s="74"/>
      <c r="C1699" s="75"/>
      <c r="D1699" s="75"/>
      <c r="E1699" s="76"/>
      <c r="F1699" s="88"/>
      <c r="G1699" s="77"/>
      <c r="H1699" s="75"/>
      <c r="I1699" s="78"/>
      <c r="J1699" s="557"/>
      <c r="K1699" s="558"/>
      <c r="L1699" s="558"/>
      <c r="M1699" s="558"/>
      <c r="N1699" s="559"/>
    </row>
    <row r="1700" spans="2:14" ht="12.95" customHeight="1" x14ac:dyDescent="0.2">
      <c r="B1700" s="74"/>
      <c r="C1700" s="75"/>
      <c r="D1700" s="75"/>
      <c r="E1700" s="76"/>
      <c r="F1700" s="88"/>
      <c r="G1700" s="77"/>
      <c r="H1700" s="75"/>
      <c r="I1700" s="78"/>
      <c r="J1700" s="557"/>
      <c r="K1700" s="558"/>
      <c r="L1700" s="558"/>
      <c r="M1700" s="558"/>
      <c r="N1700" s="559"/>
    </row>
    <row r="1701" spans="2:14" ht="12.95" customHeight="1" x14ac:dyDescent="0.2">
      <c r="B1701" s="74"/>
      <c r="C1701" s="75"/>
      <c r="D1701" s="75"/>
      <c r="E1701" s="76"/>
      <c r="F1701" s="88"/>
      <c r="G1701" s="77"/>
      <c r="H1701" s="75"/>
      <c r="I1701" s="78"/>
      <c r="J1701" s="557"/>
      <c r="K1701" s="558"/>
      <c r="L1701" s="558"/>
      <c r="M1701" s="558"/>
      <c r="N1701" s="559"/>
    </row>
    <row r="1702" spans="2:14" ht="12.95" customHeight="1" x14ac:dyDescent="0.2">
      <c r="B1702" s="74"/>
      <c r="C1702" s="75"/>
      <c r="D1702" s="75"/>
      <c r="E1702" s="76"/>
      <c r="F1702" s="88"/>
      <c r="G1702" s="77"/>
      <c r="H1702" s="75"/>
      <c r="I1702" s="78"/>
      <c r="J1702" s="557"/>
      <c r="K1702" s="558"/>
      <c r="L1702" s="558"/>
      <c r="M1702" s="558"/>
      <c r="N1702" s="559"/>
    </row>
    <row r="1703" spans="2:14" ht="12.95" customHeight="1" x14ac:dyDescent="0.2">
      <c r="B1703" s="74"/>
      <c r="C1703" s="75"/>
      <c r="D1703" s="75"/>
      <c r="E1703" s="76"/>
      <c r="F1703" s="88"/>
      <c r="G1703" s="77"/>
      <c r="H1703" s="75"/>
      <c r="I1703" s="78"/>
      <c r="J1703" s="557"/>
      <c r="K1703" s="558"/>
      <c r="L1703" s="558"/>
      <c r="M1703" s="558"/>
      <c r="N1703" s="559"/>
    </row>
    <row r="1704" spans="2:14" ht="12.95" customHeight="1" x14ac:dyDescent="0.2">
      <c r="B1704" s="74"/>
      <c r="C1704" s="75"/>
      <c r="D1704" s="75"/>
      <c r="E1704" s="76"/>
      <c r="F1704" s="88"/>
      <c r="G1704" s="77"/>
      <c r="H1704" s="75"/>
      <c r="I1704" s="78"/>
      <c r="J1704" s="557"/>
      <c r="K1704" s="558"/>
      <c r="L1704" s="558"/>
      <c r="M1704" s="558"/>
      <c r="N1704" s="559"/>
    </row>
    <row r="1705" spans="2:14" ht="12.95" customHeight="1" x14ac:dyDescent="0.2">
      <c r="B1705" s="74"/>
      <c r="C1705" s="75"/>
      <c r="D1705" s="75"/>
      <c r="E1705" s="76"/>
      <c r="F1705" s="88"/>
      <c r="G1705" s="77"/>
      <c r="H1705" s="75"/>
      <c r="I1705" s="78"/>
      <c r="J1705" s="557"/>
      <c r="K1705" s="558"/>
      <c r="L1705" s="558"/>
      <c r="M1705" s="558"/>
      <c r="N1705" s="559"/>
    </row>
    <row r="1706" spans="2:14" ht="12.95" customHeight="1" x14ac:dyDescent="0.2">
      <c r="B1706" s="74"/>
      <c r="C1706" s="75"/>
      <c r="D1706" s="75"/>
      <c r="E1706" s="76"/>
      <c r="F1706" s="88"/>
      <c r="G1706" s="77"/>
      <c r="H1706" s="75"/>
      <c r="I1706" s="78"/>
      <c r="J1706" s="557"/>
      <c r="K1706" s="558"/>
      <c r="L1706" s="558"/>
      <c r="M1706" s="558"/>
      <c r="N1706" s="559"/>
    </row>
    <row r="1707" spans="2:14" ht="12.95" customHeight="1" x14ac:dyDescent="0.2">
      <c r="B1707" s="74"/>
      <c r="C1707" s="75"/>
      <c r="D1707" s="75"/>
      <c r="E1707" s="76"/>
      <c r="F1707" s="88"/>
      <c r="G1707" s="77"/>
      <c r="H1707" s="75"/>
      <c r="I1707" s="78"/>
      <c r="J1707" s="557"/>
      <c r="K1707" s="558"/>
      <c r="L1707" s="558"/>
      <c r="M1707" s="558"/>
      <c r="N1707" s="559"/>
    </row>
    <row r="1708" spans="2:14" ht="12.95" customHeight="1" x14ac:dyDescent="0.2">
      <c r="B1708" s="74"/>
      <c r="C1708" s="75"/>
      <c r="D1708" s="75"/>
      <c r="E1708" s="76"/>
      <c r="F1708" s="88"/>
      <c r="G1708" s="77"/>
      <c r="H1708" s="75"/>
      <c r="I1708" s="78"/>
      <c r="J1708" s="557"/>
      <c r="K1708" s="558"/>
      <c r="L1708" s="558"/>
      <c r="M1708" s="558"/>
      <c r="N1708" s="559"/>
    </row>
    <row r="1709" spans="2:14" ht="12.95" customHeight="1" x14ac:dyDescent="0.2">
      <c r="B1709" s="74"/>
      <c r="C1709" s="75"/>
      <c r="D1709" s="75"/>
      <c r="E1709" s="76"/>
      <c r="F1709" s="88"/>
      <c r="G1709" s="77"/>
      <c r="H1709" s="75"/>
      <c r="I1709" s="78"/>
      <c r="J1709" s="557"/>
      <c r="K1709" s="558"/>
      <c r="L1709" s="558"/>
      <c r="M1709" s="558"/>
      <c r="N1709" s="559"/>
    </row>
    <row r="1710" spans="2:14" ht="12.95" customHeight="1" x14ac:dyDescent="0.2">
      <c r="B1710" s="74"/>
      <c r="C1710" s="75"/>
      <c r="D1710" s="75"/>
      <c r="E1710" s="76"/>
      <c r="F1710" s="88"/>
      <c r="G1710" s="77"/>
      <c r="H1710" s="75"/>
      <c r="I1710" s="78"/>
      <c r="J1710" s="557"/>
      <c r="K1710" s="558"/>
      <c r="L1710" s="558"/>
      <c r="M1710" s="558"/>
      <c r="N1710" s="559"/>
    </row>
    <row r="1711" spans="2:14" ht="12.95" customHeight="1" x14ac:dyDescent="0.2">
      <c r="B1711" s="74"/>
      <c r="C1711" s="75"/>
      <c r="D1711" s="75"/>
      <c r="E1711" s="76"/>
      <c r="F1711" s="88"/>
      <c r="G1711" s="77"/>
      <c r="H1711" s="75"/>
      <c r="I1711" s="78"/>
      <c r="J1711" s="557"/>
      <c r="K1711" s="558"/>
      <c r="L1711" s="558"/>
      <c r="M1711" s="558"/>
      <c r="N1711" s="559"/>
    </row>
    <row r="1712" spans="2:14" ht="12.95" customHeight="1" x14ac:dyDescent="0.2">
      <c r="B1712" s="74"/>
      <c r="C1712" s="75"/>
      <c r="D1712" s="75"/>
      <c r="E1712" s="76"/>
      <c r="F1712" s="88"/>
      <c r="G1712" s="77"/>
      <c r="H1712" s="75"/>
      <c r="I1712" s="78"/>
      <c r="J1712" s="557"/>
      <c r="K1712" s="558"/>
      <c r="L1712" s="558"/>
      <c r="M1712" s="558"/>
      <c r="N1712" s="559"/>
    </row>
    <row r="1713" spans="2:14" ht="12.95" customHeight="1" x14ac:dyDescent="0.2">
      <c r="B1713" s="74"/>
      <c r="C1713" s="75"/>
      <c r="D1713" s="75"/>
      <c r="E1713" s="76"/>
      <c r="F1713" s="88"/>
      <c r="G1713" s="77"/>
      <c r="H1713" s="75"/>
      <c r="I1713" s="78"/>
      <c r="J1713" s="557"/>
      <c r="K1713" s="558"/>
      <c r="L1713" s="558"/>
      <c r="M1713" s="558"/>
      <c r="N1713" s="559"/>
    </row>
    <row r="1714" spans="2:14" ht="12.95" customHeight="1" x14ac:dyDescent="0.2">
      <c r="B1714" s="74"/>
      <c r="C1714" s="75"/>
      <c r="D1714" s="75"/>
      <c r="E1714" s="76"/>
      <c r="F1714" s="88"/>
      <c r="G1714" s="77"/>
      <c r="H1714" s="75"/>
      <c r="I1714" s="78"/>
      <c r="J1714" s="557"/>
      <c r="K1714" s="558"/>
      <c r="L1714" s="558"/>
      <c r="M1714" s="558"/>
      <c r="N1714" s="559"/>
    </row>
    <row r="1715" spans="2:14" ht="12.95" customHeight="1" x14ac:dyDescent="0.2">
      <c r="B1715" s="74"/>
      <c r="C1715" s="75"/>
      <c r="D1715" s="75"/>
      <c r="E1715" s="76"/>
      <c r="F1715" s="88"/>
      <c r="G1715" s="77"/>
      <c r="H1715" s="75"/>
      <c r="I1715" s="78"/>
      <c r="J1715" s="557"/>
      <c r="K1715" s="558"/>
      <c r="L1715" s="558"/>
      <c r="M1715" s="558"/>
      <c r="N1715" s="559"/>
    </row>
    <row r="1716" spans="2:14" ht="12.95" customHeight="1" x14ac:dyDescent="0.2">
      <c r="B1716" s="74"/>
      <c r="C1716" s="75"/>
      <c r="D1716" s="75"/>
      <c r="E1716" s="76"/>
      <c r="F1716" s="88"/>
      <c r="G1716" s="77"/>
      <c r="H1716" s="75"/>
      <c r="I1716" s="78"/>
      <c r="J1716" s="557"/>
      <c r="K1716" s="558"/>
      <c r="L1716" s="558"/>
      <c r="M1716" s="558"/>
      <c r="N1716" s="559"/>
    </row>
    <row r="1717" spans="2:14" ht="12.95" customHeight="1" x14ac:dyDescent="0.2">
      <c r="B1717" s="74"/>
      <c r="C1717" s="75"/>
      <c r="D1717" s="75"/>
      <c r="E1717" s="76"/>
      <c r="F1717" s="88"/>
      <c r="G1717" s="77"/>
      <c r="H1717" s="75"/>
      <c r="I1717" s="78"/>
      <c r="J1717" s="557"/>
      <c r="K1717" s="558"/>
      <c r="L1717" s="558"/>
      <c r="M1717" s="558"/>
      <c r="N1717" s="559"/>
    </row>
    <row r="1718" spans="2:14" ht="12.95" customHeight="1" x14ac:dyDescent="0.2">
      <c r="B1718" s="74"/>
      <c r="C1718" s="75"/>
      <c r="D1718" s="75"/>
      <c r="E1718" s="76"/>
      <c r="F1718" s="88"/>
      <c r="G1718" s="77"/>
      <c r="H1718" s="75"/>
      <c r="I1718" s="78"/>
      <c r="J1718" s="557"/>
      <c r="K1718" s="558"/>
      <c r="L1718" s="558"/>
      <c r="M1718" s="558"/>
      <c r="N1718" s="559"/>
    </row>
    <row r="1719" spans="2:14" ht="12.95" customHeight="1" x14ac:dyDescent="0.2">
      <c r="B1719" s="74"/>
      <c r="C1719" s="75"/>
      <c r="D1719" s="75"/>
      <c r="E1719" s="76"/>
      <c r="F1719" s="88"/>
      <c r="G1719" s="77"/>
      <c r="H1719" s="75"/>
      <c r="I1719" s="78"/>
      <c r="J1719" s="557"/>
      <c r="K1719" s="558"/>
      <c r="L1719" s="558"/>
      <c r="M1719" s="558"/>
      <c r="N1719" s="559"/>
    </row>
    <row r="1720" spans="2:14" ht="12.95" customHeight="1" x14ac:dyDescent="0.2">
      <c r="B1720" s="74"/>
      <c r="C1720" s="75"/>
      <c r="D1720" s="75"/>
      <c r="E1720" s="76"/>
      <c r="F1720" s="88"/>
      <c r="G1720" s="77"/>
      <c r="H1720" s="75"/>
      <c r="I1720" s="78"/>
      <c r="J1720" s="557"/>
      <c r="K1720" s="558"/>
      <c r="L1720" s="558"/>
      <c r="M1720" s="558"/>
      <c r="N1720" s="559"/>
    </row>
    <row r="1721" spans="2:14" ht="12.95" customHeight="1" x14ac:dyDescent="0.2">
      <c r="B1721" s="74"/>
      <c r="C1721" s="75"/>
      <c r="D1721" s="75"/>
      <c r="E1721" s="76"/>
      <c r="F1721" s="88"/>
      <c r="G1721" s="77"/>
      <c r="H1721" s="75"/>
      <c r="I1721" s="78"/>
      <c r="J1721" s="557"/>
      <c r="K1721" s="558"/>
      <c r="L1721" s="558"/>
      <c r="M1721" s="558"/>
      <c r="N1721" s="559"/>
    </row>
    <row r="1722" spans="2:14" ht="12.95" customHeight="1" x14ac:dyDescent="0.2">
      <c r="B1722" s="74"/>
      <c r="C1722" s="75"/>
      <c r="D1722" s="75"/>
      <c r="E1722" s="76"/>
      <c r="F1722" s="88"/>
      <c r="G1722" s="77"/>
      <c r="H1722" s="75"/>
      <c r="I1722" s="78"/>
      <c r="J1722" s="557"/>
      <c r="K1722" s="558"/>
      <c r="L1722" s="558"/>
      <c r="M1722" s="558"/>
      <c r="N1722" s="559"/>
    </row>
    <row r="1723" spans="2:14" ht="12.95" customHeight="1" x14ac:dyDescent="0.2">
      <c r="B1723" s="74"/>
      <c r="C1723" s="75"/>
      <c r="D1723" s="75"/>
      <c r="E1723" s="76"/>
      <c r="F1723" s="88"/>
      <c r="G1723" s="77"/>
      <c r="H1723" s="75"/>
      <c r="I1723" s="78"/>
      <c r="J1723" s="557"/>
      <c r="K1723" s="558"/>
      <c r="L1723" s="558"/>
      <c r="M1723" s="558"/>
      <c r="N1723" s="559"/>
    </row>
    <row r="1724" spans="2:14" ht="12.95" customHeight="1" x14ac:dyDescent="0.2">
      <c r="B1724" s="74"/>
      <c r="C1724" s="75"/>
      <c r="D1724" s="75"/>
      <c r="E1724" s="76"/>
      <c r="F1724" s="88"/>
      <c r="G1724" s="77"/>
      <c r="H1724" s="75"/>
      <c r="I1724" s="78"/>
      <c r="J1724" s="557"/>
      <c r="K1724" s="558"/>
      <c r="L1724" s="558"/>
      <c r="M1724" s="558"/>
      <c r="N1724" s="559"/>
    </row>
    <row r="1725" spans="2:14" ht="12.95" customHeight="1" x14ac:dyDescent="0.2">
      <c r="B1725" s="74"/>
      <c r="C1725" s="75"/>
      <c r="D1725" s="75"/>
      <c r="E1725" s="76"/>
      <c r="F1725" s="88"/>
      <c r="G1725" s="77"/>
      <c r="H1725" s="75"/>
      <c r="I1725" s="78"/>
      <c r="J1725" s="557"/>
      <c r="K1725" s="558"/>
      <c r="L1725" s="558"/>
      <c r="M1725" s="558"/>
      <c r="N1725" s="559"/>
    </row>
    <row r="1726" spans="2:14" ht="12.95" customHeight="1" x14ac:dyDescent="0.2">
      <c r="B1726" s="74"/>
      <c r="C1726" s="75"/>
      <c r="D1726" s="75"/>
      <c r="E1726" s="76"/>
      <c r="F1726" s="88"/>
      <c r="G1726" s="77"/>
      <c r="H1726" s="75"/>
      <c r="I1726" s="78"/>
      <c r="J1726" s="557"/>
      <c r="K1726" s="558"/>
      <c r="L1726" s="558"/>
      <c r="M1726" s="558"/>
      <c r="N1726" s="559"/>
    </row>
    <row r="1727" spans="2:14" ht="12.95" customHeight="1" x14ac:dyDescent="0.2">
      <c r="B1727" s="74"/>
      <c r="C1727" s="75"/>
      <c r="D1727" s="75"/>
      <c r="E1727" s="76"/>
      <c r="F1727" s="88"/>
      <c r="G1727" s="77"/>
      <c r="H1727" s="75"/>
      <c r="I1727" s="78"/>
      <c r="J1727" s="557"/>
      <c r="K1727" s="558"/>
      <c r="L1727" s="558"/>
      <c r="M1727" s="558"/>
      <c r="N1727" s="559"/>
    </row>
    <row r="1728" spans="2:14" ht="12.95" customHeight="1" x14ac:dyDescent="0.2">
      <c r="B1728" s="74"/>
      <c r="C1728" s="75"/>
      <c r="D1728" s="75"/>
      <c r="E1728" s="76"/>
      <c r="F1728" s="88"/>
      <c r="G1728" s="77"/>
      <c r="H1728" s="75"/>
      <c r="I1728" s="78"/>
      <c r="J1728" s="557"/>
      <c r="K1728" s="558"/>
      <c r="L1728" s="558"/>
      <c r="M1728" s="558"/>
      <c r="N1728" s="559"/>
    </row>
    <row r="1729" spans="2:14" ht="12.95" customHeight="1" x14ac:dyDescent="0.2">
      <c r="B1729" s="74"/>
      <c r="C1729" s="75"/>
      <c r="D1729" s="75"/>
      <c r="E1729" s="76"/>
      <c r="F1729" s="88"/>
      <c r="G1729" s="77"/>
      <c r="H1729" s="75"/>
      <c r="I1729" s="78"/>
      <c r="J1729" s="557"/>
      <c r="K1729" s="558"/>
      <c r="L1729" s="558"/>
      <c r="M1729" s="558"/>
      <c r="N1729" s="559"/>
    </row>
    <row r="1730" spans="2:14" ht="12.95" customHeight="1" x14ac:dyDescent="0.2">
      <c r="B1730" s="74"/>
      <c r="C1730" s="75"/>
      <c r="D1730" s="75"/>
      <c r="E1730" s="76"/>
      <c r="F1730" s="88"/>
      <c r="G1730" s="77"/>
      <c r="H1730" s="75"/>
      <c r="I1730" s="78"/>
      <c r="J1730" s="557"/>
      <c r="K1730" s="558"/>
      <c r="L1730" s="558"/>
      <c r="M1730" s="558"/>
      <c r="N1730" s="559"/>
    </row>
    <row r="1731" spans="2:14" ht="12.95" customHeight="1" x14ac:dyDescent="0.2">
      <c r="B1731" s="74"/>
      <c r="C1731" s="75"/>
      <c r="D1731" s="75"/>
      <c r="E1731" s="76"/>
      <c r="F1731" s="88"/>
      <c r="G1731" s="77"/>
      <c r="H1731" s="75"/>
      <c r="I1731" s="78"/>
      <c r="J1731" s="557"/>
      <c r="K1731" s="558"/>
      <c r="L1731" s="558"/>
      <c r="M1731" s="558"/>
      <c r="N1731" s="559"/>
    </row>
    <row r="1732" spans="2:14" ht="12.95" customHeight="1" x14ac:dyDescent="0.2">
      <c r="B1732" s="74"/>
      <c r="C1732" s="75"/>
      <c r="D1732" s="75"/>
      <c r="E1732" s="76"/>
      <c r="F1732" s="88"/>
      <c r="G1732" s="77"/>
      <c r="H1732" s="75"/>
      <c r="I1732" s="78"/>
      <c r="J1732" s="557"/>
      <c r="K1732" s="558"/>
      <c r="L1732" s="558"/>
      <c r="M1732" s="558"/>
      <c r="N1732" s="559"/>
    </row>
    <row r="1733" spans="2:14" ht="12.95" customHeight="1" x14ac:dyDescent="0.2">
      <c r="B1733" s="74"/>
      <c r="C1733" s="75"/>
      <c r="D1733" s="75"/>
      <c r="E1733" s="76"/>
      <c r="F1733" s="88"/>
      <c r="G1733" s="77"/>
      <c r="H1733" s="75"/>
      <c r="I1733" s="78"/>
      <c r="J1733" s="557"/>
      <c r="K1733" s="558"/>
      <c r="L1733" s="558"/>
      <c r="M1733" s="558"/>
      <c r="N1733" s="559"/>
    </row>
    <row r="1734" spans="2:14" ht="12.95" customHeight="1" x14ac:dyDescent="0.2">
      <c r="B1734" s="74"/>
      <c r="C1734" s="75"/>
      <c r="D1734" s="75"/>
      <c r="E1734" s="76"/>
      <c r="F1734" s="88"/>
      <c r="G1734" s="77"/>
      <c r="H1734" s="75"/>
      <c r="I1734" s="78"/>
      <c r="J1734" s="557"/>
      <c r="K1734" s="558"/>
      <c r="L1734" s="558"/>
      <c r="M1734" s="558"/>
      <c r="N1734" s="559"/>
    </row>
    <row r="1735" spans="2:14" ht="12.95" customHeight="1" x14ac:dyDescent="0.2">
      <c r="B1735" s="74"/>
      <c r="C1735" s="75"/>
      <c r="D1735" s="75"/>
      <c r="E1735" s="76"/>
      <c r="F1735" s="88"/>
      <c r="G1735" s="77"/>
      <c r="H1735" s="75"/>
      <c r="I1735" s="78"/>
      <c r="J1735" s="557"/>
      <c r="K1735" s="558"/>
      <c r="L1735" s="558"/>
      <c r="M1735" s="558"/>
      <c r="N1735" s="559"/>
    </row>
    <row r="1736" spans="2:14" ht="12.95" customHeight="1" x14ac:dyDescent="0.2">
      <c r="B1736" s="74"/>
      <c r="C1736" s="75"/>
      <c r="D1736" s="75"/>
      <c r="E1736" s="76"/>
      <c r="F1736" s="88"/>
      <c r="G1736" s="77"/>
      <c r="H1736" s="75"/>
      <c r="I1736" s="78"/>
      <c r="J1736" s="557"/>
      <c r="K1736" s="558"/>
      <c r="L1736" s="558"/>
      <c r="M1736" s="558"/>
      <c r="N1736" s="559"/>
    </row>
    <row r="1737" spans="2:14" ht="12.95" customHeight="1" x14ac:dyDescent="0.2">
      <c r="B1737" s="74"/>
      <c r="C1737" s="75"/>
      <c r="D1737" s="75"/>
      <c r="E1737" s="76"/>
      <c r="F1737" s="88"/>
      <c r="G1737" s="77"/>
      <c r="H1737" s="75"/>
      <c r="I1737" s="78"/>
      <c r="J1737" s="557"/>
      <c r="K1737" s="558"/>
      <c r="L1737" s="558"/>
      <c r="M1737" s="558"/>
      <c r="N1737" s="559"/>
    </row>
    <row r="1738" spans="2:14" ht="12.95" customHeight="1" x14ac:dyDescent="0.2">
      <c r="B1738" s="74"/>
      <c r="C1738" s="75"/>
      <c r="D1738" s="75"/>
      <c r="E1738" s="76"/>
      <c r="F1738" s="88"/>
      <c r="G1738" s="77"/>
      <c r="H1738" s="75"/>
      <c r="I1738" s="78"/>
      <c r="J1738" s="557"/>
      <c r="K1738" s="558"/>
      <c r="L1738" s="558"/>
      <c r="M1738" s="558"/>
      <c r="N1738" s="559"/>
    </row>
    <row r="1739" spans="2:14" ht="12.95" customHeight="1" x14ac:dyDescent="0.2">
      <c r="B1739" s="74"/>
      <c r="C1739" s="75"/>
      <c r="D1739" s="75"/>
      <c r="E1739" s="76"/>
      <c r="F1739" s="88"/>
      <c r="G1739" s="77"/>
      <c r="H1739" s="75"/>
      <c r="I1739" s="78"/>
      <c r="J1739" s="557"/>
      <c r="K1739" s="558"/>
      <c r="L1739" s="558"/>
      <c r="M1739" s="558"/>
      <c r="N1739" s="559"/>
    </row>
    <row r="1740" spans="2:14" ht="12.95" customHeight="1" x14ac:dyDescent="0.2">
      <c r="B1740" s="74"/>
      <c r="C1740" s="75"/>
      <c r="D1740" s="75"/>
      <c r="E1740" s="76"/>
      <c r="F1740" s="88"/>
      <c r="G1740" s="77"/>
      <c r="H1740" s="75"/>
      <c r="I1740" s="78"/>
      <c r="J1740" s="557"/>
      <c r="K1740" s="558"/>
      <c r="L1740" s="558"/>
      <c r="M1740" s="558"/>
      <c r="N1740" s="559"/>
    </row>
    <row r="1741" spans="2:14" ht="12.95" customHeight="1" x14ac:dyDescent="0.2">
      <c r="B1741" s="74"/>
      <c r="C1741" s="75"/>
      <c r="D1741" s="75"/>
      <c r="E1741" s="76"/>
      <c r="F1741" s="88"/>
      <c r="G1741" s="77"/>
      <c r="H1741" s="75"/>
      <c r="I1741" s="78"/>
      <c r="J1741" s="557"/>
      <c r="K1741" s="558"/>
      <c r="L1741" s="558"/>
      <c r="M1741" s="558"/>
      <c r="N1741" s="559"/>
    </row>
    <row r="1742" spans="2:14" ht="12.95" customHeight="1" x14ac:dyDescent="0.2">
      <c r="B1742" s="74"/>
      <c r="C1742" s="75"/>
      <c r="D1742" s="75"/>
      <c r="E1742" s="76"/>
      <c r="F1742" s="88"/>
      <c r="G1742" s="77"/>
      <c r="H1742" s="75"/>
      <c r="I1742" s="78"/>
      <c r="J1742" s="557"/>
      <c r="K1742" s="558"/>
      <c r="L1742" s="558"/>
      <c r="M1742" s="558"/>
      <c r="N1742" s="559"/>
    </row>
    <row r="1743" spans="2:14" ht="12.95" customHeight="1" x14ac:dyDescent="0.2">
      <c r="B1743" s="74"/>
      <c r="C1743" s="75"/>
      <c r="D1743" s="75"/>
      <c r="E1743" s="76"/>
      <c r="F1743" s="88"/>
      <c r="G1743" s="77"/>
      <c r="H1743" s="75"/>
      <c r="I1743" s="78"/>
      <c r="J1743" s="557"/>
      <c r="K1743" s="558"/>
      <c r="L1743" s="558"/>
      <c r="M1743" s="558"/>
      <c r="N1743" s="559"/>
    </row>
    <row r="1744" spans="2:14" ht="12.95" customHeight="1" x14ac:dyDescent="0.2">
      <c r="B1744" s="74"/>
      <c r="C1744" s="75"/>
      <c r="D1744" s="75"/>
      <c r="E1744" s="76"/>
      <c r="F1744" s="88"/>
      <c r="G1744" s="77"/>
      <c r="H1744" s="75"/>
      <c r="I1744" s="78"/>
      <c r="J1744" s="557"/>
      <c r="K1744" s="558"/>
      <c r="L1744" s="558"/>
      <c r="M1744" s="558"/>
      <c r="N1744" s="559"/>
    </row>
    <row r="1745" spans="2:14" ht="12.95" customHeight="1" x14ac:dyDescent="0.2">
      <c r="B1745" s="74"/>
      <c r="C1745" s="75"/>
      <c r="D1745" s="75"/>
      <c r="E1745" s="76"/>
      <c r="F1745" s="88"/>
      <c r="G1745" s="77"/>
      <c r="H1745" s="75"/>
      <c r="I1745" s="78"/>
      <c r="J1745" s="557"/>
      <c r="K1745" s="558"/>
      <c r="L1745" s="558"/>
      <c r="M1745" s="558"/>
      <c r="N1745" s="559"/>
    </row>
    <row r="1746" spans="2:14" ht="12.95" customHeight="1" x14ac:dyDescent="0.2">
      <c r="B1746" s="74"/>
      <c r="C1746" s="75"/>
      <c r="D1746" s="75"/>
      <c r="E1746" s="76"/>
      <c r="F1746" s="88"/>
      <c r="G1746" s="77"/>
      <c r="H1746" s="75"/>
      <c r="I1746" s="78"/>
      <c r="J1746" s="557"/>
      <c r="K1746" s="558"/>
      <c r="L1746" s="558"/>
      <c r="M1746" s="558"/>
      <c r="N1746" s="559"/>
    </row>
    <row r="1747" spans="2:14" ht="12.95" customHeight="1" x14ac:dyDescent="0.2">
      <c r="B1747" s="74"/>
      <c r="C1747" s="75"/>
      <c r="D1747" s="75"/>
      <c r="E1747" s="76"/>
      <c r="F1747" s="88"/>
      <c r="G1747" s="77"/>
      <c r="H1747" s="75"/>
      <c r="I1747" s="78"/>
      <c r="J1747" s="557"/>
      <c r="K1747" s="558"/>
      <c r="L1747" s="558"/>
      <c r="M1747" s="558"/>
      <c r="N1747" s="559"/>
    </row>
    <row r="1748" spans="2:14" ht="12.95" customHeight="1" x14ac:dyDescent="0.2">
      <c r="B1748" s="74"/>
      <c r="C1748" s="75"/>
      <c r="D1748" s="75"/>
      <c r="E1748" s="76"/>
      <c r="F1748" s="88"/>
      <c r="G1748" s="77"/>
      <c r="H1748" s="75"/>
      <c r="I1748" s="78"/>
      <c r="J1748" s="557"/>
      <c r="K1748" s="558"/>
      <c r="L1748" s="558"/>
      <c r="M1748" s="558"/>
      <c r="N1748" s="559"/>
    </row>
    <row r="1749" spans="2:14" ht="12.95" customHeight="1" x14ac:dyDescent="0.2">
      <c r="B1749" s="74"/>
      <c r="C1749" s="75"/>
      <c r="D1749" s="75"/>
      <c r="E1749" s="76"/>
      <c r="F1749" s="88"/>
      <c r="G1749" s="77"/>
      <c r="H1749" s="75"/>
      <c r="I1749" s="78"/>
      <c r="J1749" s="557"/>
      <c r="K1749" s="558"/>
      <c r="L1749" s="558"/>
      <c r="M1749" s="558"/>
      <c r="N1749" s="559"/>
    </row>
    <row r="1750" spans="2:14" ht="12.95" customHeight="1" x14ac:dyDescent="0.2">
      <c r="B1750" s="74"/>
      <c r="C1750" s="75"/>
      <c r="D1750" s="75"/>
      <c r="E1750" s="76"/>
      <c r="F1750" s="88"/>
      <c r="G1750" s="77"/>
      <c r="H1750" s="75"/>
      <c r="I1750" s="78"/>
      <c r="J1750" s="557"/>
      <c r="K1750" s="558"/>
      <c r="L1750" s="558"/>
      <c r="M1750" s="558"/>
      <c r="N1750" s="559"/>
    </row>
    <row r="1751" spans="2:14" ht="12.95" customHeight="1" x14ac:dyDescent="0.2">
      <c r="B1751" s="74"/>
      <c r="C1751" s="75"/>
      <c r="D1751" s="75"/>
      <c r="E1751" s="76"/>
      <c r="F1751" s="88"/>
      <c r="G1751" s="77"/>
      <c r="H1751" s="75"/>
      <c r="I1751" s="78"/>
      <c r="J1751" s="557"/>
      <c r="K1751" s="558"/>
      <c r="L1751" s="558"/>
      <c r="M1751" s="558"/>
      <c r="N1751" s="559"/>
    </row>
    <row r="1752" spans="2:14" ht="12.95" customHeight="1" x14ac:dyDescent="0.2">
      <c r="B1752" s="74"/>
      <c r="C1752" s="75"/>
      <c r="D1752" s="75"/>
      <c r="E1752" s="76"/>
      <c r="F1752" s="88"/>
      <c r="G1752" s="77"/>
      <c r="H1752" s="75"/>
      <c r="I1752" s="78"/>
      <c r="J1752" s="557"/>
      <c r="K1752" s="558"/>
      <c r="L1752" s="558"/>
      <c r="M1752" s="558"/>
      <c r="N1752" s="559"/>
    </row>
    <row r="1753" spans="2:14" ht="12.95" customHeight="1" x14ac:dyDescent="0.2">
      <c r="B1753" s="74"/>
      <c r="C1753" s="75"/>
      <c r="D1753" s="75"/>
      <c r="E1753" s="76"/>
      <c r="F1753" s="88"/>
      <c r="G1753" s="77"/>
      <c r="H1753" s="75"/>
      <c r="I1753" s="78"/>
      <c r="J1753" s="557"/>
      <c r="K1753" s="558"/>
      <c r="L1753" s="558"/>
      <c r="M1753" s="558"/>
      <c r="N1753" s="559"/>
    </row>
    <row r="1754" spans="2:14" ht="12.95" customHeight="1" x14ac:dyDescent="0.2">
      <c r="B1754" s="74"/>
      <c r="C1754" s="75"/>
      <c r="D1754" s="75"/>
      <c r="E1754" s="76"/>
      <c r="F1754" s="88"/>
      <c r="G1754" s="77"/>
      <c r="H1754" s="75"/>
      <c r="I1754" s="78"/>
      <c r="J1754" s="557"/>
      <c r="K1754" s="558"/>
      <c r="L1754" s="558"/>
      <c r="M1754" s="558"/>
      <c r="N1754" s="559"/>
    </row>
    <row r="1755" spans="2:14" ht="12.95" customHeight="1" x14ac:dyDescent="0.2">
      <c r="B1755" s="74"/>
      <c r="C1755" s="75"/>
      <c r="D1755" s="75"/>
      <c r="E1755" s="76"/>
      <c r="F1755" s="88"/>
      <c r="G1755" s="77"/>
      <c r="H1755" s="75"/>
      <c r="I1755" s="78"/>
      <c r="J1755" s="557"/>
      <c r="K1755" s="558"/>
      <c r="L1755" s="558"/>
      <c r="M1755" s="558"/>
      <c r="N1755" s="559"/>
    </row>
    <row r="1756" spans="2:14" ht="12.95" customHeight="1" x14ac:dyDescent="0.2">
      <c r="B1756" s="74"/>
      <c r="C1756" s="75"/>
      <c r="D1756" s="75"/>
      <c r="E1756" s="76"/>
      <c r="F1756" s="88"/>
      <c r="G1756" s="77"/>
      <c r="H1756" s="75"/>
      <c r="I1756" s="78"/>
      <c r="J1756" s="557"/>
      <c r="K1756" s="558"/>
      <c r="L1756" s="558"/>
      <c r="M1756" s="558"/>
      <c r="N1756" s="559"/>
    </row>
    <row r="1757" spans="2:14" ht="12.95" customHeight="1" x14ac:dyDescent="0.2">
      <c r="B1757" s="74"/>
      <c r="C1757" s="75"/>
      <c r="D1757" s="75"/>
      <c r="E1757" s="76"/>
      <c r="F1757" s="88"/>
      <c r="G1757" s="77"/>
      <c r="H1757" s="75"/>
      <c r="I1757" s="78"/>
      <c r="J1757" s="557"/>
      <c r="K1757" s="558"/>
      <c r="L1757" s="558"/>
      <c r="M1757" s="558"/>
      <c r="N1757" s="559"/>
    </row>
    <row r="1758" spans="2:14" ht="12.95" customHeight="1" x14ac:dyDescent="0.2">
      <c r="B1758" s="74"/>
      <c r="C1758" s="75"/>
      <c r="D1758" s="75"/>
      <c r="E1758" s="76"/>
      <c r="F1758" s="88"/>
      <c r="G1758" s="77"/>
      <c r="H1758" s="75"/>
      <c r="I1758" s="78"/>
      <c r="J1758" s="557"/>
      <c r="K1758" s="558"/>
      <c r="L1758" s="558"/>
      <c r="M1758" s="558"/>
      <c r="N1758" s="559"/>
    </row>
    <row r="1759" spans="2:14" ht="12.95" customHeight="1" x14ac:dyDescent="0.2">
      <c r="B1759" s="74"/>
      <c r="C1759" s="75"/>
      <c r="D1759" s="75"/>
      <c r="E1759" s="76"/>
      <c r="F1759" s="88"/>
      <c r="G1759" s="77"/>
      <c r="H1759" s="75"/>
      <c r="I1759" s="78"/>
      <c r="J1759" s="557"/>
      <c r="K1759" s="558"/>
      <c r="L1759" s="558"/>
      <c r="M1759" s="558"/>
      <c r="N1759" s="559"/>
    </row>
    <row r="1760" spans="2:14" ht="12.95" customHeight="1" x14ac:dyDescent="0.2">
      <c r="B1760" s="74"/>
      <c r="C1760" s="75"/>
      <c r="D1760" s="75"/>
      <c r="E1760" s="76"/>
      <c r="F1760" s="88"/>
      <c r="G1760" s="77"/>
      <c r="H1760" s="75"/>
      <c r="I1760" s="78"/>
      <c r="J1760" s="557"/>
      <c r="K1760" s="558"/>
      <c r="L1760" s="558"/>
      <c r="M1760" s="558"/>
      <c r="N1760" s="559"/>
    </row>
    <row r="1761" spans="2:14" ht="12.95" customHeight="1" x14ac:dyDescent="0.2">
      <c r="B1761" s="74"/>
      <c r="C1761" s="75"/>
      <c r="D1761" s="75"/>
      <c r="E1761" s="76"/>
      <c r="F1761" s="88"/>
      <c r="G1761" s="77"/>
      <c r="H1761" s="75"/>
      <c r="I1761" s="78"/>
      <c r="J1761" s="557"/>
      <c r="K1761" s="558"/>
      <c r="L1761" s="558"/>
      <c r="M1761" s="558"/>
      <c r="N1761" s="559"/>
    </row>
    <row r="1762" spans="2:14" ht="12.95" customHeight="1" x14ac:dyDescent="0.2">
      <c r="B1762" s="74"/>
      <c r="C1762" s="75"/>
      <c r="D1762" s="75"/>
      <c r="E1762" s="76"/>
      <c r="F1762" s="88"/>
      <c r="G1762" s="77"/>
      <c r="H1762" s="75"/>
      <c r="I1762" s="78"/>
      <c r="J1762" s="557"/>
      <c r="K1762" s="558"/>
      <c r="L1762" s="558"/>
      <c r="M1762" s="558"/>
      <c r="N1762" s="559"/>
    </row>
    <row r="1763" spans="2:14" ht="12.95" customHeight="1" x14ac:dyDescent="0.2">
      <c r="B1763" s="74"/>
      <c r="C1763" s="75"/>
      <c r="D1763" s="75"/>
      <c r="E1763" s="76"/>
      <c r="F1763" s="88"/>
      <c r="G1763" s="77"/>
      <c r="H1763" s="75"/>
      <c r="I1763" s="78"/>
      <c r="J1763" s="557"/>
      <c r="K1763" s="558"/>
      <c r="L1763" s="558"/>
      <c r="M1763" s="558"/>
      <c r="N1763" s="559"/>
    </row>
    <row r="1764" spans="2:14" ht="12.95" customHeight="1" x14ac:dyDescent="0.2">
      <c r="B1764" s="74"/>
      <c r="C1764" s="75"/>
      <c r="D1764" s="75"/>
      <c r="E1764" s="76"/>
      <c r="F1764" s="88"/>
      <c r="G1764" s="77"/>
      <c r="H1764" s="75"/>
      <c r="I1764" s="78"/>
      <c r="J1764" s="557"/>
      <c r="K1764" s="558"/>
      <c r="L1764" s="558"/>
      <c r="M1764" s="558"/>
      <c r="N1764" s="559"/>
    </row>
    <row r="1765" spans="2:14" ht="12.95" customHeight="1" x14ac:dyDescent="0.2">
      <c r="B1765" s="74"/>
      <c r="C1765" s="75"/>
      <c r="D1765" s="75"/>
      <c r="E1765" s="76"/>
      <c r="F1765" s="88"/>
      <c r="G1765" s="77"/>
      <c r="H1765" s="75"/>
      <c r="I1765" s="78"/>
      <c r="J1765" s="557"/>
      <c r="K1765" s="558"/>
      <c r="L1765" s="558"/>
      <c r="M1765" s="558"/>
      <c r="N1765" s="559"/>
    </row>
    <row r="1766" spans="2:14" ht="12.95" customHeight="1" x14ac:dyDescent="0.2">
      <c r="B1766" s="74"/>
      <c r="C1766" s="75"/>
      <c r="D1766" s="75"/>
      <c r="E1766" s="76"/>
      <c r="F1766" s="88"/>
      <c r="G1766" s="77"/>
      <c r="H1766" s="75"/>
      <c r="I1766" s="78"/>
      <c r="J1766" s="557"/>
      <c r="K1766" s="558"/>
      <c r="L1766" s="558"/>
      <c r="M1766" s="558"/>
      <c r="N1766" s="559"/>
    </row>
    <row r="1767" spans="2:14" ht="12.95" customHeight="1" x14ac:dyDescent="0.2">
      <c r="B1767" s="74"/>
      <c r="C1767" s="75"/>
      <c r="D1767" s="75"/>
      <c r="E1767" s="76"/>
      <c r="F1767" s="88"/>
      <c r="G1767" s="77"/>
      <c r="H1767" s="75"/>
      <c r="I1767" s="78"/>
      <c r="J1767" s="557"/>
      <c r="K1767" s="558"/>
      <c r="L1767" s="558"/>
      <c r="M1767" s="558"/>
      <c r="N1767" s="559"/>
    </row>
    <row r="1768" spans="2:14" ht="12.95" customHeight="1" x14ac:dyDescent="0.2">
      <c r="B1768" s="74"/>
      <c r="C1768" s="75"/>
      <c r="D1768" s="75"/>
      <c r="E1768" s="76"/>
      <c r="F1768" s="88"/>
      <c r="G1768" s="77"/>
      <c r="H1768" s="75"/>
      <c r="I1768" s="78"/>
      <c r="J1768" s="557"/>
      <c r="K1768" s="558"/>
      <c r="L1768" s="558"/>
      <c r="M1768" s="558"/>
      <c r="N1768" s="559"/>
    </row>
    <row r="1769" spans="2:14" ht="12.95" customHeight="1" x14ac:dyDescent="0.2">
      <c r="B1769" s="74"/>
      <c r="C1769" s="75"/>
      <c r="D1769" s="75"/>
      <c r="E1769" s="76"/>
      <c r="F1769" s="88"/>
      <c r="G1769" s="77"/>
      <c r="H1769" s="75"/>
      <c r="I1769" s="78"/>
      <c r="J1769" s="557"/>
      <c r="K1769" s="558"/>
      <c r="L1769" s="558"/>
      <c r="M1769" s="558"/>
      <c r="N1769" s="559"/>
    </row>
    <row r="1770" spans="2:14" ht="12.95" customHeight="1" x14ac:dyDescent="0.2">
      <c r="B1770" s="74"/>
      <c r="C1770" s="75"/>
      <c r="D1770" s="75"/>
      <c r="E1770" s="76"/>
      <c r="F1770" s="88"/>
      <c r="G1770" s="77"/>
      <c r="H1770" s="75"/>
      <c r="I1770" s="78"/>
      <c r="J1770" s="557"/>
      <c r="K1770" s="558"/>
      <c r="L1770" s="558"/>
      <c r="M1770" s="558"/>
      <c r="N1770" s="559"/>
    </row>
    <row r="1771" spans="2:14" ht="12.95" customHeight="1" x14ac:dyDescent="0.2">
      <c r="B1771" s="74"/>
      <c r="C1771" s="75"/>
      <c r="D1771" s="75"/>
      <c r="E1771" s="76"/>
      <c r="F1771" s="88"/>
      <c r="G1771" s="77"/>
      <c r="H1771" s="75"/>
      <c r="I1771" s="78"/>
      <c r="J1771" s="557"/>
      <c r="K1771" s="558"/>
      <c r="L1771" s="558"/>
      <c r="M1771" s="558"/>
      <c r="N1771" s="559"/>
    </row>
    <row r="1772" spans="2:14" ht="12.95" customHeight="1" x14ac:dyDescent="0.2">
      <c r="B1772" s="74"/>
      <c r="C1772" s="75"/>
      <c r="D1772" s="75"/>
      <c r="E1772" s="76"/>
      <c r="F1772" s="88"/>
      <c r="G1772" s="77"/>
      <c r="H1772" s="75"/>
      <c r="I1772" s="78"/>
      <c r="J1772" s="557"/>
      <c r="K1772" s="558"/>
      <c r="L1772" s="558"/>
      <c r="M1772" s="558"/>
      <c r="N1772" s="559"/>
    </row>
    <row r="1773" spans="2:14" ht="12.95" customHeight="1" x14ac:dyDescent="0.2">
      <c r="B1773" s="74"/>
      <c r="C1773" s="75"/>
      <c r="D1773" s="75"/>
      <c r="E1773" s="76"/>
      <c r="F1773" s="88"/>
      <c r="G1773" s="77"/>
      <c r="H1773" s="75"/>
      <c r="I1773" s="78"/>
      <c r="J1773" s="557"/>
      <c r="K1773" s="558"/>
      <c r="L1773" s="558"/>
      <c r="M1773" s="558"/>
      <c r="N1773" s="559"/>
    </row>
    <row r="1774" spans="2:14" ht="12.95" customHeight="1" x14ac:dyDescent="0.2">
      <c r="B1774" s="74"/>
      <c r="C1774" s="75"/>
      <c r="D1774" s="75"/>
      <c r="E1774" s="76"/>
      <c r="F1774" s="88"/>
      <c r="G1774" s="77"/>
      <c r="H1774" s="75"/>
      <c r="I1774" s="78"/>
      <c r="J1774" s="557"/>
      <c r="K1774" s="558"/>
      <c r="L1774" s="558"/>
      <c r="M1774" s="558"/>
      <c r="N1774" s="559"/>
    </row>
    <row r="1775" spans="2:14" ht="12.95" customHeight="1" x14ac:dyDescent="0.2">
      <c r="B1775" s="74"/>
      <c r="C1775" s="75"/>
      <c r="D1775" s="75"/>
      <c r="E1775" s="76"/>
      <c r="F1775" s="88"/>
      <c r="G1775" s="77"/>
      <c r="H1775" s="75"/>
      <c r="I1775" s="78"/>
      <c r="J1775" s="557"/>
      <c r="K1775" s="558"/>
      <c r="L1775" s="558"/>
      <c r="M1775" s="558"/>
      <c r="N1775" s="559"/>
    </row>
    <row r="1776" spans="2:14" ht="12.95" customHeight="1" x14ac:dyDescent="0.2">
      <c r="B1776" s="74"/>
      <c r="C1776" s="75"/>
      <c r="D1776" s="75"/>
      <c r="E1776" s="76"/>
      <c r="F1776" s="88"/>
      <c r="G1776" s="77"/>
      <c r="H1776" s="75"/>
      <c r="I1776" s="78"/>
      <c r="J1776" s="557"/>
      <c r="K1776" s="558"/>
      <c r="L1776" s="558"/>
      <c r="M1776" s="558"/>
      <c r="N1776" s="559"/>
    </row>
    <row r="1777" spans="2:14" ht="12.95" customHeight="1" x14ac:dyDescent="0.2">
      <c r="B1777" s="74"/>
      <c r="C1777" s="75"/>
      <c r="D1777" s="75"/>
      <c r="E1777" s="76"/>
      <c r="F1777" s="88"/>
      <c r="G1777" s="77"/>
      <c r="H1777" s="75"/>
      <c r="I1777" s="78"/>
      <c r="J1777" s="557"/>
      <c r="K1777" s="558"/>
      <c r="L1777" s="558"/>
      <c r="M1777" s="558"/>
      <c r="N1777" s="559"/>
    </row>
    <row r="1778" spans="2:14" ht="12.95" customHeight="1" x14ac:dyDescent="0.2">
      <c r="B1778" s="74"/>
      <c r="C1778" s="75"/>
      <c r="D1778" s="75"/>
      <c r="E1778" s="76"/>
      <c r="F1778" s="88"/>
      <c r="G1778" s="77"/>
      <c r="H1778" s="75"/>
      <c r="I1778" s="78"/>
      <c r="J1778" s="557"/>
      <c r="K1778" s="558"/>
      <c r="L1778" s="558"/>
      <c r="M1778" s="558"/>
      <c r="N1778" s="559"/>
    </row>
    <row r="1779" spans="2:14" ht="12.95" customHeight="1" x14ac:dyDescent="0.2">
      <c r="B1779" s="74"/>
      <c r="C1779" s="75"/>
      <c r="D1779" s="75"/>
      <c r="E1779" s="76"/>
      <c r="F1779" s="88"/>
      <c r="G1779" s="77"/>
      <c r="H1779" s="75"/>
      <c r="I1779" s="78"/>
      <c r="J1779" s="557"/>
      <c r="K1779" s="558"/>
      <c r="L1779" s="558"/>
      <c r="M1779" s="558"/>
      <c r="N1779" s="559"/>
    </row>
    <row r="1780" spans="2:14" ht="12.95" customHeight="1" x14ac:dyDescent="0.2">
      <c r="B1780" s="74"/>
      <c r="C1780" s="75"/>
      <c r="D1780" s="75"/>
      <c r="E1780" s="76"/>
      <c r="F1780" s="88"/>
      <c r="G1780" s="77"/>
      <c r="H1780" s="75"/>
      <c r="I1780" s="78"/>
      <c r="J1780" s="557"/>
      <c r="K1780" s="558"/>
      <c r="L1780" s="558"/>
      <c r="M1780" s="558"/>
      <c r="N1780" s="559"/>
    </row>
    <row r="1781" spans="2:14" ht="12.95" customHeight="1" x14ac:dyDescent="0.2">
      <c r="B1781" s="74"/>
      <c r="C1781" s="75"/>
      <c r="D1781" s="75"/>
      <c r="E1781" s="76"/>
      <c r="F1781" s="88"/>
      <c r="G1781" s="77"/>
      <c r="H1781" s="75"/>
      <c r="I1781" s="78"/>
      <c r="J1781" s="557"/>
      <c r="K1781" s="558"/>
      <c r="L1781" s="558"/>
      <c r="M1781" s="558"/>
      <c r="N1781" s="559"/>
    </row>
    <row r="1782" spans="2:14" ht="12.95" customHeight="1" x14ac:dyDescent="0.2">
      <c r="B1782" s="74"/>
      <c r="C1782" s="75"/>
      <c r="D1782" s="75"/>
      <c r="E1782" s="76"/>
      <c r="F1782" s="88"/>
      <c r="G1782" s="77"/>
      <c r="H1782" s="75"/>
      <c r="I1782" s="78"/>
      <c r="J1782" s="557"/>
      <c r="K1782" s="558"/>
      <c r="L1782" s="558"/>
      <c r="M1782" s="558"/>
      <c r="N1782" s="559"/>
    </row>
    <row r="1783" spans="2:14" ht="12.95" customHeight="1" x14ac:dyDescent="0.2">
      <c r="B1783" s="74"/>
      <c r="C1783" s="75"/>
      <c r="D1783" s="75"/>
      <c r="E1783" s="76"/>
      <c r="F1783" s="88"/>
      <c r="G1783" s="77"/>
      <c r="H1783" s="75"/>
      <c r="I1783" s="78"/>
      <c r="J1783" s="557"/>
      <c r="K1783" s="558"/>
      <c r="L1783" s="558"/>
      <c r="M1783" s="558"/>
      <c r="N1783" s="559"/>
    </row>
    <row r="1784" spans="2:14" ht="12.95" customHeight="1" x14ac:dyDescent="0.2">
      <c r="B1784" s="74"/>
      <c r="C1784" s="75"/>
      <c r="D1784" s="75"/>
      <c r="E1784" s="76"/>
      <c r="F1784" s="88"/>
      <c r="G1784" s="77"/>
      <c r="H1784" s="75"/>
      <c r="I1784" s="78"/>
      <c r="J1784" s="557"/>
      <c r="K1784" s="558"/>
      <c r="L1784" s="558"/>
      <c r="M1784" s="558"/>
      <c r="N1784" s="559"/>
    </row>
    <row r="1785" spans="2:14" ht="12.95" customHeight="1" x14ac:dyDescent="0.2">
      <c r="B1785" s="74"/>
      <c r="C1785" s="75"/>
      <c r="D1785" s="75"/>
      <c r="E1785" s="76"/>
      <c r="F1785" s="88"/>
      <c r="G1785" s="77"/>
      <c r="H1785" s="75"/>
      <c r="I1785" s="78"/>
      <c r="J1785" s="557"/>
      <c r="K1785" s="558"/>
      <c r="L1785" s="558"/>
      <c r="M1785" s="558"/>
      <c r="N1785" s="559"/>
    </row>
    <row r="1786" spans="2:14" ht="12.95" customHeight="1" x14ac:dyDescent="0.2">
      <c r="B1786" s="74"/>
      <c r="C1786" s="75"/>
      <c r="D1786" s="75"/>
      <c r="E1786" s="76"/>
      <c r="F1786" s="88"/>
      <c r="G1786" s="77"/>
      <c r="H1786" s="75"/>
      <c r="I1786" s="78"/>
      <c r="J1786" s="557"/>
      <c r="K1786" s="558"/>
      <c r="L1786" s="558"/>
      <c r="M1786" s="558"/>
      <c r="N1786" s="559"/>
    </row>
    <row r="1787" spans="2:14" ht="12.95" customHeight="1" x14ac:dyDescent="0.2">
      <c r="B1787" s="74"/>
      <c r="C1787" s="75"/>
      <c r="D1787" s="75"/>
      <c r="E1787" s="76"/>
      <c r="F1787" s="88"/>
      <c r="G1787" s="77"/>
      <c r="H1787" s="75"/>
      <c r="I1787" s="78"/>
      <c r="J1787" s="557"/>
      <c r="K1787" s="558"/>
      <c r="L1787" s="558"/>
      <c r="M1787" s="558"/>
      <c r="N1787" s="559"/>
    </row>
    <row r="1788" spans="2:14" ht="12.95" customHeight="1" x14ac:dyDescent="0.2">
      <c r="B1788" s="74"/>
      <c r="C1788" s="75"/>
      <c r="D1788" s="75"/>
      <c r="E1788" s="76"/>
      <c r="F1788" s="88"/>
      <c r="G1788" s="77"/>
      <c r="H1788" s="75"/>
      <c r="I1788" s="78"/>
      <c r="J1788" s="557"/>
      <c r="K1788" s="558"/>
      <c r="L1788" s="558"/>
      <c r="M1788" s="558"/>
      <c r="N1788" s="559"/>
    </row>
    <row r="1789" spans="2:14" ht="12.95" customHeight="1" x14ac:dyDescent="0.2">
      <c r="B1789" s="74"/>
      <c r="C1789" s="75"/>
      <c r="D1789" s="75"/>
      <c r="E1789" s="76"/>
      <c r="F1789" s="88"/>
      <c r="G1789" s="77"/>
      <c r="H1789" s="75"/>
      <c r="I1789" s="78"/>
      <c r="J1789" s="557"/>
      <c r="K1789" s="558"/>
      <c r="L1789" s="558"/>
      <c r="M1789" s="558"/>
      <c r="N1789" s="559"/>
    </row>
    <row r="1790" spans="2:14" ht="12.95" customHeight="1" x14ac:dyDescent="0.2">
      <c r="B1790" s="74"/>
      <c r="C1790" s="75"/>
      <c r="D1790" s="75"/>
      <c r="E1790" s="76"/>
      <c r="F1790" s="88"/>
      <c r="G1790" s="77"/>
      <c r="H1790" s="75"/>
      <c r="I1790" s="78"/>
      <c r="J1790" s="557"/>
      <c r="K1790" s="558"/>
      <c r="L1790" s="558"/>
      <c r="M1790" s="558"/>
      <c r="N1790" s="559"/>
    </row>
    <row r="1791" spans="2:14" ht="12.95" customHeight="1" x14ac:dyDescent="0.2">
      <c r="B1791" s="74"/>
      <c r="C1791" s="75"/>
      <c r="D1791" s="75"/>
      <c r="E1791" s="76"/>
      <c r="F1791" s="88"/>
      <c r="G1791" s="77"/>
      <c r="H1791" s="75"/>
      <c r="I1791" s="78"/>
      <c r="J1791" s="557"/>
      <c r="K1791" s="558"/>
      <c r="L1791" s="558"/>
      <c r="M1791" s="558"/>
      <c r="N1791" s="559"/>
    </row>
    <row r="1792" spans="2:14" ht="12.95" customHeight="1" x14ac:dyDescent="0.2">
      <c r="B1792" s="74"/>
      <c r="C1792" s="75"/>
      <c r="D1792" s="75"/>
      <c r="E1792" s="76"/>
      <c r="F1792" s="88"/>
      <c r="G1792" s="77"/>
      <c r="H1792" s="75"/>
      <c r="I1792" s="78"/>
      <c r="J1792" s="557"/>
      <c r="K1792" s="558"/>
      <c r="L1792" s="558"/>
      <c r="M1792" s="558"/>
      <c r="N1792" s="559"/>
    </row>
    <row r="1793" spans="2:14" ht="12.95" customHeight="1" x14ac:dyDescent="0.2">
      <c r="B1793" s="74"/>
      <c r="C1793" s="75"/>
      <c r="D1793" s="75"/>
      <c r="E1793" s="76"/>
      <c r="F1793" s="88"/>
      <c r="G1793" s="77"/>
      <c r="H1793" s="75"/>
      <c r="I1793" s="78"/>
      <c r="J1793" s="557"/>
      <c r="K1793" s="558"/>
      <c r="L1793" s="558"/>
      <c r="M1793" s="558"/>
      <c r="N1793" s="559"/>
    </row>
    <row r="1794" spans="2:14" ht="12.95" customHeight="1" x14ac:dyDescent="0.2">
      <c r="B1794" s="74"/>
      <c r="C1794" s="75"/>
      <c r="D1794" s="75"/>
      <c r="E1794" s="76"/>
      <c r="F1794" s="88"/>
      <c r="G1794" s="77"/>
      <c r="H1794" s="75"/>
      <c r="I1794" s="78"/>
      <c r="J1794" s="557"/>
      <c r="K1794" s="558"/>
      <c r="L1794" s="558"/>
      <c r="M1794" s="558"/>
      <c r="N1794" s="559"/>
    </row>
    <row r="1795" spans="2:14" ht="12.95" customHeight="1" x14ac:dyDescent="0.2">
      <c r="B1795" s="74"/>
      <c r="C1795" s="75"/>
      <c r="D1795" s="75"/>
      <c r="E1795" s="76"/>
      <c r="F1795" s="88"/>
      <c r="G1795" s="77"/>
      <c r="H1795" s="75"/>
      <c r="I1795" s="78"/>
      <c r="J1795" s="557"/>
      <c r="K1795" s="558"/>
      <c r="L1795" s="558"/>
      <c r="M1795" s="558"/>
      <c r="N1795" s="559"/>
    </row>
    <row r="1796" spans="2:14" ht="12.95" customHeight="1" x14ac:dyDescent="0.2">
      <c r="B1796" s="74"/>
      <c r="C1796" s="75"/>
      <c r="D1796" s="75"/>
      <c r="E1796" s="76"/>
      <c r="F1796" s="88"/>
      <c r="G1796" s="77"/>
      <c r="H1796" s="75"/>
      <c r="I1796" s="78"/>
      <c r="J1796" s="557"/>
      <c r="K1796" s="558"/>
      <c r="L1796" s="558"/>
      <c r="M1796" s="558"/>
      <c r="N1796" s="559"/>
    </row>
    <row r="1797" spans="2:14" ht="12.95" customHeight="1" x14ac:dyDescent="0.2">
      <c r="B1797" s="74"/>
      <c r="C1797" s="75"/>
      <c r="D1797" s="75"/>
      <c r="E1797" s="76"/>
      <c r="F1797" s="88"/>
      <c r="G1797" s="77"/>
      <c r="H1797" s="75"/>
      <c r="I1797" s="78"/>
      <c r="J1797" s="557"/>
      <c r="K1797" s="558"/>
      <c r="L1797" s="558"/>
      <c r="M1797" s="558"/>
      <c r="N1797" s="559"/>
    </row>
    <row r="1798" spans="2:14" ht="12.95" customHeight="1" x14ac:dyDescent="0.2">
      <c r="B1798" s="74"/>
      <c r="C1798" s="75"/>
      <c r="D1798" s="75"/>
      <c r="E1798" s="76"/>
      <c r="F1798" s="88"/>
      <c r="G1798" s="77"/>
      <c r="H1798" s="75"/>
      <c r="I1798" s="78"/>
      <c r="J1798" s="557"/>
      <c r="K1798" s="558"/>
      <c r="L1798" s="558"/>
      <c r="M1798" s="558"/>
      <c r="N1798" s="559"/>
    </row>
    <row r="1799" spans="2:14" ht="12.95" customHeight="1" x14ac:dyDescent="0.2">
      <c r="B1799" s="74"/>
      <c r="C1799" s="75"/>
      <c r="D1799" s="75"/>
      <c r="E1799" s="76"/>
      <c r="F1799" s="88"/>
      <c r="G1799" s="77"/>
      <c r="H1799" s="75"/>
      <c r="I1799" s="78"/>
      <c r="J1799" s="557"/>
      <c r="K1799" s="558"/>
      <c r="L1799" s="558"/>
      <c r="M1799" s="558"/>
      <c r="N1799" s="559"/>
    </row>
    <row r="1800" spans="2:14" ht="12.95" customHeight="1" x14ac:dyDescent="0.2">
      <c r="B1800" s="74"/>
      <c r="C1800" s="75"/>
      <c r="D1800" s="75"/>
      <c r="E1800" s="76"/>
      <c r="F1800" s="88"/>
      <c r="G1800" s="77"/>
      <c r="H1800" s="75"/>
      <c r="I1800" s="78"/>
      <c r="J1800" s="557"/>
      <c r="K1800" s="558"/>
      <c r="L1800" s="558"/>
      <c r="M1800" s="558"/>
      <c r="N1800" s="559"/>
    </row>
    <row r="1801" spans="2:14" ht="12.95" customHeight="1" x14ac:dyDescent="0.2">
      <c r="B1801" s="74"/>
      <c r="C1801" s="75"/>
      <c r="D1801" s="75"/>
      <c r="E1801" s="76"/>
      <c r="F1801" s="88"/>
      <c r="G1801" s="77"/>
      <c r="H1801" s="75"/>
      <c r="I1801" s="78"/>
      <c r="J1801" s="557"/>
      <c r="K1801" s="558"/>
      <c r="L1801" s="558"/>
      <c r="M1801" s="558"/>
      <c r="N1801" s="559"/>
    </row>
    <row r="1802" spans="2:14" ht="12.95" customHeight="1" x14ac:dyDescent="0.2">
      <c r="B1802" s="74"/>
      <c r="C1802" s="75"/>
      <c r="D1802" s="75"/>
      <c r="E1802" s="76"/>
      <c r="F1802" s="88"/>
      <c r="G1802" s="77"/>
      <c r="H1802" s="75"/>
      <c r="I1802" s="78"/>
      <c r="J1802" s="557"/>
      <c r="K1802" s="558"/>
      <c r="L1802" s="558"/>
      <c r="M1802" s="558"/>
      <c r="N1802" s="559"/>
    </row>
    <row r="1803" spans="2:14" ht="12.95" customHeight="1" x14ac:dyDescent="0.2">
      <c r="B1803" s="74"/>
      <c r="C1803" s="75"/>
      <c r="D1803" s="75"/>
      <c r="E1803" s="76"/>
      <c r="F1803" s="88"/>
      <c r="G1803" s="77"/>
      <c r="H1803" s="75"/>
      <c r="I1803" s="78"/>
      <c r="J1803" s="557"/>
      <c r="K1803" s="558"/>
      <c r="L1803" s="558"/>
      <c r="M1803" s="558"/>
      <c r="N1803" s="559"/>
    </row>
    <row r="1804" spans="2:14" ht="12.95" customHeight="1" x14ac:dyDescent="0.2">
      <c r="B1804" s="74"/>
      <c r="C1804" s="75"/>
      <c r="D1804" s="75"/>
      <c r="E1804" s="76"/>
      <c r="F1804" s="88"/>
      <c r="G1804" s="77"/>
      <c r="H1804" s="75"/>
      <c r="I1804" s="78"/>
      <c r="J1804" s="557"/>
      <c r="K1804" s="558"/>
      <c r="L1804" s="558"/>
      <c r="M1804" s="558"/>
      <c r="N1804" s="559"/>
    </row>
    <row r="1805" spans="2:14" ht="12.95" customHeight="1" x14ac:dyDescent="0.2">
      <c r="B1805" s="74"/>
      <c r="C1805" s="75"/>
      <c r="D1805" s="75"/>
      <c r="E1805" s="76"/>
      <c r="F1805" s="88"/>
      <c r="G1805" s="77"/>
      <c r="H1805" s="75"/>
      <c r="I1805" s="78"/>
      <c r="J1805" s="557"/>
      <c r="K1805" s="558"/>
      <c r="L1805" s="558"/>
      <c r="M1805" s="558"/>
      <c r="N1805" s="559"/>
    </row>
    <row r="1806" spans="2:14" ht="12.95" customHeight="1" x14ac:dyDescent="0.2">
      <c r="B1806" s="74"/>
      <c r="C1806" s="75"/>
      <c r="D1806" s="75"/>
      <c r="E1806" s="76"/>
      <c r="F1806" s="88"/>
      <c r="G1806" s="77"/>
      <c r="H1806" s="75"/>
      <c r="I1806" s="78"/>
      <c r="J1806" s="557"/>
      <c r="K1806" s="558"/>
      <c r="L1806" s="558"/>
      <c r="M1806" s="558"/>
      <c r="N1806" s="559"/>
    </row>
    <row r="1807" spans="2:14" ht="12.95" customHeight="1" x14ac:dyDescent="0.2">
      <c r="B1807" s="74"/>
      <c r="C1807" s="75"/>
      <c r="D1807" s="75"/>
      <c r="E1807" s="76"/>
      <c r="F1807" s="88"/>
      <c r="G1807" s="77"/>
      <c r="H1807" s="75"/>
      <c r="I1807" s="78"/>
      <c r="J1807" s="557"/>
      <c r="K1807" s="558"/>
      <c r="L1807" s="558"/>
      <c r="M1807" s="558"/>
      <c r="N1807" s="559"/>
    </row>
    <row r="1808" spans="2:14" ht="12.95" customHeight="1" x14ac:dyDescent="0.2">
      <c r="B1808" s="74"/>
      <c r="C1808" s="75"/>
      <c r="D1808" s="75"/>
      <c r="E1808" s="76"/>
      <c r="F1808" s="88"/>
      <c r="G1808" s="77"/>
      <c r="H1808" s="75"/>
      <c r="I1808" s="78"/>
      <c r="J1808" s="557"/>
      <c r="K1808" s="558"/>
      <c r="L1808" s="558"/>
      <c r="M1808" s="558"/>
      <c r="N1808" s="559"/>
    </row>
    <row r="1809" spans="2:14" ht="12.95" customHeight="1" x14ac:dyDescent="0.2">
      <c r="B1809" s="74"/>
      <c r="C1809" s="75"/>
      <c r="D1809" s="75"/>
      <c r="E1809" s="76"/>
      <c r="F1809" s="88"/>
      <c r="G1809" s="77"/>
      <c r="H1809" s="75"/>
      <c r="I1809" s="78"/>
      <c r="J1809" s="557"/>
      <c r="K1809" s="558"/>
      <c r="L1809" s="558"/>
      <c r="M1809" s="558"/>
      <c r="N1809" s="559"/>
    </row>
    <row r="1810" spans="2:14" ht="12.95" customHeight="1" x14ac:dyDescent="0.2">
      <c r="B1810" s="74"/>
      <c r="C1810" s="75"/>
      <c r="D1810" s="75"/>
      <c r="E1810" s="76"/>
      <c r="F1810" s="88"/>
      <c r="G1810" s="77"/>
      <c r="H1810" s="75"/>
      <c r="I1810" s="78"/>
      <c r="J1810" s="557"/>
      <c r="K1810" s="558"/>
      <c r="L1810" s="558"/>
      <c r="M1810" s="558"/>
      <c r="N1810" s="559"/>
    </row>
    <row r="1811" spans="2:14" ht="12.95" customHeight="1" x14ac:dyDescent="0.2">
      <c r="B1811" s="74"/>
      <c r="C1811" s="75"/>
      <c r="D1811" s="75"/>
      <c r="E1811" s="76"/>
      <c r="F1811" s="88"/>
      <c r="G1811" s="77"/>
      <c r="H1811" s="75"/>
      <c r="I1811" s="78"/>
      <c r="J1811" s="557"/>
      <c r="K1811" s="558"/>
      <c r="L1811" s="558"/>
      <c r="M1811" s="558"/>
      <c r="N1811" s="559"/>
    </row>
    <row r="1812" spans="2:14" ht="12.95" customHeight="1" x14ac:dyDescent="0.2">
      <c r="B1812" s="74"/>
      <c r="C1812" s="75"/>
      <c r="D1812" s="75"/>
      <c r="E1812" s="76"/>
      <c r="F1812" s="88"/>
      <c r="G1812" s="77"/>
      <c r="H1812" s="75"/>
      <c r="I1812" s="78"/>
      <c r="J1812" s="557"/>
      <c r="K1812" s="558"/>
      <c r="L1812" s="558"/>
      <c r="M1812" s="558"/>
      <c r="N1812" s="559"/>
    </row>
    <row r="1813" spans="2:14" ht="12.95" customHeight="1" x14ac:dyDescent="0.2">
      <c r="B1813" s="74"/>
      <c r="C1813" s="75"/>
      <c r="D1813" s="75"/>
      <c r="E1813" s="76"/>
      <c r="F1813" s="88"/>
      <c r="G1813" s="77"/>
      <c r="H1813" s="75"/>
      <c r="I1813" s="78"/>
      <c r="J1813" s="557"/>
      <c r="K1813" s="558"/>
      <c r="L1813" s="558"/>
      <c r="M1813" s="558"/>
      <c r="N1813" s="559"/>
    </row>
    <row r="1814" spans="2:14" ht="12.95" customHeight="1" x14ac:dyDescent="0.2">
      <c r="B1814" s="74"/>
      <c r="C1814" s="75"/>
      <c r="D1814" s="75"/>
      <c r="E1814" s="76"/>
      <c r="F1814" s="88"/>
      <c r="G1814" s="77"/>
      <c r="H1814" s="75"/>
      <c r="I1814" s="78"/>
      <c r="J1814" s="557"/>
      <c r="K1814" s="558"/>
      <c r="L1814" s="558"/>
      <c r="M1814" s="558"/>
      <c r="N1814" s="559"/>
    </row>
    <row r="1815" spans="2:14" ht="12.95" customHeight="1" x14ac:dyDescent="0.2">
      <c r="B1815" s="74"/>
      <c r="C1815" s="75"/>
      <c r="D1815" s="75"/>
      <c r="E1815" s="76"/>
      <c r="F1815" s="88"/>
      <c r="G1815" s="77"/>
      <c r="H1815" s="75"/>
      <c r="I1815" s="78"/>
      <c r="J1815" s="557"/>
      <c r="K1815" s="558"/>
      <c r="L1815" s="558"/>
      <c r="M1815" s="558"/>
      <c r="N1815" s="559"/>
    </row>
    <row r="1816" spans="2:14" ht="12.95" customHeight="1" x14ac:dyDescent="0.2">
      <c r="B1816" s="74"/>
      <c r="C1816" s="75"/>
      <c r="D1816" s="75"/>
      <c r="E1816" s="76"/>
      <c r="F1816" s="88"/>
      <c r="G1816" s="77"/>
      <c r="H1816" s="75"/>
      <c r="I1816" s="78"/>
      <c r="J1816" s="557"/>
      <c r="K1816" s="558"/>
      <c r="L1816" s="558"/>
      <c r="M1816" s="558"/>
      <c r="N1816" s="559"/>
    </row>
    <row r="1817" spans="2:14" ht="12.95" customHeight="1" x14ac:dyDescent="0.2">
      <c r="B1817" s="74"/>
      <c r="C1817" s="75"/>
      <c r="D1817" s="75"/>
      <c r="E1817" s="76"/>
      <c r="F1817" s="88"/>
      <c r="G1817" s="77"/>
      <c r="H1817" s="75"/>
      <c r="I1817" s="78"/>
      <c r="J1817" s="557"/>
      <c r="K1817" s="558"/>
      <c r="L1817" s="558"/>
      <c r="M1817" s="558"/>
      <c r="N1817" s="559"/>
    </row>
    <row r="1818" spans="2:14" ht="12.95" customHeight="1" x14ac:dyDescent="0.2">
      <c r="B1818" s="74"/>
      <c r="C1818" s="75"/>
      <c r="D1818" s="75"/>
      <c r="E1818" s="76"/>
      <c r="F1818" s="88"/>
      <c r="G1818" s="77"/>
      <c r="H1818" s="75"/>
      <c r="I1818" s="78"/>
      <c r="J1818" s="557"/>
      <c r="K1818" s="558"/>
      <c r="L1818" s="558"/>
      <c r="M1818" s="558"/>
      <c r="N1818" s="559"/>
    </row>
    <row r="1819" spans="2:14" ht="12.95" customHeight="1" x14ac:dyDescent="0.2">
      <c r="B1819" s="74"/>
      <c r="C1819" s="75"/>
      <c r="D1819" s="75"/>
      <c r="E1819" s="76"/>
      <c r="F1819" s="88"/>
      <c r="G1819" s="77"/>
      <c r="H1819" s="75"/>
      <c r="I1819" s="78"/>
      <c r="J1819" s="557"/>
      <c r="K1819" s="558"/>
      <c r="L1819" s="558"/>
      <c r="M1819" s="558"/>
      <c r="N1819" s="559"/>
    </row>
    <row r="1820" spans="2:14" ht="12.95" customHeight="1" x14ac:dyDescent="0.2">
      <c r="B1820" s="74"/>
      <c r="C1820" s="75"/>
      <c r="D1820" s="75"/>
      <c r="E1820" s="76"/>
      <c r="F1820" s="88"/>
      <c r="G1820" s="77"/>
      <c r="H1820" s="75"/>
      <c r="I1820" s="78"/>
      <c r="J1820" s="557"/>
      <c r="K1820" s="558"/>
      <c r="L1820" s="558"/>
      <c r="M1820" s="558"/>
      <c r="N1820" s="559"/>
    </row>
    <row r="1821" spans="2:14" ht="12.95" customHeight="1" x14ac:dyDescent="0.2">
      <c r="B1821" s="74"/>
      <c r="C1821" s="75"/>
      <c r="D1821" s="75"/>
      <c r="E1821" s="76"/>
      <c r="F1821" s="88"/>
      <c r="G1821" s="77"/>
      <c r="H1821" s="75"/>
      <c r="I1821" s="78"/>
      <c r="J1821" s="557"/>
      <c r="K1821" s="558"/>
      <c r="L1821" s="558"/>
      <c r="M1821" s="558"/>
      <c r="N1821" s="559"/>
    </row>
    <row r="1822" spans="2:14" ht="12.95" customHeight="1" x14ac:dyDescent="0.2">
      <c r="B1822" s="74"/>
      <c r="C1822" s="75"/>
      <c r="D1822" s="75"/>
      <c r="E1822" s="76"/>
      <c r="F1822" s="88"/>
      <c r="G1822" s="77"/>
      <c r="H1822" s="75"/>
      <c r="I1822" s="78"/>
      <c r="J1822" s="557"/>
      <c r="K1822" s="558"/>
      <c r="L1822" s="558"/>
      <c r="M1822" s="558"/>
      <c r="N1822" s="559"/>
    </row>
    <row r="1823" spans="2:14" ht="12.95" customHeight="1" x14ac:dyDescent="0.2">
      <c r="B1823" s="74"/>
      <c r="C1823" s="75"/>
      <c r="D1823" s="75"/>
      <c r="E1823" s="76"/>
      <c r="F1823" s="88"/>
      <c r="G1823" s="77"/>
      <c r="H1823" s="75"/>
      <c r="I1823" s="78"/>
      <c r="J1823" s="557"/>
      <c r="K1823" s="558"/>
      <c r="L1823" s="558"/>
      <c r="M1823" s="558"/>
      <c r="N1823" s="559"/>
    </row>
    <row r="1824" spans="2:14" ht="12.95" customHeight="1" x14ac:dyDescent="0.2">
      <c r="B1824" s="74"/>
      <c r="C1824" s="75"/>
      <c r="D1824" s="75"/>
      <c r="E1824" s="76"/>
      <c r="F1824" s="88"/>
      <c r="G1824" s="77"/>
      <c r="H1824" s="75"/>
      <c r="I1824" s="78"/>
      <c r="J1824" s="557"/>
      <c r="K1824" s="558"/>
      <c r="L1824" s="558"/>
      <c r="M1824" s="558"/>
      <c r="N1824" s="559"/>
    </row>
    <row r="1825" spans="2:14" ht="12.95" customHeight="1" x14ac:dyDescent="0.2">
      <c r="B1825" s="74"/>
      <c r="C1825" s="75"/>
      <c r="D1825" s="75"/>
      <c r="E1825" s="76"/>
      <c r="F1825" s="88"/>
      <c r="G1825" s="77"/>
      <c r="H1825" s="75"/>
      <c r="I1825" s="78"/>
      <c r="J1825" s="557"/>
      <c r="K1825" s="558"/>
      <c r="L1825" s="558"/>
      <c r="M1825" s="558"/>
      <c r="N1825" s="559"/>
    </row>
    <row r="1826" spans="2:14" ht="12.95" customHeight="1" x14ac:dyDescent="0.2">
      <c r="B1826" s="74"/>
      <c r="C1826" s="75"/>
      <c r="D1826" s="75"/>
      <c r="E1826" s="76"/>
      <c r="F1826" s="88"/>
      <c r="G1826" s="77"/>
      <c r="H1826" s="75"/>
      <c r="I1826" s="78"/>
      <c r="J1826" s="557"/>
      <c r="K1826" s="558"/>
      <c r="L1826" s="558"/>
      <c r="M1826" s="558"/>
      <c r="N1826" s="559"/>
    </row>
    <row r="1827" spans="2:14" ht="12.95" customHeight="1" x14ac:dyDescent="0.2">
      <c r="B1827" s="74"/>
      <c r="C1827" s="75"/>
      <c r="D1827" s="75"/>
      <c r="E1827" s="76"/>
      <c r="F1827" s="88"/>
      <c r="G1827" s="77"/>
      <c r="H1827" s="75"/>
      <c r="I1827" s="78"/>
      <c r="J1827" s="557"/>
      <c r="K1827" s="558"/>
      <c r="L1827" s="558"/>
      <c r="M1827" s="558"/>
      <c r="N1827" s="559"/>
    </row>
    <row r="1828" spans="2:14" ht="12.95" customHeight="1" x14ac:dyDescent="0.2">
      <c r="B1828" s="74"/>
      <c r="C1828" s="75"/>
      <c r="D1828" s="75"/>
      <c r="E1828" s="76"/>
      <c r="F1828" s="88"/>
      <c r="G1828" s="77"/>
      <c r="H1828" s="75"/>
      <c r="I1828" s="78"/>
      <c r="J1828" s="557"/>
      <c r="K1828" s="558"/>
      <c r="L1828" s="558"/>
      <c r="M1828" s="558"/>
      <c r="N1828" s="559"/>
    </row>
    <row r="1829" spans="2:14" ht="12.95" customHeight="1" x14ac:dyDescent="0.2">
      <c r="B1829" s="74"/>
      <c r="C1829" s="75"/>
      <c r="D1829" s="75"/>
      <c r="E1829" s="76"/>
      <c r="F1829" s="88"/>
      <c r="G1829" s="77"/>
      <c r="H1829" s="75"/>
      <c r="I1829" s="78"/>
      <c r="J1829" s="557"/>
      <c r="K1829" s="558"/>
      <c r="L1829" s="558"/>
      <c r="M1829" s="558"/>
      <c r="N1829" s="559"/>
    </row>
    <row r="1830" spans="2:14" ht="12.95" customHeight="1" x14ac:dyDescent="0.2">
      <c r="B1830" s="74"/>
      <c r="C1830" s="75"/>
      <c r="D1830" s="75"/>
      <c r="E1830" s="76"/>
      <c r="F1830" s="88"/>
      <c r="G1830" s="77"/>
      <c r="H1830" s="75"/>
      <c r="I1830" s="78"/>
      <c r="J1830" s="557"/>
      <c r="K1830" s="558"/>
      <c r="L1830" s="558"/>
      <c r="M1830" s="558"/>
      <c r="N1830" s="559"/>
    </row>
    <row r="1831" spans="2:14" ht="12.95" customHeight="1" x14ac:dyDescent="0.2">
      <c r="B1831" s="74"/>
      <c r="C1831" s="75"/>
      <c r="D1831" s="75"/>
      <c r="E1831" s="76"/>
      <c r="F1831" s="88"/>
      <c r="G1831" s="77"/>
      <c r="H1831" s="75"/>
      <c r="I1831" s="78"/>
      <c r="J1831" s="557"/>
      <c r="K1831" s="558"/>
      <c r="L1831" s="558"/>
      <c r="M1831" s="558"/>
      <c r="N1831" s="559"/>
    </row>
    <row r="1832" spans="2:14" ht="12.95" customHeight="1" x14ac:dyDescent="0.2">
      <c r="B1832" s="74"/>
      <c r="C1832" s="75"/>
      <c r="D1832" s="75"/>
      <c r="E1832" s="76"/>
      <c r="F1832" s="88"/>
      <c r="G1832" s="77"/>
      <c r="H1832" s="75"/>
      <c r="I1832" s="78"/>
      <c r="J1832" s="557"/>
      <c r="K1832" s="558"/>
      <c r="L1832" s="558"/>
      <c r="M1832" s="558"/>
      <c r="N1832" s="559"/>
    </row>
    <row r="1833" spans="2:14" ht="12.95" customHeight="1" x14ac:dyDescent="0.2">
      <c r="B1833" s="74"/>
      <c r="C1833" s="75"/>
      <c r="D1833" s="75"/>
      <c r="E1833" s="76"/>
      <c r="F1833" s="88"/>
      <c r="G1833" s="77"/>
      <c r="H1833" s="75"/>
      <c r="I1833" s="78"/>
      <c r="J1833" s="557"/>
      <c r="K1833" s="558"/>
      <c r="L1833" s="558"/>
      <c r="M1833" s="558"/>
      <c r="N1833" s="559"/>
    </row>
    <row r="1834" spans="2:14" ht="12.95" customHeight="1" x14ac:dyDescent="0.2">
      <c r="B1834" s="74"/>
      <c r="C1834" s="75"/>
      <c r="D1834" s="75"/>
      <c r="E1834" s="76"/>
      <c r="F1834" s="88"/>
      <c r="G1834" s="77"/>
      <c r="H1834" s="75"/>
      <c r="I1834" s="78"/>
      <c r="J1834" s="557"/>
      <c r="K1834" s="558"/>
      <c r="L1834" s="558"/>
      <c r="M1834" s="558"/>
      <c r="N1834" s="559"/>
    </row>
    <row r="1835" spans="2:14" ht="12.95" customHeight="1" x14ac:dyDescent="0.2">
      <c r="B1835" s="74"/>
      <c r="C1835" s="75"/>
      <c r="D1835" s="75"/>
      <c r="E1835" s="76"/>
      <c r="F1835" s="88"/>
      <c r="G1835" s="77"/>
      <c r="H1835" s="75"/>
      <c r="I1835" s="78"/>
      <c r="J1835" s="557"/>
      <c r="K1835" s="558"/>
      <c r="L1835" s="558"/>
      <c r="M1835" s="558"/>
      <c r="N1835" s="559"/>
    </row>
    <row r="1836" spans="2:14" ht="12.95" customHeight="1" x14ac:dyDescent="0.2">
      <c r="B1836" s="74"/>
      <c r="C1836" s="75"/>
      <c r="D1836" s="75"/>
      <c r="E1836" s="76"/>
      <c r="F1836" s="88"/>
      <c r="G1836" s="77"/>
      <c r="H1836" s="75"/>
      <c r="I1836" s="78"/>
      <c r="J1836" s="557"/>
      <c r="K1836" s="558"/>
      <c r="L1836" s="558"/>
      <c r="M1836" s="558"/>
      <c r="N1836" s="559"/>
    </row>
    <row r="1837" spans="2:14" ht="12.95" customHeight="1" x14ac:dyDescent="0.2">
      <c r="B1837" s="74"/>
      <c r="C1837" s="75"/>
      <c r="D1837" s="75"/>
      <c r="E1837" s="76"/>
      <c r="F1837" s="88"/>
      <c r="G1837" s="77"/>
      <c r="H1837" s="75"/>
      <c r="I1837" s="78"/>
      <c r="J1837" s="557"/>
      <c r="K1837" s="558"/>
      <c r="L1837" s="558"/>
      <c r="M1837" s="558"/>
      <c r="N1837" s="559"/>
    </row>
    <row r="1838" spans="2:14" ht="12.95" customHeight="1" x14ac:dyDescent="0.2">
      <c r="B1838" s="74"/>
      <c r="C1838" s="75"/>
      <c r="D1838" s="75"/>
      <c r="E1838" s="76"/>
      <c r="F1838" s="88"/>
      <c r="G1838" s="77"/>
      <c r="H1838" s="75"/>
      <c r="I1838" s="78"/>
      <c r="J1838" s="557"/>
      <c r="K1838" s="558"/>
      <c r="L1838" s="558"/>
      <c r="M1838" s="558"/>
      <c r="N1838" s="559"/>
    </row>
    <row r="1839" spans="2:14" ht="12.95" customHeight="1" x14ac:dyDescent="0.2">
      <c r="B1839" s="74"/>
      <c r="C1839" s="75"/>
      <c r="D1839" s="75"/>
      <c r="E1839" s="76"/>
      <c r="F1839" s="88"/>
      <c r="G1839" s="77"/>
      <c r="H1839" s="75"/>
      <c r="I1839" s="78"/>
      <c r="J1839" s="557"/>
      <c r="K1839" s="558"/>
      <c r="L1839" s="558"/>
      <c r="M1839" s="558"/>
      <c r="N1839" s="559"/>
    </row>
    <row r="1840" spans="2:14" ht="12.95" customHeight="1" x14ac:dyDescent="0.2">
      <c r="B1840" s="74"/>
      <c r="C1840" s="75"/>
      <c r="D1840" s="75"/>
      <c r="E1840" s="76"/>
      <c r="F1840" s="88"/>
      <c r="G1840" s="77"/>
      <c r="H1840" s="75"/>
      <c r="I1840" s="78"/>
      <c r="J1840" s="557"/>
      <c r="K1840" s="558"/>
      <c r="L1840" s="558"/>
      <c r="M1840" s="558"/>
      <c r="N1840" s="559"/>
    </row>
    <row r="1841" spans="2:14" ht="12.95" customHeight="1" x14ac:dyDescent="0.2">
      <c r="B1841" s="74"/>
      <c r="C1841" s="75"/>
      <c r="D1841" s="75"/>
      <c r="E1841" s="76"/>
      <c r="F1841" s="88"/>
      <c r="G1841" s="77"/>
      <c r="H1841" s="75"/>
      <c r="I1841" s="78"/>
      <c r="J1841" s="557"/>
      <c r="K1841" s="558"/>
      <c r="L1841" s="558"/>
      <c r="M1841" s="558"/>
      <c r="N1841" s="559"/>
    </row>
    <row r="1842" spans="2:14" ht="12.95" customHeight="1" x14ac:dyDescent="0.2">
      <c r="B1842" s="74"/>
      <c r="C1842" s="75"/>
      <c r="D1842" s="75"/>
      <c r="E1842" s="76"/>
      <c r="F1842" s="88"/>
      <c r="G1842" s="77"/>
      <c r="H1842" s="75"/>
      <c r="I1842" s="78"/>
      <c r="J1842" s="557"/>
      <c r="K1842" s="558"/>
      <c r="L1842" s="558"/>
      <c r="M1842" s="558"/>
      <c r="N1842" s="559"/>
    </row>
    <row r="1843" spans="2:14" ht="12.95" customHeight="1" x14ac:dyDescent="0.2">
      <c r="B1843" s="74"/>
      <c r="C1843" s="75"/>
      <c r="D1843" s="75"/>
      <c r="E1843" s="76"/>
      <c r="F1843" s="88"/>
      <c r="G1843" s="77"/>
      <c r="H1843" s="75"/>
      <c r="I1843" s="78"/>
      <c r="J1843" s="557"/>
      <c r="K1843" s="558"/>
      <c r="L1843" s="558"/>
      <c r="M1843" s="558"/>
      <c r="N1843" s="559"/>
    </row>
    <row r="1844" spans="2:14" ht="12.95" customHeight="1" x14ac:dyDescent="0.2">
      <c r="B1844" s="74"/>
      <c r="C1844" s="75"/>
      <c r="D1844" s="75"/>
      <c r="E1844" s="76"/>
      <c r="F1844" s="88"/>
      <c r="G1844" s="77"/>
      <c r="H1844" s="75"/>
      <c r="I1844" s="78"/>
      <c r="J1844" s="557"/>
      <c r="K1844" s="558"/>
      <c r="L1844" s="558"/>
      <c r="M1844" s="558"/>
      <c r="N1844" s="559"/>
    </row>
    <row r="1845" spans="2:14" ht="12.95" customHeight="1" x14ac:dyDescent="0.2">
      <c r="B1845" s="74"/>
      <c r="C1845" s="75"/>
      <c r="D1845" s="75"/>
      <c r="E1845" s="76"/>
      <c r="F1845" s="88"/>
      <c r="G1845" s="77"/>
      <c r="H1845" s="75"/>
      <c r="I1845" s="78"/>
      <c r="J1845" s="557"/>
      <c r="K1845" s="558"/>
      <c r="L1845" s="558"/>
      <c r="M1845" s="558"/>
      <c r="N1845" s="559"/>
    </row>
    <row r="1846" spans="2:14" ht="12.95" customHeight="1" x14ac:dyDescent="0.2">
      <c r="B1846" s="74"/>
      <c r="C1846" s="75"/>
      <c r="D1846" s="75"/>
      <c r="E1846" s="76"/>
      <c r="F1846" s="88"/>
      <c r="G1846" s="77"/>
      <c r="H1846" s="75"/>
      <c r="I1846" s="78"/>
      <c r="J1846" s="557"/>
      <c r="K1846" s="558"/>
      <c r="L1846" s="558"/>
      <c r="M1846" s="558"/>
      <c r="N1846" s="559"/>
    </row>
    <row r="1847" spans="2:14" ht="12.95" customHeight="1" x14ac:dyDescent="0.2">
      <c r="B1847" s="74"/>
      <c r="C1847" s="75"/>
      <c r="D1847" s="75"/>
      <c r="E1847" s="76"/>
      <c r="F1847" s="88"/>
      <c r="G1847" s="77"/>
      <c r="H1847" s="75"/>
      <c r="I1847" s="78"/>
      <c r="J1847" s="557"/>
      <c r="K1847" s="558"/>
      <c r="L1847" s="558"/>
      <c r="M1847" s="558"/>
      <c r="N1847" s="559"/>
    </row>
    <row r="1848" spans="2:14" ht="12.95" customHeight="1" x14ac:dyDescent="0.2">
      <c r="B1848" s="74"/>
      <c r="C1848" s="75"/>
      <c r="D1848" s="75"/>
      <c r="E1848" s="76"/>
      <c r="F1848" s="88"/>
      <c r="G1848" s="77"/>
      <c r="H1848" s="75"/>
      <c r="I1848" s="78"/>
      <c r="J1848" s="557"/>
      <c r="K1848" s="558"/>
      <c r="L1848" s="558"/>
      <c r="M1848" s="558"/>
      <c r="N1848" s="559"/>
    </row>
    <row r="1849" spans="2:14" ht="12.95" customHeight="1" x14ac:dyDescent="0.2">
      <c r="B1849" s="74"/>
      <c r="C1849" s="75"/>
      <c r="D1849" s="75"/>
      <c r="E1849" s="76"/>
      <c r="F1849" s="88"/>
      <c r="G1849" s="77"/>
      <c r="H1849" s="75"/>
      <c r="I1849" s="78"/>
      <c r="J1849" s="557"/>
      <c r="K1849" s="558"/>
      <c r="L1849" s="558"/>
      <c r="M1849" s="558"/>
      <c r="N1849" s="559"/>
    </row>
    <row r="1850" spans="2:14" ht="12.95" customHeight="1" x14ac:dyDescent="0.2">
      <c r="B1850" s="74"/>
      <c r="C1850" s="75"/>
      <c r="D1850" s="75"/>
      <c r="E1850" s="76"/>
      <c r="F1850" s="88"/>
      <c r="G1850" s="77"/>
      <c r="H1850" s="75"/>
      <c r="I1850" s="78"/>
      <c r="J1850" s="557"/>
      <c r="K1850" s="558"/>
      <c r="L1850" s="558"/>
      <c r="M1850" s="558"/>
      <c r="N1850" s="559"/>
    </row>
    <row r="1851" spans="2:14" ht="12.95" customHeight="1" x14ac:dyDescent="0.2">
      <c r="B1851" s="74"/>
      <c r="C1851" s="75"/>
      <c r="D1851" s="75"/>
      <c r="E1851" s="76"/>
      <c r="F1851" s="88"/>
      <c r="G1851" s="77"/>
      <c r="H1851" s="75"/>
      <c r="I1851" s="78"/>
      <c r="J1851" s="557"/>
      <c r="K1851" s="558"/>
      <c r="L1851" s="558"/>
      <c r="M1851" s="558"/>
      <c r="N1851" s="559"/>
    </row>
    <row r="1852" spans="2:14" ht="12.95" customHeight="1" x14ac:dyDescent="0.2">
      <c r="B1852" s="74"/>
      <c r="C1852" s="75"/>
      <c r="D1852" s="75"/>
      <c r="E1852" s="76"/>
      <c r="F1852" s="88"/>
      <c r="G1852" s="77"/>
      <c r="H1852" s="75"/>
      <c r="I1852" s="78"/>
      <c r="J1852" s="557"/>
      <c r="K1852" s="558"/>
      <c r="L1852" s="558"/>
      <c r="M1852" s="558"/>
      <c r="N1852" s="559"/>
    </row>
    <row r="1853" spans="2:14" ht="12.95" customHeight="1" x14ac:dyDescent="0.2">
      <c r="B1853" s="74"/>
      <c r="C1853" s="75"/>
      <c r="D1853" s="75"/>
      <c r="E1853" s="76"/>
      <c r="F1853" s="88"/>
      <c r="G1853" s="77"/>
      <c r="H1853" s="75"/>
      <c r="I1853" s="78"/>
      <c r="J1853" s="557"/>
      <c r="K1853" s="558"/>
      <c r="L1853" s="558"/>
      <c r="M1853" s="558"/>
      <c r="N1853" s="559"/>
    </row>
    <row r="1854" spans="2:14" ht="12.95" customHeight="1" x14ac:dyDescent="0.2">
      <c r="B1854" s="74"/>
      <c r="C1854" s="75"/>
      <c r="D1854" s="75"/>
      <c r="E1854" s="76"/>
      <c r="F1854" s="88"/>
      <c r="G1854" s="77"/>
      <c r="H1854" s="75"/>
      <c r="I1854" s="78"/>
      <c r="J1854" s="557"/>
      <c r="K1854" s="558"/>
      <c r="L1854" s="558"/>
      <c r="M1854" s="558"/>
      <c r="N1854" s="559"/>
    </row>
    <row r="1855" spans="2:14" ht="12.95" customHeight="1" x14ac:dyDescent="0.2">
      <c r="B1855" s="74"/>
      <c r="C1855" s="75"/>
      <c r="D1855" s="75"/>
      <c r="E1855" s="76"/>
      <c r="F1855" s="88"/>
      <c r="G1855" s="77"/>
      <c r="H1855" s="75"/>
      <c r="I1855" s="78"/>
      <c r="J1855" s="557"/>
      <c r="K1855" s="558"/>
      <c r="L1855" s="558"/>
      <c r="M1855" s="558"/>
      <c r="N1855" s="559"/>
    </row>
    <row r="1856" spans="2:14" ht="12.95" customHeight="1" x14ac:dyDescent="0.2">
      <c r="B1856" s="74"/>
      <c r="C1856" s="75"/>
      <c r="D1856" s="75"/>
      <c r="E1856" s="76"/>
      <c r="F1856" s="88"/>
      <c r="G1856" s="77"/>
      <c r="H1856" s="75"/>
      <c r="I1856" s="78"/>
      <c r="J1856" s="557"/>
      <c r="K1856" s="558"/>
      <c r="L1856" s="558"/>
      <c r="M1856" s="558"/>
      <c r="N1856" s="559"/>
    </row>
    <row r="1857" spans="2:14" ht="12.95" customHeight="1" x14ac:dyDescent="0.2">
      <c r="B1857" s="74"/>
      <c r="C1857" s="75"/>
      <c r="D1857" s="75"/>
      <c r="E1857" s="76"/>
      <c r="F1857" s="88"/>
      <c r="G1857" s="77"/>
      <c r="H1857" s="75"/>
      <c r="I1857" s="78"/>
      <c r="J1857" s="557"/>
      <c r="K1857" s="558"/>
      <c r="L1857" s="558"/>
      <c r="M1857" s="558"/>
      <c r="N1857" s="559"/>
    </row>
    <row r="1858" spans="2:14" ht="12.95" customHeight="1" x14ac:dyDescent="0.2">
      <c r="B1858" s="74"/>
      <c r="C1858" s="75"/>
      <c r="D1858" s="75"/>
      <c r="E1858" s="76"/>
      <c r="F1858" s="88"/>
      <c r="G1858" s="77"/>
      <c r="H1858" s="75"/>
      <c r="I1858" s="78"/>
      <c r="J1858" s="557"/>
      <c r="K1858" s="558"/>
      <c r="L1858" s="558"/>
      <c r="M1858" s="558"/>
      <c r="N1858" s="559"/>
    </row>
    <row r="1859" spans="2:14" ht="12.95" customHeight="1" x14ac:dyDescent="0.2">
      <c r="B1859" s="74"/>
      <c r="C1859" s="75"/>
      <c r="D1859" s="75"/>
      <c r="E1859" s="76"/>
      <c r="F1859" s="88"/>
      <c r="G1859" s="77"/>
      <c r="H1859" s="75"/>
      <c r="I1859" s="78"/>
      <c r="J1859" s="557"/>
      <c r="K1859" s="558"/>
      <c r="L1859" s="558"/>
      <c r="M1859" s="558"/>
      <c r="N1859" s="559"/>
    </row>
    <row r="1860" spans="2:14" ht="12.95" customHeight="1" x14ac:dyDescent="0.2">
      <c r="B1860" s="74"/>
      <c r="C1860" s="75"/>
      <c r="D1860" s="75"/>
      <c r="E1860" s="76"/>
      <c r="F1860" s="88"/>
      <c r="G1860" s="77"/>
      <c r="H1860" s="75"/>
      <c r="I1860" s="78"/>
      <c r="J1860" s="557"/>
      <c r="K1860" s="558"/>
      <c r="L1860" s="558"/>
      <c r="M1860" s="558"/>
      <c r="N1860" s="559"/>
    </row>
    <row r="1861" spans="2:14" ht="12.95" customHeight="1" x14ac:dyDescent="0.2">
      <c r="B1861" s="74"/>
      <c r="C1861" s="75"/>
      <c r="D1861" s="75"/>
      <c r="E1861" s="76"/>
      <c r="F1861" s="88"/>
      <c r="G1861" s="77"/>
      <c r="H1861" s="75"/>
      <c r="I1861" s="78"/>
      <c r="J1861" s="557"/>
      <c r="K1861" s="558"/>
      <c r="L1861" s="558"/>
      <c r="M1861" s="558"/>
      <c r="N1861" s="559"/>
    </row>
    <row r="1862" spans="2:14" ht="12.95" customHeight="1" x14ac:dyDescent="0.2">
      <c r="B1862" s="74"/>
      <c r="C1862" s="75"/>
      <c r="D1862" s="75"/>
      <c r="E1862" s="76"/>
      <c r="F1862" s="88"/>
      <c r="G1862" s="77"/>
      <c r="H1862" s="75"/>
      <c r="I1862" s="78"/>
      <c r="J1862" s="557"/>
      <c r="K1862" s="558"/>
      <c r="L1862" s="558"/>
      <c r="M1862" s="558"/>
      <c r="N1862" s="559"/>
    </row>
    <row r="1863" spans="2:14" ht="12.95" customHeight="1" x14ac:dyDescent="0.2">
      <c r="B1863" s="74"/>
      <c r="C1863" s="75"/>
      <c r="D1863" s="75"/>
      <c r="E1863" s="76"/>
      <c r="F1863" s="88"/>
      <c r="G1863" s="77"/>
      <c r="H1863" s="75"/>
      <c r="I1863" s="78"/>
      <c r="J1863" s="557"/>
      <c r="K1863" s="558"/>
      <c r="L1863" s="558"/>
      <c r="M1863" s="558"/>
      <c r="N1863" s="559"/>
    </row>
    <row r="1864" spans="2:14" ht="12.95" customHeight="1" x14ac:dyDescent="0.2">
      <c r="B1864" s="74"/>
      <c r="C1864" s="75"/>
      <c r="D1864" s="75"/>
      <c r="E1864" s="76"/>
      <c r="F1864" s="88"/>
      <c r="G1864" s="77"/>
      <c r="H1864" s="75"/>
      <c r="I1864" s="78"/>
      <c r="J1864" s="557"/>
      <c r="K1864" s="558"/>
      <c r="L1864" s="558"/>
      <c r="M1864" s="558"/>
      <c r="N1864" s="559"/>
    </row>
    <row r="1865" spans="2:14" ht="12.95" customHeight="1" x14ac:dyDescent="0.2">
      <c r="B1865" s="74"/>
      <c r="C1865" s="75"/>
      <c r="D1865" s="75"/>
      <c r="E1865" s="76"/>
      <c r="F1865" s="88"/>
      <c r="G1865" s="77"/>
      <c r="H1865" s="75"/>
      <c r="I1865" s="78"/>
      <c r="J1865" s="557"/>
      <c r="K1865" s="558"/>
      <c r="L1865" s="558"/>
      <c r="M1865" s="558"/>
      <c r="N1865" s="559"/>
    </row>
    <row r="1866" spans="2:14" ht="12.95" customHeight="1" x14ac:dyDescent="0.2">
      <c r="B1866" s="74"/>
      <c r="C1866" s="75"/>
      <c r="D1866" s="75"/>
      <c r="E1866" s="76"/>
      <c r="F1866" s="88"/>
      <c r="G1866" s="77"/>
      <c r="H1866" s="75"/>
      <c r="I1866" s="78"/>
      <c r="J1866" s="557"/>
      <c r="K1866" s="558"/>
      <c r="L1866" s="558"/>
      <c r="M1866" s="558"/>
      <c r="N1866" s="559"/>
    </row>
    <row r="1867" spans="2:14" ht="12.95" customHeight="1" x14ac:dyDescent="0.2">
      <c r="B1867" s="74"/>
      <c r="C1867" s="75"/>
      <c r="D1867" s="75"/>
      <c r="E1867" s="76"/>
      <c r="F1867" s="88"/>
      <c r="G1867" s="77"/>
      <c r="H1867" s="75"/>
      <c r="I1867" s="78"/>
      <c r="J1867" s="557"/>
      <c r="K1867" s="558"/>
      <c r="L1867" s="558"/>
      <c r="M1867" s="558"/>
      <c r="N1867" s="559"/>
    </row>
    <row r="1868" spans="2:14" ht="12.95" customHeight="1" x14ac:dyDescent="0.2">
      <c r="B1868" s="74"/>
      <c r="C1868" s="75"/>
      <c r="D1868" s="75"/>
      <c r="E1868" s="76"/>
      <c r="F1868" s="88"/>
      <c r="G1868" s="77"/>
      <c r="H1868" s="75"/>
      <c r="I1868" s="78"/>
      <c r="J1868" s="557"/>
      <c r="K1868" s="558"/>
      <c r="L1868" s="558"/>
      <c r="M1868" s="558"/>
      <c r="N1868" s="559"/>
    </row>
    <row r="1869" spans="2:14" ht="12.95" customHeight="1" x14ac:dyDescent="0.2">
      <c r="B1869" s="74"/>
      <c r="C1869" s="75"/>
      <c r="D1869" s="75"/>
      <c r="E1869" s="76"/>
      <c r="F1869" s="88"/>
      <c r="G1869" s="77"/>
      <c r="H1869" s="75"/>
      <c r="I1869" s="78"/>
      <c r="J1869" s="557"/>
      <c r="K1869" s="558"/>
      <c r="L1869" s="558"/>
      <c r="M1869" s="558"/>
      <c r="N1869" s="559"/>
    </row>
    <row r="1870" spans="2:14" ht="12.95" customHeight="1" x14ac:dyDescent="0.2">
      <c r="B1870" s="74"/>
      <c r="C1870" s="75"/>
      <c r="D1870" s="75"/>
      <c r="E1870" s="76"/>
      <c r="F1870" s="88"/>
      <c r="G1870" s="77"/>
      <c r="H1870" s="75"/>
      <c r="I1870" s="78"/>
      <c r="J1870" s="557"/>
      <c r="K1870" s="558"/>
      <c r="L1870" s="558"/>
      <c r="M1870" s="558"/>
      <c r="N1870" s="559"/>
    </row>
    <row r="1871" spans="2:14" ht="12.95" customHeight="1" x14ac:dyDescent="0.2">
      <c r="B1871" s="74"/>
      <c r="C1871" s="75"/>
      <c r="D1871" s="75"/>
      <c r="E1871" s="76"/>
      <c r="F1871" s="88"/>
      <c r="G1871" s="77"/>
      <c r="H1871" s="75"/>
      <c r="I1871" s="78"/>
      <c r="J1871" s="557"/>
      <c r="K1871" s="558"/>
      <c r="L1871" s="558"/>
      <c r="M1871" s="558"/>
      <c r="N1871" s="559"/>
    </row>
    <row r="1872" spans="2:14" ht="12.95" customHeight="1" x14ac:dyDescent="0.2">
      <c r="B1872" s="74"/>
      <c r="C1872" s="75"/>
      <c r="D1872" s="75"/>
      <c r="E1872" s="76"/>
      <c r="F1872" s="88"/>
      <c r="G1872" s="77"/>
      <c r="H1872" s="75"/>
      <c r="I1872" s="78"/>
      <c r="J1872" s="557"/>
      <c r="K1872" s="558"/>
      <c r="L1872" s="558"/>
      <c r="M1872" s="558"/>
      <c r="N1872" s="559"/>
    </row>
    <row r="1873" spans="2:14" ht="12.95" customHeight="1" x14ac:dyDescent="0.2">
      <c r="B1873" s="74"/>
      <c r="C1873" s="75"/>
      <c r="D1873" s="75"/>
      <c r="E1873" s="76"/>
      <c r="F1873" s="88"/>
      <c r="G1873" s="77"/>
      <c r="H1873" s="75"/>
      <c r="I1873" s="78"/>
      <c r="J1873" s="557"/>
      <c r="K1873" s="558"/>
      <c r="L1873" s="558"/>
      <c r="M1873" s="558"/>
      <c r="N1873" s="559"/>
    </row>
    <row r="1874" spans="2:14" ht="12.95" customHeight="1" x14ac:dyDescent="0.2">
      <c r="B1874" s="74"/>
      <c r="C1874" s="75"/>
      <c r="D1874" s="75"/>
      <c r="E1874" s="76"/>
      <c r="F1874" s="88"/>
      <c r="G1874" s="77"/>
      <c r="H1874" s="75"/>
      <c r="I1874" s="78"/>
      <c r="J1874" s="557"/>
      <c r="K1874" s="558"/>
      <c r="L1874" s="558"/>
      <c r="M1874" s="558"/>
      <c r="N1874" s="559"/>
    </row>
    <row r="1875" spans="2:14" ht="12.95" customHeight="1" x14ac:dyDescent="0.2">
      <c r="B1875" s="74"/>
      <c r="C1875" s="75"/>
      <c r="D1875" s="75"/>
      <c r="E1875" s="76"/>
      <c r="F1875" s="88"/>
      <c r="G1875" s="77"/>
      <c r="H1875" s="75"/>
      <c r="I1875" s="78"/>
      <c r="J1875" s="557"/>
      <c r="K1875" s="558"/>
      <c r="L1875" s="558"/>
      <c r="M1875" s="558"/>
      <c r="N1875" s="559"/>
    </row>
    <row r="1876" spans="2:14" ht="12.95" customHeight="1" x14ac:dyDescent="0.2">
      <c r="B1876" s="74"/>
      <c r="C1876" s="75"/>
      <c r="D1876" s="75"/>
      <c r="E1876" s="76"/>
      <c r="F1876" s="88"/>
      <c r="G1876" s="77"/>
      <c r="H1876" s="75"/>
      <c r="I1876" s="78"/>
      <c r="J1876" s="557"/>
      <c r="K1876" s="558"/>
      <c r="L1876" s="558"/>
      <c r="M1876" s="558"/>
      <c r="N1876" s="559"/>
    </row>
    <row r="1877" spans="2:14" ht="12.95" customHeight="1" x14ac:dyDescent="0.2">
      <c r="B1877" s="74"/>
      <c r="C1877" s="75"/>
      <c r="D1877" s="75"/>
      <c r="E1877" s="76"/>
      <c r="F1877" s="88"/>
      <c r="G1877" s="77"/>
      <c r="H1877" s="75"/>
      <c r="I1877" s="78"/>
      <c r="J1877" s="557"/>
      <c r="K1877" s="558"/>
      <c r="L1877" s="558"/>
      <c r="M1877" s="558"/>
      <c r="N1877" s="559"/>
    </row>
    <row r="1878" spans="2:14" ht="12.95" customHeight="1" x14ac:dyDescent="0.2">
      <c r="B1878" s="74"/>
      <c r="C1878" s="75"/>
      <c r="D1878" s="75"/>
      <c r="E1878" s="76"/>
      <c r="F1878" s="88"/>
      <c r="G1878" s="77"/>
      <c r="H1878" s="75"/>
      <c r="I1878" s="78"/>
      <c r="J1878" s="557"/>
      <c r="K1878" s="558"/>
      <c r="L1878" s="558"/>
      <c r="M1878" s="558"/>
      <c r="N1878" s="559"/>
    </row>
    <row r="1879" spans="2:14" ht="12.95" customHeight="1" x14ac:dyDescent="0.2">
      <c r="B1879" s="74"/>
      <c r="C1879" s="75"/>
      <c r="D1879" s="75"/>
      <c r="E1879" s="76"/>
      <c r="F1879" s="88"/>
      <c r="G1879" s="77"/>
      <c r="H1879" s="75"/>
      <c r="I1879" s="78"/>
      <c r="J1879" s="557"/>
      <c r="K1879" s="558"/>
      <c r="L1879" s="558"/>
      <c r="M1879" s="558"/>
      <c r="N1879" s="559"/>
    </row>
    <row r="1880" spans="2:14" ht="12.95" customHeight="1" x14ac:dyDescent="0.2">
      <c r="B1880" s="74"/>
      <c r="C1880" s="75"/>
      <c r="D1880" s="75"/>
      <c r="E1880" s="76"/>
      <c r="F1880" s="88"/>
      <c r="G1880" s="77"/>
      <c r="H1880" s="75"/>
      <c r="I1880" s="78"/>
      <c r="J1880" s="557"/>
      <c r="K1880" s="558"/>
      <c r="L1880" s="558"/>
      <c r="M1880" s="558"/>
      <c r="N1880" s="559"/>
    </row>
    <row r="1881" spans="2:14" ht="12.95" customHeight="1" x14ac:dyDescent="0.2">
      <c r="B1881" s="74"/>
      <c r="C1881" s="75"/>
      <c r="D1881" s="75"/>
      <c r="E1881" s="76"/>
      <c r="F1881" s="88"/>
      <c r="G1881" s="77"/>
      <c r="H1881" s="75"/>
      <c r="I1881" s="78"/>
      <c r="J1881" s="557"/>
      <c r="K1881" s="558"/>
      <c r="L1881" s="558"/>
      <c r="M1881" s="558"/>
      <c r="N1881" s="559"/>
    </row>
    <row r="1882" spans="2:14" ht="12.95" customHeight="1" x14ac:dyDescent="0.2">
      <c r="B1882" s="74"/>
      <c r="C1882" s="75"/>
      <c r="D1882" s="75"/>
      <c r="E1882" s="76"/>
      <c r="F1882" s="88"/>
      <c r="G1882" s="77"/>
      <c r="H1882" s="75"/>
      <c r="I1882" s="78"/>
      <c r="J1882" s="557"/>
      <c r="K1882" s="558"/>
      <c r="L1882" s="558"/>
      <c r="M1882" s="558"/>
      <c r="N1882" s="559"/>
    </row>
    <row r="1883" spans="2:14" ht="12.95" customHeight="1" x14ac:dyDescent="0.2">
      <c r="B1883" s="74"/>
      <c r="C1883" s="75"/>
      <c r="D1883" s="75"/>
      <c r="E1883" s="76"/>
      <c r="F1883" s="88"/>
      <c r="G1883" s="77"/>
      <c r="H1883" s="75"/>
      <c r="I1883" s="78"/>
      <c r="J1883" s="557"/>
      <c r="K1883" s="558"/>
      <c r="L1883" s="558"/>
      <c r="M1883" s="558"/>
      <c r="N1883" s="559"/>
    </row>
    <row r="1884" spans="2:14" ht="12.95" customHeight="1" x14ac:dyDescent="0.2">
      <c r="B1884" s="74"/>
      <c r="C1884" s="75"/>
      <c r="D1884" s="75"/>
      <c r="E1884" s="76"/>
      <c r="F1884" s="88"/>
      <c r="G1884" s="77"/>
      <c r="H1884" s="75"/>
      <c r="I1884" s="78"/>
      <c r="J1884" s="557"/>
      <c r="K1884" s="558"/>
      <c r="L1884" s="558"/>
      <c r="M1884" s="558"/>
      <c r="N1884" s="559"/>
    </row>
    <row r="1885" spans="2:14" ht="12.95" customHeight="1" x14ac:dyDescent="0.2">
      <c r="B1885" s="74"/>
      <c r="C1885" s="75"/>
      <c r="D1885" s="75"/>
      <c r="E1885" s="76"/>
      <c r="F1885" s="88"/>
      <c r="G1885" s="77"/>
      <c r="H1885" s="75"/>
      <c r="I1885" s="78"/>
      <c r="J1885" s="557"/>
      <c r="K1885" s="558"/>
      <c r="L1885" s="558"/>
      <c r="M1885" s="558"/>
      <c r="N1885" s="559"/>
    </row>
    <row r="1886" spans="2:14" ht="12.95" customHeight="1" x14ac:dyDescent="0.2">
      <c r="B1886" s="74"/>
      <c r="C1886" s="75"/>
      <c r="D1886" s="75"/>
      <c r="E1886" s="76"/>
      <c r="F1886" s="88"/>
      <c r="G1886" s="77"/>
      <c r="H1886" s="75"/>
      <c r="I1886" s="78"/>
      <c r="J1886" s="557"/>
      <c r="K1886" s="558"/>
      <c r="L1886" s="558"/>
      <c r="M1886" s="558"/>
      <c r="N1886" s="559"/>
    </row>
    <row r="1887" spans="2:14" ht="12.95" customHeight="1" x14ac:dyDescent="0.2">
      <c r="B1887" s="74"/>
      <c r="C1887" s="75"/>
      <c r="D1887" s="75"/>
      <c r="E1887" s="76"/>
      <c r="F1887" s="88"/>
      <c r="G1887" s="77"/>
      <c r="H1887" s="75"/>
      <c r="I1887" s="78"/>
      <c r="J1887" s="557"/>
      <c r="K1887" s="558"/>
      <c r="L1887" s="558"/>
      <c r="M1887" s="558"/>
      <c r="N1887" s="559"/>
    </row>
    <row r="1888" spans="2:14" ht="12.95" customHeight="1" x14ac:dyDescent="0.2">
      <c r="B1888" s="74"/>
      <c r="C1888" s="75"/>
      <c r="D1888" s="75"/>
      <c r="E1888" s="76"/>
      <c r="F1888" s="88"/>
      <c r="G1888" s="77"/>
      <c r="H1888" s="75"/>
      <c r="I1888" s="78"/>
      <c r="J1888" s="557"/>
      <c r="K1888" s="558"/>
      <c r="L1888" s="558"/>
      <c r="M1888" s="558"/>
      <c r="N1888" s="559"/>
    </row>
    <row r="1889" spans="2:14" ht="12.95" customHeight="1" x14ac:dyDescent="0.2">
      <c r="B1889" s="74"/>
      <c r="C1889" s="75"/>
      <c r="D1889" s="75"/>
      <c r="E1889" s="76"/>
      <c r="F1889" s="88"/>
      <c r="G1889" s="77"/>
      <c r="H1889" s="75"/>
      <c r="I1889" s="78"/>
      <c r="J1889" s="557"/>
      <c r="K1889" s="558"/>
      <c r="L1889" s="558"/>
      <c r="M1889" s="558"/>
      <c r="N1889" s="559"/>
    </row>
    <row r="1890" spans="2:14" ht="12.95" customHeight="1" x14ac:dyDescent="0.2">
      <c r="B1890" s="74"/>
      <c r="C1890" s="75"/>
      <c r="D1890" s="75"/>
      <c r="E1890" s="76"/>
      <c r="F1890" s="88"/>
      <c r="G1890" s="77"/>
      <c r="H1890" s="75"/>
      <c r="I1890" s="78"/>
      <c r="J1890" s="557"/>
      <c r="K1890" s="558"/>
      <c r="L1890" s="558"/>
      <c r="M1890" s="558"/>
      <c r="N1890" s="559"/>
    </row>
    <row r="1891" spans="2:14" ht="12.95" customHeight="1" x14ac:dyDescent="0.2">
      <c r="B1891" s="74"/>
      <c r="C1891" s="75"/>
      <c r="D1891" s="75"/>
      <c r="E1891" s="76"/>
      <c r="F1891" s="88"/>
      <c r="G1891" s="77"/>
      <c r="H1891" s="75"/>
      <c r="I1891" s="78"/>
      <c r="J1891" s="557"/>
      <c r="K1891" s="558"/>
      <c r="L1891" s="558"/>
      <c r="M1891" s="558"/>
      <c r="N1891" s="559"/>
    </row>
    <row r="1892" spans="2:14" ht="12.95" customHeight="1" x14ac:dyDescent="0.2">
      <c r="B1892" s="74"/>
      <c r="C1892" s="75"/>
      <c r="D1892" s="75"/>
      <c r="E1892" s="76"/>
      <c r="F1892" s="88"/>
      <c r="G1892" s="77"/>
      <c r="H1892" s="75"/>
      <c r="I1892" s="78"/>
      <c r="J1892" s="557"/>
      <c r="K1892" s="558"/>
      <c r="L1892" s="558"/>
      <c r="M1892" s="558"/>
      <c r="N1892" s="559"/>
    </row>
    <row r="1893" spans="2:14" ht="12.95" customHeight="1" x14ac:dyDescent="0.2">
      <c r="B1893" s="74"/>
      <c r="C1893" s="75"/>
      <c r="D1893" s="75"/>
      <c r="E1893" s="76"/>
      <c r="F1893" s="88"/>
      <c r="G1893" s="77"/>
      <c r="H1893" s="75"/>
      <c r="I1893" s="78"/>
      <c r="J1893" s="557"/>
      <c r="K1893" s="558"/>
      <c r="L1893" s="558"/>
      <c r="M1893" s="558"/>
      <c r="N1893" s="559"/>
    </row>
    <row r="1894" spans="2:14" ht="12.95" customHeight="1" x14ac:dyDescent="0.2">
      <c r="B1894" s="74"/>
      <c r="C1894" s="75"/>
      <c r="D1894" s="75"/>
      <c r="E1894" s="76"/>
      <c r="F1894" s="88"/>
      <c r="G1894" s="77"/>
      <c r="H1894" s="75"/>
      <c r="I1894" s="78"/>
      <c r="J1894" s="557"/>
      <c r="K1894" s="558"/>
      <c r="L1894" s="558"/>
      <c r="M1894" s="558"/>
      <c r="N1894" s="559"/>
    </row>
    <row r="1895" spans="2:14" ht="12.95" customHeight="1" x14ac:dyDescent="0.2">
      <c r="B1895" s="74"/>
      <c r="C1895" s="75"/>
      <c r="D1895" s="75"/>
      <c r="E1895" s="76"/>
      <c r="F1895" s="88"/>
      <c r="G1895" s="77"/>
      <c r="H1895" s="75"/>
      <c r="I1895" s="78"/>
      <c r="J1895" s="557"/>
      <c r="K1895" s="558"/>
      <c r="L1895" s="558"/>
      <c r="M1895" s="558"/>
      <c r="N1895" s="559"/>
    </row>
    <row r="1896" spans="2:14" ht="12.95" customHeight="1" x14ac:dyDescent="0.2">
      <c r="B1896" s="74"/>
      <c r="C1896" s="75"/>
      <c r="D1896" s="75"/>
      <c r="E1896" s="76"/>
      <c r="F1896" s="88"/>
      <c r="G1896" s="77"/>
      <c r="H1896" s="75"/>
      <c r="I1896" s="78"/>
      <c r="J1896" s="557"/>
      <c r="K1896" s="558"/>
      <c r="L1896" s="558"/>
      <c r="M1896" s="558"/>
      <c r="N1896" s="559"/>
    </row>
    <row r="1897" spans="2:14" ht="12.95" customHeight="1" x14ac:dyDescent="0.2">
      <c r="B1897" s="74"/>
      <c r="C1897" s="75"/>
      <c r="D1897" s="75"/>
      <c r="E1897" s="76"/>
      <c r="F1897" s="88"/>
      <c r="G1897" s="77"/>
      <c r="H1897" s="75"/>
      <c r="I1897" s="78"/>
      <c r="J1897" s="557"/>
      <c r="K1897" s="558"/>
      <c r="L1897" s="558"/>
      <c r="M1897" s="558"/>
      <c r="N1897" s="559"/>
    </row>
    <row r="1898" spans="2:14" ht="12.95" customHeight="1" x14ac:dyDescent="0.2">
      <c r="B1898" s="74"/>
      <c r="C1898" s="75"/>
      <c r="D1898" s="75"/>
      <c r="E1898" s="76"/>
      <c r="F1898" s="88"/>
      <c r="G1898" s="77"/>
      <c r="H1898" s="75"/>
      <c r="I1898" s="78"/>
      <c r="J1898" s="557"/>
      <c r="K1898" s="558"/>
      <c r="L1898" s="558"/>
      <c r="M1898" s="558"/>
      <c r="N1898" s="559"/>
    </row>
    <row r="1899" spans="2:14" ht="12.95" customHeight="1" x14ac:dyDescent="0.2">
      <c r="B1899" s="74"/>
      <c r="C1899" s="75"/>
      <c r="D1899" s="75"/>
      <c r="E1899" s="76"/>
      <c r="F1899" s="88"/>
      <c r="G1899" s="77"/>
      <c r="H1899" s="75"/>
      <c r="I1899" s="78"/>
      <c r="J1899" s="557"/>
      <c r="K1899" s="558"/>
      <c r="L1899" s="558"/>
      <c r="M1899" s="558"/>
      <c r="N1899" s="559"/>
    </row>
    <row r="1900" spans="2:14" ht="12.95" customHeight="1" x14ac:dyDescent="0.2">
      <c r="B1900" s="74"/>
      <c r="C1900" s="75"/>
      <c r="D1900" s="75"/>
      <c r="E1900" s="76"/>
      <c r="F1900" s="88"/>
      <c r="G1900" s="77"/>
      <c r="H1900" s="75"/>
      <c r="I1900" s="78"/>
      <c r="J1900" s="557"/>
      <c r="K1900" s="558"/>
      <c r="L1900" s="558"/>
      <c r="M1900" s="558"/>
      <c r="N1900" s="559"/>
    </row>
    <row r="1901" spans="2:14" ht="12.95" customHeight="1" x14ac:dyDescent="0.2">
      <c r="B1901" s="74"/>
      <c r="C1901" s="75"/>
      <c r="D1901" s="75"/>
      <c r="E1901" s="76"/>
      <c r="F1901" s="88"/>
      <c r="G1901" s="77"/>
      <c r="H1901" s="75"/>
      <c r="I1901" s="78"/>
      <c r="J1901" s="557"/>
      <c r="K1901" s="558"/>
      <c r="L1901" s="558"/>
      <c r="M1901" s="558"/>
      <c r="N1901" s="559"/>
    </row>
    <row r="1902" spans="2:14" ht="12.95" customHeight="1" x14ac:dyDescent="0.2">
      <c r="B1902" s="74"/>
      <c r="C1902" s="75"/>
      <c r="D1902" s="75"/>
      <c r="E1902" s="76"/>
      <c r="F1902" s="88"/>
      <c r="G1902" s="77"/>
      <c r="H1902" s="75"/>
      <c r="I1902" s="78"/>
      <c r="J1902" s="557"/>
      <c r="K1902" s="558"/>
      <c r="L1902" s="558"/>
      <c r="M1902" s="558"/>
      <c r="N1902" s="559"/>
    </row>
    <row r="1903" spans="2:14" ht="12.95" customHeight="1" x14ac:dyDescent="0.2">
      <c r="B1903" s="74"/>
      <c r="C1903" s="75"/>
      <c r="D1903" s="75"/>
      <c r="E1903" s="76"/>
      <c r="F1903" s="88"/>
      <c r="G1903" s="77"/>
      <c r="H1903" s="75"/>
      <c r="I1903" s="78"/>
      <c r="J1903" s="557"/>
      <c r="K1903" s="558"/>
      <c r="L1903" s="558"/>
      <c r="M1903" s="558"/>
      <c r="N1903" s="559"/>
    </row>
    <row r="1904" spans="2:14" ht="12.95" customHeight="1" x14ac:dyDescent="0.2">
      <c r="B1904" s="74"/>
      <c r="C1904" s="75"/>
      <c r="D1904" s="75"/>
      <c r="E1904" s="76"/>
      <c r="F1904" s="88"/>
      <c r="G1904" s="77"/>
      <c r="H1904" s="75"/>
      <c r="I1904" s="78"/>
      <c r="J1904" s="557"/>
      <c r="K1904" s="558"/>
      <c r="L1904" s="558"/>
      <c r="M1904" s="558"/>
      <c r="N1904" s="559"/>
    </row>
    <row r="1905" spans="2:14" ht="12.95" customHeight="1" x14ac:dyDescent="0.2">
      <c r="B1905" s="74"/>
      <c r="C1905" s="75"/>
      <c r="D1905" s="75"/>
      <c r="E1905" s="76"/>
      <c r="F1905" s="88"/>
      <c r="G1905" s="77"/>
      <c r="H1905" s="75"/>
      <c r="I1905" s="78"/>
      <c r="J1905" s="557"/>
      <c r="K1905" s="558"/>
      <c r="L1905" s="558"/>
      <c r="M1905" s="558"/>
      <c r="N1905" s="559"/>
    </row>
    <row r="1906" spans="2:14" ht="12.95" customHeight="1" x14ac:dyDescent="0.2">
      <c r="B1906" s="74"/>
      <c r="C1906" s="75"/>
      <c r="D1906" s="75"/>
      <c r="E1906" s="76"/>
      <c r="F1906" s="88"/>
      <c r="G1906" s="77"/>
      <c r="H1906" s="75"/>
      <c r="I1906" s="78"/>
      <c r="J1906" s="557"/>
      <c r="K1906" s="558"/>
      <c r="L1906" s="558"/>
      <c r="M1906" s="558"/>
      <c r="N1906" s="559"/>
    </row>
    <row r="1907" spans="2:14" ht="12.95" customHeight="1" x14ac:dyDescent="0.2">
      <c r="B1907" s="74"/>
      <c r="C1907" s="75"/>
      <c r="D1907" s="75"/>
      <c r="E1907" s="76"/>
      <c r="F1907" s="88"/>
      <c r="G1907" s="77"/>
      <c r="H1907" s="75"/>
      <c r="I1907" s="78"/>
      <c r="J1907" s="557"/>
      <c r="K1907" s="558"/>
      <c r="L1907" s="558"/>
      <c r="M1907" s="558"/>
      <c r="N1907" s="559"/>
    </row>
    <row r="1908" spans="2:14" ht="12.95" customHeight="1" x14ac:dyDescent="0.2">
      <c r="B1908" s="74"/>
      <c r="C1908" s="75"/>
      <c r="D1908" s="75"/>
      <c r="E1908" s="76"/>
      <c r="F1908" s="88"/>
      <c r="G1908" s="77"/>
      <c r="H1908" s="75"/>
      <c r="I1908" s="78"/>
      <c r="J1908" s="557"/>
      <c r="K1908" s="558"/>
      <c r="L1908" s="558"/>
      <c r="M1908" s="558"/>
      <c r="N1908" s="559"/>
    </row>
    <row r="1909" spans="2:14" ht="12.95" customHeight="1" x14ac:dyDescent="0.2">
      <c r="B1909" s="74"/>
      <c r="C1909" s="75"/>
      <c r="D1909" s="75"/>
      <c r="E1909" s="76"/>
      <c r="F1909" s="88"/>
      <c r="G1909" s="77"/>
      <c r="H1909" s="75"/>
      <c r="I1909" s="78"/>
      <c r="J1909" s="557"/>
      <c r="K1909" s="558"/>
      <c r="L1909" s="558"/>
      <c r="M1909" s="558"/>
      <c r="N1909" s="559"/>
    </row>
    <row r="1910" spans="2:14" ht="12.95" customHeight="1" x14ac:dyDescent="0.2">
      <c r="B1910" s="74"/>
      <c r="C1910" s="75"/>
      <c r="D1910" s="75"/>
      <c r="E1910" s="76"/>
      <c r="F1910" s="88"/>
      <c r="G1910" s="77"/>
      <c r="H1910" s="75"/>
      <c r="I1910" s="78"/>
      <c r="J1910" s="557"/>
      <c r="K1910" s="558"/>
      <c r="L1910" s="558"/>
      <c r="M1910" s="558"/>
      <c r="N1910" s="559"/>
    </row>
    <row r="1911" spans="2:14" ht="12.95" customHeight="1" x14ac:dyDescent="0.2">
      <c r="B1911" s="74"/>
      <c r="C1911" s="75"/>
      <c r="D1911" s="75"/>
      <c r="E1911" s="76"/>
      <c r="F1911" s="88"/>
      <c r="G1911" s="77"/>
      <c r="H1911" s="75"/>
      <c r="I1911" s="78"/>
      <c r="J1911" s="557"/>
      <c r="K1911" s="558"/>
      <c r="L1911" s="558"/>
      <c r="M1911" s="558"/>
      <c r="N1911" s="559"/>
    </row>
    <row r="1912" spans="2:14" ht="12.95" customHeight="1" x14ac:dyDescent="0.2">
      <c r="B1912" s="74"/>
      <c r="C1912" s="75"/>
      <c r="D1912" s="75"/>
      <c r="E1912" s="76"/>
      <c r="F1912" s="88"/>
      <c r="G1912" s="77"/>
      <c r="H1912" s="75"/>
      <c r="I1912" s="78"/>
      <c r="J1912" s="557"/>
      <c r="K1912" s="558"/>
      <c r="L1912" s="558"/>
      <c r="M1912" s="558"/>
      <c r="N1912" s="559"/>
    </row>
    <row r="1913" spans="2:14" ht="12.95" customHeight="1" x14ac:dyDescent="0.2">
      <c r="B1913" s="74"/>
      <c r="C1913" s="75"/>
      <c r="D1913" s="75"/>
      <c r="E1913" s="76"/>
      <c r="F1913" s="88"/>
      <c r="G1913" s="77"/>
      <c r="H1913" s="75"/>
      <c r="I1913" s="78"/>
      <c r="J1913" s="557"/>
      <c r="K1913" s="558"/>
      <c r="L1913" s="558"/>
      <c r="M1913" s="558"/>
      <c r="N1913" s="559"/>
    </row>
    <row r="1914" spans="2:14" ht="12.95" customHeight="1" x14ac:dyDescent="0.2">
      <c r="B1914" s="74"/>
      <c r="C1914" s="75"/>
      <c r="D1914" s="75"/>
      <c r="E1914" s="76"/>
      <c r="F1914" s="88"/>
      <c r="G1914" s="77"/>
      <c r="H1914" s="75"/>
      <c r="I1914" s="78"/>
      <c r="J1914" s="557"/>
      <c r="K1914" s="558"/>
      <c r="L1914" s="558"/>
      <c r="M1914" s="558"/>
      <c r="N1914" s="559"/>
    </row>
    <row r="1915" spans="2:14" ht="12.95" customHeight="1" x14ac:dyDescent="0.2">
      <c r="B1915" s="74"/>
      <c r="C1915" s="75"/>
      <c r="D1915" s="75"/>
      <c r="E1915" s="76"/>
      <c r="F1915" s="88"/>
      <c r="G1915" s="77"/>
      <c r="H1915" s="75"/>
      <c r="I1915" s="78"/>
      <c r="J1915" s="557"/>
      <c r="K1915" s="558"/>
      <c r="L1915" s="558"/>
      <c r="M1915" s="558"/>
      <c r="N1915" s="559"/>
    </row>
    <row r="1916" spans="2:14" ht="12.95" customHeight="1" x14ac:dyDescent="0.2">
      <c r="B1916" s="74"/>
      <c r="C1916" s="75"/>
      <c r="D1916" s="75"/>
      <c r="E1916" s="76"/>
      <c r="F1916" s="88"/>
      <c r="G1916" s="77"/>
      <c r="H1916" s="75"/>
      <c r="I1916" s="78"/>
      <c r="J1916" s="557"/>
      <c r="K1916" s="558"/>
      <c r="L1916" s="558"/>
      <c r="M1916" s="558"/>
      <c r="N1916" s="559"/>
    </row>
    <row r="1917" spans="2:14" ht="12.95" customHeight="1" x14ac:dyDescent="0.2">
      <c r="B1917" s="74"/>
      <c r="C1917" s="75"/>
      <c r="D1917" s="75"/>
      <c r="E1917" s="76"/>
      <c r="F1917" s="88"/>
      <c r="G1917" s="77"/>
      <c r="H1917" s="75"/>
      <c r="I1917" s="78"/>
      <c r="J1917" s="557"/>
      <c r="K1917" s="558"/>
      <c r="L1917" s="558"/>
      <c r="M1917" s="558"/>
      <c r="N1917" s="559"/>
    </row>
    <row r="1918" spans="2:14" ht="12.95" customHeight="1" x14ac:dyDescent="0.2">
      <c r="B1918" s="74"/>
      <c r="C1918" s="75"/>
      <c r="D1918" s="75"/>
      <c r="E1918" s="76"/>
      <c r="F1918" s="88"/>
      <c r="G1918" s="77"/>
      <c r="H1918" s="75"/>
      <c r="I1918" s="78"/>
      <c r="J1918" s="557"/>
      <c r="K1918" s="558"/>
      <c r="L1918" s="558"/>
      <c r="M1918" s="558"/>
      <c r="N1918" s="559"/>
    </row>
    <row r="1919" spans="2:14" ht="12.95" customHeight="1" x14ac:dyDescent="0.2">
      <c r="B1919" s="74"/>
      <c r="C1919" s="75"/>
      <c r="D1919" s="75"/>
      <c r="E1919" s="76"/>
      <c r="F1919" s="88"/>
      <c r="G1919" s="77"/>
      <c r="H1919" s="75"/>
      <c r="I1919" s="78"/>
      <c r="J1919" s="557"/>
      <c r="K1919" s="558"/>
      <c r="L1919" s="558"/>
      <c r="M1919" s="558"/>
      <c r="N1919" s="559"/>
    </row>
    <row r="1920" spans="2:14" ht="12.95" customHeight="1" x14ac:dyDescent="0.2">
      <c r="B1920" s="74"/>
      <c r="C1920" s="75"/>
      <c r="D1920" s="75"/>
      <c r="E1920" s="76"/>
      <c r="F1920" s="88"/>
      <c r="G1920" s="77"/>
      <c r="H1920" s="75"/>
      <c r="I1920" s="78"/>
      <c r="J1920" s="557"/>
      <c r="K1920" s="558"/>
      <c r="L1920" s="558"/>
      <c r="M1920" s="558"/>
      <c r="N1920" s="559"/>
    </row>
    <row r="1921" spans="2:14" ht="12.95" customHeight="1" x14ac:dyDescent="0.2">
      <c r="B1921" s="74"/>
      <c r="C1921" s="75"/>
      <c r="D1921" s="75"/>
      <c r="E1921" s="76"/>
      <c r="F1921" s="88"/>
      <c r="G1921" s="77"/>
      <c r="H1921" s="75"/>
      <c r="I1921" s="78"/>
      <c r="J1921" s="557"/>
      <c r="K1921" s="558"/>
      <c r="L1921" s="558"/>
      <c r="M1921" s="558"/>
      <c r="N1921" s="559"/>
    </row>
    <row r="1922" spans="2:14" ht="12.95" customHeight="1" x14ac:dyDescent="0.2">
      <c r="B1922" s="74"/>
      <c r="C1922" s="75"/>
      <c r="D1922" s="75"/>
      <c r="E1922" s="76"/>
      <c r="F1922" s="88"/>
      <c r="G1922" s="77"/>
      <c r="H1922" s="75"/>
      <c r="I1922" s="78"/>
      <c r="J1922" s="557"/>
      <c r="K1922" s="558"/>
      <c r="L1922" s="558"/>
      <c r="M1922" s="558"/>
      <c r="N1922" s="559"/>
    </row>
    <row r="1923" spans="2:14" ht="12.95" customHeight="1" x14ac:dyDescent="0.2">
      <c r="B1923" s="74"/>
      <c r="C1923" s="75"/>
      <c r="D1923" s="75"/>
      <c r="E1923" s="76"/>
      <c r="F1923" s="88"/>
      <c r="G1923" s="77"/>
      <c r="H1923" s="75"/>
      <c r="I1923" s="78"/>
      <c r="J1923" s="557"/>
      <c r="K1923" s="558"/>
      <c r="L1923" s="558"/>
      <c r="M1923" s="558"/>
      <c r="N1923" s="559"/>
    </row>
    <row r="1924" spans="2:14" ht="12.95" customHeight="1" x14ac:dyDescent="0.2">
      <c r="B1924" s="74"/>
      <c r="C1924" s="75"/>
      <c r="D1924" s="75"/>
      <c r="E1924" s="76"/>
      <c r="F1924" s="88"/>
      <c r="G1924" s="77"/>
      <c r="H1924" s="75"/>
      <c r="I1924" s="78"/>
      <c r="J1924" s="557"/>
      <c r="K1924" s="558"/>
      <c r="L1924" s="558"/>
      <c r="M1924" s="558"/>
      <c r="N1924" s="559"/>
    </row>
    <row r="1925" spans="2:14" ht="12.95" customHeight="1" x14ac:dyDescent="0.2">
      <c r="B1925" s="74"/>
      <c r="C1925" s="75"/>
      <c r="D1925" s="75"/>
      <c r="E1925" s="76"/>
      <c r="F1925" s="88"/>
      <c r="G1925" s="77"/>
      <c r="H1925" s="75"/>
      <c r="I1925" s="78"/>
      <c r="J1925" s="557"/>
      <c r="K1925" s="558"/>
      <c r="L1925" s="558"/>
      <c r="M1925" s="558"/>
      <c r="N1925" s="559"/>
    </row>
    <row r="1926" spans="2:14" ht="12.95" customHeight="1" x14ac:dyDescent="0.2">
      <c r="B1926" s="74"/>
      <c r="C1926" s="75"/>
      <c r="D1926" s="75"/>
      <c r="E1926" s="76"/>
      <c r="F1926" s="88"/>
      <c r="G1926" s="77"/>
      <c r="H1926" s="75"/>
      <c r="I1926" s="78"/>
      <c r="J1926" s="557"/>
      <c r="K1926" s="558"/>
      <c r="L1926" s="558"/>
      <c r="M1926" s="558"/>
      <c r="N1926" s="559"/>
    </row>
    <row r="1927" spans="2:14" ht="12.95" customHeight="1" x14ac:dyDescent="0.2">
      <c r="B1927" s="74"/>
      <c r="C1927" s="75"/>
      <c r="D1927" s="75"/>
      <c r="E1927" s="76"/>
      <c r="F1927" s="88"/>
      <c r="G1927" s="77"/>
      <c r="H1927" s="75"/>
      <c r="I1927" s="78"/>
      <c r="J1927" s="557"/>
      <c r="K1927" s="558"/>
      <c r="L1927" s="558"/>
      <c r="M1927" s="558"/>
      <c r="N1927" s="559"/>
    </row>
    <row r="1928" spans="2:14" ht="12.95" customHeight="1" x14ac:dyDescent="0.2">
      <c r="B1928" s="74"/>
      <c r="C1928" s="75"/>
      <c r="D1928" s="75"/>
      <c r="E1928" s="76"/>
      <c r="F1928" s="88"/>
      <c r="G1928" s="77"/>
      <c r="H1928" s="75"/>
      <c r="I1928" s="78"/>
      <c r="J1928" s="557"/>
      <c r="K1928" s="558"/>
      <c r="L1928" s="558"/>
      <c r="M1928" s="558"/>
      <c r="N1928" s="559"/>
    </row>
    <row r="1929" spans="2:14" ht="12.95" customHeight="1" x14ac:dyDescent="0.2">
      <c r="B1929" s="74"/>
      <c r="C1929" s="75"/>
      <c r="D1929" s="75"/>
      <c r="E1929" s="76"/>
      <c r="F1929" s="88"/>
      <c r="G1929" s="77"/>
      <c r="H1929" s="75"/>
      <c r="I1929" s="78"/>
      <c r="J1929" s="557"/>
      <c r="K1929" s="558"/>
      <c r="L1929" s="558"/>
      <c r="M1929" s="558"/>
      <c r="N1929" s="559"/>
    </row>
    <row r="1930" spans="2:14" ht="12.95" customHeight="1" x14ac:dyDescent="0.2">
      <c r="B1930" s="74"/>
      <c r="C1930" s="75"/>
      <c r="D1930" s="75"/>
      <c r="E1930" s="76"/>
      <c r="F1930" s="88"/>
      <c r="G1930" s="77"/>
      <c r="H1930" s="75"/>
      <c r="I1930" s="78"/>
      <c r="J1930" s="557"/>
      <c r="K1930" s="558"/>
      <c r="L1930" s="558"/>
      <c r="M1930" s="558"/>
      <c r="N1930" s="559"/>
    </row>
    <row r="1931" spans="2:14" ht="12.95" customHeight="1" x14ac:dyDescent="0.2">
      <c r="B1931" s="74"/>
      <c r="C1931" s="75"/>
      <c r="D1931" s="75"/>
      <c r="E1931" s="76"/>
      <c r="F1931" s="88"/>
      <c r="G1931" s="77"/>
      <c r="H1931" s="75"/>
      <c r="I1931" s="78"/>
      <c r="J1931" s="557"/>
      <c r="K1931" s="558"/>
      <c r="L1931" s="558"/>
      <c r="M1931" s="558"/>
      <c r="N1931" s="559"/>
    </row>
    <row r="1932" spans="2:14" ht="12.95" customHeight="1" x14ac:dyDescent="0.2">
      <c r="B1932" s="74"/>
      <c r="C1932" s="75"/>
      <c r="D1932" s="75"/>
      <c r="E1932" s="76"/>
      <c r="F1932" s="88"/>
      <c r="G1932" s="77"/>
      <c r="H1932" s="75"/>
      <c r="I1932" s="78"/>
      <c r="J1932" s="557"/>
      <c r="K1932" s="558"/>
      <c r="L1932" s="558"/>
      <c r="M1932" s="558"/>
      <c r="N1932" s="559"/>
    </row>
    <row r="1933" spans="2:14" ht="12.95" customHeight="1" x14ac:dyDescent="0.2">
      <c r="B1933" s="74"/>
      <c r="C1933" s="75"/>
      <c r="D1933" s="75"/>
      <c r="E1933" s="76"/>
      <c r="F1933" s="88"/>
      <c r="G1933" s="77"/>
      <c r="H1933" s="75"/>
      <c r="I1933" s="78"/>
      <c r="J1933" s="557"/>
      <c r="K1933" s="558"/>
      <c r="L1933" s="558"/>
      <c r="M1933" s="558"/>
      <c r="N1933" s="559"/>
    </row>
    <row r="1934" spans="2:14" ht="12.95" customHeight="1" x14ac:dyDescent="0.2">
      <c r="B1934" s="74"/>
      <c r="C1934" s="75"/>
      <c r="D1934" s="75"/>
      <c r="E1934" s="76"/>
      <c r="F1934" s="88"/>
      <c r="G1934" s="77"/>
      <c r="H1934" s="75"/>
      <c r="I1934" s="78"/>
      <c r="J1934" s="557"/>
      <c r="K1934" s="558"/>
      <c r="L1934" s="558"/>
      <c r="M1934" s="558"/>
      <c r="N1934" s="559"/>
    </row>
    <row r="1935" spans="2:14" ht="12.95" customHeight="1" x14ac:dyDescent="0.2">
      <c r="B1935" s="74"/>
      <c r="C1935" s="75"/>
      <c r="D1935" s="75"/>
      <c r="E1935" s="76"/>
      <c r="F1935" s="88"/>
      <c r="G1935" s="77"/>
      <c r="H1935" s="75"/>
      <c r="I1935" s="78"/>
      <c r="J1935" s="557"/>
      <c r="K1935" s="558"/>
      <c r="L1935" s="558"/>
      <c r="M1935" s="558"/>
      <c r="N1935" s="559"/>
    </row>
    <row r="1936" spans="2:14" ht="12.95" customHeight="1" x14ac:dyDescent="0.2">
      <c r="B1936" s="74"/>
      <c r="C1936" s="75"/>
      <c r="D1936" s="75"/>
      <c r="E1936" s="76"/>
      <c r="F1936" s="88"/>
      <c r="G1936" s="77"/>
      <c r="H1936" s="75"/>
      <c r="I1936" s="78"/>
      <c r="J1936" s="557"/>
      <c r="K1936" s="558"/>
      <c r="L1936" s="558"/>
      <c r="M1936" s="558"/>
      <c r="N1936" s="559"/>
    </row>
    <row r="1937" spans="2:14" ht="12.95" customHeight="1" x14ac:dyDescent="0.2">
      <c r="B1937" s="74"/>
      <c r="C1937" s="75"/>
      <c r="D1937" s="75"/>
      <c r="E1937" s="76"/>
      <c r="F1937" s="88"/>
      <c r="G1937" s="77"/>
      <c r="H1937" s="75"/>
      <c r="I1937" s="78"/>
      <c r="J1937" s="557"/>
      <c r="K1937" s="558"/>
      <c r="L1937" s="558"/>
      <c r="M1937" s="558"/>
      <c r="N1937" s="559"/>
    </row>
    <row r="1938" spans="2:14" ht="12.95" customHeight="1" x14ac:dyDescent="0.2">
      <c r="B1938" s="74"/>
      <c r="C1938" s="75"/>
      <c r="D1938" s="75"/>
      <c r="E1938" s="76"/>
      <c r="F1938" s="88"/>
      <c r="G1938" s="77"/>
      <c r="H1938" s="75"/>
      <c r="I1938" s="78"/>
      <c r="J1938" s="557"/>
      <c r="K1938" s="558"/>
      <c r="L1938" s="558"/>
      <c r="M1938" s="558"/>
      <c r="N1938" s="559"/>
    </row>
    <row r="1939" spans="2:14" ht="12.95" customHeight="1" x14ac:dyDescent="0.2">
      <c r="B1939" s="74"/>
      <c r="C1939" s="75"/>
      <c r="D1939" s="75"/>
      <c r="E1939" s="76"/>
      <c r="F1939" s="88"/>
      <c r="G1939" s="77"/>
      <c r="H1939" s="75"/>
      <c r="I1939" s="78"/>
      <c r="J1939" s="557"/>
      <c r="K1939" s="558"/>
      <c r="L1939" s="558"/>
      <c r="M1939" s="558"/>
      <c r="N1939" s="559"/>
    </row>
    <row r="1940" spans="2:14" ht="12.95" customHeight="1" x14ac:dyDescent="0.2">
      <c r="B1940" s="74"/>
      <c r="C1940" s="75"/>
      <c r="D1940" s="75"/>
      <c r="E1940" s="76"/>
      <c r="F1940" s="88"/>
      <c r="G1940" s="77"/>
      <c r="H1940" s="75"/>
      <c r="I1940" s="78"/>
      <c r="J1940" s="557"/>
      <c r="K1940" s="558"/>
      <c r="L1940" s="558"/>
      <c r="M1940" s="558"/>
      <c r="N1940" s="559"/>
    </row>
    <row r="1941" spans="2:14" ht="12.95" customHeight="1" x14ac:dyDescent="0.2">
      <c r="B1941" s="74"/>
      <c r="C1941" s="75"/>
      <c r="D1941" s="75"/>
      <c r="E1941" s="76"/>
      <c r="F1941" s="88"/>
      <c r="G1941" s="77"/>
      <c r="H1941" s="75"/>
      <c r="I1941" s="78"/>
      <c r="J1941" s="557"/>
      <c r="K1941" s="558"/>
      <c r="L1941" s="558"/>
      <c r="M1941" s="558"/>
      <c r="N1941" s="559"/>
    </row>
    <row r="1942" spans="2:14" ht="12.95" customHeight="1" x14ac:dyDescent="0.2">
      <c r="B1942" s="74"/>
      <c r="C1942" s="75"/>
      <c r="D1942" s="75"/>
      <c r="E1942" s="76"/>
      <c r="F1942" s="88"/>
      <c r="G1942" s="77"/>
      <c r="H1942" s="75"/>
      <c r="I1942" s="78"/>
      <c r="J1942" s="557"/>
      <c r="K1942" s="558"/>
      <c r="L1942" s="558"/>
      <c r="M1942" s="558"/>
      <c r="N1942" s="559"/>
    </row>
    <row r="1943" spans="2:14" ht="12.95" customHeight="1" x14ac:dyDescent="0.2">
      <c r="B1943" s="74"/>
      <c r="C1943" s="75"/>
      <c r="D1943" s="75"/>
      <c r="E1943" s="76"/>
      <c r="F1943" s="88"/>
      <c r="G1943" s="77"/>
      <c r="H1943" s="75"/>
      <c r="I1943" s="78"/>
      <c r="J1943" s="557"/>
      <c r="K1943" s="558"/>
      <c r="L1943" s="558"/>
      <c r="M1943" s="558"/>
      <c r="N1943" s="559"/>
    </row>
    <row r="1944" spans="2:14" ht="12.95" customHeight="1" x14ac:dyDescent="0.2">
      <c r="B1944" s="74"/>
      <c r="C1944" s="75"/>
      <c r="D1944" s="75"/>
      <c r="E1944" s="76"/>
      <c r="F1944" s="88"/>
      <c r="G1944" s="77"/>
      <c r="H1944" s="75"/>
      <c r="I1944" s="78"/>
      <c r="J1944" s="557"/>
      <c r="K1944" s="558"/>
      <c r="L1944" s="558"/>
      <c r="M1944" s="558"/>
      <c r="N1944" s="559"/>
    </row>
    <row r="1945" spans="2:14" ht="12.95" customHeight="1" x14ac:dyDescent="0.2">
      <c r="B1945" s="74"/>
      <c r="C1945" s="75"/>
      <c r="D1945" s="75"/>
      <c r="E1945" s="76"/>
      <c r="F1945" s="88"/>
      <c r="G1945" s="77"/>
      <c r="H1945" s="75"/>
      <c r="I1945" s="78"/>
      <c r="J1945" s="557"/>
      <c r="K1945" s="558"/>
      <c r="L1945" s="558"/>
      <c r="M1945" s="558"/>
      <c r="N1945" s="559"/>
    </row>
    <row r="1946" spans="2:14" ht="12.95" customHeight="1" x14ac:dyDescent="0.2">
      <c r="B1946" s="74"/>
      <c r="C1946" s="75"/>
      <c r="D1946" s="75"/>
      <c r="E1946" s="76"/>
      <c r="F1946" s="88"/>
      <c r="G1946" s="77"/>
      <c r="H1946" s="75"/>
      <c r="I1946" s="78"/>
      <c r="J1946" s="557"/>
      <c r="K1946" s="558"/>
      <c r="L1946" s="558"/>
      <c r="M1946" s="558"/>
      <c r="N1946" s="559"/>
    </row>
    <row r="1947" spans="2:14" ht="12.95" customHeight="1" x14ac:dyDescent="0.2">
      <c r="B1947" s="74"/>
      <c r="C1947" s="75"/>
      <c r="D1947" s="75"/>
      <c r="E1947" s="76"/>
      <c r="F1947" s="88"/>
      <c r="G1947" s="77"/>
      <c r="H1947" s="75"/>
      <c r="I1947" s="78"/>
      <c r="J1947" s="557"/>
      <c r="K1947" s="558"/>
      <c r="L1947" s="558"/>
      <c r="M1947" s="558"/>
      <c r="N1947" s="559"/>
    </row>
    <row r="1948" spans="2:14" ht="12.95" customHeight="1" x14ac:dyDescent="0.2">
      <c r="B1948" s="74"/>
      <c r="C1948" s="75"/>
      <c r="D1948" s="75"/>
      <c r="E1948" s="76"/>
      <c r="F1948" s="88"/>
      <c r="G1948" s="77"/>
      <c r="H1948" s="75"/>
      <c r="I1948" s="78"/>
      <c r="J1948" s="557"/>
      <c r="K1948" s="558"/>
      <c r="L1948" s="558"/>
      <c r="M1948" s="558"/>
      <c r="N1948" s="559"/>
    </row>
    <row r="1949" spans="2:14" ht="12.95" customHeight="1" x14ac:dyDescent="0.2">
      <c r="B1949" s="74"/>
      <c r="C1949" s="75"/>
      <c r="D1949" s="75"/>
      <c r="E1949" s="76"/>
      <c r="F1949" s="88"/>
      <c r="G1949" s="77"/>
      <c r="H1949" s="75"/>
      <c r="I1949" s="78"/>
      <c r="J1949" s="557"/>
      <c r="K1949" s="558"/>
      <c r="L1949" s="558"/>
      <c r="M1949" s="558"/>
      <c r="N1949" s="559"/>
    </row>
    <row r="1950" spans="2:14" ht="12.95" customHeight="1" x14ac:dyDescent="0.2">
      <c r="B1950" s="74"/>
      <c r="C1950" s="75"/>
      <c r="D1950" s="75"/>
      <c r="E1950" s="76"/>
      <c r="F1950" s="88"/>
      <c r="G1950" s="77"/>
      <c r="H1950" s="75"/>
      <c r="I1950" s="78"/>
      <c r="J1950" s="557"/>
      <c r="K1950" s="558"/>
      <c r="L1950" s="558"/>
      <c r="M1950" s="558"/>
      <c r="N1950" s="559"/>
    </row>
    <row r="1951" spans="2:14" ht="12.95" customHeight="1" x14ac:dyDescent="0.2">
      <c r="B1951" s="74"/>
      <c r="C1951" s="75"/>
      <c r="D1951" s="75"/>
      <c r="E1951" s="76"/>
      <c r="F1951" s="88"/>
      <c r="G1951" s="77"/>
      <c r="H1951" s="75"/>
      <c r="I1951" s="78"/>
      <c r="J1951" s="557"/>
      <c r="K1951" s="558"/>
      <c r="L1951" s="558"/>
      <c r="M1951" s="558"/>
      <c r="N1951" s="559"/>
    </row>
    <row r="1952" spans="2:14" ht="12.95" customHeight="1" x14ac:dyDescent="0.2">
      <c r="B1952" s="74"/>
      <c r="C1952" s="75"/>
      <c r="D1952" s="75"/>
      <c r="E1952" s="76"/>
      <c r="F1952" s="88"/>
      <c r="G1952" s="77"/>
      <c r="H1952" s="75"/>
      <c r="I1952" s="78"/>
      <c r="J1952" s="557"/>
      <c r="K1952" s="558"/>
      <c r="L1952" s="558"/>
      <c r="M1952" s="558"/>
      <c r="N1952" s="559"/>
    </row>
    <row r="1953" spans="2:14" ht="12.95" customHeight="1" x14ac:dyDescent="0.2">
      <c r="B1953" s="74"/>
      <c r="C1953" s="75"/>
      <c r="D1953" s="75"/>
      <c r="E1953" s="76"/>
      <c r="F1953" s="88"/>
      <c r="G1953" s="77"/>
      <c r="H1953" s="75"/>
      <c r="I1953" s="78"/>
      <c r="J1953" s="557"/>
      <c r="K1953" s="558"/>
      <c r="L1953" s="558"/>
      <c r="M1953" s="558"/>
      <c r="N1953" s="559"/>
    </row>
    <row r="1954" spans="2:14" ht="12.95" customHeight="1" x14ac:dyDescent="0.2">
      <c r="B1954" s="74"/>
      <c r="C1954" s="75"/>
      <c r="D1954" s="75"/>
      <c r="E1954" s="76"/>
      <c r="F1954" s="88"/>
      <c r="G1954" s="77"/>
      <c r="H1954" s="75"/>
      <c r="I1954" s="78"/>
      <c r="J1954" s="557"/>
      <c r="K1954" s="558"/>
      <c r="L1954" s="558"/>
      <c r="M1954" s="558"/>
      <c r="N1954" s="559"/>
    </row>
    <row r="1955" spans="2:14" ht="12.95" customHeight="1" x14ac:dyDescent="0.2">
      <c r="B1955" s="74"/>
      <c r="C1955" s="75"/>
      <c r="D1955" s="75"/>
      <c r="E1955" s="76"/>
      <c r="F1955" s="88"/>
      <c r="G1955" s="77"/>
      <c r="H1955" s="75"/>
      <c r="I1955" s="78"/>
      <c r="J1955" s="557"/>
      <c r="K1955" s="558"/>
      <c r="L1955" s="558"/>
      <c r="M1955" s="558"/>
      <c r="N1955" s="559"/>
    </row>
    <row r="1956" spans="2:14" ht="12.95" customHeight="1" x14ac:dyDescent="0.2">
      <c r="B1956" s="74"/>
      <c r="C1956" s="75"/>
      <c r="D1956" s="75"/>
      <c r="E1956" s="76"/>
      <c r="F1956" s="88"/>
      <c r="G1956" s="77"/>
      <c r="H1956" s="75"/>
      <c r="I1956" s="78"/>
      <c r="J1956" s="557"/>
      <c r="K1956" s="558"/>
      <c r="L1956" s="558"/>
      <c r="M1956" s="558"/>
      <c r="N1956" s="559"/>
    </row>
    <row r="1957" spans="2:14" ht="12.95" customHeight="1" x14ac:dyDescent="0.2">
      <c r="B1957" s="74"/>
      <c r="C1957" s="75"/>
      <c r="D1957" s="75"/>
      <c r="E1957" s="76"/>
      <c r="F1957" s="88"/>
      <c r="G1957" s="77"/>
      <c r="H1957" s="75"/>
      <c r="I1957" s="78"/>
      <c r="J1957" s="557"/>
      <c r="K1957" s="558"/>
      <c r="L1957" s="558"/>
      <c r="M1957" s="558"/>
      <c r="N1957" s="559"/>
    </row>
    <row r="1958" spans="2:14" ht="12.95" customHeight="1" x14ac:dyDescent="0.2">
      <c r="B1958" s="74"/>
      <c r="C1958" s="75"/>
      <c r="D1958" s="75"/>
      <c r="E1958" s="76"/>
      <c r="F1958" s="88"/>
      <c r="G1958" s="77"/>
      <c r="H1958" s="75"/>
      <c r="I1958" s="78"/>
      <c r="J1958" s="557"/>
      <c r="K1958" s="558"/>
      <c r="L1958" s="558"/>
      <c r="M1958" s="558"/>
      <c r="N1958" s="559"/>
    </row>
    <row r="1959" spans="2:14" ht="12.95" customHeight="1" x14ac:dyDescent="0.2">
      <c r="B1959" s="74"/>
      <c r="C1959" s="75"/>
      <c r="D1959" s="75"/>
      <c r="E1959" s="76"/>
      <c r="F1959" s="88"/>
      <c r="G1959" s="77"/>
      <c r="H1959" s="75"/>
      <c r="I1959" s="78"/>
      <c r="J1959" s="557"/>
      <c r="K1959" s="558"/>
      <c r="L1959" s="558"/>
      <c r="M1959" s="558"/>
      <c r="N1959" s="559"/>
    </row>
    <row r="1960" spans="2:14" ht="12.95" customHeight="1" x14ac:dyDescent="0.2">
      <c r="B1960" s="74"/>
      <c r="C1960" s="75"/>
      <c r="D1960" s="75"/>
      <c r="E1960" s="76"/>
      <c r="F1960" s="88"/>
      <c r="G1960" s="77"/>
      <c r="H1960" s="75"/>
      <c r="I1960" s="78"/>
      <c r="J1960" s="557"/>
      <c r="K1960" s="558"/>
      <c r="L1960" s="558"/>
      <c r="M1960" s="558"/>
      <c r="N1960" s="559"/>
    </row>
    <row r="1961" spans="2:14" ht="12.95" customHeight="1" x14ac:dyDescent="0.2">
      <c r="B1961" s="74"/>
      <c r="C1961" s="75"/>
      <c r="D1961" s="75"/>
      <c r="E1961" s="76"/>
      <c r="F1961" s="88"/>
      <c r="G1961" s="77"/>
      <c r="H1961" s="75"/>
      <c r="I1961" s="78"/>
      <c r="J1961" s="557"/>
      <c r="K1961" s="558"/>
      <c r="L1961" s="558"/>
      <c r="M1961" s="558"/>
      <c r="N1961" s="559"/>
    </row>
    <row r="1962" spans="2:14" ht="12.95" customHeight="1" x14ac:dyDescent="0.2">
      <c r="B1962" s="74"/>
      <c r="C1962" s="75"/>
      <c r="D1962" s="75"/>
      <c r="E1962" s="76"/>
      <c r="F1962" s="88"/>
      <c r="G1962" s="77"/>
      <c r="H1962" s="75"/>
      <c r="I1962" s="78"/>
      <c r="J1962" s="557"/>
      <c r="K1962" s="558"/>
      <c r="L1962" s="558"/>
      <c r="M1962" s="558"/>
      <c r="N1962" s="559"/>
    </row>
    <row r="1963" spans="2:14" ht="12.95" customHeight="1" x14ac:dyDescent="0.2">
      <c r="B1963" s="74"/>
      <c r="C1963" s="75"/>
      <c r="D1963" s="75"/>
      <c r="E1963" s="76"/>
      <c r="F1963" s="88"/>
      <c r="G1963" s="77"/>
      <c r="H1963" s="75"/>
      <c r="I1963" s="78"/>
      <c r="J1963" s="557"/>
      <c r="K1963" s="558"/>
      <c r="L1963" s="558"/>
      <c r="M1963" s="558"/>
      <c r="N1963" s="559"/>
    </row>
    <row r="1964" spans="2:14" ht="12.95" customHeight="1" x14ac:dyDescent="0.2">
      <c r="B1964" s="74"/>
      <c r="C1964" s="75"/>
      <c r="D1964" s="75"/>
      <c r="E1964" s="76"/>
      <c r="F1964" s="88"/>
      <c r="G1964" s="77"/>
      <c r="H1964" s="75"/>
      <c r="I1964" s="78"/>
      <c r="J1964" s="557"/>
      <c r="K1964" s="558"/>
      <c r="L1964" s="558"/>
      <c r="M1964" s="558"/>
      <c r="N1964" s="559"/>
    </row>
    <row r="1965" spans="2:14" ht="12.95" customHeight="1" x14ac:dyDescent="0.2">
      <c r="B1965" s="74"/>
      <c r="C1965" s="75"/>
      <c r="D1965" s="75"/>
      <c r="E1965" s="76"/>
      <c r="F1965" s="88"/>
      <c r="G1965" s="77"/>
      <c r="H1965" s="75"/>
      <c r="I1965" s="78"/>
      <c r="J1965" s="557"/>
      <c r="K1965" s="558"/>
      <c r="L1965" s="558"/>
      <c r="M1965" s="558"/>
      <c r="N1965" s="559"/>
    </row>
    <row r="1966" spans="2:14" ht="12.95" customHeight="1" x14ac:dyDescent="0.2">
      <c r="B1966" s="74"/>
      <c r="C1966" s="75"/>
      <c r="D1966" s="75"/>
      <c r="E1966" s="76"/>
      <c r="F1966" s="88"/>
      <c r="G1966" s="77"/>
      <c r="H1966" s="75"/>
      <c r="I1966" s="78"/>
      <c r="J1966" s="557"/>
      <c r="K1966" s="558"/>
      <c r="L1966" s="558"/>
      <c r="M1966" s="558"/>
      <c r="N1966" s="559"/>
    </row>
    <row r="1967" spans="2:14" ht="12.95" customHeight="1" x14ac:dyDescent="0.2">
      <c r="B1967" s="74"/>
      <c r="C1967" s="75"/>
      <c r="D1967" s="75"/>
      <c r="E1967" s="76"/>
      <c r="F1967" s="88"/>
      <c r="G1967" s="77"/>
      <c r="H1967" s="75"/>
      <c r="I1967" s="78"/>
      <c r="J1967" s="557"/>
      <c r="K1967" s="558"/>
      <c r="L1967" s="558"/>
      <c r="M1967" s="558"/>
      <c r="N1967" s="559"/>
    </row>
    <row r="1968" spans="2:14" ht="12.95" customHeight="1" x14ac:dyDescent="0.2">
      <c r="B1968" s="74"/>
      <c r="C1968" s="75"/>
      <c r="D1968" s="75"/>
      <c r="E1968" s="76"/>
      <c r="F1968" s="88"/>
      <c r="G1968" s="77"/>
      <c r="H1968" s="75"/>
      <c r="I1968" s="78"/>
      <c r="J1968" s="557"/>
      <c r="K1968" s="558"/>
      <c r="L1968" s="558"/>
      <c r="M1968" s="558"/>
      <c r="N1968" s="559"/>
    </row>
    <row r="1969" spans="2:14" ht="12.95" customHeight="1" x14ac:dyDescent="0.2">
      <c r="B1969" s="74"/>
      <c r="C1969" s="75"/>
      <c r="D1969" s="75"/>
      <c r="E1969" s="76"/>
      <c r="F1969" s="88"/>
      <c r="G1969" s="77"/>
      <c r="H1969" s="75"/>
      <c r="I1969" s="78"/>
      <c r="J1969" s="557"/>
      <c r="K1969" s="558"/>
      <c r="L1969" s="558"/>
      <c r="M1969" s="558"/>
      <c r="N1969" s="559"/>
    </row>
    <row r="1970" spans="2:14" ht="12.95" customHeight="1" x14ac:dyDescent="0.2">
      <c r="B1970" s="74"/>
      <c r="C1970" s="75"/>
      <c r="D1970" s="75"/>
      <c r="E1970" s="76"/>
      <c r="F1970" s="88"/>
      <c r="G1970" s="77"/>
      <c r="H1970" s="75"/>
      <c r="I1970" s="78"/>
      <c r="J1970" s="557"/>
      <c r="K1970" s="558"/>
      <c r="L1970" s="558"/>
      <c r="M1970" s="558"/>
      <c r="N1970" s="559"/>
    </row>
    <row r="1971" spans="2:14" ht="12.95" customHeight="1" x14ac:dyDescent="0.2">
      <c r="B1971" s="74"/>
      <c r="C1971" s="75"/>
      <c r="D1971" s="75"/>
      <c r="E1971" s="76"/>
      <c r="F1971" s="88"/>
      <c r="G1971" s="77"/>
      <c r="H1971" s="75"/>
      <c r="I1971" s="78"/>
      <c r="J1971" s="557"/>
      <c r="K1971" s="558"/>
      <c r="L1971" s="558"/>
      <c r="M1971" s="558"/>
      <c r="N1971" s="559"/>
    </row>
    <row r="1972" spans="2:14" ht="12.95" customHeight="1" x14ac:dyDescent="0.2">
      <c r="B1972" s="74"/>
      <c r="C1972" s="75"/>
      <c r="D1972" s="75"/>
      <c r="E1972" s="76"/>
      <c r="F1972" s="88"/>
      <c r="G1972" s="77"/>
      <c r="H1972" s="75"/>
      <c r="I1972" s="78"/>
      <c r="J1972" s="557"/>
      <c r="K1972" s="558"/>
      <c r="L1972" s="558"/>
      <c r="M1972" s="558"/>
      <c r="N1972" s="559"/>
    </row>
    <row r="1973" spans="2:14" ht="12.95" customHeight="1" x14ac:dyDescent="0.2">
      <c r="B1973" s="74"/>
      <c r="C1973" s="75"/>
      <c r="D1973" s="75"/>
      <c r="E1973" s="76"/>
      <c r="F1973" s="88"/>
      <c r="G1973" s="77"/>
      <c r="H1973" s="75"/>
      <c r="I1973" s="78"/>
      <c r="J1973" s="557"/>
      <c r="K1973" s="558"/>
      <c r="L1973" s="558"/>
      <c r="M1973" s="558"/>
      <c r="N1973" s="559"/>
    </row>
    <row r="1974" spans="2:14" ht="12.95" customHeight="1" x14ac:dyDescent="0.2">
      <c r="B1974" s="74"/>
      <c r="C1974" s="75"/>
      <c r="D1974" s="75"/>
      <c r="E1974" s="76"/>
      <c r="F1974" s="88"/>
      <c r="G1974" s="77"/>
      <c r="H1974" s="75"/>
      <c r="I1974" s="78"/>
      <c r="J1974" s="557"/>
      <c r="K1974" s="558"/>
      <c r="L1974" s="558"/>
      <c r="M1974" s="558"/>
      <c r="N1974" s="559"/>
    </row>
    <row r="1975" spans="2:14" ht="12.95" customHeight="1" x14ac:dyDescent="0.2">
      <c r="B1975" s="74"/>
      <c r="C1975" s="75"/>
      <c r="D1975" s="75"/>
      <c r="E1975" s="76"/>
      <c r="F1975" s="88"/>
      <c r="G1975" s="77"/>
      <c r="H1975" s="75"/>
      <c r="I1975" s="78"/>
      <c r="J1975" s="557"/>
      <c r="K1975" s="558"/>
      <c r="L1975" s="558"/>
      <c r="M1975" s="558"/>
      <c r="N1975" s="559"/>
    </row>
    <row r="1976" spans="2:14" ht="12.95" customHeight="1" x14ac:dyDescent="0.2">
      <c r="B1976" s="74"/>
      <c r="C1976" s="75"/>
      <c r="D1976" s="75"/>
      <c r="E1976" s="76"/>
      <c r="F1976" s="88"/>
      <c r="G1976" s="77"/>
      <c r="H1976" s="75"/>
      <c r="I1976" s="78"/>
      <c r="J1976" s="557"/>
      <c r="K1976" s="558"/>
      <c r="L1976" s="558"/>
      <c r="M1976" s="558"/>
      <c r="N1976" s="559"/>
    </row>
    <row r="1977" spans="2:14" ht="12.95" customHeight="1" x14ac:dyDescent="0.2">
      <c r="B1977" s="74"/>
      <c r="C1977" s="75"/>
      <c r="D1977" s="75"/>
      <c r="E1977" s="76"/>
      <c r="F1977" s="88"/>
      <c r="G1977" s="77"/>
      <c r="H1977" s="75"/>
      <c r="I1977" s="78"/>
      <c r="J1977" s="557"/>
      <c r="K1977" s="558"/>
      <c r="L1977" s="558"/>
      <c r="M1977" s="558"/>
      <c r="N1977" s="559"/>
    </row>
    <row r="1978" spans="2:14" ht="12.95" customHeight="1" x14ac:dyDescent="0.2">
      <c r="B1978" s="74"/>
      <c r="C1978" s="75"/>
      <c r="D1978" s="75"/>
      <c r="E1978" s="76"/>
      <c r="F1978" s="88"/>
      <c r="G1978" s="77"/>
      <c r="H1978" s="75"/>
      <c r="I1978" s="78"/>
      <c r="J1978" s="557"/>
      <c r="K1978" s="558"/>
      <c r="L1978" s="558"/>
      <c r="M1978" s="558"/>
      <c r="N1978" s="559"/>
    </row>
    <row r="1979" spans="2:14" ht="12.95" customHeight="1" x14ac:dyDescent="0.2">
      <c r="B1979" s="74"/>
      <c r="C1979" s="75"/>
      <c r="D1979" s="75"/>
      <c r="E1979" s="76"/>
      <c r="F1979" s="88"/>
      <c r="G1979" s="77"/>
      <c r="H1979" s="75"/>
      <c r="I1979" s="78"/>
      <c r="J1979" s="557"/>
      <c r="K1979" s="558"/>
      <c r="L1979" s="558"/>
      <c r="M1979" s="558"/>
      <c r="N1979" s="559"/>
    </row>
    <row r="1980" spans="2:14" ht="12.95" customHeight="1" x14ac:dyDescent="0.2">
      <c r="B1980" s="74"/>
      <c r="C1980" s="75"/>
      <c r="D1980" s="75"/>
      <c r="E1980" s="76"/>
      <c r="F1980" s="88"/>
      <c r="G1980" s="77"/>
      <c r="H1980" s="75"/>
      <c r="I1980" s="78"/>
      <c r="J1980" s="557"/>
      <c r="K1980" s="558"/>
      <c r="L1980" s="558"/>
      <c r="M1980" s="558"/>
      <c r="N1980" s="559"/>
    </row>
    <row r="1981" spans="2:14" ht="12.95" customHeight="1" x14ac:dyDescent="0.2">
      <c r="B1981" s="74"/>
      <c r="C1981" s="75"/>
      <c r="D1981" s="75"/>
      <c r="E1981" s="76"/>
      <c r="F1981" s="88"/>
      <c r="G1981" s="77"/>
      <c r="H1981" s="75"/>
      <c r="I1981" s="78"/>
      <c r="J1981" s="557"/>
      <c r="K1981" s="558"/>
      <c r="L1981" s="558"/>
      <c r="M1981" s="558"/>
      <c r="N1981" s="559"/>
    </row>
    <row r="1982" spans="2:14" ht="12.95" customHeight="1" x14ac:dyDescent="0.2">
      <c r="B1982" s="74"/>
      <c r="C1982" s="75"/>
      <c r="D1982" s="75"/>
      <c r="E1982" s="76"/>
      <c r="F1982" s="88"/>
      <c r="G1982" s="77"/>
      <c r="H1982" s="75"/>
      <c r="I1982" s="78"/>
      <c r="J1982" s="557"/>
      <c r="K1982" s="558"/>
      <c r="L1982" s="558"/>
      <c r="M1982" s="558"/>
      <c r="N1982" s="559"/>
    </row>
    <row r="1983" spans="2:14" ht="12.95" customHeight="1" x14ac:dyDescent="0.2">
      <c r="B1983" s="74"/>
      <c r="C1983" s="75"/>
      <c r="D1983" s="75"/>
      <c r="E1983" s="76"/>
      <c r="F1983" s="88"/>
      <c r="G1983" s="77"/>
      <c r="H1983" s="75"/>
      <c r="I1983" s="78"/>
      <c r="J1983" s="557"/>
      <c r="K1983" s="558"/>
      <c r="L1983" s="558"/>
      <c r="M1983" s="558"/>
      <c r="N1983" s="559"/>
    </row>
    <row r="1984" spans="2:14" ht="12.95" customHeight="1" x14ac:dyDescent="0.2">
      <c r="B1984" s="74"/>
      <c r="C1984" s="75"/>
      <c r="D1984" s="75"/>
      <c r="E1984" s="76"/>
      <c r="F1984" s="88"/>
      <c r="G1984" s="77"/>
      <c r="H1984" s="75"/>
      <c r="I1984" s="78"/>
      <c r="J1984" s="557"/>
      <c r="K1984" s="558"/>
      <c r="L1984" s="558"/>
      <c r="M1984" s="558"/>
      <c r="N1984" s="559"/>
    </row>
    <row r="1985" spans="2:14" ht="12.95" customHeight="1" x14ac:dyDescent="0.2">
      <c r="B1985" s="74"/>
      <c r="C1985" s="75"/>
      <c r="D1985" s="75"/>
      <c r="E1985" s="76"/>
      <c r="F1985" s="88"/>
      <c r="G1985" s="77"/>
      <c r="H1985" s="75"/>
      <c r="I1985" s="78"/>
      <c r="J1985" s="557"/>
      <c r="K1985" s="558"/>
      <c r="L1985" s="558"/>
      <c r="M1985" s="558"/>
      <c r="N1985" s="559"/>
    </row>
    <row r="1986" spans="2:14" ht="12.95" customHeight="1" x14ac:dyDescent="0.2">
      <c r="B1986" s="74"/>
      <c r="C1986" s="75"/>
      <c r="D1986" s="75"/>
      <c r="E1986" s="76"/>
      <c r="F1986" s="88"/>
      <c r="G1986" s="77"/>
      <c r="H1986" s="75"/>
      <c r="I1986" s="78"/>
      <c r="J1986" s="557"/>
      <c r="K1986" s="558"/>
      <c r="L1986" s="558"/>
      <c r="M1986" s="558"/>
      <c r="N1986" s="559"/>
    </row>
    <row r="1987" spans="2:14" ht="12.95" customHeight="1" x14ac:dyDescent="0.2">
      <c r="B1987" s="74"/>
      <c r="C1987" s="75"/>
      <c r="D1987" s="75"/>
      <c r="E1987" s="76"/>
      <c r="F1987" s="88"/>
      <c r="G1987" s="77"/>
      <c r="H1987" s="75"/>
      <c r="I1987" s="78"/>
      <c r="J1987" s="557"/>
      <c r="K1987" s="558"/>
      <c r="L1987" s="558"/>
      <c r="M1987" s="558"/>
      <c r="N1987" s="559"/>
    </row>
    <row r="1988" spans="2:14" ht="12.95" customHeight="1" x14ac:dyDescent="0.2">
      <c r="B1988" s="74"/>
      <c r="C1988" s="75"/>
      <c r="D1988" s="75"/>
      <c r="E1988" s="76"/>
      <c r="F1988" s="88"/>
      <c r="G1988" s="77"/>
      <c r="H1988" s="75"/>
      <c r="I1988" s="78"/>
      <c r="J1988" s="557"/>
      <c r="K1988" s="558"/>
      <c r="L1988" s="558"/>
      <c r="M1988" s="558"/>
      <c r="N1988" s="559"/>
    </row>
    <row r="1989" spans="2:14" ht="12.95" customHeight="1" x14ac:dyDescent="0.2">
      <c r="B1989" s="74"/>
      <c r="C1989" s="75"/>
      <c r="D1989" s="75"/>
      <c r="E1989" s="76"/>
      <c r="F1989" s="88"/>
      <c r="G1989" s="77"/>
      <c r="H1989" s="75"/>
      <c r="I1989" s="78"/>
      <c r="J1989" s="557"/>
      <c r="K1989" s="558"/>
      <c r="L1989" s="558"/>
      <c r="M1989" s="558"/>
      <c r="N1989" s="559"/>
    </row>
    <row r="1990" spans="2:14" ht="12.95" customHeight="1" x14ac:dyDescent="0.2">
      <c r="B1990" s="74"/>
      <c r="C1990" s="75"/>
      <c r="D1990" s="75"/>
      <c r="E1990" s="76"/>
      <c r="F1990" s="88"/>
      <c r="G1990" s="77"/>
      <c r="H1990" s="75"/>
      <c r="I1990" s="78"/>
      <c r="J1990" s="557"/>
      <c r="K1990" s="558"/>
      <c r="L1990" s="558"/>
      <c r="M1990" s="558"/>
      <c r="N1990" s="559"/>
    </row>
    <row r="1991" spans="2:14" ht="12.95" customHeight="1" x14ac:dyDescent="0.2">
      <c r="B1991" s="74"/>
      <c r="C1991" s="75"/>
      <c r="D1991" s="75"/>
      <c r="E1991" s="76"/>
      <c r="F1991" s="88"/>
      <c r="G1991" s="77"/>
      <c r="H1991" s="75"/>
      <c r="I1991" s="78"/>
      <c r="J1991" s="557"/>
      <c r="K1991" s="558"/>
      <c r="L1991" s="558"/>
      <c r="M1991" s="558"/>
      <c r="N1991" s="559"/>
    </row>
    <row r="1992" spans="2:14" ht="12.95" customHeight="1" x14ac:dyDescent="0.2">
      <c r="B1992" s="74"/>
      <c r="C1992" s="75"/>
      <c r="D1992" s="75"/>
      <c r="E1992" s="76"/>
      <c r="F1992" s="88"/>
      <c r="G1992" s="77"/>
      <c r="H1992" s="75"/>
      <c r="I1992" s="78"/>
      <c r="J1992" s="557"/>
      <c r="K1992" s="558"/>
      <c r="L1992" s="558"/>
      <c r="M1992" s="558"/>
      <c r="N1992" s="559"/>
    </row>
    <row r="1993" spans="2:14" ht="12.95" customHeight="1" x14ac:dyDescent="0.2">
      <c r="B1993" s="74"/>
      <c r="C1993" s="75"/>
      <c r="D1993" s="75"/>
      <c r="E1993" s="76"/>
      <c r="F1993" s="88"/>
      <c r="G1993" s="77"/>
      <c r="H1993" s="75"/>
      <c r="I1993" s="78"/>
      <c r="J1993" s="557"/>
      <c r="K1993" s="558"/>
      <c r="L1993" s="558"/>
      <c r="M1993" s="558"/>
      <c r="N1993" s="559"/>
    </row>
    <row r="1994" spans="2:14" ht="12.95" customHeight="1" x14ac:dyDescent="0.2">
      <c r="B1994" s="74"/>
      <c r="C1994" s="75"/>
      <c r="D1994" s="75"/>
      <c r="E1994" s="76"/>
      <c r="F1994" s="88"/>
      <c r="G1994" s="77"/>
      <c r="H1994" s="75"/>
      <c r="I1994" s="78"/>
      <c r="J1994" s="557"/>
      <c r="K1994" s="558"/>
      <c r="L1994" s="558"/>
      <c r="M1994" s="558"/>
      <c r="N1994" s="559"/>
    </row>
    <row r="1995" spans="2:14" ht="12.95" customHeight="1" x14ac:dyDescent="0.2">
      <c r="B1995" s="74"/>
      <c r="C1995" s="75"/>
      <c r="D1995" s="75"/>
      <c r="E1995" s="76"/>
      <c r="F1995" s="88"/>
      <c r="G1995" s="77"/>
      <c r="H1995" s="75"/>
      <c r="I1995" s="78"/>
      <c r="J1995" s="557"/>
      <c r="K1995" s="558"/>
      <c r="L1995" s="558"/>
      <c r="M1995" s="558"/>
      <c r="N1995" s="559"/>
    </row>
    <row r="1996" spans="2:14" ht="12.95" customHeight="1" x14ac:dyDescent="0.2">
      <c r="B1996" s="74"/>
      <c r="C1996" s="75"/>
      <c r="D1996" s="75"/>
      <c r="E1996" s="76"/>
      <c r="F1996" s="88"/>
      <c r="G1996" s="77"/>
      <c r="H1996" s="75"/>
      <c r="I1996" s="78"/>
      <c r="J1996" s="557"/>
      <c r="K1996" s="558"/>
      <c r="L1996" s="558"/>
      <c r="M1996" s="558"/>
      <c r="N1996" s="559"/>
    </row>
    <row r="1997" spans="2:14" ht="12.95" customHeight="1" x14ac:dyDescent="0.2">
      <c r="B1997" s="74"/>
      <c r="C1997" s="75"/>
      <c r="D1997" s="75"/>
      <c r="E1997" s="76"/>
      <c r="F1997" s="88"/>
      <c r="G1997" s="77"/>
      <c r="H1997" s="75"/>
      <c r="I1997" s="78"/>
      <c r="J1997" s="557"/>
      <c r="K1997" s="558"/>
      <c r="L1997" s="558"/>
      <c r="M1997" s="558"/>
      <c r="N1997" s="559"/>
    </row>
    <row r="1998" spans="2:14" ht="12.95" customHeight="1" x14ac:dyDescent="0.2">
      <c r="B1998" s="74"/>
      <c r="C1998" s="75"/>
      <c r="D1998" s="75"/>
      <c r="E1998" s="76"/>
      <c r="F1998" s="88"/>
      <c r="G1998" s="77"/>
      <c r="H1998" s="75"/>
      <c r="I1998" s="78"/>
      <c r="J1998" s="557"/>
      <c r="K1998" s="558"/>
      <c r="L1998" s="558"/>
      <c r="M1998" s="558"/>
      <c r="N1998" s="559"/>
    </row>
    <row r="1999" spans="2:14" ht="12.95" customHeight="1" x14ac:dyDescent="0.2">
      <c r="B1999" s="74"/>
      <c r="C1999" s="75"/>
      <c r="D1999" s="75"/>
      <c r="E1999" s="76"/>
      <c r="F1999" s="88"/>
      <c r="G1999" s="77"/>
      <c r="H1999" s="75"/>
      <c r="I1999" s="78"/>
      <c r="J1999" s="557"/>
      <c r="K1999" s="558"/>
      <c r="L1999" s="558"/>
      <c r="M1999" s="558"/>
      <c r="N1999" s="559"/>
    </row>
    <row r="2000" spans="2:14" ht="12.95" customHeight="1" x14ac:dyDescent="0.2">
      <c r="B2000" s="74"/>
      <c r="C2000" s="75"/>
      <c r="D2000" s="75"/>
      <c r="E2000" s="76"/>
      <c r="F2000" s="88"/>
      <c r="G2000" s="77"/>
      <c r="H2000" s="75"/>
      <c r="I2000" s="78"/>
      <c r="J2000" s="557"/>
      <c r="K2000" s="558"/>
      <c r="L2000" s="558"/>
      <c r="M2000" s="558"/>
      <c r="N2000" s="559"/>
    </row>
    <row r="2001" spans="2:14" ht="12.95" customHeight="1" x14ac:dyDescent="0.2">
      <c r="B2001" s="74"/>
      <c r="C2001" s="75"/>
      <c r="D2001" s="75"/>
      <c r="E2001" s="76"/>
      <c r="F2001" s="88"/>
      <c r="G2001" s="77"/>
      <c r="H2001" s="75"/>
      <c r="I2001" s="78"/>
      <c r="J2001" s="557"/>
      <c r="K2001" s="558"/>
      <c r="L2001" s="558"/>
      <c r="M2001" s="558"/>
      <c r="N2001" s="559"/>
    </row>
    <row r="2002" spans="2:14" ht="12.95" customHeight="1" x14ac:dyDescent="0.2">
      <c r="B2002" s="74"/>
      <c r="C2002" s="75"/>
      <c r="D2002" s="75"/>
      <c r="E2002" s="76"/>
      <c r="F2002" s="88"/>
      <c r="G2002" s="77"/>
      <c r="H2002" s="75"/>
      <c r="I2002" s="78"/>
      <c r="J2002" s="557"/>
      <c r="K2002" s="558"/>
      <c r="L2002" s="558"/>
      <c r="M2002" s="558"/>
      <c r="N2002" s="559"/>
    </row>
    <row r="2003" spans="2:14" ht="12.95" customHeight="1" x14ac:dyDescent="0.2">
      <c r="B2003" s="74"/>
      <c r="C2003" s="75"/>
      <c r="D2003" s="75"/>
      <c r="E2003" s="76"/>
      <c r="F2003" s="88"/>
      <c r="G2003" s="77"/>
      <c r="H2003" s="75"/>
      <c r="I2003" s="78"/>
      <c r="J2003" s="557"/>
      <c r="K2003" s="558"/>
      <c r="L2003" s="558"/>
      <c r="M2003" s="558"/>
      <c r="N2003" s="559"/>
    </row>
    <row r="2004" spans="2:14" ht="12.95" customHeight="1" x14ac:dyDescent="0.2">
      <c r="B2004" s="74"/>
      <c r="C2004" s="75"/>
      <c r="D2004" s="75"/>
      <c r="E2004" s="76"/>
      <c r="F2004" s="88"/>
      <c r="G2004" s="77"/>
      <c r="H2004" s="75"/>
      <c r="I2004" s="78"/>
      <c r="J2004" s="557"/>
      <c r="K2004" s="558"/>
      <c r="L2004" s="558"/>
      <c r="M2004" s="558"/>
      <c r="N2004" s="559"/>
    </row>
    <row r="2005" spans="2:14" ht="12.95" customHeight="1" x14ac:dyDescent="0.2">
      <c r="B2005" s="74"/>
      <c r="C2005" s="75"/>
      <c r="D2005" s="75"/>
      <c r="E2005" s="76"/>
      <c r="F2005" s="88"/>
      <c r="G2005" s="77"/>
      <c r="H2005" s="75"/>
      <c r="I2005" s="78"/>
      <c r="J2005" s="557"/>
      <c r="K2005" s="558"/>
      <c r="L2005" s="558"/>
      <c r="M2005" s="558"/>
      <c r="N2005" s="559"/>
    </row>
    <row r="2006" spans="2:14" ht="12.95" customHeight="1" x14ac:dyDescent="0.2">
      <c r="B2006" s="74"/>
      <c r="C2006" s="75"/>
      <c r="D2006" s="75"/>
      <c r="E2006" s="76"/>
      <c r="F2006" s="88"/>
      <c r="G2006" s="77"/>
      <c r="H2006" s="75"/>
      <c r="I2006" s="78"/>
      <c r="J2006" s="557"/>
      <c r="K2006" s="558"/>
      <c r="L2006" s="558"/>
      <c r="M2006" s="558"/>
      <c r="N2006" s="559"/>
    </row>
    <row r="2007" spans="2:14" ht="12.95" customHeight="1" x14ac:dyDescent="0.2">
      <c r="B2007" s="74"/>
      <c r="C2007" s="75"/>
      <c r="D2007" s="75"/>
      <c r="E2007" s="76"/>
      <c r="F2007" s="88"/>
      <c r="G2007" s="77"/>
      <c r="H2007" s="75"/>
      <c r="I2007" s="78"/>
      <c r="J2007" s="557"/>
      <c r="K2007" s="558"/>
      <c r="L2007" s="558"/>
      <c r="M2007" s="558"/>
      <c r="N2007" s="559"/>
    </row>
    <row r="2008" spans="2:14" ht="12.95" customHeight="1" x14ac:dyDescent="0.2">
      <c r="B2008" s="74"/>
      <c r="C2008" s="75"/>
      <c r="D2008" s="75"/>
      <c r="E2008" s="76"/>
      <c r="F2008" s="88"/>
      <c r="G2008" s="77"/>
      <c r="H2008" s="75"/>
      <c r="I2008" s="78"/>
      <c r="J2008" s="557"/>
      <c r="K2008" s="558"/>
      <c r="L2008" s="558"/>
      <c r="M2008" s="558"/>
      <c r="N2008" s="559"/>
    </row>
    <row r="2009" spans="2:14" ht="12.95" customHeight="1" x14ac:dyDescent="0.2">
      <c r="B2009" s="74"/>
      <c r="C2009" s="75"/>
      <c r="D2009" s="75"/>
      <c r="E2009" s="76"/>
      <c r="F2009" s="88"/>
      <c r="G2009" s="77"/>
      <c r="H2009" s="75"/>
      <c r="I2009" s="78"/>
      <c r="J2009" s="557"/>
      <c r="K2009" s="558"/>
      <c r="L2009" s="558"/>
      <c r="M2009" s="558"/>
      <c r="N2009" s="559"/>
    </row>
    <row r="2010" spans="2:14" ht="12.95" customHeight="1" x14ac:dyDescent="0.2">
      <c r="B2010" s="74"/>
      <c r="C2010" s="75"/>
      <c r="D2010" s="75"/>
      <c r="E2010" s="76"/>
      <c r="F2010" s="88"/>
      <c r="G2010" s="77"/>
      <c r="H2010" s="75"/>
      <c r="I2010" s="78"/>
      <c r="J2010" s="557"/>
      <c r="K2010" s="558"/>
      <c r="L2010" s="558"/>
      <c r="M2010" s="558"/>
      <c r="N2010" s="559"/>
    </row>
    <row r="2011" spans="2:14" ht="12.95" customHeight="1" x14ac:dyDescent="0.2">
      <c r="B2011" s="74"/>
      <c r="C2011" s="75"/>
      <c r="D2011" s="75"/>
      <c r="E2011" s="76"/>
      <c r="F2011" s="88"/>
      <c r="G2011" s="77"/>
      <c r="H2011" s="75"/>
      <c r="I2011" s="78"/>
      <c r="J2011" s="557"/>
      <c r="K2011" s="558"/>
      <c r="L2011" s="558"/>
      <c r="M2011" s="558"/>
      <c r="N2011" s="559"/>
    </row>
    <row r="2012" spans="2:14" ht="12.95" customHeight="1" x14ac:dyDescent="0.2">
      <c r="B2012" s="74"/>
      <c r="C2012" s="75"/>
      <c r="D2012" s="75"/>
      <c r="E2012" s="76"/>
      <c r="F2012" s="88"/>
      <c r="G2012" s="77"/>
      <c r="H2012" s="75"/>
      <c r="I2012" s="78"/>
      <c r="J2012" s="557"/>
      <c r="K2012" s="558"/>
      <c r="L2012" s="558"/>
      <c r="M2012" s="558"/>
      <c r="N2012" s="559"/>
    </row>
    <row r="2013" spans="2:14" ht="12.95" customHeight="1" x14ac:dyDescent="0.2">
      <c r="B2013" s="74"/>
      <c r="C2013" s="75"/>
      <c r="D2013" s="75"/>
      <c r="E2013" s="76"/>
      <c r="F2013" s="88"/>
      <c r="G2013" s="77"/>
      <c r="H2013" s="75"/>
      <c r="I2013" s="78"/>
      <c r="J2013" s="557"/>
      <c r="K2013" s="558"/>
      <c r="L2013" s="558"/>
      <c r="M2013" s="558"/>
      <c r="N2013" s="559"/>
    </row>
    <row r="2014" spans="2:14" ht="12.95" customHeight="1" x14ac:dyDescent="0.2">
      <c r="B2014" s="74"/>
      <c r="C2014" s="75"/>
      <c r="D2014" s="75"/>
      <c r="E2014" s="76"/>
      <c r="F2014" s="88"/>
      <c r="G2014" s="77"/>
      <c r="H2014" s="75"/>
      <c r="I2014" s="78"/>
      <c r="J2014" s="557"/>
      <c r="K2014" s="558"/>
      <c r="L2014" s="558"/>
      <c r="M2014" s="558"/>
      <c r="N2014" s="559"/>
    </row>
    <row r="2015" spans="2:14" ht="12.95" customHeight="1" x14ac:dyDescent="0.2">
      <c r="B2015" s="74"/>
      <c r="C2015" s="75"/>
      <c r="D2015" s="75"/>
      <c r="E2015" s="76"/>
      <c r="F2015" s="88"/>
      <c r="G2015" s="77"/>
      <c r="H2015" s="75"/>
      <c r="I2015" s="78"/>
      <c r="J2015" s="557"/>
      <c r="K2015" s="558"/>
      <c r="L2015" s="558"/>
      <c r="M2015" s="558"/>
      <c r="N2015" s="559"/>
    </row>
    <row r="2016" spans="2:14" ht="12.95" customHeight="1" x14ac:dyDescent="0.2">
      <c r="B2016" s="74"/>
      <c r="C2016" s="75"/>
      <c r="D2016" s="75"/>
      <c r="E2016" s="76"/>
      <c r="F2016" s="88"/>
      <c r="G2016" s="77"/>
      <c r="H2016" s="75"/>
      <c r="I2016" s="78"/>
      <c r="J2016" s="557"/>
      <c r="K2016" s="558"/>
      <c r="L2016" s="558"/>
      <c r="M2016" s="558"/>
      <c r="N2016" s="559"/>
    </row>
    <row r="2017" spans="2:14" ht="12.95" customHeight="1" x14ac:dyDescent="0.2">
      <c r="B2017" s="74"/>
      <c r="C2017" s="75"/>
      <c r="D2017" s="75"/>
      <c r="E2017" s="76"/>
      <c r="F2017" s="88"/>
      <c r="G2017" s="77"/>
      <c r="H2017" s="75"/>
      <c r="I2017" s="78"/>
      <c r="J2017" s="557"/>
      <c r="K2017" s="558"/>
      <c r="L2017" s="558"/>
      <c r="M2017" s="558"/>
      <c r="N2017" s="559"/>
    </row>
    <row r="2018" spans="2:14" ht="12.95" customHeight="1" x14ac:dyDescent="0.2">
      <c r="B2018" s="74"/>
      <c r="C2018" s="75"/>
      <c r="D2018" s="75"/>
      <c r="E2018" s="76"/>
      <c r="F2018" s="88"/>
      <c r="G2018" s="77"/>
      <c r="H2018" s="75"/>
      <c r="I2018" s="78"/>
      <c r="J2018" s="557"/>
      <c r="K2018" s="558"/>
      <c r="L2018" s="558"/>
      <c r="M2018" s="558"/>
      <c r="N2018" s="559"/>
    </row>
    <row r="2019" spans="2:14" ht="12.95" customHeight="1" x14ac:dyDescent="0.2">
      <c r="B2019" s="74"/>
      <c r="C2019" s="75"/>
      <c r="D2019" s="75"/>
      <c r="E2019" s="76"/>
      <c r="F2019" s="88"/>
      <c r="G2019" s="77"/>
      <c r="H2019" s="75"/>
      <c r="I2019" s="78"/>
      <c r="J2019" s="557"/>
      <c r="K2019" s="558"/>
      <c r="L2019" s="558"/>
      <c r="M2019" s="558"/>
      <c r="N2019" s="559"/>
    </row>
    <row r="2020" spans="2:14" ht="12.95" customHeight="1" x14ac:dyDescent="0.2">
      <c r="B2020" s="74"/>
      <c r="C2020" s="75"/>
      <c r="D2020" s="75"/>
      <c r="E2020" s="76"/>
      <c r="F2020" s="88"/>
      <c r="G2020" s="77"/>
      <c r="H2020" s="75"/>
      <c r="I2020" s="78"/>
      <c r="J2020" s="557"/>
      <c r="K2020" s="558"/>
      <c r="L2020" s="558"/>
      <c r="M2020" s="558"/>
      <c r="N2020" s="559"/>
    </row>
    <row r="2021" spans="2:14" ht="12.95" customHeight="1" x14ac:dyDescent="0.2">
      <c r="B2021" s="74"/>
      <c r="C2021" s="75"/>
      <c r="D2021" s="75"/>
      <c r="E2021" s="76"/>
      <c r="F2021" s="88"/>
      <c r="G2021" s="77"/>
      <c r="H2021" s="75"/>
      <c r="I2021" s="78"/>
      <c r="J2021" s="557"/>
      <c r="K2021" s="558"/>
      <c r="L2021" s="558"/>
      <c r="M2021" s="558"/>
      <c r="N2021" s="559"/>
    </row>
    <row r="2022" spans="2:14" ht="12.95" customHeight="1" x14ac:dyDescent="0.2">
      <c r="B2022" s="74"/>
      <c r="C2022" s="75"/>
      <c r="D2022" s="75"/>
      <c r="E2022" s="76"/>
      <c r="F2022" s="88"/>
      <c r="G2022" s="77"/>
      <c r="H2022" s="75"/>
      <c r="I2022" s="78"/>
      <c r="J2022" s="557"/>
      <c r="K2022" s="558"/>
      <c r="L2022" s="558"/>
      <c r="M2022" s="558"/>
      <c r="N2022" s="559"/>
    </row>
    <row r="2023" spans="2:14" ht="12.95" customHeight="1" x14ac:dyDescent="0.2">
      <c r="B2023" s="74"/>
      <c r="C2023" s="75"/>
      <c r="D2023" s="75"/>
      <c r="E2023" s="76"/>
      <c r="F2023" s="88"/>
      <c r="G2023" s="77"/>
      <c r="H2023" s="75"/>
      <c r="I2023" s="78"/>
      <c r="J2023" s="557"/>
      <c r="K2023" s="558"/>
      <c r="L2023" s="558"/>
      <c r="M2023" s="558"/>
      <c r="N2023" s="559"/>
    </row>
    <row r="2024" spans="2:14" ht="12.95" customHeight="1" x14ac:dyDescent="0.2">
      <c r="B2024" s="74"/>
      <c r="C2024" s="75"/>
      <c r="D2024" s="75"/>
      <c r="E2024" s="76"/>
      <c r="F2024" s="88"/>
      <c r="G2024" s="77"/>
      <c r="H2024" s="75"/>
      <c r="I2024" s="78"/>
      <c r="J2024" s="557"/>
      <c r="K2024" s="558"/>
      <c r="L2024" s="558"/>
      <c r="M2024" s="558"/>
      <c r="N2024" s="559"/>
    </row>
    <row r="2025" spans="2:14" ht="12.95" customHeight="1" x14ac:dyDescent="0.2">
      <c r="B2025" s="74"/>
      <c r="C2025" s="75"/>
      <c r="D2025" s="75"/>
      <c r="E2025" s="76"/>
      <c r="F2025" s="88"/>
      <c r="G2025" s="77"/>
      <c r="H2025" s="75"/>
      <c r="I2025" s="78"/>
      <c r="J2025" s="557"/>
      <c r="K2025" s="558"/>
      <c r="L2025" s="558"/>
      <c r="M2025" s="558"/>
      <c r="N2025" s="559"/>
    </row>
    <row r="2026" spans="2:14" ht="12.95" customHeight="1" x14ac:dyDescent="0.2">
      <c r="B2026" s="74"/>
      <c r="C2026" s="75"/>
      <c r="D2026" s="75"/>
      <c r="E2026" s="76"/>
      <c r="F2026" s="88"/>
      <c r="G2026" s="77"/>
      <c r="H2026" s="75"/>
      <c r="I2026" s="78"/>
      <c r="J2026" s="557"/>
      <c r="K2026" s="558"/>
      <c r="L2026" s="558"/>
      <c r="M2026" s="558"/>
      <c r="N2026" s="559"/>
    </row>
    <row r="2027" spans="2:14" ht="12.95" customHeight="1" x14ac:dyDescent="0.2">
      <c r="B2027" s="74"/>
      <c r="C2027" s="75"/>
      <c r="D2027" s="75"/>
      <c r="E2027" s="76"/>
      <c r="F2027" s="88"/>
      <c r="G2027" s="77"/>
      <c r="H2027" s="75"/>
      <c r="I2027" s="78"/>
      <c r="J2027" s="557"/>
      <c r="K2027" s="558"/>
      <c r="L2027" s="558"/>
      <c r="M2027" s="558"/>
      <c r="N2027" s="559"/>
    </row>
    <row r="2028" spans="2:14" ht="12.95" customHeight="1" x14ac:dyDescent="0.2">
      <c r="B2028" s="74"/>
      <c r="C2028" s="75"/>
      <c r="D2028" s="75"/>
      <c r="E2028" s="76"/>
      <c r="F2028" s="88"/>
      <c r="G2028" s="77"/>
      <c r="H2028" s="75"/>
      <c r="I2028" s="78"/>
      <c r="J2028" s="557"/>
      <c r="K2028" s="558"/>
      <c r="L2028" s="558"/>
      <c r="M2028" s="558"/>
      <c r="N2028" s="559"/>
    </row>
    <row r="2029" spans="2:14" ht="12.95" customHeight="1" x14ac:dyDescent="0.2">
      <c r="B2029" s="74"/>
      <c r="C2029" s="75"/>
      <c r="D2029" s="75"/>
      <c r="E2029" s="76"/>
      <c r="F2029" s="88"/>
      <c r="G2029" s="77"/>
      <c r="H2029" s="75"/>
      <c r="I2029" s="78"/>
      <c r="J2029" s="557"/>
      <c r="K2029" s="558"/>
      <c r="L2029" s="558"/>
      <c r="M2029" s="558"/>
      <c r="N2029" s="559"/>
    </row>
    <row r="2030" spans="2:14" ht="12.95" customHeight="1" x14ac:dyDescent="0.2">
      <c r="B2030" s="74"/>
      <c r="C2030" s="75"/>
      <c r="D2030" s="75"/>
      <c r="E2030" s="76"/>
      <c r="F2030" s="88"/>
      <c r="G2030" s="77"/>
      <c r="H2030" s="75"/>
      <c r="I2030" s="78"/>
      <c r="J2030" s="557"/>
      <c r="K2030" s="558"/>
      <c r="L2030" s="558"/>
      <c r="M2030" s="558"/>
      <c r="N2030" s="559"/>
    </row>
    <row r="2031" spans="2:14" ht="12.95" customHeight="1" x14ac:dyDescent="0.2">
      <c r="B2031" s="74"/>
      <c r="C2031" s="75"/>
      <c r="D2031" s="75"/>
      <c r="E2031" s="76"/>
      <c r="F2031" s="88"/>
      <c r="G2031" s="77"/>
      <c r="H2031" s="75"/>
      <c r="I2031" s="78"/>
      <c r="J2031" s="557"/>
      <c r="K2031" s="558"/>
      <c r="L2031" s="558"/>
      <c r="M2031" s="558"/>
      <c r="N2031" s="559"/>
    </row>
    <row r="2032" spans="2:14" ht="12.95" customHeight="1" x14ac:dyDescent="0.2">
      <c r="B2032" s="74"/>
      <c r="C2032" s="75"/>
      <c r="D2032" s="75"/>
      <c r="E2032" s="76"/>
      <c r="F2032" s="88"/>
      <c r="G2032" s="77"/>
      <c r="H2032" s="75"/>
      <c r="I2032" s="78"/>
      <c r="J2032" s="557"/>
      <c r="K2032" s="558"/>
      <c r="L2032" s="558"/>
      <c r="M2032" s="558"/>
      <c r="N2032" s="559"/>
    </row>
    <row r="2033" spans="2:14" ht="12.95" customHeight="1" x14ac:dyDescent="0.2">
      <c r="B2033" s="74"/>
      <c r="C2033" s="75"/>
      <c r="D2033" s="75"/>
      <c r="E2033" s="76"/>
      <c r="F2033" s="88"/>
      <c r="G2033" s="77"/>
      <c r="H2033" s="75"/>
      <c r="I2033" s="78"/>
      <c r="J2033" s="557"/>
      <c r="K2033" s="558"/>
      <c r="L2033" s="558"/>
      <c r="M2033" s="558"/>
      <c r="N2033" s="559"/>
    </row>
    <row r="2034" spans="2:14" ht="12.95" customHeight="1" x14ac:dyDescent="0.2">
      <c r="B2034" s="74"/>
      <c r="C2034" s="75"/>
      <c r="D2034" s="75"/>
      <c r="E2034" s="76"/>
      <c r="F2034" s="88"/>
      <c r="G2034" s="77"/>
      <c r="H2034" s="75"/>
      <c r="I2034" s="78"/>
      <c r="J2034" s="557"/>
      <c r="K2034" s="558"/>
      <c r="L2034" s="558"/>
      <c r="M2034" s="558"/>
      <c r="N2034" s="559"/>
    </row>
    <row r="2035" spans="2:14" ht="12.95" customHeight="1" x14ac:dyDescent="0.2">
      <c r="B2035" s="74"/>
      <c r="C2035" s="75"/>
      <c r="D2035" s="75"/>
      <c r="E2035" s="76"/>
      <c r="F2035" s="88"/>
      <c r="G2035" s="77"/>
      <c r="H2035" s="75"/>
      <c r="I2035" s="78"/>
      <c r="J2035" s="557"/>
      <c r="K2035" s="558"/>
      <c r="L2035" s="558"/>
      <c r="M2035" s="558"/>
      <c r="N2035" s="559"/>
    </row>
    <row r="2036" spans="2:14" ht="12.95" customHeight="1" x14ac:dyDescent="0.2">
      <c r="B2036" s="74"/>
      <c r="C2036" s="75"/>
      <c r="D2036" s="75"/>
      <c r="E2036" s="76"/>
      <c r="F2036" s="88"/>
      <c r="G2036" s="77"/>
      <c r="H2036" s="75"/>
      <c r="I2036" s="78"/>
      <c r="J2036" s="557"/>
      <c r="K2036" s="558"/>
      <c r="L2036" s="558"/>
      <c r="M2036" s="558"/>
      <c r="N2036" s="559"/>
    </row>
    <row r="2037" spans="2:14" ht="12.95" customHeight="1" x14ac:dyDescent="0.2">
      <c r="B2037" s="74"/>
      <c r="C2037" s="75"/>
      <c r="D2037" s="75"/>
      <c r="E2037" s="76"/>
      <c r="F2037" s="88"/>
      <c r="G2037" s="77"/>
      <c r="H2037" s="75"/>
      <c r="I2037" s="78"/>
      <c r="J2037" s="557"/>
      <c r="K2037" s="558"/>
      <c r="L2037" s="558"/>
      <c r="M2037" s="558"/>
      <c r="N2037" s="559"/>
    </row>
    <row r="2038" spans="2:14" ht="12.95" customHeight="1" x14ac:dyDescent="0.2">
      <c r="B2038" s="74"/>
      <c r="C2038" s="75"/>
      <c r="D2038" s="75"/>
      <c r="E2038" s="76"/>
      <c r="F2038" s="88"/>
      <c r="G2038" s="77"/>
      <c r="H2038" s="75"/>
      <c r="I2038" s="78"/>
      <c r="J2038" s="557"/>
      <c r="K2038" s="558"/>
      <c r="L2038" s="558"/>
      <c r="M2038" s="558"/>
      <c r="N2038" s="559"/>
    </row>
    <row r="2039" spans="2:14" ht="12.95" customHeight="1" x14ac:dyDescent="0.2">
      <c r="B2039" s="74"/>
      <c r="C2039" s="75"/>
      <c r="D2039" s="75"/>
      <c r="E2039" s="76"/>
      <c r="F2039" s="88"/>
      <c r="G2039" s="77"/>
      <c r="H2039" s="75"/>
      <c r="I2039" s="78"/>
      <c r="J2039" s="557"/>
      <c r="K2039" s="558"/>
      <c r="L2039" s="558"/>
      <c r="M2039" s="558"/>
      <c r="N2039" s="559"/>
    </row>
    <row r="2040" spans="2:14" ht="12.95" customHeight="1" x14ac:dyDescent="0.2">
      <c r="B2040" s="74"/>
      <c r="C2040" s="75"/>
      <c r="D2040" s="75"/>
      <c r="E2040" s="76"/>
      <c r="F2040" s="88"/>
      <c r="G2040" s="77"/>
      <c r="H2040" s="75"/>
      <c r="I2040" s="78"/>
      <c r="J2040" s="557"/>
      <c r="K2040" s="558"/>
      <c r="L2040" s="558"/>
      <c r="M2040" s="558"/>
      <c r="N2040" s="559"/>
    </row>
    <row r="2041" spans="2:14" ht="12.95" customHeight="1" x14ac:dyDescent="0.2">
      <c r="B2041" s="74"/>
      <c r="C2041" s="75"/>
      <c r="D2041" s="75"/>
      <c r="E2041" s="76"/>
      <c r="F2041" s="88"/>
      <c r="G2041" s="77"/>
      <c r="H2041" s="75"/>
      <c r="I2041" s="78"/>
      <c r="J2041" s="557"/>
      <c r="K2041" s="558"/>
      <c r="L2041" s="558"/>
      <c r="M2041" s="558"/>
      <c r="N2041" s="559"/>
    </row>
    <row r="2042" spans="2:14" ht="12.95" customHeight="1" x14ac:dyDescent="0.2">
      <c r="B2042" s="74"/>
      <c r="C2042" s="75"/>
      <c r="D2042" s="75"/>
      <c r="E2042" s="76"/>
      <c r="F2042" s="88"/>
      <c r="G2042" s="77"/>
      <c r="H2042" s="75"/>
      <c r="I2042" s="78"/>
      <c r="J2042" s="557"/>
      <c r="K2042" s="558"/>
      <c r="L2042" s="558"/>
      <c r="M2042" s="558"/>
      <c r="N2042" s="559"/>
    </row>
    <row r="2043" spans="2:14" ht="12.95" customHeight="1" x14ac:dyDescent="0.2">
      <c r="B2043" s="74"/>
      <c r="C2043" s="75"/>
      <c r="D2043" s="75"/>
      <c r="E2043" s="76"/>
      <c r="F2043" s="88"/>
      <c r="G2043" s="77"/>
      <c r="H2043" s="75"/>
      <c r="I2043" s="78"/>
      <c r="J2043" s="557"/>
      <c r="K2043" s="558"/>
      <c r="L2043" s="558"/>
      <c r="M2043" s="558"/>
      <c r="N2043" s="559"/>
    </row>
    <row r="2044" spans="2:14" ht="12.95" customHeight="1" x14ac:dyDescent="0.2">
      <c r="B2044" s="74"/>
      <c r="C2044" s="75"/>
      <c r="D2044" s="75"/>
      <c r="E2044" s="76"/>
      <c r="F2044" s="88"/>
      <c r="G2044" s="77"/>
      <c r="H2044" s="75"/>
      <c r="I2044" s="78"/>
      <c r="J2044" s="557"/>
      <c r="K2044" s="558"/>
      <c r="L2044" s="558"/>
      <c r="M2044" s="558"/>
      <c r="N2044" s="559"/>
    </row>
    <row r="2045" spans="2:14" ht="12.95" customHeight="1" x14ac:dyDescent="0.2">
      <c r="B2045" s="74"/>
      <c r="C2045" s="75"/>
      <c r="D2045" s="75"/>
      <c r="E2045" s="76"/>
      <c r="F2045" s="88"/>
      <c r="G2045" s="77"/>
      <c r="H2045" s="75"/>
      <c r="I2045" s="78"/>
      <c r="J2045" s="557"/>
      <c r="K2045" s="558"/>
      <c r="L2045" s="558"/>
      <c r="M2045" s="558"/>
      <c r="N2045" s="559"/>
    </row>
    <row r="2046" spans="2:14" ht="12.95" customHeight="1" x14ac:dyDescent="0.2">
      <c r="B2046" s="74"/>
      <c r="C2046" s="75"/>
      <c r="D2046" s="75"/>
      <c r="E2046" s="76"/>
      <c r="F2046" s="88"/>
      <c r="G2046" s="77"/>
      <c r="H2046" s="75"/>
      <c r="I2046" s="78"/>
      <c r="J2046" s="557"/>
      <c r="K2046" s="558"/>
      <c r="L2046" s="558"/>
      <c r="M2046" s="558"/>
      <c r="N2046" s="559"/>
    </row>
    <row r="2047" spans="2:14" ht="12.95" customHeight="1" x14ac:dyDescent="0.2">
      <c r="B2047" s="74"/>
      <c r="C2047" s="75"/>
      <c r="D2047" s="75"/>
      <c r="E2047" s="76"/>
      <c r="F2047" s="88"/>
      <c r="G2047" s="77"/>
      <c r="H2047" s="75"/>
      <c r="I2047" s="78"/>
      <c r="J2047" s="557"/>
      <c r="K2047" s="558"/>
      <c r="L2047" s="558"/>
      <c r="M2047" s="558"/>
      <c r="N2047" s="559"/>
    </row>
    <row r="2048" spans="2:14" ht="12.95" customHeight="1" x14ac:dyDescent="0.2">
      <c r="B2048" s="74"/>
      <c r="C2048" s="75"/>
      <c r="D2048" s="75"/>
      <c r="E2048" s="76"/>
      <c r="F2048" s="88"/>
      <c r="G2048" s="77"/>
      <c r="H2048" s="75"/>
      <c r="I2048" s="78"/>
      <c r="J2048" s="557"/>
      <c r="K2048" s="558"/>
      <c r="L2048" s="558"/>
      <c r="M2048" s="558"/>
      <c r="N2048" s="559"/>
    </row>
    <row r="2049" spans="2:14" ht="12.95" customHeight="1" x14ac:dyDescent="0.2">
      <c r="B2049" s="74"/>
      <c r="C2049" s="75"/>
      <c r="D2049" s="75"/>
      <c r="E2049" s="76"/>
      <c r="F2049" s="88"/>
      <c r="G2049" s="77"/>
      <c r="H2049" s="75"/>
      <c r="I2049" s="78"/>
      <c r="J2049" s="557"/>
      <c r="K2049" s="558"/>
      <c r="L2049" s="558"/>
      <c r="M2049" s="558"/>
      <c r="N2049" s="559"/>
    </row>
    <row r="2050" spans="2:14" ht="12.95" customHeight="1" x14ac:dyDescent="0.2">
      <c r="B2050" s="74"/>
      <c r="C2050" s="75"/>
      <c r="D2050" s="75"/>
      <c r="E2050" s="76"/>
      <c r="F2050" s="88"/>
      <c r="G2050" s="77"/>
      <c r="H2050" s="75"/>
      <c r="I2050" s="78"/>
      <c r="J2050" s="557"/>
      <c r="K2050" s="558"/>
      <c r="L2050" s="558"/>
      <c r="M2050" s="558"/>
      <c r="N2050" s="559"/>
    </row>
    <row r="2051" spans="2:14" ht="12.95" customHeight="1" x14ac:dyDescent="0.2">
      <c r="B2051" s="74"/>
      <c r="C2051" s="75"/>
      <c r="D2051" s="75"/>
      <c r="E2051" s="76"/>
      <c r="F2051" s="88"/>
      <c r="G2051" s="77"/>
      <c r="H2051" s="75"/>
      <c r="I2051" s="78"/>
      <c r="J2051" s="557"/>
      <c r="K2051" s="558"/>
      <c r="L2051" s="558"/>
      <c r="M2051" s="558"/>
      <c r="N2051" s="559"/>
    </row>
    <row r="2052" spans="2:14" ht="12.95" customHeight="1" x14ac:dyDescent="0.2">
      <c r="B2052" s="74"/>
      <c r="C2052" s="75"/>
      <c r="D2052" s="75"/>
      <c r="E2052" s="76"/>
      <c r="F2052" s="88"/>
      <c r="G2052" s="77"/>
      <c r="H2052" s="75"/>
      <c r="I2052" s="78"/>
      <c r="J2052" s="557"/>
      <c r="K2052" s="558"/>
      <c r="L2052" s="558"/>
      <c r="M2052" s="558"/>
      <c r="N2052" s="559"/>
    </row>
    <row r="2053" spans="2:14" ht="12.95" customHeight="1" x14ac:dyDescent="0.2">
      <c r="B2053" s="74"/>
      <c r="C2053" s="75"/>
      <c r="D2053" s="75"/>
      <c r="E2053" s="76"/>
      <c r="F2053" s="88"/>
      <c r="G2053" s="77"/>
      <c r="H2053" s="75"/>
      <c r="I2053" s="78"/>
      <c r="J2053" s="557"/>
      <c r="K2053" s="558"/>
      <c r="L2053" s="558"/>
      <c r="M2053" s="558"/>
      <c r="N2053" s="559"/>
    </row>
    <row r="2054" spans="2:14" ht="12.95" customHeight="1" x14ac:dyDescent="0.2">
      <c r="B2054" s="74"/>
      <c r="C2054" s="75"/>
      <c r="D2054" s="75"/>
      <c r="E2054" s="76"/>
      <c r="F2054" s="88"/>
      <c r="G2054" s="77"/>
      <c r="H2054" s="75"/>
      <c r="I2054" s="78"/>
      <c r="J2054" s="557"/>
      <c r="K2054" s="558"/>
      <c r="L2054" s="558"/>
      <c r="M2054" s="558"/>
      <c r="N2054" s="559"/>
    </row>
    <row r="2055" spans="2:14" ht="12.95" customHeight="1" x14ac:dyDescent="0.2">
      <c r="B2055" s="74"/>
      <c r="C2055" s="75"/>
      <c r="D2055" s="75"/>
      <c r="E2055" s="76"/>
      <c r="F2055" s="88"/>
      <c r="G2055" s="77"/>
      <c r="H2055" s="75"/>
      <c r="I2055" s="78"/>
      <c r="J2055" s="557"/>
      <c r="K2055" s="558"/>
      <c r="L2055" s="558"/>
      <c r="M2055" s="558"/>
      <c r="N2055" s="559"/>
    </row>
    <row r="2056" spans="2:14" ht="12.95" customHeight="1" x14ac:dyDescent="0.2">
      <c r="B2056" s="74"/>
      <c r="C2056" s="75"/>
      <c r="D2056" s="75"/>
      <c r="E2056" s="76"/>
      <c r="F2056" s="88"/>
      <c r="G2056" s="77"/>
      <c r="H2056" s="75"/>
      <c r="I2056" s="78"/>
      <c r="J2056" s="557"/>
      <c r="K2056" s="558"/>
      <c r="L2056" s="558"/>
      <c r="M2056" s="558"/>
      <c r="N2056" s="559"/>
    </row>
    <row r="2057" spans="2:14" ht="12.95" customHeight="1" x14ac:dyDescent="0.2">
      <c r="B2057" s="74"/>
      <c r="C2057" s="75"/>
      <c r="D2057" s="75"/>
      <c r="E2057" s="76"/>
      <c r="F2057" s="88"/>
      <c r="G2057" s="77"/>
      <c r="H2057" s="75"/>
      <c r="I2057" s="78"/>
      <c r="J2057" s="557"/>
      <c r="K2057" s="558"/>
      <c r="L2057" s="558"/>
      <c r="M2057" s="558"/>
      <c r="N2057" s="559"/>
    </row>
    <row r="2058" spans="2:14" ht="12.95" customHeight="1" x14ac:dyDescent="0.2">
      <c r="B2058" s="74"/>
      <c r="C2058" s="75"/>
      <c r="D2058" s="75"/>
      <c r="E2058" s="76"/>
      <c r="F2058" s="88"/>
      <c r="G2058" s="77"/>
      <c r="H2058" s="75"/>
      <c r="I2058" s="78"/>
      <c r="J2058" s="557"/>
      <c r="K2058" s="558"/>
      <c r="L2058" s="558"/>
      <c r="M2058" s="558"/>
      <c r="N2058" s="559"/>
    </row>
    <row r="2059" spans="2:14" ht="12.95" customHeight="1" x14ac:dyDescent="0.2">
      <c r="B2059" s="74"/>
      <c r="C2059" s="75"/>
      <c r="D2059" s="75"/>
      <c r="E2059" s="76"/>
      <c r="F2059" s="88"/>
      <c r="G2059" s="77"/>
      <c r="H2059" s="75"/>
      <c r="I2059" s="78"/>
      <c r="J2059" s="557"/>
      <c r="K2059" s="558"/>
      <c r="L2059" s="558"/>
      <c r="M2059" s="558"/>
      <c r="N2059" s="559"/>
    </row>
    <row r="2060" spans="2:14" ht="12.95" customHeight="1" x14ac:dyDescent="0.2">
      <c r="B2060" s="74"/>
      <c r="C2060" s="75"/>
      <c r="D2060" s="75"/>
      <c r="E2060" s="76"/>
      <c r="F2060" s="88"/>
      <c r="G2060" s="77"/>
      <c r="H2060" s="75"/>
      <c r="I2060" s="78"/>
      <c r="J2060" s="557"/>
      <c r="K2060" s="558"/>
      <c r="L2060" s="558"/>
      <c r="M2060" s="558"/>
      <c r="N2060" s="559"/>
    </row>
    <row r="2061" spans="2:14" ht="12.95" customHeight="1" x14ac:dyDescent="0.2">
      <c r="B2061" s="74"/>
      <c r="C2061" s="75"/>
      <c r="D2061" s="75"/>
      <c r="E2061" s="76"/>
      <c r="F2061" s="88"/>
      <c r="G2061" s="77"/>
      <c r="H2061" s="75"/>
      <c r="I2061" s="78"/>
      <c r="J2061" s="557"/>
      <c r="K2061" s="558"/>
      <c r="L2061" s="558"/>
      <c r="M2061" s="558"/>
      <c r="N2061" s="559"/>
    </row>
    <row r="2062" spans="2:14" ht="12.95" customHeight="1" x14ac:dyDescent="0.2">
      <c r="B2062" s="74"/>
      <c r="C2062" s="75"/>
      <c r="D2062" s="75"/>
      <c r="E2062" s="76"/>
      <c r="F2062" s="88"/>
      <c r="G2062" s="77"/>
      <c r="H2062" s="75"/>
      <c r="I2062" s="78"/>
      <c r="J2062" s="557"/>
      <c r="K2062" s="558"/>
      <c r="L2062" s="558"/>
      <c r="M2062" s="558"/>
      <c r="N2062" s="559"/>
    </row>
    <row r="2063" spans="2:14" ht="12.95" customHeight="1" x14ac:dyDescent="0.2">
      <c r="B2063" s="74"/>
      <c r="C2063" s="75"/>
      <c r="D2063" s="75"/>
      <c r="E2063" s="76"/>
      <c r="F2063" s="88"/>
      <c r="G2063" s="77"/>
      <c r="H2063" s="75"/>
      <c r="I2063" s="78"/>
      <c r="J2063" s="557"/>
      <c r="K2063" s="558"/>
      <c r="L2063" s="558"/>
      <c r="M2063" s="558"/>
      <c r="N2063" s="559"/>
    </row>
    <row r="2064" spans="2:14" ht="12.95" customHeight="1" x14ac:dyDescent="0.2">
      <c r="B2064" s="74"/>
      <c r="C2064" s="75"/>
      <c r="D2064" s="75"/>
      <c r="E2064" s="76"/>
      <c r="F2064" s="88"/>
      <c r="G2064" s="77"/>
      <c r="H2064" s="75"/>
      <c r="I2064" s="78"/>
      <c r="J2064" s="557"/>
      <c r="K2064" s="558"/>
      <c r="L2064" s="558"/>
      <c r="M2064" s="558"/>
      <c r="N2064" s="559"/>
    </row>
    <row r="2065" spans="2:14" ht="12.95" customHeight="1" x14ac:dyDescent="0.2">
      <c r="B2065" s="74"/>
      <c r="C2065" s="75"/>
      <c r="D2065" s="75"/>
      <c r="E2065" s="76"/>
      <c r="F2065" s="88"/>
      <c r="G2065" s="77"/>
      <c r="H2065" s="75"/>
      <c r="I2065" s="78"/>
      <c r="J2065" s="557"/>
      <c r="K2065" s="558"/>
      <c r="L2065" s="558"/>
      <c r="M2065" s="558"/>
      <c r="N2065" s="559"/>
    </row>
    <row r="2066" spans="2:14" ht="12.95" customHeight="1" x14ac:dyDescent="0.2">
      <c r="B2066" s="74"/>
      <c r="C2066" s="75"/>
      <c r="D2066" s="75"/>
      <c r="E2066" s="76"/>
      <c r="F2066" s="88"/>
      <c r="G2066" s="77"/>
      <c r="H2066" s="75"/>
      <c r="I2066" s="78"/>
      <c r="J2066" s="557"/>
      <c r="K2066" s="558"/>
      <c r="L2066" s="558"/>
      <c r="M2066" s="558"/>
      <c r="N2066" s="559"/>
    </row>
    <row r="2067" spans="2:14" ht="12.95" customHeight="1" x14ac:dyDescent="0.2">
      <c r="B2067" s="74"/>
      <c r="C2067" s="75"/>
      <c r="D2067" s="75"/>
      <c r="E2067" s="76"/>
      <c r="F2067" s="88"/>
      <c r="G2067" s="77"/>
      <c r="H2067" s="75"/>
      <c r="I2067" s="78"/>
      <c r="J2067" s="557"/>
      <c r="K2067" s="558"/>
      <c r="L2067" s="558"/>
      <c r="M2067" s="558"/>
      <c r="N2067" s="559"/>
    </row>
    <row r="2068" spans="2:14" ht="12.95" customHeight="1" x14ac:dyDescent="0.2">
      <c r="B2068" s="74"/>
      <c r="C2068" s="75"/>
      <c r="D2068" s="75"/>
      <c r="E2068" s="76"/>
      <c r="F2068" s="88"/>
      <c r="G2068" s="77"/>
      <c r="H2068" s="75"/>
      <c r="I2068" s="78"/>
      <c r="J2068" s="557"/>
      <c r="K2068" s="558"/>
      <c r="L2068" s="558"/>
      <c r="M2068" s="558"/>
      <c r="N2068" s="559"/>
    </row>
    <row r="2069" spans="2:14" ht="12.95" customHeight="1" x14ac:dyDescent="0.2">
      <c r="B2069" s="74"/>
      <c r="C2069" s="75"/>
      <c r="D2069" s="75"/>
      <c r="E2069" s="76"/>
      <c r="F2069" s="88"/>
      <c r="G2069" s="77"/>
      <c r="H2069" s="75"/>
      <c r="I2069" s="78"/>
      <c r="J2069" s="557"/>
      <c r="K2069" s="558"/>
      <c r="L2069" s="558"/>
      <c r="M2069" s="558"/>
      <c r="N2069" s="559"/>
    </row>
    <row r="2070" spans="2:14" ht="12.95" customHeight="1" x14ac:dyDescent="0.2">
      <c r="B2070" s="74"/>
      <c r="C2070" s="75"/>
      <c r="D2070" s="75"/>
      <c r="E2070" s="76"/>
      <c r="F2070" s="88"/>
      <c r="G2070" s="77"/>
      <c r="H2070" s="75"/>
      <c r="I2070" s="78"/>
      <c r="J2070" s="557"/>
      <c r="K2070" s="558"/>
      <c r="L2070" s="558"/>
      <c r="M2070" s="558"/>
      <c r="N2070" s="559"/>
    </row>
    <row r="2071" spans="2:14" ht="12.95" customHeight="1" x14ac:dyDescent="0.2">
      <c r="B2071" s="74"/>
      <c r="C2071" s="75"/>
      <c r="D2071" s="75"/>
      <c r="E2071" s="76"/>
      <c r="F2071" s="88"/>
      <c r="G2071" s="77"/>
      <c r="H2071" s="75"/>
      <c r="I2071" s="78"/>
      <c r="J2071" s="557"/>
      <c r="K2071" s="558"/>
      <c r="L2071" s="558"/>
      <c r="M2071" s="558"/>
      <c r="N2071" s="559"/>
    </row>
    <row r="2072" spans="2:14" ht="12.95" customHeight="1" x14ac:dyDescent="0.2">
      <c r="B2072" s="74"/>
      <c r="C2072" s="75"/>
      <c r="D2072" s="75"/>
      <c r="E2072" s="76"/>
      <c r="F2072" s="88"/>
      <c r="G2072" s="77"/>
      <c r="H2072" s="75"/>
      <c r="I2072" s="78"/>
      <c r="J2072" s="557"/>
      <c r="K2072" s="558"/>
      <c r="L2072" s="558"/>
      <c r="M2072" s="558"/>
      <c r="N2072" s="559"/>
    </row>
    <row r="2073" spans="2:14" ht="12.95" customHeight="1" x14ac:dyDescent="0.2">
      <c r="B2073" s="74"/>
      <c r="C2073" s="75"/>
      <c r="D2073" s="75"/>
      <c r="E2073" s="76"/>
      <c r="F2073" s="88"/>
      <c r="G2073" s="77"/>
      <c r="H2073" s="75"/>
      <c r="I2073" s="78"/>
      <c r="J2073" s="557"/>
      <c r="K2073" s="558"/>
      <c r="L2073" s="558"/>
      <c r="M2073" s="558"/>
      <c r="N2073" s="559"/>
    </row>
    <row r="2074" spans="2:14" ht="12.95" customHeight="1" x14ac:dyDescent="0.2">
      <c r="B2074" s="74"/>
      <c r="C2074" s="75"/>
      <c r="D2074" s="75"/>
      <c r="E2074" s="76"/>
      <c r="F2074" s="88"/>
      <c r="G2074" s="77"/>
      <c r="H2074" s="75"/>
      <c r="I2074" s="78"/>
      <c r="J2074" s="557"/>
      <c r="K2074" s="558"/>
      <c r="L2074" s="558"/>
      <c r="M2074" s="558"/>
      <c r="N2074" s="559"/>
    </row>
    <row r="2075" spans="2:14" ht="12.95" customHeight="1" x14ac:dyDescent="0.2">
      <c r="B2075" s="74"/>
      <c r="C2075" s="75"/>
      <c r="D2075" s="75"/>
      <c r="E2075" s="76"/>
      <c r="F2075" s="88"/>
      <c r="G2075" s="77"/>
      <c r="H2075" s="75"/>
      <c r="I2075" s="78"/>
      <c r="J2075" s="557"/>
      <c r="K2075" s="558"/>
      <c r="L2075" s="558"/>
      <c r="M2075" s="558"/>
      <c r="N2075" s="559"/>
    </row>
    <row r="2076" spans="2:14" ht="12.95" customHeight="1" x14ac:dyDescent="0.2">
      <c r="B2076" s="74"/>
      <c r="C2076" s="75"/>
      <c r="D2076" s="75"/>
      <c r="E2076" s="76"/>
      <c r="F2076" s="88"/>
      <c r="G2076" s="77"/>
      <c r="H2076" s="75"/>
      <c r="I2076" s="78"/>
      <c r="J2076" s="557"/>
      <c r="K2076" s="558"/>
      <c r="L2076" s="558"/>
      <c r="M2076" s="558"/>
      <c r="N2076" s="559"/>
    </row>
    <row r="2077" spans="2:14" ht="12.95" customHeight="1" x14ac:dyDescent="0.2">
      <c r="B2077" s="74"/>
      <c r="C2077" s="75"/>
      <c r="D2077" s="75"/>
      <c r="E2077" s="76"/>
      <c r="F2077" s="88"/>
      <c r="G2077" s="77"/>
      <c r="H2077" s="75"/>
      <c r="I2077" s="78"/>
      <c r="J2077" s="557"/>
      <c r="K2077" s="558"/>
      <c r="L2077" s="558"/>
      <c r="M2077" s="558"/>
      <c r="N2077" s="559"/>
    </row>
    <row r="2078" spans="2:14" ht="12.95" customHeight="1" x14ac:dyDescent="0.2">
      <c r="B2078" s="74"/>
      <c r="C2078" s="75"/>
      <c r="D2078" s="75"/>
      <c r="E2078" s="76"/>
      <c r="F2078" s="88"/>
      <c r="G2078" s="77"/>
      <c r="H2078" s="75"/>
      <c r="I2078" s="78"/>
      <c r="J2078" s="557"/>
      <c r="K2078" s="558"/>
      <c r="L2078" s="558"/>
      <c r="M2078" s="558"/>
      <c r="N2078" s="559"/>
    </row>
    <row r="2079" spans="2:14" ht="12.95" customHeight="1" x14ac:dyDescent="0.2">
      <c r="B2079" s="74"/>
      <c r="C2079" s="75"/>
      <c r="D2079" s="75"/>
      <c r="E2079" s="76"/>
      <c r="F2079" s="88"/>
      <c r="G2079" s="77"/>
      <c r="H2079" s="75"/>
      <c r="I2079" s="78"/>
      <c r="J2079" s="557"/>
      <c r="K2079" s="558"/>
      <c r="L2079" s="558"/>
      <c r="M2079" s="558"/>
      <c r="N2079" s="559"/>
    </row>
    <row r="2080" spans="2:14" ht="12.95" customHeight="1" x14ac:dyDescent="0.2">
      <c r="B2080" s="74"/>
      <c r="C2080" s="75"/>
      <c r="D2080" s="75"/>
      <c r="E2080" s="76"/>
      <c r="F2080" s="88"/>
      <c r="G2080" s="77"/>
      <c r="H2080" s="75"/>
      <c r="I2080" s="78"/>
      <c r="J2080" s="557"/>
      <c r="K2080" s="558"/>
      <c r="L2080" s="558"/>
      <c r="M2080" s="558"/>
      <c r="N2080" s="559"/>
    </row>
    <row r="2081" spans="2:14" ht="12.95" customHeight="1" x14ac:dyDescent="0.2">
      <c r="B2081" s="74"/>
      <c r="C2081" s="75"/>
      <c r="D2081" s="75"/>
      <c r="E2081" s="76"/>
      <c r="F2081" s="88"/>
      <c r="G2081" s="77"/>
      <c r="H2081" s="75"/>
      <c r="I2081" s="78"/>
      <c r="J2081" s="557"/>
      <c r="K2081" s="558"/>
      <c r="L2081" s="558"/>
      <c r="M2081" s="558"/>
      <c r="N2081" s="559"/>
    </row>
    <row r="2082" spans="2:14" ht="12.95" customHeight="1" x14ac:dyDescent="0.2">
      <c r="B2082" s="74"/>
      <c r="C2082" s="75"/>
      <c r="D2082" s="75"/>
      <c r="E2082" s="76"/>
      <c r="F2082" s="88"/>
      <c r="G2082" s="77"/>
      <c r="H2082" s="75"/>
      <c r="I2082" s="78"/>
      <c r="J2082" s="557"/>
      <c r="K2082" s="558"/>
      <c r="L2082" s="558"/>
      <c r="M2082" s="558"/>
      <c r="N2082" s="559"/>
    </row>
    <row r="2083" spans="2:14" ht="12.95" customHeight="1" x14ac:dyDescent="0.2">
      <c r="B2083" s="74"/>
      <c r="C2083" s="75"/>
      <c r="D2083" s="75"/>
      <c r="E2083" s="76"/>
      <c r="F2083" s="88"/>
      <c r="G2083" s="77"/>
      <c r="H2083" s="75"/>
      <c r="I2083" s="78"/>
      <c r="J2083" s="557"/>
      <c r="K2083" s="558"/>
      <c r="L2083" s="558"/>
      <c r="M2083" s="558"/>
      <c r="N2083" s="559"/>
    </row>
    <row r="2084" spans="2:14" ht="12.95" customHeight="1" x14ac:dyDescent="0.2">
      <c r="B2084" s="74"/>
      <c r="C2084" s="75"/>
      <c r="D2084" s="75"/>
      <c r="E2084" s="76"/>
      <c r="F2084" s="88"/>
      <c r="G2084" s="77"/>
      <c r="H2084" s="75"/>
      <c r="I2084" s="78"/>
      <c r="J2084" s="557"/>
      <c r="K2084" s="558"/>
      <c r="L2084" s="558"/>
      <c r="M2084" s="558"/>
      <c r="N2084" s="559"/>
    </row>
    <row r="2085" spans="2:14" ht="12.95" customHeight="1" x14ac:dyDescent="0.2">
      <c r="B2085" s="74"/>
      <c r="C2085" s="75"/>
      <c r="D2085" s="75"/>
      <c r="E2085" s="76"/>
      <c r="F2085" s="88"/>
      <c r="G2085" s="77"/>
      <c r="H2085" s="75"/>
      <c r="I2085" s="78"/>
      <c r="J2085" s="557"/>
      <c r="K2085" s="558"/>
      <c r="L2085" s="558"/>
      <c r="M2085" s="558"/>
      <c r="N2085" s="559"/>
    </row>
    <row r="2086" spans="2:14" ht="12.95" customHeight="1" x14ac:dyDescent="0.2">
      <c r="B2086" s="74"/>
      <c r="C2086" s="75"/>
      <c r="D2086" s="75"/>
      <c r="E2086" s="76"/>
      <c r="F2086" s="88"/>
      <c r="G2086" s="77"/>
      <c r="H2086" s="75"/>
      <c r="I2086" s="78"/>
      <c r="J2086" s="557"/>
      <c r="K2086" s="558"/>
      <c r="L2086" s="558"/>
      <c r="M2086" s="558"/>
      <c r="N2086" s="559"/>
    </row>
    <row r="2087" spans="2:14" ht="12.95" customHeight="1" x14ac:dyDescent="0.2">
      <c r="B2087" s="74"/>
      <c r="C2087" s="75"/>
      <c r="D2087" s="75"/>
      <c r="E2087" s="76"/>
      <c r="F2087" s="88"/>
      <c r="G2087" s="77"/>
      <c r="H2087" s="75"/>
      <c r="I2087" s="78"/>
      <c r="J2087" s="557"/>
      <c r="K2087" s="558"/>
      <c r="L2087" s="558"/>
      <c r="M2087" s="558"/>
      <c r="N2087" s="559"/>
    </row>
    <row r="2088" spans="2:14" ht="12.95" customHeight="1" x14ac:dyDescent="0.2">
      <c r="B2088" s="74"/>
      <c r="C2088" s="75"/>
      <c r="D2088" s="75"/>
      <c r="E2088" s="76"/>
      <c r="F2088" s="88"/>
      <c r="G2088" s="77"/>
      <c r="H2088" s="75"/>
      <c r="I2088" s="78"/>
      <c r="J2088" s="557"/>
      <c r="K2088" s="558"/>
      <c r="L2088" s="558"/>
      <c r="M2088" s="558"/>
      <c r="N2088" s="559"/>
    </row>
    <row r="2089" spans="2:14" ht="12.95" customHeight="1" x14ac:dyDescent="0.2">
      <c r="B2089" s="74"/>
      <c r="C2089" s="75"/>
      <c r="D2089" s="75"/>
      <c r="E2089" s="76"/>
      <c r="F2089" s="88"/>
      <c r="G2089" s="77"/>
      <c r="H2089" s="75"/>
      <c r="I2089" s="78"/>
      <c r="J2089" s="557"/>
      <c r="K2089" s="558"/>
      <c r="L2089" s="558"/>
      <c r="M2089" s="558"/>
      <c r="N2089" s="559"/>
    </row>
    <row r="2090" spans="2:14" ht="12.95" customHeight="1" x14ac:dyDescent="0.2">
      <c r="B2090" s="74"/>
      <c r="C2090" s="75"/>
      <c r="D2090" s="75"/>
      <c r="E2090" s="76"/>
      <c r="F2090" s="88"/>
      <c r="G2090" s="77"/>
      <c r="H2090" s="75"/>
      <c r="I2090" s="78"/>
      <c r="J2090" s="557"/>
      <c r="K2090" s="558"/>
      <c r="L2090" s="558"/>
      <c r="M2090" s="558"/>
      <c r="N2090" s="559"/>
    </row>
    <row r="2091" spans="2:14" ht="12.95" customHeight="1" x14ac:dyDescent="0.2">
      <c r="B2091" s="74"/>
      <c r="C2091" s="75"/>
      <c r="D2091" s="75"/>
      <c r="E2091" s="76"/>
      <c r="F2091" s="88"/>
      <c r="G2091" s="77"/>
      <c r="H2091" s="75"/>
      <c r="I2091" s="78"/>
      <c r="J2091" s="557"/>
      <c r="K2091" s="558"/>
      <c r="L2091" s="558"/>
      <c r="M2091" s="558"/>
      <c r="N2091" s="559"/>
    </row>
    <row r="2092" spans="2:14" ht="12.95" customHeight="1" x14ac:dyDescent="0.2">
      <c r="B2092" s="74"/>
      <c r="C2092" s="75"/>
      <c r="D2092" s="75"/>
      <c r="E2092" s="76"/>
      <c r="F2092" s="88"/>
      <c r="G2092" s="77"/>
      <c r="H2092" s="75"/>
      <c r="I2092" s="78"/>
      <c r="J2092" s="557"/>
      <c r="K2092" s="558"/>
      <c r="L2092" s="558"/>
      <c r="M2092" s="558"/>
      <c r="N2092" s="559"/>
    </row>
    <row r="2093" spans="2:14" ht="12.95" customHeight="1" x14ac:dyDescent="0.2">
      <c r="B2093" s="74"/>
      <c r="C2093" s="75"/>
      <c r="D2093" s="75"/>
      <c r="E2093" s="76"/>
      <c r="F2093" s="88"/>
      <c r="G2093" s="77"/>
      <c r="H2093" s="75"/>
      <c r="I2093" s="78"/>
      <c r="J2093" s="557"/>
      <c r="K2093" s="558"/>
      <c r="L2093" s="558"/>
      <c r="M2093" s="558"/>
      <c r="N2093" s="559"/>
    </row>
    <row r="2094" spans="2:14" ht="12.95" customHeight="1" x14ac:dyDescent="0.2">
      <c r="B2094" s="74"/>
      <c r="C2094" s="75"/>
      <c r="D2094" s="75"/>
      <c r="E2094" s="76"/>
      <c r="F2094" s="88"/>
      <c r="G2094" s="77"/>
      <c r="H2094" s="75"/>
      <c r="I2094" s="78"/>
      <c r="J2094" s="557"/>
      <c r="K2094" s="558"/>
      <c r="L2094" s="558"/>
      <c r="M2094" s="558"/>
      <c r="N2094" s="559"/>
    </row>
    <row r="2095" spans="2:14" ht="12.95" customHeight="1" x14ac:dyDescent="0.2">
      <c r="B2095" s="74"/>
      <c r="C2095" s="75"/>
      <c r="D2095" s="75"/>
      <c r="E2095" s="76"/>
      <c r="F2095" s="88"/>
      <c r="G2095" s="77"/>
      <c r="H2095" s="75"/>
      <c r="I2095" s="78"/>
      <c r="J2095" s="557"/>
      <c r="K2095" s="558"/>
      <c r="L2095" s="558"/>
      <c r="M2095" s="558"/>
      <c r="N2095" s="559"/>
    </row>
    <row r="2096" spans="2:14" ht="12.95" customHeight="1" x14ac:dyDescent="0.2">
      <c r="B2096" s="74"/>
      <c r="C2096" s="75"/>
      <c r="D2096" s="75"/>
      <c r="E2096" s="76"/>
      <c r="F2096" s="88"/>
      <c r="G2096" s="77"/>
      <c r="H2096" s="75"/>
      <c r="I2096" s="78"/>
      <c r="J2096" s="557"/>
      <c r="K2096" s="558"/>
      <c r="L2096" s="558"/>
      <c r="M2096" s="558"/>
      <c r="N2096" s="559"/>
    </row>
    <row r="2097" spans="2:14" ht="12.95" customHeight="1" x14ac:dyDescent="0.2">
      <c r="B2097" s="74"/>
      <c r="C2097" s="75"/>
      <c r="D2097" s="75"/>
      <c r="E2097" s="76"/>
      <c r="F2097" s="88"/>
      <c r="G2097" s="77"/>
      <c r="H2097" s="75"/>
      <c r="I2097" s="78"/>
      <c r="J2097" s="557"/>
      <c r="K2097" s="558"/>
      <c r="L2097" s="558"/>
      <c r="M2097" s="558"/>
      <c r="N2097" s="559"/>
    </row>
    <row r="2098" spans="2:14" ht="12.95" customHeight="1" x14ac:dyDescent="0.2">
      <c r="B2098" s="74"/>
      <c r="C2098" s="75"/>
      <c r="D2098" s="75"/>
      <c r="E2098" s="76"/>
      <c r="F2098" s="88"/>
      <c r="G2098" s="77"/>
      <c r="H2098" s="75"/>
      <c r="I2098" s="78"/>
      <c r="J2098" s="557"/>
      <c r="K2098" s="558"/>
      <c r="L2098" s="558"/>
      <c r="M2098" s="558"/>
      <c r="N2098" s="559"/>
    </row>
    <row r="2099" spans="2:14" ht="12.95" customHeight="1" x14ac:dyDescent="0.2">
      <c r="B2099" s="74"/>
      <c r="C2099" s="75"/>
      <c r="D2099" s="75"/>
      <c r="E2099" s="76"/>
      <c r="F2099" s="88"/>
      <c r="G2099" s="77"/>
      <c r="H2099" s="75"/>
      <c r="I2099" s="78"/>
      <c r="J2099" s="557"/>
      <c r="K2099" s="558"/>
      <c r="L2099" s="558"/>
      <c r="M2099" s="558"/>
      <c r="N2099" s="559"/>
    </row>
    <row r="2100" spans="2:14" ht="12.95" customHeight="1" x14ac:dyDescent="0.2">
      <c r="B2100" s="74"/>
      <c r="C2100" s="75"/>
      <c r="D2100" s="75"/>
      <c r="E2100" s="76"/>
      <c r="F2100" s="88"/>
      <c r="G2100" s="77"/>
      <c r="H2100" s="75"/>
      <c r="I2100" s="78"/>
      <c r="J2100" s="557"/>
      <c r="K2100" s="558"/>
      <c r="L2100" s="558"/>
      <c r="M2100" s="558"/>
      <c r="N2100" s="559"/>
    </row>
    <row r="2101" spans="2:14" ht="12.95" customHeight="1" x14ac:dyDescent="0.2">
      <c r="B2101" s="74"/>
      <c r="C2101" s="75"/>
      <c r="D2101" s="75"/>
      <c r="E2101" s="76"/>
      <c r="F2101" s="88"/>
      <c r="G2101" s="77"/>
      <c r="H2101" s="75"/>
      <c r="I2101" s="78"/>
      <c r="J2101" s="557"/>
      <c r="K2101" s="558"/>
      <c r="L2101" s="558"/>
      <c r="M2101" s="558"/>
      <c r="N2101" s="559"/>
    </row>
    <row r="2102" spans="2:14" ht="12.95" customHeight="1" x14ac:dyDescent="0.2">
      <c r="B2102" s="74"/>
      <c r="C2102" s="75"/>
      <c r="D2102" s="75"/>
      <c r="E2102" s="76"/>
      <c r="F2102" s="88"/>
      <c r="G2102" s="77"/>
      <c r="H2102" s="75"/>
      <c r="I2102" s="78"/>
      <c r="J2102" s="557"/>
      <c r="K2102" s="558"/>
      <c r="L2102" s="558"/>
      <c r="M2102" s="558"/>
      <c r="N2102" s="559"/>
    </row>
    <row r="2103" spans="2:14" ht="12.95" customHeight="1" x14ac:dyDescent="0.2">
      <c r="B2103" s="74"/>
      <c r="C2103" s="75"/>
      <c r="D2103" s="75"/>
      <c r="E2103" s="76"/>
      <c r="F2103" s="88"/>
      <c r="G2103" s="77"/>
      <c r="H2103" s="75"/>
      <c r="I2103" s="78"/>
      <c r="J2103" s="557"/>
      <c r="K2103" s="558"/>
      <c r="L2103" s="558"/>
      <c r="M2103" s="558"/>
      <c r="N2103" s="559"/>
    </row>
    <row r="2104" spans="2:14" ht="12.95" customHeight="1" x14ac:dyDescent="0.2">
      <c r="B2104" s="74"/>
      <c r="C2104" s="75"/>
      <c r="D2104" s="75"/>
      <c r="E2104" s="76"/>
      <c r="F2104" s="88"/>
      <c r="G2104" s="77"/>
      <c r="H2104" s="75"/>
      <c r="I2104" s="78"/>
      <c r="J2104" s="557"/>
      <c r="K2104" s="558"/>
      <c r="L2104" s="558"/>
      <c r="M2104" s="558"/>
      <c r="N2104" s="559"/>
    </row>
    <row r="2105" spans="2:14" ht="12.95" customHeight="1" x14ac:dyDescent="0.2">
      <c r="B2105" s="74"/>
      <c r="C2105" s="75"/>
      <c r="D2105" s="75"/>
      <c r="E2105" s="76"/>
      <c r="F2105" s="88"/>
      <c r="G2105" s="77"/>
      <c r="H2105" s="75"/>
      <c r="I2105" s="78"/>
      <c r="J2105" s="557"/>
      <c r="K2105" s="558"/>
      <c r="L2105" s="558"/>
      <c r="M2105" s="558"/>
      <c r="N2105" s="559"/>
    </row>
    <row r="2106" spans="2:14" ht="12.95" customHeight="1" x14ac:dyDescent="0.2">
      <c r="B2106" s="74"/>
      <c r="C2106" s="75"/>
      <c r="D2106" s="75"/>
      <c r="E2106" s="76"/>
      <c r="F2106" s="88"/>
      <c r="G2106" s="77"/>
      <c r="H2106" s="75"/>
      <c r="I2106" s="78"/>
      <c r="J2106" s="557"/>
      <c r="K2106" s="558"/>
      <c r="L2106" s="558"/>
      <c r="M2106" s="558"/>
      <c r="N2106" s="559"/>
    </row>
    <row r="2107" spans="2:14" ht="12.95" customHeight="1" x14ac:dyDescent="0.2">
      <c r="B2107" s="74"/>
      <c r="C2107" s="75"/>
      <c r="D2107" s="75"/>
      <c r="E2107" s="76"/>
      <c r="F2107" s="88"/>
      <c r="G2107" s="77"/>
      <c r="H2107" s="75"/>
      <c r="I2107" s="78"/>
      <c r="J2107" s="557"/>
      <c r="K2107" s="558"/>
      <c r="L2107" s="558"/>
      <c r="M2107" s="558"/>
      <c r="N2107" s="559"/>
    </row>
    <row r="2108" spans="2:14" ht="12.95" customHeight="1" x14ac:dyDescent="0.2">
      <c r="B2108" s="74"/>
      <c r="C2108" s="75"/>
      <c r="D2108" s="75"/>
      <c r="E2108" s="76"/>
      <c r="F2108" s="88"/>
      <c r="G2108" s="77"/>
      <c r="H2108" s="75"/>
      <c r="I2108" s="78"/>
      <c r="J2108" s="557"/>
      <c r="K2108" s="558"/>
      <c r="L2108" s="558"/>
      <c r="M2108" s="558"/>
      <c r="N2108" s="559"/>
    </row>
    <row r="2109" spans="2:14" ht="12.95" customHeight="1" x14ac:dyDescent="0.2">
      <c r="B2109" s="74"/>
      <c r="C2109" s="75"/>
      <c r="D2109" s="75"/>
      <c r="E2109" s="76"/>
      <c r="F2109" s="88"/>
      <c r="G2109" s="77"/>
      <c r="H2109" s="75"/>
      <c r="I2109" s="78"/>
      <c r="J2109" s="557"/>
      <c r="K2109" s="558"/>
      <c r="L2109" s="558"/>
      <c r="M2109" s="558"/>
      <c r="N2109" s="559"/>
    </row>
    <row r="2110" spans="2:14" ht="12.95" customHeight="1" x14ac:dyDescent="0.2">
      <c r="B2110" s="74"/>
      <c r="C2110" s="75"/>
      <c r="D2110" s="75"/>
      <c r="E2110" s="76"/>
      <c r="F2110" s="88"/>
      <c r="G2110" s="77"/>
      <c r="H2110" s="75"/>
      <c r="I2110" s="78"/>
      <c r="J2110" s="557"/>
      <c r="K2110" s="558"/>
      <c r="L2110" s="558"/>
      <c r="M2110" s="558"/>
      <c r="N2110" s="559"/>
    </row>
    <row r="2111" spans="2:14" ht="12.95" customHeight="1" x14ac:dyDescent="0.2">
      <c r="B2111" s="74"/>
      <c r="C2111" s="75"/>
      <c r="D2111" s="75"/>
      <c r="E2111" s="76"/>
      <c r="F2111" s="88"/>
      <c r="G2111" s="77"/>
      <c r="H2111" s="75"/>
      <c r="I2111" s="78"/>
      <c r="J2111" s="557"/>
      <c r="K2111" s="558"/>
      <c r="L2111" s="558"/>
      <c r="M2111" s="558"/>
      <c r="N2111" s="559"/>
    </row>
    <row r="2112" spans="2:14" ht="12.95" customHeight="1" x14ac:dyDescent="0.2">
      <c r="B2112" s="74"/>
      <c r="C2112" s="75"/>
      <c r="D2112" s="75"/>
      <c r="E2112" s="76"/>
      <c r="F2112" s="88"/>
      <c r="G2112" s="77"/>
      <c r="H2112" s="75"/>
      <c r="I2112" s="78"/>
      <c r="J2112" s="557"/>
      <c r="K2112" s="558"/>
      <c r="L2112" s="558"/>
      <c r="M2112" s="558"/>
      <c r="N2112" s="559"/>
    </row>
    <row r="2113" spans="2:14" ht="12.95" customHeight="1" x14ac:dyDescent="0.2">
      <c r="B2113" s="74"/>
      <c r="C2113" s="75"/>
      <c r="D2113" s="75"/>
      <c r="E2113" s="76"/>
      <c r="F2113" s="88"/>
      <c r="G2113" s="77"/>
      <c r="H2113" s="75"/>
      <c r="I2113" s="78"/>
      <c r="J2113" s="557"/>
      <c r="K2113" s="558"/>
      <c r="L2113" s="558"/>
      <c r="M2113" s="558"/>
      <c r="N2113" s="559"/>
    </row>
    <row r="2114" spans="2:14" ht="12.95" customHeight="1" x14ac:dyDescent="0.2">
      <c r="B2114" s="74"/>
      <c r="C2114" s="75"/>
      <c r="D2114" s="75"/>
      <c r="E2114" s="76"/>
      <c r="F2114" s="88"/>
      <c r="G2114" s="77"/>
      <c r="H2114" s="75"/>
      <c r="I2114" s="78"/>
      <c r="J2114" s="557"/>
      <c r="K2114" s="558"/>
      <c r="L2114" s="558"/>
      <c r="M2114" s="558"/>
      <c r="N2114" s="559"/>
    </row>
    <row r="2115" spans="2:14" ht="12.95" customHeight="1" x14ac:dyDescent="0.2">
      <c r="B2115" s="74"/>
      <c r="C2115" s="75"/>
      <c r="D2115" s="75"/>
      <c r="E2115" s="76"/>
      <c r="F2115" s="88"/>
      <c r="G2115" s="77"/>
      <c r="H2115" s="75"/>
      <c r="I2115" s="78"/>
      <c r="J2115" s="557"/>
      <c r="K2115" s="558"/>
      <c r="L2115" s="558"/>
      <c r="M2115" s="558"/>
      <c r="N2115" s="559"/>
    </row>
    <row r="2116" spans="2:14" ht="12.95" customHeight="1" x14ac:dyDescent="0.2">
      <c r="B2116" s="74"/>
      <c r="C2116" s="75"/>
      <c r="D2116" s="75"/>
      <c r="E2116" s="76"/>
      <c r="F2116" s="88"/>
      <c r="G2116" s="77"/>
      <c r="H2116" s="75"/>
      <c r="I2116" s="78"/>
      <c r="J2116" s="557"/>
      <c r="K2116" s="558"/>
      <c r="L2116" s="558"/>
      <c r="M2116" s="558"/>
      <c r="N2116" s="559"/>
    </row>
    <row r="2117" spans="2:14" ht="12.95" customHeight="1" x14ac:dyDescent="0.2">
      <c r="B2117" s="74"/>
      <c r="C2117" s="75"/>
      <c r="D2117" s="75"/>
      <c r="E2117" s="76"/>
      <c r="F2117" s="88"/>
      <c r="G2117" s="77"/>
      <c r="H2117" s="75"/>
      <c r="I2117" s="78"/>
      <c r="J2117" s="557"/>
      <c r="K2117" s="558"/>
      <c r="L2117" s="558"/>
      <c r="M2117" s="558"/>
      <c r="N2117" s="559"/>
    </row>
    <row r="2118" spans="2:14" ht="12.95" customHeight="1" x14ac:dyDescent="0.2">
      <c r="B2118" s="74"/>
      <c r="C2118" s="75"/>
      <c r="D2118" s="75"/>
      <c r="E2118" s="76"/>
      <c r="F2118" s="88"/>
      <c r="G2118" s="77"/>
      <c r="H2118" s="75"/>
      <c r="I2118" s="78"/>
      <c r="J2118" s="557"/>
      <c r="K2118" s="558"/>
      <c r="L2118" s="558"/>
      <c r="M2118" s="558"/>
      <c r="N2118" s="559"/>
    </row>
    <row r="2119" spans="2:14" ht="12.95" customHeight="1" x14ac:dyDescent="0.2">
      <c r="B2119" s="74"/>
      <c r="C2119" s="75"/>
      <c r="D2119" s="75"/>
      <c r="E2119" s="76"/>
      <c r="F2119" s="88"/>
      <c r="G2119" s="77"/>
      <c r="H2119" s="75"/>
      <c r="I2119" s="78"/>
      <c r="J2119" s="557"/>
      <c r="K2119" s="558"/>
      <c r="L2119" s="558"/>
      <c r="M2119" s="558"/>
      <c r="N2119" s="559"/>
    </row>
    <row r="2120" spans="2:14" ht="12.95" customHeight="1" x14ac:dyDescent="0.2">
      <c r="B2120" s="74"/>
      <c r="C2120" s="75"/>
      <c r="D2120" s="75"/>
      <c r="E2120" s="76"/>
      <c r="F2120" s="88"/>
      <c r="G2120" s="77"/>
      <c r="H2120" s="75"/>
      <c r="I2120" s="78"/>
      <c r="J2120" s="557"/>
      <c r="K2120" s="558"/>
      <c r="L2120" s="558"/>
      <c r="M2120" s="558"/>
      <c r="N2120" s="559"/>
    </row>
    <row r="2121" spans="2:14" ht="12.95" customHeight="1" x14ac:dyDescent="0.2">
      <c r="B2121" s="74"/>
      <c r="C2121" s="75"/>
      <c r="D2121" s="75"/>
      <c r="E2121" s="76"/>
      <c r="F2121" s="88"/>
      <c r="G2121" s="77"/>
      <c r="H2121" s="75"/>
      <c r="I2121" s="78"/>
      <c r="J2121" s="557"/>
      <c r="K2121" s="558"/>
      <c r="L2121" s="558"/>
      <c r="M2121" s="558"/>
      <c r="N2121" s="559"/>
    </row>
    <row r="2122" spans="2:14" ht="12.95" customHeight="1" x14ac:dyDescent="0.2">
      <c r="B2122" s="74"/>
      <c r="C2122" s="75"/>
      <c r="D2122" s="75"/>
      <c r="E2122" s="76"/>
      <c r="F2122" s="88"/>
      <c r="G2122" s="77"/>
      <c r="H2122" s="75"/>
      <c r="I2122" s="78"/>
      <c r="J2122" s="557"/>
      <c r="K2122" s="558"/>
      <c r="L2122" s="558"/>
      <c r="M2122" s="558"/>
      <c r="N2122" s="559"/>
    </row>
    <row r="2123" spans="2:14" ht="12.95" customHeight="1" x14ac:dyDescent="0.2">
      <c r="B2123" s="74"/>
      <c r="C2123" s="75"/>
      <c r="D2123" s="75"/>
      <c r="E2123" s="76"/>
      <c r="F2123" s="88"/>
      <c r="G2123" s="77"/>
      <c r="H2123" s="75"/>
      <c r="I2123" s="78"/>
      <c r="J2123" s="557"/>
      <c r="K2123" s="558"/>
      <c r="L2123" s="558"/>
      <c r="M2123" s="558"/>
      <c r="N2123" s="559"/>
    </row>
    <row r="2124" spans="2:14" ht="12.95" customHeight="1" x14ac:dyDescent="0.2">
      <c r="B2124" s="74"/>
      <c r="C2124" s="75"/>
      <c r="D2124" s="75"/>
      <c r="E2124" s="76"/>
      <c r="F2124" s="88"/>
      <c r="G2124" s="77"/>
      <c r="H2124" s="75"/>
      <c r="I2124" s="78"/>
      <c r="J2124" s="557"/>
      <c r="K2124" s="558"/>
      <c r="L2124" s="558"/>
      <c r="M2124" s="558"/>
      <c r="N2124" s="559"/>
    </row>
    <row r="2125" spans="2:14" ht="12.95" customHeight="1" x14ac:dyDescent="0.2">
      <c r="B2125" s="74"/>
      <c r="C2125" s="75"/>
      <c r="D2125" s="75"/>
      <c r="E2125" s="76"/>
      <c r="F2125" s="88"/>
      <c r="G2125" s="77"/>
      <c r="H2125" s="75"/>
      <c r="I2125" s="78"/>
      <c r="J2125" s="557"/>
      <c r="K2125" s="558"/>
      <c r="L2125" s="558"/>
      <c r="M2125" s="558"/>
      <c r="N2125" s="559"/>
    </row>
    <row r="2126" spans="2:14" ht="12.95" customHeight="1" x14ac:dyDescent="0.2">
      <c r="B2126" s="74"/>
      <c r="C2126" s="75"/>
      <c r="D2126" s="75"/>
      <c r="E2126" s="76"/>
      <c r="F2126" s="88"/>
      <c r="G2126" s="77"/>
      <c r="H2126" s="75"/>
      <c r="I2126" s="78"/>
      <c r="J2126" s="557"/>
      <c r="K2126" s="558"/>
      <c r="L2126" s="558"/>
      <c r="M2126" s="558"/>
      <c r="N2126" s="559"/>
    </row>
    <row r="2127" spans="2:14" ht="12.95" customHeight="1" x14ac:dyDescent="0.2">
      <c r="B2127" s="74"/>
      <c r="C2127" s="75"/>
      <c r="D2127" s="75"/>
      <c r="E2127" s="76"/>
      <c r="F2127" s="88"/>
      <c r="G2127" s="77"/>
      <c r="H2127" s="75"/>
      <c r="I2127" s="78"/>
      <c r="J2127" s="557"/>
      <c r="K2127" s="558"/>
      <c r="L2127" s="558"/>
      <c r="M2127" s="558"/>
      <c r="N2127" s="559"/>
    </row>
    <row r="2128" spans="2:14" ht="12.95" customHeight="1" x14ac:dyDescent="0.2">
      <c r="B2128" s="74"/>
      <c r="C2128" s="75"/>
      <c r="D2128" s="75"/>
      <c r="E2128" s="76"/>
      <c r="F2128" s="88"/>
      <c r="G2128" s="77"/>
      <c r="H2128" s="75"/>
      <c r="I2128" s="78"/>
      <c r="J2128" s="557"/>
      <c r="K2128" s="558"/>
      <c r="L2128" s="558"/>
      <c r="M2128" s="558"/>
      <c r="N2128" s="559"/>
    </row>
    <row r="2129" spans="2:14" ht="12.95" customHeight="1" x14ac:dyDescent="0.2">
      <c r="B2129" s="74"/>
      <c r="C2129" s="75"/>
      <c r="D2129" s="75"/>
      <c r="E2129" s="76"/>
      <c r="F2129" s="88"/>
      <c r="G2129" s="77"/>
      <c r="H2129" s="75"/>
      <c r="I2129" s="78"/>
      <c r="J2129" s="557"/>
      <c r="K2129" s="558"/>
      <c r="L2129" s="558"/>
      <c r="M2129" s="558"/>
      <c r="N2129" s="559"/>
    </row>
    <row r="2130" spans="2:14" ht="12.95" customHeight="1" x14ac:dyDescent="0.2">
      <c r="B2130" s="74"/>
      <c r="C2130" s="75"/>
      <c r="D2130" s="75"/>
      <c r="E2130" s="76"/>
      <c r="F2130" s="88"/>
      <c r="G2130" s="77"/>
      <c r="H2130" s="75"/>
      <c r="I2130" s="78"/>
      <c r="J2130" s="557"/>
      <c r="K2130" s="558"/>
      <c r="L2130" s="558"/>
      <c r="M2130" s="558"/>
      <c r="N2130" s="559"/>
    </row>
    <row r="2131" spans="2:14" ht="12.95" customHeight="1" x14ac:dyDescent="0.2">
      <c r="B2131" s="74"/>
      <c r="C2131" s="75"/>
      <c r="D2131" s="75"/>
      <c r="E2131" s="76"/>
      <c r="F2131" s="88"/>
      <c r="G2131" s="77"/>
      <c r="H2131" s="75"/>
      <c r="I2131" s="78"/>
      <c r="J2131" s="557"/>
      <c r="K2131" s="558"/>
      <c r="L2131" s="558"/>
      <c r="M2131" s="558"/>
      <c r="N2131" s="559"/>
    </row>
    <row r="2132" spans="2:14" ht="12.95" customHeight="1" x14ac:dyDescent="0.2">
      <c r="B2132" s="74"/>
      <c r="C2132" s="75"/>
      <c r="D2132" s="75"/>
      <c r="E2132" s="76"/>
      <c r="F2132" s="88"/>
      <c r="G2132" s="77"/>
      <c r="H2132" s="75"/>
      <c r="I2132" s="78"/>
      <c r="J2132" s="557"/>
      <c r="K2132" s="558"/>
      <c r="L2132" s="558"/>
      <c r="M2132" s="558"/>
      <c r="N2132" s="559"/>
    </row>
    <row r="2133" spans="2:14" ht="12.95" customHeight="1" x14ac:dyDescent="0.2">
      <c r="B2133" s="74"/>
      <c r="C2133" s="75"/>
      <c r="D2133" s="75"/>
      <c r="E2133" s="76"/>
      <c r="F2133" s="88"/>
      <c r="G2133" s="77"/>
      <c r="H2133" s="75"/>
      <c r="I2133" s="78"/>
      <c r="J2133" s="557"/>
      <c r="K2133" s="558"/>
      <c r="L2133" s="558"/>
      <c r="M2133" s="558"/>
      <c r="N2133" s="559"/>
    </row>
    <row r="2134" spans="2:14" ht="12.95" customHeight="1" x14ac:dyDescent="0.2">
      <c r="B2134" s="74"/>
      <c r="C2134" s="75"/>
      <c r="D2134" s="75"/>
      <c r="E2134" s="76"/>
      <c r="F2134" s="88"/>
      <c r="G2134" s="77"/>
      <c r="H2134" s="75"/>
      <c r="I2134" s="78"/>
      <c r="J2134" s="557"/>
      <c r="K2134" s="558"/>
      <c r="L2134" s="558"/>
      <c r="M2134" s="558"/>
      <c r="N2134" s="559"/>
    </row>
    <row r="2135" spans="2:14" ht="12.95" customHeight="1" x14ac:dyDescent="0.2">
      <c r="B2135" s="74"/>
      <c r="C2135" s="75"/>
      <c r="D2135" s="75"/>
      <c r="E2135" s="76"/>
      <c r="F2135" s="88"/>
      <c r="G2135" s="77"/>
      <c r="H2135" s="75"/>
      <c r="I2135" s="78"/>
      <c r="J2135" s="557"/>
      <c r="K2135" s="558"/>
      <c r="L2135" s="558"/>
      <c r="M2135" s="558"/>
      <c r="N2135" s="559"/>
    </row>
    <row r="2136" spans="2:14" ht="12.95" customHeight="1" x14ac:dyDescent="0.2">
      <c r="B2136" s="74"/>
      <c r="C2136" s="75"/>
      <c r="D2136" s="75"/>
      <c r="E2136" s="76"/>
      <c r="F2136" s="88"/>
      <c r="G2136" s="77"/>
      <c r="H2136" s="75"/>
      <c r="I2136" s="78"/>
      <c r="J2136" s="557"/>
      <c r="K2136" s="558"/>
      <c r="L2136" s="558"/>
      <c r="M2136" s="558"/>
      <c r="N2136" s="559"/>
    </row>
    <row r="2137" spans="2:14" ht="12.95" customHeight="1" x14ac:dyDescent="0.2">
      <c r="B2137" s="74"/>
      <c r="C2137" s="75"/>
      <c r="D2137" s="75"/>
      <c r="E2137" s="76"/>
      <c r="F2137" s="88"/>
      <c r="G2137" s="77"/>
      <c r="H2137" s="75"/>
      <c r="I2137" s="78"/>
      <c r="J2137" s="557"/>
      <c r="K2137" s="558"/>
      <c r="L2137" s="558"/>
      <c r="M2137" s="558"/>
      <c r="N2137" s="559"/>
    </row>
    <row r="2138" spans="2:14" ht="12.95" customHeight="1" x14ac:dyDescent="0.2">
      <c r="B2138" s="74"/>
      <c r="C2138" s="75"/>
      <c r="D2138" s="75"/>
      <c r="E2138" s="76"/>
      <c r="F2138" s="88"/>
      <c r="G2138" s="77"/>
      <c r="H2138" s="75"/>
      <c r="I2138" s="78"/>
      <c r="J2138" s="557"/>
      <c r="K2138" s="558"/>
      <c r="L2138" s="558"/>
      <c r="M2138" s="558"/>
      <c r="N2138" s="559"/>
    </row>
    <row r="2139" spans="2:14" ht="12.95" customHeight="1" x14ac:dyDescent="0.2">
      <c r="B2139" s="74"/>
      <c r="C2139" s="75"/>
      <c r="D2139" s="75"/>
      <c r="E2139" s="76"/>
      <c r="F2139" s="88"/>
      <c r="G2139" s="77"/>
      <c r="H2139" s="75"/>
      <c r="I2139" s="78"/>
      <c r="J2139" s="557"/>
      <c r="K2139" s="558"/>
      <c r="L2139" s="558"/>
      <c r="M2139" s="558"/>
      <c r="N2139" s="559"/>
    </row>
    <row r="2140" spans="2:14" ht="12.95" customHeight="1" x14ac:dyDescent="0.2">
      <c r="B2140" s="74"/>
      <c r="C2140" s="75"/>
      <c r="D2140" s="75"/>
      <c r="E2140" s="76"/>
      <c r="F2140" s="88"/>
      <c r="G2140" s="77"/>
      <c r="H2140" s="75"/>
      <c r="I2140" s="78"/>
      <c r="J2140" s="557"/>
      <c r="K2140" s="558"/>
      <c r="L2140" s="558"/>
      <c r="M2140" s="558"/>
      <c r="N2140" s="559"/>
    </row>
    <row r="2141" spans="2:14" ht="12.95" customHeight="1" x14ac:dyDescent="0.2">
      <c r="B2141" s="74"/>
      <c r="C2141" s="75"/>
      <c r="D2141" s="75"/>
      <c r="E2141" s="76"/>
      <c r="F2141" s="88"/>
      <c r="G2141" s="77"/>
      <c r="H2141" s="75"/>
      <c r="I2141" s="78"/>
      <c r="J2141" s="557"/>
      <c r="K2141" s="558"/>
      <c r="L2141" s="558"/>
      <c r="M2141" s="558"/>
      <c r="N2141" s="559"/>
    </row>
    <row r="2142" spans="2:14" ht="12.95" customHeight="1" x14ac:dyDescent="0.2">
      <c r="B2142" s="74"/>
      <c r="C2142" s="75"/>
      <c r="D2142" s="75"/>
      <c r="E2142" s="76"/>
      <c r="F2142" s="88"/>
      <c r="G2142" s="77"/>
      <c r="H2142" s="75"/>
      <c r="I2142" s="78"/>
      <c r="J2142" s="557"/>
      <c r="K2142" s="558"/>
      <c r="L2142" s="558"/>
      <c r="M2142" s="558"/>
      <c r="N2142" s="559"/>
    </row>
    <row r="2143" spans="2:14" ht="12.95" customHeight="1" x14ac:dyDescent="0.2">
      <c r="B2143" s="74"/>
      <c r="C2143" s="75"/>
      <c r="D2143" s="75"/>
      <c r="E2143" s="76"/>
      <c r="F2143" s="88"/>
      <c r="G2143" s="77"/>
      <c r="H2143" s="75"/>
      <c r="I2143" s="78"/>
      <c r="J2143" s="557"/>
      <c r="K2143" s="558"/>
      <c r="L2143" s="558"/>
      <c r="M2143" s="558"/>
      <c r="N2143" s="559"/>
    </row>
    <row r="2144" spans="2:14" ht="12.95" customHeight="1" x14ac:dyDescent="0.2">
      <c r="B2144" s="74"/>
      <c r="C2144" s="75"/>
      <c r="D2144" s="75"/>
      <c r="E2144" s="76"/>
      <c r="F2144" s="88"/>
      <c r="G2144" s="77"/>
      <c r="H2144" s="75"/>
      <c r="I2144" s="78"/>
      <c r="J2144" s="557"/>
      <c r="K2144" s="558"/>
      <c r="L2144" s="558"/>
      <c r="M2144" s="558"/>
      <c r="N2144" s="559"/>
    </row>
    <row r="2145" spans="2:14" ht="12.95" customHeight="1" x14ac:dyDescent="0.2">
      <c r="B2145" s="74"/>
      <c r="C2145" s="75"/>
      <c r="D2145" s="75"/>
      <c r="E2145" s="76"/>
      <c r="F2145" s="88"/>
      <c r="G2145" s="77"/>
      <c r="H2145" s="75"/>
      <c r="I2145" s="78"/>
      <c r="J2145" s="557"/>
      <c r="K2145" s="558"/>
      <c r="L2145" s="558"/>
      <c r="M2145" s="558"/>
      <c r="N2145" s="559"/>
    </row>
    <row r="2146" spans="2:14" ht="12.95" customHeight="1" x14ac:dyDescent="0.2">
      <c r="B2146" s="74"/>
      <c r="C2146" s="75"/>
      <c r="D2146" s="75"/>
      <c r="E2146" s="76"/>
      <c r="F2146" s="88"/>
      <c r="G2146" s="77"/>
      <c r="H2146" s="75"/>
      <c r="I2146" s="78"/>
      <c r="J2146" s="557"/>
      <c r="K2146" s="558"/>
      <c r="L2146" s="558"/>
      <c r="M2146" s="558"/>
      <c r="N2146" s="559"/>
    </row>
    <row r="2147" spans="2:14" ht="12.95" customHeight="1" x14ac:dyDescent="0.2">
      <c r="B2147" s="74"/>
      <c r="C2147" s="75"/>
      <c r="D2147" s="75"/>
      <c r="E2147" s="76"/>
      <c r="F2147" s="88"/>
      <c r="G2147" s="77"/>
      <c r="H2147" s="75"/>
      <c r="I2147" s="78"/>
      <c r="J2147" s="557"/>
      <c r="K2147" s="558"/>
      <c r="L2147" s="558"/>
      <c r="M2147" s="558"/>
      <c r="N2147" s="559"/>
    </row>
    <row r="2148" spans="2:14" ht="12.95" customHeight="1" x14ac:dyDescent="0.2">
      <c r="B2148" s="74"/>
      <c r="C2148" s="75"/>
      <c r="D2148" s="75"/>
      <c r="E2148" s="76"/>
      <c r="F2148" s="88"/>
      <c r="G2148" s="77"/>
      <c r="H2148" s="75"/>
      <c r="I2148" s="78"/>
      <c r="J2148" s="557"/>
      <c r="K2148" s="558"/>
      <c r="L2148" s="558"/>
      <c r="M2148" s="558"/>
      <c r="N2148" s="559"/>
    </row>
    <row r="2149" spans="2:14" ht="12.95" customHeight="1" x14ac:dyDescent="0.2">
      <c r="B2149" s="74"/>
      <c r="C2149" s="75"/>
      <c r="D2149" s="75"/>
      <c r="E2149" s="76"/>
      <c r="F2149" s="88"/>
      <c r="G2149" s="77"/>
      <c r="H2149" s="75"/>
      <c r="I2149" s="78"/>
      <c r="J2149" s="557"/>
      <c r="K2149" s="558"/>
      <c r="L2149" s="558"/>
      <c r="M2149" s="558"/>
      <c r="N2149" s="559"/>
    </row>
    <row r="2150" spans="2:14" ht="12.95" customHeight="1" x14ac:dyDescent="0.2">
      <c r="B2150" s="74"/>
      <c r="C2150" s="75"/>
      <c r="D2150" s="75"/>
      <c r="E2150" s="76"/>
      <c r="F2150" s="88"/>
      <c r="G2150" s="77"/>
      <c r="H2150" s="75"/>
      <c r="I2150" s="78"/>
      <c r="J2150" s="557"/>
      <c r="K2150" s="558"/>
      <c r="L2150" s="558"/>
      <c r="M2150" s="558"/>
      <c r="N2150" s="559"/>
    </row>
    <row r="2151" spans="2:14" ht="12.95" customHeight="1" x14ac:dyDescent="0.2">
      <c r="B2151" s="74"/>
      <c r="C2151" s="75"/>
      <c r="D2151" s="75"/>
      <c r="E2151" s="76"/>
      <c r="F2151" s="88"/>
      <c r="G2151" s="77"/>
      <c r="H2151" s="75"/>
      <c r="I2151" s="78"/>
      <c r="J2151" s="557"/>
      <c r="K2151" s="558"/>
      <c r="L2151" s="558"/>
      <c r="M2151" s="558"/>
      <c r="N2151" s="559"/>
    </row>
    <row r="2152" spans="2:14" ht="12.95" customHeight="1" x14ac:dyDescent="0.2">
      <c r="B2152" s="74"/>
      <c r="C2152" s="75"/>
      <c r="D2152" s="75"/>
      <c r="E2152" s="76"/>
      <c r="F2152" s="88"/>
      <c r="G2152" s="77"/>
      <c r="H2152" s="75"/>
      <c r="I2152" s="78"/>
      <c r="J2152" s="557"/>
      <c r="K2152" s="558"/>
      <c r="L2152" s="558"/>
      <c r="M2152" s="558"/>
      <c r="N2152" s="559"/>
    </row>
    <row r="2153" spans="2:14" ht="12.95" customHeight="1" x14ac:dyDescent="0.2">
      <c r="B2153" s="74"/>
      <c r="C2153" s="75"/>
      <c r="D2153" s="75"/>
      <c r="E2153" s="76"/>
      <c r="F2153" s="88"/>
      <c r="G2153" s="77"/>
      <c r="H2153" s="75"/>
      <c r="I2153" s="78"/>
      <c r="J2153" s="557"/>
      <c r="K2153" s="558"/>
      <c r="L2153" s="558"/>
      <c r="M2153" s="558"/>
      <c r="N2153" s="559"/>
    </row>
    <row r="2154" spans="2:14" ht="12.95" customHeight="1" x14ac:dyDescent="0.2">
      <c r="B2154" s="74"/>
      <c r="C2154" s="75"/>
      <c r="D2154" s="75"/>
      <c r="E2154" s="76"/>
      <c r="F2154" s="88"/>
      <c r="G2154" s="77"/>
      <c r="H2154" s="75"/>
      <c r="I2154" s="78"/>
      <c r="J2154" s="557"/>
      <c r="K2154" s="558"/>
      <c r="L2154" s="558"/>
      <c r="M2154" s="558"/>
      <c r="N2154" s="559"/>
    </row>
    <row r="2155" spans="2:14" ht="12.95" customHeight="1" x14ac:dyDescent="0.2">
      <c r="B2155" s="74"/>
      <c r="C2155" s="75"/>
      <c r="D2155" s="75"/>
      <c r="E2155" s="76"/>
      <c r="F2155" s="88"/>
      <c r="G2155" s="77"/>
      <c r="H2155" s="75"/>
      <c r="I2155" s="78"/>
      <c r="J2155" s="557"/>
      <c r="K2155" s="558"/>
      <c r="L2155" s="558"/>
      <c r="M2155" s="558"/>
      <c r="N2155" s="559"/>
    </row>
    <row r="2156" spans="2:14" ht="12.95" customHeight="1" x14ac:dyDescent="0.2">
      <c r="B2156" s="74"/>
      <c r="C2156" s="75"/>
      <c r="D2156" s="75"/>
      <c r="E2156" s="76"/>
      <c r="F2156" s="88"/>
      <c r="G2156" s="77"/>
      <c r="H2156" s="75"/>
      <c r="I2156" s="78"/>
      <c r="J2156" s="557"/>
      <c r="K2156" s="558"/>
      <c r="L2156" s="558"/>
      <c r="M2156" s="558"/>
      <c r="N2156" s="559"/>
    </row>
    <row r="2157" spans="2:14" ht="12.95" customHeight="1" x14ac:dyDescent="0.2">
      <c r="B2157" s="74"/>
      <c r="C2157" s="75"/>
      <c r="D2157" s="75"/>
      <c r="E2157" s="76"/>
      <c r="F2157" s="88"/>
      <c r="G2157" s="77"/>
      <c r="H2157" s="75"/>
      <c r="I2157" s="78"/>
      <c r="J2157" s="557"/>
      <c r="K2157" s="558"/>
      <c r="L2157" s="558"/>
      <c r="M2157" s="558"/>
      <c r="N2157" s="559"/>
    </row>
    <row r="2158" spans="2:14" ht="12.95" customHeight="1" x14ac:dyDescent="0.2">
      <c r="B2158" s="74"/>
      <c r="C2158" s="75"/>
      <c r="D2158" s="75"/>
      <c r="E2158" s="76"/>
      <c r="F2158" s="88"/>
      <c r="G2158" s="77"/>
      <c r="H2158" s="75"/>
      <c r="I2158" s="78"/>
      <c r="J2158" s="557"/>
      <c r="K2158" s="558"/>
      <c r="L2158" s="558"/>
      <c r="M2158" s="558"/>
      <c r="N2158" s="559"/>
    </row>
    <row r="2159" spans="2:14" ht="12.95" customHeight="1" x14ac:dyDescent="0.2">
      <c r="B2159" s="74"/>
      <c r="C2159" s="75"/>
      <c r="D2159" s="75"/>
      <c r="E2159" s="76"/>
      <c r="F2159" s="88"/>
      <c r="G2159" s="77"/>
      <c r="H2159" s="75"/>
      <c r="I2159" s="78"/>
      <c r="J2159" s="557"/>
      <c r="K2159" s="558"/>
      <c r="L2159" s="558"/>
      <c r="M2159" s="558"/>
      <c r="N2159" s="559"/>
    </row>
    <row r="2160" spans="2:14" ht="12.95" customHeight="1" x14ac:dyDescent="0.2">
      <c r="B2160" s="74"/>
      <c r="C2160" s="75"/>
      <c r="D2160" s="75"/>
      <c r="E2160" s="76"/>
      <c r="F2160" s="88"/>
      <c r="G2160" s="77"/>
      <c r="H2160" s="75"/>
      <c r="I2160" s="78"/>
      <c r="J2160" s="557"/>
      <c r="K2160" s="558"/>
      <c r="L2160" s="558"/>
      <c r="M2160" s="558"/>
      <c r="N2160" s="559"/>
    </row>
    <row r="2161" spans="2:14" ht="12.95" customHeight="1" x14ac:dyDescent="0.2">
      <c r="B2161" s="74"/>
      <c r="C2161" s="75"/>
      <c r="D2161" s="75"/>
      <c r="E2161" s="76"/>
      <c r="F2161" s="88"/>
      <c r="G2161" s="77"/>
      <c r="H2161" s="75"/>
      <c r="I2161" s="78"/>
      <c r="J2161" s="557"/>
      <c r="K2161" s="558"/>
      <c r="L2161" s="558"/>
      <c r="M2161" s="558"/>
      <c r="N2161" s="559"/>
    </row>
    <row r="2162" spans="2:14" ht="12.95" customHeight="1" x14ac:dyDescent="0.2">
      <c r="B2162" s="74"/>
      <c r="C2162" s="75"/>
      <c r="D2162" s="75"/>
      <c r="E2162" s="76"/>
      <c r="F2162" s="88"/>
      <c r="G2162" s="77"/>
      <c r="H2162" s="75"/>
      <c r="I2162" s="78"/>
      <c r="J2162" s="557"/>
      <c r="K2162" s="558"/>
      <c r="L2162" s="558"/>
      <c r="M2162" s="558"/>
      <c r="N2162" s="559"/>
    </row>
    <row r="2163" spans="2:14" ht="12.95" customHeight="1" x14ac:dyDescent="0.2">
      <c r="B2163" s="74"/>
      <c r="C2163" s="75"/>
      <c r="D2163" s="75"/>
      <c r="E2163" s="76"/>
      <c r="F2163" s="88"/>
      <c r="G2163" s="77"/>
      <c r="H2163" s="75"/>
      <c r="I2163" s="78"/>
      <c r="J2163" s="557"/>
      <c r="K2163" s="558"/>
      <c r="L2163" s="558"/>
      <c r="M2163" s="558"/>
      <c r="N2163" s="559"/>
    </row>
    <row r="2164" spans="2:14" ht="12.95" customHeight="1" x14ac:dyDescent="0.2">
      <c r="B2164" s="74"/>
      <c r="C2164" s="75"/>
      <c r="D2164" s="75"/>
      <c r="E2164" s="76"/>
      <c r="F2164" s="88"/>
      <c r="G2164" s="77"/>
      <c r="H2164" s="75"/>
      <c r="I2164" s="78"/>
      <c r="J2164" s="557"/>
      <c r="K2164" s="558"/>
      <c r="L2164" s="558"/>
      <c r="M2164" s="558"/>
      <c r="N2164" s="559"/>
    </row>
    <row r="2165" spans="2:14" ht="12.95" customHeight="1" x14ac:dyDescent="0.2">
      <c r="B2165" s="74"/>
      <c r="C2165" s="75"/>
      <c r="D2165" s="75"/>
      <c r="E2165" s="76"/>
      <c r="F2165" s="88"/>
      <c r="G2165" s="77"/>
      <c r="H2165" s="75"/>
      <c r="I2165" s="78"/>
      <c r="J2165" s="557"/>
      <c r="K2165" s="558"/>
      <c r="L2165" s="558"/>
      <c r="M2165" s="558"/>
      <c r="N2165" s="559"/>
    </row>
    <row r="2166" spans="2:14" ht="12.95" customHeight="1" x14ac:dyDescent="0.2">
      <c r="B2166" s="74"/>
      <c r="C2166" s="75"/>
      <c r="D2166" s="75"/>
      <c r="E2166" s="76"/>
      <c r="F2166" s="88"/>
      <c r="G2166" s="77"/>
      <c r="H2166" s="75"/>
      <c r="I2166" s="78"/>
      <c r="J2166" s="557"/>
      <c r="K2166" s="558"/>
      <c r="L2166" s="558"/>
      <c r="M2166" s="558"/>
      <c r="N2166" s="559"/>
    </row>
    <row r="2167" spans="2:14" ht="12.95" customHeight="1" x14ac:dyDescent="0.2">
      <c r="B2167" s="74"/>
      <c r="C2167" s="75"/>
      <c r="D2167" s="75"/>
      <c r="E2167" s="76"/>
      <c r="F2167" s="88"/>
      <c r="G2167" s="77"/>
      <c r="H2167" s="75"/>
      <c r="I2167" s="78"/>
      <c r="J2167" s="557"/>
      <c r="K2167" s="558"/>
      <c r="L2167" s="558"/>
      <c r="M2167" s="558"/>
      <c r="N2167" s="559"/>
    </row>
    <row r="2168" spans="2:14" ht="12.95" customHeight="1" x14ac:dyDescent="0.2">
      <c r="B2168" s="74"/>
      <c r="C2168" s="75"/>
      <c r="D2168" s="75"/>
      <c r="E2168" s="76"/>
      <c r="F2168" s="88"/>
      <c r="G2168" s="77"/>
      <c r="H2168" s="75"/>
      <c r="I2168" s="78"/>
      <c r="J2168" s="557"/>
      <c r="K2168" s="558"/>
      <c r="L2168" s="558"/>
      <c r="M2168" s="558"/>
      <c r="N2168" s="559"/>
    </row>
    <row r="2169" spans="2:14" ht="12.95" customHeight="1" x14ac:dyDescent="0.2">
      <c r="B2169" s="74"/>
      <c r="C2169" s="75"/>
      <c r="D2169" s="75"/>
      <c r="E2169" s="76"/>
      <c r="F2169" s="88"/>
      <c r="G2169" s="77"/>
      <c r="H2169" s="75"/>
      <c r="I2169" s="78"/>
      <c r="J2169" s="557"/>
      <c r="K2169" s="558"/>
      <c r="L2169" s="558"/>
      <c r="M2169" s="558"/>
      <c r="N2169" s="559"/>
    </row>
    <row r="2170" spans="2:14" ht="12.95" customHeight="1" x14ac:dyDescent="0.2">
      <c r="B2170" s="74"/>
      <c r="C2170" s="75"/>
      <c r="D2170" s="75"/>
      <c r="E2170" s="76"/>
      <c r="F2170" s="88"/>
      <c r="G2170" s="77"/>
      <c r="H2170" s="75"/>
      <c r="I2170" s="78"/>
      <c r="J2170" s="557"/>
      <c r="K2170" s="558"/>
      <c r="L2170" s="558"/>
      <c r="M2170" s="558"/>
      <c r="N2170" s="559"/>
    </row>
    <row r="2171" spans="2:14" ht="12.95" customHeight="1" x14ac:dyDescent="0.2">
      <c r="B2171" s="74"/>
      <c r="C2171" s="75"/>
      <c r="D2171" s="75"/>
      <c r="E2171" s="76"/>
      <c r="F2171" s="88"/>
      <c r="G2171" s="77"/>
      <c r="H2171" s="75"/>
      <c r="I2171" s="78"/>
      <c r="J2171" s="557"/>
      <c r="K2171" s="558"/>
      <c r="L2171" s="558"/>
      <c r="M2171" s="558"/>
      <c r="N2171" s="559"/>
    </row>
    <row r="2172" spans="2:14" ht="12.95" customHeight="1" x14ac:dyDescent="0.2">
      <c r="B2172" s="74"/>
      <c r="C2172" s="75"/>
      <c r="D2172" s="75"/>
      <c r="E2172" s="76"/>
      <c r="F2172" s="88"/>
      <c r="G2172" s="77"/>
      <c r="H2172" s="75"/>
      <c r="I2172" s="78"/>
      <c r="J2172" s="557"/>
      <c r="K2172" s="558"/>
      <c r="L2172" s="558"/>
      <c r="M2172" s="558"/>
      <c r="N2172" s="559"/>
    </row>
    <row r="2173" spans="2:14" ht="12.95" customHeight="1" x14ac:dyDescent="0.2">
      <c r="B2173" s="74"/>
      <c r="C2173" s="75"/>
      <c r="D2173" s="75"/>
      <c r="E2173" s="76"/>
      <c r="F2173" s="88"/>
      <c r="G2173" s="77"/>
      <c r="H2173" s="75"/>
      <c r="I2173" s="78"/>
      <c r="J2173" s="557"/>
      <c r="K2173" s="558"/>
      <c r="L2173" s="558"/>
      <c r="M2173" s="558"/>
      <c r="N2173" s="559"/>
    </row>
    <row r="2174" spans="2:14" ht="12.95" customHeight="1" x14ac:dyDescent="0.2">
      <c r="B2174" s="74"/>
      <c r="C2174" s="75"/>
      <c r="D2174" s="75"/>
      <c r="E2174" s="76"/>
      <c r="F2174" s="88"/>
      <c r="G2174" s="77"/>
      <c r="H2174" s="75"/>
      <c r="I2174" s="78"/>
      <c r="J2174" s="557"/>
      <c r="K2174" s="558"/>
      <c r="L2174" s="558"/>
      <c r="M2174" s="558"/>
      <c r="N2174" s="559"/>
    </row>
    <row r="2175" spans="2:14" ht="12.95" customHeight="1" x14ac:dyDescent="0.2">
      <c r="B2175" s="74"/>
      <c r="C2175" s="75"/>
      <c r="D2175" s="75"/>
      <c r="E2175" s="76"/>
      <c r="F2175" s="88"/>
      <c r="G2175" s="77"/>
      <c r="H2175" s="75"/>
      <c r="I2175" s="78"/>
      <c r="J2175" s="557"/>
      <c r="K2175" s="558"/>
      <c r="L2175" s="558"/>
      <c r="M2175" s="558"/>
      <c r="N2175" s="559"/>
    </row>
    <row r="2176" spans="2:14" ht="12.95" customHeight="1" x14ac:dyDescent="0.2">
      <c r="B2176" s="74"/>
      <c r="C2176" s="75"/>
      <c r="D2176" s="75"/>
      <c r="E2176" s="76"/>
      <c r="F2176" s="88"/>
      <c r="G2176" s="77"/>
      <c r="H2176" s="75"/>
      <c r="I2176" s="78"/>
      <c r="J2176" s="557"/>
      <c r="K2176" s="558"/>
      <c r="L2176" s="558"/>
      <c r="M2176" s="558"/>
      <c r="N2176" s="559"/>
    </row>
    <row r="2177" spans="2:14" ht="12.95" customHeight="1" x14ac:dyDescent="0.2">
      <c r="B2177" s="74"/>
      <c r="C2177" s="75"/>
      <c r="D2177" s="75"/>
      <c r="E2177" s="76"/>
      <c r="F2177" s="88"/>
      <c r="G2177" s="77"/>
      <c r="H2177" s="75"/>
      <c r="I2177" s="78"/>
      <c r="J2177" s="557"/>
      <c r="K2177" s="558"/>
      <c r="L2177" s="558"/>
      <c r="M2177" s="558"/>
      <c r="N2177" s="559"/>
    </row>
    <row r="2178" spans="2:14" ht="12.95" customHeight="1" x14ac:dyDescent="0.2">
      <c r="B2178" s="74"/>
      <c r="C2178" s="75"/>
      <c r="D2178" s="75"/>
      <c r="E2178" s="76"/>
      <c r="F2178" s="88"/>
      <c r="G2178" s="77"/>
      <c r="H2178" s="75"/>
      <c r="I2178" s="78"/>
      <c r="J2178" s="557"/>
      <c r="K2178" s="558"/>
      <c r="L2178" s="558"/>
      <c r="M2178" s="558"/>
      <c r="N2178" s="559"/>
    </row>
    <row r="2179" spans="2:14" ht="12.95" customHeight="1" x14ac:dyDescent="0.2">
      <c r="B2179" s="74"/>
      <c r="C2179" s="75"/>
      <c r="D2179" s="75"/>
      <c r="E2179" s="76"/>
      <c r="F2179" s="88"/>
      <c r="G2179" s="77"/>
      <c r="H2179" s="75"/>
      <c r="I2179" s="78"/>
      <c r="J2179" s="557"/>
      <c r="K2179" s="558"/>
      <c r="L2179" s="558"/>
      <c r="M2179" s="558"/>
      <c r="N2179" s="559"/>
    </row>
    <row r="2180" spans="2:14" ht="12.95" customHeight="1" x14ac:dyDescent="0.2">
      <c r="B2180" s="74"/>
      <c r="C2180" s="75"/>
      <c r="D2180" s="75"/>
      <c r="E2180" s="76"/>
      <c r="F2180" s="88"/>
      <c r="G2180" s="77"/>
      <c r="H2180" s="75"/>
      <c r="I2180" s="78"/>
      <c r="J2180" s="557"/>
      <c r="K2180" s="558"/>
      <c r="L2180" s="558"/>
      <c r="M2180" s="558"/>
      <c r="N2180" s="559"/>
    </row>
    <row r="2181" spans="2:14" ht="12.95" customHeight="1" x14ac:dyDescent="0.2">
      <c r="B2181" s="74"/>
      <c r="C2181" s="75"/>
      <c r="D2181" s="75"/>
      <c r="E2181" s="76"/>
      <c r="F2181" s="88"/>
      <c r="G2181" s="77"/>
      <c r="H2181" s="75"/>
      <c r="I2181" s="78"/>
      <c r="J2181" s="557"/>
      <c r="K2181" s="558"/>
      <c r="L2181" s="558"/>
      <c r="M2181" s="558"/>
      <c r="N2181" s="559"/>
    </row>
    <row r="2182" spans="2:14" ht="12.95" customHeight="1" x14ac:dyDescent="0.2">
      <c r="B2182" s="74"/>
      <c r="C2182" s="75"/>
      <c r="D2182" s="75"/>
      <c r="E2182" s="76"/>
      <c r="F2182" s="88"/>
      <c r="G2182" s="77"/>
      <c r="H2182" s="75"/>
      <c r="I2182" s="78"/>
      <c r="J2182" s="557"/>
      <c r="K2182" s="558"/>
      <c r="L2182" s="558"/>
      <c r="M2182" s="558"/>
      <c r="N2182" s="559"/>
    </row>
    <row r="2183" spans="2:14" ht="12.95" customHeight="1" x14ac:dyDescent="0.2">
      <c r="B2183" s="74"/>
      <c r="C2183" s="75"/>
      <c r="D2183" s="75"/>
      <c r="E2183" s="76"/>
      <c r="F2183" s="88"/>
      <c r="G2183" s="77"/>
      <c r="H2183" s="75"/>
      <c r="I2183" s="78"/>
      <c r="J2183" s="557"/>
      <c r="K2183" s="558"/>
      <c r="L2183" s="558"/>
      <c r="M2183" s="558"/>
      <c r="N2183" s="559"/>
    </row>
    <row r="2184" spans="2:14" ht="12.95" customHeight="1" x14ac:dyDescent="0.2">
      <c r="B2184" s="74"/>
      <c r="C2184" s="75"/>
      <c r="D2184" s="75"/>
      <c r="E2184" s="76"/>
      <c r="F2184" s="88"/>
      <c r="G2184" s="77"/>
      <c r="H2184" s="75"/>
      <c r="I2184" s="78"/>
      <c r="J2184" s="557"/>
      <c r="K2184" s="558"/>
      <c r="L2184" s="558"/>
      <c r="M2184" s="558"/>
      <c r="N2184" s="559"/>
    </row>
    <row r="2185" spans="2:14" ht="12.95" customHeight="1" x14ac:dyDescent="0.2">
      <c r="B2185" s="74"/>
      <c r="C2185" s="75"/>
      <c r="D2185" s="75"/>
      <c r="E2185" s="76"/>
      <c r="F2185" s="88"/>
      <c r="G2185" s="77"/>
      <c r="H2185" s="75"/>
      <c r="I2185" s="78"/>
      <c r="J2185" s="557"/>
      <c r="K2185" s="558"/>
      <c r="L2185" s="558"/>
      <c r="M2185" s="558"/>
      <c r="N2185" s="559"/>
    </row>
    <row r="2186" spans="2:14" ht="12.95" customHeight="1" x14ac:dyDescent="0.2">
      <c r="B2186" s="74"/>
      <c r="C2186" s="75"/>
      <c r="D2186" s="75"/>
      <c r="E2186" s="76"/>
      <c r="F2186" s="88"/>
      <c r="G2186" s="77"/>
      <c r="H2186" s="75"/>
      <c r="I2186" s="78"/>
      <c r="J2186" s="557"/>
      <c r="K2186" s="558"/>
      <c r="L2186" s="558"/>
      <c r="M2186" s="558"/>
      <c r="N2186" s="559"/>
    </row>
    <row r="2187" spans="2:14" ht="12.95" customHeight="1" x14ac:dyDescent="0.2">
      <c r="B2187" s="74"/>
      <c r="C2187" s="75"/>
      <c r="D2187" s="75"/>
      <c r="E2187" s="76"/>
      <c r="F2187" s="88"/>
      <c r="G2187" s="77"/>
      <c r="H2187" s="75"/>
      <c r="I2187" s="78"/>
      <c r="J2187" s="557"/>
      <c r="K2187" s="558"/>
      <c r="L2187" s="558"/>
      <c r="M2187" s="558"/>
      <c r="N2187" s="559"/>
    </row>
    <row r="2188" spans="2:14" ht="12.95" customHeight="1" x14ac:dyDescent="0.2">
      <c r="B2188" s="74"/>
      <c r="C2188" s="75"/>
      <c r="D2188" s="75"/>
      <c r="E2188" s="76"/>
      <c r="F2188" s="88"/>
      <c r="G2188" s="77"/>
      <c r="H2188" s="75"/>
      <c r="I2188" s="78"/>
      <c r="J2188" s="557"/>
      <c r="K2188" s="558"/>
      <c r="L2188" s="558"/>
      <c r="M2188" s="558"/>
      <c r="N2188" s="559"/>
    </row>
    <row r="2189" spans="2:14" ht="12.95" customHeight="1" x14ac:dyDescent="0.2">
      <c r="B2189" s="74"/>
      <c r="C2189" s="75"/>
      <c r="D2189" s="75"/>
      <c r="E2189" s="76"/>
      <c r="F2189" s="88"/>
      <c r="G2189" s="77"/>
      <c r="H2189" s="75"/>
      <c r="I2189" s="78"/>
      <c r="J2189" s="557"/>
      <c r="K2189" s="558"/>
      <c r="L2189" s="558"/>
      <c r="M2189" s="558"/>
      <c r="N2189" s="559"/>
    </row>
    <row r="2190" spans="2:14" ht="12.95" customHeight="1" x14ac:dyDescent="0.2">
      <c r="B2190" s="74"/>
      <c r="C2190" s="75"/>
      <c r="D2190" s="75"/>
      <c r="E2190" s="76"/>
      <c r="F2190" s="88"/>
      <c r="G2190" s="77"/>
      <c r="H2190" s="75"/>
      <c r="I2190" s="78"/>
      <c r="J2190" s="557"/>
      <c r="K2190" s="558"/>
      <c r="L2190" s="558"/>
      <c r="M2190" s="558"/>
      <c r="N2190" s="559"/>
    </row>
    <row r="2191" spans="2:14" ht="12.95" customHeight="1" x14ac:dyDescent="0.2">
      <c r="B2191" s="74"/>
      <c r="C2191" s="75"/>
      <c r="D2191" s="75"/>
      <c r="E2191" s="76"/>
      <c r="F2191" s="88"/>
      <c r="G2191" s="77"/>
      <c r="H2191" s="75"/>
      <c r="I2191" s="78"/>
      <c r="J2191" s="557"/>
      <c r="K2191" s="558"/>
      <c r="L2191" s="558"/>
      <c r="M2191" s="558"/>
      <c r="N2191" s="559"/>
    </row>
    <row r="2192" spans="2:14" ht="12.95" customHeight="1" x14ac:dyDescent="0.2">
      <c r="B2192" s="74"/>
      <c r="C2192" s="75"/>
      <c r="D2192" s="75"/>
      <c r="E2192" s="76"/>
      <c r="F2192" s="88"/>
      <c r="G2192" s="77"/>
      <c r="H2192" s="75"/>
      <c r="I2192" s="78"/>
      <c r="J2192" s="557"/>
      <c r="K2192" s="558"/>
      <c r="L2192" s="558"/>
      <c r="M2192" s="558"/>
      <c r="N2192" s="559"/>
    </row>
    <row r="2193" spans="2:14" ht="12.95" customHeight="1" x14ac:dyDescent="0.2">
      <c r="B2193" s="74"/>
      <c r="C2193" s="75"/>
      <c r="D2193" s="75"/>
      <c r="E2193" s="76"/>
      <c r="F2193" s="88"/>
      <c r="G2193" s="77"/>
      <c r="H2193" s="75"/>
      <c r="I2193" s="78"/>
      <c r="J2193" s="557"/>
      <c r="K2193" s="558"/>
      <c r="L2193" s="558"/>
      <c r="M2193" s="558"/>
      <c r="N2193" s="559"/>
    </row>
    <row r="2194" spans="2:14" ht="12.95" customHeight="1" x14ac:dyDescent="0.2">
      <c r="B2194" s="74"/>
      <c r="C2194" s="75"/>
      <c r="D2194" s="75"/>
      <c r="E2194" s="76"/>
      <c r="F2194" s="88"/>
      <c r="G2194" s="77"/>
      <c r="H2194" s="75"/>
      <c r="I2194" s="78"/>
      <c r="J2194" s="557"/>
      <c r="K2194" s="558"/>
      <c r="L2194" s="558"/>
      <c r="M2194" s="558"/>
      <c r="N2194" s="559"/>
    </row>
    <row r="2195" spans="2:14" ht="12.95" customHeight="1" x14ac:dyDescent="0.2">
      <c r="B2195" s="74"/>
      <c r="C2195" s="75"/>
      <c r="D2195" s="75"/>
      <c r="E2195" s="76"/>
      <c r="F2195" s="88"/>
      <c r="G2195" s="77"/>
      <c r="H2195" s="75"/>
      <c r="I2195" s="78"/>
      <c r="J2195" s="557"/>
      <c r="K2195" s="558"/>
      <c r="L2195" s="558"/>
      <c r="M2195" s="558"/>
      <c r="N2195" s="559"/>
    </row>
    <row r="2196" spans="2:14" ht="12.95" customHeight="1" x14ac:dyDescent="0.2">
      <c r="B2196" s="74"/>
      <c r="C2196" s="75"/>
      <c r="D2196" s="75"/>
      <c r="E2196" s="76"/>
      <c r="F2196" s="88"/>
      <c r="G2196" s="77"/>
      <c r="H2196" s="75"/>
      <c r="I2196" s="78"/>
      <c r="J2196" s="557"/>
      <c r="K2196" s="558"/>
      <c r="L2196" s="558"/>
      <c r="M2196" s="558"/>
      <c r="N2196" s="559"/>
    </row>
    <row r="2197" spans="2:14" ht="12.95" customHeight="1" x14ac:dyDescent="0.2">
      <c r="B2197" s="74"/>
      <c r="C2197" s="75"/>
      <c r="D2197" s="75"/>
      <c r="E2197" s="76"/>
      <c r="F2197" s="88"/>
      <c r="G2197" s="77"/>
      <c r="H2197" s="75"/>
      <c r="I2197" s="78"/>
      <c r="J2197" s="557"/>
      <c r="K2197" s="558"/>
      <c r="L2197" s="558"/>
      <c r="M2197" s="558"/>
      <c r="N2197" s="559"/>
    </row>
    <row r="2198" spans="2:14" ht="12.95" customHeight="1" x14ac:dyDescent="0.2">
      <c r="B2198" s="74"/>
      <c r="C2198" s="75"/>
      <c r="D2198" s="75"/>
      <c r="E2198" s="76"/>
      <c r="F2198" s="88"/>
      <c r="G2198" s="77"/>
      <c r="H2198" s="75"/>
      <c r="I2198" s="78"/>
      <c r="J2198" s="557"/>
      <c r="K2198" s="558"/>
      <c r="L2198" s="558"/>
      <c r="M2198" s="558"/>
      <c r="N2198" s="559"/>
    </row>
    <row r="2199" spans="2:14" ht="12.95" customHeight="1" x14ac:dyDescent="0.2">
      <c r="B2199" s="74"/>
      <c r="C2199" s="75"/>
      <c r="D2199" s="75"/>
      <c r="E2199" s="76"/>
      <c r="F2199" s="88"/>
      <c r="G2199" s="77"/>
      <c r="H2199" s="75"/>
      <c r="I2199" s="78"/>
      <c r="J2199" s="557"/>
      <c r="K2199" s="558"/>
      <c r="L2199" s="558"/>
      <c r="M2199" s="558"/>
      <c r="N2199" s="559"/>
    </row>
    <row r="2200" spans="2:14" ht="12.95" customHeight="1" x14ac:dyDescent="0.2">
      <c r="B2200" s="74"/>
      <c r="C2200" s="75"/>
      <c r="D2200" s="75"/>
      <c r="E2200" s="76"/>
      <c r="F2200" s="88"/>
      <c r="G2200" s="77"/>
      <c r="H2200" s="75"/>
      <c r="I2200" s="78"/>
      <c r="J2200" s="557"/>
      <c r="K2200" s="558"/>
      <c r="L2200" s="558"/>
      <c r="M2200" s="558"/>
      <c r="N2200" s="559"/>
    </row>
    <row r="2201" spans="2:14" ht="12.95" customHeight="1" x14ac:dyDescent="0.2">
      <c r="B2201" s="74"/>
      <c r="C2201" s="75"/>
      <c r="D2201" s="75"/>
      <c r="E2201" s="76"/>
      <c r="F2201" s="88"/>
      <c r="G2201" s="77"/>
      <c r="H2201" s="75"/>
      <c r="I2201" s="78"/>
      <c r="J2201" s="557"/>
      <c r="K2201" s="558"/>
      <c r="L2201" s="558"/>
      <c r="M2201" s="558"/>
      <c r="N2201" s="559"/>
    </row>
    <row r="2202" spans="2:14" ht="12.95" customHeight="1" x14ac:dyDescent="0.2">
      <c r="B2202" s="74"/>
      <c r="C2202" s="75"/>
      <c r="D2202" s="75"/>
      <c r="E2202" s="76"/>
      <c r="F2202" s="88"/>
      <c r="G2202" s="77"/>
      <c r="H2202" s="75"/>
      <c r="I2202" s="78"/>
      <c r="J2202" s="557"/>
      <c r="K2202" s="558"/>
      <c r="L2202" s="558"/>
      <c r="M2202" s="558"/>
      <c r="N2202" s="559"/>
    </row>
    <row r="2203" spans="2:14" ht="12.95" customHeight="1" x14ac:dyDescent="0.2">
      <c r="B2203" s="74"/>
      <c r="C2203" s="75"/>
      <c r="D2203" s="75"/>
      <c r="E2203" s="76"/>
      <c r="F2203" s="88"/>
      <c r="G2203" s="77"/>
      <c r="H2203" s="75"/>
      <c r="I2203" s="78"/>
      <c r="J2203" s="557"/>
      <c r="K2203" s="558"/>
      <c r="L2203" s="558"/>
      <c r="M2203" s="558"/>
      <c r="N2203" s="559"/>
    </row>
    <row r="2204" spans="2:14" ht="12.95" customHeight="1" x14ac:dyDescent="0.2">
      <c r="B2204" s="74"/>
      <c r="C2204" s="75"/>
      <c r="D2204" s="75"/>
      <c r="E2204" s="76"/>
      <c r="F2204" s="88"/>
      <c r="G2204" s="77"/>
      <c r="H2204" s="75"/>
      <c r="I2204" s="78"/>
      <c r="J2204" s="557"/>
      <c r="K2204" s="558"/>
      <c r="L2204" s="558"/>
      <c r="M2204" s="558"/>
      <c r="N2204" s="559"/>
    </row>
    <row r="2205" spans="2:14" ht="12.95" customHeight="1" x14ac:dyDescent="0.2">
      <c r="B2205" s="74"/>
      <c r="C2205" s="75"/>
      <c r="D2205" s="75"/>
      <c r="E2205" s="76"/>
      <c r="F2205" s="88"/>
      <c r="G2205" s="77"/>
      <c r="H2205" s="75"/>
      <c r="I2205" s="78"/>
      <c r="J2205" s="557"/>
      <c r="K2205" s="558"/>
      <c r="L2205" s="558"/>
      <c r="M2205" s="558"/>
      <c r="N2205" s="559"/>
    </row>
    <row r="2206" spans="2:14" ht="12.95" customHeight="1" x14ac:dyDescent="0.2">
      <c r="B2206" s="74"/>
      <c r="C2206" s="75"/>
      <c r="D2206" s="75"/>
      <c r="E2206" s="76"/>
      <c r="F2206" s="88"/>
      <c r="G2206" s="77"/>
      <c r="H2206" s="75"/>
      <c r="I2206" s="78"/>
      <c r="J2206" s="557"/>
      <c r="K2206" s="558"/>
      <c r="L2206" s="558"/>
      <c r="M2206" s="558"/>
      <c r="N2206" s="559"/>
    </row>
    <row r="2207" spans="2:14" ht="12.95" customHeight="1" x14ac:dyDescent="0.2">
      <c r="B2207" s="74"/>
      <c r="C2207" s="75"/>
      <c r="D2207" s="75"/>
      <c r="E2207" s="76"/>
      <c r="F2207" s="88"/>
      <c r="G2207" s="77"/>
      <c r="H2207" s="75"/>
      <c r="I2207" s="78"/>
      <c r="J2207" s="557"/>
      <c r="K2207" s="558"/>
      <c r="L2207" s="558"/>
      <c r="M2207" s="558"/>
      <c r="N2207" s="559"/>
    </row>
    <row r="2208" spans="2:14" ht="12.95" customHeight="1" x14ac:dyDescent="0.2">
      <c r="B2208" s="74"/>
      <c r="C2208" s="75"/>
      <c r="D2208" s="75"/>
      <c r="E2208" s="76"/>
      <c r="F2208" s="88"/>
      <c r="G2208" s="77"/>
      <c r="H2208" s="75"/>
      <c r="I2208" s="78"/>
      <c r="J2208" s="557"/>
      <c r="K2208" s="558"/>
      <c r="L2208" s="558"/>
      <c r="M2208" s="558"/>
      <c r="N2208" s="559"/>
    </row>
    <row r="2209" spans="2:14" ht="12.95" customHeight="1" x14ac:dyDescent="0.2">
      <c r="B2209" s="74"/>
      <c r="C2209" s="75"/>
      <c r="D2209" s="75"/>
      <c r="E2209" s="76"/>
      <c r="F2209" s="88"/>
      <c r="G2209" s="77"/>
      <c r="H2209" s="75"/>
      <c r="I2209" s="78"/>
      <c r="J2209" s="557"/>
      <c r="K2209" s="558"/>
      <c r="L2209" s="558"/>
      <c r="M2209" s="558"/>
      <c r="N2209" s="559"/>
    </row>
    <row r="2210" spans="2:14" ht="12.95" customHeight="1" x14ac:dyDescent="0.2">
      <c r="B2210" s="74"/>
      <c r="C2210" s="75"/>
      <c r="D2210" s="75"/>
      <c r="E2210" s="76"/>
      <c r="F2210" s="88"/>
      <c r="G2210" s="77"/>
      <c r="H2210" s="75"/>
      <c r="I2210" s="78"/>
      <c r="J2210" s="557"/>
      <c r="K2210" s="558"/>
      <c r="L2210" s="558"/>
      <c r="M2210" s="558"/>
      <c r="N2210" s="559"/>
    </row>
    <row r="2211" spans="2:14" ht="12.95" customHeight="1" x14ac:dyDescent="0.2">
      <c r="B2211" s="74"/>
      <c r="C2211" s="75"/>
      <c r="D2211" s="75"/>
      <c r="E2211" s="76"/>
      <c r="F2211" s="88"/>
      <c r="G2211" s="77"/>
      <c r="H2211" s="75"/>
      <c r="I2211" s="78"/>
      <c r="J2211" s="557"/>
      <c r="K2211" s="558"/>
      <c r="L2211" s="558"/>
      <c r="M2211" s="558"/>
      <c r="N2211" s="559"/>
    </row>
    <row r="2212" spans="2:14" ht="12.95" customHeight="1" x14ac:dyDescent="0.2">
      <c r="B2212" s="74"/>
      <c r="C2212" s="75"/>
      <c r="D2212" s="75"/>
      <c r="E2212" s="76"/>
      <c r="F2212" s="88"/>
      <c r="G2212" s="77"/>
      <c r="H2212" s="75"/>
      <c r="I2212" s="78"/>
      <c r="J2212" s="557"/>
      <c r="K2212" s="558"/>
      <c r="L2212" s="558"/>
      <c r="M2212" s="558"/>
      <c r="N2212" s="559"/>
    </row>
    <row r="2213" spans="2:14" ht="12.95" customHeight="1" x14ac:dyDescent="0.2">
      <c r="B2213" s="74"/>
      <c r="C2213" s="75"/>
      <c r="D2213" s="75"/>
      <c r="E2213" s="76"/>
      <c r="F2213" s="88"/>
      <c r="G2213" s="77"/>
      <c r="H2213" s="75"/>
      <c r="I2213" s="78"/>
      <c r="J2213" s="557"/>
      <c r="K2213" s="558"/>
      <c r="L2213" s="558"/>
      <c r="M2213" s="558"/>
      <c r="N2213" s="559"/>
    </row>
    <row r="2214" spans="2:14" ht="12.95" customHeight="1" x14ac:dyDescent="0.2">
      <c r="B2214" s="74"/>
      <c r="C2214" s="75"/>
      <c r="D2214" s="75"/>
      <c r="E2214" s="76"/>
      <c r="F2214" s="88"/>
      <c r="G2214" s="77"/>
      <c r="H2214" s="75"/>
      <c r="I2214" s="78"/>
      <c r="J2214" s="557"/>
      <c r="K2214" s="558"/>
      <c r="L2214" s="558"/>
      <c r="M2214" s="558"/>
      <c r="N2214" s="559"/>
    </row>
    <row r="2215" spans="2:14" ht="12.95" customHeight="1" x14ac:dyDescent="0.2">
      <c r="B2215" s="74"/>
      <c r="C2215" s="75"/>
      <c r="D2215" s="75"/>
      <c r="E2215" s="76"/>
      <c r="F2215" s="88"/>
      <c r="G2215" s="77"/>
      <c r="H2215" s="75"/>
      <c r="I2215" s="78"/>
      <c r="J2215" s="557"/>
      <c r="K2215" s="558"/>
      <c r="L2215" s="558"/>
      <c r="M2215" s="558"/>
      <c r="N2215" s="559"/>
    </row>
    <row r="2216" spans="2:14" ht="12.95" customHeight="1" x14ac:dyDescent="0.2">
      <c r="B2216" s="74"/>
      <c r="C2216" s="75"/>
      <c r="D2216" s="75"/>
      <c r="E2216" s="76"/>
      <c r="F2216" s="88"/>
      <c r="G2216" s="77"/>
      <c r="H2216" s="75"/>
      <c r="I2216" s="78"/>
      <c r="J2216" s="557"/>
      <c r="K2216" s="558"/>
      <c r="L2216" s="558"/>
      <c r="M2216" s="558"/>
      <c r="N2216" s="559"/>
    </row>
    <row r="2217" spans="2:14" ht="12.95" customHeight="1" x14ac:dyDescent="0.2">
      <c r="B2217" s="74"/>
      <c r="C2217" s="75"/>
      <c r="D2217" s="75"/>
      <c r="E2217" s="76"/>
      <c r="F2217" s="88"/>
      <c r="G2217" s="77"/>
      <c r="H2217" s="75"/>
      <c r="I2217" s="78"/>
      <c r="J2217" s="557"/>
      <c r="K2217" s="558"/>
      <c r="L2217" s="558"/>
      <c r="M2217" s="558"/>
      <c r="N2217" s="559"/>
    </row>
    <row r="2218" spans="2:14" ht="12.95" customHeight="1" x14ac:dyDescent="0.2">
      <c r="B2218" s="74"/>
      <c r="C2218" s="75"/>
      <c r="D2218" s="75"/>
      <c r="E2218" s="76"/>
      <c r="F2218" s="88"/>
      <c r="G2218" s="77"/>
      <c r="H2218" s="75"/>
      <c r="I2218" s="78"/>
      <c r="J2218" s="557"/>
      <c r="K2218" s="558"/>
      <c r="L2218" s="558"/>
      <c r="M2218" s="558"/>
      <c r="N2218" s="559"/>
    </row>
    <row r="2219" spans="2:14" ht="12.95" customHeight="1" x14ac:dyDescent="0.2">
      <c r="B2219" s="74"/>
      <c r="C2219" s="75"/>
      <c r="D2219" s="75"/>
      <c r="E2219" s="76"/>
      <c r="F2219" s="88"/>
      <c r="G2219" s="77"/>
      <c r="H2219" s="75"/>
      <c r="I2219" s="78"/>
      <c r="J2219" s="557"/>
      <c r="K2219" s="558"/>
      <c r="L2219" s="558"/>
      <c r="M2219" s="558"/>
      <c r="N2219" s="559"/>
    </row>
    <row r="2220" spans="2:14" ht="12.95" customHeight="1" x14ac:dyDescent="0.2">
      <c r="B2220" s="74"/>
      <c r="C2220" s="75"/>
      <c r="D2220" s="75"/>
      <c r="E2220" s="76"/>
      <c r="F2220" s="88"/>
      <c r="G2220" s="77"/>
      <c r="H2220" s="75"/>
      <c r="I2220" s="78"/>
      <c r="J2220" s="557"/>
      <c r="K2220" s="558"/>
      <c r="L2220" s="558"/>
      <c r="M2220" s="558"/>
      <c r="N2220" s="559"/>
    </row>
    <row r="2221" spans="2:14" ht="12.95" customHeight="1" x14ac:dyDescent="0.2">
      <c r="B2221" s="74"/>
      <c r="C2221" s="75"/>
      <c r="D2221" s="75"/>
      <c r="E2221" s="76"/>
      <c r="F2221" s="88"/>
      <c r="G2221" s="77"/>
      <c r="H2221" s="75"/>
      <c r="I2221" s="78"/>
      <c r="J2221" s="557"/>
      <c r="K2221" s="558"/>
      <c r="L2221" s="558"/>
      <c r="M2221" s="558"/>
      <c r="N2221" s="559"/>
    </row>
    <row r="2222" spans="2:14" ht="12.95" customHeight="1" x14ac:dyDescent="0.2">
      <c r="B2222" s="74"/>
      <c r="C2222" s="75"/>
      <c r="D2222" s="75"/>
      <c r="E2222" s="76"/>
      <c r="F2222" s="88"/>
      <c r="G2222" s="77"/>
      <c r="H2222" s="75"/>
      <c r="I2222" s="78"/>
      <c r="J2222" s="557"/>
      <c r="K2222" s="558"/>
      <c r="L2222" s="558"/>
      <c r="M2222" s="558"/>
      <c r="N2222" s="559"/>
    </row>
    <row r="2223" spans="2:14" ht="12.95" customHeight="1" x14ac:dyDescent="0.2">
      <c r="B2223" s="74"/>
      <c r="C2223" s="75"/>
      <c r="D2223" s="75"/>
      <c r="E2223" s="76"/>
      <c r="F2223" s="88"/>
      <c r="G2223" s="77"/>
      <c r="H2223" s="75"/>
      <c r="I2223" s="78"/>
      <c r="J2223" s="557"/>
      <c r="K2223" s="558"/>
      <c r="L2223" s="558"/>
      <c r="M2223" s="558"/>
      <c r="N2223" s="559"/>
    </row>
    <row r="2224" spans="2:14" ht="12.95" customHeight="1" x14ac:dyDescent="0.2">
      <c r="B2224" s="74"/>
      <c r="C2224" s="75"/>
      <c r="D2224" s="75"/>
      <c r="E2224" s="76"/>
      <c r="F2224" s="88"/>
      <c r="G2224" s="77"/>
      <c r="H2224" s="75"/>
      <c r="I2224" s="78"/>
      <c r="J2224" s="557"/>
      <c r="K2224" s="558"/>
      <c r="L2224" s="558"/>
      <c r="M2224" s="558"/>
      <c r="N2224" s="559"/>
    </row>
    <row r="2225" spans="2:14" ht="12.95" customHeight="1" x14ac:dyDescent="0.2">
      <c r="B2225" s="74"/>
      <c r="C2225" s="75"/>
      <c r="D2225" s="75"/>
      <c r="E2225" s="76"/>
      <c r="F2225" s="88"/>
      <c r="G2225" s="77"/>
      <c r="H2225" s="75"/>
      <c r="I2225" s="78"/>
      <c r="J2225" s="557"/>
      <c r="K2225" s="558"/>
      <c r="L2225" s="558"/>
      <c r="M2225" s="558"/>
      <c r="N2225" s="559"/>
    </row>
    <row r="2226" spans="2:14" ht="12.95" customHeight="1" x14ac:dyDescent="0.2">
      <c r="B2226" s="74"/>
      <c r="C2226" s="75"/>
      <c r="D2226" s="75"/>
      <c r="E2226" s="76"/>
      <c r="F2226" s="88"/>
      <c r="G2226" s="77"/>
      <c r="H2226" s="75"/>
      <c r="I2226" s="78"/>
      <c r="J2226" s="557"/>
      <c r="K2226" s="558"/>
      <c r="L2226" s="558"/>
      <c r="M2226" s="558"/>
      <c r="N2226" s="559"/>
    </row>
    <row r="2227" spans="2:14" ht="12.95" customHeight="1" x14ac:dyDescent="0.2">
      <c r="B2227" s="74"/>
      <c r="C2227" s="75"/>
      <c r="D2227" s="75"/>
      <c r="E2227" s="76"/>
      <c r="F2227" s="88"/>
      <c r="G2227" s="77"/>
      <c r="H2227" s="75"/>
      <c r="I2227" s="78"/>
      <c r="J2227" s="557"/>
      <c r="K2227" s="558"/>
      <c r="L2227" s="558"/>
      <c r="M2227" s="558"/>
      <c r="N2227" s="559"/>
    </row>
    <row r="2228" spans="2:14" ht="12.95" customHeight="1" x14ac:dyDescent="0.2">
      <c r="B2228" s="74"/>
      <c r="C2228" s="75"/>
      <c r="D2228" s="75"/>
      <c r="E2228" s="76"/>
      <c r="F2228" s="88"/>
      <c r="G2228" s="77"/>
      <c r="H2228" s="75"/>
      <c r="I2228" s="78"/>
      <c r="J2228" s="557"/>
      <c r="K2228" s="558"/>
      <c r="L2228" s="558"/>
      <c r="M2228" s="558"/>
      <c r="N2228" s="559"/>
    </row>
    <row r="2229" spans="2:14" ht="12.95" customHeight="1" x14ac:dyDescent="0.2">
      <c r="B2229" s="74"/>
      <c r="C2229" s="75"/>
      <c r="D2229" s="75"/>
      <c r="E2229" s="76"/>
      <c r="F2229" s="88"/>
      <c r="G2229" s="77"/>
      <c r="H2229" s="75"/>
      <c r="I2229" s="78"/>
      <c r="J2229" s="557"/>
      <c r="K2229" s="558"/>
      <c r="L2229" s="558"/>
      <c r="M2229" s="558"/>
      <c r="N2229" s="559"/>
    </row>
    <row r="2230" spans="2:14" ht="12.95" customHeight="1" x14ac:dyDescent="0.2">
      <c r="B2230" s="74"/>
      <c r="C2230" s="75"/>
      <c r="D2230" s="75"/>
      <c r="E2230" s="76"/>
      <c r="F2230" s="88"/>
      <c r="G2230" s="77"/>
      <c r="H2230" s="75"/>
      <c r="I2230" s="78"/>
      <c r="J2230" s="557"/>
      <c r="K2230" s="558"/>
      <c r="L2230" s="558"/>
      <c r="M2230" s="558"/>
      <c r="N2230" s="559"/>
    </row>
    <row r="2231" spans="2:14" ht="12.95" customHeight="1" x14ac:dyDescent="0.2">
      <c r="B2231" s="74"/>
      <c r="C2231" s="75"/>
      <c r="D2231" s="75"/>
      <c r="E2231" s="76"/>
      <c r="F2231" s="88"/>
      <c r="G2231" s="77"/>
      <c r="H2231" s="75"/>
      <c r="I2231" s="78"/>
      <c r="J2231" s="557"/>
      <c r="K2231" s="558"/>
      <c r="L2231" s="558"/>
      <c r="M2231" s="558"/>
      <c r="N2231" s="559"/>
    </row>
    <row r="2232" spans="2:14" ht="12.95" customHeight="1" x14ac:dyDescent="0.2">
      <c r="B2232" s="74"/>
      <c r="C2232" s="75"/>
      <c r="D2232" s="75"/>
      <c r="E2232" s="76"/>
      <c r="F2232" s="88"/>
      <c r="G2232" s="77"/>
      <c r="H2232" s="75"/>
      <c r="I2232" s="78"/>
      <c r="J2232" s="557"/>
      <c r="K2232" s="558"/>
      <c r="L2232" s="558"/>
      <c r="M2232" s="558"/>
      <c r="N2232" s="559"/>
    </row>
    <row r="2233" spans="2:14" ht="12.95" customHeight="1" x14ac:dyDescent="0.2">
      <c r="B2233" s="74"/>
      <c r="C2233" s="75"/>
      <c r="D2233" s="75"/>
      <c r="E2233" s="76"/>
      <c r="F2233" s="88"/>
      <c r="G2233" s="77"/>
      <c r="H2233" s="75"/>
      <c r="I2233" s="78"/>
      <c r="J2233" s="557"/>
      <c r="K2233" s="558"/>
      <c r="L2233" s="558"/>
      <c r="M2233" s="558"/>
      <c r="N2233" s="559"/>
    </row>
    <row r="2234" spans="2:14" ht="12.95" customHeight="1" x14ac:dyDescent="0.2">
      <c r="B2234" s="74"/>
      <c r="C2234" s="75"/>
      <c r="D2234" s="75"/>
      <c r="E2234" s="76"/>
      <c r="F2234" s="88"/>
      <c r="G2234" s="77"/>
      <c r="H2234" s="75"/>
      <c r="I2234" s="78"/>
      <c r="J2234" s="557"/>
      <c r="K2234" s="558"/>
      <c r="L2234" s="558"/>
      <c r="M2234" s="558"/>
      <c r="N2234" s="559"/>
    </row>
    <row r="2235" spans="2:14" ht="12.95" customHeight="1" x14ac:dyDescent="0.2">
      <c r="B2235" s="74"/>
      <c r="C2235" s="75"/>
      <c r="D2235" s="75"/>
      <c r="E2235" s="76"/>
      <c r="F2235" s="88"/>
      <c r="G2235" s="77"/>
      <c r="H2235" s="75"/>
      <c r="I2235" s="78"/>
      <c r="J2235" s="557"/>
      <c r="K2235" s="558"/>
      <c r="L2235" s="558"/>
      <c r="M2235" s="558"/>
      <c r="N2235" s="559"/>
    </row>
    <row r="2236" spans="2:14" ht="12.95" customHeight="1" x14ac:dyDescent="0.2">
      <c r="B2236" s="74"/>
      <c r="C2236" s="75"/>
      <c r="D2236" s="75"/>
      <c r="E2236" s="76"/>
      <c r="F2236" s="88"/>
      <c r="G2236" s="77"/>
      <c r="H2236" s="75"/>
      <c r="I2236" s="78"/>
      <c r="J2236" s="557"/>
      <c r="K2236" s="558"/>
      <c r="L2236" s="558"/>
      <c r="M2236" s="558"/>
      <c r="N2236" s="559"/>
    </row>
    <row r="2237" spans="2:14" ht="12.95" customHeight="1" x14ac:dyDescent="0.2">
      <c r="B2237" s="74"/>
      <c r="C2237" s="75"/>
      <c r="D2237" s="75"/>
      <c r="E2237" s="76"/>
      <c r="F2237" s="88"/>
      <c r="G2237" s="77"/>
      <c r="H2237" s="75"/>
      <c r="I2237" s="78"/>
      <c r="J2237" s="557"/>
      <c r="K2237" s="558"/>
      <c r="L2237" s="558"/>
      <c r="M2237" s="558"/>
      <c r="N2237" s="559"/>
    </row>
    <row r="2238" spans="2:14" ht="12.95" customHeight="1" x14ac:dyDescent="0.2">
      <c r="B2238" s="74"/>
      <c r="C2238" s="75"/>
      <c r="D2238" s="75"/>
      <c r="E2238" s="76"/>
      <c r="F2238" s="88"/>
      <c r="G2238" s="77"/>
      <c r="H2238" s="75"/>
      <c r="I2238" s="78"/>
      <c r="J2238" s="557"/>
      <c r="K2238" s="558"/>
      <c r="L2238" s="558"/>
      <c r="M2238" s="558"/>
      <c r="N2238" s="559"/>
    </row>
    <row r="2239" spans="2:14" ht="12.95" customHeight="1" x14ac:dyDescent="0.2">
      <c r="B2239" s="74"/>
      <c r="C2239" s="75"/>
      <c r="D2239" s="75"/>
      <c r="E2239" s="76"/>
      <c r="F2239" s="88"/>
      <c r="G2239" s="77"/>
      <c r="H2239" s="75"/>
      <c r="I2239" s="78"/>
      <c r="J2239" s="557"/>
      <c r="K2239" s="558"/>
      <c r="L2239" s="558"/>
      <c r="M2239" s="558"/>
      <c r="N2239" s="559"/>
    </row>
    <row r="2240" spans="2:14" ht="12.95" customHeight="1" x14ac:dyDescent="0.2">
      <c r="B2240" s="74"/>
      <c r="C2240" s="75"/>
      <c r="D2240" s="75"/>
      <c r="E2240" s="76"/>
      <c r="F2240" s="88"/>
      <c r="G2240" s="77"/>
      <c r="H2240" s="75"/>
      <c r="I2240" s="78"/>
      <c r="J2240" s="557"/>
      <c r="K2240" s="558"/>
      <c r="L2240" s="558"/>
      <c r="M2240" s="558"/>
      <c r="N2240" s="559"/>
    </row>
    <row r="2241" spans="2:14" ht="12.95" customHeight="1" x14ac:dyDescent="0.2">
      <c r="B2241" s="74"/>
      <c r="C2241" s="75"/>
      <c r="D2241" s="75"/>
      <c r="E2241" s="76"/>
      <c r="F2241" s="88"/>
      <c r="G2241" s="77"/>
      <c r="H2241" s="75"/>
      <c r="I2241" s="78"/>
      <c r="J2241" s="557"/>
      <c r="K2241" s="558"/>
      <c r="L2241" s="558"/>
      <c r="M2241" s="558"/>
      <c r="N2241" s="559"/>
    </row>
    <row r="2242" spans="2:14" ht="12.95" customHeight="1" x14ac:dyDescent="0.2">
      <c r="B2242" s="74"/>
      <c r="C2242" s="75"/>
      <c r="D2242" s="75"/>
      <c r="E2242" s="76"/>
      <c r="F2242" s="88"/>
      <c r="G2242" s="77"/>
      <c r="H2242" s="75"/>
      <c r="I2242" s="78"/>
      <c r="J2242" s="557"/>
      <c r="K2242" s="558"/>
      <c r="L2242" s="558"/>
      <c r="M2242" s="558"/>
      <c r="N2242" s="559"/>
    </row>
    <row r="2243" spans="2:14" ht="12.95" customHeight="1" x14ac:dyDescent="0.2">
      <c r="B2243" s="74"/>
      <c r="C2243" s="75"/>
      <c r="D2243" s="75"/>
      <c r="E2243" s="76"/>
      <c r="F2243" s="88"/>
      <c r="G2243" s="77"/>
      <c r="H2243" s="75"/>
      <c r="I2243" s="78"/>
      <c r="J2243" s="557"/>
      <c r="K2243" s="558"/>
      <c r="L2243" s="558"/>
      <c r="M2243" s="558"/>
      <c r="N2243" s="559"/>
    </row>
    <row r="2244" spans="2:14" ht="12.95" customHeight="1" x14ac:dyDescent="0.2">
      <c r="B2244" s="74"/>
      <c r="C2244" s="75"/>
      <c r="D2244" s="75"/>
      <c r="E2244" s="76"/>
      <c r="F2244" s="88"/>
      <c r="G2244" s="77"/>
      <c r="H2244" s="75"/>
      <c r="I2244" s="78"/>
      <c r="J2244" s="557"/>
      <c r="K2244" s="558"/>
      <c r="L2244" s="558"/>
      <c r="M2244" s="558"/>
      <c r="N2244" s="559"/>
    </row>
    <row r="2245" spans="2:14" ht="12.95" customHeight="1" x14ac:dyDescent="0.2">
      <c r="B2245" s="74"/>
      <c r="C2245" s="75"/>
      <c r="D2245" s="75"/>
      <c r="E2245" s="76"/>
      <c r="F2245" s="88"/>
      <c r="G2245" s="77"/>
      <c r="H2245" s="75"/>
      <c r="I2245" s="78"/>
      <c r="J2245" s="557"/>
      <c r="K2245" s="558"/>
      <c r="L2245" s="558"/>
      <c r="M2245" s="558"/>
      <c r="N2245" s="559"/>
    </row>
    <row r="2246" spans="2:14" ht="12.95" customHeight="1" x14ac:dyDescent="0.2">
      <c r="B2246" s="74"/>
      <c r="C2246" s="75"/>
      <c r="D2246" s="75"/>
      <c r="E2246" s="76"/>
      <c r="F2246" s="88"/>
      <c r="G2246" s="77"/>
      <c r="H2246" s="75"/>
      <c r="I2246" s="78"/>
      <c r="J2246" s="557"/>
      <c r="K2246" s="558"/>
      <c r="L2246" s="558"/>
      <c r="M2246" s="558"/>
      <c r="N2246" s="559"/>
    </row>
    <row r="2247" spans="2:14" ht="12.95" customHeight="1" x14ac:dyDescent="0.2">
      <c r="B2247" s="74"/>
      <c r="C2247" s="75"/>
      <c r="D2247" s="75"/>
      <c r="E2247" s="76"/>
      <c r="F2247" s="88"/>
      <c r="G2247" s="77"/>
      <c r="H2247" s="75"/>
      <c r="I2247" s="78"/>
      <c r="J2247" s="557"/>
      <c r="K2247" s="558"/>
      <c r="L2247" s="558"/>
      <c r="M2247" s="558"/>
      <c r="N2247" s="559"/>
    </row>
    <row r="2248" spans="2:14" ht="12.95" customHeight="1" x14ac:dyDescent="0.2">
      <c r="B2248" s="74"/>
      <c r="C2248" s="75"/>
      <c r="D2248" s="75"/>
      <c r="E2248" s="76"/>
      <c r="F2248" s="88"/>
      <c r="G2248" s="77"/>
      <c r="H2248" s="75"/>
      <c r="I2248" s="78"/>
      <c r="J2248" s="557"/>
      <c r="K2248" s="558"/>
      <c r="L2248" s="558"/>
      <c r="M2248" s="558"/>
      <c r="N2248" s="559"/>
    </row>
    <row r="2249" spans="2:14" ht="12.95" customHeight="1" x14ac:dyDescent="0.2">
      <c r="B2249" s="74"/>
      <c r="C2249" s="75"/>
      <c r="D2249" s="75"/>
      <c r="E2249" s="76"/>
      <c r="F2249" s="88"/>
      <c r="G2249" s="77"/>
      <c r="H2249" s="75"/>
      <c r="I2249" s="78"/>
      <c r="J2249" s="557"/>
      <c r="K2249" s="558"/>
      <c r="L2249" s="558"/>
      <c r="M2249" s="558"/>
      <c r="N2249" s="559"/>
    </row>
    <row r="2250" spans="2:14" ht="12.95" customHeight="1" x14ac:dyDescent="0.2">
      <c r="B2250" s="74"/>
      <c r="C2250" s="75"/>
      <c r="D2250" s="75"/>
      <c r="E2250" s="76"/>
      <c r="F2250" s="88"/>
      <c r="G2250" s="77"/>
      <c r="H2250" s="75"/>
      <c r="I2250" s="78"/>
      <c r="J2250" s="557"/>
      <c r="K2250" s="558"/>
      <c r="L2250" s="558"/>
      <c r="M2250" s="558"/>
      <c r="N2250" s="559"/>
    </row>
    <row r="2251" spans="2:14" ht="12.95" customHeight="1" x14ac:dyDescent="0.2">
      <c r="B2251" s="74"/>
      <c r="C2251" s="75"/>
      <c r="D2251" s="75"/>
      <c r="E2251" s="76"/>
      <c r="F2251" s="88"/>
      <c r="G2251" s="77"/>
      <c r="H2251" s="75"/>
      <c r="I2251" s="78"/>
      <c r="J2251" s="557"/>
      <c r="K2251" s="558"/>
      <c r="L2251" s="558"/>
      <c r="M2251" s="558"/>
      <c r="N2251" s="559"/>
    </row>
    <row r="2252" spans="2:14" ht="12.95" customHeight="1" x14ac:dyDescent="0.2">
      <c r="B2252" s="74"/>
      <c r="C2252" s="75"/>
      <c r="D2252" s="75"/>
      <c r="E2252" s="76"/>
      <c r="F2252" s="88"/>
      <c r="G2252" s="77"/>
      <c r="H2252" s="75"/>
      <c r="I2252" s="78"/>
      <c r="J2252" s="557"/>
      <c r="K2252" s="558"/>
      <c r="L2252" s="558"/>
      <c r="M2252" s="558"/>
      <c r="N2252" s="559"/>
    </row>
    <row r="2253" spans="2:14" ht="12.95" customHeight="1" x14ac:dyDescent="0.2">
      <c r="B2253" s="74"/>
      <c r="C2253" s="75"/>
      <c r="D2253" s="75"/>
      <c r="E2253" s="76"/>
      <c r="F2253" s="88"/>
      <c r="G2253" s="77"/>
      <c r="H2253" s="75"/>
      <c r="I2253" s="78"/>
      <c r="J2253" s="557"/>
      <c r="K2253" s="558"/>
      <c r="L2253" s="558"/>
      <c r="M2253" s="558"/>
      <c r="N2253" s="559"/>
    </row>
    <row r="2254" spans="2:14" ht="12.95" customHeight="1" x14ac:dyDescent="0.2">
      <c r="B2254" s="74"/>
      <c r="C2254" s="75"/>
      <c r="D2254" s="75"/>
      <c r="E2254" s="76"/>
      <c r="F2254" s="88"/>
      <c r="G2254" s="77"/>
      <c r="H2254" s="75"/>
      <c r="I2254" s="78"/>
      <c r="J2254" s="557"/>
      <c r="K2254" s="558"/>
      <c r="L2254" s="558"/>
      <c r="M2254" s="558"/>
      <c r="N2254" s="559"/>
    </row>
    <row r="2255" spans="2:14" ht="12.95" customHeight="1" x14ac:dyDescent="0.2">
      <c r="B2255" s="74"/>
      <c r="C2255" s="75"/>
      <c r="D2255" s="75"/>
      <c r="E2255" s="76"/>
      <c r="F2255" s="88"/>
      <c r="G2255" s="77"/>
      <c r="H2255" s="75"/>
      <c r="I2255" s="78"/>
      <c r="J2255" s="557"/>
      <c r="K2255" s="558"/>
      <c r="L2255" s="558"/>
      <c r="M2255" s="558"/>
      <c r="N2255" s="559"/>
    </row>
    <row r="2256" spans="2:14" ht="12.95" customHeight="1" x14ac:dyDescent="0.2">
      <c r="B2256" s="74"/>
      <c r="C2256" s="75"/>
      <c r="D2256" s="75"/>
      <c r="E2256" s="76"/>
      <c r="F2256" s="88"/>
      <c r="G2256" s="77"/>
      <c r="H2256" s="75"/>
      <c r="I2256" s="78"/>
      <c r="J2256" s="557"/>
      <c r="K2256" s="558"/>
      <c r="L2256" s="558"/>
      <c r="M2256" s="558"/>
      <c r="N2256" s="559"/>
    </row>
    <row r="2257" spans="2:14" ht="12.95" customHeight="1" x14ac:dyDescent="0.2">
      <c r="B2257" s="74"/>
      <c r="C2257" s="75"/>
      <c r="D2257" s="75"/>
      <c r="E2257" s="76"/>
      <c r="F2257" s="88"/>
      <c r="G2257" s="77"/>
      <c r="H2257" s="75"/>
      <c r="I2257" s="78"/>
      <c r="J2257" s="557"/>
      <c r="K2257" s="558"/>
      <c r="L2257" s="558"/>
      <c r="M2257" s="558"/>
      <c r="N2257" s="559"/>
    </row>
    <row r="2258" spans="2:14" ht="12.95" customHeight="1" x14ac:dyDescent="0.2">
      <c r="B2258" s="74"/>
      <c r="C2258" s="75"/>
      <c r="D2258" s="75"/>
      <c r="E2258" s="76"/>
      <c r="F2258" s="88"/>
      <c r="G2258" s="77"/>
      <c r="H2258" s="75"/>
      <c r="I2258" s="78"/>
      <c r="J2258" s="557"/>
      <c r="K2258" s="558"/>
      <c r="L2258" s="558"/>
      <c r="M2258" s="558"/>
      <c r="N2258" s="559"/>
    </row>
    <row r="2259" spans="2:14" ht="12.95" customHeight="1" x14ac:dyDescent="0.2">
      <c r="B2259" s="74"/>
      <c r="C2259" s="75"/>
      <c r="D2259" s="75"/>
      <c r="E2259" s="76"/>
      <c r="F2259" s="88"/>
      <c r="G2259" s="77"/>
      <c r="H2259" s="75"/>
      <c r="I2259" s="78"/>
      <c r="J2259" s="557"/>
      <c r="K2259" s="558"/>
      <c r="L2259" s="558"/>
      <c r="M2259" s="558"/>
      <c r="N2259" s="559"/>
    </row>
    <row r="2260" spans="2:14" ht="12.95" customHeight="1" x14ac:dyDescent="0.2">
      <c r="B2260" s="74"/>
      <c r="C2260" s="75"/>
      <c r="D2260" s="75"/>
      <c r="E2260" s="76"/>
      <c r="F2260" s="88"/>
      <c r="G2260" s="77"/>
      <c r="H2260" s="75"/>
      <c r="I2260" s="78"/>
      <c r="J2260" s="557"/>
      <c r="K2260" s="558"/>
      <c r="L2260" s="558"/>
      <c r="M2260" s="558"/>
      <c r="N2260" s="559"/>
    </row>
    <row r="2261" spans="2:14" ht="12.95" customHeight="1" x14ac:dyDescent="0.2">
      <c r="B2261" s="74"/>
      <c r="C2261" s="75"/>
      <c r="D2261" s="75"/>
      <c r="E2261" s="76"/>
      <c r="F2261" s="88"/>
      <c r="G2261" s="77"/>
      <c r="H2261" s="75"/>
      <c r="I2261" s="78"/>
      <c r="J2261" s="557"/>
      <c r="K2261" s="558"/>
      <c r="L2261" s="558"/>
      <c r="M2261" s="558"/>
      <c r="N2261" s="559"/>
    </row>
    <row r="2262" spans="2:14" ht="12.95" customHeight="1" x14ac:dyDescent="0.2">
      <c r="B2262" s="74"/>
      <c r="C2262" s="75"/>
      <c r="D2262" s="75"/>
      <c r="E2262" s="76"/>
      <c r="F2262" s="88"/>
      <c r="G2262" s="77"/>
      <c r="H2262" s="75"/>
      <c r="I2262" s="78"/>
      <c r="J2262" s="557"/>
      <c r="K2262" s="558"/>
      <c r="L2262" s="558"/>
      <c r="M2262" s="558"/>
      <c r="N2262" s="559"/>
    </row>
    <row r="2263" spans="2:14" ht="12.95" customHeight="1" x14ac:dyDescent="0.2">
      <c r="B2263" s="74"/>
      <c r="C2263" s="75"/>
      <c r="D2263" s="75"/>
      <c r="E2263" s="76"/>
      <c r="F2263" s="88"/>
      <c r="G2263" s="77"/>
      <c r="H2263" s="75"/>
      <c r="I2263" s="78"/>
      <c r="J2263" s="557"/>
      <c r="K2263" s="558"/>
      <c r="L2263" s="558"/>
      <c r="M2263" s="558"/>
      <c r="N2263" s="559"/>
    </row>
    <row r="2264" spans="2:14" ht="12.95" customHeight="1" x14ac:dyDescent="0.2">
      <c r="B2264" s="74"/>
      <c r="C2264" s="75"/>
      <c r="D2264" s="75"/>
      <c r="E2264" s="76"/>
      <c r="F2264" s="88"/>
      <c r="G2264" s="77"/>
      <c r="H2264" s="75"/>
      <c r="I2264" s="78"/>
      <c r="J2264" s="557"/>
      <c r="K2264" s="558"/>
      <c r="L2264" s="558"/>
      <c r="M2264" s="558"/>
      <c r="N2264" s="559"/>
    </row>
    <row r="2265" spans="2:14" ht="12.95" customHeight="1" x14ac:dyDescent="0.2">
      <c r="B2265" s="74"/>
      <c r="C2265" s="75"/>
      <c r="D2265" s="75"/>
      <c r="E2265" s="76"/>
      <c r="F2265" s="88"/>
      <c r="G2265" s="77"/>
      <c r="H2265" s="75"/>
      <c r="I2265" s="78"/>
      <c r="J2265" s="557"/>
      <c r="K2265" s="558"/>
      <c r="L2265" s="558"/>
      <c r="M2265" s="558"/>
      <c r="N2265" s="559"/>
    </row>
    <row r="2266" spans="2:14" ht="12.95" customHeight="1" x14ac:dyDescent="0.2">
      <c r="B2266" s="74"/>
      <c r="C2266" s="75"/>
      <c r="D2266" s="75"/>
      <c r="E2266" s="76"/>
      <c r="F2266" s="88"/>
      <c r="G2266" s="77"/>
      <c r="H2266" s="75"/>
      <c r="I2266" s="78"/>
      <c r="J2266" s="557"/>
      <c r="K2266" s="558"/>
      <c r="L2266" s="558"/>
      <c r="M2266" s="558"/>
      <c r="N2266" s="559"/>
    </row>
    <row r="2267" spans="2:14" ht="12.95" customHeight="1" x14ac:dyDescent="0.2">
      <c r="B2267" s="74"/>
      <c r="C2267" s="75"/>
      <c r="D2267" s="75"/>
      <c r="E2267" s="76"/>
      <c r="F2267" s="88"/>
      <c r="G2267" s="77"/>
      <c r="H2267" s="75"/>
      <c r="I2267" s="78"/>
      <c r="J2267" s="557"/>
      <c r="K2267" s="558"/>
      <c r="L2267" s="558"/>
      <c r="M2267" s="558"/>
      <c r="N2267" s="559"/>
    </row>
    <row r="2268" spans="2:14" ht="12.95" customHeight="1" x14ac:dyDescent="0.2">
      <c r="B2268" s="74"/>
      <c r="C2268" s="75"/>
      <c r="D2268" s="75"/>
      <c r="E2268" s="76"/>
      <c r="F2268" s="88"/>
      <c r="G2268" s="77"/>
      <c r="H2268" s="75"/>
      <c r="I2268" s="78"/>
      <c r="J2268" s="557"/>
      <c r="K2268" s="558"/>
      <c r="L2268" s="558"/>
      <c r="M2268" s="558"/>
      <c r="N2268" s="559"/>
    </row>
    <row r="2269" spans="2:14" ht="12.95" customHeight="1" x14ac:dyDescent="0.2">
      <c r="B2269" s="74"/>
      <c r="C2269" s="75"/>
      <c r="D2269" s="75"/>
      <c r="E2269" s="76"/>
      <c r="F2269" s="88"/>
      <c r="G2269" s="77"/>
      <c r="H2269" s="75"/>
      <c r="I2269" s="78"/>
      <c r="J2269" s="557"/>
      <c r="K2269" s="558"/>
      <c r="L2269" s="558"/>
      <c r="M2269" s="558"/>
      <c r="N2269" s="559"/>
    </row>
    <row r="2270" spans="2:14" ht="12.95" customHeight="1" x14ac:dyDescent="0.2">
      <c r="B2270" s="74"/>
      <c r="C2270" s="75"/>
      <c r="D2270" s="75"/>
      <c r="E2270" s="76"/>
      <c r="F2270" s="88"/>
      <c r="G2270" s="77"/>
      <c r="H2270" s="75"/>
      <c r="I2270" s="78"/>
      <c r="J2270" s="557"/>
      <c r="K2270" s="558"/>
      <c r="L2270" s="558"/>
      <c r="M2270" s="558"/>
      <c r="N2270" s="559"/>
    </row>
    <row r="2271" spans="2:14" ht="12.95" customHeight="1" x14ac:dyDescent="0.2">
      <c r="B2271" s="74"/>
      <c r="C2271" s="75"/>
      <c r="D2271" s="75"/>
      <c r="E2271" s="76"/>
      <c r="F2271" s="88"/>
      <c r="G2271" s="77"/>
      <c r="H2271" s="75"/>
      <c r="I2271" s="78"/>
      <c r="J2271" s="557"/>
      <c r="K2271" s="558"/>
      <c r="L2271" s="558"/>
      <c r="M2271" s="558"/>
      <c r="N2271" s="559"/>
    </row>
    <row r="2272" spans="2:14" ht="12.95" customHeight="1" x14ac:dyDescent="0.2">
      <c r="B2272" s="74"/>
      <c r="C2272" s="75"/>
      <c r="D2272" s="75"/>
      <c r="E2272" s="76"/>
      <c r="F2272" s="88"/>
      <c r="G2272" s="77"/>
      <c r="H2272" s="75"/>
      <c r="I2272" s="78"/>
      <c r="J2272" s="557"/>
      <c r="K2272" s="558"/>
      <c r="L2272" s="558"/>
      <c r="M2272" s="558"/>
      <c r="N2272" s="559"/>
    </row>
    <row r="2273" spans="2:14" ht="12.95" customHeight="1" x14ac:dyDescent="0.2">
      <c r="B2273" s="74"/>
      <c r="C2273" s="75"/>
      <c r="D2273" s="75"/>
      <c r="E2273" s="76"/>
      <c r="F2273" s="88"/>
      <c r="G2273" s="77"/>
      <c r="H2273" s="75"/>
      <c r="I2273" s="78"/>
      <c r="J2273" s="557"/>
      <c r="K2273" s="558"/>
      <c r="L2273" s="558"/>
      <c r="M2273" s="558"/>
      <c r="N2273" s="559"/>
    </row>
    <row r="2274" spans="2:14" ht="12.95" customHeight="1" x14ac:dyDescent="0.2">
      <c r="B2274" s="74"/>
      <c r="C2274" s="75"/>
      <c r="D2274" s="75"/>
      <c r="E2274" s="76"/>
      <c r="F2274" s="88"/>
      <c r="G2274" s="77"/>
      <c r="H2274" s="75"/>
      <c r="I2274" s="78"/>
      <c r="J2274" s="557"/>
      <c r="K2274" s="558"/>
      <c r="L2274" s="558"/>
      <c r="M2274" s="558"/>
      <c r="N2274" s="559"/>
    </row>
    <row r="2275" spans="2:14" ht="12.95" customHeight="1" x14ac:dyDescent="0.2">
      <c r="B2275" s="74"/>
      <c r="C2275" s="75"/>
      <c r="D2275" s="75"/>
      <c r="E2275" s="76"/>
      <c r="F2275" s="88"/>
      <c r="G2275" s="77"/>
      <c r="H2275" s="75"/>
      <c r="I2275" s="78"/>
      <c r="J2275" s="557"/>
      <c r="K2275" s="558"/>
      <c r="L2275" s="558"/>
      <c r="M2275" s="558"/>
      <c r="N2275" s="559"/>
    </row>
    <row r="2276" spans="2:14" ht="12.95" customHeight="1" x14ac:dyDescent="0.2">
      <c r="B2276" s="74"/>
      <c r="C2276" s="75"/>
      <c r="D2276" s="75"/>
      <c r="E2276" s="76"/>
      <c r="F2276" s="88"/>
      <c r="G2276" s="77"/>
      <c r="H2276" s="75"/>
      <c r="I2276" s="78"/>
      <c r="J2276" s="557"/>
      <c r="K2276" s="558"/>
      <c r="L2276" s="558"/>
      <c r="M2276" s="558"/>
      <c r="N2276" s="559"/>
    </row>
    <row r="2277" spans="2:14" ht="12.95" customHeight="1" x14ac:dyDescent="0.2">
      <c r="B2277" s="74"/>
      <c r="C2277" s="75"/>
      <c r="D2277" s="75"/>
      <c r="E2277" s="76"/>
      <c r="F2277" s="88"/>
      <c r="G2277" s="77"/>
      <c r="H2277" s="75"/>
      <c r="I2277" s="78"/>
      <c r="J2277" s="557"/>
      <c r="K2277" s="558"/>
      <c r="L2277" s="558"/>
      <c r="M2277" s="558"/>
      <c r="N2277" s="559"/>
    </row>
    <row r="2278" spans="2:14" ht="12.95" customHeight="1" x14ac:dyDescent="0.2">
      <c r="B2278" s="74"/>
      <c r="C2278" s="75"/>
      <c r="D2278" s="75"/>
      <c r="E2278" s="76"/>
      <c r="F2278" s="88"/>
      <c r="G2278" s="77"/>
      <c r="H2278" s="75"/>
      <c r="I2278" s="78"/>
      <c r="J2278" s="557"/>
      <c r="K2278" s="558"/>
      <c r="L2278" s="558"/>
      <c r="M2278" s="558"/>
      <c r="N2278" s="559"/>
    </row>
    <row r="2279" spans="2:14" ht="12.95" customHeight="1" x14ac:dyDescent="0.2">
      <c r="B2279" s="74"/>
      <c r="C2279" s="75"/>
      <c r="D2279" s="75"/>
      <c r="E2279" s="76"/>
      <c r="F2279" s="88"/>
      <c r="G2279" s="77"/>
      <c r="H2279" s="75"/>
      <c r="I2279" s="78"/>
      <c r="J2279" s="557"/>
      <c r="K2279" s="558"/>
      <c r="L2279" s="558"/>
      <c r="M2279" s="558"/>
      <c r="N2279" s="559"/>
    </row>
    <row r="2280" spans="2:14" ht="12.95" customHeight="1" x14ac:dyDescent="0.2">
      <c r="B2280" s="74"/>
      <c r="C2280" s="75"/>
      <c r="D2280" s="75"/>
      <c r="E2280" s="76"/>
      <c r="F2280" s="88"/>
      <c r="G2280" s="77"/>
      <c r="H2280" s="75"/>
      <c r="I2280" s="78"/>
      <c r="J2280" s="557"/>
      <c r="K2280" s="558"/>
      <c r="L2280" s="558"/>
      <c r="M2280" s="558"/>
      <c r="N2280" s="559"/>
    </row>
    <row r="2281" spans="2:14" ht="12.95" customHeight="1" x14ac:dyDescent="0.2">
      <c r="B2281" s="74"/>
      <c r="C2281" s="75"/>
      <c r="D2281" s="75"/>
      <c r="E2281" s="76"/>
      <c r="F2281" s="88"/>
      <c r="G2281" s="77"/>
      <c r="H2281" s="75"/>
      <c r="I2281" s="78"/>
      <c r="J2281" s="557"/>
      <c r="K2281" s="558"/>
      <c r="L2281" s="558"/>
      <c r="M2281" s="558"/>
      <c r="N2281" s="559"/>
    </row>
    <row r="2282" spans="2:14" ht="12.95" customHeight="1" x14ac:dyDescent="0.2">
      <c r="B2282" s="74"/>
      <c r="C2282" s="75"/>
      <c r="D2282" s="75"/>
      <c r="E2282" s="76"/>
      <c r="F2282" s="88"/>
      <c r="G2282" s="77"/>
      <c r="H2282" s="75"/>
      <c r="I2282" s="78"/>
      <c r="J2282" s="557"/>
      <c r="K2282" s="558"/>
      <c r="L2282" s="558"/>
      <c r="M2282" s="558"/>
      <c r="N2282" s="559"/>
    </row>
    <row r="2283" spans="2:14" ht="12.95" customHeight="1" x14ac:dyDescent="0.2">
      <c r="B2283" s="74"/>
      <c r="C2283" s="75"/>
      <c r="D2283" s="75"/>
      <c r="E2283" s="76"/>
      <c r="F2283" s="88"/>
      <c r="G2283" s="77"/>
      <c r="H2283" s="75"/>
      <c r="I2283" s="78"/>
      <c r="J2283" s="557"/>
      <c r="K2283" s="558"/>
      <c r="L2283" s="558"/>
      <c r="M2283" s="558"/>
      <c r="N2283" s="559"/>
    </row>
    <row r="2284" spans="2:14" ht="12.95" customHeight="1" x14ac:dyDescent="0.2">
      <c r="B2284" s="74"/>
      <c r="C2284" s="75"/>
      <c r="D2284" s="75"/>
      <c r="E2284" s="76"/>
      <c r="F2284" s="88"/>
      <c r="G2284" s="77"/>
      <c r="H2284" s="75"/>
      <c r="I2284" s="78"/>
      <c r="J2284" s="557"/>
      <c r="K2284" s="558"/>
      <c r="L2284" s="558"/>
      <c r="M2284" s="558"/>
      <c r="N2284" s="559"/>
    </row>
    <row r="2285" spans="2:14" ht="12.95" customHeight="1" x14ac:dyDescent="0.2">
      <c r="B2285" s="74"/>
      <c r="C2285" s="75"/>
      <c r="D2285" s="75"/>
      <c r="E2285" s="76"/>
      <c r="F2285" s="88"/>
      <c r="G2285" s="77"/>
      <c r="H2285" s="75"/>
      <c r="I2285" s="78"/>
      <c r="J2285" s="557"/>
      <c r="K2285" s="558"/>
      <c r="L2285" s="558"/>
      <c r="M2285" s="558"/>
      <c r="N2285" s="559"/>
    </row>
    <row r="2286" spans="2:14" ht="12.95" customHeight="1" x14ac:dyDescent="0.2">
      <c r="B2286" s="74"/>
      <c r="C2286" s="75"/>
      <c r="D2286" s="75"/>
      <c r="E2286" s="76"/>
      <c r="F2286" s="88"/>
      <c r="G2286" s="77"/>
      <c r="H2286" s="75"/>
      <c r="I2286" s="78"/>
      <c r="J2286" s="557"/>
      <c r="K2286" s="558"/>
      <c r="L2286" s="558"/>
      <c r="M2286" s="558"/>
      <c r="N2286" s="559"/>
    </row>
    <row r="2287" spans="2:14" ht="12.95" customHeight="1" x14ac:dyDescent="0.2">
      <c r="B2287" s="74"/>
      <c r="C2287" s="75"/>
      <c r="D2287" s="75"/>
      <c r="E2287" s="76"/>
      <c r="F2287" s="88"/>
      <c r="G2287" s="77"/>
      <c r="H2287" s="75"/>
      <c r="I2287" s="78"/>
      <c r="J2287" s="557"/>
      <c r="K2287" s="558"/>
      <c r="L2287" s="558"/>
      <c r="M2287" s="558"/>
      <c r="N2287" s="559"/>
    </row>
    <row r="2288" spans="2:14" ht="12.95" customHeight="1" x14ac:dyDescent="0.2">
      <c r="B2288" s="74"/>
      <c r="C2288" s="75"/>
      <c r="D2288" s="75"/>
      <c r="E2288" s="76"/>
      <c r="F2288" s="88"/>
      <c r="G2288" s="77"/>
      <c r="H2288" s="75"/>
      <c r="I2288" s="78"/>
      <c r="J2288" s="557"/>
      <c r="K2288" s="558"/>
      <c r="L2288" s="558"/>
      <c r="M2288" s="558"/>
      <c r="N2288" s="559"/>
    </row>
    <row r="2289" spans="2:14" ht="12.95" customHeight="1" x14ac:dyDescent="0.2">
      <c r="B2289" s="74"/>
      <c r="C2289" s="75"/>
      <c r="D2289" s="75"/>
      <c r="E2289" s="76"/>
      <c r="F2289" s="88"/>
      <c r="G2289" s="77"/>
      <c r="H2289" s="75"/>
      <c r="I2289" s="78"/>
      <c r="J2289" s="557"/>
      <c r="K2289" s="558"/>
      <c r="L2289" s="558"/>
      <c r="M2289" s="558"/>
      <c r="N2289" s="559"/>
    </row>
    <row r="2290" spans="2:14" ht="12.95" customHeight="1" x14ac:dyDescent="0.2">
      <c r="B2290" s="74"/>
      <c r="C2290" s="75"/>
      <c r="D2290" s="75"/>
      <c r="E2290" s="76"/>
      <c r="F2290" s="88"/>
      <c r="G2290" s="77"/>
      <c r="H2290" s="75"/>
      <c r="I2290" s="78"/>
      <c r="J2290" s="557"/>
      <c r="K2290" s="558"/>
      <c r="L2290" s="558"/>
      <c r="M2290" s="558"/>
      <c r="N2290" s="559"/>
    </row>
    <row r="2291" spans="2:14" ht="12.95" customHeight="1" x14ac:dyDescent="0.2">
      <c r="B2291" s="74"/>
      <c r="C2291" s="75"/>
      <c r="D2291" s="75"/>
      <c r="E2291" s="76"/>
      <c r="F2291" s="88"/>
      <c r="G2291" s="77"/>
      <c r="H2291" s="75"/>
      <c r="I2291" s="78"/>
      <c r="J2291" s="557"/>
      <c r="K2291" s="558"/>
      <c r="L2291" s="558"/>
      <c r="M2291" s="558"/>
      <c r="N2291" s="559"/>
    </row>
    <row r="2292" spans="2:14" ht="12.95" customHeight="1" x14ac:dyDescent="0.2">
      <c r="B2292" s="74"/>
      <c r="C2292" s="75"/>
      <c r="D2292" s="75"/>
      <c r="E2292" s="76"/>
      <c r="F2292" s="88"/>
      <c r="G2292" s="77"/>
      <c r="H2292" s="75"/>
      <c r="I2292" s="78"/>
      <c r="J2292" s="557"/>
      <c r="K2292" s="558"/>
      <c r="L2292" s="558"/>
      <c r="M2292" s="558"/>
      <c r="N2292" s="559"/>
    </row>
    <row r="2293" spans="2:14" ht="12.95" customHeight="1" x14ac:dyDescent="0.2">
      <c r="B2293" s="74"/>
      <c r="C2293" s="75"/>
      <c r="D2293" s="75"/>
      <c r="E2293" s="76"/>
      <c r="F2293" s="88"/>
      <c r="G2293" s="77"/>
      <c r="H2293" s="75"/>
      <c r="I2293" s="78"/>
      <c r="J2293" s="557"/>
      <c r="K2293" s="558"/>
      <c r="L2293" s="558"/>
      <c r="M2293" s="558"/>
      <c r="N2293" s="559"/>
    </row>
    <row r="2294" spans="2:14" ht="12.95" customHeight="1" x14ac:dyDescent="0.2">
      <c r="B2294" s="74"/>
      <c r="C2294" s="75"/>
      <c r="D2294" s="75"/>
      <c r="E2294" s="76"/>
      <c r="F2294" s="88"/>
      <c r="G2294" s="77"/>
      <c r="H2294" s="75"/>
      <c r="I2294" s="78"/>
      <c r="J2294" s="557"/>
      <c r="K2294" s="558"/>
      <c r="L2294" s="558"/>
      <c r="M2294" s="558"/>
      <c r="N2294" s="559"/>
    </row>
    <row r="2295" spans="2:14" ht="12.95" customHeight="1" x14ac:dyDescent="0.2">
      <c r="B2295" s="74"/>
      <c r="C2295" s="75"/>
      <c r="D2295" s="75"/>
      <c r="E2295" s="76"/>
      <c r="F2295" s="88"/>
      <c r="G2295" s="77"/>
      <c r="H2295" s="75"/>
      <c r="I2295" s="78"/>
      <c r="J2295" s="557"/>
      <c r="K2295" s="558"/>
      <c r="L2295" s="558"/>
      <c r="M2295" s="558"/>
      <c r="N2295" s="559"/>
    </row>
    <row r="2296" spans="2:14" ht="12.95" customHeight="1" x14ac:dyDescent="0.2">
      <c r="B2296" s="74"/>
      <c r="C2296" s="75"/>
      <c r="D2296" s="75"/>
      <c r="E2296" s="76"/>
      <c r="F2296" s="88"/>
      <c r="G2296" s="77"/>
      <c r="H2296" s="75"/>
      <c r="I2296" s="78"/>
      <c r="J2296" s="557"/>
      <c r="K2296" s="558"/>
      <c r="L2296" s="558"/>
      <c r="M2296" s="558"/>
      <c r="N2296" s="559"/>
    </row>
    <row r="2297" spans="2:14" ht="12.95" customHeight="1" x14ac:dyDescent="0.2">
      <c r="B2297" s="74"/>
      <c r="C2297" s="75"/>
      <c r="D2297" s="75"/>
      <c r="E2297" s="76"/>
      <c r="F2297" s="88"/>
      <c r="G2297" s="77"/>
      <c r="H2297" s="75"/>
      <c r="I2297" s="78"/>
      <c r="J2297" s="557"/>
      <c r="K2297" s="558"/>
      <c r="L2297" s="558"/>
      <c r="M2297" s="558"/>
      <c r="N2297" s="559"/>
    </row>
    <row r="2298" spans="2:14" ht="12.95" customHeight="1" x14ac:dyDescent="0.2">
      <c r="B2298" s="74"/>
      <c r="C2298" s="75"/>
      <c r="D2298" s="75"/>
      <c r="E2298" s="76"/>
      <c r="F2298" s="88"/>
      <c r="G2298" s="77"/>
      <c r="H2298" s="75"/>
      <c r="I2298" s="78"/>
      <c r="J2298" s="557"/>
      <c r="K2298" s="558"/>
      <c r="L2298" s="558"/>
      <c r="M2298" s="558"/>
      <c r="N2298" s="559"/>
    </row>
    <row r="2299" spans="2:14" ht="12.95" customHeight="1" x14ac:dyDescent="0.2">
      <c r="B2299" s="74"/>
      <c r="C2299" s="75"/>
      <c r="D2299" s="75"/>
      <c r="E2299" s="76"/>
      <c r="F2299" s="88"/>
      <c r="G2299" s="77"/>
      <c r="H2299" s="75"/>
      <c r="I2299" s="78"/>
      <c r="J2299" s="557"/>
      <c r="K2299" s="558"/>
      <c r="L2299" s="558"/>
      <c r="M2299" s="558"/>
      <c r="N2299" s="559"/>
    </row>
    <row r="2300" spans="2:14" ht="12.95" customHeight="1" x14ac:dyDescent="0.2">
      <c r="B2300" s="74"/>
      <c r="C2300" s="75"/>
      <c r="D2300" s="75"/>
      <c r="E2300" s="76"/>
      <c r="F2300" s="88"/>
      <c r="G2300" s="77"/>
      <c r="H2300" s="75"/>
      <c r="I2300" s="78"/>
      <c r="J2300" s="557"/>
      <c r="K2300" s="558"/>
      <c r="L2300" s="558"/>
      <c r="M2300" s="558"/>
      <c r="N2300" s="559"/>
    </row>
    <row r="2301" spans="2:14" ht="12.95" customHeight="1" x14ac:dyDescent="0.2">
      <c r="B2301" s="74"/>
      <c r="C2301" s="75"/>
      <c r="D2301" s="75"/>
      <c r="E2301" s="76"/>
      <c r="F2301" s="88"/>
      <c r="G2301" s="77"/>
      <c r="H2301" s="75"/>
      <c r="I2301" s="78"/>
      <c r="J2301" s="557"/>
      <c r="K2301" s="558"/>
      <c r="L2301" s="558"/>
      <c r="M2301" s="558"/>
      <c r="N2301" s="559"/>
    </row>
    <row r="2302" spans="2:14" ht="12.95" customHeight="1" x14ac:dyDescent="0.2">
      <c r="B2302" s="74"/>
      <c r="C2302" s="75"/>
      <c r="D2302" s="75"/>
      <c r="E2302" s="76"/>
      <c r="F2302" s="88"/>
      <c r="G2302" s="77"/>
      <c r="H2302" s="75"/>
      <c r="I2302" s="78"/>
      <c r="J2302" s="557"/>
      <c r="K2302" s="558"/>
      <c r="L2302" s="558"/>
      <c r="M2302" s="558"/>
      <c r="N2302" s="559"/>
    </row>
  </sheetData>
  <sheetProtection selectLockedCells="1" autoFilter="0"/>
  <autoFilter ref="A6:N1389" xr:uid="{00000000-0001-0000-0100-000000000000}">
    <filterColumn colId="3">
      <filters>
        <filter val="5155-00-0000-IG-CI-RI-xxx"/>
        <filter val="5155-00-0000-IG-EL-RI-XXX"/>
        <filter val="5155-00-0000-IG-EM-RI-001"/>
        <filter val="5155-00-0000-IG-EM-RI-002"/>
        <filter val="5155-00-0000-IG-EM-RI-003"/>
        <filter val="5155-00-0000-IG-EM-RI-004"/>
        <filter val="5155-00-0000-IG-EM-RI-005"/>
        <filter val="5155-00-0000-IG-EM-RI-006"/>
        <filter val="5155-00-0000-IG-EM-RI-007"/>
        <filter val="5155-00-0000-IG-EM-RI-008"/>
        <filter val="5155-00-0000-IG-EM-RI-009"/>
        <filter val="5155-00-0000-IG-EM-RI-010"/>
        <filter val="5155-00-0000-IG-EM-RI-011"/>
        <filter val="5155-00-0000-IG-EM-RI-012"/>
        <filter val="5155-00-0000-IG-EM-RI-013"/>
        <filter val="5155-00-0000-IG-EM-RI-014"/>
        <filter val="5155-00-0000-IG-ES-RI-xxx"/>
        <filter val="5155-00-0000-IG-IN-RI-XXX"/>
        <filter val="5155-00-0000-IG-PI-RI-700"/>
        <filter val="5155-00-0000-IG-PI-RI-701"/>
        <filter val="5155-00-0000-IG-PI-RI-702"/>
        <filter val="5155-00-0000-IG-PI-RI-703"/>
        <filter val="5155-00-0000-IG-PI-RI-704"/>
        <filter val="5155-00-0000-IG-SD-RI-001"/>
        <filter val="5155-00-0000-IG-SD-RI-002"/>
        <filter val="5155-00-0000-IG-SD-RI-003"/>
        <filter val="5155-00-0600-IG-EM-RI-001"/>
        <filter val="5155-00-0800-IG-EM-RI-001"/>
        <filter val="5155-00-0800-IG-EM-RI-002"/>
        <filter val="5155-00-1500-IG-EM-RI-001"/>
        <filter val="5155-00-1500-IG-EM-RI-002"/>
        <filter val="5155-00-1500-IG-EM-RI-003"/>
        <filter val="5155-00-1500-IG-EM-RI-004"/>
        <filter val="5155-00-1600-IG-EM-RI-001"/>
        <filter val="5155-00-1700-IG-EM-RI-001"/>
        <filter val="5155-00-1800-IG-EM-RI-001"/>
        <filter val="5155-00-2000-IG-EL-RI-XXX"/>
        <filter val="5155-00-2000-IG-IN-RI-XXX"/>
        <filter val="5155-00-2100-IG-EM-RI-001"/>
        <filter val="5155-00-2300-IG-EL-RI-XXX"/>
      </filters>
    </filterColumn>
    <filterColumn colId="9" showButton="0"/>
    <filterColumn colId="10" showButton="0"/>
    <filterColumn colId="11" showButton="0"/>
    <filterColumn colId="12" showButton="0"/>
  </autoFilter>
  <mergeCells count="2288">
    <mergeCell ref="H6:H7"/>
    <mergeCell ref="I6:I7"/>
    <mergeCell ref="J6:N7"/>
    <mergeCell ref="J8:N8"/>
    <mergeCell ref="J9:N9"/>
    <mergeCell ref="J10:N10"/>
    <mergeCell ref="B6:B7"/>
    <mergeCell ref="C6:C7"/>
    <mergeCell ref="D6:D7"/>
    <mergeCell ref="E6:E7"/>
    <mergeCell ref="F6:F7"/>
    <mergeCell ref="G6:G7"/>
    <mergeCell ref="A1:C2"/>
    <mergeCell ref="G1:N1"/>
    <mergeCell ref="E2:F2"/>
    <mergeCell ref="G2:O2"/>
    <mergeCell ref="A3:C4"/>
    <mergeCell ref="E3:F3"/>
    <mergeCell ref="H4:N4"/>
    <mergeCell ref="J26:N26"/>
    <mergeCell ref="J27:N27"/>
    <mergeCell ref="J28:N28"/>
    <mergeCell ref="J29:N29"/>
    <mergeCell ref="J30:N30"/>
    <mergeCell ref="J31:N31"/>
    <mergeCell ref="J20:N20"/>
    <mergeCell ref="J21:N21"/>
    <mergeCell ref="J22:N22"/>
    <mergeCell ref="J23:N23"/>
    <mergeCell ref="J24:N24"/>
    <mergeCell ref="J25:N25"/>
    <mergeCell ref="J14:N14"/>
    <mergeCell ref="J15:N15"/>
    <mergeCell ref="J16:N16"/>
    <mergeCell ref="J17:N17"/>
    <mergeCell ref="J18:N18"/>
    <mergeCell ref="J19:N19"/>
    <mergeCell ref="J44:N44"/>
    <mergeCell ref="J45:N45"/>
    <mergeCell ref="J46:N46"/>
    <mergeCell ref="J47:N47"/>
    <mergeCell ref="J48:N48"/>
    <mergeCell ref="J49:N49"/>
    <mergeCell ref="J38:N38"/>
    <mergeCell ref="J39:N39"/>
    <mergeCell ref="J40:N40"/>
    <mergeCell ref="J41:N41"/>
    <mergeCell ref="J42:N42"/>
    <mergeCell ref="J43:N43"/>
    <mergeCell ref="J32:N32"/>
    <mergeCell ref="J33:N33"/>
    <mergeCell ref="J34:N34"/>
    <mergeCell ref="J35:N35"/>
    <mergeCell ref="J36:N36"/>
    <mergeCell ref="J37:N37"/>
    <mergeCell ref="J62:N62"/>
    <mergeCell ref="J63:N63"/>
    <mergeCell ref="J64:N64"/>
    <mergeCell ref="J65:N65"/>
    <mergeCell ref="J66:N66"/>
    <mergeCell ref="J67:N67"/>
    <mergeCell ref="J56:N56"/>
    <mergeCell ref="J57:N57"/>
    <mergeCell ref="J58:N58"/>
    <mergeCell ref="J59:N59"/>
    <mergeCell ref="J60:N60"/>
    <mergeCell ref="J61:N61"/>
    <mergeCell ref="J50:N50"/>
    <mergeCell ref="J51:N51"/>
    <mergeCell ref="J52:N52"/>
    <mergeCell ref="J53:N53"/>
    <mergeCell ref="J54:N54"/>
    <mergeCell ref="J55:N55"/>
    <mergeCell ref="J80:N80"/>
    <mergeCell ref="J81:N81"/>
    <mergeCell ref="J82:N82"/>
    <mergeCell ref="J83:N83"/>
    <mergeCell ref="J84:N84"/>
    <mergeCell ref="J85:N85"/>
    <mergeCell ref="J74:N74"/>
    <mergeCell ref="J75:N75"/>
    <mergeCell ref="J76:N76"/>
    <mergeCell ref="J77:N77"/>
    <mergeCell ref="J78:N78"/>
    <mergeCell ref="J79:N79"/>
    <mergeCell ref="J68:N68"/>
    <mergeCell ref="J69:N69"/>
    <mergeCell ref="J70:N70"/>
    <mergeCell ref="J71:N71"/>
    <mergeCell ref="J72:N72"/>
    <mergeCell ref="J73:N73"/>
    <mergeCell ref="J98:N98"/>
    <mergeCell ref="J99:N99"/>
    <mergeCell ref="J100:N100"/>
    <mergeCell ref="J101:N101"/>
    <mergeCell ref="J102:N102"/>
    <mergeCell ref="J103:N103"/>
    <mergeCell ref="J92:N92"/>
    <mergeCell ref="J93:N93"/>
    <mergeCell ref="J94:N94"/>
    <mergeCell ref="J95:N95"/>
    <mergeCell ref="J96:N96"/>
    <mergeCell ref="J97:N97"/>
    <mergeCell ref="J86:N86"/>
    <mergeCell ref="J87:N87"/>
    <mergeCell ref="J88:N88"/>
    <mergeCell ref="J89:N89"/>
    <mergeCell ref="J90:N90"/>
    <mergeCell ref="J91:N91"/>
    <mergeCell ref="J116:N116"/>
    <mergeCell ref="J117:N117"/>
    <mergeCell ref="J118:N118"/>
    <mergeCell ref="J119:N119"/>
    <mergeCell ref="J120:N120"/>
    <mergeCell ref="J121:N121"/>
    <mergeCell ref="J110:N110"/>
    <mergeCell ref="J111:N111"/>
    <mergeCell ref="J112:N112"/>
    <mergeCell ref="J113:N113"/>
    <mergeCell ref="J114:N114"/>
    <mergeCell ref="J115:N115"/>
    <mergeCell ref="J104:N104"/>
    <mergeCell ref="J105:N105"/>
    <mergeCell ref="J106:N106"/>
    <mergeCell ref="J107:N107"/>
    <mergeCell ref="J108:N108"/>
    <mergeCell ref="J109:N109"/>
    <mergeCell ref="J134:N134"/>
    <mergeCell ref="J135:N135"/>
    <mergeCell ref="J136:N136"/>
    <mergeCell ref="J137:N137"/>
    <mergeCell ref="J138:N138"/>
    <mergeCell ref="J139:N139"/>
    <mergeCell ref="J128:N128"/>
    <mergeCell ref="J129:N129"/>
    <mergeCell ref="J130:N130"/>
    <mergeCell ref="J131:N131"/>
    <mergeCell ref="J132:N132"/>
    <mergeCell ref="J133:N133"/>
    <mergeCell ref="J122:N122"/>
    <mergeCell ref="J123:N123"/>
    <mergeCell ref="J124:N124"/>
    <mergeCell ref="J125:N125"/>
    <mergeCell ref="J126:N126"/>
    <mergeCell ref="J127:N127"/>
    <mergeCell ref="J152:N152"/>
    <mergeCell ref="J153:N153"/>
    <mergeCell ref="J154:N154"/>
    <mergeCell ref="J155:N155"/>
    <mergeCell ref="J156:N156"/>
    <mergeCell ref="J157:N157"/>
    <mergeCell ref="J146:N146"/>
    <mergeCell ref="J147:N147"/>
    <mergeCell ref="J148:N148"/>
    <mergeCell ref="J149:N149"/>
    <mergeCell ref="J150:N150"/>
    <mergeCell ref="J151:N151"/>
    <mergeCell ref="J140:N140"/>
    <mergeCell ref="J141:N141"/>
    <mergeCell ref="J142:N142"/>
    <mergeCell ref="J143:N143"/>
    <mergeCell ref="J144:N144"/>
    <mergeCell ref="J145:N145"/>
    <mergeCell ref="J170:N170"/>
    <mergeCell ref="J171:N171"/>
    <mergeCell ref="J172:N172"/>
    <mergeCell ref="J173:N173"/>
    <mergeCell ref="J174:N174"/>
    <mergeCell ref="J175:N175"/>
    <mergeCell ref="J164:N164"/>
    <mergeCell ref="J165:N165"/>
    <mergeCell ref="J166:N166"/>
    <mergeCell ref="J167:N167"/>
    <mergeCell ref="J168:N168"/>
    <mergeCell ref="J169:N169"/>
    <mergeCell ref="J158:N158"/>
    <mergeCell ref="J159:N159"/>
    <mergeCell ref="J160:N160"/>
    <mergeCell ref="J161:N161"/>
    <mergeCell ref="J162:N162"/>
    <mergeCell ref="J163:N163"/>
    <mergeCell ref="J188:N188"/>
    <mergeCell ref="J189:N189"/>
    <mergeCell ref="J190:N190"/>
    <mergeCell ref="J191:N191"/>
    <mergeCell ref="J192:N192"/>
    <mergeCell ref="J193:N193"/>
    <mergeCell ref="J182:N182"/>
    <mergeCell ref="J183:N183"/>
    <mergeCell ref="J184:N184"/>
    <mergeCell ref="J185:N185"/>
    <mergeCell ref="J186:N186"/>
    <mergeCell ref="J187:N187"/>
    <mergeCell ref="J176:N176"/>
    <mergeCell ref="J177:N177"/>
    <mergeCell ref="J178:N178"/>
    <mergeCell ref="J179:N179"/>
    <mergeCell ref="J180:N180"/>
    <mergeCell ref="J181:N181"/>
    <mergeCell ref="J206:N206"/>
    <mergeCell ref="J207:N207"/>
    <mergeCell ref="J208:N208"/>
    <mergeCell ref="J209:N209"/>
    <mergeCell ref="J210:N210"/>
    <mergeCell ref="J211:N211"/>
    <mergeCell ref="J200:N200"/>
    <mergeCell ref="J201:N201"/>
    <mergeCell ref="J202:N202"/>
    <mergeCell ref="J203:N203"/>
    <mergeCell ref="J204:N204"/>
    <mergeCell ref="J205:N205"/>
    <mergeCell ref="J194:N194"/>
    <mergeCell ref="J195:N195"/>
    <mergeCell ref="J196:N196"/>
    <mergeCell ref="J197:N197"/>
    <mergeCell ref="J198:N198"/>
    <mergeCell ref="J199:N199"/>
    <mergeCell ref="J224:N224"/>
    <mergeCell ref="J225:N225"/>
    <mergeCell ref="J226:N226"/>
    <mergeCell ref="J227:N227"/>
    <mergeCell ref="J228:N228"/>
    <mergeCell ref="J229:N229"/>
    <mergeCell ref="J218:N218"/>
    <mergeCell ref="J219:N219"/>
    <mergeCell ref="J220:N220"/>
    <mergeCell ref="J221:N221"/>
    <mergeCell ref="J222:N222"/>
    <mergeCell ref="J223:N223"/>
    <mergeCell ref="J212:N212"/>
    <mergeCell ref="J213:N213"/>
    <mergeCell ref="J214:N214"/>
    <mergeCell ref="J215:N215"/>
    <mergeCell ref="J216:N216"/>
    <mergeCell ref="J217:N217"/>
    <mergeCell ref="J242:N242"/>
    <mergeCell ref="J243:N243"/>
    <mergeCell ref="J244:N244"/>
    <mergeCell ref="J245:N245"/>
    <mergeCell ref="J246:N246"/>
    <mergeCell ref="J247:N247"/>
    <mergeCell ref="J236:N236"/>
    <mergeCell ref="J237:N237"/>
    <mergeCell ref="J238:N238"/>
    <mergeCell ref="J239:N239"/>
    <mergeCell ref="J240:N240"/>
    <mergeCell ref="J241:N241"/>
    <mergeCell ref="J230:N230"/>
    <mergeCell ref="J231:N231"/>
    <mergeCell ref="J232:N232"/>
    <mergeCell ref="J233:N233"/>
    <mergeCell ref="J234:N234"/>
    <mergeCell ref="J235:N235"/>
    <mergeCell ref="J260:N260"/>
    <mergeCell ref="J261:N261"/>
    <mergeCell ref="J262:N262"/>
    <mergeCell ref="J263:N263"/>
    <mergeCell ref="J264:N264"/>
    <mergeCell ref="J265:N265"/>
    <mergeCell ref="J254:N254"/>
    <mergeCell ref="J255:N255"/>
    <mergeCell ref="J256:N256"/>
    <mergeCell ref="J257:N257"/>
    <mergeCell ref="J258:N258"/>
    <mergeCell ref="J259:N259"/>
    <mergeCell ref="J248:N248"/>
    <mergeCell ref="J249:N249"/>
    <mergeCell ref="J250:N250"/>
    <mergeCell ref="J251:N251"/>
    <mergeCell ref="J252:N252"/>
    <mergeCell ref="J253:N253"/>
    <mergeCell ref="J278:N278"/>
    <mergeCell ref="J279:N279"/>
    <mergeCell ref="J280:N280"/>
    <mergeCell ref="J281:N281"/>
    <mergeCell ref="J282:N282"/>
    <mergeCell ref="J283:N283"/>
    <mergeCell ref="J272:N272"/>
    <mergeCell ref="J273:N273"/>
    <mergeCell ref="J274:N274"/>
    <mergeCell ref="J275:N275"/>
    <mergeCell ref="J276:N276"/>
    <mergeCell ref="J277:N277"/>
    <mergeCell ref="J266:N266"/>
    <mergeCell ref="J267:N267"/>
    <mergeCell ref="J268:N268"/>
    <mergeCell ref="J269:N269"/>
    <mergeCell ref="J270:N270"/>
    <mergeCell ref="J271:N271"/>
    <mergeCell ref="J296:N296"/>
    <mergeCell ref="J297:N297"/>
    <mergeCell ref="J298:N298"/>
    <mergeCell ref="J299:N299"/>
    <mergeCell ref="J300:N300"/>
    <mergeCell ref="J301:N301"/>
    <mergeCell ref="J290:N290"/>
    <mergeCell ref="J291:N291"/>
    <mergeCell ref="J292:N292"/>
    <mergeCell ref="J293:N293"/>
    <mergeCell ref="J294:N294"/>
    <mergeCell ref="J295:N295"/>
    <mergeCell ref="J284:N284"/>
    <mergeCell ref="J285:N285"/>
    <mergeCell ref="J286:N286"/>
    <mergeCell ref="J287:N287"/>
    <mergeCell ref="J288:N288"/>
    <mergeCell ref="J289:N289"/>
    <mergeCell ref="J314:N314"/>
    <mergeCell ref="J315:N315"/>
    <mergeCell ref="J316:N316"/>
    <mergeCell ref="J317:N317"/>
    <mergeCell ref="J318:N318"/>
    <mergeCell ref="J319:N319"/>
    <mergeCell ref="J308:N308"/>
    <mergeCell ref="J309:N309"/>
    <mergeCell ref="J310:N310"/>
    <mergeCell ref="J311:N311"/>
    <mergeCell ref="J312:N312"/>
    <mergeCell ref="J313:N313"/>
    <mergeCell ref="J302:N302"/>
    <mergeCell ref="J303:N303"/>
    <mergeCell ref="J304:N304"/>
    <mergeCell ref="J305:N305"/>
    <mergeCell ref="J306:N306"/>
    <mergeCell ref="J307:N307"/>
    <mergeCell ref="J332:N332"/>
    <mergeCell ref="J333:N333"/>
    <mergeCell ref="J334:N334"/>
    <mergeCell ref="J335:N335"/>
    <mergeCell ref="J336:N336"/>
    <mergeCell ref="J337:N337"/>
    <mergeCell ref="J326:N326"/>
    <mergeCell ref="J327:N327"/>
    <mergeCell ref="J328:N328"/>
    <mergeCell ref="J329:N329"/>
    <mergeCell ref="J330:N330"/>
    <mergeCell ref="J331:N331"/>
    <mergeCell ref="J320:N320"/>
    <mergeCell ref="J321:N321"/>
    <mergeCell ref="J322:N322"/>
    <mergeCell ref="J323:N323"/>
    <mergeCell ref="J324:N324"/>
    <mergeCell ref="J325:N325"/>
    <mergeCell ref="J350:N350"/>
    <mergeCell ref="J351:N351"/>
    <mergeCell ref="J352:N352"/>
    <mergeCell ref="J353:N353"/>
    <mergeCell ref="J354:N354"/>
    <mergeCell ref="J355:N355"/>
    <mergeCell ref="J344:N344"/>
    <mergeCell ref="J345:N345"/>
    <mergeCell ref="J346:N346"/>
    <mergeCell ref="J347:N347"/>
    <mergeCell ref="J348:N348"/>
    <mergeCell ref="J349:N349"/>
    <mergeCell ref="J338:N338"/>
    <mergeCell ref="J339:N339"/>
    <mergeCell ref="J340:N340"/>
    <mergeCell ref="J341:N341"/>
    <mergeCell ref="J342:N342"/>
    <mergeCell ref="J343:N343"/>
    <mergeCell ref="J368:N368"/>
    <mergeCell ref="J369:N369"/>
    <mergeCell ref="J370:N370"/>
    <mergeCell ref="J371:N371"/>
    <mergeCell ref="J372:N372"/>
    <mergeCell ref="J373:N373"/>
    <mergeCell ref="J362:N362"/>
    <mergeCell ref="J363:N363"/>
    <mergeCell ref="J364:N364"/>
    <mergeCell ref="J365:N365"/>
    <mergeCell ref="J366:N366"/>
    <mergeCell ref="J367:N367"/>
    <mergeCell ref="J356:N356"/>
    <mergeCell ref="J357:N357"/>
    <mergeCell ref="J358:N358"/>
    <mergeCell ref="J359:N359"/>
    <mergeCell ref="J360:N360"/>
    <mergeCell ref="J361:N361"/>
    <mergeCell ref="J386:N386"/>
    <mergeCell ref="J387:N387"/>
    <mergeCell ref="J388:N388"/>
    <mergeCell ref="J389:N389"/>
    <mergeCell ref="J390:N390"/>
    <mergeCell ref="J391:N391"/>
    <mergeCell ref="J380:N380"/>
    <mergeCell ref="J381:N381"/>
    <mergeCell ref="J382:N382"/>
    <mergeCell ref="J383:N383"/>
    <mergeCell ref="J384:N384"/>
    <mergeCell ref="J385:N385"/>
    <mergeCell ref="J374:N374"/>
    <mergeCell ref="J375:N375"/>
    <mergeCell ref="J376:N376"/>
    <mergeCell ref="J377:N377"/>
    <mergeCell ref="J378:N378"/>
    <mergeCell ref="J379:N379"/>
    <mergeCell ref="J404:N404"/>
    <mergeCell ref="J405:N405"/>
    <mergeCell ref="J406:N406"/>
    <mergeCell ref="J407:N407"/>
    <mergeCell ref="J408:N408"/>
    <mergeCell ref="J409:N409"/>
    <mergeCell ref="J398:N398"/>
    <mergeCell ref="J399:N399"/>
    <mergeCell ref="J400:N400"/>
    <mergeCell ref="J401:N401"/>
    <mergeCell ref="J402:N402"/>
    <mergeCell ref="J403:N403"/>
    <mergeCell ref="J392:N392"/>
    <mergeCell ref="J393:N393"/>
    <mergeCell ref="J394:N394"/>
    <mergeCell ref="J395:N395"/>
    <mergeCell ref="J396:N396"/>
    <mergeCell ref="J397:N397"/>
    <mergeCell ref="J422:N422"/>
    <mergeCell ref="J423:N423"/>
    <mergeCell ref="J424:N424"/>
    <mergeCell ref="J425:N425"/>
    <mergeCell ref="J426:N426"/>
    <mergeCell ref="J427:N427"/>
    <mergeCell ref="J416:N416"/>
    <mergeCell ref="J417:N417"/>
    <mergeCell ref="J418:N418"/>
    <mergeCell ref="J419:N419"/>
    <mergeCell ref="J420:N420"/>
    <mergeCell ref="J421:N421"/>
    <mergeCell ref="J410:N410"/>
    <mergeCell ref="J411:N411"/>
    <mergeCell ref="J412:N412"/>
    <mergeCell ref="J413:N413"/>
    <mergeCell ref="J414:N414"/>
    <mergeCell ref="J415:N415"/>
    <mergeCell ref="J440:N440"/>
    <mergeCell ref="J441:N441"/>
    <mergeCell ref="J442:N442"/>
    <mergeCell ref="J443:N443"/>
    <mergeCell ref="J444:N444"/>
    <mergeCell ref="J445:N445"/>
    <mergeCell ref="J434:N434"/>
    <mergeCell ref="J435:N435"/>
    <mergeCell ref="J436:N436"/>
    <mergeCell ref="J437:N437"/>
    <mergeCell ref="J438:N438"/>
    <mergeCell ref="J439:N439"/>
    <mergeCell ref="J428:N428"/>
    <mergeCell ref="J429:N429"/>
    <mergeCell ref="J430:N430"/>
    <mergeCell ref="J431:N431"/>
    <mergeCell ref="J432:N432"/>
    <mergeCell ref="J433:N433"/>
    <mergeCell ref="J458:N458"/>
    <mergeCell ref="J459:N459"/>
    <mergeCell ref="J460:N460"/>
    <mergeCell ref="J461:N461"/>
    <mergeCell ref="J462:N462"/>
    <mergeCell ref="J463:N463"/>
    <mergeCell ref="J452:N452"/>
    <mergeCell ref="J453:N453"/>
    <mergeCell ref="J454:N454"/>
    <mergeCell ref="J455:N455"/>
    <mergeCell ref="J456:N456"/>
    <mergeCell ref="J457:N457"/>
    <mergeCell ref="J446:N446"/>
    <mergeCell ref="J447:N447"/>
    <mergeCell ref="J448:N448"/>
    <mergeCell ref="J449:N449"/>
    <mergeCell ref="J450:N450"/>
    <mergeCell ref="J451:N451"/>
    <mergeCell ref="J476:N476"/>
    <mergeCell ref="J477:N477"/>
    <mergeCell ref="J478:N478"/>
    <mergeCell ref="J479:N479"/>
    <mergeCell ref="J480:N480"/>
    <mergeCell ref="J481:N481"/>
    <mergeCell ref="J470:N470"/>
    <mergeCell ref="J471:N471"/>
    <mergeCell ref="J472:N472"/>
    <mergeCell ref="J473:N473"/>
    <mergeCell ref="J474:N474"/>
    <mergeCell ref="J475:N475"/>
    <mergeCell ref="J464:N464"/>
    <mergeCell ref="J465:N465"/>
    <mergeCell ref="J466:N466"/>
    <mergeCell ref="J467:N467"/>
    <mergeCell ref="J468:N468"/>
    <mergeCell ref="J469:N469"/>
    <mergeCell ref="J494:N494"/>
    <mergeCell ref="J495:N495"/>
    <mergeCell ref="J496:N496"/>
    <mergeCell ref="J497:N497"/>
    <mergeCell ref="J498:N498"/>
    <mergeCell ref="J499:N499"/>
    <mergeCell ref="J488:N488"/>
    <mergeCell ref="J489:N489"/>
    <mergeCell ref="J490:N490"/>
    <mergeCell ref="J491:N491"/>
    <mergeCell ref="J492:N492"/>
    <mergeCell ref="J493:N493"/>
    <mergeCell ref="J482:N482"/>
    <mergeCell ref="J483:N483"/>
    <mergeCell ref="J484:N484"/>
    <mergeCell ref="J485:N485"/>
    <mergeCell ref="J486:N486"/>
    <mergeCell ref="J487:N487"/>
    <mergeCell ref="J512:N512"/>
    <mergeCell ref="J513:N513"/>
    <mergeCell ref="J514:N514"/>
    <mergeCell ref="J515:N515"/>
    <mergeCell ref="J516:N516"/>
    <mergeCell ref="J517:N517"/>
    <mergeCell ref="J506:N506"/>
    <mergeCell ref="J507:N507"/>
    <mergeCell ref="J508:N508"/>
    <mergeCell ref="J509:N509"/>
    <mergeCell ref="J510:N510"/>
    <mergeCell ref="J511:N511"/>
    <mergeCell ref="J500:N500"/>
    <mergeCell ref="J501:N501"/>
    <mergeCell ref="J502:N502"/>
    <mergeCell ref="J503:N503"/>
    <mergeCell ref="J504:N504"/>
    <mergeCell ref="J505:N505"/>
    <mergeCell ref="J530:N530"/>
    <mergeCell ref="J531:N531"/>
    <mergeCell ref="J532:N532"/>
    <mergeCell ref="J533:N533"/>
    <mergeCell ref="J534:N534"/>
    <mergeCell ref="J535:N535"/>
    <mergeCell ref="J524:N524"/>
    <mergeCell ref="J525:N525"/>
    <mergeCell ref="J526:N526"/>
    <mergeCell ref="J527:N527"/>
    <mergeCell ref="J528:N528"/>
    <mergeCell ref="J529:N529"/>
    <mergeCell ref="J518:N518"/>
    <mergeCell ref="J519:N519"/>
    <mergeCell ref="J520:N520"/>
    <mergeCell ref="J521:N521"/>
    <mergeCell ref="J522:N522"/>
    <mergeCell ref="J523:N523"/>
    <mergeCell ref="J548:N548"/>
    <mergeCell ref="J549:N549"/>
    <mergeCell ref="J550:N550"/>
    <mergeCell ref="J551:N551"/>
    <mergeCell ref="J552:N552"/>
    <mergeCell ref="J553:N553"/>
    <mergeCell ref="J542:N542"/>
    <mergeCell ref="J543:N543"/>
    <mergeCell ref="J544:N544"/>
    <mergeCell ref="J545:N545"/>
    <mergeCell ref="J546:N546"/>
    <mergeCell ref="J547:N547"/>
    <mergeCell ref="J536:N536"/>
    <mergeCell ref="J537:N537"/>
    <mergeCell ref="J538:N538"/>
    <mergeCell ref="J539:N539"/>
    <mergeCell ref="J540:N540"/>
    <mergeCell ref="J541:N541"/>
    <mergeCell ref="J566:N566"/>
    <mergeCell ref="J567:N567"/>
    <mergeCell ref="J568:N568"/>
    <mergeCell ref="J569:N569"/>
    <mergeCell ref="J570:N570"/>
    <mergeCell ref="J571:N571"/>
    <mergeCell ref="J560:N560"/>
    <mergeCell ref="J561:N561"/>
    <mergeCell ref="J562:N562"/>
    <mergeCell ref="J563:N563"/>
    <mergeCell ref="J564:N564"/>
    <mergeCell ref="J565:N565"/>
    <mergeCell ref="J554:N554"/>
    <mergeCell ref="J555:N555"/>
    <mergeCell ref="J556:N556"/>
    <mergeCell ref="J557:N557"/>
    <mergeCell ref="J558:N558"/>
    <mergeCell ref="J559:N559"/>
    <mergeCell ref="J584:N584"/>
    <mergeCell ref="J585:N585"/>
    <mergeCell ref="J586:N586"/>
    <mergeCell ref="J587:N587"/>
    <mergeCell ref="J588:N588"/>
    <mergeCell ref="J589:N589"/>
    <mergeCell ref="J578:N578"/>
    <mergeCell ref="J579:N579"/>
    <mergeCell ref="J580:N580"/>
    <mergeCell ref="J581:N581"/>
    <mergeCell ref="J582:N582"/>
    <mergeCell ref="J583:N583"/>
    <mergeCell ref="J572:N572"/>
    <mergeCell ref="J573:N573"/>
    <mergeCell ref="J574:N574"/>
    <mergeCell ref="J575:N575"/>
    <mergeCell ref="J576:N576"/>
    <mergeCell ref="J577:N577"/>
    <mergeCell ref="J602:N602"/>
    <mergeCell ref="J603:N603"/>
    <mergeCell ref="J604:N604"/>
    <mergeCell ref="J605:N605"/>
    <mergeCell ref="J606:N606"/>
    <mergeCell ref="J607:N607"/>
    <mergeCell ref="J596:N596"/>
    <mergeCell ref="J597:N597"/>
    <mergeCell ref="J598:N598"/>
    <mergeCell ref="J599:N599"/>
    <mergeCell ref="J600:N600"/>
    <mergeCell ref="J601:N601"/>
    <mergeCell ref="J590:N590"/>
    <mergeCell ref="J591:N591"/>
    <mergeCell ref="J592:N592"/>
    <mergeCell ref="J593:N593"/>
    <mergeCell ref="J594:N594"/>
    <mergeCell ref="J595:N595"/>
    <mergeCell ref="J620:N620"/>
    <mergeCell ref="J621:N621"/>
    <mergeCell ref="J622:N622"/>
    <mergeCell ref="J623:N623"/>
    <mergeCell ref="J624:N624"/>
    <mergeCell ref="J625:N625"/>
    <mergeCell ref="J614:N614"/>
    <mergeCell ref="J615:N615"/>
    <mergeCell ref="J616:N616"/>
    <mergeCell ref="J617:N617"/>
    <mergeCell ref="J618:N618"/>
    <mergeCell ref="J619:N619"/>
    <mergeCell ref="J608:N608"/>
    <mergeCell ref="J609:N609"/>
    <mergeCell ref="J610:N610"/>
    <mergeCell ref="J611:N611"/>
    <mergeCell ref="J612:N612"/>
    <mergeCell ref="J613:N613"/>
    <mergeCell ref="J638:N638"/>
    <mergeCell ref="J639:N639"/>
    <mergeCell ref="J640:N640"/>
    <mergeCell ref="J641:N641"/>
    <mergeCell ref="J642:N642"/>
    <mergeCell ref="J643:N643"/>
    <mergeCell ref="J632:N632"/>
    <mergeCell ref="J633:N633"/>
    <mergeCell ref="J634:N634"/>
    <mergeCell ref="J635:N635"/>
    <mergeCell ref="J636:N636"/>
    <mergeCell ref="J637:N637"/>
    <mergeCell ref="J626:N626"/>
    <mergeCell ref="J627:N627"/>
    <mergeCell ref="J628:N628"/>
    <mergeCell ref="J629:N629"/>
    <mergeCell ref="J630:N630"/>
    <mergeCell ref="J631:N631"/>
    <mergeCell ref="J656:N656"/>
    <mergeCell ref="J657:N657"/>
    <mergeCell ref="J658:N658"/>
    <mergeCell ref="J659:N659"/>
    <mergeCell ref="J660:N660"/>
    <mergeCell ref="J661:N661"/>
    <mergeCell ref="J650:N650"/>
    <mergeCell ref="J651:N651"/>
    <mergeCell ref="J652:N652"/>
    <mergeCell ref="J653:N653"/>
    <mergeCell ref="J654:N654"/>
    <mergeCell ref="J655:N655"/>
    <mergeCell ref="J644:N644"/>
    <mergeCell ref="J645:N645"/>
    <mergeCell ref="J646:N646"/>
    <mergeCell ref="J647:N647"/>
    <mergeCell ref="J648:N648"/>
    <mergeCell ref="J649:N649"/>
    <mergeCell ref="J674:N674"/>
    <mergeCell ref="J675:N675"/>
    <mergeCell ref="J676:N676"/>
    <mergeCell ref="J677:N677"/>
    <mergeCell ref="J678:N678"/>
    <mergeCell ref="J679:N679"/>
    <mergeCell ref="J668:N668"/>
    <mergeCell ref="J669:N669"/>
    <mergeCell ref="J670:N670"/>
    <mergeCell ref="J671:N671"/>
    <mergeCell ref="J672:N672"/>
    <mergeCell ref="J673:N673"/>
    <mergeCell ref="J662:N662"/>
    <mergeCell ref="J663:N663"/>
    <mergeCell ref="J664:N664"/>
    <mergeCell ref="J665:N665"/>
    <mergeCell ref="J666:N666"/>
    <mergeCell ref="J667:N667"/>
    <mergeCell ref="J692:N692"/>
    <mergeCell ref="J693:N693"/>
    <mergeCell ref="J694:N694"/>
    <mergeCell ref="J695:N695"/>
    <mergeCell ref="J696:N696"/>
    <mergeCell ref="J697:N697"/>
    <mergeCell ref="J686:N686"/>
    <mergeCell ref="J687:N687"/>
    <mergeCell ref="J688:N688"/>
    <mergeCell ref="J689:N689"/>
    <mergeCell ref="J690:N690"/>
    <mergeCell ref="J691:N691"/>
    <mergeCell ref="J680:N680"/>
    <mergeCell ref="J681:N681"/>
    <mergeCell ref="J682:N682"/>
    <mergeCell ref="J683:N683"/>
    <mergeCell ref="J684:N684"/>
    <mergeCell ref="J685:N685"/>
    <mergeCell ref="J710:N710"/>
    <mergeCell ref="J711:N711"/>
    <mergeCell ref="J712:N712"/>
    <mergeCell ref="J713:N713"/>
    <mergeCell ref="J714:N714"/>
    <mergeCell ref="J715:N715"/>
    <mergeCell ref="J704:N704"/>
    <mergeCell ref="J705:N705"/>
    <mergeCell ref="J706:N706"/>
    <mergeCell ref="J707:N707"/>
    <mergeCell ref="J708:N708"/>
    <mergeCell ref="J709:N709"/>
    <mergeCell ref="J698:N698"/>
    <mergeCell ref="J699:N699"/>
    <mergeCell ref="J700:N700"/>
    <mergeCell ref="J701:N701"/>
    <mergeCell ref="J702:N702"/>
    <mergeCell ref="J703:N703"/>
    <mergeCell ref="J728:N728"/>
    <mergeCell ref="J729:N729"/>
    <mergeCell ref="J730:N730"/>
    <mergeCell ref="J731:N731"/>
    <mergeCell ref="J732:N732"/>
    <mergeCell ref="J733:N733"/>
    <mergeCell ref="J722:N722"/>
    <mergeCell ref="J723:N723"/>
    <mergeCell ref="J724:N724"/>
    <mergeCell ref="J725:N725"/>
    <mergeCell ref="J726:N726"/>
    <mergeCell ref="J727:N727"/>
    <mergeCell ref="J716:N716"/>
    <mergeCell ref="J717:N717"/>
    <mergeCell ref="J718:N718"/>
    <mergeCell ref="J719:N719"/>
    <mergeCell ref="J720:N720"/>
    <mergeCell ref="J721:N721"/>
    <mergeCell ref="J746:N746"/>
    <mergeCell ref="J747:N747"/>
    <mergeCell ref="J748:N748"/>
    <mergeCell ref="J749:N749"/>
    <mergeCell ref="J750:N750"/>
    <mergeCell ref="J751:N751"/>
    <mergeCell ref="J740:N740"/>
    <mergeCell ref="J741:N741"/>
    <mergeCell ref="J742:N742"/>
    <mergeCell ref="J743:N743"/>
    <mergeCell ref="J744:N744"/>
    <mergeCell ref="J745:N745"/>
    <mergeCell ref="J734:N734"/>
    <mergeCell ref="J735:N735"/>
    <mergeCell ref="J736:N736"/>
    <mergeCell ref="J737:N737"/>
    <mergeCell ref="J738:N738"/>
    <mergeCell ref="J739:N739"/>
    <mergeCell ref="J764:N764"/>
    <mergeCell ref="J765:N765"/>
    <mergeCell ref="J766:N766"/>
    <mergeCell ref="J767:N767"/>
    <mergeCell ref="J768:N768"/>
    <mergeCell ref="J769:N769"/>
    <mergeCell ref="J758:N758"/>
    <mergeCell ref="J759:N759"/>
    <mergeCell ref="J760:N760"/>
    <mergeCell ref="J761:N761"/>
    <mergeCell ref="J762:N762"/>
    <mergeCell ref="J763:N763"/>
    <mergeCell ref="J752:N752"/>
    <mergeCell ref="J753:N753"/>
    <mergeCell ref="J754:N754"/>
    <mergeCell ref="J755:N755"/>
    <mergeCell ref="J756:N756"/>
    <mergeCell ref="J757:N757"/>
    <mergeCell ref="J782:N782"/>
    <mergeCell ref="J783:N783"/>
    <mergeCell ref="J784:N784"/>
    <mergeCell ref="J785:N785"/>
    <mergeCell ref="J786:N786"/>
    <mergeCell ref="J787:N787"/>
    <mergeCell ref="J776:N776"/>
    <mergeCell ref="J777:N777"/>
    <mergeCell ref="J778:N778"/>
    <mergeCell ref="J779:N779"/>
    <mergeCell ref="J780:N780"/>
    <mergeCell ref="J781:N781"/>
    <mergeCell ref="J770:N770"/>
    <mergeCell ref="J771:N771"/>
    <mergeCell ref="J772:N772"/>
    <mergeCell ref="J773:N773"/>
    <mergeCell ref="J774:N774"/>
    <mergeCell ref="J775:N775"/>
    <mergeCell ref="J800:N800"/>
    <mergeCell ref="J801:N801"/>
    <mergeCell ref="J802:N802"/>
    <mergeCell ref="J803:N803"/>
    <mergeCell ref="J804:N804"/>
    <mergeCell ref="J805:N805"/>
    <mergeCell ref="J794:N794"/>
    <mergeCell ref="J795:N795"/>
    <mergeCell ref="J796:N796"/>
    <mergeCell ref="J797:N797"/>
    <mergeCell ref="J798:N798"/>
    <mergeCell ref="J799:N799"/>
    <mergeCell ref="J788:N788"/>
    <mergeCell ref="J789:N789"/>
    <mergeCell ref="J790:N790"/>
    <mergeCell ref="J791:N791"/>
    <mergeCell ref="J792:N792"/>
    <mergeCell ref="J793:N793"/>
    <mergeCell ref="J818:N818"/>
    <mergeCell ref="J819:N819"/>
    <mergeCell ref="J820:N820"/>
    <mergeCell ref="J821:N821"/>
    <mergeCell ref="J822:N822"/>
    <mergeCell ref="J823:N823"/>
    <mergeCell ref="J812:N812"/>
    <mergeCell ref="J813:N813"/>
    <mergeCell ref="J814:N814"/>
    <mergeCell ref="J815:N815"/>
    <mergeCell ref="J816:N816"/>
    <mergeCell ref="J817:N817"/>
    <mergeCell ref="J806:N806"/>
    <mergeCell ref="J807:N807"/>
    <mergeCell ref="J808:N808"/>
    <mergeCell ref="J809:N809"/>
    <mergeCell ref="J810:N810"/>
    <mergeCell ref="J811:N811"/>
    <mergeCell ref="J836:N836"/>
    <mergeCell ref="J837:N837"/>
    <mergeCell ref="J838:N838"/>
    <mergeCell ref="J839:N839"/>
    <mergeCell ref="J840:N840"/>
    <mergeCell ref="J841:N841"/>
    <mergeCell ref="J830:N830"/>
    <mergeCell ref="J831:N831"/>
    <mergeCell ref="J832:N832"/>
    <mergeCell ref="J833:N833"/>
    <mergeCell ref="J834:N834"/>
    <mergeCell ref="J835:N835"/>
    <mergeCell ref="J824:N824"/>
    <mergeCell ref="J825:N825"/>
    <mergeCell ref="J826:N826"/>
    <mergeCell ref="J827:N827"/>
    <mergeCell ref="J828:N828"/>
    <mergeCell ref="J829:N829"/>
    <mergeCell ref="J854:N854"/>
    <mergeCell ref="J855:N855"/>
    <mergeCell ref="J856:N856"/>
    <mergeCell ref="J857:N857"/>
    <mergeCell ref="J858:N858"/>
    <mergeCell ref="J859:N859"/>
    <mergeCell ref="J848:N848"/>
    <mergeCell ref="J849:N849"/>
    <mergeCell ref="J850:N850"/>
    <mergeCell ref="J851:N851"/>
    <mergeCell ref="J852:N852"/>
    <mergeCell ref="J853:N853"/>
    <mergeCell ref="J842:N842"/>
    <mergeCell ref="J843:N843"/>
    <mergeCell ref="J844:N844"/>
    <mergeCell ref="J845:N845"/>
    <mergeCell ref="J846:N846"/>
    <mergeCell ref="J847:N847"/>
    <mergeCell ref="J889:N889"/>
    <mergeCell ref="J890:N890"/>
    <mergeCell ref="J891:N891"/>
    <mergeCell ref="J892:N892"/>
    <mergeCell ref="J893:N893"/>
    <mergeCell ref="J894:N894"/>
    <mergeCell ref="J883:N883"/>
    <mergeCell ref="J884:N884"/>
    <mergeCell ref="J885:N885"/>
    <mergeCell ref="J886:N886"/>
    <mergeCell ref="J887:N887"/>
    <mergeCell ref="J888:N888"/>
    <mergeCell ref="J877:N877"/>
    <mergeCell ref="J878:N878"/>
    <mergeCell ref="J879:N879"/>
    <mergeCell ref="J880:N880"/>
    <mergeCell ref="J881:N881"/>
    <mergeCell ref="J882:N882"/>
    <mergeCell ref="J907:N907"/>
    <mergeCell ref="J908:N908"/>
    <mergeCell ref="J909:N909"/>
    <mergeCell ref="J910:N910"/>
    <mergeCell ref="J911:N911"/>
    <mergeCell ref="J912:N912"/>
    <mergeCell ref="J901:N901"/>
    <mergeCell ref="J902:N902"/>
    <mergeCell ref="J903:N903"/>
    <mergeCell ref="J904:N904"/>
    <mergeCell ref="J905:N905"/>
    <mergeCell ref="J906:N906"/>
    <mergeCell ref="J895:N895"/>
    <mergeCell ref="J896:N896"/>
    <mergeCell ref="J897:N897"/>
    <mergeCell ref="J898:N898"/>
    <mergeCell ref="J899:N899"/>
    <mergeCell ref="J900:N900"/>
    <mergeCell ref="J925:N925"/>
    <mergeCell ref="J926:N926"/>
    <mergeCell ref="J927:N927"/>
    <mergeCell ref="J928:N928"/>
    <mergeCell ref="J929:N929"/>
    <mergeCell ref="J930:N930"/>
    <mergeCell ref="J919:N919"/>
    <mergeCell ref="J920:N920"/>
    <mergeCell ref="J921:N921"/>
    <mergeCell ref="J922:N922"/>
    <mergeCell ref="J923:N923"/>
    <mergeCell ref="J924:N924"/>
    <mergeCell ref="J913:N913"/>
    <mergeCell ref="J914:N914"/>
    <mergeCell ref="J915:N915"/>
    <mergeCell ref="J916:N916"/>
    <mergeCell ref="J917:N917"/>
    <mergeCell ref="J918:N918"/>
    <mergeCell ref="J944:N944"/>
    <mergeCell ref="J945:N945"/>
    <mergeCell ref="J946:N946"/>
    <mergeCell ref="J947:N947"/>
    <mergeCell ref="J948:N948"/>
    <mergeCell ref="J949:N949"/>
    <mergeCell ref="J937:N937"/>
    <mergeCell ref="J938:N938"/>
    <mergeCell ref="J939:N939"/>
    <mergeCell ref="J940:N940"/>
    <mergeCell ref="J941:N941"/>
    <mergeCell ref="J943:N943"/>
    <mergeCell ref="J931:N931"/>
    <mergeCell ref="J932:N932"/>
    <mergeCell ref="J933:N933"/>
    <mergeCell ref="J934:N934"/>
    <mergeCell ref="J935:N935"/>
    <mergeCell ref="J936:N936"/>
    <mergeCell ref="J962:N962"/>
    <mergeCell ref="J963:N963"/>
    <mergeCell ref="J964:N964"/>
    <mergeCell ref="J965:N965"/>
    <mergeCell ref="J966:N966"/>
    <mergeCell ref="J967:N967"/>
    <mergeCell ref="J956:N956"/>
    <mergeCell ref="J957:N957"/>
    <mergeCell ref="J958:N958"/>
    <mergeCell ref="J959:N959"/>
    <mergeCell ref="J960:N960"/>
    <mergeCell ref="J961:N961"/>
    <mergeCell ref="J950:N950"/>
    <mergeCell ref="J951:N951"/>
    <mergeCell ref="J952:N952"/>
    <mergeCell ref="J953:N953"/>
    <mergeCell ref="J954:N954"/>
    <mergeCell ref="J955:N955"/>
    <mergeCell ref="J980:N980"/>
    <mergeCell ref="J981:N981"/>
    <mergeCell ref="J982:N982"/>
    <mergeCell ref="J983:N983"/>
    <mergeCell ref="J984:N984"/>
    <mergeCell ref="J985:N985"/>
    <mergeCell ref="J974:N974"/>
    <mergeCell ref="J975:N975"/>
    <mergeCell ref="J976:N976"/>
    <mergeCell ref="J977:N977"/>
    <mergeCell ref="J978:N978"/>
    <mergeCell ref="J979:N979"/>
    <mergeCell ref="J968:N968"/>
    <mergeCell ref="J969:N969"/>
    <mergeCell ref="J970:N970"/>
    <mergeCell ref="J971:N971"/>
    <mergeCell ref="J972:N972"/>
    <mergeCell ref="J973:N973"/>
    <mergeCell ref="J998:N998"/>
    <mergeCell ref="J999:N999"/>
    <mergeCell ref="J1000:N1000"/>
    <mergeCell ref="J1001:N1001"/>
    <mergeCell ref="J1002:N1002"/>
    <mergeCell ref="J1003:N1003"/>
    <mergeCell ref="J992:N992"/>
    <mergeCell ref="J993:N993"/>
    <mergeCell ref="J994:N994"/>
    <mergeCell ref="J995:N995"/>
    <mergeCell ref="J996:N996"/>
    <mergeCell ref="J997:N997"/>
    <mergeCell ref="J986:N986"/>
    <mergeCell ref="J987:N987"/>
    <mergeCell ref="J988:N988"/>
    <mergeCell ref="J989:N989"/>
    <mergeCell ref="J990:N990"/>
    <mergeCell ref="J991:N991"/>
    <mergeCell ref="J1016:N1016"/>
    <mergeCell ref="J1017:N1017"/>
    <mergeCell ref="J1018:N1018"/>
    <mergeCell ref="J1019:N1019"/>
    <mergeCell ref="J1020:N1020"/>
    <mergeCell ref="J1021:N1021"/>
    <mergeCell ref="J1010:N1010"/>
    <mergeCell ref="J1011:N1011"/>
    <mergeCell ref="J1012:N1012"/>
    <mergeCell ref="J1013:N1013"/>
    <mergeCell ref="J1014:N1014"/>
    <mergeCell ref="J1015:N1015"/>
    <mergeCell ref="J1004:N1004"/>
    <mergeCell ref="J1005:N1005"/>
    <mergeCell ref="J1006:N1006"/>
    <mergeCell ref="J1007:N1007"/>
    <mergeCell ref="J1008:N1008"/>
    <mergeCell ref="J1009:N1009"/>
    <mergeCell ref="J1034:N1034"/>
    <mergeCell ref="J1035:N1035"/>
    <mergeCell ref="J1036:N1036"/>
    <mergeCell ref="J1037:N1037"/>
    <mergeCell ref="J1038:N1038"/>
    <mergeCell ref="J1039:N1039"/>
    <mergeCell ref="J1028:N1028"/>
    <mergeCell ref="J1029:N1029"/>
    <mergeCell ref="J1030:N1030"/>
    <mergeCell ref="J1031:N1031"/>
    <mergeCell ref="J1032:N1032"/>
    <mergeCell ref="J1033:N1033"/>
    <mergeCell ref="J1022:N1022"/>
    <mergeCell ref="J1023:N1023"/>
    <mergeCell ref="J1024:N1024"/>
    <mergeCell ref="J1025:N1025"/>
    <mergeCell ref="J1026:N1026"/>
    <mergeCell ref="J1027:N1027"/>
    <mergeCell ref="J1052:N1052"/>
    <mergeCell ref="J1053:N1053"/>
    <mergeCell ref="J1054:N1054"/>
    <mergeCell ref="J1055:N1055"/>
    <mergeCell ref="J1056:N1056"/>
    <mergeCell ref="J1057:N1057"/>
    <mergeCell ref="J1046:N1046"/>
    <mergeCell ref="J1047:N1047"/>
    <mergeCell ref="J1048:N1048"/>
    <mergeCell ref="J1049:N1049"/>
    <mergeCell ref="J1050:N1050"/>
    <mergeCell ref="J1051:N1051"/>
    <mergeCell ref="J1040:N1040"/>
    <mergeCell ref="J1041:N1041"/>
    <mergeCell ref="J1042:N1042"/>
    <mergeCell ref="J1043:N1043"/>
    <mergeCell ref="J1044:N1044"/>
    <mergeCell ref="J1045:N1045"/>
    <mergeCell ref="J1070:N1070"/>
    <mergeCell ref="J1071:N1071"/>
    <mergeCell ref="J1072:N1072"/>
    <mergeCell ref="J1073:N1073"/>
    <mergeCell ref="J1074:N1074"/>
    <mergeCell ref="J1075:N1075"/>
    <mergeCell ref="J1064:N1064"/>
    <mergeCell ref="J1065:N1065"/>
    <mergeCell ref="J1066:N1066"/>
    <mergeCell ref="J1067:N1067"/>
    <mergeCell ref="J1068:N1068"/>
    <mergeCell ref="J1069:N1069"/>
    <mergeCell ref="J1058:N1058"/>
    <mergeCell ref="J1059:N1059"/>
    <mergeCell ref="J1060:N1060"/>
    <mergeCell ref="J1061:N1061"/>
    <mergeCell ref="J1062:N1062"/>
    <mergeCell ref="J1063:N1063"/>
    <mergeCell ref="J1088:N1088"/>
    <mergeCell ref="J1089:N1089"/>
    <mergeCell ref="J1090:N1090"/>
    <mergeCell ref="J1091:N1091"/>
    <mergeCell ref="J1092:N1092"/>
    <mergeCell ref="J1093:N1093"/>
    <mergeCell ref="J1082:N1082"/>
    <mergeCell ref="J1083:N1083"/>
    <mergeCell ref="J1084:N1084"/>
    <mergeCell ref="J1085:N1085"/>
    <mergeCell ref="J1086:N1086"/>
    <mergeCell ref="J1087:N1087"/>
    <mergeCell ref="J1076:N1076"/>
    <mergeCell ref="J1077:N1077"/>
    <mergeCell ref="J1078:N1078"/>
    <mergeCell ref="J1079:N1079"/>
    <mergeCell ref="J1080:N1080"/>
    <mergeCell ref="J1081:N1081"/>
    <mergeCell ref="J1106:N1106"/>
    <mergeCell ref="J1107:N1107"/>
    <mergeCell ref="J1108:N1108"/>
    <mergeCell ref="J1109:N1109"/>
    <mergeCell ref="J1110:N1110"/>
    <mergeCell ref="J1111:N1111"/>
    <mergeCell ref="J1100:N1100"/>
    <mergeCell ref="J1101:N1101"/>
    <mergeCell ref="J1102:N1102"/>
    <mergeCell ref="J1103:N1103"/>
    <mergeCell ref="J1104:N1104"/>
    <mergeCell ref="J1105:N1105"/>
    <mergeCell ref="J1094:N1094"/>
    <mergeCell ref="J1095:N1095"/>
    <mergeCell ref="J1096:N1096"/>
    <mergeCell ref="J1097:N1097"/>
    <mergeCell ref="J1098:N1098"/>
    <mergeCell ref="J1099:N1099"/>
    <mergeCell ref="J1124:N1124"/>
    <mergeCell ref="J1125:N1125"/>
    <mergeCell ref="J1126:N1126"/>
    <mergeCell ref="J1127:N1127"/>
    <mergeCell ref="J1128:N1128"/>
    <mergeCell ref="J1129:N1129"/>
    <mergeCell ref="J1118:N1118"/>
    <mergeCell ref="J1119:N1119"/>
    <mergeCell ref="J1120:N1120"/>
    <mergeCell ref="J1121:N1121"/>
    <mergeCell ref="J1122:N1122"/>
    <mergeCell ref="J1123:N1123"/>
    <mergeCell ref="J1112:N1112"/>
    <mergeCell ref="J1113:N1113"/>
    <mergeCell ref="J1114:N1114"/>
    <mergeCell ref="J1115:N1115"/>
    <mergeCell ref="J1116:N1116"/>
    <mergeCell ref="J1117:N1117"/>
    <mergeCell ref="J1142:N1142"/>
    <mergeCell ref="J1143:N1143"/>
    <mergeCell ref="J1144:N1144"/>
    <mergeCell ref="J1145:N1145"/>
    <mergeCell ref="J1146:N1146"/>
    <mergeCell ref="J1147:N1147"/>
    <mergeCell ref="J1136:N1136"/>
    <mergeCell ref="J1137:N1137"/>
    <mergeCell ref="J1138:N1138"/>
    <mergeCell ref="J1139:N1139"/>
    <mergeCell ref="J1140:N1140"/>
    <mergeCell ref="J1141:N1141"/>
    <mergeCell ref="J1130:N1130"/>
    <mergeCell ref="J1131:N1131"/>
    <mergeCell ref="J1132:N1132"/>
    <mergeCell ref="J1133:N1133"/>
    <mergeCell ref="J1134:N1134"/>
    <mergeCell ref="J1135:N1135"/>
    <mergeCell ref="J1160:N1160"/>
    <mergeCell ref="J1161:N1161"/>
    <mergeCell ref="J1162:N1162"/>
    <mergeCell ref="J1163:N1163"/>
    <mergeCell ref="J1164:N1164"/>
    <mergeCell ref="J1165:N1165"/>
    <mergeCell ref="J1154:N1154"/>
    <mergeCell ref="J1155:N1155"/>
    <mergeCell ref="J1156:N1156"/>
    <mergeCell ref="J1157:N1157"/>
    <mergeCell ref="J1158:N1158"/>
    <mergeCell ref="J1159:N1159"/>
    <mergeCell ref="J1148:N1148"/>
    <mergeCell ref="J1149:N1149"/>
    <mergeCell ref="J1150:N1150"/>
    <mergeCell ref="J1151:N1151"/>
    <mergeCell ref="J1152:N1152"/>
    <mergeCell ref="J1153:N1153"/>
    <mergeCell ref="J1178:N1178"/>
    <mergeCell ref="J1179:N1179"/>
    <mergeCell ref="J1180:N1180"/>
    <mergeCell ref="J1181:N1181"/>
    <mergeCell ref="J1182:N1182"/>
    <mergeCell ref="J1183:N1183"/>
    <mergeCell ref="J1172:N1172"/>
    <mergeCell ref="J1173:N1173"/>
    <mergeCell ref="J1174:N1174"/>
    <mergeCell ref="J1175:N1175"/>
    <mergeCell ref="J1176:N1176"/>
    <mergeCell ref="J1177:N1177"/>
    <mergeCell ref="J1166:N1166"/>
    <mergeCell ref="J1167:N1167"/>
    <mergeCell ref="J1168:N1168"/>
    <mergeCell ref="J1169:N1169"/>
    <mergeCell ref="J1170:N1170"/>
    <mergeCell ref="J1171:N1171"/>
    <mergeCell ref="J1196:N1196"/>
    <mergeCell ref="J1197:N1197"/>
    <mergeCell ref="J1198:N1198"/>
    <mergeCell ref="J1199:N1199"/>
    <mergeCell ref="J1200:N1200"/>
    <mergeCell ref="J1201:N1201"/>
    <mergeCell ref="J1190:N1190"/>
    <mergeCell ref="J1191:N1191"/>
    <mergeCell ref="J1192:N1192"/>
    <mergeCell ref="J1193:N1193"/>
    <mergeCell ref="J1194:N1194"/>
    <mergeCell ref="J1195:N1195"/>
    <mergeCell ref="J1184:N1184"/>
    <mergeCell ref="J1185:N1185"/>
    <mergeCell ref="J1186:N1186"/>
    <mergeCell ref="J1187:N1187"/>
    <mergeCell ref="J1188:N1188"/>
    <mergeCell ref="J1189:N1189"/>
    <mergeCell ref="J1214:N1214"/>
    <mergeCell ref="J1215:N1215"/>
    <mergeCell ref="J1216:N1216"/>
    <mergeCell ref="J1217:N1217"/>
    <mergeCell ref="J1218:N1218"/>
    <mergeCell ref="J1219:N1219"/>
    <mergeCell ref="J1208:N1208"/>
    <mergeCell ref="J1209:N1209"/>
    <mergeCell ref="J1210:N1210"/>
    <mergeCell ref="J1211:N1211"/>
    <mergeCell ref="J1212:N1212"/>
    <mergeCell ref="J1213:N1213"/>
    <mergeCell ref="J1202:N1202"/>
    <mergeCell ref="J1203:N1203"/>
    <mergeCell ref="J1204:N1204"/>
    <mergeCell ref="J1205:N1205"/>
    <mergeCell ref="J1206:N1206"/>
    <mergeCell ref="J1207:N1207"/>
    <mergeCell ref="J1232:N1232"/>
    <mergeCell ref="J1233:N1233"/>
    <mergeCell ref="J1234:N1234"/>
    <mergeCell ref="J1235:N1235"/>
    <mergeCell ref="J1236:N1236"/>
    <mergeCell ref="J1237:N1237"/>
    <mergeCell ref="J1226:N1226"/>
    <mergeCell ref="J1227:N1227"/>
    <mergeCell ref="J1228:N1228"/>
    <mergeCell ref="J1229:N1229"/>
    <mergeCell ref="J1230:N1230"/>
    <mergeCell ref="J1231:N1231"/>
    <mergeCell ref="J1220:N1220"/>
    <mergeCell ref="J1221:N1221"/>
    <mergeCell ref="J1222:N1222"/>
    <mergeCell ref="J1223:N1223"/>
    <mergeCell ref="J1224:N1224"/>
    <mergeCell ref="J1225:N1225"/>
    <mergeCell ref="J1250:N1250"/>
    <mergeCell ref="J1251:N1251"/>
    <mergeCell ref="J1252:N1252"/>
    <mergeCell ref="J1253:N1253"/>
    <mergeCell ref="J1254:N1254"/>
    <mergeCell ref="J1255:N1255"/>
    <mergeCell ref="J1244:N1244"/>
    <mergeCell ref="J1245:N1245"/>
    <mergeCell ref="J1246:N1246"/>
    <mergeCell ref="J1247:N1247"/>
    <mergeCell ref="J1248:N1248"/>
    <mergeCell ref="J1249:N1249"/>
    <mergeCell ref="J1238:N1238"/>
    <mergeCell ref="J1239:N1239"/>
    <mergeCell ref="J1240:N1240"/>
    <mergeCell ref="J1241:N1241"/>
    <mergeCell ref="J1242:N1242"/>
    <mergeCell ref="J1243:N1243"/>
    <mergeCell ref="J1268:N1268"/>
    <mergeCell ref="J1269:N1269"/>
    <mergeCell ref="J1270:N1270"/>
    <mergeCell ref="J1271:N1271"/>
    <mergeCell ref="J1272:N1272"/>
    <mergeCell ref="J1273:N1273"/>
    <mergeCell ref="J1262:N1262"/>
    <mergeCell ref="J1263:N1263"/>
    <mergeCell ref="J1264:N1264"/>
    <mergeCell ref="J1265:N1265"/>
    <mergeCell ref="J1266:N1266"/>
    <mergeCell ref="J1267:N1267"/>
    <mergeCell ref="J1256:N1256"/>
    <mergeCell ref="J1257:N1257"/>
    <mergeCell ref="J1258:N1258"/>
    <mergeCell ref="J1259:N1259"/>
    <mergeCell ref="J1260:N1260"/>
    <mergeCell ref="J1261:N1261"/>
    <mergeCell ref="J1286:N1286"/>
    <mergeCell ref="J1287:N1287"/>
    <mergeCell ref="J1288:N1288"/>
    <mergeCell ref="J1289:N1289"/>
    <mergeCell ref="J1290:N1290"/>
    <mergeCell ref="J1291:N1291"/>
    <mergeCell ref="J1280:N1280"/>
    <mergeCell ref="J1281:N1281"/>
    <mergeCell ref="J1282:N1282"/>
    <mergeCell ref="J1283:N1283"/>
    <mergeCell ref="J1284:N1284"/>
    <mergeCell ref="J1285:N1285"/>
    <mergeCell ref="J1274:N1274"/>
    <mergeCell ref="J1275:N1275"/>
    <mergeCell ref="J1276:N1276"/>
    <mergeCell ref="J1277:N1277"/>
    <mergeCell ref="J1278:N1278"/>
    <mergeCell ref="J1279:N1279"/>
    <mergeCell ref="J1304:N1304"/>
    <mergeCell ref="J1305:N1305"/>
    <mergeCell ref="J1306:N1306"/>
    <mergeCell ref="J1307:N1307"/>
    <mergeCell ref="J1308:N1308"/>
    <mergeCell ref="J1309:N1309"/>
    <mergeCell ref="J1298:N1298"/>
    <mergeCell ref="J1299:N1299"/>
    <mergeCell ref="J1300:N1300"/>
    <mergeCell ref="J1301:N1301"/>
    <mergeCell ref="J1302:N1302"/>
    <mergeCell ref="J1303:N1303"/>
    <mergeCell ref="J1292:N1292"/>
    <mergeCell ref="J1293:N1293"/>
    <mergeCell ref="J1294:N1294"/>
    <mergeCell ref="J1295:N1295"/>
    <mergeCell ref="J1296:N1296"/>
    <mergeCell ref="J1297:N1297"/>
    <mergeCell ref="J1322:N1322"/>
    <mergeCell ref="J1323:N1323"/>
    <mergeCell ref="J1324:N1324"/>
    <mergeCell ref="J1325:N1325"/>
    <mergeCell ref="J1326:N1326"/>
    <mergeCell ref="J1327:N1327"/>
    <mergeCell ref="J1316:N1316"/>
    <mergeCell ref="J1317:N1317"/>
    <mergeCell ref="J1318:N1318"/>
    <mergeCell ref="J1319:N1319"/>
    <mergeCell ref="J1320:N1320"/>
    <mergeCell ref="J1321:N1321"/>
    <mergeCell ref="J1310:N1310"/>
    <mergeCell ref="J1311:N1311"/>
    <mergeCell ref="J1312:N1312"/>
    <mergeCell ref="J1313:N1313"/>
    <mergeCell ref="J1314:N1314"/>
    <mergeCell ref="J1315:N1315"/>
    <mergeCell ref="J1340:N1340"/>
    <mergeCell ref="J1341:N1341"/>
    <mergeCell ref="J1342:N1342"/>
    <mergeCell ref="J1343:N1343"/>
    <mergeCell ref="J1345:N1345"/>
    <mergeCell ref="J1346:N1346"/>
    <mergeCell ref="J1334:N1334"/>
    <mergeCell ref="J1335:N1335"/>
    <mergeCell ref="J1336:N1336"/>
    <mergeCell ref="J1337:N1337"/>
    <mergeCell ref="J1338:N1338"/>
    <mergeCell ref="J1339:N1339"/>
    <mergeCell ref="J1328:N1328"/>
    <mergeCell ref="J1329:N1329"/>
    <mergeCell ref="J1330:N1330"/>
    <mergeCell ref="J1331:N1331"/>
    <mergeCell ref="J1332:N1332"/>
    <mergeCell ref="J1333:N1333"/>
    <mergeCell ref="J1360:N1360"/>
    <mergeCell ref="J1361:N1361"/>
    <mergeCell ref="J1362:N1362"/>
    <mergeCell ref="J1363:N1363"/>
    <mergeCell ref="J1364:N1364"/>
    <mergeCell ref="J1365:N1365"/>
    <mergeCell ref="J1353:N1353"/>
    <mergeCell ref="J1354:N1354"/>
    <mergeCell ref="J1355:N1355"/>
    <mergeCell ref="J1356:N1356"/>
    <mergeCell ref="J1358:N1358"/>
    <mergeCell ref="J1359:N1359"/>
    <mergeCell ref="J1347:N1347"/>
    <mergeCell ref="J1348:N1348"/>
    <mergeCell ref="J1349:N1349"/>
    <mergeCell ref="J1350:N1350"/>
    <mergeCell ref="J1351:N1351"/>
    <mergeCell ref="J1352:N1352"/>
    <mergeCell ref="J1378:N1378"/>
    <mergeCell ref="J1379:N1379"/>
    <mergeCell ref="J1380:N1380"/>
    <mergeCell ref="J1381:N1381"/>
    <mergeCell ref="J1382:N1382"/>
    <mergeCell ref="J1383:N1383"/>
    <mergeCell ref="J1372:N1372"/>
    <mergeCell ref="J1373:N1373"/>
    <mergeCell ref="J1374:N1374"/>
    <mergeCell ref="J1375:N1375"/>
    <mergeCell ref="J1376:N1376"/>
    <mergeCell ref="J1377:N1377"/>
    <mergeCell ref="J1366:N1366"/>
    <mergeCell ref="J1367:N1367"/>
    <mergeCell ref="J1368:N1368"/>
    <mergeCell ref="J1369:N1369"/>
    <mergeCell ref="J1370:N1370"/>
    <mergeCell ref="J1371:N1371"/>
    <mergeCell ref="J1396:N1396"/>
    <mergeCell ref="J1397:N1397"/>
    <mergeCell ref="J1398:N1398"/>
    <mergeCell ref="J1399:N1399"/>
    <mergeCell ref="J1400:N1400"/>
    <mergeCell ref="J1401:N1401"/>
    <mergeCell ref="J1390:N1390"/>
    <mergeCell ref="J1391:N1391"/>
    <mergeCell ref="J1392:N1392"/>
    <mergeCell ref="J1393:N1393"/>
    <mergeCell ref="J1394:N1394"/>
    <mergeCell ref="J1395:N1395"/>
    <mergeCell ref="J1384:N1384"/>
    <mergeCell ref="J1385:N1385"/>
    <mergeCell ref="J1386:N1386"/>
    <mergeCell ref="J1387:N1387"/>
    <mergeCell ref="J1388:N1388"/>
    <mergeCell ref="J1389:N1389"/>
    <mergeCell ref="J1414:N1414"/>
    <mergeCell ref="J1415:N1415"/>
    <mergeCell ref="J1416:N1416"/>
    <mergeCell ref="J1417:N1417"/>
    <mergeCell ref="J1418:N1418"/>
    <mergeCell ref="J1419:N1419"/>
    <mergeCell ref="J1408:N1408"/>
    <mergeCell ref="J1409:N1409"/>
    <mergeCell ref="J1410:N1410"/>
    <mergeCell ref="J1411:N1411"/>
    <mergeCell ref="J1412:N1412"/>
    <mergeCell ref="J1413:N1413"/>
    <mergeCell ref="J1402:N1402"/>
    <mergeCell ref="J1403:N1403"/>
    <mergeCell ref="J1404:N1404"/>
    <mergeCell ref="J1405:N1405"/>
    <mergeCell ref="J1406:N1406"/>
    <mergeCell ref="J1407:N1407"/>
    <mergeCell ref="J1432:N1432"/>
    <mergeCell ref="J1433:N1433"/>
    <mergeCell ref="J1434:N1434"/>
    <mergeCell ref="J1435:N1435"/>
    <mergeCell ref="J1436:N1436"/>
    <mergeCell ref="J1437:N1437"/>
    <mergeCell ref="J1426:N1426"/>
    <mergeCell ref="J1427:N1427"/>
    <mergeCell ref="J1428:N1428"/>
    <mergeCell ref="J1429:N1429"/>
    <mergeCell ref="J1430:N1430"/>
    <mergeCell ref="J1431:N1431"/>
    <mergeCell ref="J1420:N1420"/>
    <mergeCell ref="J1421:N1421"/>
    <mergeCell ref="J1422:N1422"/>
    <mergeCell ref="J1423:N1423"/>
    <mergeCell ref="J1424:N1424"/>
    <mergeCell ref="J1425:N1425"/>
    <mergeCell ref="J1450:N1450"/>
    <mergeCell ref="J1451:N1451"/>
    <mergeCell ref="J1452:N1452"/>
    <mergeCell ref="J1453:N1453"/>
    <mergeCell ref="J1454:N1454"/>
    <mergeCell ref="J1455:N1455"/>
    <mergeCell ref="J1444:N1444"/>
    <mergeCell ref="J1445:N1445"/>
    <mergeCell ref="J1446:N1446"/>
    <mergeCell ref="J1447:N1447"/>
    <mergeCell ref="J1448:N1448"/>
    <mergeCell ref="J1449:N1449"/>
    <mergeCell ref="J1438:N1438"/>
    <mergeCell ref="J1439:N1439"/>
    <mergeCell ref="J1440:N1440"/>
    <mergeCell ref="J1441:N1441"/>
    <mergeCell ref="J1442:N1442"/>
    <mergeCell ref="J1443:N1443"/>
    <mergeCell ref="J1468:N1468"/>
    <mergeCell ref="J1469:N1469"/>
    <mergeCell ref="J1470:N1470"/>
    <mergeCell ref="J1471:N1471"/>
    <mergeCell ref="J1472:N1472"/>
    <mergeCell ref="J1473:N1473"/>
    <mergeCell ref="J1462:N1462"/>
    <mergeCell ref="J1463:N1463"/>
    <mergeCell ref="J1464:N1464"/>
    <mergeCell ref="J1465:N1465"/>
    <mergeCell ref="J1466:N1466"/>
    <mergeCell ref="J1467:N1467"/>
    <mergeCell ref="J1456:N1456"/>
    <mergeCell ref="J1457:N1457"/>
    <mergeCell ref="J1458:N1458"/>
    <mergeCell ref="J1459:N1459"/>
    <mergeCell ref="J1460:N1460"/>
    <mergeCell ref="J1461:N1461"/>
    <mergeCell ref="J1486:N1486"/>
    <mergeCell ref="J1487:N1487"/>
    <mergeCell ref="J1488:N1488"/>
    <mergeCell ref="J1489:N1489"/>
    <mergeCell ref="J1490:N1490"/>
    <mergeCell ref="J1491:N1491"/>
    <mergeCell ref="J1480:N1480"/>
    <mergeCell ref="J1481:N1481"/>
    <mergeCell ref="J1482:N1482"/>
    <mergeCell ref="J1483:N1483"/>
    <mergeCell ref="J1484:N1484"/>
    <mergeCell ref="J1485:N1485"/>
    <mergeCell ref="J1474:N1474"/>
    <mergeCell ref="J1475:N1475"/>
    <mergeCell ref="J1476:N1476"/>
    <mergeCell ref="J1477:N1477"/>
    <mergeCell ref="J1478:N1478"/>
    <mergeCell ref="J1479:N1479"/>
    <mergeCell ref="J1504:N1504"/>
    <mergeCell ref="J1505:N1505"/>
    <mergeCell ref="J1506:N1506"/>
    <mergeCell ref="J1507:N1507"/>
    <mergeCell ref="J1508:N1508"/>
    <mergeCell ref="J1509:N1509"/>
    <mergeCell ref="J1498:N1498"/>
    <mergeCell ref="J1499:N1499"/>
    <mergeCell ref="J1500:N1500"/>
    <mergeCell ref="J1501:N1501"/>
    <mergeCell ref="J1502:N1502"/>
    <mergeCell ref="J1503:N1503"/>
    <mergeCell ref="J1492:N1492"/>
    <mergeCell ref="J1493:N1493"/>
    <mergeCell ref="J1494:N1494"/>
    <mergeCell ref="J1495:N1495"/>
    <mergeCell ref="J1496:N1496"/>
    <mergeCell ref="J1497:N1497"/>
    <mergeCell ref="J1522:N1522"/>
    <mergeCell ref="J1523:N1523"/>
    <mergeCell ref="J1524:N1524"/>
    <mergeCell ref="J1525:N1525"/>
    <mergeCell ref="J1526:N1526"/>
    <mergeCell ref="J1527:N1527"/>
    <mergeCell ref="J1516:N1516"/>
    <mergeCell ref="J1517:N1517"/>
    <mergeCell ref="J1518:N1518"/>
    <mergeCell ref="J1519:N1519"/>
    <mergeCell ref="J1520:N1520"/>
    <mergeCell ref="J1521:N1521"/>
    <mergeCell ref="J1510:N1510"/>
    <mergeCell ref="J1511:N1511"/>
    <mergeCell ref="J1512:N1512"/>
    <mergeCell ref="J1513:N1513"/>
    <mergeCell ref="J1514:N1514"/>
    <mergeCell ref="J1515:N1515"/>
    <mergeCell ref="J1540:N1540"/>
    <mergeCell ref="J1541:N1541"/>
    <mergeCell ref="J1542:N1542"/>
    <mergeCell ref="J1543:N1543"/>
    <mergeCell ref="J1544:N1544"/>
    <mergeCell ref="J1545:N1545"/>
    <mergeCell ref="J1534:N1534"/>
    <mergeCell ref="J1535:N1535"/>
    <mergeCell ref="J1536:N1536"/>
    <mergeCell ref="J1537:N1537"/>
    <mergeCell ref="J1538:N1538"/>
    <mergeCell ref="J1539:N1539"/>
    <mergeCell ref="J1528:N1528"/>
    <mergeCell ref="J1529:N1529"/>
    <mergeCell ref="J1530:N1530"/>
    <mergeCell ref="J1531:N1531"/>
    <mergeCell ref="J1532:N1532"/>
    <mergeCell ref="J1533:N1533"/>
    <mergeCell ref="J1558:N1558"/>
    <mergeCell ref="J1559:N1559"/>
    <mergeCell ref="J1560:N1560"/>
    <mergeCell ref="J1561:N1561"/>
    <mergeCell ref="J1562:N1562"/>
    <mergeCell ref="J1563:N1563"/>
    <mergeCell ref="J1552:N1552"/>
    <mergeCell ref="J1553:N1553"/>
    <mergeCell ref="J1554:N1554"/>
    <mergeCell ref="J1555:N1555"/>
    <mergeCell ref="J1556:N1556"/>
    <mergeCell ref="J1557:N1557"/>
    <mergeCell ref="J1546:N1546"/>
    <mergeCell ref="J1547:N1547"/>
    <mergeCell ref="J1548:N1548"/>
    <mergeCell ref="J1549:N1549"/>
    <mergeCell ref="J1550:N1550"/>
    <mergeCell ref="J1551:N1551"/>
    <mergeCell ref="J1576:N1576"/>
    <mergeCell ref="J1577:N1577"/>
    <mergeCell ref="J1578:N1578"/>
    <mergeCell ref="J1579:N1579"/>
    <mergeCell ref="J1580:N1580"/>
    <mergeCell ref="J1581:N1581"/>
    <mergeCell ref="J1570:N1570"/>
    <mergeCell ref="J1571:N1571"/>
    <mergeCell ref="J1572:N1572"/>
    <mergeCell ref="J1573:N1573"/>
    <mergeCell ref="J1574:N1574"/>
    <mergeCell ref="J1575:N1575"/>
    <mergeCell ref="J1564:N1564"/>
    <mergeCell ref="J1565:N1565"/>
    <mergeCell ref="J1566:N1566"/>
    <mergeCell ref="J1567:N1567"/>
    <mergeCell ref="J1568:N1568"/>
    <mergeCell ref="J1569:N1569"/>
    <mergeCell ref="J1594:N1594"/>
    <mergeCell ref="J1595:N1595"/>
    <mergeCell ref="J1596:N1596"/>
    <mergeCell ref="J1597:N1597"/>
    <mergeCell ref="J1598:N1598"/>
    <mergeCell ref="J1599:N1599"/>
    <mergeCell ref="J1588:N1588"/>
    <mergeCell ref="J1589:N1589"/>
    <mergeCell ref="J1590:N1590"/>
    <mergeCell ref="J1591:N1591"/>
    <mergeCell ref="J1592:N1592"/>
    <mergeCell ref="J1593:N1593"/>
    <mergeCell ref="J1582:N1582"/>
    <mergeCell ref="J1583:N1583"/>
    <mergeCell ref="J1584:N1584"/>
    <mergeCell ref="J1585:N1585"/>
    <mergeCell ref="J1586:N1586"/>
    <mergeCell ref="J1587:N1587"/>
    <mergeCell ref="J1612:N1612"/>
    <mergeCell ref="J1613:N1613"/>
    <mergeCell ref="J1614:N1614"/>
    <mergeCell ref="J1615:N1615"/>
    <mergeCell ref="J1616:N1616"/>
    <mergeCell ref="J1617:N1617"/>
    <mergeCell ref="J1606:N1606"/>
    <mergeCell ref="J1607:N1607"/>
    <mergeCell ref="J1608:N1608"/>
    <mergeCell ref="J1609:N1609"/>
    <mergeCell ref="J1610:N1610"/>
    <mergeCell ref="J1611:N1611"/>
    <mergeCell ref="J1600:N1600"/>
    <mergeCell ref="J1601:N1601"/>
    <mergeCell ref="J1602:N1602"/>
    <mergeCell ref="J1603:N1603"/>
    <mergeCell ref="J1604:N1604"/>
    <mergeCell ref="J1605:N1605"/>
    <mergeCell ref="J1630:N1630"/>
    <mergeCell ref="J1631:N1631"/>
    <mergeCell ref="J1632:N1632"/>
    <mergeCell ref="J1633:N1633"/>
    <mergeCell ref="J1634:N1634"/>
    <mergeCell ref="J1635:N1635"/>
    <mergeCell ref="J1624:N1624"/>
    <mergeCell ref="J1625:N1625"/>
    <mergeCell ref="J1626:N1626"/>
    <mergeCell ref="J1627:N1627"/>
    <mergeCell ref="J1628:N1628"/>
    <mergeCell ref="J1629:N1629"/>
    <mergeCell ref="J1618:N1618"/>
    <mergeCell ref="J1619:N1619"/>
    <mergeCell ref="J1620:N1620"/>
    <mergeCell ref="J1621:N1621"/>
    <mergeCell ref="J1622:N1622"/>
    <mergeCell ref="J1623:N1623"/>
    <mergeCell ref="J1648:N1648"/>
    <mergeCell ref="J1649:N1649"/>
    <mergeCell ref="J1650:N1650"/>
    <mergeCell ref="J1651:N1651"/>
    <mergeCell ref="J1652:N1652"/>
    <mergeCell ref="J1653:N1653"/>
    <mergeCell ref="J1642:N1642"/>
    <mergeCell ref="J1643:N1643"/>
    <mergeCell ref="J1644:N1644"/>
    <mergeCell ref="J1645:N1645"/>
    <mergeCell ref="J1646:N1646"/>
    <mergeCell ref="J1647:N1647"/>
    <mergeCell ref="J1636:N1636"/>
    <mergeCell ref="J1637:N1637"/>
    <mergeCell ref="J1638:N1638"/>
    <mergeCell ref="J1639:N1639"/>
    <mergeCell ref="J1640:N1640"/>
    <mergeCell ref="J1641:N1641"/>
    <mergeCell ref="J1666:N1666"/>
    <mergeCell ref="J1667:N1667"/>
    <mergeCell ref="J1668:N1668"/>
    <mergeCell ref="J1669:N1669"/>
    <mergeCell ref="J1670:N1670"/>
    <mergeCell ref="J1671:N1671"/>
    <mergeCell ref="J1660:N1660"/>
    <mergeCell ref="J1661:N1661"/>
    <mergeCell ref="J1662:N1662"/>
    <mergeCell ref="J1663:N1663"/>
    <mergeCell ref="J1664:N1664"/>
    <mergeCell ref="J1665:N1665"/>
    <mergeCell ref="J1654:N1654"/>
    <mergeCell ref="J1655:N1655"/>
    <mergeCell ref="J1656:N1656"/>
    <mergeCell ref="J1657:N1657"/>
    <mergeCell ref="J1658:N1658"/>
    <mergeCell ref="J1659:N1659"/>
    <mergeCell ref="J1684:N1684"/>
    <mergeCell ref="J1685:N1685"/>
    <mergeCell ref="J1686:N1686"/>
    <mergeCell ref="J1687:N1687"/>
    <mergeCell ref="J1688:N1688"/>
    <mergeCell ref="J1689:N1689"/>
    <mergeCell ref="J1678:N1678"/>
    <mergeCell ref="J1679:N1679"/>
    <mergeCell ref="J1680:N1680"/>
    <mergeCell ref="J1681:N1681"/>
    <mergeCell ref="J1682:N1682"/>
    <mergeCell ref="J1683:N1683"/>
    <mergeCell ref="J1672:N1672"/>
    <mergeCell ref="J1673:N1673"/>
    <mergeCell ref="J1674:N1674"/>
    <mergeCell ref="J1675:N1675"/>
    <mergeCell ref="J1676:N1676"/>
    <mergeCell ref="J1677:N1677"/>
    <mergeCell ref="J1702:N1702"/>
    <mergeCell ref="J1703:N1703"/>
    <mergeCell ref="J1704:N1704"/>
    <mergeCell ref="J1705:N1705"/>
    <mergeCell ref="J1706:N1706"/>
    <mergeCell ref="J1707:N1707"/>
    <mergeCell ref="J1696:N1696"/>
    <mergeCell ref="J1697:N1697"/>
    <mergeCell ref="J1698:N1698"/>
    <mergeCell ref="J1699:N1699"/>
    <mergeCell ref="J1700:N1700"/>
    <mergeCell ref="J1701:N1701"/>
    <mergeCell ref="J1690:N1690"/>
    <mergeCell ref="J1691:N1691"/>
    <mergeCell ref="J1692:N1692"/>
    <mergeCell ref="J1693:N1693"/>
    <mergeCell ref="J1694:N1694"/>
    <mergeCell ref="J1695:N1695"/>
    <mergeCell ref="J1720:N1720"/>
    <mergeCell ref="J1721:N1721"/>
    <mergeCell ref="J1722:N1722"/>
    <mergeCell ref="J1723:N1723"/>
    <mergeCell ref="J1724:N1724"/>
    <mergeCell ref="J1725:N1725"/>
    <mergeCell ref="J1714:N1714"/>
    <mergeCell ref="J1715:N1715"/>
    <mergeCell ref="J1716:N1716"/>
    <mergeCell ref="J1717:N1717"/>
    <mergeCell ref="J1718:N1718"/>
    <mergeCell ref="J1719:N1719"/>
    <mergeCell ref="J1708:N1708"/>
    <mergeCell ref="J1709:N1709"/>
    <mergeCell ref="J1710:N1710"/>
    <mergeCell ref="J1711:N1711"/>
    <mergeCell ref="J1712:N1712"/>
    <mergeCell ref="J1713:N1713"/>
    <mergeCell ref="J1738:N1738"/>
    <mergeCell ref="J1739:N1739"/>
    <mergeCell ref="J1740:N1740"/>
    <mergeCell ref="J1741:N1741"/>
    <mergeCell ref="J1742:N1742"/>
    <mergeCell ref="J1743:N1743"/>
    <mergeCell ref="J1732:N1732"/>
    <mergeCell ref="J1733:N1733"/>
    <mergeCell ref="J1734:N1734"/>
    <mergeCell ref="J1735:N1735"/>
    <mergeCell ref="J1736:N1736"/>
    <mergeCell ref="J1737:N1737"/>
    <mergeCell ref="J1726:N1726"/>
    <mergeCell ref="J1727:N1727"/>
    <mergeCell ref="J1728:N1728"/>
    <mergeCell ref="J1729:N1729"/>
    <mergeCell ref="J1730:N1730"/>
    <mergeCell ref="J1731:N1731"/>
    <mergeCell ref="J1756:N1756"/>
    <mergeCell ref="J1757:N1757"/>
    <mergeCell ref="J1758:N1758"/>
    <mergeCell ref="J1759:N1759"/>
    <mergeCell ref="J1760:N1760"/>
    <mergeCell ref="J1761:N1761"/>
    <mergeCell ref="J1750:N1750"/>
    <mergeCell ref="J1751:N1751"/>
    <mergeCell ref="J1752:N1752"/>
    <mergeCell ref="J1753:N1753"/>
    <mergeCell ref="J1754:N1754"/>
    <mergeCell ref="J1755:N1755"/>
    <mergeCell ref="J1744:N1744"/>
    <mergeCell ref="J1745:N1745"/>
    <mergeCell ref="J1746:N1746"/>
    <mergeCell ref="J1747:N1747"/>
    <mergeCell ref="J1748:N1748"/>
    <mergeCell ref="J1749:N1749"/>
    <mergeCell ref="J1774:N1774"/>
    <mergeCell ref="J1775:N1775"/>
    <mergeCell ref="J1776:N1776"/>
    <mergeCell ref="J1777:N1777"/>
    <mergeCell ref="J1778:N1778"/>
    <mergeCell ref="J1779:N1779"/>
    <mergeCell ref="J1768:N1768"/>
    <mergeCell ref="J1769:N1769"/>
    <mergeCell ref="J1770:N1770"/>
    <mergeCell ref="J1771:N1771"/>
    <mergeCell ref="J1772:N1772"/>
    <mergeCell ref="J1773:N1773"/>
    <mergeCell ref="J1762:N1762"/>
    <mergeCell ref="J1763:N1763"/>
    <mergeCell ref="J1764:N1764"/>
    <mergeCell ref="J1765:N1765"/>
    <mergeCell ref="J1766:N1766"/>
    <mergeCell ref="J1767:N1767"/>
    <mergeCell ref="J1792:N1792"/>
    <mergeCell ref="J1793:N1793"/>
    <mergeCell ref="J1794:N1794"/>
    <mergeCell ref="J1795:N1795"/>
    <mergeCell ref="J1796:N1796"/>
    <mergeCell ref="J1797:N1797"/>
    <mergeCell ref="J1786:N1786"/>
    <mergeCell ref="J1787:N1787"/>
    <mergeCell ref="J1788:N1788"/>
    <mergeCell ref="J1789:N1789"/>
    <mergeCell ref="J1790:N1790"/>
    <mergeCell ref="J1791:N1791"/>
    <mergeCell ref="J1780:N1780"/>
    <mergeCell ref="J1781:N1781"/>
    <mergeCell ref="J1782:N1782"/>
    <mergeCell ref="J1783:N1783"/>
    <mergeCell ref="J1784:N1784"/>
    <mergeCell ref="J1785:N1785"/>
    <mergeCell ref="J1810:N1810"/>
    <mergeCell ref="J1811:N1811"/>
    <mergeCell ref="J1812:N1812"/>
    <mergeCell ref="J1813:N1813"/>
    <mergeCell ref="J1814:N1814"/>
    <mergeCell ref="J1815:N1815"/>
    <mergeCell ref="J1804:N1804"/>
    <mergeCell ref="J1805:N1805"/>
    <mergeCell ref="J1806:N1806"/>
    <mergeCell ref="J1807:N1807"/>
    <mergeCell ref="J1808:N1808"/>
    <mergeCell ref="J1809:N1809"/>
    <mergeCell ref="J1798:N1798"/>
    <mergeCell ref="J1799:N1799"/>
    <mergeCell ref="J1800:N1800"/>
    <mergeCell ref="J1801:N1801"/>
    <mergeCell ref="J1802:N1802"/>
    <mergeCell ref="J1803:N1803"/>
    <mergeCell ref="J1828:N1828"/>
    <mergeCell ref="J1829:N1829"/>
    <mergeCell ref="J1830:N1830"/>
    <mergeCell ref="J1831:N1831"/>
    <mergeCell ref="J1832:N1832"/>
    <mergeCell ref="J1833:N1833"/>
    <mergeCell ref="J1822:N1822"/>
    <mergeCell ref="J1823:N1823"/>
    <mergeCell ref="J1824:N1824"/>
    <mergeCell ref="J1825:N1825"/>
    <mergeCell ref="J1826:N1826"/>
    <mergeCell ref="J1827:N1827"/>
    <mergeCell ref="J1816:N1816"/>
    <mergeCell ref="J1817:N1817"/>
    <mergeCell ref="J1818:N1818"/>
    <mergeCell ref="J1819:N1819"/>
    <mergeCell ref="J1820:N1820"/>
    <mergeCell ref="J1821:N1821"/>
    <mergeCell ref="J1846:N1846"/>
    <mergeCell ref="J1847:N1847"/>
    <mergeCell ref="J1848:N1848"/>
    <mergeCell ref="J1849:N1849"/>
    <mergeCell ref="J1850:N1850"/>
    <mergeCell ref="J1851:N1851"/>
    <mergeCell ref="J1840:N1840"/>
    <mergeCell ref="J1841:N1841"/>
    <mergeCell ref="J1842:N1842"/>
    <mergeCell ref="J1843:N1843"/>
    <mergeCell ref="J1844:N1844"/>
    <mergeCell ref="J1845:N1845"/>
    <mergeCell ref="J1834:N1834"/>
    <mergeCell ref="J1835:N1835"/>
    <mergeCell ref="J1836:N1836"/>
    <mergeCell ref="J1837:N1837"/>
    <mergeCell ref="J1838:N1838"/>
    <mergeCell ref="J1839:N1839"/>
    <mergeCell ref="J1864:N1864"/>
    <mergeCell ref="J1865:N1865"/>
    <mergeCell ref="J1866:N1866"/>
    <mergeCell ref="J1867:N1867"/>
    <mergeCell ref="J1868:N1868"/>
    <mergeCell ref="J1869:N1869"/>
    <mergeCell ref="J1858:N1858"/>
    <mergeCell ref="J1859:N1859"/>
    <mergeCell ref="J1860:N1860"/>
    <mergeCell ref="J1861:N1861"/>
    <mergeCell ref="J1862:N1862"/>
    <mergeCell ref="J1863:N1863"/>
    <mergeCell ref="J1852:N1852"/>
    <mergeCell ref="J1853:N1853"/>
    <mergeCell ref="J1854:N1854"/>
    <mergeCell ref="J1855:N1855"/>
    <mergeCell ref="J1856:N1856"/>
    <mergeCell ref="J1857:N1857"/>
    <mergeCell ref="J1882:N1882"/>
    <mergeCell ref="J1883:N1883"/>
    <mergeCell ref="J1884:N1884"/>
    <mergeCell ref="J1885:N1885"/>
    <mergeCell ref="J1886:N1886"/>
    <mergeCell ref="J1887:N1887"/>
    <mergeCell ref="J1876:N1876"/>
    <mergeCell ref="J1877:N1877"/>
    <mergeCell ref="J1878:N1878"/>
    <mergeCell ref="J1879:N1879"/>
    <mergeCell ref="J1880:N1880"/>
    <mergeCell ref="J1881:N1881"/>
    <mergeCell ref="J1870:N1870"/>
    <mergeCell ref="J1871:N1871"/>
    <mergeCell ref="J1872:N1872"/>
    <mergeCell ref="J1873:N1873"/>
    <mergeCell ref="J1874:N1874"/>
    <mergeCell ref="J1875:N1875"/>
    <mergeCell ref="J1900:N1900"/>
    <mergeCell ref="J1901:N1901"/>
    <mergeCell ref="J1902:N1902"/>
    <mergeCell ref="J1903:N1903"/>
    <mergeCell ref="J1904:N1904"/>
    <mergeCell ref="J1905:N1905"/>
    <mergeCell ref="J1894:N1894"/>
    <mergeCell ref="J1895:N1895"/>
    <mergeCell ref="J1896:N1896"/>
    <mergeCell ref="J1897:N1897"/>
    <mergeCell ref="J1898:N1898"/>
    <mergeCell ref="J1899:N1899"/>
    <mergeCell ref="J1888:N1888"/>
    <mergeCell ref="J1889:N1889"/>
    <mergeCell ref="J1890:N1890"/>
    <mergeCell ref="J1891:N1891"/>
    <mergeCell ref="J1892:N1892"/>
    <mergeCell ref="J1893:N1893"/>
    <mergeCell ref="J1918:N1918"/>
    <mergeCell ref="J1919:N1919"/>
    <mergeCell ref="J1920:N1920"/>
    <mergeCell ref="J1921:N1921"/>
    <mergeCell ref="J1922:N1922"/>
    <mergeCell ref="J1923:N1923"/>
    <mergeCell ref="J1912:N1912"/>
    <mergeCell ref="J1913:N1913"/>
    <mergeCell ref="J1914:N1914"/>
    <mergeCell ref="J1915:N1915"/>
    <mergeCell ref="J1916:N1916"/>
    <mergeCell ref="J1917:N1917"/>
    <mergeCell ref="J1906:N1906"/>
    <mergeCell ref="J1907:N1907"/>
    <mergeCell ref="J1908:N1908"/>
    <mergeCell ref="J1909:N1909"/>
    <mergeCell ref="J1910:N1910"/>
    <mergeCell ref="J1911:N1911"/>
    <mergeCell ref="J1936:N1936"/>
    <mergeCell ref="J1937:N1937"/>
    <mergeCell ref="J1938:N1938"/>
    <mergeCell ref="J1939:N1939"/>
    <mergeCell ref="J1940:N1940"/>
    <mergeCell ref="J1941:N1941"/>
    <mergeCell ref="J1930:N1930"/>
    <mergeCell ref="J1931:N1931"/>
    <mergeCell ref="J1932:N1932"/>
    <mergeCell ref="J1933:N1933"/>
    <mergeCell ref="J1934:N1934"/>
    <mergeCell ref="J1935:N1935"/>
    <mergeCell ref="J1924:N1924"/>
    <mergeCell ref="J1925:N1925"/>
    <mergeCell ref="J1926:N1926"/>
    <mergeCell ref="J1927:N1927"/>
    <mergeCell ref="J1928:N1928"/>
    <mergeCell ref="J1929:N1929"/>
    <mergeCell ref="J1954:N1954"/>
    <mergeCell ref="J1955:N1955"/>
    <mergeCell ref="J1956:N1956"/>
    <mergeCell ref="J1957:N1957"/>
    <mergeCell ref="J1958:N1958"/>
    <mergeCell ref="J1959:N1959"/>
    <mergeCell ref="J1948:N1948"/>
    <mergeCell ref="J1949:N1949"/>
    <mergeCell ref="J1950:N1950"/>
    <mergeCell ref="J1951:N1951"/>
    <mergeCell ref="J1952:N1952"/>
    <mergeCell ref="J1953:N1953"/>
    <mergeCell ref="J1942:N1942"/>
    <mergeCell ref="J1943:N1943"/>
    <mergeCell ref="J1944:N1944"/>
    <mergeCell ref="J1945:N1945"/>
    <mergeCell ref="J1946:N1946"/>
    <mergeCell ref="J1947:N1947"/>
    <mergeCell ref="J1972:N1972"/>
    <mergeCell ref="J1973:N1973"/>
    <mergeCell ref="J1974:N1974"/>
    <mergeCell ref="J1975:N1975"/>
    <mergeCell ref="J1976:N1976"/>
    <mergeCell ref="J1977:N1977"/>
    <mergeCell ref="J1966:N1966"/>
    <mergeCell ref="J1967:N1967"/>
    <mergeCell ref="J1968:N1968"/>
    <mergeCell ref="J1969:N1969"/>
    <mergeCell ref="J1970:N1970"/>
    <mergeCell ref="J1971:N1971"/>
    <mergeCell ref="J1960:N1960"/>
    <mergeCell ref="J1961:N1961"/>
    <mergeCell ref="J1962:N1962"/>
    <mergeCell ref="J1963:N1963"/>
    <mergeCell ref="J1964:N1964"/>
    <mergeCell ref="J1965:N1965"/>
    <mergeCell ref="J1990:N1990"/>
    <mergeCell ref="J1991:N1991"/>
    <mergeCell ref="J1992:N1992"/>
    <mergeCell ref="J1993:N1993"/>
    <mergeCell ref="J1994:N1994"/>
    <mergeCell ref="J1995:N1995"/>
    <mergeCell ref="J1984:N1984"/>
    <mergeCell ref="J1985:N1985"/>
    <mergeCell ref="J1986:N1986"/>
    <mergeCell ref="J1987:N1987"/>
    <mergeCell ref="J1988:N1988"/>
    <mergeCell ref="J1989:N1989"/>
    <mergeCell ref="J1978:N1978"/>
    <mergeCell ref="J1979:N1979"/>
    <mergeCell ref="J1980:N1980"/>
    <mergeCell ref="J1981:N1981"/>
    <mergeCell ref="J1982:N1982"/>
    <mergeCell ref="J1983:N1983"/>
    <mergeCell ref="J2008:N2008"/>
    <mergeCell ref="J2009:N2009"/>
    <mergeCell ref="J2010:N2010"/>
    <mergeCell ref="J2011:N2011"/>
    <mergeCell ref="J2012:N2012"/>
    <mergeCell ref="J2013:N2013"/>
    <mergeCell ref="J2002:N2002"/>
    <mergeCell ref="J2003:N2003"/>
    <mergeCell ref="J2004:N2004"/>
    <mergeCell ref="J2005:N2005"/>
    <mergeCell ref="J2006:N2006"/>
    <mergeCell ref="J2007:N2007"/>
    <mergeCell ref="J1996:N1996"/>
    <mergeCell ref="J1997:N1997"/>
    <mergeCell ref="J1998:N1998"/>
    <mergeCell ref="J1999:N1999"/>
    <mergeCell ref="J2000:N2000"/>
    <mergeCell ref="J2001:N2001"/>
    <mergeCell ref="J2026:N2026"/>
    <mergeCell ref="J2027:N2027"/>
    <mergeCell ref="J2028:N2028"/>
    <mergeCell ref="J2029:N2029"/>
    <mergeCell ref="J2030:N2030"/>
    <mergeCell ref="J2031:N2031"/>
    <mergeCell ref="J2020:N2020"/>
    <mergeCell ref="J2021:N2021"/>
    <mergeCell ref="J2022:N2022"/>
    <mergeCell ref="J2023:N2023"/>
    <mergeCell ref="J2024:N2024"/>
    <mergeCell ref="J2025:N2025"/>
    <mergeCell ref="J2014:N2014"/>
    <mergeCell ref="J2015:N2015"/>
    <mergeCell ref="J2016:N2016"/>
    <mergeCell ref="J2017:N2017"/>
    <mergeCell ref="J2018:N2018"/>
    <mergeCell ref="J2019:N2019"/>
    <mergeCell ref="J2044:N2044"/>
    <mergeCell ref="J2045:N2045"/>
    <mergeCell ref="J2046:N2046"/>
    <mergeCell ref="J2047:N2047"/>
    <mergeCell ref="J2048:N2048"/>
    <mergeCell ref="J2049:N2049"/>
    <mergeCell ref="J2038:N2038"/>
    <mergeCell ref="J2039:N2039"/>
    <mergeCell ref="J2040:N2040"/>
    <mergeCell ref="J2041:N2041"/>
    <mergeCell ref="J2042:N2042"/>
    <mergeCell ref="J2043:N2043"/>
    <mergeCell ref="J2032:N2032"/>
    <mergeCell ref="J2033:N2033"/>
    <mergeCell ref="J2034:N2034"/>
    <mergeCell ref="J2035:N2035"/>
    <mergeCell ref="J2036:N2036"/>
    <mergeCell ref="J2037:N2037"/>
    <mergeCell ref="J2062:N2062"/>
    <mergeCell ref="J2063:N2063"/>
    <mergeCell ref="J2064:N2064"/>
    <mergeCell ref="J2065:N2065"/>
    <mergeCell ref="J2066:N2066"/>
    <mergeCell ref="J2067:N2067"/>
    <mergeCell ref="J2056:N2056"/>
    <mergeCell ref="J2057:N2057"/>
    <mergeCell ref="J2058:N2058"/>
    <mergeCell ref="J2059:N2059"/>
    <mergeCell ref="J2060:N2060"/>
    <mergeCell ref="J2061:N2061"/>
    <mergeCell ref="J2050:N2050"/>
    <mergeCell ref="J2051:N2051"/>
    <mergeCell ref="J2052:N2052"/>
    <mergeCell ref="J2053:N2053"/>
    <mergeCell ref="J2054:N2054"/>
    <mergeCell ref="J2055:N2055"/>
    <mergeCell ref="J2080:N2080"/>
    <mergeCell ref="J2081:N2081"/>
    <mergeCell ref="J2082:N2082"/>
    <mergeCell ref="J2083:N2083"/>
    <mergeCell ref="J2084:N2084"/>
    <mergeCell ref="J2085:N2085"/>
    <mergeCell ref="J2074:N2074"/>
    <mergeCell ref="J2075:N2075"/>
    <mergeCell ref="J2076:N2076"/>
    <mergeCell ref="J2077:N2077"/>
    <mergeCell ref="J2078:N2078"/>
    <mergeCell ref="J2079:N2079"/>
    <mergeCell ref="J2068:N2068"/>
    <mergeCell ref="J2069:N2069"/>
    <mergeCell ref="J2070:N2070"/>
    <mergeCell ref="J2071:N2071"/>
    <mergeCell ref="J2072:N2072"/>
    <mergeCell ref="J2073:N2073"/>
    <mergeCell ref="J2098:N2098"/>
    <mergeCell ref="J2099:N2099"/>
    <mergeCell ref="J2100:N2100"/>
    <mergeCell ref="J2101:N2101"/>
    <mergeCell ref="J2102:N2102"/>
    <mergeCell ref="J2103:N2103"/>
    <mergeCell ref="J2092:N2092"/>
    <mergeCell ref="J2093:N2093"/>
    <mergeCell ref="J2094:N2094"/>
    <mergeCell ref="J2095:N2095"/>
    <mergeCell ref="J2096:N2096"/>
    <mergeCell ref="J2097:N2097"/>
    <mergeCell ref="J2086:N2086"/>
    <mergeCell ref="J2087:N2087"/>
    <mergeCell ref="J2088:N2088"/>
    <mergeCell ref="J2089:N2089"/>
    <mergeCell ref="J2090:N2090"/>
    <mergeCell ref="J2091:N2091"/>
    <mergeCell ref="J2116:N2116"/>
    <mergeCell ref="J2117:N2117"/>
    <mergeCell ref="J2118:N2118"/>
    <mergeCell ref="J2119:N2119"/>
    <mergeCell ref="J2120:N2120"/>
    <mergeCell ref="J2121:N2121"/>
    <mergeCell ref="J2110:N2110"/>
    <mergeCell ref="J2111:N2111"/>
    <mergeCell ref="J2112:N2112"/>
    <mergeCell ref="J2113:N2113"/>
    <mergeCell ref="J2114:N2114"/>
    <mergeCell ref="J2115:N2115"/>
    <mergeCell ref="J2104:N2104"/>
    <mergeCell ref="J2105:N2105"/>
    <mergeCell ref="J2106:N2106"/>
    <mergeCell ref="J2107:N2107"/>
    <mergeCell ref="J2108:N2108"/>
    <mergeCell ref="J2109:N2109"/>
    <mergeCell ref="J2134:N2134"/>
    <mergeCell ref="J2135:N2135"/>
    <mergeCell ref="J2136:N2136"/>
    <mergeCell ref="J2137:N2137"/>
    <mergeCell ref="J2138:N2138"/>
    <mergeCell ref="J2139:N2139"/>
    <mergeCell ref="J2128:N2128"/>
    <mergeCell ref="J2129:N2129"/>
    <mergeCell ref="J2130:N2130"/>
    <mergeCell ref="J2131:N2131"/>
    <mergeCell ref="J2132:N2132"/>
    <mergeCell ref="J2133:N2133"/>
    <mergeCell ref="J2122:N2122"/>
    <mergeCell ref="J2123:N2123"/>
    <mergeCell ref="J2124:N2124"/>
    <mergeCell ref="J2125:N2125"/>
    <mergeCell ref="J2126:N2126"/>
    <mergeCell ref="J2127:N2127"/>
    <mergeCell ref="J2152:N2152"/>
    <mergeCell ref="J2153:N2153"/>
    <mergeCell ref="J2154:N2154"/>
    <mergeCell ref="J2155:N2155"/>
    <mergeCell ref="J2156:N2156"/>
    <mergeCell ref="J2157:N2157"/>
    <mergeCell ref="J2146:N2146"/>
    <mergeCell ref="J2147:N2147"/>
    <mergeCell ref="J2148:N2148"/>
    <mergeCell ref="J2149:N2149"/>
    <mergeCell ref="J2150:N2150"/>
    <mergeCell ref="J2151:N2151"/>
    <mergeCell ref="J2140:N2140"/>
    <mergeCell ref="J2141:N2141"/>
    <mergeCell ref="J2142:N2142"/>
    <mergeCell ref="J2143:N2143"/>
    <mergeCell ref="J2144:N2144"/>
    <mergeCell ref="J2145:N2145"/>
    <mergeCell ref="J2170:N2170"/>
    <mergeCell ref="J2171:N2171"/>
    <mergeCell ref="J2172:N2172"/>
    <mergeCell ref="J2173:N2173"/>
    <mergeCell ref="J2174:N2174"/>
    <mergeCell ref="J2175:N2175"/>
    <mergeCell ref="J2164:N2164"/>
    <mergeCell ref="J2165:N2165"/>
    <mergeCell ref="J2166:N2166"/>
    <mergeCell ref="J2167:N2167"/>
    <mergeCell ref="J2168:N2168"/>
    <mergeCell ref="J2169:N2169"/>
    <mergeCell ref="J2158:N2158"/>
    <mergeCell ref="J2159:N2159"/>
    <mergeCell ref="J2160:N2160"/>
    <mergeCell ref="J2161:N2161"/>
    <mergeCell ref="J2162:N2162"/>
    <mergeCell ref="J2163:N2163"/>
    <mergeCell ref="J2188:N2188"/>
    <mergeCell ref="J2189:N2189"/>
    <mergeCell ref="J2190:N2190"/>
    <mergeCell ref="J2191:N2191"/>
    <mergeCell ref="J2192:N2192"/>
    <mergeCell ref="J2193:N2193"/>
    <mergeCell ref="J2182:N2182"/>
    <mergeCell ref="J2183:N2183"/>
    <mergeCell ref="J2184:N2184"/>
    <mergeCell ref="J2185:N2185"/>
    <mergeCell ref="J2186:N2186"/>
    <mergeCell ref="J2187:N2187"/>
    <mergeCell ref="J2176:N2176"/>
    <mergeCell ref="J2177:N2177"/>
    <mergeCell ref="J2178:N2178"/>
    <mergeCell ref="J2179:N2179"/>
    <mergeCell ref="J2180:N2180"/>
    <mergeCell ref="J2181:N2181"/>
    <mergeCell ref="J2206:N2206"/>
    <mergeCell ref="J2207:N2207"/>
    <mergeCell ref="J2208:N2208"/>
    <mergeCell ref="J2209:N2209"/>
    <mergeCell ref="J2210:N2210"/>
    <mergeCell ref="J2211:N2211"/>
    <mergeCell ref="J2200:N2200"/>
    <mergeCell ref="J2201:N2201"/>
    <mergeCell ref="J2202:N2202"/>
    <mergeCell ref="J2203:N2203"/>
    <mergeCell ref="J2204:N2204"/>
    <mergeCell ref="J2205:N2205"/>
    <mergeCell ref="J2194:N2194"/>
    <mergeCell ref="J2195:N2195"/>
    <mergeCell ref="J2196:N2196"/>
    <mergeCell ref="J2197:N2197"/>
    <mergeCell ref="J2198:N2198"/>
    <mergeCell ref="J2199:N2199"/>
    <mergeCell ref="J2224:N2224"/>
    <mergeCell ref="J2225:N2225"/>
    <mergeCell ref="J2226:N2226"/>
    <mergeCell ref="J2227:N2227"/>
    <mergeCell ref="J2228:N2228"/>
    <mergeCell ref="J2229:N2229"/>
    <mergeCell ref="J2218:N2218"/>
    <mergeCell ref="J2219:N2219"/>
    <mergeCell ref="J2220:N2220"/>
    <mergeCell ref="J2221:N2221"/>
    <mergeCell ref="J2222:N2222"/>
    <mergeCell ref="J2223:N2223"/>
    <mergeCell ref="J2212:N2212"/>
    <mergeCell ref="J2213:N2213"/>
    <mergeCell ref="J2214:N2214"/>
    <mergeCell ref="J2215:N2215"/>
    <mergeCell ref="J2216:N2216"/>
    <mergeCell ref="J2217:N2217"/>
    <mergeCell ref="J2242:N2242"/>
    <mergeCell ref="J2243:N2243"/>
    <mergeCell ref="J2244:N2244"/>
    <mergeCell ref="J2245:N2245"/>
    <mergeCell ref="J2246:N2246"/>
    <mergeCell ref="J2247:N2247"/>
    <mergeCell ref="J2236:N2236"/>
    <mergeCell ref="J2237:N2237"/>
    <mergeCell ref="J2238:N2238"/>
    <mergeCell ref="J2239:N2239"/>
    <mergeCell ref="J2240:N2240"/>
    <mergeCell ref="J2241:N2241"/>
    <mergeCell ref="J2230:N2230"/>
    <mergeCell ref="J2231:N2231"/>
    <mergeCell ref="J2232:N2232"/>
    <mergeCell ref="J2233:N2233"/>
    <mergeCell ref="J2234:N2234"/>
    <mergeCell ref="J2235:N2235"/>
    <mergeCell ref="J2260:N2260"/>
    <mergeCell ref="J2261:N2261"/>
    <mergeCell ref="J2262:N2262"/>
    <mergeCell ref="J2263:N2263"/>
    <mergeCell ref="J2264:N2264"/>
    <mergeCell ref="J2265:N2265"/>
    <mergeCell ref="J2254:N2254"/>
    <mergeCell ref="J2255:N2255"/>
    <mergeCell ref="J2256:N2256"/>
    <mergeCell ref="J2257:N2257"/>
    <mergeCell ref="J2258:N2258"/>
    <mergeCell ref="J2259:N2259"/>
    <mergeCell ref="J2248:N2248"/>
    <mergeCell ref="J2249:N2249"/>
    <mergeCell ref="J2250:N2250"/>
    <mergeCell ref="J2251:N2251"/>
    <mergeCell ref="J2252:N2252"/>
    <mergeCell ref="J2253:N2253"/>
    <mergeCell ref="J2278:N2278"/>
    <mergeCell ref="J2279:N2279"/>
    <mergeCell ref="J2280:N2280"/>
    <mergeCell ref="J2281:N2281"/>
    <mergeCell ref="J2282:N2282"/>
    <mergeCell ref="J2283:N2283"/>
    <mergeCell ref="J2272:N2272"/>
    <mergeCell ref="J2273:N2273"/>
    <mergeCell ref="J2274:N2274"/>
    <mergeCell ref="J2275:N2275"/>
    <mergeCell ref="J2276:N2276"/>
    <mergeCell ref="J2277:N2277"/>
    <mergeCell ref="J2266:N2266"/>
    <mergeCell ref="J2267:N2267"/>
    <mergeCell ref="J2268:N2268"/>
    <mergeCell ref="J2269:N2269"/>
    <mergeCell ref="J2270:N2270"/>
    <mergeCell ref="J2271:N2271"/>
    <mergeCell ref="J2302:N2302"/>
    <mergeCell ref="J2296:N2296"/>
    <mergeCell ref="J2297:N2297"/>
    <mergeCell ref="J2298:N2298"/>
    <mergeCell ref="J2299:N2299"/>
    <mergeCell ref="J2300:N2300"/>
    <mergeCell ref="J2301:N2301"/>
    <mergeCell ref="J2290:N2290"/>
    <mergeCell ref="J2291:N2291"/>
    <mergeCell ref="J2292:N2292"/>
    <mergeCell ref="J2293:N2293"/>
    <mergeCell ref="J2294:N2294"/>
    <mergeCell ref="J2295:N2295"/>
    <mergeCell ref="J2284:N2284"/>
    <mergeCell ref="J2285:N2285"/>
    <mergeCell ref="J2286:N2286"/>
    <mergeCell ref="J2287:N2287"/>
    <mergeCell ref="J2288:N2288"/>
    <mergeCell ref="J2289:N2289"/>
  </mergeCells>
  <conditionalFormatting sqref="D886:D978">
    <cfRule type="duplicateValues" dxfId="42" priority="1"/>
  </conditionalFormatting>
  <dataValidations count="1">
    <dataValidation type="textLength" operator="greaterThanOrEqual" allowBlank="1" showErrorMessage="1" sqref="E17:E36 E274:E290 E156:E168 E86:E92 E111:E113 E115:E118 E124:E126 E138:E146 E151 E72:E83 E129:E133 E170:E176 E39:E66 E135 E236:E244 E247:E265 E179:E226 E8:E15 E463:E472 E445:E457" xr:uid="{3DF73FAC-0CBD-4C97-AE88-62A755D93A5E}">
      <formula1>0</formula1>
    </dataValidation>
  </dataValidations>
  <printOptions horizontalCentered="1"/>
  <pageMargins left="0.74803149606299213" right="0.39370078740157483" top="0.39370078740157483" bottom="0.39370078740157483" header="1.2598425196850394" footer="7.874015748031496E-2"/>
  <pageSetup scale="45" fitToHeight="0" orientation="landscape" r:id="rId1"/>
  <headerFooter alignWithMargins="0">
    <oddHeader>&amp;R&amp;"Calibri"&amp;10&amp;K000000 AESA - Privada&amp;1#_x000D_</oddHeader>
    <oddFooter>&amp;R_x000D_&amp;1#&amp;"Calibri"&amp;10&amp;K000000 AESA - Privada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BD15-93A7-4987-BC89-CB70BD18AD54}">
  <sheetPr>
    <tabColor rgb="FF92D050"/>
  </sheetPr>
  <dimension ref="A2:M56"/>
  <sheetViews>
    <sheetView topLeftCell="A6" zoomScale="103" zoomScaleNormal="70" workbookViewId="0">
      <selection activeCell="G9" sqref="G9"/>
    </sheetView>
  </sheetViews>
  <sheetFormatPr baseColWidth="10" defaultColWidth="11.42578125" defaultRowHeight="15" x14ac:dyDescent="0.25"/>
  <cols>
    <col min="3" max="3" width="16.42578125" customWidth="1"/>
    <col min="4" max="4" width="27.5703125" bestFit="1" customWidth="1"/>
    <col min="5" max="5" width="10.5703125" bestFit="1" customWidth="1"/>
    <col min="6" max="6" width="4.5703125" customWidth="1"/>
    <col min="7" max="7" width="15.85546875" customWidth="1"/>
    <col min="8" max="8" width="16.140625" customWidth="1"/>
    <col min="9" max="9" width="24.42578125" customWidth="1"/>
    <col min="10" max="10" width="44" style="186" customWidth="1"/>
    <col min="11" max="11" width="45" hidden="1" customWidth="1"/>
    <col min="12" max="12" width="14.85546875" bestFit="1" customWidth="1"/>
    <col min="13" max="13" width="26.42578125" bestFit="1" customWidth="1"/>
    <col min="15" max="15" width="9.7109375" bestFit="1" customWidth="1"/>
    <col min="16" max="16" width="10.85546875" bestFit="1" customWidth="1"/>
    <col min="17" max="17" width="19.85546875" bestFit="1" customWidth="1"/>
    <col min="18" max="18" width="69.5703125" customWidth="1"/>
  </cols>
  <sheetData>
    <row r="2" spans="2:13" ht="15.75" thickBot="1" x14ac:dyDescent="0.3"/>
    <row r="3" spans="2:13" ht="30.75" thickBot="1" x14ac:dyDescent="0.3">
      <c r="B3" s="433" t="s">
        <v>5158</v>
      </c>
      <c r="C3" s="434" t="s">
        <v>5159</v>
      </c>
      <c r="D3" s="434" t="s">
        <v>28</v>
      </c>
      <c r="E3" s="434" t="s">
        <v>2980</v>
      </c>
      <c r="F3" s="434" t="s">
        <v>5160</v>
      </c>
      <c r="G3" s="434" t="s">
        <v>5161</v>
      </c>
      <c r="H3" s="434" t="s">
        <v>5162</v>
      </c>
      <c r="I3" s="434" t="s">
        <v>5163</v>
      </c>
      <c r="J3" s="434" t="s">
        <v>2470</v>
      </c>
      <c r="K3" s="435" t="s">
        <v>5231</v>
      </c>
    </row>
    <row r="4" spans="2:13" ht="42.75" customHeight="1" x14ac:dyDescent="0.25">
      <c r="B4" s="454">
        <v>4591</v>
      </c>
      <c r="C4" s="454">
        <v>4508882882</v>
      </c>
      <c r="D4" s="454" t="s">
        <v>5164</v>
      </c>
      <c r="E4" s="478">
        <v>35364</v>
      </c>
      <c r="F4" s="454" t="s">
        <v>2909</v>
      </c>
      <c r="G4" s="455">
        <v>662090.44999999995</v>
      </c>
      <c r="H4" s="456">
        <v>46129</v>
      </c>
      <c r="I4" s="457" t="s">
        <v>5232</v>
      </c>
      <c r="J4" s="457" t="s">
        <v>5255</v>
      </c>
      <c r="K4" s="508"/>
      <c r="L4" t="s">
        <v>5173</v>
      </c>
      <c r="M4" t="s">
        <v>5189</v>
      </c>
    </row>
    <row r="5" spans="2:13" ht="42.75" customHeight="1" x14ac:dyDescent="0.25">
      <c r="B5" s="212">
        <v>4590</v>
      </c>
      <c r="C5" s="212">
        <v>4508889420</v>
      </c>
      <c r="D5" s="212" t="s">
        <v>5164</v>
      </c>
      <c r="E5" s="436">
        <v>5357</v>
      </c>
      <c r="F5" s="212" t="s">
        <v>2919</v>
      </c>
      <c r="G5" s="458">
        <v>141909.26</v>
      </c>
      <c r="H5" s="459">
        <v>46132</v>
      </c>
      <c r="I5" s="457" t="s">
        <v>5232</v>
      </c>
      <c r="J5" s="457" t="s">
        <v>5287</v>
      </c>
      <c r="K5" s="453"/>
      <c r="L5" t="s">
        <v>5173</v>
      </c>
      <c r="M5" t="s">
        <v>5189</v>
      </c>
    </row>
    <row r="6" spans="2:13" ht="60.75" customHeight="1" x14ac:dyDescent="0.25">
      <c r="B6" s="212">
        <v>4589</v>
      </c>
      <c r="C6" s="212">
        <v>4508890700</v>
      </c>
      <c r="D6" s="212" t="s">
        <v>5165</v>
      </c>
      <c r="E6" s="436">
        <v>276</v>
      </c>
      <c r="F6" s="212" t="s">
        <v>2919</v>
      </c>
      <c r="G6" s="458">
        <v>26539.03</v>
      </c>
      <c r="H6" s="459">
        <v>46110</v>
      </c>
      <c r="I6" s="457" t="s">
        <v>5253</v>
      </c>
      <c r="J6" s="457" t="s">
        <v>5304</v>
      </c>
      <c r="K6" s="460"/>
      <c r="L6" t="s">
        <v>5174</v>
      </c>
      <c r="M6" t="s">
        <v>5189</v>
      </c>
    </row>
    <row r="7" spans="2:13" ht="25.5" x14ac:dyDescent="0.25">
      <c r="B7" s="212">
        <v>4593</v>
      </c>
      <c r="C7" s="212">
        <v>4508890749</v>
      </c>
      <c r="D7" s="212" t="s">
        <v>5164</v>
      </c>
      <c r="E7" s="436">
        <v>7674</v>
      </c>
      <c r="F7" s="212" t="s">
        <v>2919</v>
      </c>
      <c r="G7" s="458">
        <v>42419.15</v>
      </c>
      <c r="H7" s="459">
        <v>46135</v>
      </c>
      <c r="I7" s="457" t="s">
        <v>5232</v>
      </c>
      <c r="J7" s="457" t="s">
        <v>5254</v>
      </c>
      <c r="K7" s="453"/>
      <c r="L7" t="s">
        <v>5173</v>
      </c>
      <c r="M7" t="s">
        <v>5188</v>
      </c>
    </row>
    <row r="8" spans="2:13" ht="38.25" x14ac:dyDescent="0.25">
      <c r="B8" s="212">
        <v>4594</v>
      </c>
      <c r="C8" s="212">
        <v>4508892757</v>
      </c>
      <c r="D8" s="212" t="s">
        <v>5164</v>
      </c>
      <c r="E8" s="436">
        <v>2713</v>
      </c>
      <c r="F8" s="212" t="s">
        <v>2919</v>
      </c>
      <c r="G8" s="458">
        <v>28140.62</v>
      </c>
      <c r="H8" s="459">
        <v>46136</v>
      </c>
      <c r="I8" s="457" t="s">
        <v>5232</v>
      </c>
      <c r="J8" s="457" t="s">
        <v>5288</v>
      </c>
      <c r="K8" s="453"/>
      <c r="L8" t="s">
        <v>5173</v>
      </c>
      <c r="M8" t="s">
        <v>5188</v>
      </c>
    </row>
    <row r="9" spans="2:13" ht="37.5" customHeight="1" x14ac:dyDescent="0.25">
      <c r="B9" s="447">
        <v>4601</v>
      </c>
      <c r="C9" s="447">
        <v>4508891322</v>
      </c>
      <c r="D9" s="212" t="s">
        <v>5166</v>
      </c>
      <c r="E9" s="437">
        <v>925</v>
      </c>
      <c r="F9" s="447" t="s">
        <v>2919</v>
      </c>
      <c r="G9" s="458">
        <v>15434.63</v>
      </c>
      <c r="H9" s="439">
        <v>46140</v>
      </c>
      <c r="I9" s="457" t="s">
        <v>5263</v>
      </c>
      <c r="J9" s="457" t="s">
        <v>5305</v>
      </c>
      <c r="K9" s="460"/>
      <c r="L9" t="s">
        <v>5174</v>
      </c>
      <c r="M9" t="s">
        <v>5190</v>
      </c>
    </row>
    <row r="10" spans="2:13" ht="37.5" customHeight="1" x14ac:dyDescent="0.25">
      <c r="B10" s="447">
        <v>4601</v>
      </c>
      <c r="C10" s="461">
        <v>4508893258</v>
      </c>
      <c r="D10" s="212" t="s">
        <v>5166</v>
      </c>
      <c r="E10" s="437">
        <v>2918</v>
      </c>
      <c r="F10" s="447" t="s">
        <v>2919</v>
      </c>
      <c r="G10" s="458">
        <v>33828.18</v>
      </c>
      <c r="H10" s="439">
        <v>46140</v>
      </c>
      <c r="I10" s="457" t="s">
        <v>5263</v>
      </c>
      <c r="J10" s="457" t="s">
        <v>5305</v>
      </c>
      <c r="K10" s="460"/>
      <c r="L10" t="s">
        <v>5174</v>
      </c>
      <c r="M10" t="s">
        <v>5190</v>
      </c>
    </row>
    <row r="11" spans="2:13" x14ac:dyDescent="0.25">
      <c r="B11" s="447">
        <v>4629</v>
      </c>
      <c r="C11" s="461">
        <v>4508953544</v>
      </c>
      <c r="D11" s="212" t="s">
        <v>5164</v>
      </c>
      <c r="E11" s="440"/>
      <c r="F11" s="447"/>
      <c r="G11" s="441"/>
      <c r="H11" s="442">
        <v>46213</v>
      </c>
      <c r="I11" s="457" t="s">
        <v>5306</v>
      </c>
      <c r="J11" s="524" t="s">
        <v>5309</v>
      </c>
      <c r="K11" s="460"/>
      <c r="L11" t="s">
        <v>5173</v>
      </c>
    </row>
    <row r="12" spans="2:13" ht="17.100000000000001" customHeight="1" x14ac:dyDescent="0.25">
      <c r="B12" s="447"/>
      <c r="C12" s="461">
        <v>4508972604</v>
      </c>
      <c r="D12" s="212" t="s">
        <v>5164</v>
      </c>
      <c r="E12" s="437"/>
      <c r="F12" s="447"/>
      <c r="G12" s="438"/>
      <c r="H12" s="439"/>
      <c r="I12" s="457" t="s">
        <v>5307</v>
      </c>
      <c r="J12" s="457" t="s">
        <v>5308</v>
      </c>
      <c r="K12" s="460"/>
    </row>
    <row r="13" spans="2:13" ht="21.95" customHeight="1" x14ac:dyDescent="0.25">
      <c r="B13" s="447"/>
      <c r="C13" s="461">
        <v>4508954248</v>
      </c>
      <c r="D13" s="212" t="s">
        <v>5310</v>
      </c>
      <c r="E13" s="443">
        <v>23618</v>
      </c>
      <c r="F13" s="447" t="s">
        <v>2919</v>
      </c>
      <c r="G13" s="438">
        <v>32413.38</v>
      </c>
      <c r="H13" s="439">
        <v>46203</v>
      </c>
      <c r="I13" s="457" t="s">
        <v>5306</v>
      </c>
      <c r="J13" s="457" t="s">
        <v>5311</v>
      </c>
      <c r="K13" s="460"/>
    </row>
    <row r="14" spans="2:13" ht="24.95" customHeight="1" x14ac:dyDescent="0.25">
      <c r="B14" s="447"/>
      <c r="C14" s="461"/>
      <c r="D14" s="212"/>
      <c r="E14" s="443"/>
      <c r="F14" s="447"/>
      <c r="G14" s="444"/>
      <c r="H14" s="439"/>
      <c r="I14" s="457"/>
      <c r="J14" s="457"/>
      <c r="K14" s="460"/>
    </row>
    <row r="15" spans="2:13" x14ac:dyDescent="0.25">
      <c r="B15" s="447"/>
      <c r="C15" s="461"/>
      <c r="D15" s="212"/>
      <c r="E15" s="443"/>
      <c r="F15" s="447"/>
      <c r="G15" s="444"/>
      <c r="H15" s="439"/>
      <c r="I15" s="457"/>
      <c r="J15" s="457"/>
      <c r="K15" s="460"/>
    </row>
    <row r="16" spans="2:13" x14ac:dyDescent="0.25">
      <c r="B16" s="447"/>
      <c r="C16" s="461"/>
      <c r="D16" s="212"/>
      <c r="E16" s="443"/>
      <c r="F16" s="447"/>
      <c r="G16" s="444"/>
      <c r="H16" s="439"/>
      <c r="I16" s="457"/>
      <c r="J16" s="449"/>
      <c r="K16" s="460"/>
    </row>
    <row r="17" spans="1:13" x14ac:dyDescent="0.25">
      <c r="B17" s="447"/>
      <c r="C17" s="447"/>
      <c r="D17" s="212"/>
      <c r="E17" s="443"/>
      <c r="F17" s="447"/>
      <c r="G17" s="444"/>
      <c r="H17" s="439"/>
      <c r="I17" s="457"/>
      <c r="J17" s="449"/>
      <c r="K17" s="460"/>
    </row>
    <row r="18" spans="1:13" ht="111.6" customHeight="1" x14ac:dyDescent="0.25">
      <c r="B18" s="450"/>
      <c r="C18" s="450"/>
      <c r="D18" s="447"/>
      <c r="E18" s="447"/>
      <c r="F18" s="447"/>
      <c r="G18" s="438"/>
      <c r="H18" s="439"/>
      <c r="I18" s="450"/>
      <c r="J18" s="449"/>
      <c r="K18" s="460"/>
    </row>
    <row r="19" spans="1:13" x14ac:dyDescent="0.25">
      <c r="B19" s="447"/>
      <c r="C19" s="447"/>
      <c r="D19" s="212"/>
      <c r="E19" s="443"/>
      <c r="F19" s="447"/>
      <c r="G19" s="438"/>
      <c r="H19" s="439"/>
      <c r="I19" s="449"/>
      <c r="J19" s="457"/>
      <c r="K19" s="460"/>
      <c r="L19" s="462"/>
      <c r="M19" s="462"/>
    </row>
    <row r="20" spans="1:13" x14ac:dyDescent="0.25">
      <c r="B20" s="447"/>
      <c r="C20" s="7"/>
      <c r="D20" s="7"/>
      <c r="E20" s="443"/>
      <c r="F20" s="447"/>
      <c r="G20" s="438"/>
      <c r="H20" s="439"/>
      <c r="I20" s="449"/>
      <c r="J20" s="457"/>
      <c r="K20" s="460"/>
    </row>
    <row r="21" spans="1:13" x14ac:dyDescent="0.25">
      <c r="B21" s="447"/>
      <c r="C21" s="447"/>
      <c r="D21" s="212"/>
      <c r="E21" s="443"/>
      <c r="F21" s="447"/>
      <c r="G21" s="438"/>
      <c r="H21" s="15"/>
      <c r="I21" s="457"/>
      <c r="J21" s="449"/>
      <c r="K21" s="460"/>
    </row>
    <row r="22" spans="1:13" x14ac:dyDescent="0.25">
      <c r="A22" s="186"/>
      <c r="B22" s="447"/>
      <c r="C22" s="447"/>
      <c r="D22" s="212"/>
      <c r="E22" s="443"/>
      <c r="F22" s="447"/>
      <c r="G22" s="438"/>
      <c r="H22" s="451"/>
      <c r="I22" s="449"/>
      <c r="J22" s="457"/>
      <c r="K22" s="460"/>
      <c r="L22" s="462"/>
    </row>
    <row r="23" spans="1:13" x14ac:dyDescent="0.25">
      <c r="B23" s="447"/>
      <c r="C23" s="447"/>
      <c r="D23" s="447"/>
      <c r="E23" s="447"/>
      <c r="F23" s="447"/>
      <c r="G23" s="438"/>
      <c r="H23" s="451"/>
      <c r="I23" s="449"/>
      <c r="J23" s="457"/>
      <c r="K23" s="460"/>
    </row>
    <row r="24" spans="1:13" x14ac:dyDescent="0.25">
      <c r="B24" s="463"/>
      <c r="C24" s="186"/>
      <c r="D24" s="463"/>
      <c r="E24" s="463"/>
      <c r="F24" s="463"/>
      <c r="G24" s="445"/>
      <c r="H24" s="464"/>
      <c r="I24" s="449"/>
      <c r="J24" s="457"/>
      <c r="K24" s="465"/>
    </row>
    <row r="25" spans="1:13" x14ac:dyDescent="0.25">
      <c r="B25" s="447"/>
      <c r="C25" s="447"/>
      <c r="D25" s="447"/>
      <c r="E25" s="447"/>
      <c r="F25" s="447"/>
      <c r="G25" s="445"/>
      <c r="H25" s="451"/>
      <c r="I25" s="449"/>
      <c r="J25" s="457"/>
      <c r="K25" s="447"/>
    </row>
    <row r="26" spans="1:13" x14ac:dyDescent="0.25">
      <c r="B26" s="447"/>
      <c r="C26" s="447"/>
      <c r="D26" s="447"/>
      <c r="E26" s="447"/>
      <c r="F26" s="447"/>
      <c r="G26" s="438"/>
      <c r="H26" s="451"/>
      <c r="I26" s="449"/>
      <c r="J26" s="450"/>
      <c r="K26" s="447"/>
    </row>
    <row r="27" spans="1:13" x14ac:dyDescent="0.25">
      <c r="B27" s="447"/>
      <c r="C27" s="447"/>
      <c r="D27" s="447"/>
      <c r="E27" s="447"/>
      <c r="F27" s="447"/>
      <c r="G27" s="438"/>
      <c r="H27" s="451"/>
      <c r="I27" s="449"/>
      <c r="J27" s="450"/>
      <c r="K27" s="447"/>
    </row>
    <row r="28" spans="1:13" x14ac:dyDescent="0.25">
      <c r="B28" s="463"/>
      <c r="C28" s="447"/>
      <c r="D28" s="447"/>
      <c r="E28" s="466"/>
      <c r="F28" s="447"/>
      <c r="G28" s="438"/>
      <c r="H28" s="467"/>
      <c r="I28" s="449"/>
      <c r="J28" s="468"/>
      <c r="K28" s="469"/>
    </row>
    <row r="29" spans="1:13" x14ac:dyDescent="0.25">
      <c r="B29" s="447"/>
      <c r="C29" s="447"/>
      <c r="D29" s="447"/>
      <c r="E29" s="466"/>
      <c r="F29" s="447"/>
      <c r="G29" s="438"/>
      <c r="H29" s="467"/>
      <c r="I29" s="449"/>
      <c r="J29" s="457"/>
      <c r="K29" s="470"/>
    </row>
    <row r="30" spans="1:13" x14ac:dyDescent="0.25">
      <c r="B30" s="447"/>
      <c r="C30" s="447"/>
      <c r="D30" s="447"/>
      <c r="E30" s="447"/>
      <c r="F30" s="447"/>
      <c r="G30" s="438"/>
      <c r="H30" s="448"/>
      <c r="I30" s="449"/>
      <c r="J30" s="450"/>
      <c r="K30" s="470"/>
    </row>
    <row r="31" spans="1:13" x14ac:dyDescent="0.25">
      <c r="B31" s="471"/>
      <c r="C31" s="472"/>
      <c r="D31" s="472"/>
      <c r="E31" s="472"/>
      <c r="F31" s="472"/>
      <c r="G31" s="446"/>
      <c r="H31" s="473"/>
      <c r="I31" s="474"/>
      <c r="J31" s="472"/>
      <c r="K31" s="475"/>
    </row>
    <row r="32" spans="1:13" x14ac:dyDescent="0.25">
      <c r="B32" s="447"/>
      <c r="C32" s="450"/>
      <c r="D32" s="447"/>
      <c r="E32" s="447"/>
      <c r="F32" s="450"/>
      <c r="G32" s="438"/>
      <c r="H32" s="448"/>
      <c r="I32" s="449"/>
      <c r="J32" s="468"/>
      <c r="K32" s="460"/>
    </row>
    <row r="33" spans="2:11" x14ac:dyDescent="0.25">
      <c r="B33" s="447"/>
      <c r="C33" s="447"/>
      <c r="D33" s="447"/>
      <c r="E33" s="447"/>
      <c r="F33" s="447"/>
      <c r="G33" s="438"/>
      <c r="H33" s="448"/>
      <c r="I33" s="449"/>
      <c r="J33" s="468"/>
      <c r="K33" s="460"/>
    </row>
    <row r="34" spans="2:11" x14ac:dyDescent="0.25">
      <c r="B34" s="447"/>
      <c r="C34" s="447"/>
      <c r="D34" s="447"/>
      <c r="E34" s="447"/>
      <c r="F34" s="447"/>
      <c r="G34" s="438"/>
      <c r="H34" s="448"/>
      <c r="I34" s="449"/>
      <c r="J34" s="457"/>
      <c r="K34" s="460"/>
    </row>
    <row r="35" spans="2:11" x14ac:dyDescent="0.25">
      <c r="B35" s="447"/>
      <c r="C35" s="447"/>
      <c r="D35" s="447"/>
      <c r="E35" s="447"/>
      <c r="F35" s="447"/>
      <c r="G35" s="438"/>
      <c r="H35" s="448"/>
      <c r="I35" s="449"/>
      <c r="J35" s="457"/>
      <c r="K35" s="460"/>
    </row>
    <row r="36" spans="2:11" x14ac:dyDescent="0.25">
      <c r="B36" s="447"/>
      <c r="C36" s="447"/>
      <c r="D36" s="447"/>
      <c r="E36" s="447"/>
      <c r="F36" s="447"/>
      <c r="G36" s="438"/>
      <c r="H36" s="448"/>
      <c r="I36" s="449"/>
      <c r="J36" s="450"/>
      <c r="K36" s="460"/>
    </row>
    <row r="37" spans="2:11" x14ac:dyDescent="0.25">
      <c r="B37" s="471"/>
      <c r="C37" s="447"/>
      <c r="D37" s="447"/>
      <c r="E37" s="447"/>
      <c r="F37" s="447"/>
      <c r="G37" s="438"/>
      <c r="H37" s="448"/>
      <c r="I37" s="449"/>
      <c r="J37" s="468"/>
      <c r="K37" s="460"/>
    </row>
    <row r="38" spans="2:11" x14ac:dyDescent="0.25">
      <c r="B38" s="471"/>
      <c r="C38" s="447"/>
      <c r="D38" s="447"/>
      <c r="E38" s="447"/>
      <c r="F38" s="447"/>
      <c r="G38" s="438"/>
      <c r="H38" s="448"/>
      <c r="I38" s="449"/>
      <c r="J38" s="468"/>
      <c r="K38" s="460"/>
    </row>
    <row r="39" spans="2:11" x14ac:dyDescent="0.25">
      <c r="B39" s="447"/>
      <c r="C39" s="447"/>
      <c r="D39" s="447"/>
      <c r="E39" s="447"/>
      <c r="F39" s="447"/>
      <c r="G39" s="438"/>
      <c r="H39" s="448"/>
      <c r="I39" s="449"/>
      <c r="J39" s="468"/>
      <c r="K39" s="460"/>
    </row>
    <row r="40" spans="2:11" x14ac:dyDescent="0.25">
      <c r="B40" s="447"/>
      <c r="C40" s="447"/>
      <c r="D40" s="447"/>
      <c r="E40" s="447"/>
      <c r="F40" s="447"/>
      <c r="G40" s="438"/>
      <c r="H40" s="448"/>
      <c r="I40" s="449"/>
      <c r="J40" s="450"/>
      <c r="K40" s="460"/>
    </row>
    <row r="41" spans="2:11" x14ac:dyDescent="0.25">
      <c r="B41" s="447"/>
      <c r="C41" s="447"/>
      <c r="D41" s="447"/>
      <c r="E41" s="447"/>
      <c r="F41" s="447"/>
      <c r="G41" s="438"/>
      <c r="H41" s="448"/>
      <c r="I41" s="449"/>
      <c r="J41" s="468"/>
      <c r="K41" s="460"/>
    </row>
    <row r="42" spans="2:11" x14ac:dyDescent="0.25">
      <c r="B42" s="447"/>
      <c r="C42" s="447"/>
      <c r="D42" s="447"/>
      <c r="E42" s="447"/>
      <c r="F42" s="447"/>
      <c r="G42" s="438"/>
      <c r="H42" s="448"/>
      <c r="I42" s="449"/>
      <c r="J42" s="457"/>
      <c r="K42" s="460"/>
    </row>
    <row r="43" spans="2:11" x14ac:dyDescent="0.25">
      <c r="B43" s="447"/>
      <c r="C43" s="447"/>
      <c r="D43" s="447"/>
      <c r="E43" s="447"/>
      <c r="F43" s="447"/>
      <c r="G43" s="438"/>
      <c r="H43" s="448"/>
      <c r="I43" s="449"/>
      <c r="J43" s="450"/>
      <c r="K43" s="460"/>
    </row>
    <row r="44" spans="2:11" x14ac:dyDescent="0.25">
      <c r="B44" s="447"/>
      <c r="C44" s="447"/>
      <c r="D44" s="447"/>
      <c r="E44" s="447"/>
      <c r="F44" s="447"/>
      <c r="G44" s="438"/>
      <c r="H44" s="448"/>
      <c r="I44" s="449"/>
      <c r="J44" s="450"/>
      <c r="K44" s="460"/>
    </row>
    <row r="45" spans="2:11" x14ac:dyDescent="0.25">
      <c r="B45" s="7"/>
      <c r="C45" s="447"/>
      <c r="D45" s="447"/>
      <c r="E45" s="7"/>
      <c r="F45" s="7"/>
      <c r="G45" s="438"/>
      <c r="H45" s="448"/>
      <c r="I45" s="449"/>
      <c r="J45" s="457"/>
      <c r="K45" s="476"/>
    </row>
    <row r="46" spans="2:11" x14ac:dyDescent="0.25">
      <c r="B46" s="447"/>
      <c r="C46" s="447"/>
      <c r="D46" s="447"/>
      <c r="E46" s="447"/>
      <c r="F46" s="7"/>
      <c r="G46" s="438"/>
      <c r="H46" s="451"/>
      <c r="I46" s="449"/>
      <c r="J46" s="450"/>
      <c r="K46" s="476"/>
    </row>
    <row r="47" spans="2:11" x14ac:dyDescent="0.25">
      <c r="B47" s="447"/>
      <c r="C47" s="447"/>
      <c r="D47" s="447"/>
      <c r="E47" s="35"/>
      <c r="F47" s="35"/>
      <c r="G47" s="438"/>
      <c r="H47" s="448"/>
      <c r="I47" s="449"/>
      <c r="J47" s="468"/>
      <c r="K47" s="477"/>
    </row>
    <row r="48" spans="2:11" x14ac:dyDescent="0.25">
      <c r="B48" s="447"/>
      <c r="C48" s="447"/>
      <c r="D48" s="450"/>
      <c r="E48" s="35"/>
      <c r="F48" s="35"/>
      <c r="G48" s="438"/>
      <c r="H48" s="448"/>
      <c r="I48" s="449"/>
      <c r="J48" s="468"/>
      <c r="K48" s="477"/>
    </row>
    <row r="49" spans="2:11" x14ac:dyDescent="0.25">
      <c r="B49" s="447"/>
      <c r="C49" s="447"/>
      <c r="D49" s="450"/>
      <c r="E49" s="447"/>
      <c r="F49" s="438"/>
      <c r="G49" s="438"/>
      <c r="H49" s="452"/>
      <c r="I49" s="447"/>
      <c r="J49" s="468"/>
      <c r="K49" s="447"/>
    </row>
    <row r="50" spans="2:11" x14ac:dyDescent="0.25">
      <c r="B50" s="447"/>
      <c r="C50" s="447"/>
      <c r="D50" s="450"/>
      <c r="E50" s="447"/>
      <c r="F50" s="438"/>
      <c r="G50" s="438"/>
      <c r="H50" s="452"/>
      <c r="I50" s="447"/>
      <c r="J50" s="453"/>
      <c r="K50" s="447"/>
    </row>
    <row r="51" spans="2:11" x14ac:dyDescent="0.25">
      <c r="B51" s="447"/>
      <c r="C51" s="447"/>
      <c r="D51" s="450"/>
      <c r="E51" s="447"/>
      <c r="F51" s="438"/>
      <c r="G51" s="438"/>
      <c r="H51" s="452"/>
      <c r="I51" s="447"/>
      <c r="J51" s="453"/>
      <c r="K51" s="447"/>
    </row>
    <row r="52" spans="2:11" x14ac:dyDescent="0.25">
      <c r="B52" s="447"/>
      <c r="C52" s="447"/>
      <c r="D52" s="450"/>
      <c r="E52" s="447"/>
      <c r="F52" s="438"/>
      <c r="G52" s="438"/>
      <c r="H52" s="452"/>
      <c r="I52" s="450"/>
      <c r="J52" s="453"/>
      <c r="K52" s="447"/>
    </row>
    <row r="53" spans="2:11" x14ac:dyDescent="0.25">
      <c r="B53" s="447"/>
      <c r="C53" s="447"/>
      <c r="D53" s="450"/>
      <c r="E53" s="447"/>
      <c r="F53" s="438"/>
      <c r="G53" s="438"/>
      <c r="H53" s="452"/>
      <c r="I53" s="450"/>
      <c r="J53" s="453"/>
      <c r="K53" s="447"/>
    </row>
    <row r="54" spans="2:11" x14ac:dyDescent="0.25">
      <c r="B54" s="447"/>
      <c r="C54" s="447"/>
      <c r="D54" s="450"/>
      <c r="E54" s="447"/>
      <c r="F54" s="438"/>
      <c r="G54" s="438"/>
      <c r="H54" s="452"/>
      <c r="I54" s="450"/>
      <c r="J54" s="453"/>
      <c r="K54" s="447"/>
    </row>
    <row r="55" spans="2:11" x14ac:dyDescent="0.25">
      <c r="B55" s="447"/>
      <c r="C55" s="447"/>
      <c r="D55" s="450"/>
      <c r="E55" s="447"/>
      <c r="F55" s="438"/>
      <c r="G55" s="438"/>
      <c r="H55" s="452"/>
      <c r="I55" s="450"/>
      <c r="J55" s="453"/>
      <c r="K55" s="35"/>
    </row>
    <row r="56" spans="2:11" x14ac:dyDescent="0.25">
      <c r="B56" s="447"/>
      <c r="C56" s="447"/>
      <c r="D56" s="450"/>
      <c r="E56" s="447"/>
      <c r="F56" s="438"/>
      <c r="G56" s="438"/>
      <c r="H56" s="452"/>
      <c r="I56" s="450"/>
      <c r="J56" s="453"/>
      <c r="K56" s="35"/>
    </row>
  </sheetData>
  <autoFilter ref="A3:L56" xr:uid="{4F228DE6-EEC3-4591-A70D-A50DFAD3B6F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8726-52E8-4CBA-82B4-FBB380C9389E}">
  <dimension ref="A1:AB31"/>
  <sheetViews>
    <sheetView workbookViewId="0">
      <selection activeCell="G4" sqref="G4:I4"/>
    </sheetView>
  </sheetViews>
  <sheetFormatPr baseColWidth="10" defaultColWidth="11.42578125" defaultRowHeight="12.75" x14ac:dyDescent="0.2"/>
  <cols>
    <col min="1" max="1" width="18.5703125" style="400" bestFit="1" customWidth="1"/>
    <col min="2" max="6" width="7" style="400" customWidth="1"/>
    <col min="7" max="7" width="7.85546875" style="400" customWidth="1"/>
    <col min="8" max="18" width="7" style="400" customWidth="1"/>
    <col min="19" max="19" width="7.28515625" style="400" customWidth="1"/>
    <col min="20" max="27" width="7" style="400" customWidth="1"/>
    <col min="28" max="16384" width="11.42578125" style="400"/>
  </cols>
  <sheetData>
    <row r="1" spans="1:28" x14ac:dyDescent="0.2">
      <c r="A1" s="399" t="s">
        <v>2430</v>
      </c>
    </row>
    <row r="2" spans="1:28" x14ac:dyDescent="0.2">
      <c r="A2" s="401"/>
      <c r="B2" s="402">
        <v>2025</v>
      </c>
      <c r="C2" s="403">
        <v>46023</v>
      </c>
      <c r="D2" s="403">
        <v>46054</v>
      </c>
      <c r="E2" s="403">
        <v>46082</v>
      </c>
      <c r="F2" s="403">
        <v>46113</v>
      </c>
      <c r="G2" s="403">
        <v>46143</v>
      </c>
      <c r="H2" s="403">
        <v>46174</v>
      </c>
      <c r="I2" s="403">
        <v>46204</v>
      </c>
      <c r="J2" s="403">
        <v>46235</v>
      </c>
      <c r="K2" s="403">
        <v>46266</v>
      </c>
      <c r="L2" s="403">
        <v>46296</v>
      </c>
      <c r="M2" s="403">
        <v>46327</v>
      </c>
      <c r="N2" s="403">
        <v>46357</v>
      </c>
      <c r="O2" s="403">
        <v>46388</v>
      </c>
      <c r="P2" s="402" t="s">
        <v>2431</v>
      </c>
    </row>
    <row r="3" spans="1:28" x14ac:dyDescent="0.2">
      <c r="A3" s="401" t="s">
        <v>246</v>
      </c>
      <c r="B3" s="401"/>
      <c r="C3" s="401">
        <v>5</v>
      </c>
      <c r="D3" s="401"/>
      <c r="E3" s="401"/>
      <c r="F3" s="401">
        <v>1</v>
      </c>
      <c r="G3" s="401">
        <v>4</v>
      </c>
      <c r="H3" s="401">
        <v>5</v>
      </c>
      <c r="I3" s="401"/>
      <c r="J3" s="401">
        <v>2</v>
      </c>
      <c r="K3" s="401"/>
      <c r="L3" s="401"/>
      <c r="M3" s="401">
        <v>1</v>
      </c>
      <c r="N3" s="401"/>
      <c r="O3" s="401"/>
      <c r="P3" s="401">
        <f>+SUM(B3:N3)</f>
        <v>18</v>
      </c>
    </row>
    <row r="4" spans="1:28" x14ac:dyDescent="0.2">
      <c r="A4" s="401" t="s">
        <v>2432</v>
      </c>
      <c r="B4" s="401"/>
      <c r="C4" s="401"/>
      <c r="D4" s="401">
        <v>2</v>
      </c>
      <c r="E4" s="401">
        <v>15</v>
      </c>
      <c r="F4" s="401">
        <v>12</v>
      </c>
      <c r="G4" s="401">
        <v>16</v>
      </c>
      <c r="H4" s="401"/>
      <c r="I4" s="401">
        <v>2</v>
      </c>
      <c r="J4" s="401"/>
      <c r="K4" s="401"/>
      <c r="L4" s="401">
        <v>3</v>
      </c>
      <c r="M4" s="401"/>
      <c r="N4" s="401">
        <v>1</v>
      </c>
      <c r="O4" s="401"/>
      <c r="P4" s="401">
        <f t="shared" ref="P4:P5" si="0">+SUM(B4:N4)</f>
        <v>51</v>
      </c>
    </row>
    <row r="5" spans="1:28" x14ac:dyDescent="0.2">
      <c r="A5" s="401" t="s">
        <v>2433</v>
      </c>
      <c r="B5" s="401">
        <v>1</v>
      </c>
      <c r="C5" s="401">
        <v>3</v>
      </c>
      <c r="D5" s="401">
        <v>2</v>
      </c>
      <c r="E5" s="401">
        <v>2</v>
      </c>
      <c r="F5" s="401">
        <v>4</v>
      </c>
      <c r="G5" s="401">
        <v>2</v>
      </c>
      <c r="H5" s="401">
        <v>3</v>
      </c>
      <c r="I5" s="401">
        <v>1</v>
      </c>
      <c r="J5" s="401"/>
      <c r="K5" s="401"/>
      <c r="L5" s="401"/>
      <c r="M5" s="401"/>
      <c r="N5" s="401"/>
      <c r="O5" s="401"/>
      <c r="P5" s="401">
        <f t="shared" si="0"/>
        <v>18</v>
      </c>
    </row>
    <row r="8" spans="1:28" x14ac:dyDescent="0.2">
      <c r="A8" s="399" t="s">
        <v>2434</v>
      </c>
    </row>
    <row r="9" spans="1:28" x14ac:dyDescent="0.2">
      <c r="A9" s="401"/>
      <c r="B9" s="402">
        <v>2025</v>
      </c>
      <c r="C9" s="403">
        <v>46023</v>
      </c>
      <c r="D9" s="403">
        <v>46054</v>
      </c>
      <c r="E9" s="403">
        <v>46082</v>
      </c>
      <c r="F9" s="403">
        <v>46113</v>
      </c>
      <c r="G9" s="403">
        <v>46143</v>
      </c>
      <c r="H9" s="403">
        <v>46174</v>
      </c>
      <c r="I9" s="403">
        <v>46204</v>
      </c>
      <c r="J9" s="403">
        <v>46235</v>
      </c>
      <c r="K9" s="403">
        <v>46266</v>
      </c>
      <c r="L9" s="403">
        <v>46296</v>
      </c>
      <c r="M9" s="403">
        <v>46327</v>
      </c>
      <c r="N9" s="403">
        <v>46357</v>
      </c>
      <c r="O9" s="403">
        <v>46388</v>
      </c>
      <c r="P9" s="402" t="s">
        <v>2431</v>
      </c>
    </row>
    <row r="10" spans="1:28" x14ac:dyDescent="0.2">
      <c r="A10" s="401" t="s">
        <v>246</v>
      </c>
      <c r="B10" s="401"/>
      <c r="C10" s="401"/>
      <c r="D10" s="401">
        <v>1</v>
      </c>
      <c r="E10" s="401">
        <v>1</v>
      </c>
      <c r="F10" s="404">
        <v>3</v>
      </c>
      <c r="G10" s="401"/>
      <c r="H10" s="401"/>
      <c r="I10" s="401">
        <v>1</v>
      </c>
      <c r="J10" s="401">
        <v>4</v>
      </c>
      <c r="K10" s="401">
        <v>5</v>
      </c>
      <c r="L10" s="401">
        <v>2</v>
      </c>
      <c r="M10" s="401"/>
      <c r="N10" s="401"/>
      <c r="O10" s="401">
        <v>1</v>
      </c>
      <c r="P10" s="401">
        <f>+SUM(B10:O10)</f>
        <v>18</v>
      </c>
    </row>
    <row r="11" spans="1:28" x14ac:dyDescent="0.2">
      <c r="A11" s="401" t="s">
        <v>2432</v>
      </c>
      <c r="B11" s="401"/>
      <c r="C11" s="401"/>
      <c r="D11" s="401"/>
      <c r="E11" s="401"/>
      <c r="F11" s="401"/>
      <c r="G11" s="401"/>
      <c r="H11" s="401">
        <v>11</v>
      </c>
      <c r="I11" s="401">
        <v>15</v>
      </c>
      <c r="J11" s="401">
        <v>18</v>
      </c>
      <c r="K11" s="401">
        <v>1</v>
      </c>
      <c r="L11" s="401">
        <v>2</v>
      </c>
      <c r="M11" s="401"/>
      <c r="N11" s="401"/>
      <c r="O11" s="401">
        <v>4</v>
      </c>
      <c r="P11" s="401">
        <f>+SUM(B11:O11)</f>
        <v>51</v>
      </c>
    </row>
    <row r="12" spans="1:28" x14ac:dyDescent="0.2">
      <c r="A12" s="401" t="s">
        <v>2433</v>
      </c>
      <c r="B12" s="401"/>
      <c r="C12" s="401"/>
      <c r="D12" s="401">
        <v>1</v>
      </c>
      <c r="E12" s="401"/>
      <c r="F12" s="401"/>
      <c r="G12" s="401">
        <v>3</v>
      </c>
      <c r="H12" s="401">
        <v>3</v>
      </c>
      <c r="I12" s="401">
        <v>1</v>
      </c>
      <c r="J12" s="401">
        <v>4</v>
      </c>
      <c r="K12" s="401">
        <v>2</v>
      </c>
      <c r="L12" s="401">
        <v>4</v>
      </c>
      <c r="M12" s="401"/>
      <c r="N12" s="401"/>
      <c r="O12" s="401"/>
      <c r="P12" s="401">
        <f t="shared" ref="P12" si="1">+SUM(B12:N12)</f>
        <v>18</v>
      </c>
    </row>
    <row r="14" spans="1:28" x14ac:dyDescent="0.2">
      <c r="A14" s="405" t="s">
        <v>2435</v>
      </c>
      <c r="B14" s="406"/>
      <c r="C14" s="406"/>
      <c r="D14" s="406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</row>
    <row r="15" spans="1:28" x14ac:dyDescent="0.2">
      <c r="A15" s="404"/>
      <c r="B15" s="407">
        <v>2025</v>
      </c>
      <c r="C15" s="408">
        <v>46023</v>
      </c>
      <c r="D15" s="408">
        <v>46054</v>
      </c>
      <c r="E15" s="408">
        <v>46082</v>
      </c>
      <c r="F15" s="408">
        <v>46113</v>
      </c>
      <c r="G15" s="408">
        <v>46143</v>
      </c>
      <c r="H15" s="408">
        <v>46174</v>
      </c>
      <c r="I15" s="408">
        <v>46204</v>
      </c>
      <c r="J15" s="408">
        <v>46235</v>
      </c>
      <c r="K15" s="408">
        <v>46266</v>
      </c>
      <c r="L15" s="408">
        <v>46296</v>
      </c>
      <c r="M15" s="408">
        <v>46327</v>
      </c>
      <c r="N15" s="408">
        <v>46357</v>
      </c>
      <c r="O15" s="408">
        <v>46388</v>
      </c>
      <c r="P15" s="408">
        <v>46419</v>
      </c>
      <c r="Q15" s="408">
        <v>46447</v>
      </c>
      <c r="R15" s="408">
        <v>46478</v>
      </c>
      <c r="S15" s="408">
        <v>46508</v>
      </c>
      <c r="T15" s="408">
        <v>46539</v>
      </c>
      <c r="U15" s="408">
        <v>46569</v>
      </c>
      <c r="V15" s="408">
        <v>46600</v>
      </c>
      <c r="W15" s="408">
        <v>46631</v>
      </c>
      <c r="X15" s="408">
        <v>46661</v>
      </c>
      <c r="Y15" s="408">
        <v>46692</v>
      </c>
      <c r="Z15" s="408">
        <v>46722</v>
      </c>
      <c r="AA15" s="408">
        <v>46753</v>
      </c>
      <c r="AB15" s="407" t="s">
        <v>2431</v>
      </c>
    </row>
    <row r="16" spans="1:28" x14ac:dyDescent="0.2">
      <c r="A16" s="404" t="s">
        <v>2436</v>
      </c>
      <c r="B16" s="404">
        <v>1</v>
      </c>
      <c r="C16" s="404">
        <v>1</v>
      </c>
      <c r="D16" s="404">
        <v>1</v>
      </c>
      <c r="E16" s="404">
        <v>1</v>
      </c>
      <c r="F16" s="404">
        <v>1</v>
      </c>
      <c r="G16" s="404">
        <v>1</v>
      </c>
      <c r="H16" s="404">
        <v>1</v>
      </c>
      <c r="I16" s="404">
        <v>1</v>
      </c>
      <c r="J16" s="404">
        <v>1</v>
      </c>
      <c r="K16" s="404">
        <v>1</v>
      </c>
      <c r="L16" s="404">
        <v>1</v>
      </c>
      <c r="M16" s="404">
        <v>1</v>
      </c>
      <c r="N16" s="404">
        <v>1</v>
      </c>
      <c r="O16" s="404">
        <v>1</v>
      </c>
      <c r="P16" s="404">
        <v>1</v>
      </c>
      <c r="Q16" s="404">
        <v>1</v>
      </c>
      <c r="R16" s="404">
        <v>1</v>
      </c>
      <c r="S16" s="404">
        <v>1</v>
      </c>
      <c r="T16" s="404">
        <v>1</v>
      </c>
      <c r="U16" s="404">
        <v>0.5</v>
      </c>
      <c r="V16" s="404">
        <v>0.5</v>
      </c>
      <c r="W16" s="404">
        <v>0.5</v>
      </c>
      <c r="X16" s="404">
        <v>0.5</v>
      </c>
      <c r="Y16" s="404">
        <v>0.5</v>
      </c>
      <c r="Z16" s="404">
        <v>0.5</v>
      </c>
      <c r="AA16" s="404">
        <v>0.5</v>
      </c>
      <c r="AB16" s="404">
        <f>SUM(B16:AA16)</f>
        <v>22.5</v>
      </c>
    </row>
    <row r="17" spans="1:28" x14ac:dyDescent="0.2">
      <c r="A17" s="404" t="s">
        <v>2437</v>
      </c>
      <c r="B17" s="404">
        <v>3</v>
      </c>
      <c r="C17" s="404">
        <v>3</v>
      </c>
      <c r="D17" s="404">
        <v>3</v>
      </c>
      <c r="E17" s="404">
        <v>5</v>
      </c>
      <c r="F17" s="404">
        <v>5</v>
      </c>
      <c r="G17" s="404">
        <v>5</v>
      </c>
      <c r="H17" s="404">
        <v>5</v>
      </c>
      <c r="I17" s="404">
        <v>5</v>
      </c>
      <c r="J17" s="404">
        <v>5</v>
      </c>
      <c r="K17" s="404">
        <v>4</v>
      </c>
      <c r="L17" s="404">
        <v>3</v>
      </c>
      <c r="M17" s="404">
        <v>2</v>
      </c>
      <c r="N17" s="404">
        <v>2</v>
      </c>
      <c r="O17" s="404">
        <v>2</v>
      </c>
      <c r="P17" s="404">
        <v>2</v>
      </c>
      <c r="Q17" s="404">
        <v>2</v>
      </c>
      <c r="R17" s="404">
        <v>2</v>
      </c>
      <c r="S17" s="404">
        <v>2</v>
      </c>
      <c r="T17" s="404">
        <v>1</v>
      </c>
      <c r="U17" s="404">
        <v>1</v>
      </c>
      <c r="V17" s="404">
        <v>1</v>
      </c>
      <c r="W17" s="404">
        <v>1</v>
      </c>
      <c r="X17" s="404">
        <v>1</v>
      </c>
      <c r="Y17" s="404">
        <v>1</v>
      </c>
      <c r="Z17" s="404">
        <v>1</v>
      </c>
      <c r="AA17" s="404">
        <v>1</v>
      </c>
      <c r="AB17" s="404">
        <f>SUM(B17:AA17)</f>
        <v>68</v>
      </c>
    </row>
    <row r="18" spans="1:28" ht="13.5" customHeight="1" x14ac:dyDescent="0.2">
      <c r="A18" s="406"/>
      <c r="B18" s="406"/>
      <c r="C18" s="406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>
        <f>SUM(AB16:AB17)</f>
        <v>90.5</v>
      </c>
    </row>
    <row r="19" spans="1:28" x14ac:dyDescent="0.2">
      <c r="A19" s="400" t="s">
        <v>2438</v>
      </c>
    </row>
    <row r="20" spans="1:28" x14ac:dyDescent="0.2">
      <c r="A20" s="400" t="s">
        <v>2439</v>
      </c>
    </row>
    <row r="21" spans="1:28" x14ac:dyDescent="0.2">
      <c r="A21" s="400" t="s">
        <v>2440</v>
      </c>
    </row>
    <row r="23" spans="1:28" x14ac:dyDescent="0.2">
      <c r="A23" s="400" t="s">
        <v>2441</v>
      </c>
    </row>
    <row r="24" spans="1:28" x14ac:dyDescent="0.2">
      <c r="A24" s="400" t="s">
        <v>2442</v>
      </c>
      <c r="B24" s="400">
        <v>3</v>
      </c>
    </row>
    <row r="25" spans="1:28" x14ac:dyDescent="0.2">
      <c r="A25" s="400" t="s">
        <v>2443</v>
      </c>
      <c r="B25" s="400">
        <v>2</v>
      </c>
    </row>
    <row r="26" spans="1:28" x14ac:dyDescent="0.2">
      <c r="A26" s="400" t="s">
        <v>2444</v>
      </c>
      <c r="B26" s="400">
        <v>42</v>
      </c>
      <c r="C26" s="400" t="s">
        <v>2445</v>
      </c>
    </row>
    <row r="28" spans="1:28" x14ac:dyDescent="0.2">
      <c r="A28" s="400" t="s">
        <v>2446</v>
      </c>
    </row>
    <row r="29" spans="1:28" x14ac:dyDescent="0.2">
      <c r="A29" s="400" t="s">
        <v>2447</v>
      </c>
      <c r="B29" s="400" t="s">
        <v>2448</v>
      </c>
    </row>
    <row r="30" spans="1:28" x14ac:dyDescent="0.2">
      <c r="A30" s="400" t="s">
        <v>2442</v>
      </c>
      <c r="B30" s="400" t="s">
        <v>2449</v>
      </c>
    </row>
    <row r="31" spans="1:28" x14ac:dyDescent="0.2">
      <c r="A31" s="400" t="s">
        <v>2450</v>
      </c>
      <c r="B31" s="400" t="s">
        <v>2451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81C2-D6C1-4BCA-98F7-0C234FCF3F5D}">
  <sheetPr>
    <tabColor rgb="FF92D050"/>
  </sheetPr>
  <dimension ref="B5:O15"/>
  <sheetViews>
    <sheetView topLeftCell="A5" zoomScale="101" workbookViewId="0">
      <selection activeCell="I11" sqref="I11"/>
    </sheetView>
  </sheetViews>
  <sheetFormatPr baseColWidth="10" defaultColWidth="11.42578125" defaultRowHeight="15" x14ac:dyDescent="0.25"/>
  <cols>
    <col min="2" max="2" width="13" customWidth="1"/>
    <col min="11" max="11" width="20.5703125" customWidth="1"/>
    <col min="15" max="15" width="48.85546875" customWidth="1"/>
  </cols>
  <sheetData>
    <row r="5" spans="2:15" ht="15.75" thickBot="1" x14ac:dyDescent="0.3">
      <c r="K5" s="418"/>
      <c r="L5" s="418" t="s">
        <v>2765</v>
      </c>
      <c r="M5" s="418" t="s">
        <v>20</v>
      </c>
      <c r="N5" s="418" t="s">
        <v>21</v>
      </c>
      <c r="O5" s="418" t="s">
        <v>5114</v>
      </c>
    </row>
    <row r="6" spans="2:15" x14ac:dyDescent="0.25">
      <c r="B6" s="589" t="s">
        <v>2452</v>
      </c>
      <c r="C6" s="591" t="s">
        <v>2453</v>
      </c>
      <c r="D6" s="593" t="s">
        <v>2454</v>
      </c>
      <c r="E6" s="595" t="s">
        <v>2455</v>
      </c>
      <c r="F6" s="595"/>
      <c r="G6" s="595"/>
      <c r="H6" s="596"/>
      <c r="K6" s="35" t="s">
        <v>5113</v>
      </c>
      <c r="L6" s="7">
        <v>85</v>
      </c>
      <c r="M6" s="7">
        <v>87</v>
      </c>
      <c r="N6" s="7">
        <f>+M6-L6</f>
        <v>2</v>
      </c>
      <c r="O6" s="35"/>
    </row>
    <row r="7" spans="2:15" ht="30.75" thickBot="1" x14ac:dyDescent="0.3">
      <c r="B7" s="590"/>
      <c r="C7" s="592"/>
      <c r="D7" s="594"/>
      <c r="E7" s="205" t="s">
        <v>2456</v>
      </c>
      <c r="F7" s="206" t="s">
        <v>2457</v>
      </c>
      <c r="G7" s="206" t="s">
        <v>2458</v>
      </c>
      <c r="H7" s="207" t="s">
        <v>2459</v>
      </c>
      <c r="K7" s="212" t="s">
        <v>4</v>
      </c>
      <c r="L7" s="7">
        <v>63</v>
      </c>
      <c r="M7" s="7">
        <v>61</v>
      </c>
      <c r="N7" s="7">
        <f t="shared" ref="N7:N8" si="0">+M7-L7</f>
        <v>-2</v>
      </c>
      <c r="O7" s="432" t="s">
        <v>5312</v>
      </c>
    </row>
    <row r="8" spans="2:15" x14ac:dyDescent="0.25">
      <c r="B8" s="213" t="s">
        <v>2460</v>
      </c>
      <c r="C8" s="214">
        <v>13</v>
      </c>
      <c r="D8" s="214">
        <v>11</v>
      </c>
      <c r="E8" s="214">
        <v>0</v>
      </c>
      <c r="F8" s="214">
        <v>4</v>
      </c>
      <c r="G8" s="214">
        <v>4</v>
      </c>
      <c r="H8" s="215">
        <v>3</v>
      </c>
      <c r="K8" s="35" t="s">
        <v>2762</v>
      </c>
      <c r="L8" s="7">
        <v>13</v>
      </c>
      <c r="M8" s="7">
        <v>16</v>
      </c>
      <c r="N8" s="7">
        <f t="shared" si="0"/>
        <v>3</v>
      </c>
      <c r="O8" s="432"/>
    </row>
    <row r="9" spans="2:15" x14ac:dyDescent="0.25">
      <c r="B9" s="216" t="s">
        <v>2461</v>
      </c>
      <c r="C9" s="212">
        <v>1</v>
      </c>
      <c r="D9" s="212">
        <v>1</v>
      </c>
      <c r="E9" s="212">
        <v>0</v>
      </c>
      <c r="F9" s="212">
        <v>0</v>
      </c>
      <c r="G9" s="212">
        <v>1</v>
      </c>
      <c r="H9" s="217">
        <v>0</v>
      </c>
    </row>
    <row r="10" spans="2:15" x14ac:dyDescent="0.25">
      <c r="B10" s="216" t="s">
        <v>2442</v>
      </c>
      <c r="C10" s="212">
        <v>20</v>
      </c>
      <c r="D10" s="212">
        <v>12</v>
      </c>
      <c r="E10" s="212">
        <v>2</v>
      </c>
      <c r="F10" s="212">
        <v>2</v>
      </c>
      <c r="G10" s="212">
        <v>2</v>
      </c>
      <c r="H10" s="217">
        <v>6</v>
      </c>
    </row>
    <row r="11" spans="2:15" x14ac:dyDescent="0.25">
      <c r="B11" s="216" t="s">
        <v>2447</v>
      </c>
      <c r="C11" s="212">
        <v>48</v>
      </c>
      <c r="D11" s="212">
        <v>40</v>
      </c>
      <c r="E11" s="212">
        <v>4</v>
      </c>
      <c r="F11" s="212">
        <v>14</v>
      </c>
      <c r="G11" s="212">
        <v>21</v>
      </c>
      <c r="H11" s="217">
        <v>1</v>
      </c>
    </row>
    <row r="12" spans="2:15" x14ac:dyDescent="0.25">
      <c r="B12" s="216" t="s">
        <v>2450</v>
      </c>
      <c r="C12" s="212">
        <v>18</v>
      </c>
      <c r="D12" s="212">
        <v>18</v>
      </c>
      <c r="E12" s="212">
        <v>1</v>
      </c>
      <c r="F12" s="212">
        <v>5</v>
      </c>
      <c r="G12" s="212">
        <v>10</v>
      </c>
      <c r="H12" s="217">
        <v>2</v>
      </c>
    </row>
    <row r="13" spans="2:15" ht="30" x14ac:dyDescent="0.25">
      <c r="B13" s="216" t="s">
        <v>2462</v>
      </c>
      <c r="C13" s="212">
        <v>1</v>
      </c>
      <c r="D13" s="212">
        <v>1</v>
      </c>
      <c r="E13" s="212">
        <v>1</v>
      </c>
      <c r="F13" s="212">
        <v>0</v>
      </c>
      <c r="G13" s="212">
        <v>0</v>
      </c>
      <c r="H13" s="217">
        <v>0</v>
      </c>
    </row>
    <row r="14" spans="2:15" ht="30.75" thickBot="1" x14ac:dyDescent="0.3">
      <c r="B14" s="218" t="s">
        <v>2463</v>
      </c>
      <c r="C14" s="219">
        <v>4</v>
      </c>
      <c r="D14" s="219">
        <v>4</v>
      </c>
      <c r="E14" s="219">
        <v>0</v>
      </c>
      <c r="F14" s="219">
        <v>0</v>
      </c>
      <c r="G14" s="219">
        <v>0</v>
      </c>
      <c r="H14" s="220">
        <v>4</v>
      </c>
    </row>
    <row r="15" spans="2:15" ht="15.75" thickBot="1" x14ac:dyDescent="0.3">
      <c r="B15" s="208" t="s">
        <v>2431</v>
      </c>
      <c r="C15" s="209">
        <f>+SUM(C8:C14)</f>
        <v>105</v>
      </c>
      <c r="D15" s="210">
        <f t="shared" ref="D15:H15" si="1">+SUM(D8:D14)</f>
        <v>87</v>
      </c>
      <c r="E15" s="211">
        <f t="shared" si="1"/>
        <v>8</v>
      </c>
      <c r="F15" s="209">
        <f t="shared" si="1"/>
        <v>25</v>
      </c>
      <c r="G15" s="209">
        <f t="shared" si="1"/>
        <v>38</v>
      </c>
      <c r="H15" s="210">
        <f t="shared" si="1"/>
        <v>16</v>
      </c>
    </row>
  </sheetData>
  <mergeCells count="4">
    <mergeCell ref="B6:B7"/>
    <mergeCell ref="C6:C7"/>
    <mergeCell ref="D6:D7"/>
    <mergeCell ref="E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7DE0-DC97-481D-B8EA-B2BEBF28533D}">
  <sheetPr>
    <tabColor rgb="FF92D050"/>
    <pageSetUpPr fitToPage="1"/>
  </sheetPr>
  <dimension ref="A1:CC123"/>
  <sheetViews>
    <sheetView showGridLines="0" view="pageBreakPreview" zoomScale="119" zoomScaleNormal="70" zoomScaleSheetLayoutView="8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baseColWidth="10" defaultColWidth="11.42578125" defaultRowHeight="15" outlineLevelCol="1" x14ac:dyDescent="0.25"/>
  <cols>
    <col min="1" max="1" width="15" style="17" customWidth="1"/>
    <col min="2" max="2" width="24.140625" customWidth="1"/>
    <col min="3" max="3" width="54.7109375" customWidth="1"/>
    <col min="4" max="4" width="17.85546875" style="4" customWidth="1"/>
    <col min="5" max="5" width="18.855468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customWidth="1"/>
    <col min="30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3.7109375" customWidth="1" outlineLevel="1"/>
    <col min="77" max="77" width="18.42578125" customWidth="1" outlineLevel="1"/>
    <col min="78" max="78" width="3.7109375" customWidth="1"/>
    <col min="79" max="79" width="54.85546875" customWidth="1"/>
  </cols>
  <sheetData>
    <row r="1" spans="1:81" ht="48" customHeight="1" x14ac:dyDescent="0.25">
      <c r="A1" s="527" t="s">
        <v>2464</v>
      </c>
      <c r="B1" s="528"/>
      <c r="C1" s="528"/>
      <c r="D1" s="8" t="s">
        <v>1</v>
      </c>
      <c r="E1" s="525" t="s">
        <v>2</v>
      </c>
      <c r="F1" s="525"/>
      <c r="G1" s="525"/>
      <c r="H1" s="525"/>
      <c r="I1" s="5"/>
      <c r="J1" s="525" t="s">
        <v>3</v>
      </c>
      <c r="K1" s="525"/>
      <c r="L1" s="525"/>
      <c r="M1" s="525"/>
      <c r="N1" s="525"/>
      <c r="O1" s="525"/>
      <c r="P1" s="525"/>
      <c r="Q1" s="5"/>
      <c r="R1" s="525" t="s">
        <v>4</v>
      </c>
      <c r="S1" s="525"/>
      <c r="T1" s="525"/>
      <c r="U1" s="525"/>
      <c r="V1" s="525"/>
      <c r="W1" s="525"/>
      <c r="X1" s="5"/>
      <c r="Y1" s="526" t="s">
        <v>5</v>
      </c>
      <c r="Z1" s="526"/>
      <c r="AA1" s="529"/>
      <c r="AB1" s="5"/>
      <c r="AC1" s="526" t="s">
        <v>6</v>
      </c>
      <c r="AD1" s="526"/>
      <c r="AE1" s="526"/>
      <c r="AF1" s="526"/>
      <c r="AG1" s="526"/>
      <c r="AH1" s="526"/>
      <c r="AI1" s="5"/>
      <c r="AJ1" s="533" t="s">
        <v>7</v>
      </c>
      <c r="AK1" s="534"/>
      <c r="AL1" s="534"/>
      <c r="AM1" s="534"/>
      <c r="AN1" s="534"/>
      <c r="AO1" s="534"/>
      <c r="AP1" s="534"/>
      <c r="AQ1" s="534"/>
      <c r="AR1" s="534"/>
      <c r="AS1" s="534"/>
      <c r="AT1" s="535"/>
      <c r="AU1" s="5"/>
      <c r="AV1" s="525" t="s">
        <v>8</v>
      </c>
      <c r="AW1" s="525"/>
      <c r="AX1" s="525"/>
      <c r="AY1" s="525"/>
      <c r="AZ1" s="525"/>
      <c r="BA1" s="525"/>
      <c r="BB1" s="5"/>
      <c r="BC1" s="525" t="s">
        <v>9</v>
      </c>
      <c r="BD1" s="525"/>
      <c r="BE1" s="525"/>
      <c r="BF1" s="525"/>
      <c r="BG1" s="525"/>
      <c r="BH1" s="525"/>
      <c r="BJ1" s="525" t="s">
        <v>10</v>
      </c>
      <c r="BK1" s="525"/>
      <c r="BL1" s="525"/>
      <c r="BM1" s="525"/>
      <c r="BN1" s="525"/>
      <c r="BO1" s="525"/>
      <c r="BP1" s="3"/>
      <c r="BQ1" s="525" t="s">
        <v>11</v>
      </c>
      <c r="BR1" s="525"/>
      <c r="BS1" s="525"/>
      <c r="BT1" s="525"/>
      <c r="BU1" s="525"/>
      <c r="BV1" s="525"/>
      <c r="BW1" s="12"/>
      <c r="BX1" s="33" t="s">
        <v>2465</v>
      </c>
      <c r="BY1" s="137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2466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 t="s">
        <v>2467</v>
      </c>
      <c r="BX3" s="28" t="s">
        <v>2468</v>
      </c>
      <c r="BY3" s="28" t="s">
        <v>2469</v>
      </c>
      <c r="BZ3" s="10"/>
      <c r="CA3" t="s">
        <v>2470</v>
      </c>
    </row>
    <row r="4" spans="1:81" x14ac:dyDescent="0.25">
      <c r="A4" s="136" t="s">
        <v>2471</v>
      </c>
      <c r="B4" s="131"/>
      <c r="C4" s="129" t="s">
        <v>2472</v>
      </c>
      <c r="D4" s="7" t="s">
        <v>33</v>
      </c>
      <c r="E4" s="30">
        <f t="shared" ref="E4:E15" si="0">+J4-1</f>
        <v>45841</v>
      </c>
      <c r="F4" s="6">
        <v>45883</v>
      </c>
      <c r="G4" s="6"/>
      <c r="H4" s="34">
        <f t="shared" ref="H4:H15" si="1">+F4-E4</f>
        <v>42</v>
      </c>
      <c r="I4" s="3"/>
      <c r="J4" s="30">
        <f t="shared" ref="J4:J15" si="2">+K4-L4</f>
        <v>45842</v>
      </c>
      <c r="K4" s="30">
        <f t="shared" ref="K4:K15" si="3">+R4-1</f>
        <v>45849</v>
      </c>
      <c r="L4" s="37">
        <v>7</v>
      </c>
      <c r="M4" s="6">
        <f t="shared" ref="M4:M15" si="4">+F4+L4</f>
        <v>45890</v>
      </c>
      <c r="N4" s="6"/>
      <c r="O4" s="29">
        <f t="shared" ref="O4:O15" si="5">+M4-K4</f>
        <v>41</v>
      </c>
      <c r="P4" s="7"/>
      <c r="Q4" s="3"/>
      <c r="R4" s="30">
        <f t="shared" ref="R4:R7" si="6">+S4-T4</f>
        <v>45850</v>
      </c>
      <c r="S4" s="30">
        <f t="shared" ref="S4:S15" si="7">+AC4-1</f>
        <v>45880</v>
      </c>
      <c r="T4" s="37">
        <v>30</v>
      </c>
      <c r="U4" s="6">
        <f t="shared" ref="U4:U15" si="8">+M4+T4</f>
        <v>45920</v>
      </c>
      <c r="V4" s="6"/>
      <c r="W4" s="29">
        <f t="shared" ref="W4:W15" si="9">+U4-S4</f>
        <v>40</v>
      </c>
      <c r="X4" s="3"/>
      <c r="Y4" s="31" t="s">
        <v>33</v>
      </c>
      <c r="Z4" s="7" t="s">
        <v>33</v>
      </c>
      <c r="AA4" s="6" t="s">
        <v>33</v>
      </c>
      <c r="AB4" s="25"/>
      <c r="AC4" s="31">
        <f t="shared" ref="AC4:AC16" si="10">+AD4-AE4</f>
        <v>45881</v>
      </c>
      <c r="AD4" s="31">
        <f t="shared" ref="AD4:AD16" si="11">+AJ4-1</f>
        <v>45911</v>
      </c>
      <c r="AE4" s="37">
        <v>30</v>
      </c>
      <c r="AF4" s="15">
        <f t="shared" ref="AF4:AF15" si="12">+IF(V4=0,U4,V4)+AE4</f>
        <v>45950</v>
      </c>
      <c r="AG4" s="15"/>
      <c r="AH4" s="34">
        <f t="shared" ref="AH4:AH15" si="13">+AF4-AD4</f>
        <v>39</v>
      </c>
      <c r="AI4" s="3"/>
      <c r="AJ4" s="31">
        <f t="shared" ref="AJ4:AJ16" si="14">+AK4-AL4</f>
        <v>45912</v>
      </c>
      <c r="AK4" s="31">
        <f t="shared" ref="AK4:AK7" si="15">+AV4-1</f>
        <v>45952</v>
      </c>
      <c r="AL4" s="37">
        <v>40</v>
      </c>
      <c r="AM4" s="15">
        <f t="shared" ref="AM4:AM7" si="16">+IF(AG4=0,AF4,AG4)+AL4</f>
        <v>45990</v>
      </c>
      <c r="AN4" s="15"/>
      <c r="AO4" s="34">
        <f t="shared" ref="AO4:AO15" si="17">+AM4-AK4</f>
        <v>38</v>
      </c>
      <c r="AP4" s="7"/>
      <c r="AQ4" s="7"/>
      <c r="AR4" s="7"/>
      <c r="AS4" s="7"/>
      <c r="AT4" s="7"/>
      <c r="AU4" s="3"/>
      <c r="AV4" s="31">
        <f t="shared" ref="AV4:AV16" si="18">+AW4-AX4</f>
        <v>45953</v>
      </c>
      <c r="AW4" s="31">
        <f>+BC4-1</f>
        <v>45953</v>
      </c>
      <c r="AX4" s="124"/>
      <c r="AY4" s="15">
        <f t="shared" ref="AY4:AY15" si="19">+IF(AN4=0,AM4,AN4)+AX4</f>
        <v>45990</v>
      </c>
      <c r="AZ4" s="15"/>
      <c r="BA4" s="7">
        <f t="shared" ref="BA4:BA15" si="20">+AY4-AW4</f>
        <v>37</v>
      </c>
      <c r="BB4" s="3"/>
      <c r="BC4" s="31">
        <f t="shared" ref="BC4:BC16" si="21">+BD4-BE4</f>
        <v>45954</v>
      </c>
      <c r="BD4" s="31">
        <f t="shared" ref="BD4:BD16" si="22">+BJ4</f>
        <v>45954</v>
      </c>
      <c r="BE4" s="32">
        <v>0</v>
      </c>
      <c r="BF4" s="15">
        <f t="shared" ref="BF4:BF15" si="23">+IF(AZ4=0,AY4,AZ4)+BE4</f>
        <v>45990</v>
      </c>
      <c r="BG4" s="15"/>
      <c r="BH4" s="34">
        <f t="shared" ref="BH4:BH15" si="24">+BF4-BD4</f>
        <v>36</v>
      </c>
      <c r="BI4" s="3"/>
      <c r="BJ4" s="31">
        <f t="shared" ref="BJ4:BJ15" si="25">+BK4-BL4</f>
        <v>45954</v>
      </c>
      <c r="BK4" s="31">
        <f t="shared" ref="BK4:BK15" si="26">+BQ4</f>
        <v>45954</v>
      </c>
      <c r="BL4" s="32">
        <v>0</v>
      </c>
      <c r="BM4" s="15">
        <f t="shared" ref="BM4:BM15" si="27">+IF(BG4=0,BF4,BG4)+BL4</f>
        <v>45990</v>
      </c>
      <c r="BN4" s="15"/>
      <c r="BO4" s="34">
        <f t="shared" ref="BO4:BO15" si="28">+BM4-BK4</f>
        <v>36</v>
      </c>
      <c r="BP4" s="3"/>
      <c r="BQ4" s="31">
        <f t="shared" ref="BQ4:BQ15" si="29">+BR4-BS4</f>
        <v>45954</v>
      </c>
      <c r="BR4" s="31">
        <f t="shared" ref="BR4:BR15" si="30">+BX4</f>
        <v>45954</v>
      </c>
      <c r="BS4" s="37"/>
      <c r="BT4" s="15">
        <f t="shared" ref="BT4:BT15" si="31">+IF(BN4=0,BM4,BN4)+BS4</f>
        <v>45990</v>
      </c>
      <c r="BU4" s="15"/>
      <c r="BV4" s="7">
        <f t="shared" ref="BV4:BV15" si="32">+BT4-BR4</f>
        <v>36</v>
      </c>
      <c r="BW4" s="11" t="s">
        <v>2473</v>
      </c>
      <c r="BX4" s="130">
        <v>45954</v>
      </c>
      <c r="BY4" s="7">
        <f t="shared" ref="BY4:BY15" si="33">+BT4-BX4</f>
        <v>36</v>
      </c>
      <c r="BZ4" s="2"/>
      <c r="CA4" t="s">
        <v>2474</v>
      </c>
    </row>
    <row r="5" spans="1:81" x14ac:dyDescent="0.25">
      <c r="A5" s="136" t="s">
        <v>2471</v>
      </c>
      <c r="B5" s="131"/>
      <c r="C5" s="129" t="s">
        <v>2475</v>
      </c>
      <c r="D5" s="7" t="s">
        <v>33</v>
      </c>
      <c r="E5" s="30">
        <f t="shared" si="0"/>
        <v>45866</v>
      </c>
      <c r="F5" s="6">
        <v>45883</v>
      </c>
      <c r="G5" s="6"/>
      <c r="H5" s="34">
        <f t="shared" si="1"/>
        <v>17</v>
      </c>
      <c r="I5" s="3"/>
      <c r="J5" s="30">
        <f t="shared" si="2"/>
        <v>45867</v>
      </c>
      <c r="K5" s="30">
        <f t="shared" si="3"/>
        <v>45874</v>
      </c>
      <c r="L5" s="37">
        <v>7</v>
      </c>
      <c r="M5" s="6">
        <f t="shared" si="4"/>
        <v>45890</v>
      </c>
      <c r="N5" s="6"/>
      <c r="O5" s="29">
        <f t="shared" si="5"/>
        <v>16</v>
      </c>
      <c r="P5" s="7"/>
      <c r="Q5" s="3"/>
      <c r="R5" s="30">
        <f t="shared" si="6"/>
        <v>45875</v>
      </c>
      <c r="S5" s="30">
        <f t="shared" si="7"/>
        <v>45905</v>
      </c>
      <c r="T5" s="37">
        <v>30</v>
      </c>
      <c r="U5" s="6">
        <f t="shared" si="8"/>
        <v>45920</v>
      </c>
      <c r="V5" s="6"/>
      <c r="W5" s="29">
        <f t="shared" si="9"/>
        <v>15</v>
      </c>
      <c r="X5" s="3"/>
      <c r="Y5" s="31" t="s">
        <v>33</v>
      </c>
      <c r="Z5" s="7" t="s">
        <v>33</v>
      </c>
      <c r="AA5" s="6" t="s">
        <v>33</v>
      </c>
      <c r="AB5" s="25"/>
      <c r="AC5" s="31">
        <f t="shared" si="10"/>
        <v>45906</v>
      </c>
      <c r="AD5" s="31">
        <f t="shared" si="11"/>
        <v>45936</v>
      </c>
      <c r="AE5" s="37">
        <v>30</v>
      </c>
      <c r="AF5" s="15">
        <f t="shared" si="12"/>
        <v>45950</v>
      </c>
      <c r="AG5" s="15"/>
      <c r="AH5" s="34">
        <f t="shared" si="13"/>
        <v>14</v>
      </c>
      <c r="AI5" s="3"/>
      <c r="AJ5" s="31">
        <f t="shared" si="14"/>
        <v>45937</v>
      </c>
      <c r="AK5" s="31">
        <f t="shared" si="15"/>
        <v>45952</v>
      </c>
      <c r="AL5" s="37">
        <v>15</v>
      </c>
      <c r="AM5" s="15">
        <f t="shared" si="16"/>
        <v>45965</v>
      </c>
      <c r="AN5" s="15"/>
      <c r="AO5" s="34">
        <f t="shared" si="17"/>
        <v>13</v>
      </c>
      <c r="AP5" s="7"/>
      <c r="AQ5" s="7"/>
      <c r="AR5" s="7"/>
      <c r="AS5" s="7"/>
      <c r="AT5" s="7"/>
      <c r="AU5" s="3"/>
      <c r="AV5" s="31">
        <f t="shared" si="18"/>
        <v>45953</v>
      </c>
      <c r="AW5" s="31">
        <f>+BC5-1</f>
        <v>45953</v>
      </c>
      <c r="AX5" s="124"/>
      <c r="AY5" s="15">
        <f t="shared" si="19"/>
        <v>45965</v>
      </c>
      <c r="AZ5" s="15"/>
      <c r="BA5" s="7">
        <f t="shared" si="20"/>
        <v>12</v>
      </c>
      <c r="BB5" s="3"/>
      <c r="BC5" s="31">
        <f t="shared" si="21"/>
        <v>45954</v>
      </c>
      <c r="BD5" s="31">
        <f t="shared" si="22"/>
        <v>45954</v>
      </c>
      <c r="BE5" s="32">
        <v>0</v>
      </c>
      <c r="BF5" s="15">
        <f t="shared" si="23"/>
        <v>45965</v>
      </c>
      <c r="BG5" s="15"/>
      <c r="BH5" s="34">
        <f t="shared" si="24"/>
        <v>11</v>
      </c>
      <c r="BI5" s="3"/>
      <c r="BJ5" s="31">
        <f t="shared" si="25"/>
        <v>45954</v>
      </c>
      <c r="BK5" s="31">
        <f t="shared" si="26"/>
        <v>45954</v>
      </c>
      <c r="BL5" s="32">
        <v>0</v>
      </c>
      <c r="BM5" s="15">
        <f t="shared" si="27"/>
        <v>45965</v>
      </c>
      <c r="BN5" s="15"/>
      <c r="BO5" s="34">
        <f t="shared" si="28"/>
        <v>11</v>
      </c>
      <c r="BP5" s="3"/>
      <c r="BQ5" s="31">
        <f t="shared" si="29"/>
        <v>45954</v>
      </c>
      <c r="BR5" s="31">
        <f t="shared" si="30"/>
        <v>45954</v>
      </c>
      <c r="BS5" s="37"/>
      <c r="BT5" s="15">
        <f t="shared" si="31"/>
        <v>45965</v>
      </c>
      <c r="BU5" s="15"/>
      <c r="BV5" s="7">
        <f t="shared" si="32"/>
        <v>11</v>
      </c>
      <c r="BW5" s="11" t="s">
        <v>2473</v>
      </c>
      <c r="BX5" s="130">
        <v>45954</v>
      </c>
      <c r="BY5" s="7">
        <f t="shared" si="33"/>
        <v>11</v>
      </c>
      <c r="BZ5" s="2"/>
      <c r="CA5" t="s">
        <v>2474</v>
      </c>
    </row>
    <row r="6" spans="1:81" x14ac:dyDescent="0.25">
      <c r="A6" s="136" t="s">
        <v>2471</v>
      </c>
      <c r="B6" s="131"/>
      <c r="C6" s="129" t="s">
        <v>2476</v>
      </c>
      <c r="D6" s="7" t="s">
        <v>33</v>
      </c>
      <c r="E6" s="30">
        <f t="shared" ref="E6:E7" si="34">+J6-1</f>
        <v>45841</v>
      </c>
      <c r="F6" s="138">
        <v>45890</v>
      </c>
      <c r="G6" s="6"/>
      <c r="H6" s="34">
        <f t="shared" ref="H6:H7" si="35">+F6-E6</f>
        <v>49</v>
      </c>
      <c r="I6" s="3"/>
      <c r="J6" s="30">
        <f t="shared" ref="J6:J7" si="36">+K6-L6</f>
        <v>45842</v>
      </c>
      <c r="K6" s="30">
        <f t="shared" ref="K6:K7" si="37">+R6-1</f>
        <v>45849</v>
      </c>
      <c r="L6" s="37">
        <v>7</v>
      </c>
      <c r="M6" s="6">
        <f t="shared" ref="M6:M7" si="38">+F6+L6</f>
        <v>45897</v>
      </c>
      <c r="N6" s="6"/>
      <c r="O6" s="29">
        <f t="shared" ref="O6:O7" si="39">+M6-K6</f>
        <v>48</v>
      </c>
      <c r="P6" s="7"/>
      <c r="Q6" s="3"/>
      <c r="R6" s="30">
        <f t="shared" si="6"/>
        <v>45850</v>
      </c>
      <c r="S6" s="30">
        <f t="shared" ref="S6:S7" si="40">+AC6-1</f>
        <v>45880</v>
      </c>
      <c r="T6" s="37">
        <v>30</v>
      </c>
      <c r="U6" s="6">
        <f t="shared" ref="U6:U7" si="41">+M6+T6</f>
        <v>45927</v>
      </c>
      <c r="V6" s="6"/>
      <c r="W6" s="29">
        <f t="shared" ref="W6:W7" si="42">+U6-S6</f>
        <v>47</v>
      </c>
      <c r="X6" s="3"/>
      <c r="Y6" s="31" t="s">
        <v>33</v>
      </c>
      <c r="Z6" s="7" t="s">
        <v>33</v>
      </c>
      <c r="AA6" s="6" t="s">
        <v>33</v>
      </c>
      <c r="AB6" s="25"/>
      <c r="AC6" s="31">
        <f t="shared" ref="AC6:AC7" si="43">+AD6-AE6</f>
        <v>45881</v>
      </c>
      <c r="AD6" s="31">
        <f t="shared" ref="AD6:AD7" si="44">+AJ6-1</f>
        <v>45911</v>
      </c>
      <c r="AE6" s="37">
        <v>30</v>
      </c>
      <c r="AF6" s="15">
        <f t="shared" ref="AF6:AF7" si="45">+IF(V6=0,U6,V6)+AE6</f>
        <v>45957</v>
      </c>
      <c r="AG6" s="15"/>
      <c r="AH6" s="34">
        <f t="shared" ref="AH6:AH7" si="46">+AF6-AD6</f>
        <v>46</v>
      </c>
      <c r="AI6" s="3"/>
      <c r="AJ6" s="31">
        <f t="shared" ref="AJ6:AJ7" si="47">+AK6-AL6</f>
        <v>45912</v>
      </c>
      <c r="AK6" s="31">
        <f t="shared" si="15"/>
        <v>45952</v>
      </c>
      <c r="AL6" s="37">
        <v>40</v>
      </c>
      <c r="AM6" s="15">
        <f t="shared" si="16"/>
        <v>45997</v>
      </c>
      <c r="AN6" s="15"/>
      <c r="AO6" s="34">
        <f t="shared" ref="AO6:AO7" si="48">+AM6-AK6</f>
        <v>45</v>
      </c>
      <c r="AP6" s="7"/>
      <c r="AQ6" s="7"/>
      <c r="AR6" s="7"/>
      <c r="AS6" s="7"/>
      <c r="AT6" s="7"/>
      <c r="AU6" s="3"/>
      <c r="AV6" s="31">
        <f t="shared" ref="AV6:AV7" si="49">+AW6-AX6</f>
        <v>45953</v>
      </c>
      <c r="AW6" s="31">
        <f>+BC6-1</f>
        <v>45953</v>
      </c>
      <c r="AX6" s="124"/>
      <c r="AY6" s="15">
        <f t="shared" ref="AY6:AY7" si="50">+IF(AN6=0,AM6,AN6)+AX6</f>
        <v>45997</v>
      </c>
      <c r="AZ6" s="15"/>
      <c r="BA6" s="7">
        <f t="shared" ref="BA6:BA7" si="51">+AY6-AW6</f>
        <v>44</v>
      </c>
      <c r="BB6" s="3"/>
      <c r="BC6" s="31">
        <f t="shared" ref="BC6:BC7" si="52">+BD6-BE6</f>
        <v>45954</v>
      </c>
      <c r="BD6" s="31">
        <f t="shared" ref="BD6:BD7" si="53">+BJ6</f>
        <v>45954</v>
      </c>
      <c r="BE6" s="32">
        <v>0</v>
      </c>
      <c r="BF6" s="15">
        <f t="shared" ref="BF6:BF7" si="54">+IF(AZ6=0,AY6,AZ6)+BE6</f>
        <v>45997</v>
      </c>
      <c r="BG6" s="15"/>
      <c r="BH6" s="34">
        <f t="shared" ref="BH6:BH7" si="55">+BF6-BD6</f>
        <v>43</v>
      </c>
      <c r="BI6" s="3"/>
      <c r="BJ6" s="31">
        <f t="shared" ref="BJ6:BJ7" si="56">+BK6-BL6</f>
        <v>45954</v>
      </c>
      <c r="BK6" s="31">
        <f t="shared" ref="BK6:BK7" si="57">+BQ6</f>
        <v>45954</v>
      </c>
      <c r="BL6" s="32">
        <v>0</v>
      </c>
      <c r="BM6" s="15">
        <f t="shared" ref="BM6:BM7" si="58">+IF(BG6=0,BF6,BG6)+BL6</f>
        <v>45997</v>
      </c>
      <c r="BN6" s="15"/>
      <c r="BO6" s="34">
        <f t="shared" ref="BO6:BO7" si="59">+BM6-BK6</f>
        <v>43</v>
      </c>
      <c r="BP6" s="3"/>
      <c r="BQ6" s="31">
        <f t="shared" ref="BQ6:BQ7" si="60">+BR6-BS6</f>
        <v>45954</v>
      </c>
      <c r="BR6" s="31">
        <f t="shared" ref="BR6:BR7" si="61">+BX6</f>
        <v>45954</v>
      </c>
      <c r="BS6" s="37"/>
      <c r="BT6" s="15">
        <f t="shared" ref="BT6:BT7" si="62">+IF(BN6=0,BM6,BN6)+BS6</f>
        <v>45997</v>
      </c>
      <c r="BU6" s="15"/>
      <c r="BV6" s="7">
        <f t="shared" ref="BV6:BV7" si="63">+BT6-BR6</f>
        <v>43</v>
      </c>
      <c r="BW6" s="11" t="s">
        <v>2473</v>
      </c>
      <c r="BX6" s="130">
        <v>45954</v>
      </c>
      <c r="BY6" s="7">
        <f t="shared" ref="BY6:BY7" si="64">+BT6-BX6</f>
        <v>43</v>
      </c>
      <c r="BZ6" s="2"/>
      <c r="CA6" t="s">
        <v>2474</v>
      </c>
    </row>
    <row r="7" spans="1:81" x14ac:dyDescent="0.25">
      <c r="A7" s="136" t="s">
        <v>2471</v>
      </c>
      <c r="B7" s="131"/>
      <c r="C7" s="129" t="s">
        <v>2477</v>
      </c>
      <c r="D7" s="7" t="s">
        <v>33</v>
      </c>
      <c r="E7" s="30">
        <f t="shared" si="34"/>
        <v>45841</v>
      </c>
      <c r="F7" s="138">
        <v>45889</v>
      </c>
      <c r="G7" s="6"/>
      <c r="H7" s="34">
        <f t="shared" si="35"/>
        <v>48</v>
      </c>
      <c r="I7" s="3"/>
      <c r="J7" s="30">
        <f t="shared" si="36"/>
        <v>45842</v>
      </c>
      <c r="K7" s="30">
        <f t="shared" si="37"/>
        <v>45849</v>
      </c>
      <c r="L7" s="37">
        <v>7</v>
      </c>
      <c r="M7" s="6">
        <f t="shared" si="38"/>
        <v>45896</v>
      </c>
      <c r="N7" s="6"/>
      <c r="O7" s="29">
        <f t="shared" si="39"/>
        <v>47</v>
      </c>
      <c r="P7" s="7"/>
      <c r="Q7" s="3"/>
      <c r="R7" s="30">
        <f t="shared" si="6"/>
        <v>45850</v>
      </c>
      <c r="S7" s="30">
        <f t="shared" si="40"/>
        <v>45880</v>
      </c>
      <c r="T7" s="37">
        <v>30</v>
      </c>
      <c r="U7" s="6">
        <f t="shared" si="41"/>
        <v>45926</v>
      </c>
      <c r="V7" s="6"/>
      <c r="W7" s="29">
        <f t="shared" si="42"/>
        <v>46</v>
      </c>
      <c r="X7" s="3"/>
      <c r="Y7" s="31" t="s">
        <v>33</v>
      </c>
      <c r="Z7" s="7" t="s">
        <v>33</v>
      </c>
      <c r="AA7" s="6" t="s">
        <v>33</v>
      </c>
      <c r="AB7" s="25"/>
      <c r="AC7" s="31">
        <f t="shared" si="43"/>
        <v>45881</v>
      </c>
      <c r="AD7" s="31">
        <f t="shared" si="44"/>
        <v>45911</v>
      </c>
      <c r="AE7" s="37">
        <v>30</v>
      </c>
      <c r="AF7" s="15">
        <f t="shared" si="45"/>
        <v>45956</v>
      </c>
      <c r="AG7" s="15"/>
      <c r="AH7" s="34">
        <f t="shared" si="46"/>
        <v>45</v>
      </c>
      <c r="AI7" s="3"/>
      <c r="AJ7" s="31">
        <f t="shared" si="47"/>
        <v>45912</v>
      </c>
      <c r="AK7" s="31">
        <f t="shared" si="15"/>
        <v>45952</v>
      </c>
      <c r="AL7" s="37">
        <v>40</v>
      </c>
      <c r="AM7" s="15">
        <f t="shared" si="16"/>
        <v>45996</v>
      </c>
      <c r="AN7" s="15"/>
      <c r="AO7" s="34">
        <f t="shared" si="48"/>
        <v>44</v>
      </c>
      <c r="AP7" s="7"/>
      <c r="AQ7" s="7"/>
      <c r="AR7" s="7"/>
      <c r="AS7" s="7"/>
      <c r="AT7" s="7"/>
      <c r="AU7" s="3"/>
      <c r="AV7" s="31">
        <f t="shared" si="49"/>
        <v>45953</v>
      </c>
      <c r="AW7" s="31">
        <f>+BC7-1</f>
        <v>45953</v>
      </c>
      <c r="AX7" s="124"/>
      <c r="AY7" s="15">
        <f t="shared" si="50"/>
        <v>45996</v>
      </c>
      <c r="AZ7" s="15"/>
      <c r="BA7" s="7">
        <f t="shared" si="51"/>
        <v>43</v>
      </c>
      <c r="BB7" s="3"/>
      <c r="BC7" s="31">
        <f t="shared" si="52"/>
        <v>45954</v>
      </c>
      <c r="BD7" s="31">
        <f t="shared" si="53"/>
        <v>45954</v>
      </c>
      <c r="BE7" s="32">
        <v>0</v>
      </c>
      <c r="BF7" s="15">
        <f t="shared" si="54"/>
        <v>45996</v>
      </c>
      <c r="BG7" s="15"/>
      <c r="BH7" s="34">
        <f t="shared" si="55"/>
        <v>42</v>
      </c>
      <c r="BI7" s="3"/>
      <c r="BJ7" s="31">
        <f t="shared" si="56"/>
        <v>45954</v>
      </c>
      <c r="BK7" s="31">
        <f t="shared" si="57"/>
        <v>45954</v>
      </c>
      <c r="BL7" s="32">
        <v>0</v>
      </c>
      <c r="BM7" s="15">
        <f t="shared" si="58"/>
        <v>45996</v>
      </c>
      <c r="BN7" s="15"/>
      <c r="BO7" s="34">
        <f t="shared" si="59"/>
        <v>42</v>
      </c>
      <c r="BP7" s="3"/>
      <c r="BQ7" s="31">
        <f t="shared" si="60"/>
        <v>45954</v>
      </c>
      <c r="BR7" s="31">
        <f t="shared" si="61"/>
        <v>45954</v>
      </c>
      <c r="BS7" s="37"/>
      <c r="BT7" s="15">
        <f t="shared" si="62"/>
        <v>45996</v>
      </c>
      <c r="BU7" s="15"/>
      <c r="BV7" s="7">
        <f t="shared" si="63"/>
        <v>42</v>
      </c>
      <c r="BW7" s="11" t="s">
        <v>2473</v>
      </c>
      <c r="BX7" s="130">
        <v>45954</v>
      </c>
      <c r="BY7" s="7">
        <f t="shared" si="64"/>
        <v>42</v>
      </c>
      <c r="BZ7" s="2"/>
      <c r="CA7" t="s">
        <v>2474</v>
      </c>
    </row>
    <row r="8" spans="1:81" x14ac:dyDescent="0.25">
      <c r="A8" s="136" t="s">
        <v>2471</v>
      </c>
      <c r="B8" s="131"/>
      <c r="C8" s="129" t="s">
        <v>2478</v>
      </c>
      <c r="D8" s="7" t="s">
        <v>33</v>
      </c>
      <c r="E8" s="30">
        <f t="shared" si="0"/>
        <v>45841</v>
      </c>
      <c r="F8" s="138">
        <v>45890</v>
      </c>
      <c r="G8" s="6"/>
      <c r="H8" s="34">
        <f t="shared" si="1"/>
        <v>49</v>
      </c>
      <c r="I8" s="3"/>
      <c r="J8" s="30">
        <f t="shared" si="2"/>
        <v>45842</v>
      </c>
      <c r="K8" s="30">
        <f t="shared" si="3"/>
        <v>45849</v>
      </c>
      <c r="L8" s="37">
        <v>7</v>
      </c>
      <c r="M8" s="6">
        <f t="shared" si="4"/>
        <v>45897</v>
      </c>
      <c r="N8" s="6"/>
      <c r="O8" s="29">
        <f t="shared" si="5"/>
        <v>48</v>
      </c>
      <c r="P8" s="7"/>
      <c r="Q8" s="3"/>
      <c r="R8" s="30">
        <f t="shared" ref="R8:R13" si="65">+S8-T8</f>
        <v>45850</v>
      </c>
      <c r="S8" s="30">
        <f t="shared" si="7"/>
        <v>45880</v>
      </c>
      <c r="T8" s="37">
        <v>30</v>
      </c>
      <c r="U8" s="6">
        <f t="shared" si="8"/>
        <v>45927</v>
      </c>
      <c r="V8" s="6"/>
      <c r="W8" s="29">
        <f t="shared" si="9"/>
        <v>47</v>
      </c>
      <c r="X8" s="3"/>
      <c r="Y8" s="31" t="s">
        <v>33</v>
      </c>
      <c r="Z8" s="7" t="s">
        <v>33</v>
      </c>
      <c r="AA8" s="6" t="s">
        <v>33</v>
      </c>
      <c r="AB8" s="25"/>
      <c r="AC8" s="31">
        <f t="shared" si="10"/>
        <v>45881</v>
      </c>
      <c r="AD8" s="31">
        <f t="shared" si="11"/>
        <v>45911</v>
      </c>
      <c r="AE8" s="37">
        <v>30</v>
      </c>
      <c r="AF8" s="15">
        <f t="shared" si="12"/>
        <v>45957</v>
      </c>
      <c r="AG8" s="15"/>
      <c r="AH8" s="34">
        <f t="shared" si="13"/>
        <v>46</v>
      </c>
      <c r="AI8" s="3"/>
      <c r="AJ8" s="31">
        <f t="shared" si="14"/>
        <v>45912</v>
      </c>
      <c r="AK8" s="31">
        <f t="shared" ref="AK8:AK13" si="66">+AV8-1</f>
        <v>45952</v>
      </c>
      <c r="AL8" s="37">
        <v>40</v>
      </c>
      <c r="AM8" s="15">
        <f t="shared" ref="AM8:AM13" si="67">+IF(AG8=0,AF8,AG8)+AL8</f>
        <v>45997</v>
      </c>
      <c r="AN8" s="15"/>
      <c r="AO8" s="34">
        <f t="shared" si="17"/>
        <v>45</v>
      </c>
      <c r="AP8" s="7"/>
      <c r="AQ8" s="7"/>
      <c r="AR8" s="7"/>
      <c r="AS8" s="7"/>
      <c r="AT8" s="7"/>
      <c r="AU8" s="3"/>
      <c r="AV8" s="31">
        <f t="shared" si="18"/>
        <v>45953</v>
      </c>
      <c r="AW8" s="31">
        <f>+BC8-1</f>
        <v>45953</v>
      </c>
      <c r="AX8" s="124"/>
      <c r="AY8" s="15">
        <f t="shared" si="19"/>
        <v>45997</v>
      </c>
      <c r="AZ8" s="15"/>
      <c r="BA8" s="7">
        <f t="shared" si="20"/>
        <v>44</v>
      </c>
      <c r="BB8" s="3"/>
      <c r="BC8" s="31">
        <f t="shared" si="21"/>
        <v>45954</v>
      </c>
      <c r="BD8" s="31">
        <f t="shared" si="22"/>
        <v>45954</v>
      </c>
      <c r="BE8" s="32">
        <v>0</v>
      </c>
      <c r="BF8" s="15">
        <f t="shared" si="23"/>
        <v>45997</v>
      </c>
      <c r="BG8" s="15"/>
      <c r="BH8" s="34">
        <f t="shared" si="24"/>
        <v>43</v>
      </c>
      <c r="BI8" s="3"/>
      <c r="BJ8" s="31">
        <f t="shared" si="25"/>
        <v>45954</v>
      </c>
      <c r="BK8" s="31">
        <f t="shared" si="26"/>
        <v>45954</v>
      </c>
      <c r="BL8" s="32">
        <v>0</v>
      </c>
      <c r="BM8" s="15">
        <f t="shared" si="27"/>
        <v>45997</v>
      </c>
      <c r="BN8" s="15"/>
      <c r="BO8" s="34">
        <f t="shared" si="28"/>
        <v>43</v>
      </c>
      <c r="BP8" s="3"/>
      <c r="BQ8" s="31">
        <f t="shared" si="29"/>
        <v>45954</v>
      </c>
      <c r="BR8" s="31">
        <f t="shared" si="30"/>
        <v>45954</v>
      </c>
      <c r="BS8" s="37"/>
      <c r="BT8" s="15">
        <f t="shared" si="31"/>
        <v>45997</v>
      </c>
      <c r="BU8" s="15"/>
      <c r="BV8" s="7">
        <f t="shared" si="32"/>
        <v>43</v>
      </c>
      <c r="BW8" s="11" t="s">
        <v>2473</v>
      </c>
      <c r="BX8" s="130">
        <v>45954</v>
      </c>
      <c r="BY8" s="7">
        <f t="shared" si="33"/>
        <v>43</v>
      </c>
      <c r="BZ8" s="2"/>
      <c r="CA8" t="s">
        <v>2474</v>
      </c>
    </row>
    <row r="9" spans="1:81" x14ac:dyDescent="0.25">
      <c r="A9" s="136" t="s">
        <v>2471</v>
      </c>
      <c r="B9" s="41"/>
      <c r="C9" s="129" t="s">
        <v>2479</v>
      </c>
      <c r="D9" s="7" t="s">
        <v>33</v>
      </c>
      <c r="E9" s="30">
        <f t="shared" si="0"/>
        <v>45894</v>
      </c>
      <c r="F9" s="138">
        <v>45899</v>
      </c>
      <c r="G9" s="6"/>
      <c r="H9" s="34">
        <f t="shared" si="1"/>
        <v>5</v>
      </c>
      <c r="I9" s="3"/>
      <c r="J9" s="30">
        <f t="shared" si="2"/>
        <v>45895</v>
      </c>
      <c r="K9" s="30">
        <f t="shared" si="3"/>
        <v>45902</v>
      </c>
      <c r="L9" s="37">
        <v>7</v>
      </c>
      <c r="M9" s="6">
        <f t="shared" si="4"/>
        <v>45906</v>
      </c>
      <c r="N9" s="6"/>
      <c r="O9" s="29">
        <f t="shared" si="5"/>
        <v>4</v>
      </c>
      <c r="P9" s="7"/>
      <c r="Q9" s="3"/>
      <c r="R9" s="30">
        <f t="shared" si="65"/>
        <v>45903</v>
      </c>
      <c r="S9" s="30">
        <f t="shared" si="7"/>
        <v>45933</v>
      </c>
      <c r="T9" s="37">
        <v>30</v>
      </c>
      <c r="U9" s="6">
        <f t="shared" si="8"/>
        <v>45936</v>
      </c>
      <c r="V9" s="6"/>
      <c r="W9" s="29">
        <f t="shared" si="9"/>
        <v>3</v>
      </c>
      <c r="X9" s="3"/>
      <c r="Y9" s="31" t="s">
        <v>33</v>
      </c>
      <c r="Z9" s="7" t="s">
        <v>33</v>
      </c>
      <c r="AA9" s="6" t="s">
        <v>33</v>
      </c>
      <c r="AB9" s="25"/>
      <c r="AC9" s="31">
        <f t="shared" si="10"/>
        <v>45934</v>
      </c>
      <c r="AD9" s="31">
        <f t="shared" si="11"/>
        <v>45964</v>
      </c>
      <c r="AE9" s="37">
        <v>30</v>
      </c>
      <c r="AF9" s="15">
        <f t="shared" si="12"/>
        <v>45966</v>
      </c>
      <c r="AG9" s="15"/>
      <c r="AH9" s="34">
        <f t="shared" si="13"/>
        <v>2</v>
      </c>
      <c r="AI9" s="3"/>
      <c r="AJ9" s="31">
        <f t="shared" si="14"/>
        <v>45965</v>
      </c>
      <c r="AK9" s="31">
        <f t="shared" si="66"/>
        <v>46005</v>
      </c>
      <c r="AL9" s="37">
        <v>40</v>
      </c>
      <c r="AM9" s="15">
        <f t="shared" si="67"/>
        <v>46006</v>
      </c>
      <c r="AN9" s="15"/>
      <c r="AO9" s="34">
        <f t="shared" si="17"/>
        <v>1</v>
      </c>
      <c r="AP9" s="7"/>
      <c r="AQ9" s="7"/>
      <c r="AR9" s="7"/>
      <c r="AS9" s="7"/>
      <c r="AT9" s="7"/>
      <c r="AU9" s="3"/>
      <c r="AV9" s="31">
        <f t="shared" si="18"/>
        <v>46006</v>
      </c>
      <c r="AW9" s="31">
        <f t="shared" ref="AW9:AW13" si="68">+BC9-1</f>
        <v>46036</v>
      </c>
      <c r="AX9" s="124">
        <v>30</v>
      </c>
      <c r="AY9" s="15">
        <f t="shared" si="19"/>
        <v>46036</v>
      </c>
      <c r="AZ9" s="15"/>
      <c r="BA9" s="7">
        <f t="shared" si="20"/>
        <v>0</v>
      </c>
      <c r="BB9" s="3"/>
      <c r="BC9" s="31">
        <f t="shared" si="21"/>
        <v>46037</v>
      </c>
      <c r="BD9" s="31">
        <f t="shared" si="22"/>
        <v>46037</v>
      </c>
      <c r="BE9" s="32">
        <v>0</v>
      </c>
      <c r="BF9" s="15">
        <f t="shared" si="23"/>
        <v>46036</v>
      </c>
      <c r="BG9" s="15"/>
      <c r="BH9" s="34">
        <f t="shared" si="24"/>
        <v>-1</v>
      </c>
      <c r="BI9" s="3"/>
      <c r="BJ9" s="31">
        <f t="shared" si="25"/>
        <v>46037</v>
      </c>
      <c r="BK9" s="31">
        <f t="shared" si="26"/>
        <v>46037</v>
      </c>
      <c r="BL9" s="32">
        <v>0</v>
      </c>
      <c r="BM9" s="15">
        <f t="shared" si="27"/>
        <v>46036</v>
      </c>
      <c r="BN9" s="15"/>
      <c r="BO9" s="34">
        <f t="shared" si="28"/>
        <v>-1</v>
      </c>
      <c r="BP9" s="3"/>
      <c r="BQ9" s="31">
        <f t="shared" si="29"/>
        <v>46037</v>
      </c>
      <c r="BR9" s="31">
        <f t="shared" si="30"/>
        <v>46037</v>
      </c>
      <c r="BS9" s="37"/>
      <c r="BT9" s="15">
        <f t="shared" si="31"/>
        <v>46036</v>
      </c>
      <c r="BU9" s="15"/>
      <c r="BV9" s="7">
        <f t="shared" si="32"/>
        <v>-1</v>
      </c>
      <c r="BW9" s="11" t="s">
        <v>2480</v>
      </c>
      <c r="BX9" s="130">
        <v>46037</v>
      </c>
      <c r="BY9" s="7">
        <f t="shared" si="33"/>
        <v>-1</v>
      </c>
      <c r="BZ9" s="2"/>
      <c r="CA9" t="s">
        <v>2481</v>
      </c>
    </row>
    <row r="10" spans="1:81" x14ac:dyDescent="0.25">
      <c r="A10" s="136" t="s">
        <v>2471</v>
      </c>
      <c r="B10" s="41"/>
      <c r="C10" s="129" t="s">
        <v>2482</v>
      </c>
      <c r="D10" s="7" t="s">
        <v>33</v>
      </c>
      <c r="E10" s="30">
        <f t="shared" si="0"/>
        <v>45919</v>
      </c>
      <c r="F10" s="138">
        <v>45899</v>
      </c>
      <c r="G10" s="6"/>
      <c r="H10" s="34">
        <f t="shared" si="1"/>
        <v>-20</v>
      </c>
      <c r="I10" s="3"/>
      <c r="J10" s="30">
        <f t="shared" si="2"/>
        <v>45920</v>
      </c>
      <c r="K10" s="30">
        <f t="shared" si="3"/>
        <v>45927</v>
      </c>
      <c r="L10" s="37">
        <v>7</v>
      </c>
      <c r="M10" s="6">
        <f t="shared" si="4"/>
        <v>45906</v>
      </c>
      <c r="N10" s="6"/>
      <c r="O10" s="29">
        <f t="shared" si="5"/>
        <v>-21</v>
      </c>
      <c r="P10" s="7"/>
      <c r="Q10" s="3"/>
      <c r="R10" s="30">
        <f t="shared" si="65"/>
        <v>45928</v>
      </c>
      <c r="S10" s="30">
        <f t="shared" si="7"/>
        <v>45958</v>
      </c>
      <c r="T10" s="37">
        <v>30</v>
      </c>
      <c r="U10" s="6">
        <f t="shared" si="8"/>
        <v>45936</v>
      </c>
      <c r="V10" s="6"/>
      <c r="W10" s="29">
        <f t="shared" si="9"/>
        <v>-22</v>
      </c>
      <c r="X10" s="3"/>
      <c r="Y10" s="31" t="s">
        <v>33</v>
      </c>
      <c r="Z10" s="7" t="s">
        <v>33</v>
      </c>
      <c r="AA10" s="6" t="s">
        <v>33</v>
      </c>
      <c r="AB10" s="25"/>
      <c r="AC10" s="31">
        <f t="shared" si="10"/>
        <v>45959</v>
      </c>
      <c r="AD10" s="31">
        <f t="shared" si="11"/>
        <v>45989</v>
      </c>
      <c r="AE10" s="37">
        <v>30</v>
      </c>
      <c r="AF10" s="15">
        <f t="shared" si="12"/>
        <v>45966</v>
      </c>
      <c r="AG10" s="15"/>
      <c r="AH10" s="34">
        <f t="shared" si="13"/>
        <v>-23</v>
      </c>
      <c r="AI10" s="3"/>
      <c r="AJ10" s="31">
        <f t="shared" si="14"/>
        <v>45990</v>
      </c>
      <c r="AK10" s="31">
        <f t="shared" si="66"/>
        <v>46005</v>
      </c>
      <c r="AL10" s="37">
        <v>15</v>
      </c>
      <c r="AM10" s="15">
        <f t="shared" si="67"/>
        <v>45981</v>
      </c>
      <c r="AN10" s="15"/>
      <c r="AO10" s="34">
        <f t="shared" si="17"/>
        <v>-24</v>
      </c>
      <c r="AP10" s="7"/>
      <c r="AQ10" s="7"/>
      <c r="AR10" s="7"/>
      <c r="AS10" s="7"/>
      <c r="AT10" s="7"/>
      <c r="AU10" s="3"/>
      <c r="AV10" s="31">
        <f t="shared" si="18"/>
        <v>46006</v>
      </c>
      <c r="AW10" s="31">
        <f t="shared" si="68"/>
        <v>46036</v>
      </c>
      <c r="AX10" s="124">
        <v>30</v>
      </c>
      <c r="AY10" s="15">
        <f t="shared" si="19"/>
        <v>46011</v>
      </c>
      <c r="AZ10" s="15"/>
      <c r="BA10" s="7">
        <f t="shared" si="20"/>
        <v>-25</v>
      </c>
      <c r="BB10" s="3"/>
      <c r="BC10" s="31">
        <f t="shared" si="21"/>
        <v>46037</v>
      </c>
      <c r="BD10" s="31">
        <f t="shared" si="22"/>
        <v>46037</v>
      </c>
      <c r="BE10" s="32">
        <v>0</v>
      </c>
      <c r="BF10" s="15">
        <f t="shared" si="23"/>
        <v>46011</v>
      </c>
      <c r="BG10" s="15"/>
      <c r="BH10" s="34">
        <f t="shared" si="24"/>
        <v>-26</v>
      </c>
      <c r="BI10" s="3"/>
      <c r="BJ10" s="31">
        <f t="shared" si="25"/>
        <v>46037</v>
      </c>
      <c r="BK10" s="31">
        <f t="shared" si="26"/>
        <v>46037</v>
      </c>
      <c r="BL10" s="32">
        <v>0</v>
      </c>
      <c r="BM10" s="15">
        <f t="shared" si="27"/>
        <v>46011</v>
      </c>
      <c r="BN10" s="15"/>
      <c r="BO10" s="34">
        <f t="shared" si="28"/>
        <v>-26</v>
      </c>
      <c r="BP10" s="3"/>
      <c r="BQ10" s="31">
        <f t="shared" si="29"/>
        <v>46037</v>
      </c>
      <c r="BR10" s="31">
        <f t="shared" si="30"/>
        <v>46037</v>
      </c>
      <c r="BS10" s="37"/>
      <c r="BT10" s="15">
        <f t="shared" si="31"/>
        <v>46011</v>
      </c>
      <c r="BU10" s="15"/>
      <c r="BV10" s="7">
        <f t="shared" si="32"/>
        <v>-26</v>
      </c>
      <c r="BW10" s="11" t="s">
        <v>2480</v>
      </c>
      <c r="BX10" s="130">
        <v>46037</v>
      </c>
      <c r="BY10" s="7">
        <f t="shared" si="33"/>
        <v>-26</v>
      </c>
      <c r="BZ10" s="2"/>
      <c r="CA10" t="s">
        <v>2481</v>
      </c>
    </row>
    <row r="11" spans="1:81" x14ac:dyDescent="0.25">
      <c r="A11" s="136" t="s">
        <v>2471</v>
      </c>
      <c r="B11" s="41"/>
      <c r="C11" s="129" t="s">
        <v>2483</v>
      </c>
      <c r="D11" s="7" t="s">
        <v>33</v>
      </c>
      <c r="E11" s="30">
        <f t="shared" si="0"/>
        <v>45971</v>
      </c>
      <c r="F11" s="138"/>
      <c r="G11" s="6"/>
      <c r="H11" s="34">
        <f t="shared" si="1"/>
        <v>-45971</v>
      </c>
      <c r="I11" s="3"/>
      <c r="J11" s="30">
        <f t="shared" si="2"/>
        <v>45972</v>
      </c>
      <c r="K11" s="30">
        <f t="shared" si="3"/>
        <v>45979</v>
      </c>
      <c r="L11" s="37">
        <v>7</v>
      </c>
      <c r="M11" s="6">
        <f t="shared" si="4"/>
        <v>7</v>
      </c>
      <c r="N11" s="6"/>
      <c r="O11" s="29">
        <f t="shared" si="5"/>
        <v>-45972</v>
      </c>
      <c r="P11" s="7"/>
      <c r="Q11" s="3"/>
      <c r="R11" s="30">
        <f t="shared" si="65"/>
        <v>45980</v>
      </c>
      <c r="S11" s="30">
        <f t="shared" si="7"/>
        <v>46010</v>
      </c>
      <c r="T11" s="37">
        <v>30</v>
      </c>
      <c r="U11" s="6">
        <f t="shared" si="8"/>
        <v>37</v>
      </c>
      <c r="V11" s="6"/>
      <c r="W11" s="29">
        <f t="shared" si="9"/>
        <v>-45973</v>
      </c>
      <c r="X11" s="3"/>
      <c r="Y11" s="31" t="s">
        <v>33</v>
      </c>
      <c r="Z11" s="7" t="s">
        <v>33</v>
      </c>
      <c r="AA11" s="6" t="s">
        <v>33</v>
      </c>
      <c r="AB11" s="25"/>
      <c r="AC11" s="31">
        <f t="shared" si="10"/>
        <v>46011</v>
      </c>
      <c r="AD11" s="31">
        <f t="shared" si="11"/>
        <v>46041</v>
      </c>
      <c r="AE11" s="37">
        <v>30</v>
      </c>
      <c r="AF11" s="15">
        <f t="shared" si="12"/>
        <v>67</v>
      </c>
      <c r="AG11" s="15"/>
      <c r="AH11" s="34">
        <f t="shared" si="13"/>
        <v>-45974</v>
      </c>
      <c r="AI11" s="3"/>
      <c r="AJ11" s="31">
        <f t="shared" si="14"/>
        <v>46042</v>
      </c>
      <c r="AK11" s="31">
        <f t="shared" si="66"/>
        <v>46057</v>
      </c>
      <c r="AL11" s="37">
        <v>15</v>
      </c>
      <c r="AM11" s="15">
        <f t="shared" si="67"/>
        <v>82</v>
      </c>
      <c r="AN11" s="15"/>
      <c r="AO11" s="34">
        <f t="shared" si="17"/>
        <v>-45975</v>
      </c>
      <c r="AP11" s="7"/>
      <c r="AQ11" s="7"/>
      <c r="AR11" s="7"/>
      <c r="AS11" s="7"/>
      <c r="AT11" s="7"/>
      <c r="AU11" s="3"/>
      <c r="AV11" s="31">
        <f t="shared" si="18"/>
        <v>46058</v>
      </c>
      <c r="AW11" s="31">
        <f t="shared" si="68"/>
        <v>46058</v>
      </c>
      <c r="AX11" s="124"/>
      <c r="AY11" s="15">
        <f t="shared" si="19"/>
        <v>82</v>
      </c>
      <c r="AZ11" s="15"/>
      <c r="BA11" s="7">
        <f t="shared" si="20"/>
        <v>-45976</v>
      </c>
      <c r="BB11" s="3"/>
      <c r="BC11" s="31">
        <f t="shared" si="21"/>
        <v>46059</v>
      </c>
      <c r="BD11" s="31">
        <f t="shared" si="22"/>
        <v>46059</v>
      </c>
      <c r="BE11" s="32">
        <v>0</v>
      </c>
      <c r="BF11" s="15">
        <f t="shared" si="23"/>
        <v>82</v>
      </c>
      <c r="BG11" s="15"/>
      <c r="BH11" s="34">
        <f t="shared" si="24"/>
        <v>-45977</v>
      </c>
      <c r="BI11" s="3"/>
      <c r="BJ11" s="31">
        <f t="shared" si="25"/>
        <v>46059</v>
      </c>
      <c r="BK11" s="31">
        <f t="shared" si="26"/>
        <v>46059</v>
      </c>
      <c r="BL11" s="32">
        <v>0</v>
      </c>
      <c r="BM11" s="15">
        <f t="shared" si="27"/>
        <v>82</v>
      </c>
      <c r="BN11" s="15"/>
      <c r="BO11" s="34">
        <f t="shared" si="28"/>
        <v>-45977</v>
      </c>
      <c r="BP11" s="3"/>
      <c r="BQ11" s="31">
        <f t="shared" si="29"/>
        <v>46059</v>
      </c>
      <c r="BR11" s="31">
        <f t="shared" si="30"/>
        <v>46059</v>
      </c>
      <c r="BS11" s="37"/>
      <c r="BT11" s="15">
        <f t="shared" si="31"/>
        <v>82</v>
      </c>
      <c r="BU11" s="15"/>
      <c r="BV11" s="7">
        <f t="shared" si="32"/>
        <v>-45977</v>
      </c>
      <c r="BW11" s="11" t="s">
        <v>2484</v>
      </c>
      <c r="BX11" s="130">
        <v>46059</v>
      </c>
      <c r="BY11" s="7">
        <f t="shared" si="33"/>
        <v>-45977</v>
      </c>
      <c r="BZ11" s="2"/>
      <c r="CA11" t="s">
        <v>2485</v>
      </c>
    </row>
    <row r="12" spans="1:81" x14ac:dyDescent="0.25">
      <c r="A12" s="40" t="s">
        <v>2471</v>
      </c>
      <c r="B12" s="41"/>
      <c r="C12" s="129" t="s">
        <v>2486</v>
      </c>
      <c r="D12" s="7" t="s">
        <v>33</v>
      </c>
      <c r="E12" s="30">
        <f t="shared" si="0"/>
        <v>46076</v>
      </c>
      <c r="F12" s="6"/>
      <c r="G12" s="6"/>
      <c r="H12" s="34">
        <f t="shared" si="1"/>
        <v>-46076</v>
      </c>
      <c r="I12" s="3"/>
      <c r="J12" s="30">
        <f t="shared" si="2"/>
        <v>46077</v>
      </c>
      <c r="K12" s="30">
        <f t="shared" si="3"/>
        <v>46084</v>
      </c>
      <c r="L12" s="37">
        <v>7</v>
      </c>
      <c r="M12" s="6">
        <f t="shared" si="4"/>
        <v>7</v>
      </c>
      <c r="N12" s="6"/>
      <c r="O12" s="29">
        <f t="shared" si="5"/>
        <v>-46077</v>
      </c>
      <c r="P12" s="7"/>
      <c r="Q12" s="3"/>
      <c r="R12" s="30">
        <f t="shared" si="65"/>
        <v>46085</v>
      </c>
      <c r="S12" s="30">
        <f t="shared" si="7"/>
        <v>46115</v>
      </c>
      <c r="T12" s="37">
        <v>30</v>
      </c>
      <c r="U12" s="6">
        <f t="shared" si="8"/>
        <v>37</v>
      </c>
      <c r="V12" s="6"/>
      <c r="W12" s="29">
        <f t="shared" si="9"/>
        <v>-46078</v>
      </c>
      <c r="X12" s="3"/>
      <c r="Y12" s="31" t="s">
        <v>33</v>
      </c>
      <c r="Z12" s="7" t="s">
        <v>33</v>
      </c>
      <c r="AA12" s="6" t="s">
        <v>33</v>
      </c>
      <c r="AB12" s="25"/>
      <c r="AC12" s="31">
        <f t="shared" si="10"/>
        <v>46116</v>
      </c>
      <c r="AD12" s="31">
        <f t="shared" si="11"/>
        <v>46146</v>
      </c>
      <c r="AE12" s="37">
        <v>30</v>
      </c>
      <c r="AF12" s="15">
        <f t="shared" si="12"/>
        <v>67</v>
      </c>
      <c r="AG12" s="15"/>
      <c r="AH12" s="34">
        <f t="shared" si="13"/>
        <v>-46079</v>
      </c>
      <c r="AI12" s="3"/>
      <c r="AJ12" s="31">
        <f t="shared" si="14"/>
        <v>46147</v>
      </c>
      <c r="AK12" s="31">
        <f t="shared" si="66"/>
        <v>46162</v>
      </c>
      <c r="AL12" s="37">
        <v>15</v>
      </c>
      <c r="AM12" s="15">
        <f t="shared" si="67"/>
        <v>82</v>
      </c>
      <c r="AN12" s="15"/>
      <c r="AO12" s="34">
        <f t="shared" si="17"/>
        <v>-46080</v>
      </c>
      <c r="AP12" s="7"/>
      <c r="AQ12" s="7"/>
      <c r="AR12" s="7"/>
      <c r="AS12" s="7"/>
      <c r="AT12" s="7"/>
      <c r="AU12" s="3"/>
      <c r="AV12" s="31">
        <f t="shared" si="18"/>
        <v>46163</v>
      </c>
      <c r="AW12" s="31">
        <f t="shared" si="68"/>
        <v>46163</v>
      </c>
      <c r="AX12" s="124"/>
      <c r="AY12" s="15">
        <f t="shared" si="19"/>
        <v>82</v>
      </c>
      <c r="AZ12" s="15"/>
      <c r="BA12" s="7">
        <f t="shared" si="20"/>
        <v>-46081</v>
      </c>
      <c r="BB12" s="3"/>
      <c r="BC12" s="31">
        <f t="shared" si="21"/>
        <v>46164</v>
      </c>
      <c r="BD12" s="31">
        <f t="shared" si="22"/>
        <v>46164</v>
      </c>
      <c r="BE12" s="32">
        <v>0</v>
      </c>
      <c r="BF12" s="15">
        <f t="shared" si="23"/>
        <v>82</v>
      </c>
      <c r="BG12" s="15"/>
      <c r="BH12" s="34">
        <f t="shared" si="24"/>
        <v>-46082</v>
      </c>
      <c r="BI12" s="3"/>
      <c r="BJ12" s="31">
        <f t="shared" si="25"/>
        <v>46164</v>
      </c>
      <c r="BK12" s="31">
        <f t="shared" si="26"/>
        <v>46164</v>
      </c>
      <c r="BL12" s="32">
        <v>0</v>
      </c>
      <c r="BM12" s="15">
        <f t="shared" si="27"/>
        <v>82</v>
      </c>
      <c r="BN12" s="15"/>
      <c r="BO12" s="34">
        <f t="shared" si="28"/>
        <v>-46082</v>
      </c>
      <c r="BP12" s="3"/>
      <c r="BQ12" s="31">
        <f t="shared" si="29"/>
        <v>46164</v>
      </c>
      <c r="BR12" s="31">
        <f t="shared" si="30"/>
        <v>46164</v>
      </c>
      <c r="BS12" s="37"/>
      <c r="BT12" s="15">
        <f t="shared" si="31"/>
        <v>82</v>
      </c>
      <c r="BU12" s="15"/>
      <c r="BV12" s="7">
        <f t="shared" si="32"/>
        <v>-46082</v>
      </c>
      <c r="BW12" s="11" t="s">
        <v>2480</v>
      </c>
      <c r="BX12" s="130">
        <v>46164</v>
      </c>
      <c r="BY12" s="7">
        <f t="shared" si="33"/>
        <v>-46082</v>
      </c>
      <c r="BZ12" s="2"/>
    </row>
    <row r="13" spans="1:81" x14ac:dyDescent="0.25">
      <c r="A13" s="40" t="s">
        <v>2471</v>
      </c>
      <c r="B13" s="41"/>
      <c r="C13" s="129" t="s">
        <v>2487</v>
      </c>
      <c r="D13" s="7" t="s">
        <v>33</v>
      </c>
      <c r="E13" s="30">
        <f t="shared" si="0"/>
        <v>46051</v>
      </c>
      <c r="F13" s="6"/>
      <c r="G13" s="6"/>
      <c r="H13" s="34">
        <f t="shared" si="1"/>
        <v>-46051</v>
      </c>
      <c r="I13" s="3"/>
      <c r="J13" s="30">
        <f t="shared" si="2"/>
        <v>46052</v>
      </c>
      <c r="K13" s="30">
        <f t="shared" si="3"/>
        <v>46059</v>
      </c>
      <c r="L13" s="37">
        <v>7</v>
      </c>
      <c r="M13" s="6">
        <f t="shared" si="4"/>
        <v>7</v>
      </c>
      <c r="N13" s="6"/>
      <c r="O13" s="29">
        <f t="shared" si="5"/>
        <v>-46052</v>
      </c>
      <c r="P13" s="7"/>
      <c r="Q13" s="3"/>
      <c r="R13" s="30">
        <f t="shared" si="65"/>
        <v>46060</v>
      </c>
      <c r="S13" s="30">
        <f t="shared" si="7"/>
        <v>46090</v>
      </c>
      <c r="T13" s="37">
        <v>30</v>
      </c>
      <c r="U13" s="6">
        <f t="shared" si="8"/>
        <v>37</v>
      </c>
      <c r="V13" s="6"/>
      <c r="W13" s="29">
        <f t="shared" si="9"/>
        <v>-46053</v>
      </c>
      <c r="X13" s="3"/>
      <c r="Y13" s="31" t="s">
        <v>33</v>
      </c>
      <c r="Z13" s="7" t="s">
        <v>33</v>
      </c>
      <c r="AA13" s="6" t="s">
        <v>33</v>
      </c>
      <c r="AB13" s="25"/>
      <c r="AC13" s="31">
        <f t="shared" si="10"/>
        <v>46091</v>
      </c>
      <c r="AD13" s="31">
        <f t="shared" si="11"/>
        <v>46121</v>
      </c>
      <c r="AE13" s="37">
        <v>30</v>
      </c>
      <c r="AF13" s="15">
        <f t="shared" si="12"/>
        <v>67</v>
      </c>
      <c r="AG13" s="15"/>
      <c r="AH13" s="34">
        <f t="shared" si="13"/>
        <v>-46054</v>
      </c>
      <c r="AI13" s="3"/>
      <c r="AJ13" s="31">
        <f t="shared" si="14"/>
        <v>46122</v>
      </c>
      <c r="AK13" s="31">
        <f t="shared" si="66"/>
        <v>46162</v>
      </c>
      <c r="AL13" s="37">
        <v>40</v>
      </c>
      <c r="AM13" s="15">
        <f t="shared" si="67"/>
        <v>107</v>
      </c>
      <c r="AN13" s="15"/>
      <c r="AO13" s="34">
        <f t="shared" si="17"/>
        <v>-46055</v>
      </c>
      <c r="AP13" s="7"/>
      <c r="AQ13" s="7"/>
      <c r="AR13" s="7"/>
      <c r="AS13" s="7"/>
      <c r="AT13" s="7"/>
      <c r="AU13" s="3"/>
      <c r="AV13" s="31">
        <f t="shared" si="18"/>
        <v>46163</v>
      </c>
      <c r="AW13" s="31">
        <f t="shared" si="68"/>
        <v>46163</v>
      </c>
      <c r="AX13" s="124"/>
      <c r="AY13" s="15">
        <f t="shared" si="19"/>
        <v>107</v>
      </c>
      <c r="AZ13" s="15"/>
      <c r="BA13" s="7">
        <f t="shared" si="20"/>
        <v>-46056</v>
      </c>
      <c r="BB13" s="3"/>
      <c r="BC13" s="31">
        <f t="shared" si="21"/>
        <v>46164</v>
      </c>
      <c r="BD13" s="31">
        <f t="shared" si="22"/>
        <v>46164</v>
      </c>
      <c r="BE13" s="32">
        <v>0</v>
      </c>
      <c r="BF13" s="15">
        <f t="shared" si="23"/>
        <v>107</v>
      </c>
      <c r="BG13" s="15"/>
      <c r="BH13" s="34">
        <f t="shared" si="24"/>
        <v>-46057</v>
      </c>
      <c r="BI13" s="3"/>
      <c r="BJ13" s="31">
        <f t="shared" si="25"/>
        <v>46164</v>
      </c>
      <c r="BK13" s="31">
        <f t="shared" si="26"/>
        <v>46164</v>
      </c>
      <c r="BL13" s="32">
        <v>0</v>
      </c>
      <c r="BM13" s="15">
        <f t="shared" si="27"/>
        <v>107</v>
      </c>
      <c r="BN13" s="15"/>
      <c r="BO13" s="34">
        <f t="shared" si="28"/>
        <v>-46057</v>
      </c>
      <c r="BP13" s="3"/>
      <c r="BQ13" s="31">
        <f t="shared" si="29"/>
        <v>46164</v>
      </c>
      <c r="BR13" s="31">
        <f t="shared" si="30"/>
        <v>46164</v>
      </c>
      <c r="BS13" s="37"/>
      <c r="BT13" s="15">
        <f t="shared" si="31"/>
        <v>107</v>
      </c>
      <c r="BU13" s="15"/>
      <c r="BV13" s="7">
        <f t="shared" si="32"/>
        <v>-46057</v>
      </c>
      <c r="BW13" s="11" t="s">
        <v>2480</v>
      </c>
      <c r="BX13" s="130">
        <v>46164</v>
      </c>
      <c r="BY13" s="7">
        <f t="shared" si="33"/>
        <v>-46057</v>
      </c>
      <c r="BZ13" s="2"/>
    </row>
    <row r="14" spans="1:81" x14ac:dyDescent="0.25">
      <c r="A14" s="40" t="s">
        <v>2471</v>
      </c>
      <c r="B14" s="41"/>
      <c r="C14" s="129" t="s">
        <v>2488</v>
      </c>
      <c r="D14" s="7" t="s">
        <v>33</v>
      </c>
      <c r="E14" s="30">
        <f t="shared" si="0"/>
        <v>46051</v>
      </c>
      <c r="F14" s="6"/>
      <c r="G14" s="6"/>
      <c r="H14" s="34">
        <f t="shared" si="1"/>
        <v>-46051</v>
      </c>
      <c r="I14" s="3"/>
      <c r="J14" s="30">
        <f t="shared" si="2"/>
        <v>46052</v>
      </c>
      <c r="K14" s="30">
        <f t="shared" si="3"/>
        <v>46059</v>
      </c>
      <c r="L14" s="37">
        <v>7</v>
      </c>
      <c r="M14" s="6">
        <f t="shared" si="4"/>
        <v>7</v>
      </c>
      <c r="N14" s="6"/>
      <c r="O14" s="29">
        <f t="shared" si="5"/>
        <v>-46052</v>
      </c>
      <c r="P14" s="7"/>
      <c r="Q14" s="3"/>
      <c r="R14" s="30">
        <f t="shared" ref="R14" si="69">+S14-T14</f>
        <v>46060</v>
      </c>
      <c r="S14" s="30">
        <f t="shared" si="7"/>
        <v>46090</v>
      </c>
      <c r="T14" s="37">
        <v>30</v>
      </c>
      <c r="U14" s="6">
        <f t="shared" si="8"/>
        <v>37</v>
      </c>
      <c r="V14" s="6"/>
      <c r="W14" s="29">
        <f t="shared" si="9"/>
        <v>-46053</v>
      </c>
      <c r="X14" s="3"/>
      <c r="Y14" s="31" t="s">
        <v>33</v>
      </c>
      <c r="Z14" s="7" t="s">
        <v>33</v>
      </c>
      <c r="AA14" s="6" t="s">
        <v>33</v>
      </c>
      <c r="AB14" s="25"/>
      <c r="AC14" s="31">
        <f t="shared" si="10"/>
        <v>46091</v>
      </c>
      <c r="AD14" s="31">
        <f t="shared" si="11"/>
        <v>46121</v>
      </c>
      <c r="AE14" s="37">
        <v>30</v>
      </c>
      <c r="AF14" s="15">
        <f t="shared" si="12"/>
        <v>67</v>
      </c>
      <c r="AG14" s="15"/>
      <c r="AH14" s="34">
        <f t="shared" si="13"/>
        <v>-46054</v>
      </c>
      <c r="AI14" s="3"/>
      <c r="AJ14" s="31">
        <f t="shared" si="14"/>
        <v>46122</v>
      </c>
      <c r="AK14" s="31">
        <f t="shared" ref="AK14" si="70">+AV14-1</f>
        <v>46162</v>
      </c>
      <c r="AL14" s="37">
        <v>40</v>
      </c>
      <c r="AM14" s="15">
        <f t="shared" ref="AM14" si="71">+IF(AG14=0,AF14,AG14)+AL14</f>
        <v>107</v>
      </c>
      <c r="AN14" s="15"/>
      <c r="AO14" s="34">
        <f t="shared" si="17"/>
        <v>-46055</v>
      </c>
      <c r="AP14" s="7"/>
      <c r="AQ14" s="7"/>
      <c r="AR14" s="7"/>
      <c r="AS14" s="7"/>
      <c r="AT14" s="7"/>
      <c r="AU14" s="3"/>
      <c r="AV14" s="31">
        <f t="shared" si="18"/>
        <v>46163</v>
      </c>
      <c r="AW14" s="31">
        <f t="shared" ref="AW14:AW87" si="72">+BC14-1</f>
        <v>46163</v>
      </c>
      <c r="AX14" s="124"/>
      <c r="AY14" s="15">
        <f t="shared" si="19"/>
        <v>107</v>
      </c>
      <c r="AZ14" s="15"/>
      <c r="BA14" s="7">
        <f t="shared" si="20"/>
        <v>-46056</v>
      </c>
      <c r="BB14" s="3"/>
      <c r="BC14" s="31">
        <f t="shared" si="21"/>
        <v>46164</v>
      </c>
      <c r="BD14" s="31">
        <f t="shared" si="22"/>
        <v>46164</v>
      </c>
      <c r="BE14" s="32">
        <v>0</v>
      </c>
      <c r="BF14" s="15">
        <f t="shared" si="23"/>
        <v>107</v>
      </c>
      <c r="BG14" s="15"/>
      <c r="BH14" s="34">
        <f t="shared" si="24"/>
        <v>-46057</v>
      </c>
      <c r="BI14" s="3"/>
      <c r="BJ14" s="31">
        <f t="shared" si="25"/>
        <v>46164</v>
      </c>
      <c r="BK14" s="31">
        <f t="shared" si="26"/>
        <v>46164</v>
      </c>
      <c r="BL14" s="32">
        <v>0</v>
      </c>
      <c r="BM14" s="15">
        <f t="shared" si="27"/>
        <v>107</v>
      </c>
      <c r="BN14" s="15"/>
      <c r="BO14" s="34">
        <f t="shared" si="28"/>
        <v>-46057</v>
      </c>
      <c r="BP14" s="3"/>
      <c r="BQ14" s="31">
        <f t="shared" si="29"/>
        <v>46164</v>
      </c>
      <c r="BR14" s="31">
        <f t="shared" si="30"/>
        <v>46164</v>
      </c>
      <c r="BS14" s="37"/>
      <c r="BT14" s="15">
        <f t="shared" si="31"/>
        <v>107</v>
      </c>
      <c r="BU14" s="15"/>
      <c r="BV14" s="7">
        <f t="shared" si="32"/>
        <v>-46057</v>
      </c>
      <c r="BW14" s="11" t="s">
        <v>2480</v>
      </c>
      <c r="BX14" s="130">
        <v>46164</v>
      </c>
      <c r="BY14" s="7">
        <f t="shared" si="33"/>
        <v>-46057</v>
      </c>
      <c r="BZ14" s="2"/>
    </row>
    <row r="15" spans="1:81" x14ac:dyDescent="0.25">
      <c r="A15" s="40" t="s">
        <v>246</v>
      </c>
      <c r="B15" s="41" t="s">
        <v>620</v>
      </c>
      <c r="C15" s="42" t="s">
        <v>621</v>
      </c>
      <c r="D15" s="7" t="s">
        <v>33</v>
      </c>
      <c r="E15" s="30">
        <f t="shared" si="0"/>
        <v>46158</v>
      </c>
      <c r="F15" s="6">
        <v>46000</v>
      </c>
      <c r="G15" s="6"/>
      <c r="H15" s="34">
        <f t="shared" si="1"/>
        <v>-158</v>
      </c>
      <c r="I15" s="3"/>
      <c r="J15" s="30">
        <f t="shared" si="2"/>
        <v>46159</v>
      </c>
      <c r="K15" s="30">
        <f t="shared" si="3"/>
        <v>46166</v>
      </c>
      <c r="L15" s="37">
        <v>7</v>
      </c>
      <c r="M15" s="6">
        <f t="shared" si="4"/>
        <v>46007</v>
      </c>
      <c r="N15" s="6"/>
      <c r="O15" s="29">
        <f t="shared" si="5"/>
        <v>-159</v>
      </c>
      <c r="P15" s="7"/>
      <c r="Q15" s="3"/>
      <c r="R15" s="30">
        <f t="shared" ref="R15:R104" si="73">+S15-T15</f>
        <v>46167</v>
      </c>
      <c r="S15" s="30">
        <f t="shared" si="7"/>
        <v>46197</v>
      </c>
      <c r="T15" s="37">
        <v>30</v>
      </c>
      <c r="U15" s="6">
        <f t="shared" si="8"/>
        <v>46037</v>
      </c>
      <c r="V15" s="6"/>
      <c r="W15" s="29">
        <f t="shared" si="9"/>
        <v>-160</v>
      </c>
      <c r="X15" s="3"/>
      <c r="Y15" s="31" t="s">
        <v>33</v>
      </c>
      <c r="Z15" s="7" t="s">
        <v>33</v>
      </c>
      <c r="AA15" s="6" t="s">
        <v>33</v>
      </c>
      <c r="AB15" s="25"/>
      <c r="AC15" s="31">
        <f t="shared" si="10"/>
        <v>46198</v>
      </c>
      <c r="AD15" s="31">
        <f t="shared" si="11"/>
        <v>46243</v>
      </c>
      <c r="AE15" s="37">
        <v>45</v>
      </c>
      <c r="AF15" s="15">
        <f t="shared" si="12"/>
        <v>46082</v>
      </c>
      <c r="AG15" s="15"/>
      <c r="AH15" s="34">
        <f t="shared" si="13"/>
        <v>-161</v>
      </c>
      <c r="AI15" s="3"/>
      <c r="AJ15" s="31">
        <f t="shared" si="14"/>
        <v>46244</v>
      </c>
      <c r="AK15" s="31">
        <f t="shared" ref="AK15:AK94" si="74">+AV15-1</f>
        <v>46264</v>
      </c>
      <c r="AL15" s="37">
        <v>20</v>
      </c>
      <c r="AM15" s="15">
        <f t="shared" ref="AM15:AM94" si="75">+IF(AG15=0,AF15,AG15)+AL15</f>
        <v>46102</v>
      </c>
      <c r="AN15" s="15"/>
      <c r="AO15" s="34">
        <f t="shared" si="17"/>
        <v>-162</v>
      </c>
      <c r="AP15" s="7"/>
      <c r="AQ15" s="7"/>
      <c r="AR15" s="7"/>
      <c r="AS15" s="7"/>
      <c r="AT15" s="7"/>
      <c r="AU15" s="3"/>
      <c r="AV15" s="31">
        <f t="shared" si="18"/>
        <v>46265</v>
      </c>
      <c r="AW15" s="31">
        <f t="shared" si="72"/>
        <v>46465</v>
      </c>
      <c r="AX15" s="124">
        <v>200</v>
      </c>
      <c r="AY15" s="15">
        <f t="shared" si="19"/>
        <v>46302</v>
      </c>
      <c r="AZ15" s="15"/>
      <c r="BA15" s="7">
        <f t="shared" si="20"/>
        <v>-163</v>
      </c>
      <c r="BB15" s="3"/>
      <c r="BC15" s="31">
        <f t="shared" si="21"/>
        <v>46466</v>
      </c>
      <c r="BD15" s="31">
        <f t="shared" si="22"/>
        <v>46466</v>
      </c>
      <c r="BE15" s="32">
        <v>0</v>
      </c>
      <c r="BF15" s="15">
        <f t="shared" si="23"/>
        <v>46302</v>
      </c>
      <c r="BG15" s="15"/>
      <c r="BH15" s="34">
        <f t="shared" si="24"/>
        <v>-164</v>
      </c>
      <c r="BI15" s="3"/>
      <c r="BJ15" s="31">
        <f t="shared" si="25"/>
        <v>46466</v>
      </c>
      <c r="BK15" s="31">
        <f t="shared" si="26"/>
        <v>46466</v>
      </c>
      <c r="BL15" s="32">
        <v>0</v>
      </c>
      <c r="BM15" s="15">
        <f t="shared" si="27"/>
        <v>46302</v>
      </c>
      <c r="BN15" s="15"/>
      <c r="BO15" s="34">
        <f t="shared" si="28"/>
        <v>-164</v>
      </c>
      <c r="BP15" s="3"/>
      <c r="BQ15" s="31">
        <f t="shared" si="29"/>
        <v>46466</v>
      </c>
      <c r="BR15" s="31">
        <f t="shared" si="30"/>
        <v>46473</v>
      </c>
      <c r="BS15" s="37">
        <v>7</v>
      </c>
      <c r="BT15" s="15">
        <f t="shared" si="31"/>
        <v>46309</v>
      </c>
      <c r="BU15" s="15"/>
      <c r="BV15" s="7">
        <f t="shared" si="32"/>
        <v>-164</v>
      </c>
      <c r="BW15" s="11" t="s">
        <v>2489</v>
      </c>
      <c r="BX15" s="130">
        <v>46473</v>
      </c>
      <c r="BY15" s="7">
        <f t="shared" si="33"/>
        <v>-164</v>
      </c>
      <c r="BZ15" s="2"/>
      <c r="CA15" t="s">
        <v>2490</v>
      </c>
    </row>
    <row r="16" spans="1:81" x14ac:dyDescent="0.25">
      <c r="A16" s="40" t="s">
        <v>246</v>
      </c>
      <c r="B16" s="41" t="s">
        <v>620</v>
      </c>
      <c r="C16" s="42" t="s">
        <v>622</v>
      </c>
      <c r="D16" s="7"/>
      <c r="E16" s="30">
        <f t="shared" ref="E16:E104" si="76">+J16-1</f>
        <v>46158</v>
      </c>
      <c r="F16" s="6">
        <v>46000</v>
      </c>
      <c r="G16" s="6"/>
      <c r="H16" s="34">
        <f t="shared" ref="H16:H104" si="77">+F16-E16</f>
        <v>-158</v>
      </c>
      <c r="I16" s="3"/>
      <c r="J16" s="30">
        <f t="shared" ref="J16:J104" si="78">+K16-L16</f>
        <v>46159</v>
      </c>
      <c r="K16" s="30">
        <f t="shared" ref="K16:K104" si="79">+R16-1</f>
        <v>46166</v>
      </c>
      <c r="L16" s="37">
        <v>7</v>
      </c>
      <c r="M16" s="6">
        <f t="shared" ref="M16:M104" si="80">+F16+L16</f>
        <v>46007</v>
      </c>
      <c r="N16" s="6"/>
      <c r="O16" s="29">
        <f t="shared" ref="O16:O104" si="81">+M16-K16</f>
        <v>-159</v>
      </c>
      <c r="P16" s="7"/>
      <c r="Q16" s="3"/>
      <c r="R16" s="30">
        <f t="shared" si="73"/>
        <v>46167</v>
      </c>
      <c r="S16" s="30">
        <f t="shared" ref="S16:S104" si="82">+AC16-1</f>
        <v>46197</v>
      </c>
      <c r="T16" s="37">
        <v>30</v>
      </c>
      <c r="U16" s="6">
        <f t="shared" ref="U16:U104" si="83">+M16+T16</f>
        <v>46037</v>
      </c>
      <c r="V16" s="6"/>
      <c r="W16" s="29">
        <f t="shared" ref="W16:W104" si="84">+U16-S16</f>
        <v>-160</v>
      </c>
      <c r="X16" s="3"/>
      <c r="Y16" s="31"/>
      <c r="Z16" s="7"/>
      <c r="AA16" s="6"/>
      <c r="AB16" s="25"/>
      <c r="AC16" s="31">
        <f t="shared" si="10"/>
        <v>46198</v>
      </c>
      <c r="AD16" s="31">
        <f t="shared" si="11"/>
        <v>46243</v>
      </c>
      <c r="AE16" s="37">
        <v>45</v>
      </c>
      <c r="AF16" s="15">
        <f t="shared" ref="AF16:AF104" si="85">+IF(V16=0,U16,V16)+AE16</f>
        <v>46082</v>
      </c>
      <c r="AG16" s="15"/>
      <c r="AH16" s="34">
        <f t="shared" ref="AH16:AH104" si="86">+AF16-AD16</f>
        <v>-161</v>
      </c>
      <c r="AI16" s="3"/>
      <c r="AJ16" s="31">
        <f t="shared" si="14"/>
        <v>46244</v>
      </c>
      <c r="AK16" s="31">
        <f t="shared" si="74"/>
        <v>46264</v>
      </c>
      <c r="AL16" s="37">
        <v>20</v>
      </c>
      <c r="AM16" s="15">
        <f t="shared" si="75"/>
        <v>46102</v>
      </c>
      <c r="AN16" s="15"/>
      <c r="AO16" s="34">
        <f t="shared" ref="AO16:AO104" si="87">+AM16-AK16</f>
        <v>-162</v>
      </c>
      <c r="AP16" s="7"/>
      <c r="AQ16" s="7"/>
      <c r="AR16" s="7"/>
      <c r="AS16" s="7"/>
      <c r="AT16" s="7"/>
      <c r="AU16" s="3"/>
      <c r="AV16" s="31">
        <f t="shared" si="18"/>
        <v>46265</v>
      </c>
      <c r="AW16" s="31">
        <f t="shared" si="72"/>
        <v>46465</v>
      </c>
      <c r="AX16" s="24">
        <v>200</v>
      </c>
      <c r="AY16" s="15">
        <f t="shared" ref="AY16:AY104" si="88">+IF(AN16=0,AM16,AN16)+AX16</f>
        <v>46302</v>
      </c>
      <c r="AZ16" s="15"/>
      <c r="BA16" s="7">
        <f t="shared" ref="BA16:BA104" si="89">+AY16-AW16</f>
        <v>-163</v>
      </c>
      <c r="BB16" s="3"/>
      <c r="BC16" s="31">
        <f t="shared" si="21"/>
        <v>46466</v>
      </c>
      <c r="BD16" s="31">
        <f t="shared" si="22"/>
        <v>46466</v>
      </c>
      <c r="BE16" s="32">
        <v>0</v>
      </c>
      <c r="BF16" s="15">
        <f t="shared" ref="BF16:BF104" si="90">+IF(AZ16=0,AY16,AZ16)+BE16</f>
        <v>46302</v>
      </c>
      <c r="BG16" s="15"/>
      <c r="BH16" s="34">
        <f t="shared" ref="BH16:BH104" si="91">+BF16-BD16</f>
        <v>-164</v>
      </c>
      <c r="BI16" s="3"/>
      <c r="BJ16" s="31">
        <f t="shared" ref="BJ16:BJ104" si="92">+BK16-BL16</f>
        <v>46466</v>
      </c>
      <c r="BK16" s="31">
        <f t="shared" ref="BK16:BK104" si="93">+BQ16</f>
        <v>46466</v>
      </c>
      <c r="BL16" s="32">
        <v>0</v>
      </c>
      <c r="BM16" s="15">
        <f t="shared" ref="BM16:BM104" si="94">+IF(BG16=0,BF16,BG16)+BL16</f>
        <v>46302</v>
      </c>
      <c r="BN16" s="15"/>
      <c r="BO16" s="34">
        <f t="shared" ref="BO16:BO104" si="95">+BM16-BK16</f>
        <v>-164</v>
      </c>
      <c r="BP16" s="3"/>
      <c r="BQ16" s="31">
        <f t="shared" ref="BQ16:BQ104" si="96">+BR16-BS16</f>
        <v>46466</v>
      </c>
      <c r="BR16" s="31">
        <f t="shared" ref="BR16:BR104" si="97">+BX16</f>
        <v>46473</v>
      </c>
      <c r="BS16" s="37">
        <v>7</v>
      </c>
      <c r="BT16" s="15">
        <f t="shared" ref="BT16:BT104" si="98">+IF(BN16=0,BM16,BN16)+BS16</f>
        <v>46309</v>
      </c>
      <c r="BU16" s="15"/>
      <c r="BV16" s="7">
        <f t="shared" ref="BV16:BV104" si="99">+BT16-BR16</f>
        <v>-164</v>
      </c>
      <c r="BW16" s="11" t="s">
        <v>2489</v>
      </c>
      <c r="BX16" s="130">
        <v>46473</v>
      </c>
      <c r="BY16" s="7">
        <f t="shared" ref="BY16:BY104" si="100">+BT16-BX16</f>
        <v>-164</v>
      </c>
      <c r="BZ16" s="2"/>
      <c r="CA16" t="s">
        <v>2490</v>
      </c>
    </row>
    <row r="17" spans="1:79" x14ac:dyDescent="0.25">
      <c r="A17" s="40" t="s">
        <v>246</v>
      </c>
      <c r="B17" s="41" t="s">
        <v>623</v>
      </c>
      <c r="C17" s="42" t="s">
        <v>624</v>
      </c>
      <c r="D17" s="7"/>
      <c r="E17" s="30">
        <f t="shared" si="76"/>
        <v>46158</v>
      </c>
      <c r="F17" s="6">
        <v>46059</v>
      </c>
      <c r="G17" s="6"/>
      <c r="H17" s="34">
        <f t="shared" si="77"/>
        <v>-99</v>
      </c>
      <c r="I17" s="3"/>
      <c r="J17" s="30">
        <f t="shared" si="78"/>
        <v>46159</v>
      </c>
      <c r="K17" s="30">
        <f t="shared" si="79"/>
        <v>46166</v>
      </c>
      <c r="L17" s="37">
        <v>7</v>
      </c>
      <c r="M17" s="6">
        <f t="shared" si="80"/>
        <v>46066</v>
      </c>
      <c r="N17" s="6"/>
      <c r="O17" s="29">
        <f t="shared" si="81"/>
        <v>-100</v>
      </c>
      <c r="P17" s="7"/>
      <c r="Q17" s="3"/>
      <c r="R17" s="30">
        <f t="shared" si="73"/>
        <v>46167</v>
      </c>
      <c r="S17" s="30">
        <f t="shared" si="82"/>
        <v>46197</v>
      </c>
      <c r="T17" s="37">
        <v>30</v>
      </c>
      <c r="U17" s="6">
        <f t="shared" si="83"/>
        <v>46096</v>
      </c>
      <c r="V17" s="6"/>
      <c r="W17" s="29">
        <f t="shared" si="84"/>
        <v>-101</v>
      </c>
      <c r="X17" s="3"/>
      <c r="Y17" s="31"/>
      <c r="Z17" s="7"/>
      <c r="AA17" s="6"/>
      <c r="AB17" s="25"/>
      <c r="AC17" s="31">
        <f t="shared" ref="AC17:AC104" si="101">+AD17-AE17</f>
        <v>46198</v>
      </c>
      <c r="AD17" s="31">
        <f t="shared" ref="AD17:AD104" si="102">+AJ17-1</f>
        <v>46243</v>
      </c>
      <c r="AE17" s="37">
        <v>45</v>
      </c>
      <c r="AF17" s="15">
        <f t="shared" si="85"/>
        <v>46141</v>
      </c>
      <c r="AG17" s="15"/>
      <c r="AH17" s="34">
        <f t="shared" si="86"/>
        <v>-102</v>
      </c>
      <c r="AI17" s="3"/>
      <c r="AJ17" s="31">
        <f t="shared" ref="AJ17:AJ104" si="103">+AK17-AL17</f>
        <v>46244</v>
      </c>
      <c r="AK17" s="31">
        <f t="shared" si="74"/>
        <v>46264</v>
      </c>
      <c r="AL17" s="37">
        <v>20</v>
      </c>
      <c r="AM17" s="15">
        <f t="shared" si="75"/>
        <v>46161</v>
      </c>
      <c r="AN17" s="15"/>
      <c r="AO17" s="34">
        <f t="shared" si="87"/>
        <v>-103</v>
      </c>
      <c r="AP17" s="7"/>
      <c r="AQ17" s="7"/>
      <c r="AR17" s="7"/>
      <c r="AS17" s="7"/>
      <c r="AT17" s="7"/>
      <c r="AU17" s="3"/>
      <c r="AV17" s="31">
        <f t="shared" ref="AV17:AV104" si="104">+AW17-AX17</f>
        <v>46265</v>
      </c>
      <c r="AW17" s="31">
        <f t="shared" si="72"/>
        <v>46465</v>
      </c>
      <c r="AX17" s="24">
        <v>200</v>
      </c>
      <c r="AY17" s="15">
        <f t="shared" si="88"/>
        <v>46361</v>
      </c>
      <c r="AZ17" s="15"/>
      <c r="BA17" s="7">
        <f t="shared" si="89"/>
        <v>-104</v>
      </c>
      <c r="BB17" s="3"/>
      <c r="BC17" s="31">
        <f t="shared" ref="BC17:BC104" si="105">+BD17-BE17</f>
        <v>46466</v>
      </c>
      <c r="BD17" s="31">
        <f t="shared" ref="BD17:BD104" si="106">+BJ17</f>
        <v>46466</v>
      </c>
      <c r="BE17" s="32">
        <v>0</v>
      </c>
      <c r="BF17" s="15">
        <f t="shared" si="90"/>
        <v>46361</v>
      </c>
      <c r="BG17" s="15"/>
      <c r="BH17" s="34">
        <f t="shared" si="91"/>
        <v>-105</v>
      </c>
      <c r="BI17" s="3"/>
      <c r="BJ17" s="31">
        <f t="shared" si="92"/>
        <v>46466</v>
      </c>
      <c r="BK17" s="31">
        <f t="shared" si="93"/>
        <v>46466</v>
      </c>
      <c r="BL17" s="32">
        <v>0</v>
      </c>
      <c r="BM17" s="15">
        <f t="shared" si="94"/>
        <v>46361</v>
      </c>
      <c r="BN17" s="15"/>
      <c r="BO17" s="34">
        <f t="shared" si="95"/>
        <v>-105</v>
      </c>
      <c r="BP17" s="3"/>
      <c r="BQ17" s="31">
        <f t="shared" si="96"/>
        <v>46466</v>
      </c>
      <c r="BR17" s="31">
        <f t="shared" si="97"/>
        <v>46473</v>
      </c>
      <c r="BS17" s="37">
        <v>7</v>
      </c>
      <c r="BT17" s="15">
        <f t="shared" si="98"/>
        <v>46368</v>
      </c>
      <c r="BU17" s="15"/>
      <c r="BV17" s="7">
        <f t="shared" si="99"/>
        <v>-105</v>
      </c>
      <c r="BW17" s="11" t="s">
        <v>2489</v>
      </c>
      <c r="BX17" s="130">
        <v>46473</v>
      </c>
      <c r="BY17" s="7">
        <f t="shared" si="100"/>
        <v>-105</v>
      </c>
      <c r="BZ17" s="2"/>
      <c r="CA17" t="s">
        <v>2490</v>
      </c>
    </row>
    <row r="18" spans="1:79" x14ac:dyDescent="0.25">
      <c r="A18" s="40" t="s">
        <v>246</v>
      </c>
      <c r="B18" s="41" t="s">
        <v>625</v>
      </c>
      <c r="C18" s="42" t="s">
        <v>626</v>
      </c>
      <c r="D18" s="7"/>
      <c r="E18" s="30">
        <f t="shared" si="76"/>
        <v>46113</v>
      </c>
      <c r="F18" s="6">
        <v>46059</v>
      </c>
      <c r="G18" s="6"/>
      <c r="H18" s="34">
        <f t="shared" si="77"/>
        <v>-54</v>
      </c>
      <c r="I18" s="3"/>
      <c r="J18" s="30">
        <f t="shared" si="78"/>
        <v>46114</v>
      </c>
      <c r="K18" s="30">
        <f t="shared" si="79"/>
        <v>46121</v>
      </c>
      <c r="L18" s="37">
        <v>7</v>
      </c>
      <c r="M18" s="6">
        <f t="shared" si="80"/>
        <v>46066</v>
      </c>
      <c r="N18" s="6"/>
      <c r="O18" s="29">
        <f t="shared" si="81"/>
        <v>-55</v>
      </c>
      <c r="P18" s="7"/>
      <c r="Q18" s="3"/>
      <c r="R18" s="30">
        <f t="shared" si="73"/>
        <v>46122</v>
      </c>
      <c r="S18" s="30">
        <f t="shared" si="82"/>
        <v>46152</v>
      </c>
      <c r="T18" s="37">
        <v>30</v>
      </c>
      <c r="U18" s="6">
        <f t="shared" si="83"/>
        <v>46096</v>
      </c>
      <c r="V18" s="6"/>
      <c r="W18" s="29">
        <f t="shared" si="84"/>
        <v>-56</v>
      </c>
      <c r="X18" s="3"/>
      <c r="Y18" s="31"/>
      <c r="Z18" s="7"/>
      <c r="AA18" s="6"/>
      <c r="AB18" s="25"/>
      <c r="AC18" s="31">
        <f t="shared" si="101"/>
        <v>46153</v>
      </c>
      <c r="AD18" s="31">
        <f t="shared" si="102"/>
        <v>46198</v>
      </c>
      <c r="AE18" s="37">
        <v>45</v>
      </c>
      <c r="AF18" s="15">
        <f t="shared" si="85"/>
        <v>46141</v>
      </c>
      <c r="AG18" s="15"/>
      <c r="AH18" s="34">
        <f t="shared" si="86"/>
        <v>-57</v>
      </c>
      <c r="AI18" s="3"/>
      <c r="AJ18" s="31">
        <f t="shared" si="103"/>
        <v>46199</v>
      </c>
      <c r="AK18" s="31">
        <f t="shared" si="74"/>
        <v>46219</v>
      </c>
      <c r="AL18" s="37">
        <v>20</v>
      </c>
      <c r="AM18" s="15">
        <f t="shared" si="75"/>
        <v>46161</v>
      </c>
      <c r="AN18" s="15"/>
      <c r="AO18" s="34">
        <f t="shared" si="87"/>
        <v>-58</v>
      </c>
      <c r="AP18" s="7"/>
      <c r="AQ18" s="7"/>
      <c r="AR18" s="7"/>
      <c r="AS18" s="7"/>
      <c r="AT18" s="7"/>
      <c r="AU18" s="3"/>
      <c r="AV18" s="31">
        <f t="shared" si="104"/>
        <v>46220</v>
      </c>
      <c r="AW18" s="31">
        <f t="shared" si="72"/>
        <v>46340</v>
      </c>
      <c r="AX18" s="124">
        <v>120</v>
      </c>
      <c r="AY18" s="15">
        <f t="shared" si="88"/>
        <v>46281</v>
      </c>
      <c r="AZ18" s="15"/>
      <c r="BA18" s="7">
        <f t="shared" si="89"/>
        <v>-59</v>
      </c>
      <c r="BB18" s="3"/>
      <c r="BC18" s="31">
        <f t="shared" si="105"/>
        <v>46341</v>
      </c>
      <c r="BD18" s="31">
        <f t="shared" si="106"/>
        <v>46341</v>
      </c>
      <c r="BE18" s="32">
        <v>0</v>
      </c>
      <c r="BF18" s="15">
        <f t="shared" si="90"/>
        <v>46281</v>
      </c>
      <c r="BG18" s="15"/>
      <c r="BH18" s="34">
        <f t="shared" si="91"/>
        <v>-60</v>
      </c>
      <c r="BI18" s="3"/>
      <c r="BJ18" s="31">
        <f t="shared" si="92"/>
        <v>46341</v>
      </c>
      <c r="BK18" s="31">
        <f t="shared" si="93"/>
        <v>46341</v>
      </c>
      <c r="BL18" s="32">
        <v>0</v>
      </c>
      <c r="BM18" s="15">
        <f t="shared" si="94"/>
        <v>46281</v>
      </c>
      <c r="BN18" s="15"/>
      <c r="BO18" s="34">
        <f t="shared" si="95"/>
        <v>-60</v>
      </c>
      <c r="BP18" s="3"/>
      <c r="BQ18" s="31">
        <f t="shared" si="96"/>
        <v>46341</v>
      </c>
      <c r="BR18" s="31">
        <f t="shared" si="97"/>
        <v>46348</v>
      </c>
      <c r="BS18" s="37">
        <v>7</v>
      </c>
      <c r="BT18" s="15">
        <f t="shared" si="98"/>
        <v>46288</v>
      </c>
      <c r="BU18" s="15"/>
      <c r="BV18" s="7">
        <f t="shared" si="99"/>
        <v>-60</v>
      </c>
      <c r="BW18" s="11" t="s">
        <v>2491</v>
      </c>
      <c r="BX18" s="130">
        <v>46348</v>
      </c>
      <c r="BY18" s="7">
        <f t="shared" si="100"/>
        <v>-60</v>
      </c>
      <c r="BZ18" s="2"/>
      <c r="CA18" t="s">
        <v>2492</v>
      </c>
    </row>
    <row r="19" spans="1:79" x14ac:dyDescent="0.25">
      <c r="A19" s="40" t="s">
        <v>246</v>
      </c>
      <c r="B19" s="41" t="s">
        <v>623</v>
      </c>
      <c r="C19" s="42" t="s">
        <v>627</v>
      </c>
      <c r="D19" s="7"/>
      <c r="E19" s="30">
        <f t="shared" si="76"/>
        <v>46114</v>
      </c>
      <c r="F19" s="6">
        <v>46059</v>
      </c>
      <c r="G19" s="6"/>
      <c r="H19" s="34">
        <f t="shared" si="77"/>
        <v>-55</v>
      </c>
      <c r="I19" s="3"/>
      <c r="J19" s="30">
        <f t="shared" si="78"/>
        <v>46115</v>
      </c>
      <c r="K19" s="30">
        <f t="shared" si="79"/>
        <v>46122</v>
      </c>
      <c r="L19" s="37">
        <v>7</v>
      </c>
      <c r="M19" s="6">
        <f t="shared" si="80"/>
        <v>46066</v>
      </c>
      <c r="N19" s="6"/>
      <c r="O19" s="29">
        <f t="shared" si="81"/>
        <v>-56</v>
      </c>
      <c r="P19" s="7"/>
      <c r="Q19" s="3"/>
      <c r="R19" s="30">
        <f t="shared" si="73"/>
        <v>46123</v>
      </c>
      <c r="S19" s="30">
        <f t="shared" si="82"/>
        <v>46153</v>
      </c>
      <c r="T19" s="37">
        <v>30</v>
      </c>
      <c r="U19" s="6">
        <f t="shared" si="83"/>
        <v>46096</v>
      </c>
      <c r="V19" s="6"/>
      <c r="W19" s="29">
        <f t="shared" si="84"/>
        <v>-57</v>
      </c>
      <c r="X19" s="3"/>
      <c r="Y19" s="31"/>
      <c r="Z19" s="7"/>
      <c r="AA19" s="6"/>
      <c r="AB19" s="25"/>
      <c r="AC19" s="31">
        <f t="shared" si="101"/>
        <v>46154</v>
      </c>
      <c r="AD19" s="31">
        <f t="shared" si="102"/>
        <v>46199</v>
      </c>
      <c r="AE19" s="37">
        <v>45</v>
      </c>
      <c r="AF19" s="15">
        <f t="shared" si="85"/>
        <v>46141</v>
      </c>
      <c r="AG19" s="15"/>
      <c r="AH19" s="34">
        <f t="shared" si="86"/>
        <v>-58</v>
      </c>
      <c r="AI19" s="3"/>
      <c r="AJ19" s="31">
        <f t="shared" si="103"/>
        <v>46200</v>
      </c>
      <c r="AK19" s="31">
        <f t="shared" si="74"/>
        <v>46220</v>
      </c>
      <c r="AL19" s="37">
        <v>20</v>
      </c>
      <c r="AM19" s="15">
        <f t="shared" si="75"/>
        <v>46161</v>
      </c>
      <c r="AN19" s="15"/>
      <c r="AO19" s="34">
        <f t="shared" si="87"/>
        <v>-59</v>
      </c>
      <c r="AP19" s="7"/>
      <c r="AQ19" s="7"/>
      <c r="AR19" s="7"/>
      <c r="AS19" s="7"/>
      <c r="AT19" s="7"/>
      <c r="AU19" s="3"/>
      <c r="AV19" s="31">
        <f t="shared" si="104"/>
        <v>46221</v>
      </c>
      <c r="AW19" s="31">
        <f t="shared" si="72"/>
        <v>46431</v>
      </c>
      <c r="AX19" s="124">
        <v>210</v>
      </c>
      <c r="AY19" s="15">
        <f t="shared" si="88"/>
        <v>46371</v>
      </c>
      <c r="AZ19" s="15"/>
      <c r="BA19" s="7">
        <f t="shared" si="89"/>
        <v>-60</v>
      </c>
      <c r="BB19" s="3"/>
      <c r="BC19" s="31">
        <f t="shared" si="105"/>
        <v>46432</v>
      </c>
      <c r="BD19" s="31">
        <f t="shared" si="106"/>
        <v>46432</v>
      </c>
      <c r="BE19" s="32">
        <v>0</v>
      </c>
      <c r="BF19" s="15">
        <f t="shared" si="90"/>
        <v>46371</v>
      </c>
      <c r="BG19" s="15"/>
      <c r="BH19" s="34">
        <f t="shared" si="91"/>
        <v>-61</v>
      </c>
      <c r="BI19" s="3"/>
      <c r="BJ19" s="31">
        <f t="shared" si="92"/>
        <v>46432</v>
      </c>
      <c r="BK19" s="31">
        <f t="shared" si="93"/>
        <v>46432</v>
      </c>
      <c r="BL19" s="32">
        <v>0</v>
      </c>
      <c r="BM19" s="15">
        <f t="shared" si="94"/>
        <v>46371</v>
      </c>
      <c r="BN19" s="15"/>
      <c r="BO19" s="34">
        <f t="shared" si="95"/>
        <v>-61</v>
      </c>
      <c r="BP19" s="3"/>
      <c r="BQ19" s="31">
        <f t="shared" si="96"/>
        <v>46432</v>
      </c>
      <c r="BR19" s="31">
        <f t="shared" si="97"/>
        <v>46439</v>
      </c>
      <c r="BS19" s="37">
        <v>7</v>
      </c>
      <c r="BT19" s="15">
        <f t="shared" si="98"/>
        <v>46378</v>
      </c>
      <c r="BU19" s="15"/>
      <c r="BV19" s="7">
        <f t="shared" si="99"/>
        <v>-61</v>
      </c>
      <c r="BW19" s="11" t="s">
        <v>2493</v>
      </c>
      <c r="BX19" s="130">
        <v>46439</v>
      </c>
      <c r="BY19" s="7">
        <f t="shared" si="100"/>
        <v>-61</v>
      </c>
      <c r="BZ19" s="2"/>
      <c r="CA19" t="s">
        <v>2494</v>
      </c>
    </row>
    <row r="20" spans="1:79" x14ac:dyDescent="0.25">
      <c r="A20" s="40" t="s">
        <v>246</v>
      </c>
      <c r="B20" s="41" t="s">
        <v>623</v>
      </c>
      <c r="C20" s="42" t="s">
        <v>628</v>
      </c>
      <c r="D20" s="7"/>
      <c r="E20" s="30">
        <f t="shared" si="76"/>
        <v>45995</v>
      </c>
      <c r="F20" s="6">
        <v>46104</v>
      </c>
      <c r="G20" s="6"/>
      <c r="H20" s="34">
        <f t="shared" si="77"/>
        <v>109</v>
      </c>
      <c r="I20" s="3"/>
      <c r="J20" s="30">
        <f t="shared" si="78"/>
        <v>45996</v>
      </c>
      <c r="K20" s="30">
        <f t="shared" si="79"/>
        <v>46003</v>
      </c>
      <c r="L20" s="37">
        <v>7</v>
      </c>
      <c r="M20" s="6">
        <f t="shared" si="80"/>
        <v>46111</v>
      </c>
      <c r="N20" s="6"/>
      <c r="O20" s="29">
        <f t="shared" si="81"/>
        <v>108</v>
      </c>
      <c r="P20" s="7"/>
      <c r="Q20" s="3"/>
      <c r="R20" s="30">
        <f t="shared" si="73"/>
        <v>46004</v>
      </c>
      <c r="S20" s="30">
        <f t="shared" si="82"/>
        <v>46034</v>
      </c>
      <c r="T20" s="37">
        <v>30</v>
      </c>
      <c r="U20" s="6">
        <f t="shared" si="83"/>
        <v>46141</v>
      </c>
      <c r="V20" s="6"/>
      <c r="W20" s="29">
        <f t="shared" si="84"/>
        <v>107</v>
      </c>
      <c r="X20" s="3"/>
      <c r="Y20" s="31"/>
      <c r="Z20" s="7"/>
      <c r="AA20" s="6"/>
      <c r="AB20" s="25"/>
      <c r="AC20" s="31">
        <f t="shared" si="101"/>
        <v>46035</v>
      </c>
      <c r="AD20" s="31">
        <f t="shared" si="102"/>
        <v>46080</v>
      </c>
      <c r="AE20" s="37">
        <v>45</v>
      </c>
      <c r="AF20" s="15">
        <f t="shared" si="85"/>
        <v>46186</v>
      </c>
      <c r="AG20" s="15"/>
      <c r="AH20" s="34">
        <f t="shared" si="86"/>
        <v>106</v>
      </c>
      <c r="AI20" s="3"/>
      <c r="AJ20" s="31">
        <f t="shared" si="103"/>
        <v>46081</v>
      </c>
      <c r="AK20" s="31">
        <f t="shared" si="74"/>
        <v>46101</v>
      </c>
      <c r="AL20" s="37">
        <v>20</v>
      </c>
      <c r="AM20" s="15">
        <f t="shared" si="75"/>
        <v>46206</v>
      </c>
      <c r="AN20" s="15"/>
      <c r="AO20" s="34">
        <f t="shared" si="87"/>
        <v>105</v>
      </c>
      <c r="AP20" s="7"/>
      <c r="AQ20" s="7"/>
      <c r="AR20" s="7"/>
      <c r="AS20" s="7"/>
      <c r="AT20" s="7"/>
      <c r="AU20" s="3"/>
      <c r="AV20" s="31">
        <f t="shared" si="104"/>
        <v>46102</v>
      </c>
      <c r="AW20" s="31">
        <f t="shared" si="72"/>
        <v>46282</v>
      </c>
      <c r="AX20" s="124">
        <v>180</v>
      </c>
      <c r="AY20" s="15">
        <f t="shared" si="88"/>
        <v>46386</v>
      </c>
      <c r="AZ20" s="15"/>
      <c r="BA20" s="7">
        <f t="shared" si="89"/>
        <v>104</v>
      </c>
      <c r="BB20" s="3"/>
      <c r="BC20" s="31">
        <f t="shared" si="105"/>
        <v>46283</v>
      </c>
      <c r="BD20" s="31">
        <f t="shared" si="106"/>
        <v>46283</v>
      </c>
      <c r="BE20" s="32">
        <v>0</v>
      </c>
      <c r="BF20" s="15">
        <f t="shared" si="90"/>
        <v>46386</v>
      </c>
      <c r="BG20" s="15"/>
      <c r="BH20" s="34">
        <f t="shared" si="91"/>
        <v>103</v>
      </c>
      <c r="BI20" s="3"/>
      <c r="BJ20" s="31">
        <f t="shared" si="92"/>
        <v>46283</v>
      </c>
      <c r="BK20" s="31">
        <f t="shared" si="93"/>
        <v>46283</v>
      </c>
      <c r="BL20" s="32">
        <v>0</v>
      </c>
      <c r="BM20" s="15">
        <f t="shared" si="94"/>
        <v>46386</v>
      </c>
      <c r="BN20" s="15"/>
      <c r="BO20" s="34">
        <f t="shared" si="95"/>
        <v>103</v>
      </c>
      <c r="BP20" s="3"/>
      <c r="BQ20" s="31">
        <f t="shared" si="96"/>
        <v>46283</v>
      </c>
      <c r="BR20" s="31">
        <f t="shared" si="97"/>
        <v>46290</v>
      </c>
      <c r="BS20" s="37">
        <v>7</v>
      </c>
      <c r="BT20" s="15">
        <f t="shared" si="98"/>
        <v>46393</v>
      </c>
      <c r="BU20" s="15"/>
      <c r="BV20" s="7">
        <f t="shared" si="99"/>
        <v>103</v>
      </c>
      <c r="BW20" s="11" t="s">
        <v>2495</v>
      </c>
      <c r="BX20" s="130">
        <v>46290</v>
      </c>
      <c r="BY20" s="7">
        <f t="shared" si="100"/>
        <v>103</v>
      </c>
      <c r="BZ20" s="2"/>
      <c r="CA20" t="s">
        <v>2496</v>
      </c>
    </row>
    <row r="21" spans="1:79" ht="22.5" x14ac:dyDescent="0.25">
      <c r="A21" s="40" t="s">
        <v>246</v>
      </c>
      <c r="B21" s="131" t="s">
        <v>625</v>
      </c>
      <c r="C21" s="128" t="s">
        <v>2497</v>
      </c>
      <c r="D21" s="7"/>
      <c r="E21" s="30">
        <f t="shared" si="76"/>
        <v>45914</v>
      </c>
      <c r="F21" s="6">
        <v>45930</v>
      </c>
      <c r="G21" s="6"/>
      <c r="H21" s="34">
        <f t="shared" si="77"/>
        <v>16</v>
      </c>
      <c r="I21" s="3"/>
      <c r="J21" s="30">
        <f t="shared" si="78"/>
        <v>45915</v>
      </c>
      <c r="K21" s="30">
        <f t="shared" si="79"/>
        <v>45922</v>
      </c>
      <c r="L21" s="37">
        <v>7</v>
      </c>
      <c r="M21" s="6">
        <f t="shared" si="80"/>
        <v>45937</v>
      </c>
      <c r="N21" s="6"/>
      <c r="O21" s="29">
        <f t="shared" si="81"/>
        <v>15</v>
      </c>
      <c r="P21" s="7"/>
      <c r="Q21" s="3"/>
      <c r="R21" s="30">
        <f t="shared" si="73"/>
        <v>45923</v>
      </c>
      <c r="S21" s="30">
        <f t="shared" si="82"/>
        <v>45953</v>
      </c>
      <c r="T21" s="37">
        <v>30</v>
      </c>
      <c r="U21" s="6">
        <f t="shared" si="83"/>
        <v>45967</v>
      </c>
      <c r="V21" s="6"/>
      <c r="W21" s="29">
        <f t="shared" si="84"/>
        <v>14</v>
      </c>
      <c r="X21" s="3"/>
      <c r="Y21" s="31"/>
      <c r="Z21" s="7"/>
      <c r="AA21" s="6"/>
      <c r="AB21" s="25"/>
      <c r="AC21" s="31">
        <f t="shared" si="101"/>
        <v>45954</v>
      </c>
      <c r="AD21" s="31">
        <f t="shared" si="102"/>
        <v>45984</v>
      </c>
      <c r="AE21" s="37">
        <v>30</v>
      </c>
      <c r="AF21" s="15">
        <f t="shared" si="85"/>
        <v>45997</v>
      </c>
      <c r="AG21" s="15"/>
      <c r="AH21" s="34">
        <f t="shared" si="86"/>
        <v>13</v>
      </c>
      <c r="AI21" s="3"/>
      <c r="AJ21" s="31">
        <f t="shared" si="103"/>
        <v>45985</v>
      </c>
      <c r="AK21" s="31">
        <f t="shared" si="74"/>
        <v>46005</v>
      </c>
      <c r="AL21" s="37">
        <v>20</v>
      </c>
      <c r="AM21" s="15">
        <f t="shared" si="75"/>
        <v>46017</v>
      </c>
      <c r="AN21" s="15"/>
      <c r="AO21" s="34">
        <f t="shared" si="87"/>
        <v>12</v>
      </c>
      <c r="AP21" s="7"/>
      <c r="AQ21" s="7"/>
      <c r="AR21" s="7"/>
      <c r="AS21" s="7"/>
      <c r="AT21" s="7"/>
      <c r="AU21" s="3"/>
      <c r="AV21" s="31">
        <f t="shared" si="104"/>
        <v>46006</v>
      </c>
      <c r="AW21" s="31">
        <f t="shared" si="72"/>
        <v>46086</v>
      </c>
      <c r="AX21" s="124">
        <v>80</v>
      </c>
      <c r="AY21" s="15">
        <f t="shared" si="88"/>
        <v>46097</v>
      </c>
      <c r="AZ21" s="15"/>
      <c r="BA21" s="7">
        <f t="shared" si="89"/>
        <v>11</v>
      </c>
      <c r="BB21" s="3"/>
      <c r="BC21" s="31">
        <f t="shared" si="105"/>
        <v>46087</v>
      </c>
      <c r="BD21" s="31">
        <f t="shared" si="106"/>
        <v>46087</v>
      </c>
      <c r="BE21" s="32">
        <v>0</v>
      </c>
      <c r="BF21" s="15">
        <f t="shared" si="90"/>
        <v>46097</v>
      </c>
      <c r="BG21" s="15"/>
      <c r="BH21" s="34">
        <f t="shared" si="91"/>
        <v>10</v>
      </c>
      <c r="BI21" s="3"/>
      <c r="BJ21" s="31">
        <f t="shared" si="92"/>
        <v>46087</v>
      </c>
      <c r="BK21" s="31">
        <f t="shared" si="93"/>
        <v>46087</v>
      </c>
      <c r="BL21" s="32">
        <v>0</v>
      </c>
      <c r="BM21" s="15">
        <f t="shared" si="94"/>
        <v>46097</v>
      </c>
      <c r="BN21" s="15"/>
      <c r="BO21" s="34">
        <f t="shared" si="95"/>
        <v>10</v>
      </c>
      <c r="BP21" s="3"/>
      <c r="BQ21" s="31">
        <f t="shared" si="96"/>
        <v>46087</v>
      </c>
      <c r="BR21" s="31">
        <f t="shared" si="97"/>
        <v>46094</v>
      </c>
      <c r="BS21" s="37">
        <v>7</v>
      </c>
      <c r="BT21" s="15">
        <f t="shared" si="98"/>
        <v>46104</v>
      </c>
      <c r="BU21" s="15"/>
      <c r="BV21" s="7">
        <f t="shared" si="99"/>
        <v>10</v>
      </c>
      <c r="BW21" s="11" t="s">
        <v>2498</v>
      </c>
      <c r="BX21" s="130">
        <v>46094</v>
      </c>
      <c r="BY21" s="7">
        <f t="shared" si="100"/>
        <v>10</v>
      </c>
      <c r="BZ21" s="2"/>
      <c r="CA21" t="s">
        <v>2499</v>
      </c>
    </row>
    <row r="22" spans="1:79" x14ac:dyDescent="0.25">
      <c r="A22" s="40" t="s">
        <v>246</v>
      </c>
      <c r="B22" s="41" t="s">
        <v>625</v>
      </c>
      <c r="C22" s="42" t="s">
        <v>630</v>
      </c>
      <c r="D22" s="7"/>
      <c r="E22" s="30">
        <f t="shared" si="76"/>
        <v>46191</v>
      </c>
      <c r="F22" s="6">
        <v>46101</v>
      </c>
      <c r="G22" s="6"/>
      <c r="H22" s="34">
        <f t="shared" si="77"/>
        <v>-90</v>
      </c>
      <c r="I22" s="3"/>
      <c r="J22" s="30">
        <f t="shared" si="78"/>
        <v>46192</v>
      </c>
      <c r="K22" s="30">
        <f t="shared" si="79"/>
        <v>46199</v>
      </c>
      <c r="L22" s="37">
        <v>7</v>
      </c>
      <c r="M22" s="6">
        <f t="shared" si="80"/>
        <v>46108</v>
      </c>
      <c r="N22" s="6"/>
      <c r="O22" s="29">
        <f t="shared" si="81"/>
        <v>-91</v>
      </c>
      <c r="P22" s="7"/>
      <c r="Q22" s="3"/>
      <c r="R22" s="30">
        <f t="shared" si="73"/>
        <v>46200</v>
      </c>
      <c r="S22" s="30">
        <f t="shared" si="82"/>
        <v>46230</v>
      </c>
      <c r="T22" s="37">
        <v>30</v>
      </c>
      <c r="U22" s="6">
        <f t="shared" si="83"/>
        <v>46138</v>
      </c>
      <c r="V22" s="6"/>
      <c r="W22" s="29">
        <f t="shared" si="84"/>
        <v>-92</v>
      </c>
      <c r="X22" s="3"/>
      <c r="Y22" s="31"/>
      <c r="Z22" s="7"/>
      <c r="AA22" s="6"/>
      <c r="AB22" s="25"/>
      <c r="AC22" s="31">
        <f t="shared" si="101"/>
        <v>46231</v>
      </c>
      <c r="AD22" s="31">
        <f t="shared" si="102"/>
        <v>46276</v>
      </c>
      <c r="AE22" s="37">
        <v>45</v>
      </c>
      <c r="AF22" s="15">
        <f t="shared" si="85"/>
        <v>46183</v>
      </c>
      <c r="AG22" s="15"/>
      <c r="AH22" s="34">
        <f t="shared" si="86"/>
        <v>-93</v>
      </c>
      <c r="AI22" s="3"/>
      <c r="AJ22" s="31">
        <f t="shared" si="103"/>
        <v>46277</v>
      </c>
      <c r="AK22" s="31">
        <f t="shared" si="74"/>
        <v>46297</v>
      </c>
      <c r="AL22" s="37">
        <v>20</v>
      </c>
      <c r="AM22" s="15">
        <f t="shared" si="75"/>
        <v>46203</v>
      </c>
      <c r="AN22" s="15"/>
      <c r="AO22" s="34">
        <f t="shared" si="87"/>
        <v>-94</v>
      </c>
      <c r="AP22" s="7"/>
      <c r="AQ22" s="7"/>
      <c r="AR22" s="7"/>
      <c r="AS22" s="7"/>
      <c r="AT22" s="7"/>
      <c r="AU22" s="3"/>
      <c r="AV22" s="31">
        <f t="shared" si="104"/>
        <v>46298</v>
      </c>
      <c r="AW22" s="31">
        <f t="shared" si="72"/>
        <v>46418</v>
      </c>
      <c r="AX22" s="124">
        <v>120</v>
      </c>
      <c r="AY22" s="15">
        <f t="shared" si="88"/>
        <v>46323</v>
      </c>
      <c r="AZ22" s="15"/>
      <c r="BA22" s="7">
        <f t="shared" si="89"/>
        <v>-95</v>
      </c>
      <c r="BB22" s="3"/>
      <c r="BC22" s="31">
        <f t="shared" si="105"/>
        <v>46419</v>
      </c>
      <c r="BD22" s="31">
        <f t="shared" si="106"/>
        <v>46419</v>
      </c>
      <c r="BE22" s="32">
        <v>0</v>
      </c>
      <c r="BF22" s="15">
        <f t="shared" si="90"/>
        <v>46323</v>
      </c>
      <c r="BG22" s="15"/>
      <c r="BH22" s="34">
        <f t="shared" si="91"/>
        <v>-96</v>
      </c>
      <c r="BI22" s="3"/>
      <c r="BJ22" s="31">
        <f t="shared" si="92"/>
        <v>46419</v>
      </c>
      <c r="BK22" s="31">
        <f t="shared" si="93"/>
        <v>46419</v>
      </c>
      <c r="BL22" s="32">
        <v>0</v>
      </c>
      <c r="BM22" s="15">
        <f t="shared" si="94"/>
        <v>46323</v>
      </c>
      <c r="BN22" s="15"/>
      <c r="BO22" s="34">
        <f t="shared" si="95"/>
        <v>-96</v>
      </c>
      <c r="BP22" s="3"/>
      <c r="BQ22" s="31">
        <f t="shared" si="96"/>
        <v>46419</v>
      </c>
      <c r="BR22" s="31">
        <f t="shared" si="97"/>
        <v>46426</v>
      </c>
      <c r="BS22" s="37">
        <v>7</v>
      </c>
      <c r="BT22" s="15">
        <f t="shared" si="98"/>
        <v>46330</v>
      </c>
      <c r="BU22" s="15"/>
      <c r="BV22" s="7">
        <f t="shared" si="99"/>
        <v>-96</v>
      </c>
      <c r="BW22" s="11" t="s">
        <v>2500</v>
      </c>
      <c r="BX22" s="130">
        <v>46426</v>
      </c>
      <c r="BY22" s="7">
        <f t="shared" si="100"/>
        <v>-96</v>
      </c>
      <c r="BZ22" s="2"/>
      <c r="CA22" t="s">
        <v>2501</v>
      </c>
    </row>
    <row r="23" spans="1:79" x14ac:dyDescent="0.25">
      <c r="A23" s="40" t="s">
        <v>246</v>
      </c>
      <c r="B23" s="41" t="s">
        <v>625</v>
      </c>
      <c r="C23" s="42" t="s">
        <v>631</v>
      </c>
      <c r="D23" s="7"/>
      <c r="E23" s="30">
        <f t="shared" si="76"/>
        <v>46070</v>
      </c>
      <c r="F23" s="6">
        <v>46335</v>
      </c>
      <c r="G23" s="6"/>
      <c r="H23" s="34">
        <f t="shared" si="77"/>
        <v>265</v>
      </c>
      <c r="I23" s="3"/>
      <c r="J23" s="30">
        <f t="shared" si="78"/>
        <v>46071</v>
      </c>
      <c r="K23" s="30">
        <f t="shared" si="79"/>
        <v>46078</v>
      </c>
      <c r="L23" s="37">
        <v>7</v>
      </c>
      <c r="M23" s="6">
        <f t="shared" si="80"/>
        <v>46342</v>
      </c>
      <c r="N23" s="6"/>
      <c r="O23" s="29">
        <f t="shared" si="81"/>
        <v>264</v>
      </c>
      <c r="P23" s="7"/>
      <c r="Q23" s="3"/>
      <c r="R23" s="30">
        <f t="shared" si="73"/>
        <v>46079</v>
      </c>
      <c r="S23" s="30">
        <f t="shared" si="82"/>
        <v>46109</v>
      </c>
      <c r="T23" s="37">
        <v>30</v>
      </c>
      <c r="U23" s="6">
        <f t="shared" si="83"/>
        <v>46372</v>
      </c>
      <c r="V23" s="6"/>
      <c r="W23" s="29">
        <f t="shared" si="84"/>
        <v>263</v>
      </c>
      <c r="X23" s="3"/>
      <c r="Y23" s="31"/>
      <c r="Z23" s="7"/>
      <c r="AA23" s="6"/>
      <c r="AB23" s="25"/>
      <c r="AC23" s="31">
        <f t="shared" si="101"/>
        <v>46110</v>
      </c>
      <c r="AD23" s="31">
        <f t="shared" si="102"/>
        <v>46155</v>
      </c>
      <c r="AE23" s="37">
        <v>45</v>
      </c>
      <c r="AF23" s="15">
        <f t="shared" si="85"/>
        <v>46417</v>
      </c>
      <c r="AG23" s="15"/>
      <c r="AH23" s="34">
        <f t="shared" si="86"/>
        <v>262</v>
      </c>
      <c r="AI23" s="3"/>
      <c r="AJ23" s="31">
        <f t="shared" si="103"/>
        <v>46156</v>
      </c>
      <c r="AK23" s="31">
        <f t="shared" si="74"/>
        <v>46176</v>
      </c>
      <c r="AL23" s="37">
        <v>20</v>
      </c>
      <c r="AM23" s="15">
        <f t="shared" si="75"/>
        <v>46437</v>
      </c>
      <c r="AN23" s="15"/>
      <c r="AO23" s="34">
        <f t="shared" si="87"/>
        <v>261</v>
      </c>
      <c r="AP23" s="7"/>
      <c r="AQ23" s="7"/>
      <c r="AR23" s="7"/>
      <c r="AS23" s="7"/>
      <c r="AT23" s="7"/>
      <c r="AU23" s="3"/>
      <c r="AV23" s="31">
        <f t="shared" si="104"/>
        <v>46177</v>
      </c>
      <c r="AW23" s="31">
        <f t="shared" si="72"/>
        <v>46297</v>
      </c>
      <c r="AX23" s="124">
        <v>120</v>
      </c>
      <c r="AY23" s="15">
        <f t="shared" si="88"/>
        <v>46557</v>
      </c>
      <c r="AZ23" s="15"/>
      <c r="BA23" s="7">
        <f t="shared" si="89"/>
        <v>260</v>
      </c>
      <c r="BB23" s="3"/>
      <c r="BC23" s="31">
        <f t="shared" si="105"/>
        <v>46298</v>
      </c>
      <c r="BD23" s="31">
        <f t="shared" si="106"/>
        <v>46298</v>
      </c>
      <c r="BE23" s="32">
        <v>0</v>
      </c>
      <c r="BF23" s="15">
        <f t="shared" si="90"/>
        <v>46557</v>
      </c>
      <c r="BG23" s="15"/>
      <c r="BH23" s="34">
        <f t="shared" si="91"/>
        <v>259</v>
      </c>
      <c r="BI23" s="3"/>
      <c r="BJ23" s="31">
        <f t="shared" si="92"/>
        <v>46298</v>
      </c>
      <c r="BK23" s="31">
        <f t="shared" si="93"/>
        <v>46298</v>
      </c>
      <c r="BL23" s="32">
        <v>0</v>
      </c>
      <c r="BM23" s="15">
        <f t="shared" si="94"/>
        <v>46557</v>
      </c>
      <c r="BN23" s="15"/>
      <c r="BO23" s="34">
        <f t="shared" si="95"/>
        <v>259</v>
      </c>
      <c r="BP23" s="3"/>
      <c r="BQ23" s="31">
        <f t="shared" si="96"/>
        <v>46298</v>
      </c>
      <c r="BR23" s="31">
        <f t="shared" si="97"/>
        <v>46305</v>
      </c>
      <c r="BS23" s="37">
        <v>7</v>
      </c>
      <c r="BT23" s="15">
        <f t="shared" si="98"/>
        <v>46564</v>
      </c>
      <c r="BU23" s="15"/>
      <c r="BV23" s="7">
        <f t="shared" si="99"/>
        <v>259</v>
      </c>
      <c r="BW23" s="11" t="s">
        <v>2502</v>
      </c>
      <c r="BX23" s="130">
        <v>46305</v>
      </c>
      <c r="BY23" s="7">
        <f t="shared" si="100"/>
        <v>259</v>
      </c>
      <c r="BZ23" s="2"/>
      <c r="CA23" t="s">
        <v>2503</v>
      </c>
    </row>
    <row r="24" spans="1:79" x14ac:dyDescent="0.25">
      <c r="A24" s="40" t="s">
        <v>246</v>
      </c>
      <c r="B24" s="41" t="s">
        <v>625</v>
      </c>
      <c r="C24" s="42" t="s">
        <v>632</v>
      </c>
      <c r="D24" s="7"/>
      <c r="E24" s="30">
        <f t="shared" si="76"/>
        <v>46191</v>
      </c>
      <c r="F24" s="6">
        <v>46335</v>
      </c>
      <c r="G24" s="6"/>
      <c r="H24" s="34">
        <f t="shared" si="77"/>
        <v>144</v>
      </c>
      <c r="I24" s="3"/>
      <c r="J24" s="30">
        <f t="shared" si="78"/>
        <v>46192</v>
      </c>
      <c r="K24" s="30">
        <f t="shared" si="79"/>
        <v>46199</v>
      </c>
      <c r="L24" s="37">
        <v>7</v>
      </c>
      <c r="M24" s="6">
        <f t="shared" si="80"/>
        <v>46342</v>
      </c>
      <c r="N24" s="6"/>
      <c r="O24" s="29">
        <f t="shared" si="81"/>
        <v>143</v>
      </c>
      <c r="P24" s="7"/>
      <c r="Q24" s="3"/>
      <c r="R24" s="30">
        <f t="shared" si="73"/>
        <v>46200</v>
      </c>
      <c r="S24" s="30">
        <f t="shared" si="82"/>
        <v>46230</v>
      </c>
      <c r="T24" s="37">
        <v>30</v>
      </c>
      <c r="U24" s="6">
        <f t="shared" si="83"/>
        <v>46372</v>
      </c>
      <c r="V24" s="6"/>
      <c r="W24" s="29">
        <f t="shared" si="84"/>
        <v>142</v>
      </c>
      <c r="X24" s="3"/>
      <c r="Y24" s="31"/>
      <c r="Z24" s="7"/>
      <c r="AA24" s="6"/>
      <c r="AB24" s="25"/>
      <c r="AC24" s="31">
        <f t="shared" si="101"/>
        <v>46231</v>
      </c>
      <c r="AD24" s="31">
        <f t="shared" si="102"/>
        <v>46276</v>
      </c>
      <c r="AE24" s="37">
        <v>45</v>
      </c>
      <c r="AF24" s="15">
        <f t="shared" si="85"/>
        <v>46417</v>
      </c>
      <c r="AG24" s="15"/>
      <c r="AH24" s="34">
        <f t="shared" si="86"/>
        <v>141</v>
      </c>
      <c r="AI24" s="3"/>
      <c r="AJ24" s="31">
        <f t="shared" si="103"/>
        <v>46277</v>
      </c>
      <c r="AK24" s="31">
        <f t="shared" si="74"/>
        <v>46297</v>
      </c>
      <c r="AL24" s="37">
        <v>20</v>
      </c>
      <c r="AM24" s="15">
        <f t="shared" si="75"/>
        <v>46437</v>
      </c>
      <c r="AN24" s="15"/>
      <c r="AO24" s="34">
        <f t="shared" si="87"/>
        <v>140</v>
      </c>
      <c r="AP24" s="7"/>
      <c r="AQ24" s="7"/>
      <c r="AR24" s="7"/>
      <c r="AS24" s="7"/>
      <c r="AT24" s="7"/>
      <c r="AU24" s="3"/>
      <c r="AV24" s="31">
        <f t="shared" si="104"/>
        <v>46298</v>
      </c>
      <c r="AW24" s="31">
        <f t="shared" si="72"/>
        <v>46418</v>
      </c>
      <c r="AX24" s="124">
        <v>120</v>
      </c>
      <c r="AY24" s="15">
        <f t="shared" si="88"/>
        <v>46557</v>
      </c>
      <c r="AZ24" s="15"/>
      <c r="BA24" s="7">
        <f t="shared" si="89"/>
        <v>139</v>
      </c>
      <c r="BB24" s="3"/>
      <c r="BC24" s="31">
        <f t="shared" si="105"/>
        <v>46419</v>
      </c>
      <c r="BD24" s="31">
        <f t="shared" si="106"/>
        <v>46419</v>
      </c>
      <c r="BE24" s="32">
        <v>0</v>
      </c>
      <c r="BF24" s="15">
        <f t="shared" si="90"/>
        <v>46557</v>
      </c>
      <c r="BG24" s="15"/>
      <c r="BH24" s="34">
        <f t="shared" si="91"/>
        <v>138</v>
      </c>
      <c r="BI24" s="3"/>
      <c r="BJ24" s="31">
        <f t="shared" si="92"/>
        <v>46419</v>
      </c>
      <c r="BK24" s="31">
        <f t="shared" si="93"/>
        <v>46419</v>
      </c>
      <c r="BL24" s="32">
        <v>0</v>
      </c>
      <c r="BM24" s="15">
        <f t="shared" si="94"/>
        <v>46557</v>
      </c>
      <c r="BN24" s="15"/>
      <c r="BO24" s="34">
        <f t="shared" si="95"/>
        <v>138</v>
      </c>
      <c r="BP24" s="3"/>
      <c r="BQ24" s="31">
        <f t="shared" si="96"/>
        <v>46419</v>
      </c>
      <c r="BR24" s="31">
        <f t="shared" si="97"/>
        <v>46426</v>
      </c>
      <c r="BS24" s="37">
        <v>7</v>
      </c>
      <c r="BT24" s="15">
        <f t="shared" si="98"/>
        <v>46564</v>
      </c>
      <c r="BU24" s="15"/>
      <c r="BV24" s="7">
        <f t="shared" si="99"/>
        <v>138</v>
      </c>
      <c r="BW24" s="11" t="s">
        <v>2500</v>
      </c>
      <c r="BX24" s="130">
        <v>46426</v>
      </c>
      <c r="BY24" s="7">
        <f t="shared" si="100"/>
        <v>138</v>
      </c>
      <c r="BZ24" s="2"/>
      <c r="CA24" t="s">
        <v>2504</v>
      </c>
    </row>
    <row r="25" spans="1:79" ht="22.5" x14ac:dyDescent="0.25">
      <c r="A25" s="40" t="s">
        <v>246</v>
      </c>
      <c r="B25" s="41" t="s">
        <v>625</v>
      </c>
      <c r="C25" s="128" t="s">
        <v>2505</v>
      </c>
      <c r="D25" s="7"/>
      <c r="E25" s="30">
        <f t="shared" ref="E25:E26" si="107">+J25-1</f>
        <v>46102</v>
      </c>
      <c r="F25" s="6">
        <v>46104</v>
      </c>
      <c r="G25" s="6"/>
      <c r="H25" s="34">
        <f t="shared" ref="H25:H26" si="108">+F25-E25</f>
        <v>2</v>
      </c>
      <c r="I25" s="3"/>
      <c r="J25" s="30">
        <f t="shared" ref="J25:J26" si="109">+K25-L25</f>
        <v>46103</v>
      </c>
      <c r="K25" s="30">
        <f t="shared" ref="K25:K26" si="110">+R25-1</f>
        <v>46110</v>
      </c>
      <c r="L25" s="37">
        <v>7</v>
      </c>
      <c r="M25" s="6">
        <f t="shared" ref="M25:M26" si="111">+F25+L25</f>
        <v>46111</v>
      </c>
      <c r="N25" s="6"/>
      <c r="O25" s="29">
        <f t="shared" ref="O25:O26" si="112">+M25-K25</f>
        <v>1</v>
      </c>
      <c r="P25" s="7"/>
      <c r="Q25" s="3"/>
      <c r="R25" s="30">
        <f t="shared" ref="R25:R26" si="113">+S25-T25</f>
        <v>46111</v>
      </c>
      <c r="S25" s="30">
        <f t="shared" ref="S25:S26" si="114">+AC25-1</f>
        <v>46141</v>
      </c>
      <c r="T25" s="37">
        <v>30</v>
      </c>
      <c r="U25" s="6">
        <f t="shared" ref="U25:U26" si="115">+M25+T25</f>
        <v>46141</v>
      </c>
      <c r="V25" s="6"/>
      <c r="W25" s="29">
        <f t="shared" ref="W25:W26" si="116">+U25-S25</f>
        <v>0</v>
      </c>
      <c r="X25" s="3"/>
      <c r="Y25" s="31"/>
      <c r="Z25" s="7"/>
      <c r="AA25" s="6"/>
      <c r="AB25" s="25"/>
      <c r="AC25" s="31">
        <f t="shared" ref="AC25:AC26" si="117">+AD25-AE25</f>
        <v>46142</v>
      </c>
      <c r="AD25" s="31">
        <f t="shared" ref="AD25:AD26" si="118">+AJ25-1</f>
        <v>46187</v>
      </c>
      <c r="AE25" s="37">
        <v>45</v>
      </c>
      <c r="AF25" s="15">
        <f t="shared" ref="AF25:AF26" si="119">+IF(V25=0,U25,V25)+AE25</f>
        <v>46186</v>
      </c>
      <c r="AG25" s="15"/>
      <c r="AH25" s="34">
        <f t="shared" ref="AH25:AH26" si="120">+AF25-AD25</f>
        <v>-1</v>
      </c>
      <c r="AI25" s="3"/>
      <c r="AJ25" s="31">
        <f t="shared" ref="AJ25:AJ26" si="121">+AK25-AL25</f>
        <v>46188</v>
      </c>
      <c r="AK25" s="31">
        <f t="shared" ref="AK25:AK26" si="122">+AV25-1</f>
        <v>46208</v>
      </c>
      <c r="AL25" s="37">
        <v>20</v>
      </c>
      <c r="AM25" s="15">
        <f t="shared" ref="AM25:AM26" si="123">+IF(AG25=0,AF25,AG25)+AL25</f>
        <v>46206</v>
      </c>
      <c r="AN25" s="15"/>
      <c r="AO25" s="34">
        <f t="shared" ref="AO25:AO26" si="124">+AM25-AK25</f>
        <v>-2</v>
      </c>
      <c r="AP25" s="7"/>
      <c r="AQ25" s="7"/>
      <c r="AR25" s="7"/>
      <c r="AS25" s="7"/>
      <c r="AT25" s="7"/>
      <c r="AU25" s="3"/>
      <c r="AV25" s="31">
        <f t="shared" ref="AV25:AV26" si="125">+AW25-AX25</f>
        <v>46209</v>
      </c>
      <c r="AW25" s="31">
        <f t="shared" si="72"/>
        <v>46359</v>
      </c>
      <c r="AX25" s="24">
        <v>150</v>
      </c>
      <c r="AY25" s="15">
        <f t="shared" ref="AY25:AY26" si="126">+IF(AN25=0,AM25,AN25)+AX25</f>
        <v>46356</v>
      </c>
      <c r="AZ25" s="15"/>
      <c r="BA25" s="7">
        <f t="shared" ref="BA25:BA26" si="127">+AY25-AW25</f>
        <v>-3</v>
      </c>
      <c r="BB25" s="3"/>
      <c r="BC25" s="31">
        <f t="shared" ref="BC25:BC26" si="128">+BD25-BE25</f>
        <v>46360</v>
      </c>
      <c r="BD25" s="31">
        <f t="shared" ref="BD25:BD26" si="129">+BJ25</f>
        <v>46360</v>
      </c>
      <c r="BE25" s="32">
        <v>0</v>
      </c>
      <c r="BF25" s="15">
        <f t="shared" ref="BF25:BF26" si="130">+IF(AZ25=0,AY25,AZ25)+BE25</f>
        <v>46356</v>
      </c>
      <c r="BG25" s="15"/>
      <c r="BH25" s="34">
        <f t="shared" ref="BH25:BH26" si="131">+BF25-BD25</f>
        <v>-4</v>
      </c>
      <c r="BI25" s="3"/>
      <c r="BJ25" s="31">
        <f t="shared" ref="BJ25:BJ26" si="132">+BK25-BL25</f>
        <v>46360</v>
      </c>
      <c r="BK25" s="31">
        <f t="shared" ref="BK25:BK26" si="133">+BQ25</f>
        <v>46360</v>
      </c>
      <c r="BL25" s="32">
        <v>0</v>
      </c>
      <c r="BM25" s="15">
        <f t="shared" ref="BM25:BM26" si="134">+IF(BG25=0,BF25,BG25)+BL25</f>
        <v>46356</v>
      </c>
      <c r="BN25" s="15"/>
      <c r="BO25" s="34">
        <f t="shared" ref="BO25:BO26" si="135">+BM25-BK25</f>
        <v>-4</v>
      </c>
      <c r="BP25" s="3"/>
      <c r="BQ25" s="31">
        <f t="shared" ref="BQ25:BQ26" si="136">+BR25-BS25</f>
        <v>46360</v>
      </c>
      <c r="BR25" s="31">
        <f t="shared" ref="BR25:BR26" si="137">+BX25</f>
        <v>46367</v>
      </c>
      <c r="BS25" s="37">
        <v>7</v>
      </c>
      <c r="BT25" s="15">
        <f t="shared" ref="BT25:BT26" si="138">+IF(BN25=0,BM25,BN25)+BS25</f>
        <v>46363</v>
      </c>
      <c r="BU25" s="15"/>
      <c r="BV25" s="7">
        <f t="shared" ref="BV25:BV26" si="139">+BT25-BR25</f>
        <v>-4</v>
      </c>
      <c r="BW25" s="11" t="s">
        <v>2506</v>
      </c>
      <c r="BX25" s="130">
        <v>46367</v>
      </c>
      <c r="BY25" s="7">
        <f t="shared" ref="BY25:BY26" si="140">+BT25-BX25</f>
        <v>-4</v>
      </c>
      <c r="BZ25" s="2"/>
      <c r="CA25" t="s">
        <v>2507</v>
      </c>
    </row>
    <row r="26" spans="1:79" ht="22.5" x14ac:dyDescent="0.25">
      <c r="A26" s="40" t="s">
        <v>246</v>
      </c>
      <c r="B26" s="41" t="s">
        <v>625</v>
      </c>
      <c r="C26" s="128" t="s">
        <v>2508</v>
      </c>
      <c r="D26" s="7"/>
      <c r="E26" s="30">
        <f t="shared" si="107"/>
        <v>46206</v>
      </c>
      <c r="F26" s="138"/>
      <c r="G26" s="6"/>
      <c r="H26" s="34">
        <f t="shared" si="108"/>
        <v>-46206</v>
      </c>
      <c r="I26" s="3"/>
      <c r="J26" s="30">
        <f t="shared" si="109"/>
        <v>46207</v>
      </c>
      <c r="K26" s="30">
        <f t="shared" si="110"/>
        <v>46214</v>
      </c>
      <c r="L26" s="37">
        <v>7</v>
      </c>
      <c r="M26" s="6">
        <f t="shared" si="111"/>
        <v>7</v>
      </c>
      <c r="N26" s="6"/>
      <c r="O26" s="29">
        <f t="shared" si="112"/>
        <v>-46207</v>
      </c>
      <c r="P26" s="7"/>
      <c r="Q26" s="3"/>
      <c r="R26" s="30">
        <f t="shared" si="113"/>
        <v>46215</v>
      </c>
      <c r="S26" s="30">
        <f t="shared" si="114"/>
        <v>46245</v>
      </c>
      <c r="T26" s="37">
        <v>30</v>
      </c>
      <c r="U26" s="6">
        <f t="shared" si="115"/>
        <v>37</v>
      </c>
      <c r="V26" s="6"/>
      <c r="W26" s="29">
        <f t="shared" si="116"/>
        <v>-46208</v>
      </c>
      <c r="X26" s="3"/>
      <c r="Y26" s="31"/>
      <c r="Z26" s="7"/>
      <c r="AA26" s="6"/>
      <c r="AB26" s="25"/>
      <c r="AC26" s="31">
        <f t="shared" si="117"/>
        <v>46246</v>
      </c>
      <c r="AD26" s="31">
        <f t="shared" si="118"/>
        <v>46291</v>
      </c>
      <c r="AE26" s="37">
        <v>45</v>
      </c>
      <c r="AF26" s="15">
        <f t="shared" si="119"/>
        <v>82</v>
      </c>
      <c r="AG26" s="15"/>
      <c r="AH26" s="34">
        <f t="shared" si="120"/>
        <v>-46209</v>
      </c>
      <c r="AI26" s="3"/>
      <c r="AJ26" s="31">
        <f t="shared" si="121"/>
        <v>46292</v>
      </c>
      <c r="AK26" s="31">
        <f t="shared" si="122"/>
        <v>46312</v>
      </c>
      <c r="AL26" s="37">
        <v>20</v>
      </c>
      <c r="AM26" s="15">
        <f t="shared" si="123"/>
        <v>102</v>
      </c>
      <c r="AN26" s="15"/>
      <c r="AO26" s="34">
        <f t="shared" si="124"/>
        <v>-46210</v>
      </c>
      <c r="AP26" s="7"/>
      <c r="AQ26" s="7"/>
      <c r="AR26" s="7"/>
      <c r="AS26" s="7"/>
      <c r="AT26" s="7"/>
      <c r="AU26" s="3"/>
      <c r="AV26" s="31">
        <f t="shared" si="125"/>
        <v>46313</v>
      </c>
      <c r="AW26" s="31">
        <f t="shared" si="72"/>
        <v>46463</v>
      </c>
      <c r="AX26" s="24">
        <v>150</v>
      </c>
      <c r="AY26" s="15">
        <f t="shared" si="126"/>
        <v>252</v>
      </c>
      <c r="AZ26" s="15"/>
      <c r="BA26" s="7">
        <f t="shared" si="127"/>
        <v>-46211</v>
      </c>
      <c r="BB26" s="3"/>
      <c r="BC26" s="31">
        <f t="shared" si="128"/>
        <v>46464</v>
      </c>
      <c r="BD26" s="31">
        <f t="shared" si="129"/>
        <v>46464</v>
      </c>
      <c r="BE26" s="32">
        <v>0</v>
      </c>
      <c r="BF26" s="15">
        <f t="shared" si="130"/>
        <v>252</v>
      </c>
      <c r="BG26" s="15"/>
      <c r="BH26" s="34">
        <f t="shared" si="131"/>
        <v>-46212</v>
      </c>
      <c r="BI26" s="3"/>
      <c r="BJ26" s="31">
        <f t="shared" si="132"/>
        <v>46464</v>
      </c>
      <c r="BK26" s="31">
        <f t="shared" si="133"/>
        <v>46464</v>
      </c>
      <c r="BL26" s="32">
        <v>0</v>
      </c>
      <c r="BM26" s="15">
        <f t="shared" si="134"/>
        <v>252</v>
      </c>
      <c r="BN26" s="15"/>
      <c r="BO26" s="34">
        <f t="shared" si="135"/>
        <v>-46212</v>
      </c>
      <c r="BP26" s="3"/>
      <c r="BQ26" s="31">
        <f t="shared" si="136"/>
        <v>46464</v>
      </c>
      <c r="BR26" s="31">
        <f t="shared" si="137"/>
        <v>46471</v>
      </c>
      <c r="BS26" s="37">
        <v>7</v>
      </c>
      <c r="BT26" s="15">
        <f t="shared" si="138"/>
        <v>259</v>
      </c>
      <c r="BU26" s="15"/>
      <c r="BV26" s="7">
        <f t="shared" si="139"/>
        <v>-46212</v>
      </c>
      <c r="BW26" s="11" t="s">
        <v>2506</v>
      </c>
      <c r="BX26" s="130">
        <v>46471</v>
      </c>
      <c r="BY26" s="7">
        <f t="shared" si="140"/>
        <v>-46212</v>
      </c>
      <c r="BZ26" s="2"/>
      <c r="CA26" t="s">
        <v>2509</v>
      </c>
    </row>
    <row r="27" spans="1:79" ht="22.5" x14ac:dyDescent="0.25">
      <c r="A27" s="40" t="s">
        <v>246</v>
      </c>
      <c r="B27" s="41" t="s">
        <v>625</v>
      </c>
      <c r="C27" s="128" t="s">
        <v>2510</v>
      </c>
      <c r="D27" s="7"/>
      <c r="E27" s="30">
        <f t="shared" si="76"/>
        <v>46298</v>
      </c>
      <c r="F27" s="138"/>
      <c r="G27" s="6"/>
      <c r="H27" s="34">
        <f t="shared" si="77"/>
        <v>-46298</v>
      </c>
      <c r="I27" s="3"/>
      <c r="J27" s="30">
        <f t="shared" si="78"/>
        <v>46299</v>
      </c>
      <c r="K27" s="30">
        <f t="shared" si="79"/>
        <v>46306</v>
      </c>
      <c r="L27" s="37">
        <v>7</v>
      </c>
      <c r="M27" s="6">
        <f t="shared" si="80"/>
        <v>7</v>
      </c>
      <c r="N27" s="6"/>
      <c r="O27" s="29">
        <f t="shared" si="81"/>
        <v>-46299</v>
      </c>
      <c r="P27" s="7"/>
      <c r="Q27" s="3"/>
      <c r="R27" s="30">
        <f t="shared" si="73"/>
        <v>46307</v>
      </c>
      <c r="S27" s="30">
        <f t="shared" si="82"/>
        <v>46337</v>
      </c>
      <c r="T27" s="37">
        <v>30</v>
      </c>
      <c r="U27" s="6">
        <f t="shared" si="83"/>
        <v>37</v>
      </c>
      <c r="V27" s="6"/>
      <c r="W27" s="29">
        <f t="shared" si="84"/>
        <v>-46300</v>
      </c>
      <c r="X27" s="3"/>
      <c r="Y27" s="31"/>
      <c r="Z27" s="7"/>
      <c r="AA27" s="6"/>
      <c r="AB27" s="25"/>
      <c r="AC27" s="31">
        <f t="shared" si="101"/>
        <v>46338</v>
      </c>
      <c r="AD27" s="31">
        <f t="shared" si="102"/>
        <v>46383</v>
      </c>
      <c r="AE27" s="37">
        <v>45</v>
      </c>
      <c r="AF27" s="15">
        <f t="shared" si="85"/>
        <v>82</v>
      </c>
      <c r="AG27" s="15"/>
      <c r="AH27" s="34">
        <f t="shared" si="86"/>
        <v>-46301</v>
      </c>
      <c r="AI27" s="3"/>
      <c r="AJ27" s="31">
        <f t="shared" si="103"/>
        <v>46384</v>
      </c>
      <c r="AK27" s="31">
        <f t="shared" si="74"/>
        <v>46404</v>
      </c>
      <c r="AL27" s="37">
        <v>20</v>
      </c>
      <c r="AM27" s="15">
        <f t="shared" si="75"/>
        <v>102</v>
      </c>
      <c r="AN27" s="15"/>
      <c r="AO27" s="34">
        <f t="shared" si="87"/>
        <v>-46302</v>
      </c>
      <c r="AP27" s="7"/>
      <c r="AQ27" s="7"/>
      <c r="AR27" s="7"/>
      <c r="AS27" s="7"/>
      <c r="AT27" s="7"/>
      <c r="AU27" s="3"/>
      <c r="AV27" s="31">
        <f t="shared" si="104"/>
        <v>46405</v>
      </c>
      <c r="AW27" s="31">
        <f t="shared" si="72"/>
        <v>46555</v>
      </c>
      <c r="AX27" s="24">
        <v>150</v>
      </c>
      <c r="AY27" s="15">
        <f t="shared" si="88"/>
        <v>252</v>
      </c>
      <c r="AZ27" s="15"/>
      <c r="BA27" s="7">
        <f t="shared" si="89"/>
        <v>-46303</v>
      </c>
      <c r="BB27" s="3"/>
      <c r="BC27" s="31">
        <f t="shared" si="105"/>
        <v>46556</v>
      </c>
      <c r="BD27" s="31">
        <f t="shared" si="106"/>
        <v>46556</v>
      </c>
      <c r="BE27" s="32">
        <v>0</v>
      </c>
      <c r="BF27" s="15">
        <f t="shared" si="90"/>
        <v>252</v>
      </c>
      <c r="BG27" s="15"/>
      <c r="BH27" s="34">
        <f t="shared" si="91"/>
        <v>-46304</v>
      </c>
      <c r="BI27" s="3"/>
      <c r="BJ27" s="31">
        <f t="shared" si="92"/>
        <v>46556</v>
      </c>
      <c r="BK27" s="31">
        <f t="shared" si="93"/>
        <v>46556</v>
      </c>
      <c r="BL27" s="32">
        <v>0</v>
      </c>
      <c r="BM27" s="15">
        <f t="shared" si="94"/>
        <v>252</v>
      </c>
      <c r="BN27" s="15"/>
      <c r="BO27" s="34">
        <f t="shared" si="95"/>
        <v>-46304</v>
      </c>
      <c r="BP27" s="3"/>
      <c r="BQ27" s="31">
        <f t="shared" si="96"/>
        <v>46556</v>
      </c>
      <c r="BR27" s="31">
        <f t="shared" si="97"/>
        <v>46563</v>
      </c>
      <c r="BS27" s="37">
        <v>7</v>
      </c>
      <c r="BT27" s="15">
        <f t="shared" si="98"/>
        <v>259</v>
      </c>
      <c r="BU27" s="15"/>
      <c r="BV27" s="7">
        <f t="shared" si="99"/>
        <v>-46304</v>
      </c>
      <c r="BW27" s="11" t="s">
        <v>2506</v>
      </c>
      <c r="BX27" s="130">
        <v>46563</v>
      </c>
      <c r="BY27" s="7">
        <f t="shared" si="100"/>
        <v>-46304</v>
      </c>
      <c r="BZ27" s="2"/>
      <c r="CA27" t="s">
        <v>2511</v>
      </c>
    </row>
    <row r="28" spans="1:79" x14ac:dyDescent="0.25">
      <c r="A28" s="40" t="s">
        <v>246</v>
      </c>
      <c r="B28" s="41" t="s">
        <v>625</v>
      </c>
      <c r="C28" s="42" t="s">
        <v>634</v>
      </c>
      <c r="D28" s="7"/>
      <c r="E28" s="30">
        <f t="shared" si="76"/>
        <v>46113</v>
      </c>
      <c r="F28" s="6">
        <v>46059</v>
      </c>
      <c r="G28" s="6"/>
      <c r="H28" s="34">
        <f t="shared" si="77"/>
        <v>-54</v>
      </c>
      <c r="I28" s="3"/>
      <c r="J28" s="30">
        <f t="shared" si="78"/>
        <v>46114</v>
      </c>
      <c r="K28" s="30">
        <f t="shared" si="79"/>
        <v>46121</v>
      </c>
      <c r="L28" s="37">
        <v>7</v>
      </c>
      <c r="M28" s="6">
        <f t="shared" si="80"/>
        <v>46066</v>
      </c>
      <c r="N28" s="6"/>
      <c r="O28" s="29">
        <f t="shared" si="81"/>
        <v>-55</v>
      </c>
      <c r="P28" s="7"/>
      <c r="Q28" s="3"/>
      <c r="R28" s="30">
        <f t="shared" si="73"/>
        <v>46122</v>
      </c>
      <c r="S28" s="30">
        <f t="shared" si="82"/>
        <v>46152</v>
      </c>
      <c r="T28" s="37">
        <v>30</v>
      </c>
      <c r="U28" s="6">
        <f t="shared" si="83"/>
        <v>46096</v>
      </c>
      <c r="V28" s="6"/>
      <c r="W28" s="29">
        <f t="shared" si="84"/>
        <v>-56</v>
      </c>
      <c r="X28" s="3"/>
      <c r="Y28" s="31"/>
      <c r="Z28" s="7"/>
      <c r="AA28" s="6"/>
      <c r="AB28" s="25"/>
      <c r="AC28" s="31">
        <f t="shared" si="101"/>
        <v>46153</v>
      </c>
      <c r="AD28" s="31">
        <f t="shared" si="102"/>
        <v>46198</v>
      </c>
      <c r="AE28" s="37">
        <v>45</v>
      </c>
      <c r="AF28" s="15">
        <f t="shared" si="85"/>
        <v>46141</v>
      </c>
      <c r="AG28" s="15"/>
      <c r="AH28" s="34">
        <f t="shared" si="86"/>
        <v>-57</v>
      </c>
      <c r="AI28" s="3"/>
      <c r="AJ28" s="31">
        <f t="shared" si="103"/>
        <v>46199</v>
      </c>
      <c r="AK28" s="31">
        <f t="shared" si="74"/>
        <v>46219</v>
      </c>
      <c r="AL28" s="37">
        <v>20</v>
      </c>
      <c r="AM28" s="15">
        <f t="shared" si="75"/>
        <v>46161</v>
      </c>
      <c r="AN28" s="15"/>
      <c r="AO28" s="34">
        <f t="shared" si="87"/>
        <v>-58</v>
      </c>
      <c r="AP28" s="7"/>
      <c r="AQ28" s="7"/>
      <c r="AR28" s="7"/>
      <c r="AS28" s="7"/>
      <c r="AT28" s="7"/>
      <c r="AU28" s="3"/>
      <c r="AV28" s="31">
        <f t="shared" si="104"/>
        <v>46220</v>
      </c>
      <c r="AW28" s="31">
        <f t="shared" si="72"/>
        <v>46340</v>
      </c>
      <c r="AX28" s="124">
        <v>120</v>
      </c>
      <c r="AY28" s="15">
        <f t="shared" si="88"/>
        <v>46281</v>
      </c>
      <c r="AZ28" s="15"/>
      <c r="BA28" s="7">
        <f t="shared" si="89"/>
        <v>-59</v>
      </c>
      <c r="BB28" s="3"/>
      <c r="BC28" s="31">
        <f t="shared" si="105"/>
        <v>46341</v>
      </c>
      <c r="BD28" s="31">
        <f t="shared" si="106"/>
        <v>46341</v>
      </c>
      <c r="BE28" s="32">
        <v>0</v>
      </c>
      <c r="BF28" s="15">
        <f t="shared" si="90"/>
        <v>46281</v>
      </c>
      <c r="BG28" s="15"/>
      <c r="BH28" s="34">
        <f t="shared" si="91"/>
        <v>-60</v>
      </c>
      <c r="BI28" s="3"/>
      <c r="BJ28" s="31">
        <f t="shared" si="92"/>
        <v>46341</v>
      </c>
      <c r="BK28" s="31">
        <f t="shared" si="93"/>
        <v>46341</v>
      </c>
      <c r="BL28" s="32">
        <v>0</v>
      </c>
      <c r="BM28" s="15">
        <f t="shared" si="94"/>
        <v>46281</v>
      </c>
      <c r="BN28" s="15"/>
      <c r="BO28" s="34">
        <f t="shared" si="95"/>
        <v>-60</v>
      </c>
      <c r="BP28" s="3"/>
      <c r="BQ28" s="31">
        <f t="shared" si="96"/>
        <v>46341</v>
      </c>
      <c r="BR28" s="31">
        <f t="shared" si="97"/>
        <v>46348</v>
      </c>
      <c r="BS28" s="37">
        <v>7</v>
      </c>
      <c r="BT28" s="15">
        <f t="shared" si="98"/>
        <v>46288</v>
      </c>
      <c r="BU28" s="15"/>
      <c r="BV28" s="7">
        <f t="shared" si="99"/>
        <v>-60</v>
      </c>
      <c r="BW28" s="11" t="s">
        <v>2491</v>
      </c>
      <c r="BX28" s="130">
        <v>46348</v>
      </c>
      <c r="BY28" s="7">
        <f t="shared" si="100"/>
        <v>-60</v>
      </c>
      <c r="BZ28" s="2"/>
      <c r="CA28" t="s">
        <v>2492</v>
      </c>
    </row>
    <row r="29" spans="1:79" x14ac:dyDescent="0.25">
      <c r="A29" s="40" t="s">
        <v>246</v>
      </c>
      <c r="B29" s="41" t="s">
        <v>625</v>
      </c>
      <c r="C29" s="42" t="s">
        <v>635</v>
      </c>
      <c r="D29" s="7"/>
      <c r="E29" s="30">
        <f t="shared" si="76"/>
        <v>46221</v>
      </c>
      <c r="F29" s="6">
        <v>46059</v>
      </c>
      <c r="G29" s="6"/>
      <c r="H29" s="34">
        <f t="shared" si="77"/>
        <v>-162</v>
      </c>
      <c r="I29" s="3"/>
      <c r="J29" s="30">
        <f t="shared" si="78"/>
        <v>46222</v>
      </c>
      <c r="K29" s="30">
        <f t="shared" si="79"/>
        <v>46229</v>
      </c>
      <c r="L29" s="37">
        <v>7</v>
      </c>
      <c r="M29" s="6">
        <f t="shared" si="80"/>
        <v>46066</v>
      </c>
      <c r="N29" s="6"/>
      <c r="O29" s="29">
        <f t="shared" si="81"/>
        <v>-163</v>
      </c>
      <c r="P29" s="7"/>
      <c r="Q29" s="3"/>
      <c r="R29" s="30">
        <f t="shared" si="73"/>
        <v>46230</v>
      </c>
      <c r="S29" s="30">
        <f t="shared" si="82"/>
        <v>46260</v>
      </c>
      <c r="T29" s="37">
        <v>30</v>
      </c>
      <c r="U29" s="6">
        <f t="shared" si="83"/>
        <v>46096</v>
      </c>
      <c r="V29" s="6"/>
      <c r="W29" s="29">
        <f t="shared" si="84"/>
        <v>-164</v>
      </c>
      <c r="X29" s="3"/>
      <c r="Y29" s="31"/>
      <c r="Z29" s="7"/>
      <c r="AA29" s="6"/>
      <c r="AB29" s="25"/>
      <c r="AC29" s="31">
        <f t="shared" si="101"/>
        <v>46261</v>
      </c>
      <c r="AD29" s="31">
        <f t="shared" si="102"/>
        <v>46306</v>
      </c>
      <c r="AE29" s="37">
        <v>45</v>
      </c>
      <c r="AF29" s="15">
        <f t="shared" si="85"/>
        <v>46141</v>
      </c>
      <c r="AG29" s="15"/>
      <c r="AH29" s="34">
        <f t="shared" si="86"/>
        <v>-165</v>
      </c>
      <c r="AI29" s="3"/>
      <c r="AJ29" s="31">
        <f t="shared" si="103"/>
        <v>46307</v>
      </c>
      <c r="AK29" s="31">
        <f t="shared" si="74"/>
        <v>46327</v>
      </c>
      <c r="AL29" s="37">
        <v>20</v>
      </c>
      <c r="AM29" s="15">
        <f t="shared" si="75"/>
        <v>46161</v>
      </c>
      <c r="AN29" s="15"/>
      <c r="AO29" s="34">
        <f t="shared" si="87"/>
        <v>-166</v>
      </c>
      <c r="AP29" s="7"/>
      <c r="AQ29" s="7"/>
      <c r="AR29" s="7"/>
      <c r="AS29" s="7"/>
      <c r="AT29" s="7"/>
      <c r="AU29" s="3"/>
      <c r="AV29" s="31">
        <f t="shared" si="104"/>
        <v>46328</v>
      </c>
      <c r="AW29" s="31">
        <f t="shared" si="72"/>
        <v>46418</v>
      </c>
      <c r="AX29" s="124">
        <v>90</v>
      </c>
      <c r="AY29" s="15">
        <f t="shared" si="88"/>
        <v>46251</v>
      </c>
      <c r="AZ29" s="15"/>
      <c r="BA29" s="7">
        <f t="shared" si="89"/>
        <v>-167</v>
      </c>
      <c r="BB29" s="3"/>
      <c r="BC29" s="31">
        <f t="shared" si="105"/>
        <v>46419</v>
      </c>
      <c r="BD29" s="31">
        <f t="shared" si="106"/>
        <v>46419</v>
      </c>
      <c r="BE29" s="32">
        <v>0</v>
      </c>
      <c r="BF29" s="15">
        <f t="shared" si="90"/>
        <v>46251</v>
      </c>
      <c r="BG29" s="15"/>
      <c r="BH29" s="34">
        <f t="shared" si="91"/>
        <v>-168</v>
      </c>
      <c r="BI29" s="3"/>
      <c r="BJ29" s="31">
        <f t="shared" si="92"/>
        <v>46419</v>
      </c>
      <c r="BK29" s="31">
        <f t="shared" si="93"/>
        <v>46419</v>
      </c>
      <c r="BL29" s="32">
        <v>0</v>
      </c>
      <c r="BM29" s="15">
        <f t="shared" si="94"/>
        <v>46251</v>
      </c>
      <c r="BN29" s="15"/>
      <c r="BO29" s="34">
        <f t="shared" si="95"/>
        <v>-168</v>
      </c>
      <c r="BP29" s="3"/>
      <c r="BQ29" s="31">
        <f t="shared" si="96"/>
        <v>46419</v>
      </c>
      <c r="BR29" s="31">
        <f t="shared" si="97"/>
        <v>46426</v>
      </c>
      <c r="BS29" s="37">
        <v>7</v>
      </c>
      <c r="BT29" s="15">
        <f t="shared" si="98"/>
        <v>46258</v>
      </c>
      <c r="BU29" s="15"/>
      <c r="BV29" s="7">
        <f t="shared" si="99"/>
        <v>-168</v>
      </c>
      <c r="BW29" s="11" t="s">
        <v>2500</v>
      </c>
      <c r="BX29" s="130">
        <v>46426</v>
      </c>
      <c r="BY29" s="7">
        <f t="shared" si="100"/>
        <v>-168</v>
      </c>
      <c r="BZ29" s="2"/>
      <c r="CA29" t="s">
        <v>2504</v>
      </c>
    </row>
    <row r="30" spans="1:79" x14ac:dyDescent="0.25">
      <c r="A30" s="40" t="s">
        <v>246</v>
      </c>
      <c r="B30" s="41" t="s">
        <v>625</v>
      </c>
      <c r="C30" s="42" t="s">
        <v>636</v>
      </c>
      <c r="D30" s="7"/>
      <c r="E30" s="30">
        <f t="shared" si="76"/>
        <v>46191</v>
      </c>
      <c r="F30" s="6">
        <v>46059</v>
      </c>
      <c r="G30" s="6"/>
      <c r="H30" s="34">
        <f t="shared" si="77"/>
        <v>-132</v>
      </c>
      <c r="I30" s="3"/>
      <c r="J30" s="30">
        <f t="shared" si="78"/>
        <v>46192</v>
      </c>
      <c r="K30" s="30">
        <f t="shared" si="79"/>
        <v>46199</v>
      </c>
      <c r="L30" s="37">
        <v>7</v>
      </c>
      <c r="M30" s="6">
        <f t="shared" si="80"/>
        <v>46066</v>
      </c>
      <c r="N30" s="6"/>
      <c r="O30" s="29">
        <f t="shared" si="81"/>
        <v>-133</v>
      </c>
      <c r="P30" s="7"/>
      <c r="Q30" s="3"/>
      <c r="R30" s="30">
        <f t="shared" si="73"/>
        <v>46200</v>
      </c>
      <c r="S30" s="30">
        <f t="shared" si="82"/>
        <v>46230</v>
      </c>
      <c r="T30" s="37">
        <v>30</v>
      </c>
      <c r="U30" s="6">
        <f t="shared" si="83"/>
        <v>46096</v>
      </c>
      <c r="V30" s="6"/>
      <c r="W30" s="29">
        <f t="shared" si="84"/>
        <v>-134</v>
      </c>
      <c r="X30" s="3"/>
      <c r="Y30" s="31"/>
      <c r="Z30" s="7"/>
      <c r="AA30" s="6"/>
      <c r="AB30" s="25"/>
      <c r="AC30" s="31">
        <f t="shared" si="101"/>
        <v>46231</v>
      </c>
      <c r="AD30" s="31">
        <f t="shared" si="102"/>
        <v>46276</v>
      </c>
      <c r="AE30" s="37">
        <v>45</v>
      </c>
      <c r="AF30" s="15">
        <f t="shared" si="85"/>
        <v>46141</v>
      </c>
      <c r="AG30" s="15"/>
      <c r="AH30" s="34">
        <f t="shared" si="86"/>
        <v>-135</v>
      </c>
      <c r="AI30" s="3"/>
      <c r="AJ30" s="31">
        <f t="shared" si="103"/>
        <v>46277</v>
      </c>
      <c r="AK30" s="31">
        <f t="shared" si="74"/>
        <v>46297</v>
      </c>
      <c r="AL30" s="37">
        <v>20</v>
      </c>
      <c r="AM30" s="15">
        <f t="shared" si="75"/>
        <v>46161</v>
      </c>
      <c r="AN30" s="15"/>
      <c r="AO30" s="34">
        <f t="shared" si="87"/>
        <v>-136</v>
      </c>
      <c r="AP30" s="7"/>
      <c r="AQ30" s="7"/>
      <c r="AR30" s="7"/>
      <c r="AS30" s="7"/>
      <c r="AT30" s="7"/>
      <c r="AU30" s="3"/>
      <c r="AV30" s="31">
        <f t="shared" si="104"/>
        <v>46298</v>
      </c>
      <c r="AW30" s="31">
        <f t="shared" si="72"/>
        <v>46418</v>
      </c>
      <c r="AX30" s="124">
        <v>120</v>
      </c>
      <c r="AY30" s="15">
        <f t="shared" si="88"/>
        <v>46281</v>
      </c>
      <c r="AZ30" s="15"/>
      <c r="BA30" s="7">
        <f t="shared" si="89"/>
        <v>-137</v>
      </c>
      <c r="BB30" s="3"/>
      <c r="BC30" s="31">
        <f t="shared" si="105"/>
        <v>46419</v>
      </c>
      <c r="BD30" s="31">
        <f t="shared" si="106"/>
        <v>46419</v>
      </c>
      <c r="BE30" s="32">
        <v>0</v>
      </c>
      <c r="BF30" s="15">
        <f t="shared" si="90"/>
        <v>46281</v>
      </c>
      <c r="BG30" s="15"/>
      <c r="BH30" s="34">
        <f t="shared" si="91"/>
        <v>-138</v>
      </c>
      <c r="BI30" s="3"/>
      <c r="BJ30" s="31">
        <f t="shared" si="92"/>
        <v>46419</v>
      </c>
      <c r="BK30" s="31">
        <f t="shared" si="93"/>
        <v>46419</v>
      </c>
      <c r="BL30" s="32">
        <v>0</v>
      </c>
      <c r="BM30" s="15">
        <f t="shared" si="94"/>
        <v>46281</v>
      </c>
      <c r="BN30" s="15"/>
      <c r="BO30" s="34">
        <f t="shared" si="95"/>
        <v>-138</v>
      </c>
      <c r="BP30" s="3"/>
      <c r="BQ30" s="31">
        <f t="shared" si="96"/>
        <v>46419</v>
      </c>
      <c r="BR30" s="31">
        <f t="shared" si="97"/>
        <v>46426</v>
      </c>
      <c r="BS30" s="37">
        <v>7</v>
      </c>
      <c r="BT30" s="15">
        <f t="shared" si="98"/>
        <v>46288</v>
      </c>
      <c r="BU30" s="15"/>
      <c r="BV30" s="7">
        <f t="shared" si="99"/>
        <v>-138</v>
      </c>
      <c r="BW30" s="11" t="s">
        <v>2500</v>
      </c>
      <c r="BX30" s="130">
        <v>46426</v>
      </c>
      <c r="BY30" s="7">
        <f t="shared" si="100"/>
        <v>-138</v>
      </c>
      <c r="BZ30" s="2"/>
      <c r="CA30" t="s">
        <v>2504</v>
      </c>
    </row>
    <row r="31" spans="1:79" ht="22.5" x14ac:dyDescent="0.25">
      <c r="A31" s="40" t="s">
        <v>246</v>
      </c>
      <c r="B31" s="41" t="s">
        <v>620</v>
      </c>
      <c r="C31" s="42" t="s">
        <v>637</v>
      </c>
      <c r="D31" s="7"/>
      <c r="E31" s="30">
        <f t="shared" si="76"/>
        <v>46144</v>
      </c>
      <c r="F31" s="6">
        <v>46000</v>
      </c>
      <c r="G31" s="6"/>
      <c r="H31" s="34">
        <f t="shared" si="77"/>
        <v>-144</v>
      </c>
      <c r="I31" s="3"/>
      <c r="J31" s="30">
        <f t="shared" si="78"/>
        <v>46145</v>
      </c>
      <c r="K31" s="30">
        <f t="shared" si="79"/>
        <v>46152</v>
      </c>
      <c r="L31" s="37">
        <v>7</v>
      </c>
      <c r="M31" s="6">
        <f t="shared" si="80"/>
        <v>46007</v>
      </c>
      <c r="N31" s="6"/>
      <c r="O31" s="29">
        <f t="shared" si="81"/>
        <v>-145</v>
      </c>
      <c r="P31" s="7"/>
      <c r="Q31" s="3"/>
      <c r="R31" s="30">
        <f t="shared" si="73"/>
        <v>46153</v>
      </c>
      <c r="S31" s="30">
        <f t="shared" si="82"/>
        <v>46183</v>
      </c>
      <c r="T31" s="37">
        <v>30</v>
      </c>
      <c r="U31" s="6">
        <f t="shared" si="83"/>
        <v>46037</v>
      </c>
      <c r="V31" s="6"/>
      <c r="W31" s="29">
        <f t="shared" si="84"/>
        <v>-146</v>
      </c>
      <c r="X31" s="3"/>
      <c r="Y31" s="31"/>
      <c r="Z31" s="7"/>
      <c r="AA31" s="6"/>
      <c r="AB31" s="25"/>
      <c r="AC31" s="31">
        <f t="shared" si="101"/>
        <v>46184</v>
      </c>
      <c r="AD31" s="31">
        <f t="shared" si="102"/>
        <v>46229</v>
      </c>
      <c r="AE31" s="37">
        <v>45</v>
      </c>
      <c r="AF31" s="15">
        <f t="shared" si="85"/>
        <v>46082</v>
      </c>
      <c r="AG31" s="15"/>
      <c r="AH31" s="34">
        <f t="shared" si="86"/>
        <v>-147</v>
      </c>
      <c r="AI31" s="3"/>
      <c r="AJ31" s="31">
        <f t="shared" si="103"/>
        <v>46230</v>
      </c>
      <c r="AK31" s="31">
        <f t="shared" si="74"/>
        <v>46250</v>
      </c>
      <c r="AL31" s="37">
        <v>20</v>
      </c>
      <c r="AM31" s="15">
        <f t="shared" si="75"/>
        <v>46102</v>
      </c>
      <c r="AN31" s="15"/>
      <c r="AO31" s="34">
        <f t="shared" si="87"/>
        <v>-148</v>
      </c>
      <c r="AP31" s="7"/>
      <c r="AQ31" s="7"/>
      <c r="AR31" s="7"/>
      <c r="AS31" s="7"/>
      <c r="AT31" s="7"/>
      <c r="AU31" s="3"/>
      <c r="AV31" s="31">
        <f t="shared" si="104"/>
        <v>46251</v>
      </c>
      <c r="AW31" s="31">
        <f t="shared" si="72"/>
        <v>46431</v>
      </c>
      <c r="AX31" s="124">
        <v>180</v>
      </c>
      <c r="AY31" s="15">
        <f t="shared" si="88"/>
        <v>46282</v>
      </c>
      <c r="AZ31" s="15"/>
      <c r="BA31" s="7">
        <f t="shared" si="89"/>
        <v>-149</v>
      </c>
      <c r="BB31" s="3"/>
      <c r="BC31" s="31">
        <f t="shared" si="105"/>
        <v>46432</v>
      </c>
      <c r="BD31" s="31">
        <f t="shared" si="106"/>
        <v>46432</v>
      </c>
      <c r="BE31" s="32">
        <v>0</v>
      </c>
      <c r="BF31" s="15">
        <f t="shared" si="90"/>
        <v>46282</v>
      </c>
      <c r="BG31" s="15"/>
      <c r="BH31" s="34">
        <f t="shared" si="91"/>
        <v>-150</v>
      </c>
      <c r="BI31" s="3"/>
      <c r="BJ31" s="31">
        <f t="shared" si="92"/>
        <v>46432</v>
      </c>
      <c r="BK31" s="31">
        <f t="shared" si="93"/>
        <v>46432</v>
      </c>
      <c r="BL31" s="32">
        <v>0</v>
      </c>
      <c r="BM31" s="15">
        <f t="shared" si="94"/>
        <v>46282</v>
      </c>
      <c r="BN31" s="15"/>
      <c r="BO31" s="34">
        <f t="shared" si="95"/>
        <v>-150</v>
      </c>
      <c r="BP31" s="3"/>
      <c r="BQ31" s="31">
        <f t="shared" si="96"/>
        <v>46432</v>
      </c>
      <c r="BR31" s="31">
        <f t="shared" si="97"/>
        <v>46439</v>
      </c>
      <c r="BS31" s="37">
        <v>7</v>
      </c>
      <c r="BT31" s="15">
        <f t="shared" si="98"/>
        <v>46289</v>
      </c>
      <c r="BU31" s="15"/>
      <c r="BV31" s="7">
        <f t="shared" si="99"/>
        <v>-150</v>
      </c>
      <c r="BW31" s="11"/>
      <c r="BX31" s="39">
        <v>46439</v>
      </c>
      <c r="BY31" s="7">
        <f t="shared" si="100"/>
        <v>-150</v>
      </c>
      <c r="BZ31" s="2"/>
      <c r="CA31" t="s">
        <v>2512</v>
      </c>
    </row>
    <row r="32" spans="1:79" ht="22.5" x14ac:dyDescent="0.25">
      <c r="A32" s="136" t="s">
        <v>246</v>
      </c>
      <c r="B32" s="131" t="s">
        <v>623</v>
      </c>
      <c r="C32" s="42" t="s">
        <v>638</v>
      </c>
      <c r="D32" s="7"/>
      <c r="E32" s="30">
        <f t="shared" si="76"/>
        <v>45869</v>
      </c>
      <c r="F32" s="135">
        <v>45894</v>
      </c>
      <c r="G32" s="6"/>
      <c r="H32" s="34">
        <f t="shared" si="77"/>
        <v>25</v>
      </c>
      <c r="I32" s="3"/>
      <c r="J32" s="30">
        <f t="shared" si="78"/>
        <v>45870</v>
      </c>
      <c r="K32" s="30">
        <f t="shared" si="79"/>
        <v>45877</v>
      </c>
      <c r="L32" s="37">
        <v>7</v>
      </c>
      <c r="M32" s="6">
        <f t="shared" si="80"/>
        <v>45901</v>
      </c>
      <c r="N32" s="6"/>
      <c r="O32" s="29">
        <f t="shared" si="81"/>
        <v>24</v>
      </c>
      <c r="P32" s="7"/>
      <c r="Q32" s="3"/>
      <c r="R32" s="30">
        <f t="shared" si="73"/>
        <v>45878</v>
      </c>
      <c r="S32" s="30">
        <f t="shared" si="82"/>
        <v>45908</v>
      </c>
      <c r="T32" s="37">
        <v>30</v>
      </c>
      <c r="U32" s="6">
        <f t="shared" si="83"/>
        <v>45931</v>
      </c>
      <c r="V32" s="6"/>
      <c r="W32" s="29">
        <f t="shared" si="84"/>
        <v>23</v>
      </c>
      <c r="X32" s="3"/>
      <c r="Y32" s="31"/>
      <c r="Z32" s="7"/>
      <c r="AA32" s="6"/>
      <c r="AB32" s="25"/>
      <c r="AC32" s="31">
        <f t="shared" si="101"/>
        <v>45909</v>
      </c>
      <c r="AD32" s="31">
        <f t="shared" si="102"/>
        <v>45969</v>
      </c>
      <c r="AE32" s="37">
        <v>60</v>
      </c>
      <c r="AF32" s="15">
        <f t="shared" si="85"/>
        <v>45991</v>
      </c>
      <c r="AG32" s="15"/>
      <c r="AH32" s="34">
        <f t="shared" si="86"/>
        <v>22</v>
      </c>
      <c r="AI32" s="3"/>
      <c r="AJ32" s="31">
        <f t="shared" si="103"/>
        <v>45970</v>
      </c>
      <c r="AK32" s="31">
        <f t="shared" si="74"/>
        <v>46010</v>
      </c>
      <c r="AL32" s="37">
        <v>40</v>
      </c>
      <c r="AM32" s="15">
        <f t="shared" si="75"/>
        <v>46031</v>
      </c>
      <c r="AN32" s="15"/>
      <c r="AO32" s="34">
        <f t="shared" si="87"/>
        <v>21</v>
      </c>
      <c r="AP32" s="7"/>
      <c r="AQ32" s="7"/>
      <c r="AR32" s="7"/>
      <c r="AS32" s="7"/>
      <c r="AT32" s="7"/>
      <c r="AU32" s="3"/>
      <c r="AV32" s="31">
        <f t="shared" si="104"/>
        <v>46011</v>
      </c>
      <c r="AW32" s="31">
        <f t="shared" si="72"/>
        <v>46431</v>
      </c>
      <c r="AX32" s="124">
        <v>420</v>
      </c>
      <c r="AY32" s="15">
        <f t="shared" si="88"/>
        <v>46451</v>
      </c>
      <c r="AZ32" s="15"/>
      <c r="BA32" s="7">
        <f t="shared" si="89"/>
        <v>20</v>
      </c>
      <c r="BB32" s="3"/>
      <c r="BC32" s="31">
        <f t="shared" si="105"/>
        <v>46432</v>
      </c>
      <c r="BD32" s="31">
        <f t="shared" si="106"/>
        <v>46432</v>
      </c>
      <c r="BE32" s="32">
        <v>0</v>
      </c>
      <c r="BF32" s="15">
        <f t="shared" si="90"/>
        <v>46451</v>
      </c>
      <c r="BG32" s="15"/>
      <c r="BH32" s="34">
        <f t="shared" si="91"/>
        <v>19</v>
      </c>
      <c r="BI32" s="3"/>
      <c r="BJ32" s="31">
        <f t="shared" si="92"/>
        <v>46432</v>
      </c>
      <c r="BK32" s="31">
        <f t="shared" si="93"/>
        <v>46432</v>
      </c>
      <c r="BL32" s="32">
        <v>0</v>
      </c>
      <c r="BM32" s="15">
        <f t="shared" si="94"/>
        <v>46451</v>
      </c>
      <c r="BN32" s="15"/>
      <c r="BO32" s="34">
        <f t="shared" si="95"/>
        <v>19</v>
      </c>
      <c r="BP32" s="3"/>
      <c r="BQ32" s="31">
        <f t="shared" si="96"/>
        <v>46432</v>
      </c>
      <c r="BR32" s="31">
        <f t="shared" si="97"/>
        <v>46439</v>
      </c>
      <c r="BS32" s="37">
        <v>7</v>
      </c>
      <c r="BT32" s="15">
        <f t="shared" si="98"/>
        <v>46458</v>
      </c>
      <c r="BU32" s="15"/>
      <c r="BV32" s="7">
        <f t="shared" si="99"/>
        <v>19</v>
      </c>
      <c r="BW32" s="11" t="s">
        <v>2493</v>
      </c>
      <c r="BX32" s="130">
        <v>46439</v>
      </c>
      <c r="BY32" s="7">
        <f t="shared" si="100"/>
        <v>19</v>
      </c>
      <c r="BZ32" s="2"/>
      <c r="CA32" t="s">
        <v>2513</v>
      </c>
    </row>
    <row r="33" spans="1:79" ht="22.5" x14ac:dyDescent="0.25">
      <c r="A33" s="136" t="s">
        <v>246</v>
      </c>
      <c r="B33" s="131" t="s">
        <v>623</v>
      </c>
      <c r="C33" s="42" t="s">
        <v>639</v>
      </c>
      <c r="D33" s="7"/>
      <c r="E33" s="30">
        <f t="shared" si="76"/>
        <v>45929</v>
      </c>
      <c r="F33" s="135">
        <v>45925</v>
      </c>
      <c r="G33" s="6"/>
      <c r="H33" s="34">
        <f t="shared" si="77"/>
        <v>-4</v>
      </c>
      <c r="I33" s="3"/>
      <c r="J33" s="30">
        <f t="shared" si="78"/>
        <v>45930</v>
      </c>
      <c r="K33" s="30">
        <f t="shared" si="79"/>
        <v>45937</v>
      </c>
      <c r="L33" s="37">
        <v>7</v>
      </c>
      <c r="M33" s="6">
        <f t="shared" si="80"/>
        <v>45932</v>
      </c>
      <c r="N33" s="6"/>
      <c r="O33" s="29">
        <f t="shared" si="81"/>
        <v>-5</v>
      </c>
      <c r="P33" s="7"/>
      <c r="Q33" s="3"/>
      <c r="R33" s="30">
        <f t="shared" si="73"/>
        <v>45938</v>
      </c>
      <c r="S33" s="30">
        <f t="shared" si="82"/>
        <v>45968</v>
      </c>
      <c r="T33" s="37">
        <v>30</v>
      </c>
      <c r="U33" s="6">
        <f t="shared" si="83"/>
        <v>45962</v>
      </c>
      <c r="V33" s="6"/>
      <c r="W33" s="29">
        <f t="shared" si="84"/>
        <v>-6</v>
      </c>
      <c r="X33" s="3"/>
      <c r="Y33" s="31"/>
      <c r="Z33" s="7"/>
      <c r="AA33" s="6"/>
      <c r="AB33" s="25"/>
      <c r="AC33" s="31">
        <f t="shared" si="101"/>
        <v>45969</v>
      </c>
      <c r="AD33" s="31">
        <f t="shared" si="102"/>
        <v>46029</v>
      </c>
      <c r="AE33" s="37">
        <v>60</v>
      </c>
      <c r="AF33" s="15">
        <f t="shared" si="85"/>
        <v>46022</v>
      </c>
      <c r="AG33" s="15"/>
      <c r="AH33" s="34">
        <f t="shared" si="86"/>
        <v>-7</v>
      </c>
      <c r="AI33" s="3"/>
      <c r="AJ33" s="31">
        <f t="shared" si="103"/>
        <v>46030</v>
      </c>
      <c r="AK33" s="31">
        <f t="shared" si="74"/>
        <v>46070</v>
      </c>
      <c r="AL33" s="37">
        <v>40</v>
      </c>
      <c r="AM33" s="15">
        <f t="shared" si="75"/>
        <v>46062</v>
      </c>
      <c r="AN33" s="15"/>
      <c r="AO33" s="34">
        <f t="shared" si="87"/>
        <v>-8</v>
      </c>
      <c r="AP33" s="7"/>
      <c r="AQ33" s="7"/>
      <c r="AR33" s="7"/>
      <c r="AS33" s="7"/>
      <c r="AT33" s="7"/>
      <c r="AU33" s="3"/>
      <c r="AV33" s="31">
        <f t="shared" si="104"/>
        <v>46071</v>
      </c>
      <c r="AW33" s="31">
        <f t="shared" si="72"/>
        <v>46431</v>
      </c>
      <c r="AX33" s="124">
        <v>360</v>
      </c>
      <c r="AY33" s="15">
        <f t="shared" si="88"/>
        <v>46422</v>
      </c>
      <c r="AZ33" s="15"/>
      <c r="BA33" s="7">
        <f t="shared" si="89"/>
        <v>-9</v>
      </c>
      <c r="BB33" s="3"/>
      <c r="BC33" s="31">
        <f t="shared" si="105"/>
        <v>46432</v>
      </c>
      <c r="BD33" s="31">
        <f t="shared" si="106"/>
        <v>46432</v>
      </c>
      <c r="BE33" s="32">
        <v>0</v>
      </c>
      <c r="BF33" s="15">
        <f t="shared" si="90"/>
        <v>46422</v>
      </c>
      <c r="BG33" s="15"/>
      <c r="BH33" s="34">
        <f t="shared" si="91"/>
        <v>-10</v>
      </c>
      <c r="BI33" s="3"/>
      <c r="BJ33" s="31">
        <f t="shared" si="92"/>
        <v>46432</v>
      </c>
      <c r="BK33" s="31">
        <f t="shared" si="93"/>
        <v>46432</v>
      </c>
      <c r="BL33" s="32">
        <v>0</v>
      </c>
      <c r="BM33" s="15">
        <f t="shared" si="94"/>
        <v>46422</v>
      </c>
      <c r="BN33" s="15"/>
      <c r="BO33" s="34">
        <f t="shared" si="95"/>
        <v>-10</v>
      </c>
      <c r="BP33" s="3"/>
      <c r="BQ33" s="31">
        <f t="shared" si="96"/>
        <v>46432</v>
      </c>
      <c r="BR33" s="31">
        <f t="shared" si="97"/>
        <v>46439</v>
      </c>
      <c r="BS33" s="37">
        <v>7</v>
      </c>
      <c r="BT33" s="15">
        <f t="shared" si="98"/>
        <v>46429</v>
      </c>
      <c r="BU33" s="15"/>
      <c r="BV33" s="7">
        <f t="shared" si="99"/>
        <v>-10</v>
      </c>
      <c r="BW33" s="11" t="s">
        <v>2514</v>
      </c>
      <c r="BX33" s="130">
        <v>46439</v>
      </c>
      <c r="BY33" s="7">
        <f t="shared" si="100"/>
        <v>-10</v>
      </c>
      <c r="BZ33" s="2"/>
      <c r="CA33" t="s">
        <v>2513</v>
      </c>
    </row>
    <row r="34" spans="1:79" ht="22.5" x14ac:dyDescent="0.25">
      <c r="A34" s="40" t="s">
        <v>640</v>
      </c>
      <c r="B34" s="134" t="s">
        <v>743</v>
      </c>
      <c r="C34" s="42" t="s">
        <v>744</v>
      </c>
      <c r="D34" s="7"/>
      <c r="E34" s="30">
        <f t="shared" si="76"/>
        <v>45998</v>
      </c>
      <c r="F34" s="6">
        <v>46003</v>
      </c>
      <c r="G34" s="6"/>
      <c r="H34" s="34">
        <f t="shared" si="77"/>
        <v>5</v>
      </c>
      <c r="I34" s="3"/>
      <c r="J34" s="30">
        <f t="shared" si="78"/>
        <v>45999</v>
      </c>
      <c r="K34" s="30">
        <f t="shared" si="79"/>
        <v>46006</v>
      </c>
      <c r="L34" s="37">
        <v>7</v>
      </c>
      <c r="M34" s="6">
        <f t="shared" si="80"/>
        <v>46010</v>
      </c>
      <c r="N34" s="6"/>
      <c r="O34" s="29">
        <f t="shared" si="81"/>
        <v>4</v>
      </c>
      <c r="P34" s="7"/>
      <c r="Q34" s="3"/>
      <c r="R34" s="30">
        <f t="shared" si="73"/>
        <v>46007</v>
      </c>
      <c r="S34" s="30">
        <f t="shared" si="82"/>
        <v>46037</v>
      </c>
      <c r="T34" s="37">
        <v>30</v>
      </c>
      <c r="U34" s="6">
        <f t="shared" si="83"/>
        <v>46040</v>
      </c>
      <c r="V34" s="6"/>
      <c r="W34" s="29">
        <f t="shared" si="84"/>
        <v>3</v>
      </c>
      <c r="X34" s="3"/>
      <c r="Y34" s="31"/>
      <c r="Z34" s="7"/>
      <c r="AA34" s="6"/>
      <c r="AB34" s="25"/>
      <c r="AC34" s="31">
        <f t="shared" si="101"/>
        <v>46038</v>
      </c>
      <c r="AD34" s="31">
        <f t="shared" si="102"/>
        <v>46083</v>
      </c>
      <c r="AE34" s="37">
        <v>45</v>
      </c>
      <c r="AF34" s="15">
        <f t="shared" si="85"/>
        <v>46085</v>
      </c>
      <c r="AG34" s="15"/>
      <c r="AH34" s="34">
        <f t="shared" si="86"/>
        <v>2</v>
      </c>
      <c r="AI34" s="3"/>
      <c r="AJ34" s="31">
        <f t="shared" si="103"/>
        <v>46084</v>
      </c>
      <c r="AK34" s="31">
        <f t="shared" si="74"/>
        <v>46104</v>
      </c>
      <c r="AL34" s="37">
        <v>20</v>
      </c>
      <c r="AM34" s="15">
        <f t="shared" si="75"/>
        <v>46105</v>
      </c>
      <c r="AN34" s="15"/>
      <c r="AO34" s="34">
        <f t="shared" si="87"/>
        <v>1</v>
      </c>
      <c r="AP34" s="7"/>
      <c r="AQ34" s="7"/>
      <c r="AR34" s="7"/>
      <c r="AS34" s="7"/>
      <c r="AT34" s="7"/>
      <c r="AU34" s="3"/>
      <c r="AV34" s="31">
        <f t="shared" si="104"/>
        <v>46105</v>
      </c>
      <c r="AW34" s="31">
        <f t="shared" si="72"/>
        <v>46405</v>
      </c>
      <c r="AX34" s="124">
        <v>300</v>
      </c>
      <c r="AY34" s="15">
        <f t="shared" si="88"/>
        <v>46405</v>
      </c>
      <c r="AZ34" s="15"/>
      <c r="BA34" s="7">
        <f t="shared" si="89"/>
        <v>0</v>
      </c>
      <c r="BB34" s="3"/>
      <c r="BC34" s="31">
        <f t="shared" si="105"/>
        <v>46406</v>
      </c>
      <c r="BD34" s="31">
        <f t="shared" si="106"/>
        <v>46406</v>
      </c>
      <c r="BE34" s="32">
        <v>0</v>
      </c>
      <c r="BF34" s="15">
        <f t="shared" si="90"/>
        <v>46405</v>
      </c>
      <c r="BG34" s="15"/>
      <c r="BH34" s="34">
        <f t="shared" si="91"/>
        <v>-1</v>
      </c>
      <c r="BI34" s="3"/>
      <c r="BJ34" s="31">
        <f t="shared" si="92"/>
        <v>46406</v>
      </c>
      <c r="BK34" s="31">
        <f t="shared" si="93"/>
        <v>46406</v>
      </c>
      <c r="BL34" s="32">
        <v>0</v>
      </c>
      <c r="BM34" s="15">
        <f t="shared" si="94"/>
        <v>46405</v>
      </c>
      <c r="BN34" s="15"/>
      <c r="BO34" s="34">
        <f t="shared" si="95"/>
        <v>-1</v>
      </c>
      <c r="BP34" s="3"/>
      <c r="BQ34" s="31">
        <f t="shared" si="96"/>
        <v>46406</v>
      </c>
      <c r="BR34" s="31">
        <f t="shared" si="97"/>
        <v>46413</v>
      </c>
      <c r="BS34" s="37">
        <v>7</v>
      </c>
      <c r="BT34" s="15">
        <f t="shared" si="98"/>
        <v>46412</v>
      </c>
      <c r="BU34" s="15"/>
      <c r="BV34" s="7">
        <f t="shared" si="99"/>
        <v>-1</v>
      </c>
      <c r="BW34" s="11" t="s">
        <v>2515</v>
      </c>
      <c r="BX34" s="130">
        <v>46413</v>
      </c>
      <c r="BY34" s="7">
        <f t="shared" si="100"/>
        <v>-1</v>
      </c>
      <c r="BZ34" s="2"/>
    </row>
    <row r="35" spans="1:79" x14ac:dyDescent="0.25">
      <c r="A35" s="40" t="s">
        <v>640</v>
      </c>
      <c r="B35" s="41" t="s">
        <v>743</v>
      </c>
      <c r="C35" s="42" t="s">
        <v>745</v>
      </c>
      <c r="D35" s="7"/>
      <c r="E35" s="30">
        <f t="shared" si="76"/>
        <v>46148</v>
      </c>
      <c r="F35" s="6">
        <v>46007</v>
      </c>
      <c r="G35" s="6"/>
      <c r="H35" s="34">
        <f t="shared" si="77"/>
        <v>-141</v>
      </c>
      <c r="I35" s="3"/>
      <c r="J35" s="30">
        <f t="shared" si="78"/>
        <v>46149</v>
      </c>
      <c r="K35" s="30">
        <f t="shared" si="79"/>
        <v>46156</v>
      </c>
      <c r="L35" s="37">
        <v>7</v>
      </c>
      <c r="M35" s="6">
        <f t="shared" si="80"/>
        <v>46014</v>
      </c>
      <c r="N35" s="6"/>
      <c r="O35" s="29">
        <f t="shared" si="81"/>
        <v>-142</v>
      </c>
      <c r="P35" s="7"/>
      <c r="Q35" s="3"/>
      <c r="R35" s="30">
        <f t="shared" si="73"/>
        <v>46157</v>
      </c>
      <c r="S35" s="30">
        <f t="shared" si="82"/>
        <v>46187</v>
      </c>
      <c r="T35" s="37">
        <v>30</v>
      </c>
      <c r="U35" s="6">
        <f t="shared" si="83"/>
        <v>46044</v>
      </c>
      <c r="V35" s="6"/>
      <c r="W35" s="29">
        <f t="shared" si="84"/>
        <v>-143</v>
      </c>
      <c r="X35" s="3"/>
      <c r="Y35" s="31"/>
      <c r="Z35" s="7"/>
      <c r="AA35" s="6"/>
      <c r="AB35" s="25"/>
      <c r="AC35" s="31">
        <f t="shared" si="101"/>
        <v>46188</v>
      </c>
      <c r="AD35" s="31">
        <f t="shared" si="102"/>
        <v>46233</v>
      </c>
      <c r="AE35" s="37">
        <v>45</v>
      </c>
      <c r="AF35" s="15">
        <f t="shared" si="85"/>
        <v>46089</v>
      </c>
      <c r="AG35" s="15"/>
      <c r="AH35" s="34">
        <f t="shared" si="86"/>
        <v>-144</v>
      </c>
      <c r="AI35" s="3"/>
      <c r="AJ35" s="31">
        <f t="shared" si="103"/>
        <v>46234</v>
      </c>
      <c r="AK35" s="31">
        <f t="shared" si="74"/>
        <v>46254</v>
      </c>
      <c r="AL35" s="37">
        <v>20</v>
      </c>
      <c r="AM35" s="15">
        <f t="shared" si="75"/>
        <v>46109</v>
      </c>
      <c r="AN35" s="15"/>
      <c r="AO35" s="34">
        <f t="shared" si="87"/>
        <v>-145</v>
      </c>
      <c r="AP35" s="7"/>
      <c r="AQ35" s="7"/>
      <c r="AR35" s="7"/>
      <c r="AS35" s="7"/>
      <c r="AT35" s="7"/>
      <c r="AU35" s="3"/>
      <c r="AV35" s="31">
        <f t="shared" si="104"/>
        <v>46255</v>
      </c>
      <c r="AW35" s="31">
        <f t="shared" si="72"/>
        <v>46405</v>
      </c>
      <c r="AX35" s="124">
        <v>150</v>
      </c>
      <c r="AY35" s="15">
        <f t="shared" si="88"/>
        <v>46259</v>
      </c>
      <c r="AZ35" s="15"/>
      <c r="BA35" s="7">
        <f t="shared" si="89"/>
        <v>-146</v>
      </c>
      <c r="BB35" s="3"/>
      <c r="BC35" s="31">
        <f t="shared" si="105"/>
        <v>46406</v>
      </c>
      <c r="BD35" s="31">
        <f t="shared" si="106"/>
        <v>46406</v>
      </c>
      <c r="BE35" s="32">
        <v>0</v>
      </c>
      <c r="BF35" s="15">
        <f t="shared" si="90"/>
        <v>46259</v>
      </c>
      <c r="BG35" s="15"/>
      <c r="BH35" s="34">
        <f t="shared" si="91"/>
        <v>-147</v>
      </c>
      <c r="BI35" s="3"/>
      <c r="BJ35" s="31">
        <f t="shared" si="92"/>
        <v>46406</v>
      </c>
      <c r="BK35" s="31">
        <f t="shared" si="93"/>
        <v>46406</v>
      </c>
      <c r="BL35" s="32">
        <v>0</v>
      </c>
      <c r="BM35" s="15">
        <f t="shared" si="94"/>
        <v>46259</v>
      </c>
      <c r="BN35" s="15"/>
      <c r="BO35" s="34">
        <f t="shared" si="95"/>
        <v>-147</v>
      </c>
      <c r="BP35" s="3"/>
      <c r="BQ35" s="31">
        <f t="shared" si="96"/>
        <v>46406</v>
      </c>
      <c r="BR35" s="31">
        <f t="shared" si="97"/>
        <v>46413</v>
      </c>
      <c r="BS35" s="37">
        <v>7</v>
      </c>
      <c r="BT35" s="15">
        <f t="shared" si="98"/>
        <v>46266</v>
      </c>
      <c r="BU35" s="15"/>
      <c r="BV35" s="7">
        <f t="shared" si="99"/>
        <v>-147</v>
      </c>
      <c r="BW35" s="11" t="s">
        <v>2515</v>
      </c>
      <c r="BX35" s="130">
        <v>46413</v>
      </c>
      <c r="BY35" s="7">
        <f t="shared" si="100"/>
        <v>-147</v>
      </c>
      <c r="BZ35" s="2"/>
    </row>
    <row r="36" spans="1:79" ht="22.5" x14ac:dyDescent="0.25">
      <c r="A36" s="40" t="s">
        <v>640</v>
      </c>
      <c r="B36" s="41" t="s">
        <v>746</v>
      </c>
      <c r="C36" s="42" t="s">
        <v>747</v>
      </c>
      <c r="D36" s="7"/>
      <c r="E36" s="30">
        <f t="shared" si="76"/>
        <v>46117</v>
      </c>
      <c r="F36" s="6">
        <v>46062</v>
      </c>
      <c r="G36" s="6"/>
      <c r="H36" s="34">
        <f t="shared" si="77"/>
        <v>-55</v>
      </c>
      <c r="I36" s="3"/>
      <c r="J36" s="30">
        <f t="shared" si="78"/>
        <v>46118</v>
      </c>
      <c r="K36" s="30">
        <f t="shared" si="79"/>
        <v>46125</v>
      </c>
      <c r="L36" s="37">
        <v>7</v>
      </c>
      <c r="M36" s="6">
        <f t="shared" si="80"/>
        <v>46069</v>
      </c>
      <c r="N36" s="6"/>
      <c r="O36" s="29">
        <f t="shared" si="81"/>
        <v>-56</v>
      </c>
      <c r="P36" s="7"/>
      <c r="Q36" s="3"/>
      <c r="R36" s="30">
        <f t="shared" si="73"/>
        <v>46126</v>
      </c>
      <c r="S36" s="30">
        <f t="shared" si="82"/>
        <v>46156</v>
      </c>
      <c r="T36" s="37">
        <v>30</v>
      </c>
      <c r="U36" s="6">
        <f t="shared" si="83"/>
        <v>46099</v>
      </c>
      <c r="V36" s="6"/>
      <c r="W36" s="29">
        <f t="shared" si="84"/>
        <v>-57</v>
      </c>
      <c r="X36" s="3"/>
      <c r="Y36" s="31"/>
      <c r="Z36" s="7"/>
      <c r="AA36" s="6"/>
      <c r="AB36" s="25"/>
      <c r="AC36" s="31">
        <f t="shared" si="101"/>
        <v>46157</v>
      </c>
      <c r="AD36" s="31">
        <f t="shared" si="102"/>
        <v>46202</v>
      </c>
      <c r="AE36" s="37">
        <v>45</v>
      </c>
      <c r="AF36" s="15">
        <f t="shared" si="85"/>
        <v>46144</v>
      </c>
      <c r="AG36" s="15"/>
      <c r="AH36" s="34">
        <f t="shared" si="86"/>
        <v>-58</v>
      </c>
      <c r="AI36" s="3"/>
      <c r="AJ36" s="31">
        <f t="shared" si="103"/>
        <v>46203</v>
      </c>
      <c r="AK36" s="31">
        <f t="shared" si="74"/>
        <v>46223</v>
      </c>
      <c r="AL36" s="37">
        <v>20</v>
      </c>
      <c r="AM36" s="15">
        <f t="shared" si="75"/>
        <v>46164</v>
      </c>
      <c r="AN36" s="15"/>
      <c r="AO36" s="34">
        <f t="shared" si="87"/>
        <v>-59</v>
      </c>
      <c r="AP36" s="7"/>
      <c r="AQ36" s="7"/>
      <c r="AR36" s="7"/>
      <c r="AS36" s="7"/>
      <c r="AT36" s="7"/>
      <c r="AU36" s="3"/>
      <c r="AV36" s="31">
        <f t="shared" si="104"/>
        <v>46224</v>
      </c>
      <c r="AW36" s="31">
        <f t="shared" si="72"/>
        <v>46374</v>
      </c>
      <c r="AX36" s="124">
        <v>150</v>
      </c>
      <c r="AY36" s="15">
        <f t="shared" si="88"/>
        <v>46314</v>
      </c>
      <c r="AZ36" s="15"/>
      <c r="BA36" s="7">
        <f t="shared" si="89"/>
        <v>-60</v>
      </c>
      <c r="BB36" s="3"/>
      <c r="BC36" s="31">
        <f t="shared" si="105"/>
        <v>46375</v>
      </c>
      <c r="BD36" s="31">
        <f t="shared" si="106"/>
        <v>46375</v>
      </c>
      <c r="BE36" s="32">
        <v>0</v>
      </c>
      <c r="BF36" s="15">
        <f t="shared" si="90"/>
        <v>46314</v>
      </c>
      <c r="BG36" s="15"/>
      <c r="BH36" s="34">
        <f t="shared" si="91"/>
        <v>-61</v>
      </c>
      <c r="BI36" s="3"/>
      <c r="BJ36" s="31">
        <f t="shared" si="92"/>
        <v>46375</v>
      </c>
      <c r="BK36" s="31">
        <f t="shared" si="93"/>
        <v>46375</v>
      </c>
      <c r="BL36" s="32">
        <v>0</v>
      </c>
      <c r="BM36" s="15">
        <f t="shared" si="94"/>
        <v>46314</v>
      </c>
      <c r="BN36" s="15"/>
      <c r="BO36" s="34">
        <f t="shared" si="95"/>
        <v>-61</v>
      </c>
      <c r="BP36" s="3"/>
      <c r="BQ36" s="31">
        <f t="shared" si="96"/>
        <v>46375</v>
      </c>
      <c r="BR36" s="31">
        <f t="shared" si="97"/>
        <v>46382</v>
      </c>
      <c r="BS36" s="37">
        <v>7</v>
      </c>
      <c r="BT36" s="15">
        <f t="shared" si="98"/>
        <v>46321</v>
      </c>
      <c r="BU36" s="15"/>
      <c r="BV36" s="7">
        <f t="shared" si="99"/>
        <v>-61</v>
      </c>
      <c r="BW36" s="11" t="s">
        <v>2516</v>
      </c>
      <c r="BX36" s="130">
        <v>46382</v>
      </c>
      <c r="BY36" s="7">
        <f t="shared" si="100"/>
        <v>-61</v>
      </c>
      <c r="BZ36" s="2"/>
    </row>
    <row r="37" spans="1:79" x14ac:dyDescent="0.25">
      <c r="A37" s="40" t="s">
        <v>640</v>
      </c>
      <c r="B37" s="41" t="s">
        <v>743</v>
      </c>
      <c r="C37" s="42" t="s">
        <v>748</v>
      </c>
      <c r="D37" s="7"/>
      <c r="E37" s="30">
        <f t="shared" si="76"/>
        <v>46058</v>
      </c>
      <c r="F37" s="6">
        <v>46006</v>
      </c>
      <c r="G37" s="6"/>
      <c r="H37" s="34">
        <f t="shared" si="77"/>
        <v>-52</v>
      </c>
      <c r="I37" s="3"/>
      <c r="J37" s="30">
        <f t="shared" si="78"/>
        <v>46059</v>
      </c>
      <c r="K37" s="30">
        <f t="shared" si="79"/>
        <v>46066</v>
      </c>
      <c r="L37" s="37">
        <v>7</v>
      </c>
      <c r="M37" s="6">
        <f t="shared" si="80"/>
        <v>46013</v>
      </c>
      <c r="N37" s="6"/>
      <c r="O37" s="29">
        <f t="shared" si="81"/>
        <v>-53</v>
      </c>
      <c r="P37" s="7"/>
      <c r="Q37" s="3"/>
      <c r="R37" s="30">
        <f t="shared" si="73"/>
        <v>46067</v>
      </c>
      <c r="S37" s="30">
        <f t="shared" si="82"/>
        <v>46097</v>
      </c>
      <c r="T37" s="37">
        <v>30</v>
      </c>
      <c r="U37" s="6">
        <f t="shared" si="83"/>
        <v>46043</v>
      </c>
      <c r="V37" s="6"/>
      <c r="W37" s="29">
        <f t="shared" si="84"/>
        <v>-54</v>
      </c>
      <c r="X37" s="3"/>
      <c r="Y37" s="31"/>
      <c r="Z37" s="7"/>
      <c r="AA37" s="6"/>
      <c r="AB37" s="25"/>
      <c r="AC37" s="31">
        <f t="shared" si="101"/>
        <v>46098</v>
      </c>
      <c r="AD37" s="31">
        <f t="shared" si="102"/>
        <v>46143</v>
      </c>
      <c r="AE37" s="37">
        <v>45</v>
      </c>
      <c r="AF37" s="15">
        <f t="shared" si="85"/>
        <v>46088</v>
      </c>
      <c r="AG37" s="15"/>
      <c r="AH37" s="34">
        <f t="shared" si="86"/>
        <v>-55</v>
      </c>
      <c r="AI37" s="3"/>
      <c r="AJ37" s="31">
        <f t="shared" si="103"/>
        <v>46144</v>
      </c>
      <c r="AK37" s="31">
        <f t="shared" si="74"/>
        <v>46164</v>
      </c>
      <c r="AL37" s="37">
        <v>20</v>
      </c>
      <c r="AM37" s="15">
        <f t="shared" si="75"/>
        <v>46108</v>
      </c>
      <c r="AN37" s="15"/>
      <c r="AO37" s="34">
        <f t="shared" si="87"/>
        <v>-56</v>
      </c>
      <c r="AP37" s="7"/>
      <c r="AQ37" s="7"/>
      <c r="AR37" s="7"/>
      <c r="AS37" s="7"/>
      <c r="AT37" s="7"/>
      <c r="AU37" s="3"/>
      <c r="AV37" s="31">
        <f t="shared" si="104"/>
        <v>46165</v>
      </c>
      <c r="AW37" s="31">
        <f t="shared" si="72"/>
        <v>46405</v>
      </c>
      <c r="AX37" s="124">
        <v>240</v>
      </c>
      <c r="AY37" s="15">
        <f t="shared" si="88"/>
        <v>46348</v>
      </c>
      <c r="AZ37" s="15"/>
      <c r="BA37" s="7">
        <f t="shared" si="89"/>
        <v>-57</v>
      </c>
      <c r="BB37" s="3"/>
      <c r="BC37" s="31">
        <f t="shared" si="105"/>
        <v>46406</v>
      </c>
      <c r="BD37" s="31">
        <f t="shared" si="106"/>
        <v>46406</v>
      </c>
      <c r="BE37" s="32">
        <v>0</v>
      </c>
      <c r="BF37" s="15">
        <f t="shared" si="90"/>
        <v>46348</v>
      </c>
      <c r="BG37" s="15"/>
      <c r="BH37" s="34">
        <f t="shared" si="91"/>
        <v>-58</v>
      </c>
      <c r="BI37" s="3"/>
      <c r="BJ37" s="31">
        <f t="shared" si="92"/>
        <v>46406</v>
      </c>
      <c r="BK37" s="31">
        <f t="shared" si="93"/>
        <v>46406</v>
      </c>
      <c r="BL37" s="32">
        <v>0</v>
      </c>
      <c r="BM37" s="15">
        <f t="shared" si="94"/>
        <v>46348</v>
      </c>
      <c r="BN37" s="15"/>
      <c r="BO37" s="34">
        <f t="shared" si="95"/>
        <v>-58</v>
      </c>
      <c r="BP37" s="3"/>
      <c r="BQ37" s="31">
        <f t="shared" si="96"/>
        <v>46406</v>
      </c>
      <c r="BR37" s="31">
        <f t="shared" si="97"/>
        <v>46413</v>
      </c>
      <c r="BS37" s="37">
        <v>7</v>
      </c>
      <c r="BT37" s="15">
        <f t="shared" si="98"/>
        <v>46355</v>
      </c>
      <c r="BU37" s="15"/>
      <c r="BV37" s="7">
        <f t="shared" si="99"/>
        <v>-58</v>
      </c>
      <c r="BW37" s="11" t="s">
        <v>2515</v>
      </c>
      <c r="BX37" s="130">
        <v>46413</v>
      </c>
      <c r="BY37" s="7">
        <f t="shared" si="100"/>
        <v>-58</v>
      </c>
      <c r="BZ37" s="2"/>
    </row>
    <row r="38" spans="1:79" x14ac:dyDescent="0.25">
      <c r="A38" s="40" t="s">
        <v>640</v>
      </c>
      <c r="B38" s="41" t="s">
        <v>743</v>
      </c>
      <c r="C38" s="42" t="s">
        <v>749</v>
      </c>
      <c r="D38" s="7"/>
      <c r="E38" s="30">
        <f t="shared" si="76"/>
        <v>46177</v>
      </c>
      <c r="F38" s="6">
        <v>46112</v>
      </c>
      <c r="G38" s="6"/>
      <c r="H38" s="34">
        <f t="shared" si="77"/>
        <v>-65</v>
      </c>
      <c r="I38" s="3"/>
      <c r="J38" s="30">
        <f t="shared" si="78"/>
        <v>46178</v>
      </c>
      <c r="K38" s="30">
        <f t="shared" si="79"/>
        <v>46185</v>
      </c>
      <c r="L38" s="37">
        <v>7</v>
      </c>
      <c r="M38" s="6">
        <f t="shared" si="80"/>
        <v>46119</v>
      </c>
      <c r="N38" s="6"/>
      <c r="O38" s="29">
        <f t="shared" si="81"/>
        <v>-66</v>
      </c>
      <c r="P38" s="7"/>
      <c r="Q38" s="3"/>
      <c r="R38" s="30">
        <f t="shared" si="73"/>
        <v>46186</v>
      </c>
      <c r="S38" s="30">
        <f t="shared" si="82"/>
        <v>46216</v>
      </c>
      <c r="T38" s="37">
        <v>30</v>
      </c>
      <c r="U38" s="6">
        <f t="shared" si="83"/>
        <v>46149</v>
      </c>
      <c r="V38" s="6"/>
      <c r="W38" s="29">
        <f t="shared" si="84"/>
        <v>-67</v>
      </c>
      <c r="X38" s="3"/>
      <c r="Y38" s="31"/>
      <c r="Z38" s="7"/>
      <c r="AA38" s="6"/>
      <c r="AB38" s="25"/>
      <c r="AC38" s="31">
        <f t="shared" si="101"/>
        <v>46217</v>
      </c>
      <c r="AD38" s="31">
        <f t="shared" si="102"/>
        <v>46262</v>
      </c>
      <c r="AE38" s="37">
        <v>45</v>
      </c>
      <c r="AF38" s="15">
        <f t="shared" si="85"/>
        <v>46194</v>
      </c>
      <c r="AG38" s="15"/>
      <c r="AH38" s="34">
        <f t="shared" si="86"/>
        <v>-68</v>
      </c>
      <c r="AI38" s="3"/>
      <c r="AJ38" s="31">
        <f t="shared" si="103"/>
        <v>46263</v>
      </c>
      <c r="AK38" s="31">
        <f t="shared" si="74"/>
        <v>46283</v>
      </c>
      <c r="AL38" s="37">
        <v>20</v>
      </c>
      <c r="AM38" s="15">
        <f t="shared" si="75"/>
        <v>46214</v>
      </c>
      <c r="AN38" s="15"/>
      <c r="AO38" s="34">
        <f t="shared" si="87"/>
        <v>-69</v>
      </c>
      <c r="AP38" s="7"/>
      <c r="AQ38" s="7"/>
      <c r="AR38" s="7"/>
      <c r="AS38" s="7"/>
      <c r="AT38" s="7"/>
      <c r="AU38" s="3"/>
      <c r="AV38" s="31">
        <f t="shared" si="104"/>
        <v>46284</v>
      </c>
      <c r="AW38" s="31">
        <f t="shared" si="72"/>
        <v>46374</v>
      </c>
      <c r="AX38" s="124">
        <v>90</v>
      </c>
      <c r="AY38" s="15">
        <f t="shared" si="88"/>
        <v>46304</v>
      </c>
      <c r="AZ38" s="15"/>
      <c r="BA38" s="7">
        <f t="shared" si="89"/>
        <v>-70</v>
      </c>
      <c r="BB38" s="3"/>
      <c r="BC38" s="31">
        <f t="shared" si="105"/>
        <v>46375</v>
      </c>
      <c r="BD38" s="31">
        <f t="shared" si="106"/>
        <v>46375</v>
      </c>
      <c r="BE38" s="32">
        <v>0</v>
      </c>
      <c r="BF38" s="15">
        <f t="shared" si="90"/>
        <v>46304</v>
      </c>
      <c r="BG38" s="15"/>
      <c r="BH38" s="34">
        <f t="shared" si="91"/>
        <v>-71</v>
      </c>
      <c r="BI38" s="3"/>
      <c r="BJ38" s="31">
        <f t="shared" si="92"/>
        <v>46375</v>
      </c>
      <c r="BK38" s="31">
        <f t="shared" si="93"/>
        <v>46375</v>
      </c>
      <c r="BL38" s="32">
        <v>0</v>
      </c>
      <c r="BM38" s="15">
        <f t="shared" si="94"/>
        <v>46304</v>
      </c>
      <c r="BN38" s="15"/>
      <c r="BO38" s="34">
        <f t="shared" si="95"/>
        <v>-71</v>
      </c>
      <c r="BP38" s="3"/>
      <c r="BQ38" s="31">
        <f t="shared" si="96"/>
        <v>46375</v>
      </c>
      <c r="BR38" s="31">
        <f t="shared" si="97"/>
        <v>46382</v>
      </c>
      <c r="BS38" s="37">
        <v>7</v>
      </c>
      <c r="BT38" s="15">
        <f t="shared" si="98"/>
        <v>46311</v>
      </c>
      <c r="BU38" s="15"/>
      <c r="BV38" s="7">
        <f t="shared" si="99"/>
        <v>-71</v>
      </c>
      <c r="BW38" s="11" t="s">
        <v>2516</v>
      </c>
      <c r="BX38" s="130">
        <v>46382</v>
      </c>
      <c r="BY38" s="7">
        <f t="shared" si="100"/>
        <v>-71</v>
      </c>
      <c r="BZ38" s="2"/>
    </row>
    <row r="39" spans="1:79" x14ac:dyDescent="0.25">
      <c r="A39" s="40" t="s">
        <v>640</v>
      </c>
      <c r="B39" s="41" t="s">
        <v>743</v>
      </c>
      <c r="C39" s="42" t="s">
        <v>750</v>
      </c>
      <c r="D39" s="7"/>
      <c r="E39" s="30">
        <f t="shared" si="76"/>
        <v>46117</v>
      </c>
      <c r="F39" s="6">
        <v>46073</v>
      </c>
      <c r="G39" s="6"/>
      <c r="H39" s="34">
        <f t="shared" si="77"/>
        <v>-44</v>
      </c>
      <c r="I39" s="3"/>
      <c r="J39" s="30">
        <f t="shared" si="78"/>
        <v>46118</v>
      </c>
      <c r="K39" s="30">
        <f t="shared" si="79"/>
        <v>46125</v>
      </c>
      <c r="L39" s="37">
        <v>7</v>
      </c>
      <c r="M39" s="6">
        <f t="shared" si="80"/>
        <v>46080</v>
      </c>
      <c r="N39" s="6"/>
      <c r="O39" s="29">
        <f t="shared" si="81"/>
        <v>-45</v>
      </c>
      <c r="P39" s="7"/>
      <c r="Q39" s="3"/>
      <c r="R39" s="30">
        <f t="shared" si="73"/>
        <v>46126</v>
      </c>
      <c r="S39" s="30">
        <f t="shared" si="82"/>
        <v>46156</v>
      </c>
      <c r="T39" s="37">
        <v>30</v>
      </c>
      <c r="U39" s="6">
        <f t="shared" si="83"/>
        <v>46110</v>
      </c>
      <c r="V39" s="6"/>
      <c r="W39" s="29">
        <f t="shared" si="84"/>
        <v>-46</v>
      </c>
      <c r="X39" s="3"/>
      <c r="Y39" s="31"/>
      <c r="Z39" s="7"/>
      <c r="AA39" s="6"/>
      <c r="AB39" s="25"/>
      <c r="AC39" s="31">
        <f t="shared" si="101"/>
        <v>46157</v>
      </c>
      <c r="AD39" s="31">
        <f t="shared" si="102"/>
        <v>46202</v>
      </c>
      <c r="AE39" s="37">
        <v>45</v>
      </c>
      <c r="AF39" s="15">
        <f t="shared" si="85"/>
        <v>46155</v>
      </c>
      <c r="AG39" s="15"/>
      <c r="AH39" s="34">
        <f t="shared" si="86"/>
        <v>-47</v>
      </c>
      <c r="AI39" s="3"/>
      <c r="AJ39" s="31">
        <f t="shared" si="103"/>
        <v>46203</v>
      </c>
      <c r="AK39" s="31">
        <f t="shared" si="74"/>
        <v>46223</v>
      </c>
      <c r="AL39" s="37">
        <v>20</v>
      </c>
      <c r="AM39" s="15">
        <f t="shared" si="75"/>
        <v>46175</v>
      </c>
      <c r="AN39" s="15"/>
      <c r="AO39" s="34">
        <f t="shared" si="87"/>
        <v>-48</v>
      </c>
      <c r="AP39" s="7"/>
      <c r="AQ39" s="7"/>
      <c r="AR39" s="7"/>
      <c r="AS39" s="7"/>
      <c r="AT39" s="7"/>
      <c r="AU39" s="3"/>
      <c r="AV39" s="31">
        <f t="shared" si="104"/>
        <v>46224</v>
      </c>
      <c r="AW39" s="31">
        <f t="shared" si="72"/>
        <v>46374</v>
      </c>
      <c r="AX39" s="124">
        <v>150</v>
      </c>
      <c r="AY39" s="15">
        <f t="shared" si="88"/>
        <v>46325</v>
      </c>
      <c r="AZ39" s="15"/>
      <c r="BA39" s="7">
        <f t="shared" si="89"/>
        <v>-49</v>
      </c>
      <c r="BB39" s="3"/>
      <c r="BC39" s="31">
        <f t="shared" si="105"/>
        <v>46375</v>
      </c>
      <c r="BD39" s="31">
        <f t="shared" si="106"/>
        <v>46375</v>
      </c>
      <c r="BE39" s="32">
        <v>0</v>
      </c>
      <c r="BF39" s="15">
        <f t="shared" si="90"/>
        <v>46325</v>
      </c>
      <c r="BG39" s="15"/>
      <c r="BH39" s="34">
        <f t="shared" si="91"/>
        <v>-50</v>
      </c>
      <c r="BI39" s="3"/>
      <c r="BJ39" s="31">
        <f t="shared" si="92"/>
        <v>46375</v>
      </c>
      <c r="BK39" s="31">
        <f t="shared" si="93"/>
        <v>46375</v>
      </c>
      <c r="BL39" s="32">
        <v>0</v>
      </c>
      <c r="BM39" s="15">
        <f t="shared" si="94"/>
        <v>46325</v>
      </c>
      <c r="BN39" s="15"/>
      <c r="BO39" s="34">
        <f t="shared" si="95"/>
        <v>-50</v>
      </c>
      <c r="BP39" s="3"/>
      <c r="BQ39" s="31">
        <f t="shared" si="96"/>
        <v>46375</v>
      </c>
      <c r="BR39" s="31">
        <f t="shared" si="97"/>
        <v>46382</v>
      </c>
      <c r="BS39" s="37">
        <v>7</v>
      </c>
      <c r="BT39" s="15">
        <f t="shared" si="98"/>
        <v>46332</v>
      </c>
      <c r="BU39" s="15"/>
      <c r="BV39" s="7">
        <f t="shared" si="99"/>
        <v>-50</v>
      </c>
      <c r="BW39" s="11" t="s">
        <v>2516</v>
      </c>
      <c r="BX39" s="130">
        <v>46382</v>
      </c>
      <c r="BY39" s="7">
        <f t="shared" si="100"/>
        <v>-50</v>
      </c>
      <c r="BZ39" s="2"/>
    </row>
    <row r="40" spans="1:79" x14ac:dyDescent="0.25">
      <c r="A40" s="40" t="s">
        <v>640</v>
      </c>
      <c r="B40" s="41" t="s">
        <v>743</v>
      </c>
      <c r="C40" s="42" t="s">
        <v>751</v>
      </c>
      <c r="D40" s="7"/>
      <c r="E40" s="30">
        <f t="shared" si="76"/>
        <v>46117</v>
      </c>
      <c r="F40" s="6">
        <v>46076</v>
      </c>
      <c r="G40" s="6"/>
      <c r="H40" s="34">
        <f t="shared" si="77"/>
        <v>-41</v>
      </c>
      <c r="I40" s="3"/>
      <c r="J40" s="30">
        <f t="shared" si="78"/>
        <v>46118</v>
      </c>
      <c r="K40" s="30">
        <f t="shared" si="79"/>
        <v>46125</v>
      </c>
      <c r="L40" s="37">
        <v>7</v>
      </c>
      <c r="M40" s="6">
        <f t="shared" si="80"/>
        <v>46083</v>
      </c>
      <c r="N40" s="6"/>
      <c r="O40" s="29">
        <f t="shared" si="81"/>
        <v>-42</v>
      </c>
      <c r="P40" s="7"/>
      <c r="Q40" s="3"/>
      <c r="R40" s="30">
        <f t="shared" si="73"/>
        <v>46126</v>
      </c>
      <c r="S40" s="30">
        <f t="shared" si="82"/>
        <v>46156</v>
      </c>
      <c r="T40" s="37">
        <v>30</v>
      </c>
      <c r="U40" s="6">
        <f t="shared" si="83"/>
        <v>46113</v>
      </c>
      <c r="V40" s="6"/>
      <c r="W40" s="29">
        <f t="shared" si="84"/>
        <v>-43</v>
      </c>
      <c r="X40" s="3"/>
      <c r="Y40" s="31"/>
      <c r="Z40" s="7"/>
      <c r="AA40" s="6"/>
      <c r="AB40" s="25"/>
      <c r="AC40" s="31">
        <f t="shared" si="101"/>
        <v>46157</v>
      </c>
      <c r="AD40" s="31">
        <f t="shared" si="102"/>
        <v>46202</v>
      </c>
      <c r="AE40" s="37">
        <v>45</v>
      </c>
      <c r="AF40" s="15">
        <f t="shared" si="85"/>
        <v>46158</v>
      </c>
      <c r="AG40" s="15"/>
      <c r="AH40" s="34">
        <f t="shared" si="86"/>
        <v>-44</v>
      </c>
      <c r="AI40" s="3"/>
      <c r="AJ40" s="31">
        <f t="shared" si="103"/>
        <v>46203</v>
      </c>
      <c r="AK40" s="31">
        <f t="shared" si="74"/>
        <v>46223</v>
      </c>
      <c r="AL40" s="37">
        <v>20</v>
      </c>
      <c r="AM40" s="15">
        <f t="shared" si="75"/>
        <v>46178</v>
      </c>
      <c r="AN40" s="15"/>
      <c r="AO40" s="34">
        <f t="shared" si="87"/>
        <v>-45</v>
      </c>
      <c r="AP40" s="7"/>
      <c r="AQ40" s="7"/>
      <c r="AR40" s="7"/>
      <c r="AS40" s="7"/>
      <c r="AT40" s="7"/>
      <c r="AU40" s="3"/>
      <c r="AV40" s="31">
        <f t="shared" si="104"/>
        <v>46224</v>
      </c>
      <c r="AW40" s="31">
        <f t="shared" si="72"/>
        <v>46374</v>
      </c>
      <c r="AX40" s="124">
        <v>150</v>
      </c>
      <c r="AY40" s="15">
        <f t="shared" si="88"/>
        <v>46328</v>
      </c>
      <c r="AZ40" s="15"/>
      <c r="BA40" s="7">
        <f t="shared" si="89"/>
        <v>-46</v>
      </c>
      <c r="BB40" s="3"/>
      <c r="BC40" s="31">
        <f t="shared" si="105"/>
        <v>46375</v>
      </c>
      <c r="BD40" s="31">
        <f t="shared" si="106"/>
        <v>46375</v>
      </c>
      <c r="BE40" s="32">
        <v>0</v>
      </c>
      <c r="BF40" s="15">
        <f t="shared" si="90"/>
        <v>46328</v>
      </c>
      <c r="BG40" s="15"/>
      <c r="BH40" s="34">
        <f t="shared" si="91"/>
        <v>-47</v>
      </c>
      <c r="BI40" s="3"/>
      <c r="BJ40" s="31">
        <f t="shared" si="92"/>
        <v>46375</v>
      </c>
      <c r="BK40" s="31">
        <f t="shared" si="93"/>
        <v>46375</v>
      </c>
      <c r="BL40" s="32">
        <v>0</v>
      </c>
      <c r="BM40" s="15">
        <f t="shared" si="94"/>
        <v>46328</v>
      </c>
      <c r="BN40" s="15"/>
      <c r="BO40" s="34">
        <f t="shared" si="95"/>
        <v>-47</v>
      </c>
      <c r="BP40" s="3"/>
      <c r="BQ40" s="31">
        <f t="shared" si="96"/>
        <v>46375</v>
      </c>
      <c r="BR40" s="31">
        <f t="shared" si="97"/>
        <v>46382</v>
      </c>
      <c r="BS40" s="37">
        <v>7</v>
      </c>
      <c r="BT40" s="15">
        <f t="shared" si="98"/>
        <v>46335</v>
      </c>
      <c r="BU40" s="15"/>
      <c r="BV40" s="7">
        <f t="shared" si="99"/>
        <v>-47</v>
      </c>
      <c r="BW40" s="11" t="s">
        <v>2516</v>
      </c>
      <c r="BX40" s="130">
        <v>46382</v>
      </c>
      <c r="BY40" s="7">
        <f t="shared" si="100"/>
        <v>-47</v>
      </c>
      <c r="BZ40" s="2"/>
    </row>
    <row r="41" spans="1:79" x14ac:dyDescent="0.25">
      <c r="A41" s="40" t="s">
        <v>640</v>
      </c>
      <c r="B41" s="41" t="s">
        <v>743</v>
      </c>
      <c r="C41" s="42" t="s">
        <v>752</v>
      </c>
      <c r="D41" s="7"/>
      <c r="E41" s="30">
        <f t="shared" si="76"/>
        <v>46147</v>
      </c>
      <c r="F41" s="6">
        <v>46113</v>
      </c>
      <c r="G41" s="6"/>
      <c r="H41" s="34">
        <f t="shared" si="77"/>
        <v>-34</v>
      </c>
      <c r="I41" s="3"/>
      <c r="J41" s="30">
        <f t="shared" si="78"/>
        <v>46148</v>
      </c>
      <c r="K41" s="30">
        <f t="shared" si="79"/>
        <v>46155</v>
      </c>
      <c r="L41" s="37">
        <v>7</v>
      </c>
      <c r="M41" s="6">
        <f t="shared" si="80"/>
        <v>46120</v>
      </c>
      <c r="N41" s="6"/>
      <c r="O41" s="29">
        <f t="shared" si="81"/>
        <v>-35</v>
      </c>
      <c r="P41" s="7"/>
      <c r="Q41" s="3"/>
      <c r="R41" s="30">
        <f t="shared" si="73"/>
        <v>46156</v>
      </c>
      <c r="S41" s="30">
        <f t="shared" si="82"/>
        <v>46186</v>
      </c>
      <c r="T41" s="37">
        <v>30</v>
      </c>
      <c r="U41" s="6">
        <f t="shared" si="83"/>
        <v>46150</v>
      </c>
      <c r="V41" s="6"/>
      <c r="W41" s="29">
        <f t="shared" si="84"/>
        <v>-36</v>
      </c>
      <c r="X41" s="3"/>
      <c r="Y41" s="31"/>
      <c r="Z41" s="7"/>
      <c r="AA41" s="6"/>
      <c r="AB41" s="25"/>
      <c r="AC41" s="31">
        <f t="shared" si="101"/>
        <v>46187</v>
      </c>
      <c r="AD41" s="31">
        <f t="shared" si="102"/>
        <v>46232</v>
      </c>
      <c r="AE41" s="37">
        <v>45</v>
      </c>
      <c r="AF41" s="15">
        <f t="shared" si="85"/>
        <v>46195</v>
      </c>
      <c r="AG41" s="15"/>
      <c r="AH41" s="34">
        <f t="shared" si="86"/>
        <v>-37</v>
      </c>
      <c r="AI41" s="3"/>
      <c r="AJ41" s="31">
        <f t="shared" si="103"/>
        <v>46233</v>
      </c>
      <c r="AK41" s="31">
        <f t="shared" si="74"/>
        <v>46253</v>
      </c>
      <c r="AL41" s="37">
        <v>20</v>
      </c>
      <c r="AM41" s="15">
        <f t="shared" si="75"/>
        <v>46215</v>
      </c>
      <c r="AN41" s="15"/>
      <c r="AO41" s="34">
        <f t="shared" si="87"/>
        <v>-38</v>
      </c>
      <c r="AP41" s="7"/>
      <c r="AQ41" s="7"/>
      <c r="AR41" s="7"/>
      <c r="AS41" s="7"/>
      <c r="AT41" s="7"/>
      <c r="AU41" s="3"/>
      <c r="AV41" s="31">
        <f t="shared" si="104"/>
        <v>46254</v>
      </c>
      <c r="AW41" s="31">
        <f t="shared" si="72"/>
        <v>46374</v>
      </c>
      <c r="AX41" s="124">
        <v>120</v>
      </c>
      <c r="AY41" s="15">
        <f t="shared" si="88"/>
        <v>46335</v>
      </c>
      <c r="AZ41" s="15"/>
      <c r="BA41" s="7">
        <f t="shared" si="89"/>
        <v>-39</v>
      </c>
      <c r="BB41" s="3"/>
      <c r="BC41" s="31">
        <f t="shared" si="105"/>
        <v>46375</v>
      </c>
      <c r="BD41" s="31">
        <f t="shared" si="106"/>
        <v>46375</v>
      </c>
      <c r="BE41" s="32">
        <v>0</v>
      </c>
      <c r="BF41" s="15">
        <f t="shared" si="90"/>
        <v>46335</v>
      </c>
      <c r="BG41" s="15"/>
      <c r="BH41" s="34">
        <f t="shared" si="91"/>
        <v>-40</v>
      </c>
      <c r="BI41" s="3"/>
      <c r="BJ41" s="31">
        <f t="shared" si="92"/>
        <v>46375</v>
      </c>
      <c r="BK41" s="31">
        <f t="shared" si="93"/>
        <v>46375</v>
      </c>
      <c r="BL41" s="32">
        <v>0</v>
      </c>
      <c r="BM41" s="15">
        <f t="shared" si="94"/>
        <v>46335</v>
      </c>
      <c r="BN41" s="15"/>
      <c r="BO41" s="34">
        <f t="shared" si="95"/>
        <v>-40</v>
      </c>
      <c r="BP41" s="3"/>
      <c r="BQ41" s="31">
        <f t="shared" si="96"/>
        <v>46375</v>
      </c>
      <c r="BR41" s="31">
        <f t="shared" si="97"/>
        <v>46382</v>
      </c>
      <c r="BS41" s="37">
        <v>7</v>
      </c>
      <c r="BT41" s="15">
        <f t="shared" si="98"/>
        <v>46342</v>
      </c>
      <c r="BU41" s="15"/>
      <c r="BV41" s="7">
        <f t="shared" si="99"/>
        <v>-40</v>
      </c>
      <c r="BW41" s="11" t="s">
        <v>2516</v>
      </c>
      <c r="BX41" s="130">
        <v>46382</v>
      </c>
      <c r="BY41" s="7">
        <f t="shared" si="100"/>
        <v>-40</v>
      </c>
      <c r="BZ41" s="2"/>
    </row>
    <row r="42" spans="1:79" x14ac:dyDescent="0.25">
      <c r="A42" s="40" t="s">
        <v>640</v>
      </c>
      <c r="B42" s="41" t="s">
        <v>743</v>
      </c>
      <c r="C42" s="42" t="s">
        <v>753</v>
      </c>
      <c r="D42" s="7"/>
      <c r="E42" s="30">
        <f t="shared" si="76"/>
        <v>46117</v>
      </c>
      <c r="F42" s="6">
        <v>46078</v>
      </c>
      <c r="G42" s="6"/>
      <c r="H42" s="34">
        <f t="shared" si="77"/>
        <v>-39</v>
      </c>
      <c r="I42" s="3"/>
      <c r="J42" s="30">
        <f t="shared" si="78"/>
        <v>46118</v>
      </c>
      <c r="K42" s="30">
        <f t="shared" si="79"/>
        <v>46125</v>
      </c>
      <c r="L42" s="37">
        <v>7</v>
      </c>
      <c r="M42" s="6">
        <f t="shared" si="80"/>
        <v>46085</v>
      </c>
      <c r="N42" s="6"/>
      <c r="O42" s="29">
        <f t="shared" si="81"/>
        <v>-40</v>
      </c>
      <c r="P42" s="7"/>
      <c r="Q42" s="3"/>
      <c r="R42" s="30">
        <f t="shared" si="73"/>
        <v>46126</v>
      </c>
      <c r="S42" s="30">
        <f t="shared" si="82"/>
        <v>46156</v>
      </c>
      <c r="T42" s="37">
        <v>30</v>
      </c>
      <c r="U42" s="6">
        <f t="shared" si="83"/>
        <v>46115</v>
      </c>
      <c r="V42" s="6"/>
      <c r="W42" s="29">
        <f t="shared" si="84"/>
        <v>-41</v>
      </c>
      <c r="X42" s="3"/>
      <c r="Y42" s="31"/>
      <c r="Z42" s="7"/>
      <c r="AA42" s="6"/>
      <c r="AB42" s="25"/>
      <c r="AC42" s="31">
        <f t="shared" si="101"/>
        <v>46157</v>
      </c>
      <c r="AD42" s="31">
        <f t="shared" si="102"/>
        <v>46202</v>
      </c>
      <c r="AE42" s="37">
        <v>45</v>
      </c>
      <c r="AF42" s="15">
        <f t="shared" si="85"/>
        <v>46160</v>
      </c>
      <c r="AG42" s="15"/>
      <c r="AH42" s="34">
        <f t="shared" si="86"/>
        <v>-42</v>
      </c>
      <c r="AI42" s="3"/>
      <c r="AJ42" s="31">
        <f t="shared" si="103"/>
        <v>46203</v>
      </c>
      <c r="AK42" s="31">
        <f t="shared" si="74"/>
        <v>46223</v>
      </c>
      <c r="AL42" s="37">
        <v>20</v>
      </c>
      <c r="AM42" s="15">
        <f t="shared" si="75"/>
        <v>46180</v>
      </c>
      <c r="AN42" s="15"/>
      <c r="AO42" s="34">
        <f t="shared" si="87"/>
        <v>-43</v>
      </c>
      <c r="AP42" s="7"/>
      <c r="AQ42" s="7"/>
      <c r="AR42" s="7"/>
      <c r="AS42" s="7"/>
      <c r="AT42" s="7"/>
      <c r="AU42" s="3"/>
      <c r="AV42" s="31">
        <f t="shared" si="104"/>
        <v>46224</v>
      </c>
      <c r="AW42" s="31">
        <f t="shared" si="72"/>
        <v>46374</v>
      </c>
      <c r="AX42" s="124">
        <v>150</v>
      </c>
      <c r="AY42" s="15">
        <f t="shared" si="88"/>
        <v>46330</v>
      </c>
      <c r="AZ42" s="15"/>
      <c r="BA42" s="7">
        <f t="shared" si="89"/>
        <v>-44</v>
      </c>
      <c r="BB42" s="3"/>
      <c r="BC42" s="31">
        <f t="shared" si="105"/>
        <v>46375</v>
      </c>
      <c r="BD42" s="31">
        <f t="shared" si="106"/>
        <v>46375</v>
      </c>
      <c r="BE42" s="32">
        <v>0</v>
      </c>
      <c r="BF42" s="15">
        <f t="shared" si="90"/>
        <v>46330</v>
      </c>
      <c r="BG42" s="15"/>
      <c r="BH42" s="34">
        <f t="shared" si="91"/>
        <v>-45</v>
      </c>
      <c r="BI42" s="3"/>
      <c r="BJ42" s="31">
        <f t="shared" si="92"/>
        <v>46375</v>
      </c>
      <c r="BK42" s="31">
        <f t="shared" si="93"/>
        <v>46375</v>
      </c>
      <c r="BL42" s="32">
        <v>0</v>
      </c>
      <c r="BM42" s="15">
        <f t="shared" si="94"/>
        <v>46330</v>
      </c>
      <c r="BN42" s="15"/>
      <c r="BO42" s="34">
        <f t="shared" si="95"/>
        <v>-45</v>
      </c>
      <c r="BP42" s="3"/>
      <c r="BQ42" s="31">
        <f t="shared" si="96"/>
        <v>46375</v>
      </c>
      <c r="BR42" s="31">
        <f t="shared" si="97"/>
        <v>46382</v>
      </c>
      <c r="BS42" s="37">
        <v>7</v>
      </c>
      <c r="BT42" s="15">
        <f t="shared" si="98"/>
        <v>46337</v>
      </c>
      <c r="BU42" s="15"/>
      <c r="BV42" s="7">
        <f t="shared" si="99"/>
        <v>-45</v>
      </c>
      <c r="BW42" s="11" t="s">
        <v>2516</v>
      </c>
      <c r="BX42" s="130">
        <v>46382</v>
      </c>
      <c r="BY42" s="7">
        <f t="shared" si="100"/>
        <v>-45</v>
      </c>
      <c r="BZ42" s="2"/>
    </row>
    <row r="43" spans="1:79" x14ac:dyDescent="0.25">
      <c r="A43" s="40" t="s">
        <v>640</v>
      </c>
      <c r="B43" s="41" t="s">
        <v>743</v>
      </c>
      <c r="C43" s="42" t="s">
        <v>754</v>
      </c>
      <c r="D43" s="7"/>
      <c r="E43" s="30">
        <f t="shared" si="76"/>
        <v>46087</v>
      </c>
      <c r="F43" s="6">
        <v>46080</v>
      </c>
      <c r="G43" s="6"/>
      <c r="H43" s="34">
        <f t="shared" si="77"/>
        <v>-7</v>
      </c>
      <c r="I43" s="3"/>
      <c r="J43" s="30">
        <f t="shared" si="78"/>
        <v>46088</v>
      </c>
      <c r="K43" s="30">
        <f t="shared" si="79"/>
        <v>46095</v>
      </c>
      <c r="L43" s="37">
        <v>7</v>
      </c>
      <c r="M43" s="6">
        <f t="shared" si="80"/>
        <v>46087</v>
      </c>
      <c r="N43" s="6"/>
      <c r="O43" s="29">
        <f t="shared" si="81"/>
        <v>-8</v>
      </c>
      <c r="P43" s="7"/>
      <c r="Q43" s="3"/>
      <c r="R43" s="30">
        <f t="shared" si="73"/>
        <v>46096</v>
      </c>
      <c r="S43" s="30">
        <f t="shared" si="82"/>
        <v>46126</v>
      </c>
      <c r="T43" s="37">
        <v>30</v>
      </c>
      <c r="U43" s="6">
        <f t="shared" si="83"/>
        <v>46117</v>
      </c>
      <c r="V43" s="6"/>
      <c r="W43" s="29">
        <f t="shared" si="84"/>
        <v>-9</v>
      </c>
      <c r="X43" s="3"/>
      <c r="Y43" s="31"/>
      <c r="Z43" s="7"/>
      <c r="AA43" s="6"/>
      <c r="AB43" s="25"/>
      <c r="AC43" s="31">
        <f t="shared" si="101"/>
        <v>46127</v>
      </c>
      <c r="AD43" s="31">
        <f t="shared" si="102"/>
        <v>46172</v>
      </c>
      <c r="AE43" s="37">
        <v>45</v>
      </c>
      <c r="AF43" s="15">
        <f t="shared" si="85"/>
        <v>46162</v>
      </c>
      <c r="AG43" s="15"/>
      <c r="AH43" s="34">
        <f t="shared" si="86"/>
        <v>-10</v>
      </c>
      <c r="AI43" s="3"/>
      <c r="AJ43" s="31">
        <f t="shared" si="103"/>
        <v>46173</v>
      </c>
      <c r="AK43" s="31">
        <f t="shared" si="74"/>
        <v>46193</v>
      </c>
      <c r="AL43" s="37">
        <v>20</v>
      </c>
      <c r="AM43" s="15">
        <f t="shared" si="75"/>
        <v>46182</v>
      </c>
      <c r="AN43" s="15"/>
      <c r="AO43" s="34">
        <f t="shared" si="87"/>
        <v>-11</v>
      </c>
      <c r="AP43" s="7"/>
      <c r="AQ43" s="7"/>
      <c r="AR43" s="7"/>
      <c r="AS43" s="7"/>
      <c r="AT43" s="7"/>
      <c r="AU43" s="3"/>
      <c r="AV43" s="31">
        <f t="shared" si="104"/>
        <v>46194</v>
      </c>
      <c r="AW43" s="31">
        <f t="shared" si="72"/>
        <v>46374</v>
      </c>
      <c r="AX43" s="124">
        <v>180</v>
      </c>
      <c r="AY43" s="15">
        <f t="shared" si="88"/>
        <v>46362</v>
      </c>
      <c r="AZ43" s="15"/>
      <c r="BA43" s="7">
        <f t="shared" si="89"/>
        <v>-12</v>
      </c>
      <c r="BB43" s="3"/>
      <c r="BC43" s="31">
        <f t="shared" si="105"/>
        <v>46375</v>
      </c>
      <c r="BD43" s="31">
        <f t="shared" si="106"/>
        <v>46375</v>
      </c>
      <c r="BE43" s="32">
        <v>0</v>
      </c>
      <c r="BF43" s="15">
        <f t="shared" si="90"/>
        <v>46362</v>
      </c>
      <c r="BG43" s="15"/>
      <c r="BH43" s="34">
        <f t="shared" si="91"/>
        <v>-13</v>
      </c>
      <c r="BI43" s="3"/>
      <c r="BJ43" s="31">
        <f t="shared" si="92"/>
        <v>46375</v>
      </c>
      <c r="BK43" s="31">
        <f t="shared" si="93"/>
        <v>46375</v>
      </c>
      <c r="BL43" s="32">
        <v>0</v>
      </c>
      <c r="BM43" s="15">
        <f t="shared" si="94"/>
        <v>46362</v>
      </c>
      <c r="BN43" s="15"/>
      <c r="BO43" s="34">
        <f t="shared" si="95"/>
        <v>-13</v>
      </c>
      <c r="BP43" s="3"/>
      <c r="BQ43" s="31">
        <f t="shared" si="96"/>
        <v>46375</v>
      </c>
      <c r="BR43" s="31">
        <f t="shared" si="97"/>
        <v>46382</v>
      </c>
      <c r="BS43" s="37">
        <v>7</v>
      </c>
      <c r="BT43" s="15">
        <f t="shared" si="98"/>
        <v>46369</v>
      </c>
      <c r="BU43" s="15"/>
      <c r="BV43" s="7">
        <f t="shared" si="99"/>
        <v>-13</v>
      </c>
      <c r="BW43" s="11" t="s">
        <v>2516</v>
      </c>
      <c r="BX43" s="130">
        <v>46382</v>
      </c>
      <c r="BY43" s="7">
        <f t="shared" si="100"/>
        <v>-13</v>
      </c>
      <c r="BZ43" s="2"/>
    </row>
    <row r="44" spans="1:79" x14ac:dyDescent="0.25">
      <c r="A44" s="40" t="s">
        <v>640</v>
      </c>
      <c r="B44" s="41" t="s">
        <v>743</v>
      </c>
      <c r="C44" s="42" t="s">
        <v>755</v>
      </c>
      <c r="D44" s="7"/>
      <c r="E44" s="30">
        <f t="shared" si="76"/>
        <v>46117</v>
      </c>
      <c r="F44" s="6">
        <v>46113</v>
      </c>
      <c r="G44" s="6"/>
      <c r="H44" s="34">
        <f t="shared" si="77"/>
        <v>-4</v>
      </c>
      <c r="I44" s="3"/>
      <c r="J44" s="30">
        <f t="shared" si="78"/>
        <v>46118</v>
      </c>
      <c r="K44" s="30">
        <f t="shared" si="79"/>
        <v>46125</v>
      </c>
      <c r="L44" s="37">
        <v>7</v>
      </c>
      <c r="M44" s="6">
        <f t="shared" si="80"/>
        <v>46120</v>
      </c>
      <c r="N44" s="6"/>
      <c r="O44" s="29">
        <f t="shared" si="81"/>
        <v>-5</v>
      </c>
      <c r="P44" s="7"/>
      <c r="Q44" s="3"/>
      <c r="R44" s="30">
        <f t="shared" si="73"/>
        <v>46126</v>
      </c>
      <c r="S44" s="30">
        <f t="shared" si="82"/>
        <v>46156</v>
      </c>
      <c r="T44" s="37">
        <v>30</v>
      </c>
      <c r="U44" s="6">
        <f t="shared" si="83"/>
        <v>46150</v>
      </c>
      <c r="V44" s="6"/>
      <c r="W44" s="29">
        <f t="shared" si="84"/>
        <v>-6</v>
      </c>
      <c r="X44" s="3"/>
      <c r="Y44" s="31"/>
      <c r="Z44" s="7"/>
      <c r="AA44" s="6"/>
      <c r="AB44" s="25"/>
      <c r="AC44" s="31">
        <f t="shared" si="101"/>
        <v>46157</v>
      </c>
      <c r="AD44" s="31">
        <f t="shared" si="102"/>
        <v>46202</v>
      </c>
      <c r="AE44" s="37">
        <v>45</v>
      </c>
      <c r="AF44" s="15">
        <f t="shared" si="85"/>
        <v>46195</v>
      </c>
      <c r="AG44" s="15"/>
      <c r="AH44" s="34">
        <f t="shared" si="86"/>
        <v>-7</v>
      </c>
      <c r="AI44" s="3"/>
      <c r="AJ44" s="31">
        <f t="shared" si="103"/>
        <v>46203</v>
      </c>
      <c r="AK44" s="31">
        <f t="shared" si="74"/>
        <v>46223</v>
      </c>
      <c r="AL44" s="37">
        <v>20</v>
      </c>
      <c r="AM44" s="15">
        <f t="shared" si="75"/>
        <v>46215</v>
      </c>
      <c r="AN44" s="15"/>
      <c r="AO44" s="34">
        <f t="shared" si="87"/>
        <v>-8</v>
      </c>
      <c r="AP44" s="7"/>
      <c r="AQ44" s="7"/>
      <c r="AR44" s="7"/>
      <c r="AS44" s="7"/>
      <c r="AT44" s="7"/>
      <c r="AU44" s="3"/>
      <c r="AV44" s="31">
        <f t="shared" si="104"/>
        <v>46224</v>
      </c>
      <c r="AW44" s="31">
        <f t="shared" si="72"/>
        <v>46374</v>
      </c>
      <c r="AX44" s="124">
        <v>150</v>
      </c>
      <c r="AY44" s="15">
        <f t="shared" si="88"/>
        <v>46365</v>
      </c>
      <c r="AZ44" s="15"/>
      <c r="BA44" s="7">
        <f t="shared" si="89"/>
        <v>-9</v>
      </c>
      <c r="BB44" s="3"/>
      <c r="BC44" s="31">
        <f t="shared" si="105"/>
        <v>46375</v>
      </c>
      <c r="BD44" s="31">
        <f t="shared" si="106"/>
        <v>46375</v>
      </c>
      <c r="BE44" s="32">
        <v>0</v>
      </c>
      <c r="BF44" s="15">
        <f t="shared" si="90"/>
        <v>46365</v>
      </c>
      <c r="BG44" s="15"/>
      <c r="BH44" s="34">
        <f t="shared" si="91"/>
        <v>-10</v>
      </c>
      <c r="BI44" s="3"/>
      <c r="BJ44" s="31">
        <f t="shared" si="92"/>
        <v>46375</v>
      </c>
      <c r="BK44" s="31">
        <f t="shared" si="93"/>
        <v>46375</v>
      </c>
      <c r="BL44" s="32">
        <v>0</v>
      </c>
      <c r="BM44" s="15">
        <f t="shared" si="94"/>
        <v>46365</v>
      </c>
      <c r="BN44" s="15"/>
      <c r="BO44" s="34">
        <f t="shared" si="95"/>
        <v>-10</v>
      </c>
      <c r="BP44" s="3"/>
      <c r="BQ44" s="31">
        <f t="shared" si="96"/>
        <v>46375</v>
      </c>
      <c r="BR44" s="31">
        <f t="shared" si="97"/>
        <v>46382</v>
      </c>
      <c r="BS44" s="37">
        <v>7</v>
      </c>
      <c r="BT44" s="15">
        <f t="shared" si="98"/>
        <v>46372</v>
      </c>
      <c r="BU44" s="15"/>
      <c r="BV44" s="7">
        <f t="shared" si="99"/>
        <v>-10</v>
      </c>
      <c r="BW44" s="11" t="s">
        <v>2516</v>
      </c>
      <c r="BX44" s="130">
        <v>46382</v>
      </c>
      <c r="BY44" s="7">
        <f t="shared" si="100"/>
        <v>-10</v>
      </c>
      <c r="BZ44" s="2"/>
    </row>
    <row r="45" spans="1:79" x14ac:dyDescent="0.25">
      <c r="A45" s="40" t="s">
        <v>640</v>
      </c>
      <c r="B45" s="41" t="s">
        <v>743</v>
      </c>
      <c r="C45" s="42" t="s">
        <v>756</v>
      </c>
      <c r="D45" s="7"/>
      <c r="E45" s="30">
        <f t="shared" si="76"/>
        <v>46117</v>
      </c>
      <c r="F45" s="6">
        <v>46084</v>
      </c>
      <c r="G45" s="6"/>
      <c r="H45" s="34">
        <f t="shared" si="77"/>
        <v>-33</v>
      </c>
      <c r="I45" s="3"/>
      <c r="J45" s="30">
        <f t="shared" si="78"/>
        <v>46118</v>
      </c>
      <c r="K45" s="30">
        <f t="shared" si="79"/>
        <v>46125</v>
      </c>
      <c r="L45" s="37">
        <v>7</v>
      </c>
      <c r="M45" s="6">
        <f t="shared" si="80"/>
        <v>46091</v>
      </c>
      <c r="N45" s="6"/>
      <c r="O45" s="29">
        <f t="shared" si="81"/>
        <v>-34</v>
      </c>
      <c r="P45" s="7"/>
      <c r="Q45" s="3"/>
      <c r="R45" s="30">
        <f t="shared" si="73"/>
        <v>46126</v>
      </c>
      <c r="S45" s="30">
        <f t="shared" si="82"/>
        <v>46156</v>
      </c>
      <c r="T45" s="37">
        <v>30</v>
      </c>
      <c r="U45" s="6">
        <f t="shared" si="83"/>
        <v>46121</v>
      </c>
      <c r="V45" s="6"/>
      <c r="W45" s="29">
        <f t="shared" si="84"/>
        <v>-35</v>
      </c>
      <c r="X45" s="3"/>
      <c r="Y45" s="31"/>
      <c r="Z45" s="7"/>
      <c r="AA45" s="6"/>
      <c r="AB45" s="25"/>
      <c r="AC45" s="31">
        <f t="shared" si="101"/>
        <v>46157</v>
      </c>
      <c r="AD45" s="31">
        <f t="shared" si="102"/>
        <v>46202</v>
      </c>
      <c r="AE45" s="37">
        <v>45</v>
      </c>
      <c r="AF45" s="15">
        <f t="shared" si="85"/>
        <v>46166</v>
      </c>
      <c r="AG45" s="15"/>
      <c r="AH45" s="34">
        <f t="shared" si="86"/>
        <v>-36</v>
      </c>
      <c r="AI45" s="3"/>
      <c r="AJ45" s="31">
        <f t="shared" si="103"/>
        <v>46203</v>
      </c>
      <c r="AK45" s="31">
        <f t="shared" si="74"/>
        <v>46223</v>
      </c>
      <c r="AL45" s="37">
        <v>20</v>
      </c>
      <c r="AM45" s="15">
        <f t="shared" si="75"/>
        <v>46186</v>
      </c>
      <c r="AN45" s="15"/>
      <c r="AO45" s="34">
        <f t="shared" si="87"/>
        <v>-37</v>
      </c>
      <c r="AP45" s="7"/>
      <c r="AQ45" s="7"/>
      <c r="AR45" s="7"/>
      <c r="AS45" s="7"/>
      <c r="AT45" s="7"/>
      <c r="AU45" s="3"/>
      <c r="AV45" s="31">
        <f t="shared" si="104"/>
        <v>46224</v>
      </c>
      <c r="AW45" s="31">
        <f t="shared" si="72"/>
        <v>46374</v>
      </c>
      <c r="AX45" s="124">
        <v>150</v>
      </c>
      <c r="AY45" s="15">
        <f t="shared" si="88"/>
        <v>46336</v>
      </c>
      <c r="AZ45" s="15"/>
      <c r="BA45" s="7">
        <f t="shared" si="89"/>
        <v>-38</v>
      </c>
      <c r="BB45" s="3"/>
      <c r="BC45" s="31">
        <f t="shared" si="105"/>
        <v>46375</v>
      </c>
      <c r="BD45" s="31">
        <f t="shared" si="106"/>
        <v>46375</v>
      </c>
      <c r="BE45" s="32">
        <v>0</v>
      </c>
      <c r="BF45" s="15">
        <f t="shared" si="90"/>
        <v>46336</v>
      </c>
      <c r="BG45" s="15"/>
      <c r="BH45" s="34">
        <f t="shared" si="91"/>
        <v>-39</v>
      </c>
      <c r="BI45" s="3"/>
      <c r="BJ45" s="31">
        <f t="shared" si="92"/>
        <v>46375</v>
      </c>
      <c r="BK45" s="31">
        <f t="shared" si="93"/>
        <v>46375</v>
      </c>
      <c r="BL45" s="32">
        <v>0</v>
      </c>
      <c r="BM45" s="15">
        <f t="shared" si="94"/>
        <v>46336</v>
      </c>
      <c r="BN45" s="15"/>
      <c r="BO45" s="34">
        <f t="shared" si="95"/>
        <v>-39</v>
      </c>
      <c r="BP45" s="3"/>
      <c r="BQ45" s="31">
        <f t="shared" si="96"/>
        <v>46375</v>
      </c>
      <c r="BR45" s="31">
        <f t="shared" si="97"/>
        <v>46382</v>
      </c>
      <c r="BS45" s="37">
        <v>7</v>
      </c>
      <c r="BT45" s="15">
        <f t="shared" si="98"/>
        <v>46343</v>
      </c>
      <c r="BU45" s="15"/>
      <c r="BV45" s="7">
        <f t="shared" si="99"/>
        <v>-39</v>
      </c>
      <c r="BW45" s="11" t="s">
        <v>2516</v>
      </c>
      <c r="BX45" s="130">
        <v>46382</v>
      </c>
      <c r="BY45" s="7">
        <f t="shared" si="100"/>
        <v>-39</v>
      </c>
      <c r="BZ45" s="2"/>
    </row>
    <row r="46" spans="1:79" ht="22.5" x14ac:dyDescent="0.25">
      <c r="A46" s="40" t="s">
        <v>640</v>
      </c>
      <c r="B46" s="41" t="s">
        <v>743</v>
      </c>
      <c r="C46" s="42" t="s">
        <v>757</v>
      </c>
      <c r="D46" s="7"/>
      <c r="E46" s="30">
        <f t="shared" si="76"/>
        <v>46147</v>
      </c>
      <c r="F46" s="6">
        <v>46118</v>
      </c>
      <c r="G46" s="6"/>
      <c r="H46" s="34">
        <f t="shared" si="77"/>
        <v>-29</v>
      </c>
      <c r="I46" s="3"/>
      <c r="J46" s="30">
        <f t="shared" si="78"/>
        <v>46148</v>
      </c>
      <c r="K46" s="30">
        <f t="shared" si="79"/>
        <v>46155</v>
      </c>
      <c r="L46" s="37">
        <v>7</v>
      </c>
      <c r="M46" s="6">
        <f t="shared" si="80"/>
        <v>46125</v>
      </c>
      <c r="N46" s="6"/>
      <c r="O46" s="29">
        <f t="shared" si="81"/>
        <v>-30</v>
      </c>
      <c r="P46" s="7"/>
      <c r="Q46" s="3"/>
      <c r="R46" s="30">
        <f t="shared" si="73"/>
        <v>46156</v>
      </c>
      <c r="S46" s="30">
        <f t="shared" si="82"/>
        <v>46186</v>
      </c>
      <c r="T46" s="37">
        <v>30</v>
      </c>
      <c r="U46" s="6">
        <f t="shared" si="83"/>
        <v>46155</v>
      </c>
      <c r="V46" s="6"/>
      <c r="W46" s="29">
        <f t="shared" si="84"/>
        <v>-31</v>
      </c>
      <c r="X46" s="3"/>
      <c r="Y46" s="31"/>
      <c r="Z46" s="7"/>
      <c r="AA46" s="6"/>
      <c r="AB46" s="25"/>
      <c r="AC46" s="31">
        <f t="shared" si="101"/>
        <v>46187</v>
      </c>
      <c r="AD46" s="31">
        <f t="shared" si="102"/>
        <v>46232</v>
      </c>
      <c r="AE46" s="37">
        <v>45</v>
      </c>
      <c r="AF46" s="15">
        <f t="shared" si="85"/>
        <v>46200</v>
      </c>
      <c r="AG46" s="15"/>
      <c r="AH46" s="34">
        <f t="shared" si="86"/>
        <v>-32</v>
      </c>
      <c r="AI46" s="3"/>
      <c r="AJ46" s="31">
        <f t="shared" si="103"/>
        <v>46233</v>
      </c>
      <c r="AK46" s="31">
        <f t="shared" si="74"/>
        <v>46253</v>
      </c>
      <c r="AL46" s="37">
        <v>20</v>
      </c>
      <c r="AM46" s="15">
        <f t="shared" si="75"/>
        <v>46220</v>
      </c>
      <c r="AN46" s="15"/>
      <c r="AO46" s="34">
        <f t="shared" si="87"/>
        <v>-33</v>
      </c>
      <c r="AP46" s="7"/>
      <c r="AQ46" s="7"/>
      <c r="AR46" s="7"/>
      <c r="AS46" s="7"/>
      <c r="AT46" s="7"/>
      <c r="AU46" s="3"/>
      <c r="AV46" s="31">
        <f t="shared" si="104"/>
        <v>46254</v>
      </c>
      <c r="AW46" s="31">
        <f t="shared" si="72"/>
        <v>46374</v>
      </c>
      <c r="AX46" s="124">
        <v>120</v>
      </c>
      <c r="AY46" s="15">
        <f t="shared" si="88"/>
        <v>46340</v>
      </c>
      <c r="AZ46" s="15"/>
      <c r="BA46" s="7">
        <f t="shared" si="89"/>
        <v>-34</v>
      </c>
      <c r="BB46" s="3"/>
      <c r="BC46" s="31">
        <f t="shared" si="105"/>
        <v>46375</v>
      </c>
      <c r="BD46" s="31">
        <f t="shared" si="106"/>
        <v>46375</v>
      </c>
      <c r="BE46" s="32">
        <v>0</v>
      </c>
      <c r="BF46" s="15">
        <f t="shared" si="90"/>
        <v>46340</v>
      </c>
      <c r="BG46" s="15"/>
      <c r="BH46" s="34">
        <f t="shared" si="91"/>
        <v>-35</v>
      </c>
      <c r="BI46" s="3"/>
      <c r="BJ46" s="31">
        <f t="shared" si="92"/>
        <v>46375</v>
      </c>
      <c r="BK46" s="31">
        <f t="shared" si="93"/>
        <v>46375</v>
      </c>
      <c r="BL46" s="32">
        <v>0</v>
      </c>
      <c r="BM46" s="15">
        <f t="shared" si="94"/>
        <v>46340</v>
      </c>
      <c r="BN46" s="15"/>
      <c r="BO46" s="34">
        <f t="shared" si="95"/>
        <v>-35</v>
      </c>
      <c r="BP46" s="3"/>
      <c r="BQ46" s="31">
        <f t="shared" si="96"/>
        <v>46375</v>
      </c>
      <c r="BR46" s="31">
        <f t="shared" si="97"/>
        <v>46382</v>
      </c>
      <c r="BS46" s="37">
        <v>7</v>
      </c>
      <c r="BT46" s="15">
        <f t="shared" si="98"/>
        <v>46347</v>
      </c>
      <c r="BU46" s="15"/>
      <c r="BV46" s="7">
        <f t="shared" si="99"/>
        <v>-35</v>
      </c>
      <c r="BW46" s="11" t="s">
        <v>2516</v>
      </c>
      <c r="BX46" s="130">
        <v>46382</v>
      </c>
      <c r="BY46" s="7">
        <f t="shared" si="100"/>
        <v>-35</v>
      </c>
      <c r="BZ46" s="2"/>
    </row>
    <row r="47" spans="1:79" x14ac:dyDescent="0.25">
      <c r="A47" s="40" t="s">
        <v>640</v>
      </c>
      <c r="B47" s="41" t="s">
        <v>743</v>
      </c>
      <c r="C47" s="42" t="s">
        <v>758</v>
      </c>
      <c r="D47" s="7"/>
      <c r="E47" s="30">
        <f t="shared" si="76"/>
        <v>46117</v>
      </c>
      <c r="F47" s="6">
        <v>46118</v>
      </c>
      <c r="G47" s="6"/>
      <c r="H47" s="34">
        <f t="shared" si="77"/>
        <v>1</v>
      </c>
      <c r="I47" s="3"/>
      <c r="J47" s="30">
        <f t="shared" si="78"/>
        <v>46118</v>
      </c>
      <c r="K47" s="30">
        <f t="shared" si="79"/>
        <v>46125</v>
      </c>
      <c r="L47" s="37">
        <v>7</v>
      </c>
      <c r="M47" s="6">
        <f t="shared" si="80"/>
        <v>46125</v>
      </c>
      <c r="N47" s="6"/>
      <c r="O47" s="29">
        <f t="shared" si="81"/>
        <v>0</v>
      </c>
      <c r="P47" s="7"/>
      <c r="Q47" s="3"/>
      <c r="R47" s="30">
        <f t="shared" si="73"/>
        <v>46126</v>
      </c>
      <c r="S47" s="30">
        <f t="shared" si="82"/>
        <v>46156</v>
      </c>
      <c r="T47" s="37">
        <v>30</v>
      </c>
      <c r="U47" s="6">
        <f t="shared" si="83"/>
        <v>46155</v>
      </c>
      <c r="V47" s="6"/>
      <c r="W47" s="29">
        <f t="shared" si="84"/>
        <v>-1</v>
      </c>
      <c r="X47" s="3"/>
      <c r="Y47" s="31"/>
      <c r="Z47" s="7"/>
      <c r="AA47" s="6"/>
      <c r="AB47" s="25"/>
      <c r="AC47" s="31">
        <f t="shared" si="101"/>
        <v>46157</v>
      </c>
      <c r="AD47" s="31">
        <f t="shared" si="102"/>
        <v>46202</v>
      </c>
      <c r="AE47" s="37">
        <v>45</v>
      </c>
      <c r="AF47" s="15">
        <f t="shared" si="85"/>
        <v>46200</v>
      </c>
      <c r="AG47" s="15"/>
      <c r="AH47" s="34">
        <f t="shared" si="86"/>
        <v>-2</v>
      </c>
      <c r="AI47" s="3"/>
      <c r="AJ47" s="31">
        <f t="shared" si="103"/>
        <v>46203</v>
      </c>
      <c r="AK47" s="31">
        <f t="shared" si="74"/>
        <v>46223</v>
      </c>
      <c r="AL47" s="37">
        <v>20</v>
      </c>
      <c r="AM47" s="15">
        <f t="shared" si="75"/>
        <v>46220</v>
      </c>
      <c r="AN47" s="15"/>
      <c r="AO47" s="34">
        <f t="shared" si="87"/>
        <v>-3</v>
      </c>
      <c r="AP47" s="7"/>
      <c r="AQ47" s="7"/>
      <c r="AR47" s="7"/>
      <c r="AS47" s="7"/>
      <c r="AT47" s="7"/>
      <c r="AU47" s="3"/>
      <c r="AV47" s="31">
        <f t="shared" si="104"/>
        <v>46224</v>
      </c>
      <c r="AW47" s="31">
        <f t="shared" si="72"/>
        <v>46374</v>
      </c>
      <c r="AX47" s="124">
        <v>150</v>
      </c>
      <c r="AY47" s="15">
        <f t="shared" si="88"/>
        <v>46370</v>
      </c>
      <c r="AZ47" s="15"/>
      <c r="BA47" s="7">
        <f t="shared" si="89"/>
        <v>-4</v>
      </c>
      <c r="BB47" s="3"/>
      <c r="BC47" s="31">
        <f t="shared" si="105"/>
        <v>46375</v>
      </c>
      <c r="BD47" s="31">
        <f t="shared" si="106"/>
        <v>46375</v>
      </c>
      <c r="BE47" s="32">
        <v>0</v>
      </c>
      <c r="BF47" s="15">
        <f t="shared" si="90"/>
        <v>46370</v>
      </c>
      <c r="BG47" s="15"/>
      <c r="BH47" s="34">
        <f t="shared" si="91"/>
        <v>-5</v>
      </c>
      <c r="BI47" s="3"/>
      <c r="BJ47" s="31">
        <f t="shared" si="92"/>
        <v>46375</v>
      </c>
      <c r="BK47" s="31">
        <f t="shared" si="93"/>
        <v>46375</v>
      </c>
      <c r="BL47" s="32">
        <v>0</v>
      </c>
      <c r="BM47" s="15">
        <f t="shared" si="94"/>
        <v>46370</v>
      </c>
      <c r="BN47" s="15"/>
      <c r="BO47" s="34">
        <f t="shared" si="95"/>
        <v>-5</v>
      </c>
      <c r="BP47" s="3"/>
      <c r="BQ47" s="31">
        <f t="shared" si="96"/>
        <v>46375</v>
      </c>
      <c r="BR47" s="31">
        <f t="shared" si="97"/>
        <v>46382</v>
      </c>
      <c r="BS47" s="37">
        <v>7</v>
      </c>
      <c r="BT47" s="15">
        <f t="shared" si="98"/>
        <v>46377</v>
      </c>
      <c r="BU47" s="15"/>
      <c r="BV47" s="7">
        <f t="shared" si="99"/>
        <v>-5</v>
      </c>
      <c r="BW47" s="11" t="s">
        <v>2516</v>
      </c>
      <c r="BX47" s="130">
        <v>46382</v>
      </c>
      <c r="BY47" s="7">
        <f t="shared" si="100"/>
        <v>-5</v>
      </c>
      <c r="BZ47" s="2"/>
    </row>
    <row r="48" spans="1:79" x14ac:dyDescent="0.25">
      <c r="A48" s="40" t="s">
        <v>640</v>
      </c>
      <c r="B48" s="41" t="s">
        <v>743</v>
      </c>
      <c r="C48" s="42" t="s">
        <v>759</v>
      </c>
      <c r="D48" s="7"/>
      <c r="E48" s="30">
        <f t="shared" si="76"/>
        <v>46147</v>
      </c>
      <c r="F48" s="6">
        <v>46118</v>
      </c>
      <c r="G48" s="6"/>
      <c r="H48" s="34">
        <f t="shared" si="77"/>
        <v>-29</v>
      </c>
      <c r="I48" s="3"/>
      <c r="J48" s="30">
        <f t="shared" si="78"/>
        <v>46148</v>
      </c>
      <c r="K48" s="30">
        <f t="shared" si="79"/>
        <v>46155</v>
      </c>
      <c r="L48" s="37">
        <v>7</v>
      </c>
      <c r="M48" s="6">
        <f t="shared" si="80"/>
        <v>46125</v>
      </c>
      <c r="N48" s="6"/>
      <c r="O48" s="29">
        <f t="shared" si="81"/>
        <v>-30</v>
      </c>
      <c r="P48" s="7"/>
      <c r="Q48" s="3"/>
      <c r="R48" s="30">
        <f t="shared" si="73"/>
        <v>46156</v>
      </c>
      <c r="S48" s="30">
        <f t="shared" si="82"/>
        <v>46186</v>
      </c>
      <c r="T48" s="37">
        <v>30</v>
      </c>
      <c r="U48" s="6">
        <f t="shared" si="83"/>
        <v>46155</v>
      </c>
      <c r="V48" s="6"/>
      <c r="W48" s="29">
        <f t="shared" si="84"/>
        <v>-31</v>
      </c>
      <c r="X48" s="3"/>
      <c r="Y48" s="31"/>
      <c r="Z48" s="7"/>
      <c r="AA48" s="6"/>
      <c r="AB48" s="25"/>
      <c r="AC48" s="31">
        <f t="shared" si="101"/>
        <v>46187</v>
      </c>
      <c r="AD48" s="31">
        <f t="shared" si="102"/>
        <v>46232</v>
      </c>
      <c r="AE48" s="37">
        <v>45</v>
      </c>
      <c r="AF48" s="15">
        <f t="shared" si="85"/>
        <v>46200</v>
      </c>
      <c r="AG48" s="15"/>
      <c r="AH48" s="34">
        <f t="shared" si="86"/>
        <v>-32</v>
      </c>
      <c r="AI48" s="3"/>
      <c r="AJ48" s="31">
        <f t="shared" si="103"/>
        <v>46233</v>
      </c>
      <c r="AK48" s="31">
        <f t="shared" si="74"/>
        <v>46253</v>
      </c>
      <c r="AL48" s="37">
        <v>20</v>
      </c>
      <c r="AM48" s="15">
        <f t="shared" si="75"/>
        <v>46220</v>
      </c>
      <c r="AN48" s="15"/>
      <c r="AO48" s="34">
        <f t="shared" si="87"/>
        <v>-33</v>
      </c>
      <c r="AP48" s="7"/>
      <c r="AQ48" s="7"/>
      <c r="AR48" s="7"/>
      <c r="AS48" s="7"/>
      <c r="AT48" s="7"/>
      <c r="AU48" s="3"/>
      <c r="AV48" s="31">
        <f t="shared" si="104"/>
        <v>46254</v>
      </c>
      <c r="AW48" s="31">
        <f t="shared" si="72"/>
        <v>46374</v>
      </c>
      <c r="AX48" s="124">
        <v>120</v>
      </c>
      <c r="AY48" s="15">
        <f t="shared" si="88"/>
        <v>46340</v>
      </c>
      <c r="AZ48" s="15"/>
      <c r="BA48" s="7">
        <f t="shared" si="89"/>
        <v>-34</v>
      </c>
      <c r="BB48" s="3"/>
      <c r="BC48" s="31">
        <f t="shared" si="105"/>
        <v>46375</v>
      </c>
      <c r="BD48" s="31">
        <f t="shared" si="106"/>
        <v>46375</v>
      </c>
      <c r="BE48" s="32">
        <v>0</v>
      </c>
      <c r="BF48" s="15">
        <f t="shared" si="90"/>
        <v>46340</v>
      </c>
      <c r="BG48" s="15"/>
      <c r="BH48" s="34">
        <f t="shared" si="91"/>
        <v>-35</v>
      </c>
      <c r="BI48" s="3"/>
      <c r="BJ48" s="31">
        <f t="shared" si="92"/>
        <v>46375</v>
      </c>
      <c r="BK48" s="31">
        <f t="shared" si="93"/>
        <v>46375</v>
      </c>
      <c r="BL48" s="32">
        <v>0</v>
      </c>
      <c r="BM48" s="15">
        <f t="shared" si="94"/>
        <v>46340</v>
      </c>
      <c r="BN48" s="15"/>
      <c r="BO48" s="34">
        <f t="shared" si="95"/>
        <v>-35</v>
      </c>
      <c r="BP48" s="3"/>
      <c r="BQ48" s="31">
        <f t="shared" si="96"/>
        <v>46375</v>
      </c>
      <c r="BR48" s="31">
        <f t="shared" si="97"/>
        <v>46382</v>
      </c>
      <c r="BS48" s="37">
        <v>7</v>
      </c>
      <c r="BT48" s="15">
        <f t="shared" si="98"/>
        <v>46347</v>
      </c>
      <c r="BU48" s="15"/>
      <c r="BV48" s="7">
        <f t="shared" si="99"/>
        <v>-35</v>
      </c>
      <c r="BW48" s="11" t="s">
        <v>2516</v>
      </c>
      <c r="BX48" s="130">
        <v>46382</v>
      </c>
      <c r="BY48" s="7">
        <f t="shared" si="100"/>
        <v>-35</v>
      </c>
      <c r="BZ48" s="2"/>
    </row>
    <row r="49" spans="1:79" x14ac:dyDescent="0.25">
      <c r="A49" s="40" t="s">
        <v>640</v>
      </c>
      <c r="B49" s="41" t="s">
        <v>743</v>
      </c>
      <c r="C49" s="42" t="s">
        <v>760</v>
      </c>
      <c r="D49" s="7"/>
      <c r="E49" s="30">
        <f t="shared" si="76"/>
        <v>46148</v>
      </c>
      <c r="F49" s="6">
        <v>46001</v>
      </c>
      <c r="G49" s="6"/>
      <c r="H49" s="34">
        <f t="shared" si="77"/>
        <v>-147</v>
      </c>
      <c r="I49" s="3"/>
      <c r="J49" s="30">
        <f t="shared" si="78"/>
        <v>46149</v>
      </c>
      <c r="K49" s="30">
        <f t="shared" si="79"/>
        <v>46156</v>
      </c>
      <c r="L49" s="37">
        <v>7</v>
      </c>
      <c r="M49" s="6">
        <f t="shared" si="80"/>
        <v>46008</v>
      </c>
      <c r="N49" s="6"/>
      <c r="O49" s="29">
        <f t="shared" si="81"/>
        <v>-148</v>
      </c>
      <c r="P49" s="7"/>
      <c r="Q49" s="3"/>
      <c r="R49" s="30">
        <f t="shared" si="73"/>
        <v>46157</v>
      </c>
      <c r="S49" s="30">
        <f t="shared" si="82"/>
        <v>46187</v>
      </c>
      <c r="T49" s="37">
        <v>30</v>
      </c>
      <c r="U49" s="6">
        <f t="shared" si="83"/>
        <v>46038</v>
      </c>
      <c r="V49" s="6"/>
      <c r="W49" s="29">
        <f t="shared" si="84"/>
        <v>-149</v>
      </c>
      <c r="X49" s="3"/>
      <c r="Y49" s="31"/>
      <c r="Z49" s="7"/>
      <c r="AA49" s="6"/>
      <c r="AB49" s="25"/>
      <c r="AC49" s="31">
        <f t="shared" si="101"/>
        <v>46188</v>
      </c>
      <c r="AD49" s="31">
        <f t="shared" si="102"/>
        <v>46233</v>
      </c>
      <c r="AE49" s="37">
        <v>45</v>
      </c>
      <c r="AF49" s="15">
        <f t="shared" si="85"/>
        <v>46083</v>
      </c>
      <c r="AG49" s="15"/>
      <c r="AH49" s="34">
        <f t="shared" si="86"/>
        <v>-150</v>
      </c>
      <c r="AI49" s="3"/>
      <c r="AJ49" s="31">
        <f t="shared" si="103"/>
        <v>46234</v>
      </c>
      <c r="AK49" s="31">
        <f t="shared" si="74"/>
        <v>46254</v>
      </c>
      <c r="AL49" s="37">
        <v>20</v>
      </c>
      <c r="AM49" s="15">
        <f t="shared" si="75"/>
        <v>46103</v>
      </c>
      <c r="AN49" s="15"/>
      <c r="AO49" s="34">
        <f t="shared" si="87"/>
        <v>-151</v>
      </c>
      <c r="AP49" s="7"/>
      <c r="AQ49" s="7"/>
      <c r="AR49" s="7"/>
      <c r="AS49" s="7"/>
      <c r="AT49" s="7"/>
      <c r="AU49" s="3"/>
      <c r="AV49" s="31">
        <f t="shared" si="104"/>
        <v>46255</v>
      </c>
      <c r="AW49" s="31">
        <f t="shared" si="72"/>
        <v>46405</v>
      </c>
      <c r="AX49" s="124">
        <v>150</v>
      </c>
      <c r="AY49" s="15">
        <f t="shared" si="88"/>
        <v>46253</v>
      </c>
      <c r="AZ49" s="15"/>
      <c r="BA49" s="7">
        <f t="shared" si="89"/>
        <v>-152</v>
      </c>
      <c r="BB49" s="3"/>
      <c r="BC49" s="31">
        <f t="shared" si="105"/>
        <v>46406</v>
      </c>
      <c r="BD49" s="31">
        <f t="shared" si="106"/>
        <v>46406</v>
      </c>
      <c r="BE49" s="32">
        <v>0</v>
      </c>
      <c r="BF49" s="15">
        <f t="shared" si="90"/>
        <v>46253</v>
      </c>
      <c r="BG49" s="15"/>
      <c r="BH49" s="34">
        <f t="shared" si="91"/>
        <v>-153</v>
      </c>
      <c r="BI49" s="3"/>
      <c r="BJ49" s="31">
        <f t="shared" si="92"/>
        <v>46406</v>
      </c>
      <c r="BK49" s="31">
        <f t="shared" si="93"/>
        <v>46406</v>
      </c>
      <c r="BL49" s="32">
        <v>0</v>
      </c>
      <c r="BM49" s="15">
        <f t="shared" si="94"/>
        <v>46253</v>
      </c>
      <c r="BN49" s="15"/>
      <c r="BO49" s="34">
        <f t="shared" si="95"/>
        <v>-153</v>
      </c>
      <c r="BP49" s="3"/>
      <c r="BQ49" s="31">
        <f t="shared" si="96"/>
        <v>46406</v>
      </c>
      <c r="BR49" s="31">
        <f t="shared" si="97"/>
        <v>46413</v>
      </c>
      <c r="BS49" s="37">
        <v>7</v>
      </c>
      <c r="BT49" s="15">
        <f t="shared" si="98"/>
        <v>46260</v>
      </c>
      <c r="BU49" s="15"/>
      <c r="BV49" s="7">
        <f t="shared" si="99"/>
        <v>-153</v>
      </c>
      <c r="BW49" s="11" t="s">
        <v>2515</v>
      </c>
      <c r="BX49" s="130">
        <v>46413</v>
      </c>
      <c r="BY49" s="7">
        <f t="shared" si="100"/>
        <v>-153</v>
      </c>
      <c r="BZ49" s="2"/>
    </row>
    <row r="50" spans="1:79" x14ac:dyDescent="0.25">
      <c r="A50" s="40" t="s">
        <v>640</v>
      </c>
      <c r="B50" s="41" t="s">
        <v>743</v>
      </c>
      <c r="C50" s="42" t="s">
        <v>761</v>
      </c>
      <c r="D50" s="7"/>
      <c r="E50" s="30">
        <f t="shared" si="76"/>
        <v>46117</v>
      </c>
      <c r="F50" s="6">
        <v>46087</v>
      </c>
      <c r="G50" s="6"/>
      <c r="H50" s="34">
        <f t="shared" si="77"/>
        <v>-30</v>
      </c>
      <c r="I50" s="3"/>
      <c r="J50" s="30">
        <f t="shared" si="78"/>
        <v>46118</v>
      </c>
      <c r="K50" s="30">
        <f t="shared" si="79"/>
        <v>46125</v>
      </c>
      <c r="L50" s="37">
        <v>7</v>
      </c>
      <c r="M50" s="6">
        <f t="shared" si="80"/>
        <v>46094</v>
      </c>
      <c r="N50" s="6"/>
      <c r="O50" s="29">
        <f t="shared" si="81"/>
        <v>-31</v>
      </c>
      <c r="P50" s="7"/>
      <c r="Q50" s="3"/>
      <c r="R50" s="30">
        <f t="shared" si="73"/>
        <v>46126</v>
      </c>
      <c r="S50" s="30">
        <f t="shared" si="82"/>
        <v>46156</v>
      </c>
      <c r="T50" s="37">
        <v>30</v>
      </c>
      <c r="U50" s="6">
        <f t="shared" si="83"/>
        <v>46124</v>
      </c>
      <c r="V50" s="6"/>
      <c r="W50" s="29">
        <f t="shared" si="84"/>
        <v>-32</v>
      </c>
      <c r="X50" s="3"/>
      <c r="Y50" s="31"/>
      <c r="Z50" s="7"/>
      <c r="AA50" s="6"/>
      <c r="AB50" s="25"/>
      <c r="AC50" s="31">
        <f t="shared" si="101"/>
        <v>46157</v>
      </c>
      <c r="AD50" s="31">
        <f t="shared" si="102"/>
        <v>46202</v>
      </c>
      <c r="AE50" s="37">
        <v>45</v>
      </c>
      <c r="AF50" s="15">
        <f t="shared" si="85"/>
        <v>46169</v>
      </c>
      <c r="AG50" s="15"/>
      <c r="AH50" s="34">
        <f t="shared" si="86"/>
        <v>-33</v>
      </c>
      <c r="AI50" s="3"/>
      <c r="AJ50" s="31">
        <f t="shared" si="103"/>
        <v>46203</v>
      </c>
      <c r="AK50" s="31">
        <f t="shared" si="74"/>
        <v>46223</v>
      </c>
      <c r="AL50" s="37">
        <v>20</v>
      </c>
      <c r="AM50" s="15">
        <f t="shared" si="75"/>
        <v>46189</v>
      </c>
      <c r="AN50" s="15"/>
      <c r="AO50" s="34">
        <f t="shared" si="87"/>
        <v>-34</v>
      </c>
      <c r="AP50" s="7"/>
      <c r="AQ50" s="7"/>
      <c r="AR50" s="7"/>
      <c r="AS50" s="7"/>
      <c r="AT50" s="7"/>
      <c r="AU50" s="3"/>
      <c r="AV50" s="31">
        <f t="shared" si="104"/>
        <v>46224</v>
      </c>
      <c r="AW50" s="31">
        <f t="shared" si="72"/>
        <v>46374</v>
      </c>
      <c r="AX50" s="124">
        <v>150</v>
      </c>
      <c r="AY50" s="15">
        <f t="shared" si="88"/>
        <v>46339</v>
      </c>
      <c r="AZ50" s="15"/>
      <c r="BA50" s="7">
        <f t="shared" si="89"/>
        <v>-35</v>
      </c>
      <c r="BB50" s="3"/>
      <c r="BC50" s="31">
        <f t="shared" si="105"/>
        <v>46375</v>
      </c>
      <c r="BD50" s="31">
        <f t="shared" si="106"/>
        <v>46375</v>
      </c>
      <c r="BE50" s="32">
        <v>0</v>
      </c>
      <c r="BF50" s="15">
        <f t="shared" si="90"/>
        <v>46339</v>
      </c>
      <c r="BG50" s="15"/>
      <c r="BH50" s="34">
        <f t="shared" si="91"/>
        <v>-36</v>
      </c>
      <c r="BI50" s="3"/>
      <c r="BJ50" s="31">
        <f t="shared" si="92"/>
        <v>46375</v>
      </c>
      <c r="BK50" s="31">
        <f t="shared" si="93"/>
        <v>46375</v>
      </c>
      <c r="BL50" s="32">
        <v>0</v>
      </c>
      <c r="BM50" s="15">
        <f t="shared" si="94"/>
        <v>46339</v>
      </c>
      <c r="BN50" s="15"/>
      <c r="BO50" s="34">
        <f t="shared" si="95"/>
        <v>-36</v>
      </c>
      <c r="BP50" s="3"/>
      <c r="BQ50" s="31">
        <f t="shared" si="96"/>
        <v>46375</v>
      </c>
      <c r="BR50" s="31">
        <f t="shared" si="97"/>
        <v>46382</v>
      </c>
      <c r="BS50" s="37">
        <v>7</v>
      </c>
      <c r="BT50" s="15">
        <f t="shared" si="98"/>
        <v>46346</v>
      </c>
      <c r="BU50" s="15"/>
      <c r="BV50" s="7">
        <f t="shared" si="99"/>
        <v>-36</v>
      </c>
      <c r="BW50" s="11" t="s">
        <v>2516</v>
      </c>
      <c r="BX50" s="130">
        <v>46382</v>
      </c>
      <c r="BY50" s="7">
        <f t="shared" si="100"/>
        <v>-36</v>
      </c>
      <c r="BZ50" s="2"/>
    </row>
    <row r="51" spans="1:79" x14ac:dyDescent="0.25">
      <c r="A51" s="40" t="s">
        <v>640</v>
      </c>
      <c r="B51" s="41" t="s">
        <v>743</v>
      </c>
      <c r="C51" s="42" t="s">
        <v>762</v>
      </c>
      <c r="D51" s="7"/>
      <c r="E51" s="30">
        <f t="shared" si="76"/>
        <v>46147</v>
      </c>
      <c r="F51" s="6">
        <v>46091</v>
      </c>
      <c r="G51" s="6"/>
      <c r="H51" s="34">
        <f t="shared" si="77"/>
        <v>-56</v>
      </c>
      <c r="I51" s="3"/>
      <c r="J51" s="30">
        <f t="shared" si="78"/>
        <v>46148</v>
      </c>
      <c r="K51" s="30">
        <f t="shared" si="79"/>
        <v>46155</v>
      </c>
      <c r="L51" s="37">
        <v>7</v>
      </c>
      <c r="M51" s="6">
        <f t="shared" si="80"/>
        <v>46098</v>
      </c>
      <c r="N51" s="6"/>
      <c r="O51" s="29">
        <f t="shared" si="81"/>
        <v>-57</v>
      </c>
      <c r="P51" s="7"/>
      <c r="Q51" s="3"/>
      <c r="R51" s="30">
        <f t="shared" si="73"/>
        <v>46156</v>
      </c>
      <c r="S51" s="30">
        <f t="shared" si="82"/>
        <v>46186</v>
      </c>
      <c r="T51" s="37">
        <v>30</v>
      </c>
      <c r="U51" s="6">
        <f t="shared" si="83"/>
        <v>46128</v>
      </c>
      <c r="V51" s="6"/>
      <c r="W51" s="29">
        <f t="shared" si="84"/>
        <v>-58</v>
      </c>
      <c r="X51" s="3"/>
      <c r="Y51" s="31"/>
      <c r="Z51" s="7"/>
      <c r="AA51" s="6"/>
      <c r="AB51" s="25"/>
      <c r="AC51" s="31">
        <f t="shared" si="101"/>
        <v>46187</v>
      </c>
      <c r="AD51" s="31">
        <f t="shared" si="102"/>
        <v>46232</v>
      </c>
      <c r="AE51" s="37">
        <v>45</v>
      </c>
      <c r="AF51" s="15">
        <f t="shared" si="85"/>
        <v>46173</v>
      </c>
      <c r="AG51" s="15"/>
      <c r="AH51" s="34">
        <f t="shared" si="86"/>
        <v>-59</v>
      </c>
      <c r="AI51" s="3"/>
      <c r="AJ51" s="31">
        <f t="shared" si="103"/>
        <v>46233</v>
      </c>
      <c r="AK51" s="31">
        <f t="shared" si="74"/>
        <v>46253</v>
      </c>
      <c r="AL51" s="37">
        <v>20</v>
      </c>
      <c r="AM51" s="15">
        <f t="shared" si="75"/>
        <v>46193</v>
      </c>
      <c r="AN51" s="15"/>
      <c r="AO51" s="34">
        <f t="shared" si="87"/>
        <v>-60</v>
      </c>
      <c r="AP51" s="7"/>
      <c r="AQ51" s="7"/>
      <c r="AR51" s="7"/>
      <c r="AS51" s="7"/>
      <c r="AT51" s="7"/>
      <c r="AU51" s="3"/>
      <c r="AV51" s="31">
        <f t="shared" si="104"/>
        <v>46254</v>
      </c>
      <c r="AW51" s="31">
        <f t="shared" si="72"/>
        <v>46374</v>
      </c>
      <c r="AX51" s="124">
        <v>120</v>
      </c>
      <c r="AY51" s="15">
        <f t="shared" si="88"/>
        <v>46313</v>
      </c>
      <c r="AZ51" s="15"/>
      <c r="BA51" s="7">
        <f t="shared" si="89"/>
        <v>-61</v>
      </c>
      <c r="BB51" s="3"/>
      <c r="BC51" s="31">
        <f t="shared" si="105"/>
        <v>46375</v>
      </c>
      <c r="BD51" s="31">
        <f t="shared" si="106"/>
        <v>46375</v>
      </c>
      <c r="BE51" s="32">
        <v>0</v>
      </c>
      <c r="BF51" s="15">
        <f t="shared" si="90"/>
        <v>46313</v>
      </c>
      <c r="BG51" s="15"/>
      <c r="BH51" s="34">
        <f t="shared" si="91"/>
        <v>-62</v>
      </c>
      <c r="BI51" s="3"/>
      <c r="BJ51" s="31">
        <f t="shared" si="92"/>
        <v>46375</v>
      </c>
      <c r="BK51" s="31">
        <f t="shared" si="93"/>
        <v>46375</v>
      </c>
      <c r="BL51" s="32">
        <v>0</v>
      </c>
      <c r="BM51" s="15">
        <f t="shared" si="94"/>
        <v>46313</v>
      </c>
      <c r="BN51" s="15"/>
      <c r="BO51" s="34">
        <f t="shared" si="95"/>
        <v>-62</v>
      </c>
      <c r="BP51" s="3"/>
      <c r="BQ51" s="31">
        <f t="shared" si="96"/>
        <v>46375</v>
      </c>
      <c r="BR51" s="31">
        <f t="shared" si="97"/>
        <v>46382</v>
      </c>
      <c r="BS51" s="37">
        <v>7</v>
      </c>
      <c r="BT51" s="15">
        <f t="shared" si="98"/>
        <v>46320</v>
      </c>
      <c r="BU51" s="15"/>
      <c r="BV51" s="7">
        <f t="shared" si="99"/>
        <v>-62</v>
      </c>
      <c r="BW51" s="11" t="s">
        <v>2516</v>
      </c>
      <c r="BX51" s="130">
        <v>46382</v>
      </c>
      <c r="BY51" s="7">
        <f t="shared" si="100"/>
        <v>-62</v>
      </c>
      <c r="BZ51" s="2"/>
    </row>
    <row r="52" spans="1:79" x14ac:dyDescent="0.25">
      <c r="A52" s="40" t="s">
        <v>640</v>
      </c>
      <c r="B52" s="41" t="s">
        <v>743</v>
      </c>
      <c r="C52" s="42" t="s">
        <v>763</v>
      </c>
      <c r="D52" s="7"/>
      <c r="E52" s="30">
        <f t="shared" si="76"/>
        <v>46087</v>
      </c>
      <c r="F52" s="6">
        <v>46093</v>
      </c>
      <c r="G52" s="6"/>
      <c r="H52" s="34">
        <f t="shared" si="77"/>
        <v>6</v>
      </c>
      <c r="I52" s="3"/>
      <c r="J52" s="30">
        <f t="shared" si="78"/>
        <v>46088</v>
      </c>
      <c r="K52" s="30">
        <f t="shared" si="79"/>
        <v>46095</v>
      </c>
      <c r="L52" s="37">
        <v>7</v>
      </c>
      <c r="M52" s="6">
        <f t="shared" si="80"/>
        <v>46100</v>
      </c>
      <c r="N52" s="6"/>
      <c r="O52" s="29">
        <f t="shared" si="81"/>
        <v>5</v>
      </c>
      <c r="P52" s="7"/>
      <c r="Q52" s="3"/>
      <c r="R52" s="30">
        <f t="shared" si="73"/>
        <v>46096</v>
      </c>
      <c r="S52" s="30">
        <f t="shared" si="82"/>
        <v>46126</v>
      </c>
      <c r="T52" s="37">
        <v>30</v>
      </c>
      <c r="U52" s="6">
        <f t="shared" si="83"/>
        <v>46130</v>
      </c>
      <c r="V52" s="6"/>
      <c r="W52" s="29">
        <f t="shared" si="84"/>
        <v>4</v>
      </c>
      <c r="X52" s="3"/>
      <c r="Y52" s="31"/>
      <c r="Z52" s="7"/>
      <c r="AA52" s="6"/>
      <c r="AB52" s="25"/>
      <c r="AC52" s="31">
        <f t="shared" si="101"/>
        <v>46127</v>
      </c>
      <c r="AD52" s="31">
        <f t="shared" si="102"/>
        <v>46172</v>
      </c>
      <c r="AE52" s="37">
        <v>45</v>
      </c>
      <c r="AF52" s="15">
        <f t="shared" si="85"/>
        <v>46175</v>
      </c>
      <c r="AG52" s="15"/>
      <c r="AH52" s="34">
        <f t="shared" si="86"/>
        <v>3</v>
      </c>
      <c r="AI52" s="3"/>
      <c r="AJ52" s="31">
        <f t="shared" si="103"/>
        <v>46173</v>
      </c>
      <c r="AK52" s="31">
        <f t="shared" si="74"/>
        <v>46193</v>
      </c>
      <c r="AL52" s="37">
        <v>20</v>
      </c>
      <c r="AM52" s="15">
        <f t="shared" si="75"/>
        <v>46195</v>
      </c>
      <c r="AN52" s="15"/>
      <c r="AO52" s="34">
        <f t="shared" si="87"/>
        <v>2</v>
      </c>
      <c r="AP52" s="7"/>
      <c r="AQ52" s="7"/>
      <c r="AR52" s="7"/>
      <c r="AS52" s="7"/>
      <c r="AT52" s="7"/>
      <c r="AU52" s="3"/>
      <c r="AV52" s="31">
        <f t="shared" si="104"/>
        <v>46194</v>
      </c>
      <c r="AW52" s="31">
        <f t="shared" si="72"/>
        <v>46374</v>
      </c>
      <c r="AX52" s="124">
        <v>180</v>
      </c>
      <c r="AY52" s="15">
        <f t="shared" si="88"/>
        <v>46375</v>
      </c>
      <c r="AZ52" s="15"/>
      <c r="BA52" s="7">
        <f t="shared" si="89"/>
        <v>1</v>
      </c>
      <c r="BB52" s="3"/>
      <c r="BC52" s="31">
        <f t="shared" si="105"/>
        <v>46375</v>
      </c>
      <c r="BD52" s="31">
        <f t="shared" si="106"/>
        <v>46375</v>
      </c>
      <c r="BE52" s="32">
        <v>0</v>
      </c>
      <c r="BF52" s="15">
        <f t="shared" si="90"/>
        <v>46375</v>
      </c>
      <c r="BG52" s="15"/>
      <c r="BH52" s="34">
        <f t="shared" si="91"/>
        <v>0</v>
      </c>
      <c r="BI52" s="3"/>
      <c r="BJ52" s="31">
        <f t="shared" si="92"/>
        <v>46375</v>
      </c>
      <c r="BK52" s="31">
        <f t="shared" si="93"/>
        <v>46375</v>
      </c>
      <c r="BL52" s="32">
        <v>0</v>
      </c>
      <c r="BM52" s="15">
        <f t="shared" si="94"/>
        <v>46375</v>
      </c>
      <c r="BN52" s="15"/>
      <c r="BO52" s="34">
        <f t="shared" si="95"/>
        <v>0</v>
      </c>
      <c r="BP52" s="3"/>
      <c r="BQ52" s="31">
        <f t="shared" si="96"/>
        <v>46375</v>
      </c>
      <c r="BR52" s="31">
        <f t="shared" si="97"/>
        <v>46382</v>
      </c>
      <c r="BS52" s="37">
        <v>7</v>
      </c>
      <c r="BT52" s="15">
        <f t="shared" si="98"/>
        <v>46382</v>
      </c>
      <c r="BU52" s="15"/>
      <c r="BV52" s="7">
        <f t="shared" si="99"/>
        <v>0</v>
      </c>
      <c r="BW52" s="11" t="s">
        <v>2516</v>
      </c>
      <c r="BX52" s="130">
        <v>46382</v>
      </c>
      <c r="BY52" s="7">
        <f t="shared" si="100"/>
        <v>0</v>
      </c>
      <c r="BZ52" s="2"/>
    </row>
    <row r="53" spans="1:79" ht="22.5" x14ac:dyDescent="0.25">
      <c r="A53" s="40" t="s">
        <v>640</v>
      </c>
      <c r="B53" s="41" t="s">
        <v>743</v>
      </c>
      <c r="C53" s="42" t="s">
        <v>764</v>
      </c>
      <c r="D53" s="7"/>
      <c r="E53" s="30">
        <f t="shared" si="76"/>
        <v>46148</v>
      </c>
      <c r="F53" s="6">
        <v>46098</v>
      </c>
      <c r="G53" s="6"/>
      <c r="H53" s="34">
        <f t="shared" si="77"/>
        <v>-50</v>
      </c>
      <c r="I53" s="3"/>
      <c r="J53" s="30">
        <f t="shared" si="78"/>
        <v>46149</v>
      </c>
      <c r="K53" s="30">
        <f t="shared" si="79"/>
        <v>46156</v>
      </c>
      <c r="L53" s="37">
        <v>7</v>
      </c>
      <c r="M53" s="6">
        <f t="shared" si="80"/>
        <v>46105</v>
      </c>
      <c r="N53" s="6"/>
      <c r="O53" s="29">
        <f t="shared" si="81"/>
        <v>-51</v>
      </c>
      <c r="P53" s="7"/>
      <c r="Q53" s="3"/>
      <c r="R53" s="30">
        <f t="shared" si="73"/>
        <v>46157</v>
      </c>
      <c r="S53" s="30">
        <f t="shared" si="82"/>
        <v>46187</v>
      </c>
      <c r="T53" s="37">
        <v>30</v>
      </c>
      <c r="U53" s="6">
        <f t="shared" si="83"/>
        <v>46135</v>
      </c>
      <c r="V53" s="6"/>
      <c r="W53" s="29">
        <f t="shared" si="84"/>
        <v>-52</v>
      </c>
      <c r="X53" s="3"/>
      <c r="Y53" s="31"/>
      <c r="Z53" s="7"/>
      <c r="AA53" s="6"/>
      <c r="AB53" s="25"/>
      <c r="AC53" s="31">
        <f t="shared" si="101"/>
        <v>46188</v>
      </c>
      <c r="AD53" s="31">
        <f t="shared" si="102"/>
        <v>46233</v>
      </c>
      <c r="AE53" s="37">
        <v>45</v>
      </c>
      <c r="AF53" s="15">
        <f t="shared" si="85"/>
        <v>46180</v>
      </c>
      <c r="AG53" s="15"/>
      <c r="AH53" s="34">
        <f t="shared" si="86"/>
        <v>-53</v>
      </c>
      <c r="AI53" s="3"/>
      <c r="AJ53" s="31">
        <f t="shared" si="103"/>
        <v>46234</v>
      </c>
      <c r="AK53" s="31">
        <f t="shared" si="74"/>
        <v>46254</v>
      </c>
      <c r="AL53" s="37">
        <v>20</v>
      </c>
      <c r="AM53" s="15">
        <f t="shared" si="75"/>
        <v>46200</v>
      </c>
      <c r="AN53" s="15"/>
      <c r="AO53" s="34">
        <f t="shared" si="87"/>
        <v>-54</v>
      </c>
      <c r="AP53" s="7"/>
      <c r="AQ53" s="7"/>
      <c r="AR53" s="7"/>
      <c r="AS53" s="7"/>
      <c r="AT53" s="7"/>
      <c r="AU53" s="3"/>
      <c r="AV53" s="31">
        <f t="shared" si="104"/>
        <v>46255</v>
      </c>
      <c r="AW53" s="31">
        <f t="shared" si="72"/>
        <v>46405</v>
      </c>
      <c r="AX53" s="124">
        <v>150</v>
      </c>
      <c r="AY53" s="15">
        <f t="shared" si="88"/>
        <v>46350</v>
      </c>
      <c r="AZ53" s="15"/>
      <c r="BA53" s="7">
        <f t="shared" si="89"/>
        <v>-55</v>
      </c>
      <c r="BB53" s="3"/>
      <c r="BC53" s="31">
        <f t="shared" si="105"/>
        <v>46406</v>
      </c>
      <c r="BD53" s="31">
        <f t="shared" si="106"/>
        <v>46406</v>
      </c>
      <c r="BE53" s="32">
        <v>0</v>
      </c>
      <c r="BF53" s="15">
        <f t="shared" si="90"/>
        <v>46350</v>
      </c>
      <c r="BG53" s="15"/>
      <c r="BH53" s="34">
        <f t="shared" si="91"/>
        <v>-56</v>
      </c>
      <c r="BI53" s="3"/>
      <c r="BJ53" s="31">
        <f t="shared" si="92"/>
        <v>46406</v>
      </c>
      <c r="BK53" s="31">
        <f t="shared" si="93"/>
        <v>46406</v>
      </c>
      <c r="BL53" s="32">
        <v>0</v>
      </c>
      <c r="BM53" s="15">
        <f t="shared" si="94"/>
        <v>46350</v>
      </c>
      <c r="BN53" s="15"/>
      <c r="BO53" s="34">
        <f t="shared" si="95"/>
        <v>-56</v>
      </c>
      <c r="BP53" s="3"/>
      <c r="BQ53" s="31">
        <f t="shared" si="96"/>
        <v>46406</v>
      </c>
      <c r="BR53" s="31">
        <f t="shared" si="97"/>
        <v>46413</v>
      </c>
      <c r="BS53" s="37">
        <v>7</v>
      </c>
      <c r="BT53" s="15">
        <f t="shared" si="98"/>
        <v>46357</v>
      </c>
      <c r="BU53" s="15"/>
      <c r="BV53" s="7">
        <f t="shared" si="99"/>
        <v>-56</v>
      </c>
      <c r="BW53" s="11" t="s">
        <v>2515</v>
      </c>
      <c r="BX53" s="130">
        <v>46413</v>
      </c>
      <c r="BY53" s="7">
        <f t="shared" si="100"/>
        <v>-56</v>
      </c>
      <c r="BZ53" s="2"/>
    </row>
    <row r="54" spans="1:79" x14ac:dyDescent="0.25">
      <c r="A54" s="40" t="s">
        <v>640</v>
      </c>
      <c r="B54" s="41" t="s">
        <v>743</v>
      </c>
      <c r="C54" s="42" t="s">
        <v>765</v>
      </c>
      <c r="D54" s="7"/>
      <c r="E54" s="30">
        <f t="shared" si="76"/>
        <v>46147</v>
      </c>
      <c r="F54" s="6">
        <v>46094</v>
      </c>
      <c r="G54" s="6"/>
      <c r="H54" s="34">
        <f t="shared" si="77"/>
        <v>-53</v>
      </c>
      <c r="I54" s="3"/>
      <c r="J54" s="30">
        <f t="shared" si="78"/>
        <v>46148</v>
      </c>
      <c r="K54" s="30">
        <f t="shared" si="79"/>
        <v>46155</v>
      </c>
      <c r="L54" s="37">
        <v>7</v>
      </c>
      <c r="M54" s="6">
        <f t="shared" si="80"/>
        <v>46101</v>
      </c>
      <c r="N54" s="6"/>
      <c r="O54" s="29">
        <f t="shared" si="81"/>
        <v>-54</v>
      </c>
      <c r="P54" s="7"/>
      <c r="Q54" s="3"/>
      <c r="R54" s="30">
        <f t="shared" si="73"/>
        <v>46156</v>
      </c>
      <c r="S54" s="30">
        <f t="shared" si="82"/>
        <v>46186</v>
      </c>
      <c r="T54" s="37">
        <v>30</v>
      </c>
      <c r="U54" s="6">
        <f t="shared" si="83"/>
        <v>46131</v>
      </c>
      <c r="V54" s="6"/>
      <c r="W54" s="29">
        <f t="shared" si="84"/>
        <v>-55</v>
      </c>
      <c r="X54" s="3"/>
      <c r="Y54" s="31"/>
      <c r="Z54" s="7"/>
      <c r="AA54" s="6"/>
      <c r="AB54" s="25"/>
      <c r="AC54" s="31">
        <f t="shared" si="101"/>
        <v>46187</v>
      </c>
      <c r="AD54" s="31">
        <f t="shared" si="102"/>
        <v>46232</v>
      </c>
      <c r="AE54" s="37">
        <v>45</v>
      </c>
      <c r="AF54" s="15">
        <f t="shared" si="85"/>
        <v>46176</v>
      </c>
      <c r="AG54" s="15"/>
      <c r="AH54" s="34">
        <f t="shared" si="86"/>
        <v>-56</v>
      </c>
      <c r="AI54" s="3"/>
      <c r="AJ54" s="31">
        <f t="shared" si="103"/>
        <v>46233</v>
      </c>
      <c r="AK54" s="31">
        <f t="shared" si="74"/>
        <v>46253</v>
      </c>
      <c r="AL54" s="37">
        <v>20</v>
      </c>
      <c r="AM54" s="15">
        <f t="shared" si="75"/>
        <v>46196</v>
      </c>
      <c r="AN54" s="15"/>
      <c r="AO54" s="34">
        <f t="shared" si="87"/>
        <v>-57</v>
      </c>
      <c r="AP54" s="7"/>
      <c r="AQ54" s="7"/>
      <c r="AR54" s="7"/>
      <c r="AS54" s="7"/>
      <c r="AT54" s="7"/>
      <c r="AU54" s="3"/>
      <c r="AV54" s="31">
        <f t="shared" si="104"/>
        <v>46254</v>
      </c>
      <c r="AW54" s="31">
        <f t="shared" si="72"/>
        <v>46374</v>
      </c>
      <c r="AX54" s="124">
        <v>120</v>
      </c>
      <c r="AY54" s="15">
        <f t="shared" si="88"/>
        <v>46316</v>
      </c>
      <c r="AZ54" s="15"/>
      <c r="BA54" s="7">
        <f t="shared" si="89"/>
        <v>-58</v>
      </c>
      <c r="BB54" s="3"/>
      <c r="BC54" s="31">
        <f t="shared" si="105"/>
        <v>46375</v>
      </c>
      <c r="BD54" s="31">
        <f t="shared" si="106"/>
        <v>46375</v>
      </c>
      <c r="BE54" s="32">
        <v>0</v>
      </c>
      <c r="BF54" s="15">
        <f t="shared" si="90"/>
        <v>46316</v>
      </c>
      <c r="BG54" s="15"/>
      <c r="BH54" s="34">
        <f t="shared" si="91"/>
        <v>-59</v>
      </c>
      <c r="BI54" s="3"/>
      <c r="BJ54" s="31">
        <f t="shared" si="92"/>
        <v>46375</v>
      </c>
      <c r="BK54" s="31">
        <f t="shared" si="93"/>
        <v>46375</v>
      </c>
      <c r="BL54" s="32">
        <v>0</v>
      </c>
      <c r="BM54" s="15">
        <f t="shared" si="94"/>
        <v>46316</v>
      </c>
      <c r="BN54" s="15"/>
      <c r="BO54" s="34">
        <f t="shared" si="95"/>
        <v>-59</v>
      </c>
      <c r="BP54" s="3"/>
      <c r="BQ54" s="31">
        <f t="shared" si="96"/>
        <v>46375</v>
      </c>
      <c r="BR54" s="31">
        <f t="shared" si="97"/>
        <v>46382</v>
      </c>
      <c r="BS54" s="37">
        <v>7</v>
      </c>
      <c r="BT54" s="15">
        <f t="shared" si="98"/>
        <v>46323</v>
      </c>
      <c r="BU54" s="15"/>
      <c r="BV54" s="7">
        <f t="shared" si="99"/>
        <v>-59</v>
      </c>
      <c r="BW54" s="11" t="s">
        <v>2516</v>
      </c>
      <c r="BX54" s="130">
        <v>46382</v>
      </c>
      <c r="BY54" s="7">
        <f t="shared" si="100"/>
        <v>-59</v>
      </c>
      <c r="BZ54" s="2"/>
    </row>
    <row r="55" spans="1:79" x14ac:dyDescent="0.25">
      <c r="A55" s="40" t="s">
        <v>640</v>
      </c>
      <c r="B55" s="41" t="s">
        <v>743</v>
      </c>
      <c r="C55" s="42" t="s">
        <v>766</v>
      </c>
      <c r="D55" s="7"/>
      <c r="E55" s="30">
        <f t="shared" si="76"/>
        <v>46117</v>
      </c>
      <c r="F55" s="6">
        <v>46119</v>
      </c>
      <c r="G55" s="6"/>
      <c r="H55" s="34">
        <f t="shared" si="77"/>
        <v>2</v>
      </c>
      <c r="I55" s="3"/>
      <c r="J55" s="30">
        <f t="shared" si="78"/>
        <v>46118</v>
      </c>
      <c r="K55" s="30">
        <f t="shared" si="79"/>
        <v>46125</v>
      </c>
      <c r="L55" s="37">
        <v>7</v>
      </c>
      <c r="M55" s="6">
        <f t="shared" si="80"/>
        <v>46126</v>
      </c>
      <c r="N55" s="6"/>
      <c r="O55" s="29">
        <f t="shared" si="81"/>
        <v>1</v>
      </c>
      <c r="P55" s="7"/>
      <c r="Q55" s="3"/>
      <c r="R55" s="30">
        <f t="shared" si="73"/>
        <v>46126</v>
      </c>
      <c r="S55" s="30">
        <f t="shared" si="82"/>
        <v>46156</v>
      </c>
      <c r="T55" s="37">
        <v>30</v>
      </c>
      <c r="U55" s="6">
        <f t="shared" si="83"/>
        <v>46156</v>
      </c>
      <c r="V55" s="6"/>
      <c r="W55" s="29">
        <f t="shared" si="84"/>
        <v>0</v>
      </c>
      <c r="X55" s="3"/>
      <c r="Y55" s="31"/>
      <c r="Z55" s="7"/>
      <c r="AA55" s="6"/>
      <c r="AB55" s="25"/>
      <c r="AC55" s="31">
        <f t="shared" si="101"/>
        <v>46157</v>
      </c>
      <c r="AD55" s="31">
        <f t="shared" si="102"/>
        <v>46202</v>
      </c>
      <c r="AE55" s="37">
        <v>45</v>
      </c>
      <c r="AF55" s="15">
        <f t="shared" si="85"/>
        <v>46201</v>
      </c>
      <c r="AG55" s="15"/>
      <c r="AH55" s="34">
        <f t="shared" si="86"/>
        <v>-1</v>
      </c>
      <c r="AI55" s="3"/>
      <c r="AJ55" s="31">
        <f t="shared" si="103"/>
        <v>46203</v>
      </c>
      <c r="AK55" s="31">
        <f t="shared" si="74"/>
        <v>46223</v>
      </c>
      <c r="AL55" s="37">
        <v>20</v>
      </c>
      <c r="AM55" s="15">
        <f t="shared" si="75"/>
        <v>46221</v>
      </c>
      <c r="AN55" s="15"/>
      <c r="AO55" s="34">
        <f t="shared" si="87"/>
        <v>-2</v>
      </c>
      <c r="AP55" s="7"/>
      <c r="AQ55" s="7"/>
      <c r="AR55" s="7"/>
      <c r="AS55" s="7"/>
      <c r="AT55" s="7"/>
      <c r="AU55" s="3"/>
      <c r="AV55" s="31">
        <f t="shared" si="104"/>
        <v>46224</v>
      </c>
      <c r="AW55" s="31">
        <f t="shared" si="72"/>
        <v>46374</v>
      </c>
      <c r="AX55" s="124">
        <v>150</v>
      </c>
      <c r="AY55" s="15">
        <f t="shared" si="88"/>
        <v>46371</v>
      </c>
      <c r="AZ55" s="15"/>
      <c r="BA55" s="7">
        <f t="shared" si="89"/>
        <v>-3</v>
      </c>
      <c r="BB55" s="3"/>
      <c r="BC55" s="31">
        <f t="shared" si="105"/>
        <v>46375</v>
      </c>
      <c r="BD55" s="31">
        <f t="shared" si="106"/>
        <v>46375</v>
      </c>
      <c r="BE55" s="32">
        <v>0</v>
      </c>
      <c r="BF55" s="15">
        <f t="shared" si="90"/>
        <v>46371</v>
      </c>
      <c r="BG55" s="15"/>
      <c r="BH55" s="34">
        <f t="shared" si="91"/>
        <v>-4</v>
      </c>
      <c r="BI55" s="3"/>
      <c r="BJ55" s="31">
        <f t="shared" si="92"/>
        <v>46375</v>
      </c>
      <c r="BK55" s="31">
        <f t="shared" si="93"/>
        <v>46375</v>
      </c>
      <c r="BL55" s="32">
        <v>0</v>
      </c>
      <c r="BM55" s="15">
        <f t="shared" si="94"/>
        <v>46371</v>
      </c>
      <c r="BN55" s="15"/>
      <c r="BO55" s="34">
        <f t="shared" si="95"/>
        <v>-4</v>
      </c>
      <c r="BP55" s="3"/>
      <c r="BQ55" s="31">
        <f t="shared" si="96"/>
        <v>46375</v>
      </c>
      <c r="BR55" s="31">
        <f t="shared" si="97"/>
        <v>46382</v>
      </c>
      <c r="BS55" s="37">
        <v>7</v>
      </c>
      <c r="BT55" s="15">
        <f t="shared" si="98"/>
        <v>46378</v>
      </c>
      <c r="BU55" s="15"/>
      <c r="BV55" s="7">
        <f t="shared" si="99"/>
        <v>-4</v>
      </c>
      <c r="BW55" s="11" t="s">
        <v>2516</v>
      </c>
      <c r="BX55" s="130">
        <v>46382</v>
      </c>
      <c r="BY55" s="7">
        <f t="shared" si="100"/>
        <v>-4</v>
      </c>
      <c r="BZ55" s="2"/>
    </row>
    <row r="56" spans="1:79" x14ac:dyDescent="0.25">
      <c r="A56" s="40" t="s">
        <v>640</v>
      </c>
      <c r="B56" s="41" t="s">
        <v>743</v>
      </c>
      <c r="C56" s="42" t="s">
        <v>767</v>
      </c>
      <c r="D56" s="7"/>
      <c r="E56" s="30">
        <f t="shared" si="76"/>
        <v>46147</v>
      </c>
      <c r="F56" s="6">
        <v>46295</v>
      </c>
      <c r="G56" s="6"/>
      <c r="H56" s="34">
        <f t="shared" si="77"/>
        <v>148</v>
      </c>
      <c r="I56" s="3"/>
      <c r="J56" s="30">
        <f t="shared" si="78"/>
        <v>46148</v>
      </c>
      <c r="K56" s="30">
        <f t="shared" si="79"/>
        <v>46155</v>
      </c>
      <c r="L56" s="37">
        <v>7</v>
      </c>
      <c r="M56" s="6">
        <f t="shared" si="80"/>
        <v>46302</v>
      </c>
      <c r="N56" s="6"/>
      <c r="O56" s="29">
        <f t="shared" si="81"/>
        <v>147</v>
      </c>
      <c r="P56" s="7"/>
      <c r="Q56" s="3"/>
      <c r="R56" s="30">
        <f t="shared" si="73"/>
        <v>46156</v>
      </c>
      <c r="S56" s="30">
        <f t="shared" si="82"/>
        <v>46186</v>
      </c>
      <c r="T56" s="37">
        <v>30</v>
      </c>
      <c r="U56" s="6">
        <f t="shared" si="83"/>
        <v>46332</v>
      </c>
      <c r="V56" s="6"/>
      <c r="W56" s="29">
        <f t="shared" si="84"/>
        <v>146</v>
      </c>
      <c r="X56" s="3"/>
      <c r="Y56" s="31"/>
      <c r="Z56" s="7"/>
      <c r="AA56" s="6"/>
      <c r="AB56" s="25"/>
      <c r="AC56" s="31">
        <f t="shared" si="101"/>
        <v>46187</v>
      </c>
      <c r="AD56" s="31">
        <f t="shared" si="102"/>
        <v>46232</v>
      </c>
      <c r="AE56" s="37">
        <v>45</v>
      </c>
      <c r="AF56" s="15">
        <f t="shared" si="85"/>
        <v>46377</v>
      </c>
      <c r="AG56" s="15"/>
      <c r="AH56" s="34">
        <f t="shared" si="86"/>
        <v>145</v>
      </c>
      <c r="AI56" s="3"/>
      <c r="AJ56" s="31">
        <f t="shared" si="103"/>
        <v>46233</v>
      </c>
      <c r="AK56" s="31">
        <f t="shared" si="74"/>
        <v>46253</v>
      </c>
      <c r="AL56" s="37">
        <v>20</v>
      </c>
      <c r="AM56" s="15">
        <f t="shared" si="75"/>
        <v>46397</v>
      </c>
      <c r="AN56" s="15"/>
      <c r="AO56" s="34">
        <f t="shared" si="87"/>
        <v>144</v>
      </c>
      <c r="AP56" s="7"/>
      <c r="AQ56" s="7"/>
      <c r="AR56" s="7"/>
      <c r="AS56" s="7"/>
      <c r="AT56" s="7"/>
      <c r="AU56" s="3"/>
      <c r="AV56" s="31">
        <f t="shared" si="104"/>
        <v>46254</v>
      </c>
      <c r="AW56" s="31">
        <f t="shared" si="72"/>
        <v>46374</v>
      </c>
      <c r="AX56" s="124">
        <v>120</v>
      </c>
      <c r="AY56" s="15">
        <f t="shared" si="88"/>
        <v>46517</v>
      </c>
      <c r="AZ56" s="15"/>
      <c r="BA56" s="7">
        <f t="shared" si="89"/>
        <v>143</v>
      </c>
      <c r="BB56" s="3"/>
      <c r="BC56" s="31">
        <f t="shared" si="105"/>
        <v>46375</v>
      </c>
      <c r="BD56" s="31">
        <f t="shared" si="106"/>
        <v>46375</v>
      </c>
      <c r="BE56" s="32">
        <v>0</v>
      </c>
      <c r="BF56" s="15">
        <f t="shared" si="90"/>
        <v>46517</v>
      </c>
      <c r="BG56" s="15"/>
      <c r="BH56" s="34">
        <f t="shared" si="91"/>
        <v>142</v>
      </c>
      <c r="BI56" s="3"/>
      <c r="BJ56" s="31">
        <f t="shared" si="92"/>
        <v>46375</v>
      </c>
      <c r="BK56" s="31">
        <f t="shared" si="93"/>
        <v>46375</v>
      </c>
      <c r="BL56" s="32">
        <v>0</v>
      </c>
      <c r="BM56" s="15">
        <f t="shared" si="94"/>
        <v>46517</v>
      </c>
      <c r="BN56" s="15"/>
      <c r="BO56" s="34">
        <f t="shared" si="95"/>
        <v>142</v>
      </c>
      <c r="BP56" s="3"/>
      <c r="BQ56" s="31">
        <f t="shared" si="96"/>
        <v>46375</v>
      </c>
      <c r="BR56" s="31">
        <f t="shared" si="97"/>
        <v>46382</v>
      </c>
      <c r="BS56" s="37">
        <v>7</v>
      </c>
      <c r="BT56" s="15">
        <f t="shared" si="98"/>
        <v>46524</v>
      </c>
      <c r="BU56" s="15"/>
      <c r="BV56" s="7">
        <f t="shared" si="99"/>
        <v>142</v>
      </c>
      <c r="BW56" s="11" t="s">
        <v>2516</v>
      </c>
      <c r="BX56" s="130">
        <v>46382</v>
      </c>
      <c r="BY56" s="7">
        <f t="shared" si="100"/>
        <v>142</v>
      </c>
      <c r="BZ56" s="2"/>
    </row>
    <row r="57" spans="1:79" x14ac:dyDescent="0.25">
      <c r="A57" s="40" t="s">
        <v>640</v>
      </c>
      <c r="B57" s="41" t="s">
        <v>743</v>
      </c>
      <c r="C57" s="42" t="s">
        <v>768</v>
      </c>
      <c r="D57" s="7"/>
      <c r="E57" s="30">
        <f t="shared" si="76"/>
        <v>46147</v>
      </c>
      <c r="F57" s="6">
        <v>46295</v>
      </c>
      <c r="G57" s="6"/>
      <c r="H57" s="34">
        <f t="shared" si="77"/>
        <v>148</v>
      </c>
      <c r="I57" s="3"/>
      <c r="J57" s="30">
        <f t="shared" si="78"/>
        <v>46148</v>
      </c>
      <c r="K57" s="30">
        <f t="shared" si="79"/>
        <v>46155</v>
      </c>
      <c r="L57" s="37">
        <v>7</v>
      </c>
      <c r="M57" s="6">
        <f t="shared" si="80"/>
        <v>46302</v>
      </c>
      <c r="N57" s="6"/>
      <c r="O57" s="29">
        <f t="shared" si="81"/>
        <v>147</v>
      </c>
      <c r="P57" s="7"/>
      <c r="Q57" s="3"/>
      <c r="R57" s="30">
        <f t="shared" si="73"/>
        <v>46156</v>
      </c>
      <c r="S57" s="30">
        <f t="shared" si="82"/>
        <v>46186</v>
      </c>
      <c r="T57" s="37">
        <v>30</v>
      </c>
      <c r="U57" s="6">
        <f t="shared" si="83"/>
        <v>46332</v>
      </c>
      <c r="V57" s="6"/>
      <c r="W57" s="29">
        <f t="shared" si="84"/>
        <v>146</v>
      </c>
      <c r="X57" s="3"/>
      <c r="Y57" s="31"/>
      <c r="Z57" s="7"/>
      <c r="AA57" s="6"/>
      <c r="AB57" s="25"/>
      <c r="AC57" s="31">
        <f t="shared" si="101"/>
        <v>46187</v>
      </c>
      <c r="AD57" s="31">
        <f t="shared" si="102"/>
        <v>46232</v>
      </c>
      <c r="AE57" s="37">
        <v>45</v>
      </c>
      <c r="AF57" s="15">
        <f t="shared" si="85"/>
        <v>46377</v>
      </c>
      <c r="AG57" s="15"/>
      <c r="AH57" s="34">
        <f t="shared" si="86"/>
        <v>145</v>
      </c>
      <c r="AI57" s="3"/>
      <c r="AJ57" s="31">
        <f t="shared" si="103"/>
        <v>46233</v>
      </c>
      <c r="AK57" s="31">
        <f t="shared" si="74"/>
        <v>46253</v>
      </c>
      <c r="AL57" s="37">
        <v>20</v>
      </c>
      <c r="AM57" s="15">
        <f t="shared" si="75"/>
        <v>46397</v>
      </c>
      <c r="AN57" s="15"/>
      <c r="AO57" s="34">
        <f t="shared" si="87"/>
        <v>144</v>
      </c>
      <c r="AP57" s="7"/>
      <c r="AQ57" s="7"/>
      <c r="AR57" s="7"/>
      <c r="AS57" s="7"/>
      <c r="AT57" s="7"/>
      <c r="AU57" s="3"/>
      <c r="AV57" s="31">
        <f t="shared" si="104"/>
        <v>46254</v>
      </c>
      <c r="AW57" s="31">
        <f t="shared" si="72"/>
        <v>46374</v>
      </c>
      <c r="AX57" s="124">
        <v>120</v>
      </c>
      <c r="AY57" s="15">
        <f t="shared" si="88"/>
        <v>46517</v>
      </c>
      <c r="AZ57" s="15"/>
      <c r="BA57" s="7">
        <f t="shared" si="89"/>
        <v>143</v>
      </c>
      <c r="BB57" s="3"/>
      <c r="BC57" s="31">
        <f t="shared" si="105"/>
        <v>46375</v>
      </c>
      <c r="BD57" s="31">
        <f t="shared" si="106"/>
        <v>46375</v>
      </c>
      <c r="BE57" s="32">
        <v>0</v>
      </c>
      <c r="BF57" s="15">
        <f t="shared" si="90"/>
        <v>46517</v>
      </c>
      <c r="BG57" s="15"/>
      <c r="BH57" s="34">
        <f t="shared" si="91"/>
        <v>142</v>
      </c>
      <c r="BI57" s="3"/>
      <c r="BJ57" s="31">
        <f t="shared" si="92"/>
        <v>46375</v>
      </c>
      <c r="BK57" s="31">
        <f t="shared" si="93"/>
        <v>46375</v>
      </c>
      <c r="BL57" s="32">
        <v>0</v>
      </c>
      <c r="BM57" s="15">
        <f t="shared" si="94"/>
        <v>46517</v>
      </c>
      <c r="BN57" s="15"/>
      <c r="BO57" s="34">
        <f t="shared" si="95"/>
        <v>142</v>
      </c>
      <c r="BP57" s="3"/>
      <c r="BQ57" s="31">
        <f t="shared" si="96"/>
        <v>46375</v>
      </c>
      <c r="BR57" s="31">
        <f t="shared" si="97"/>
        <v>46382</v>
      </c>
      <c r="BS57" s="37">
        <v>7</v>
      </c>
      <c r="BT57" s="15">
        <f t="shared" si="98"/>
        <v>46524</v>
      </c>
      <c r="BU57" s="15"/>
      <c r="BV57" s="7">
        <f t="shared" si="99"/>
        <v>142</v>
      </c>
      <c r="BW57" s="11" t="s">
        <v>2516</v>
      </c>
      <c r="BX57" s="130">
        <v>46382</v>
      </c>
      <c r="BY57" s="7">
        <f t="shared" si="100"/>
        <v>142</v>
      </c>
      <c r="BZ57" s="2"/>
    </row>
    <row r="58" spans="1:79" x14ac:dyDescent="0.25">
      <c r="A58" s="40" t="s">
        <v>640</v>
      </c>
      <c r="B58" s="41" t="s">
        <v>743</v>
      </c>
      <c r="C58" s="128" t="s">
        <v>2517</v>
      </c>
      <c r="D58" s="7"/>
      <c r="E58" s="30">
        <f t="shared" ref="E58:E59" si="141">+J58-1</f>
        <v>46168</v>
      </c>
      <c r="F58" s="6">
        <v>46073</v>
      </c>
      <c r="G58" s="6"/>
      <c r="H58" s="34">
        <f t="shared" ref="H58:H59" si="142">+F58-E58</f>
        <v>-95</v>
      </c>
      <c r="I58" s="3"/>
      <c r="J58" s="30">
        <f t="shared" ref="J58:J59" si="143">+K58-L58</f>
        <v>46169</v>
      </c>
      <c r="K58" s="30">
        <f t="shared" ref="K58:K59" si="144">+R58-1</f>
        <v>46176</v>
      </c>
      <c r="L58" s="37">
        <v>7</v>
      </c>
      <c r="M58" s="6">
        <f t="shared" ref="M58:M59" si="145">+F58+L58</f>
        <v>46080</v>
      </c>
      <c r="N58" s="6"/>
      <c r="O58" s="29">
        <f t="shared" ref="O58:O59" si="146">+M58-K58</f>
        <v>-96</v>
      </c>
      <c r="P58" s="7"/>
      <c r="Q58" s="3"/>
      <c r="R58" s="30">
        <f t="shared" ref="R58:R59" si="147">+S58-T58</f>
        <v>46177</v>
      </c>
      <c r="S58" s="30">
        <f t="shared" ref="S58:S59" si="148">+AC58-1</f>
        <v>46207</v>
      </c>
      <c r="T58" s="37">
        <v>30</v>
      </c>
      <c r="U58" s="6">
        <f t="shared" ref="U58:U59" si="149">+M58+T58</f>
        <v>46110</v>
      </c>
      <c r="V58" s="6"/>
      <c r="W58" s="29">
        <f t="shared" ref="W58:W59" si="150">+U58-S58</f>
        <v>-97</v>
      </c>
      <c r="X58" s="3"/>
      <c r="Y58" s="31"/>
      <c r="Z58" s="7"/>
      <c r="AA58" s="6"/>
      <c r="AB58" s="25"/>
      <c r="AC58" s="31">
        <f t="shared" ref="AC58:AC59" si="151">+AD58-AE58</f>
        <v>46208</v>
      </c>
      <c r="AD58" s="31">
        <f t="shared" ref="AD58:AD59" si="152">+AJ58-1</f>
        <v>46253</v>
      </c>
      <c r="AE58" s="37">
        <v>45</v>
      </c>
      <c r="AF58" s="15">
        <f t="shared" ref="AF58:AF59" si="153">+IF(V58=0,U58,V58)+AE58</f>
        <v>46155</v>
      </c>
      <c r="AG58" s="15"/>
      <c r="AH58" s="34">
        <f t="shared" ref="AH58:AH59" si="154">+AF58-AD58</f>
        <v>-98</v>
      </c>
      <c r="AI58" s="3"/>
      <c r="AJ58" s="31">
        <f t="shared" ref="AJ58:AJ59" si="155">+AK58-AL58</f>
        <v>46254</v>
      </c>
      <c r="AK58" s="31">
        <f t="shared" ref="AK58:AK59" si="156">+AV58-1</f>
        <v>46274</v>
      </c>
      <c r="AL58" s="37">
        <v>20</v>
      </c>
      <c r="AM58" s="15">
        <f t="shared" ref="AM58:AM59" si="157">+IF(AG58=0,AF58,AG58)+AL58</f>
        <v>46175</v>
      </c>
      <c r="AN58" s="15"/>
      <c r="AO58" s="34">
        <f t="shared" ref="AO58:AO59" si="158">+AM58-AK58</f>
        <v>-99</v>
      </c>
      <c r="AP58" s="7"/>
      <c r="AQ58" s="7"/>
      <c r="AR58" s="7"/>
      <c r="AS58" s="7"/>
      <c r="AT58" s="7"/>
      <c r="AU58" s="3"/>
      <c r="AV58" s="31">
        <f t="shared" ref="AV58:AV59" si="159">+AW58-AX58</f>
        <v>46275</v>
      </c>
      <c r="AW58" s="31">
        <f t="shared" si="72"/>
        <v>46395</v>
      </c>
      <c r="AX58" s="124">
        <v>120</v>
      </c>
      <c r="AY58" s="15">
        <f t="shared" ref="AY58:AY59" si="160">+IF(AN58=0,AM58,AN58)+AX58</f>
        <v>46295</v>
      </c>
      <c r="AZ58" s="15"/>
      <c r="BA58" s="7">
        <f t="shared" ref="BA58:BA59" si="161">+AY58-AW58</f>
        <v>-100</v>
      </c>
      <c r="BB58" s="3"/>
      <c r="BC58" s="31">
        <f t="shared" ref="BC58:BC59" si="162">+BD58-BE58</f>
        <v>46396</v>
      </c>
      <c r="BD58" s="31">
        <f t="shared" ref="BD58:BD59" si="163">+BJ58</f>
        <v>46396</v>
      </c>
      <c r="BE58" s="32">
        <v>0</v>
      </c>
      <c r="BF58" s="15">
        <f t="shared" ref="BF58:BF59" si="164">+IF(AZ58=0,AY58,AZ58)+BE58</f>
        <v>46295</v>
      </c>
      <c r="BG58" s="15"/>
      <c r="BH58" s="34">
        <f t="shared" ref="BH58:BH59" si="165">+BF58-BD58</f>
        <v>-101</v>
      </c>
      <c r="BI58" s="3"/>
      <c r="BJ58" s="31">
        <f t="shared" ref="BJ58:BJ59" si="166">+BK58-BL58</f>
        <v>46396</v>
      </c>
      <c r="BK58" s="31">
        <f t="shared" ref="BK58:BK59" si="167">+BQ58</f>
        <v>46396</v>
      </c>
      <c r="BL58" s="32">
        <v>0</v>
      </c>
      <c r="BM58" s="15">
        <f t="shared" ref="BM58:BM59" si="168">+IF(BG58=0,BF58,BG58)+BL58</f>
        <v>46295</v>
      </c>
      <c r="BN58" s="15"/>
      <c r="BO58" s="34">
        <f t="shared" ref="BO58:BO59" si="169">+BM58-BK58</f>
        <v>-101</v>
      </c>
      <c r="BP58" s="3"/>
      <c r="BQ58" s="31">
        <f t="shared" ref="BQ58:BQ59" si="170">+BR58-BS58</f>
        <v>46396</v>
      </c>
      <c r="BR58" s="31">
        <f t="shared" ref="BR58:BR59" si="171">+BX58</f>
        <v>46403</v>
      </c>
      <c r="BS58" s="37">
        <v>7</v>
      </c>
      <c r="BT58" s="15">
        <f t="shared" ref="BT58:BT59" si="172">+IF(BN58=0,BM58,BN58)+BS58</f>
        <v>46302</v>
      </c>
      <c r="BU58" s="15"/>
      <c r="BV58" s="7">
        <f t="shared" ref="BV58:BV59" si="173">+BT58-BR58</f>
        <v>-101</v>
      </c>
      <c r="BW58" s="11" t="s">
        <v>2518</v>
      </c>
      <c r="BX58" s="130">
        <v>46403</v>
      </c>
      <c r="BY58" s="7">
        <f t="shared" ref="BY58:BY59" si="174">+BT58-BX58</f>
        <v>-101</v>
      </c>
      <c r="BZ58" s="2"/>
      <c r="CA58" t="s">
        <v>2519</v>
      </c>
    </row>
    <row r="59" spans="1:79" x14ac:dyDescent="0.25">
      <c r="A59" s="40" t="s">
        <v>640</v>
      </c>
      <c r="B59" s="41" t="s">
        <v>743</v>
      </c>
      <c r="C59" s="128" t="s">
        <v>2520</v>
      </c>
      <c r="D59" s="7"/>
      <c r="E59" s="30">
        <f t="shared" si="141"/>
        <v>46304</v>
      </c>
      <c r="F59" s="138"/>
      <c r="G59" s="6"/>
      <c r="H59" s="34">
        <f t="shared" si="142"/>
        <v>-46304</v>
      </c>
      <c r="I59" s="3"/>
      <c r="J59" s="30">
        <f t="shared" si="143"/>
        <v>46305</v>
      </c>
      <c r="K59" s="30">
        <f t="shared" si="144"/>
        <v>46312</v>
      </c>
      <c r="L59" s="37">
        <v>7</v>
      </c>
      <c r="M59" s="6">
        <f t="shared" si="145"/>
        <v>7</v>
      </c>
      <c r="N59" s="6"/>
      <c r="O59" s="29">
        <f t="shared" si="146"/>
        <v>-46305</v>
      </c>
      <c r="P59" s="7"/>
      <c r="Q59" s="3"/>
      <c r="R59" s="30">
        <f t="shared" si="147"/>
        <v>46313</v>
      </c>
      <c r="S59" s="30">
        <f t="shared" si="148"/>
        <v>46343</v>
      </c>
      <c r="T59" s="37">
        <v>30</v>
      </c>
      <c r="U59" s="6">
        <f t="shared" si="149"/>
        <v>37</v>
      </c>
      <c r="V59" s="6"/>
      <c r="W59" s="29">
        <f t="shared" si="150"/>
        <v>-46306</v>
      </c>
      <c r="X59" s="3"/>
      <c r="Y59" s="31"/>
      <c r="Z59" s="7"/>
      <c r="AA59" s="6"/>
      <c r="AB59" s="25"/>
      <c r="AC59" s="31">
        <f t="shared" si="151"/>
        <v>46344</v>
      </c>
      <c r="AD59" s="31">
        <f t="shared" si="152"/>
        <v>46374</v>
      </c>
      <c r="AE59" s="37">
        <v>30</v>
      </c>
      <c r="AF59" s="15">
        <f t="shared" si="153"/>
        <v>67</v>
      </c>
      <c r="AG59" s="15"/>
      <c r="AH59" s="34">
        <f t="shared" si="154"/>
        <v>-46307</v>
      </c>
      <c r="AI59" s="3"/>
      <c r="AJ59" s="31">
        <f t="shared" si="155"/>
        <v>46375</v>
      </c>
      <c r="AK59" s="31">
        <f t="shared" si="156"/>
        <v>46395</v>
      </c>
      <c r="AL59" s="37">
        <v>20</v>
      </c>
      <c r="AM59" s="15">
        <f t="shared" si="157"/>
        <v>87</v>
      </c>
      <c r="AN59" s="15"/>
      <c r="AO59" s="34">
        <f t="shared" si="158"/>
        <v>-46308</v>
      </c>
      <c r="AP59" s="7"/>
      <c r="AQ59" s="7"/>
      <c r="AR59" s="7"/>
      <c r="AS59" s="7"/>
      <c r="AT59" s="7"/>
      <c r="AU59" s="3"/>
      <c r="AV59" s="31">
        <f t="shared" si="159"/>
        <v>46396</v>
      </c>
      <c r="AW59" s="31">
        <f t="shared" si="72"/>
        <v>46496</v>
      </c>
      <c r="AX59" s="124">
        <v>100</v>
      </c>
      <c r="AY59" s="15">
        <f t="shared" si="160"/>
        <v>187</v>
      </c>
      <c r="AZ59" s="15"/>
      <c r="BA59" s="7">
        <f t="shared" si="161"/>
        <v>-46309</v>
      </c>
      <c r="BB59" s="3"/>
      <c r="BC59" s="31">
        <f t="shared" si="162"/>
        <v>46497</v>
      </c>
      <c r="BD59" s="31">
        <f t="shared" si="163"/>
        <v>46497</v>
      </c>
      <c r="BE59" s="32">
        <v>0</v>
      </c>
      <c r="BF59" s="15">
        <f t="shared" si="164"/>
        <v>187</v>
      </c>
      <c r="BG59" s="15"/>
      <c r="BH59" s="34">
        <f t="shared" si="165"/>
        <v>-46310</v>
      </c>
      <c r="BI59" s="3"/>
      <c r="BJ59" s="31">
        <f t="shared" si="166"/>
        <v>46497</v>
      </c>
      <c r="BK59" s="31">
        <f t="shared" si="167"/>
        <v>46497</v>
      </c>
      <c r="BL59" s="32">
        <v>0</v>
      </c>
      <c r="BM59" s="15">
        <f t="shared" si="168"/>
        <v>187</v>
      </c>
      <c r="BN59" s="15"/>
      <c r="BO59" s="34">
        <f t="shared" si="169"/>
        <v>-46310</v>
      </c>
      <c r="BP59" s="3"/>
      <c r="BQ59" s="31">
        <f t="shared" si="170"/>
        <v>46497</v>
      </c>
      <c r="BR59" s="31">
        <f t="shared" si="171"/>
        <v>46504</v>
      </c>
      <c r="BS59" s="37">
        <v>7</v>
      </c>
      <c r="BT59" s="15">
        <f t="shared" si="172"/>
        <v>194</v>
      </c>
      <c r="BU59" s="15"/>
      <c r="BV59" s="7">
        <f t="shared" si="173"/>
        <v>-46310</v>
      </c>
      <c r="BW59" s="11" t="s">
        <v>2518</v>
      </c>
      <c r="BX59" s="130">
        <v>46504</v>
      </c>
      <c r="BY59" s="7">
        <f t="shared" si="174"/>
        <v>-46310</v>
      </c>
      <c r="BZ59" s="2"/>
      <c r="CA59" t="s">
        <v>2521</v>
      </c>
    </row>
    <row r="60" spans="1:79" x14ac:dyDescent="0.25">
      <c r="A60" s="40" t="s">
        <v>640</v>
      </c>
      <c r="B60" s="41" t="s">
        <v>743</v>
      </c>
      <c r="C60" s="128" t="s">
        <v>2522</v>
      </c>
      <c r="D60" s="7"/>
      <c r="E60" s="30">
        <f t="shared" si="76"/>
        <v>46365</v>
      </c>
      <c r="F60" s="138"/>
      <c r="G60" s="6"/>
      <c r="H60" s="34">
        <f t="shared" si="77"/>
        <v>-46365</v>
      </c>
      <c r="I60" s="3"/>
      <c r="J60" s="30">
        <f t="shared" si="78"/>
        <v>46366</v>
      </c>
      <c r="K60" s="30">
        <f t="shared" si="79"/>
        <v>46373</v>
      </c>
      <c r="L60" s="37">
        <v>7</v>
      </c>
      <c r="M60" s="6">
        <f t="shared" si="80"/>
        <v>7</v>
      </c>
      <c r="N60" s="6"/>
      <c r="O60" s="29">
        <f t="shared" si="81"/>
        <v>-46366</v>
      </c>
      <c r="P60" s="7"/>
      <c r="Q60" s="3"/>
      <c r="R60" s="30">
        <f t="shared" si="73"/>
        <v>46374</v>
      </c>
      <c r="S60" s="30">
        <f t="shared" si="82"/>
        <v>46404</v>
      </c>
      <c r="T60" s="37">
        <v>30</v>
      </c>
      <c r="U60" s="6">
        <f t="shared" si="83"/>
        <v>37</v>
      </c>
      <c r="V60" s="6"/>
      <c r="W60" s="29">
        <f t="shared" si="84"/>
        <v>-46367</v>
      </c>
      <c r="X60" s="3"/>
      <c r="Y60" s="31"/>
      <c r="Z60" s="7"/>
      <c r="AA60" s="6"/>
      <c r="AB60" s="25"/>
      <c r="AC60" s="31">
        <f t="shared" si="101"/>
        <v>46405</v>
      </c>
      <c r="AD60" s="31">
        <f t="shared" si="102"/>
        <v>46435</v>
      </c>
      <c r="AE60" s="37">
        <v>30</v>
      </c>
      <c r="AF60" s="15">
        <f t="shared" si="85"/>
        <v>67</v>
      </c>
      <c r="AG60" s="15"/>
      <c r="AH60" s="34">
        <f t="shared" si="86"/>
        <v>-46368</v>
      </c>
      <c r="AI60" s="3"/>
      <c r="AJ60" s="31">
        <f t="shared" si="103"/>
        <v>46436</v>
      </c>
      <c r="AK60" s="31">
        <f t="shared" si="74"/>
        <v>46456</v>
      </c>
      <c r="AL60" s="37">
        <v>20</v>
      </c>
      <c r="AM60" s="15">
        <f t="shared" si="75"/>
        <v>87</v>
      </c>
      <c r="AN60" s="15"/>
      <c r="AO60" s="34">
        <f t="shared" si="87"/>
        <v>-46369</v>
      </c>
      <c r="AP60" s="7"/>
      <c r="AQ60" s="7"/>
      <c r="AR60" s="7"/>
      <c r="AS60" s="7"/>
      <c r="AT60" s="7"/>
      <c r="AU60" s="3"/>
      <c r="AV60" s="31">
        <f t="shared" si="104"/>
        <v>46457</v>
      </c>
      <c r="AW60" s="31">
        <f t="shared" si="72"/>
        <v>46557</v>
      </c>
      <c r="AX60" s="124">
        <v>100</v>
      </c>
      <c r="AY60" s="15">
        <f t="shared" si="88"/>
        <v>187</v>
      </c>
      <c r="AZ60" s="15"/>
      <c r="BA60" s="7">
        <f t="shared" si="89"/>
        <v>-46370</v>
      </c>
      <c r="BB60" s="3"/>
      <c r="BC60" s="31">
        <f t="shared" si="105"/>
        <v>46558</v>
      </c>
      <c r="BD60" s="31">
        <f t="shared" si="106"/>
        <v>46558</v>
      </c>
      <c r="BE60" s="32">
        <v>0</v>
      </c>
      <c r="BF60" s="15">
        <f t="shared" si="90"/>
        <v>187</v>
      </c>
      <c r="BG60" s="15"/>
      <c r="BH60" s="34">
        <f t="shared" si="91"/>
        <v>-46371</v>
      </c>
      <c r="BI60" s="3"/>
      <c r="BJ60" s="31">
        <f t="shared" si="92"/>
        <v>46558</v>
      </c>
      <c r="BK60" s="31">
        <f t="shared" si="93"/>
        <v>46558</v>
      </c>
      <c r="BL60" s="32">
        <v>0</v>
      </c>
      <c r="BM60" s="15">
        <f t="shared" si="94"/>
        <v>187</v>
      </c>
      <c r="BN60" s="15"/>
      <c r="BO60" s="34">
        <f t="shared" si="95"/>
        <v>-46371</v>
      </c>
      <c r="BP60" s="3"/>
      <c r="BQ60" s="31">
        <f t="shared" si="96"/>
        <v>46558</v>
      </c>
      <c r="BR60" s="31">
        <f t="shared" si="97"/>
        <v>46565</v>
      </c>
      <c r="BS60" s="37">
        <v>7</v>
      </c>
      <c r="BT60" s="15">
        <f t="shared" si="98"/>
        <v>194</v>
      </c>
      <c r="BU60" s="15"/>
      <c r="BV60" s="7">
        <f t="shared" si="99"/>
        <v>-46371</v>
      </c>
      <c r="BW60" s="11" t="s">
        <v>2518</v>
      </c>
      <c r="BX60" s="130">
        <v>46565</v>
      </c>
      <c r="BY60" s="7">
        <f t="shared" si="100"/>
        <v>-46371</v>
      </c>
      <c r="BZ60" s="2"/>
      <c r="CA60" t="s">
        <v>2511</v>
      </c>
    </row>
    <row r="61" spans="1:79" x14ac:dyDescent="0.25">
      <c r="A61" s="40" t="s">
        <v>640</v>
      </c>
      <c r="B61" s="41" t="s">
        <v>743</v>
      </c>
      <c r="C61" s="42" t="s">
        <v>770</v>
      </c>
      <c r="D61" s="7"/>
      <c r="E61" s="30">
        <f t="shared" si="76"/>
        <v>46167</v>
      </c>
      <c r="F61" s="6">
        <v>46138</v>
      </c>
      <c r="G61" s="6"/>
      <c r="H61" s="34">
        <f t="shared" si="77"/>
        <v>-29</v>
      </c>
      <c r="I61" s="3"/>
      <c r="J61" s="30">
        <f t="shared" si="78"/>
        <v>46168</v>
      </c>
      <c r="K61" s="30">
        <f t="shared" si="79"/>
        <v>46175</v>
      </c>
      <c r="L61" s="37">
        <v>7</v>
      </c>
      <c r="M61" s="6">
        <f t="shared" si="80"/>
        <v>46145</v>
      </c>
      <c r="N61" s="6"/>
      <c r="O61" s="29">
        <f t="shared" si="81"/>
        <v>-30</v>
      </c>
      <c r="P61" s="7"/>
      <c r="Q61" s="3"/>
      <c r="R61" s="30">
        <f t="shared" si="73"/>
        <v>46176</v>
      </c>
      <c r="S61" s="30">
        <f t="shared" si="82"/>
        <v>46206</v>
      </c>
      <c r="T61" s="37">
        <v>30</v>
      </c>
      <c r="U61" s="6">
        <f t="shared" si="83"/>
        <v>46175</v>
      </c>
      <c r="V61" s="6"/>
      <c r="W61" s="29">
        <f t="shared" si="84"/>
        <v>-31</v>
      </c>
      <c r="X61" s="3"/>
      <c r="Y61" s="31"/>
      <c r="Z61" s="7"/>
      <c r="AA61" s="6"/>
      <c r="AB61" s="25"/>
      <c r="AC61" s="31">
        <f t="shared" si="101"/>
        <v>46207</v>
      </c>
      <c r="AD61" s="31">
        <f t="shared" si="102"/>
        <v>46252</v>
      </c>
      <c r="AE61" s="37">
        <v>45</v>
      </c>
      <c r="AF61" s="15">
        <f t="shared" si="85"/>
        <v>46220</v>
      </c>
      <c r="AG61" s="15"/>
      <c r="AH61" s="34">
        <f t="shared" si="86"/>
        <v>-32</v>
      </c>
      <c r="AI61" s="3"/>
      <c r="AJ61" s="31">
        <f t="shared" si="103"/>
        <v>46253</v>
      </c>
      <c r="AK61" s="31">
        <f t="shared" si="74"/>
        <v>46273</v>
      </c>
      <c r="AL61" s="37">
        <v>20</v>
      </c>
      <c r="AM61" s="15">
        <f t="shared" si="75"/>
        <v>46240</v>
      </c>
      <c r="AN61" s="15"/>
      <c r="AO61" s="34">
        <f t="shared" si="87"/>
        <v>-33</v>
      </c>
      <c r="AP61" s="7"/>
      <c r="AQ61" s="7"/>
      <c r="AR61" s="7"/>
      <c r="AS61" s="7"/>
      <c r="AT61" s="7"/>
      <c r="AU61" s="3"/>
      <c r="AV61" s="31">
        <f t="shared" si="104"/>
        <v>46274</v>
      </c>
      <c r="AW61" s="31">
        <f t="shared" si="72"/>
        <v>46374</v>
      </c>
      <c r="AX61" s="124">
        <v>100</v>
      </c>
      <c r="AY61" s="15">
        <f t="shared" si="88"/>
        <v>46340</v>
      </c>
      <c r="AZ61" s="15"/>
      <c r="BA61" s="7">
        <f t="shared" si="89"/>
        <v>-34</v>
      </c>
      <c r="BB61" s="3"/>
      <c r="BC61" s="31">
        <f t="shared" si="105"/>
        <v>46375</v>
      </c>
      <c r="BD61" s="31">
        <f t="shared" si="106"/>
        <v>46375</v>
      </c>
      <c r="BE61" s="32">
        <v>0</v>
      </c>
      <c r="BF61" s="15">
        <f t="shared" si="90"/>
        <v>46340</v>
      </c>
      <c r="BG61" s="15"/>
      <c r="BH61" s="34">
        <f t="shared" si="91"/>
        <v>-35</v>
      </c>
      <c r="BI61" s="3"/>
      <c r="BJ61" s="31">
        <f t="shared" si="92"/>
        <v>46375</v>
      </c>
      <c r="BK61" s="31">
        <f t="shared" si="93"/>
        <v>46375</v>
      </c>
      <c r="BL61" s="32">
        <v>0</v>
      </c>
      <c r="BM61" s="15">
        <f t="shared" si="94"/>
        <v>46340</v>
      </c>
      <c r="BN61" s="15"/>
      <c r="BO61" s="34">
        <f t="shared" si="95"/>
        <v>-35</v>
      </c>
      <c r="BP61" s="3"/>
      <c r="BQ61" s="31">
        <f t="shared" si="96"/>
        <v>46375</v>
      </c>
      <c r="BR61" s="31">
        <f t="shared" si="97"/>
        <v>46382</v>
      </c>
      <c r="BS61" s="37">
        <v>7</v>
      </c>
      <c r="BT61" s="15">
        <f t="shared" si="98"/>
        <v>46347</v>
      </c>
      <c r="BU61" s="15"/>
      <c r="BV61" s="7">
        <f t="shared" si="99"/>
        <v>-35</v>
      </c>
      <c r="BW61" s="11" t="s">
        <v>2516</v>
      </c>
      <c r="BX61" s="130">
        <v>46382</v>
      </c>
      <c r="BY61" s="7">
        <f t="shared" si="100"/>
        <v>-35</v>
      </c>
      <c r="BZ61" s="2"/>
    </row>
    <row r="62" spans="1:79" x14ac:dyDescent="0.25">
      <c r="A62" s="40" t="s">
        <v>640</v>
      </c>
      <c r="B62" s="41" t="s">
        <v>746</v>
      </c>
      <c r="C62" s="42" t="s">
        <v>2523</v>
      </c>
      <c r="D62" s="7"/>
      <c r="E62" s="30">
        <f t="shared" ref="E62:E67" si="175">+J62-1</f>
        <v>46117</v>
      </c>
      <c r="F62" s="6">
        <v>46100</v>
      </c>
      <c r="G62" s="6"/>
      <c r="H62" s="34">
        <f t="shared" ref="H62:H67" si="176">+F62-E62</f>
        <v>-17</v>
      </c>
      <c r="I62" s="3"/>
      <c r="J62" s="30">
        <f t="shared" ref="J62:J67" si="177">+K62-L62</f>
        <v>46118</v>
      </c>
      <c r="K62" s="30">
        <f t="shared" ref="K62:K67" si="178">+R62-1</f>
        <v>46125</v>
      </c>
      <c r="L62" s="37">
        <v>7</v>
      </c>
      <c r="M62" s="6">
        <f t="shared" ref="M62:M67" si="179">+F62+L62</f>
        <v>46107</v>
      </c>
      <c r="N62" s="6"/>
      <c r="O62" s="29">
        <f t="shared" ref="O62:O67" si="180">+M62-K62</f>
        <v>-18</v>
      </c>
      <c r="P62" s="7"/>
      <c r="Q62" s="3"/>
      <c r="R62" s="30">
        <f t="shared" ref="R62:R67" si="181">+S62-T62</f>
        <v>46126</v>
      </c>
      <c r="S62" s="30">
        <f t="shared" ref="S62:S67" si="182">+AC62-1</f>
        <v>46156</v>
      </c>
      <c r="T62" s="37">
        <v>30</v>
      </c>
      <c r="U62" s="6">
        <f t="shared" ref="U62:U67" si="183">+M62+T62</f>
        <v>46137</v>
      </c>
      <c r="V62" s="6"/>
      <c r="W62" s="29">
        <f t="shared" ref="W62:W67" si="184">+U62-S62</f>
        <v>-19</v>
      </c>
      <c r="X62" s="3"/>
      <c r="Y62" s="31"/>
      <c r="Z62" s="7"/>
      <c r="AA62" s="6"/>
      <c r="AB62" s="25"/>
      <c r="AC62" s="31">
        <f t="shared" ref="AC62:AC67" si="185">+AD62-AE62</f>
        <v>46157</v>
      </c>
      <c r="AD62" s="31">
        <f t="shared" ref="AD62:AD67" si="186">+AJ62-1</f>
        <v>46202</v>
      </c>
      <c r="AE62" s="37">
        <v>45</v>
      </c>
      <c r="AF62" s="15">
        <f t="shared" ref="AF62:AF67" si="187">+IF(V62=0,U62,V62)+AE62</f>
        <v>46182</v>
      </c>
      <c r="AG62" s="15"/>
      <c r="AH62" s="34">
        <f t="shared" ref="AH62:AH67" si="188">+AF62-AD62</f>
        <v>-20</v>
      </c>
      <c r="AI62" s="3"/>
      <c r="AJ62" s="31">
        <f t="shared" ref="AJ62:AJ67" si="189">+AK62-AL62</f>
        <v>46203</v>
      </c>
      <c r="AK62" s="31">
        <f t="shared" ref="AK62:AK67" si="190">+AV62-1</f>
        <v>46223</v>
      </c>
      <c r="AL62" s="37">
        <v>20</v>
      </c>
      <c r="AM62" s="15">
        <f t="shared" ref="AM62:AM67" si="191">+IF(AG62=0,AF62,AG62)+AL62</f>
        <v>46202</v>
      </c>
      <c r="AN62" s="15"/>
      <c r="AO62" s="34">
        <f t="shared" ref="AO62:AO67" si="192">+AM62-AK62</f>
        <v>-21</v>
      </c>
      <c r="AP62" s="7"/>
      <c r="AQ62" s="7"/>
      <c r="AR62" s="7"/>
      <c r="AS62" s="7"/>
      <c r="AT62" s="7"/>
      <c r="AU62" s="3"/>
      <c r="AV62" s="31">
        <f t="shared" ref="AV62:AV67" si="193">+AW62-AX62</f>
        <v>46224</v>
      </c>
      <c r="AW62" s="31">
        <f t="shared" ref="AW62:AW67" si="194">+BC62-1</f>
        <v>46374</v>
      </c>
      <c r="AX62" s="124">
        <v>150</v>
      </c>
      <c r="AY62" s="15">
        <f t="shared" ref="AY62:AY67" si="195">+IF(AN62=0,AM62,AN62)+AX62</f>
        <v>46352</v>
      </c>
      <c r="AZ62" s="15"/>
      <c r="BA62" s="7">
        <f t="shared" ref="BA62:BA67" si="196">+AY62-AW62</f>
        <v>-22</v>
      </c>
      <c r="BB62" s="3"/>
      <c r="BC62" s="31">
        <f t="shared" ref="BC62:BC67" si="197">+BD62-BE62</f>
        <v>46375</v>
      </c>
      <c r="BD62" s="31">
        <f t="shared" ref="BD62:BD67" si="198">+BJ62</f>
        <v>46375</v>
      </c>
      <c r="BE62" s="32">
        <v>0</v>
      </c>
      <c r="BF62" s="15">
        <f t="shared" ref="BF62:BF67" si="199">+IF(AZ62=0,AY62,AZ62)+BE62</f>
        <v>46352</v>
      </c>
      <c r="BG62" s="15"/>
      <c r="BH62" s="34">
        <f t="shared" ref="BH62:BH67" si="200">+BF62-BD62</f>
        <v>-23</v>
      </c>
      <c r="BI62" s="3"/>
      <c r="BJ62" s="31">
        <f t="shared" ref="BJ62:BJ67" si="201">+BK62-BL62</f>
        <v>46375</v>
      </c>
      <c r="BK62" s="31">
        <f t="shared" ref="BK62:BK67" si="202">+BQ62</f>
        <v>46375</v>
      </c>
      <c r="BL62" s="32">
        <v>0</v>
      </c>
      <c r="BM62" s="15">
        <f t="shared" ref="BM62:BM67" si="203">+IF(BG62=0,BF62,BG62)+BL62</f>
        <v>46352</v>
      </c>
      <c r="BN62" s="15"/>
      <c r="BO62" s="34">
        <f t="shared" ref="BO62:BO67" si="204">+BM62-BK62</f>
        <v>-23</v>
      </c>
      <c r="BP62" s="3"/>
      <c r="BQ62" s="31">
        <f t="shared" ref="BQ62:BQ67" si="205">+BR62-BS62</f>
        <v>46375</v>
      </c>
      <c r="BR62" s="31">
        <f t="shared" ref="BR62:BR67" si="206">+BX62</f>
        <v>46382</v>
      </c>
      <c r="BS62" s="37">
        <v>7</v>
      </c>
      <c r="BT62" s="15">
        <f t="shared" ref="BT62:BT67" si="207">+IF(BN62=0,BM62,BN62)+BS62</f>
        <v>46359</v>
      </c>
      <c r="BU62" s="15"/>
      <c r="BV62" s="7">
        <f t="shared" ref="BV62:BV67" si="208">+BT62-BR62</f>
        <v>-23</v>
      </c>
      <c r="BW62" s="11" t="s">
        <v>2516</v>
      </c>
      <c r="BX62" s="130">
        <v>46382</v>
      </c>
      <c r="BY62" s="7">
        <f t="shared" ref="BY62:BY67" si="209">+BT62-BX62</f>
        <v>-23</v>
      </c>
      <c r="BZ62" s="2"/>
    </row>
    <row r="63" spans="1:79" x14ac:dyDescent="0.25">
      <c r="A63" s="40" t="s">
        <v>640</v>
      </c>
      <c r="B63" s="41" t="s">
        <v>746</v>
      </c>
      <c r="C63" s="42" t="s">
        <v>2524</v>
      </c>
      <c r="D63" s="7"/>
      <c r="E63" s="30">
        <f t="shared" si="175"/>
        <v>46087</v>
      </c>
      <c r="F63" s="6">
        <v>46101</v>
      </c>
      <c r="G63" s="6"/>
      <c r="H63" s="34">
        <f t="shared" si="176"/>
        <v>14</v>
      </c>
      <c r="I63" s="3"/>
      <c r="J63" s="30">
        <f t="shared" si="177"/>
        <v>46088</v>
      </c>
      <c r="K63" s="30">
        <f t="shared" si="178"/>
        <v>46095</v>
      </c>
      <c r="L63" s="37">
        <v>7</v>
      </c>
      <c r="M63" s="6">
        <f t="shared" si="179"/>
        <v>46108</v>
      </c>
      <c r="N63" s="6"/>
      <c r="O63" s="29">
        <f t="shared" si="180"/>
        <v>13</v>
      </c>
      <c r="P63" s="7"/>
      <c r="Q63" s="3"/>
      <c r="R63" s="30">
        <f t="shared" si="181"/>
        <v>46096</v>
      </c>
      <c r="S63" s="30">
        <f t="shared" si="182"/>
        <v>46126</v>
      </c>
      <c r="T63" s="37">
        <v>30</v>
      </c>
      <c r="U63" s="6">
        <f t="shared" si="183"/>
        <v>46138</v>
      </c>
      <c r="V63" s="6"/>
      <c r="W63" s="29">
        <f t="shared" si="184"/>
        <v>12</v>
      </c>
      <c r="X63" s="3"/>
      <c r="Y63" s="31"/>
      <c r="Z63" s="7"/>
      <c r="AA63" s="6"/>
      <c r="AB63" s="25"/>
      <c r="AC63" s="31">
        <f t="shared" si="185"/>
        <v>46127</v>
      </c>
      <c r="AD63" s="31">
        <f t="shared" si="186"/>
        <v>46172</v>
      </c>
      <c r="AE63" s="37">
        <v>45</v>
      </c>
      <c r="AF63" s="15">
        <f t="shared" si="187"/>
        <v>46183</v>
      </c>
      <c r="AG63" s="15"/>
      <c r="AH63" s="34">
        <f t="shared" si="188"/>
        <v>11</v>
      </c>
      <c r="AI63" s="3"/>
      <c r="AJ63" s="31">
        <f t="shared" si="189"/>
        <v>46173</v>
      </c>
      <c r="AK63" s="31">
        <f t="shared" si="190"/>
        <v>46193</v>
      </c>
      <c r="AL63" s="37">
        <v>20</v>
      </c>
      <c r="AM63" s="15">
        <f t="shared" si="191"/>
        <v>46203</v>
      </c>
      <c r="AN63" s="15"/>
      <c r="AO63" s="34">
        <f t="shared" si="192"/>
        <v>10</v>
      </c>
      <c r="AP63" s="7"/>
      <c r="AQ63" s="7"/>
      <c r="AR63" s="7"/>
      <c r="AS63" s="7"/>
      <c r="AT63" s="7"/>
      <c r="AU63" s="3"/>
      <c r="AV63" s="31">
        <f t="shared" si="193"/>
        <v>46194</v>
      </c>
      <c r="AW63" s="31">
        <f t="shared" si="194"/>
        <v>46374</v>
      </c>
      <c r="AX63" s="124">
        <v>180</v>
      </c>
      <c r="AY63" s="15">
        <f t="shared" si="195"/>
        <v>46383</v>
      </c>
      <c r="AZ63" s="15"/>
      <c r="BA63" s="7">
        <f t="shared" si="196"/>
        <v>9</v>
      </c>
      <c r="BB63" s="3"/>
      <c r="BC63" s="31">
        <f t="shared" si="197"/>
        <v>46375</v>
      </c>
      <c r="BD63" s="31">
        <f t="shared" si="198"/>
        <v>46375</v>
      </c>
      <c r="BE63" s="32">
        <v>0</v>
      </c>
      <c r="BF63" s="15">
        <f t="shared" si="199"/>
        <v>46383</v>
      </c>
      <c r="BG63" s="15"/>
      <c r="BH63" s="34">
        <f t="shared" si="200"/>
        <v>8</v>
      </c>
      <c r="BI63" s="3"/>
      <c r="BJ63" s="31">
        <f t="shared" si="201"/>
        <v>46375</v>
      </c>
      <c r="BK63" s="31">
        <f t="shared" si="202"/>
        <v>46375</v>
      </c>
      <c r="BL63" s="32">
        <v>0</v>
      </c>
      <c r="BM63" s="15">
        <f t="shared" si="203"/>
        <v>46383</v>
      </c>
      <c r="BN63" s="15"/>
      <c r="BO63" s="34">
        <f t="shared" si="204"/>
        <v>8</v>
      </c>
      <c r="BP63" s="3"/>
      <c r="BQ63" s="31">
        <f t="shared" si="205"/>
        <v>46375</v>
      </c>
      <c r="BR63" s="31">
        <f t="shared" si="206"/>
        <v>46382</v>
      </c>
      <c r="BS63" s="37">
        <v>7</v>
      </c>
      <c r="BT63" s="15">
        <f t="shared" si="207"/>
        <v>46390</v>
      </c>
      <c r="BU63" s="15"/>
      <c r="BV63" s="7">
        <f t="shared" si="208"/>
        <v>8</v>
      </c>
      <c r="BW63" s="11" t="s">
        <v>2516</v>
      </c>
      <c r="BX63" s="130">
        <v>46382</v>
      </c>
      <c r="BY63" s="7">
        <f t="shared" si="209"/>
        <v>8</v>
      </c>
      <c r="BZ63" s="2"/>
    </row>
    <row r="64" spans="1:79" x14ac:dyDescent="0.25">
      <c r="A64" s="40" t="s">
        <v>640</v>
      </c>
      <c r="B64" s="41" t="s">
        <v>746</v>
      </c>
      <c r="C64" s="42" t="s">
        <v>2525</v>
      </c>
      <c r="D64" s="7"/>
      <c r="E64" s="30">
        <f t="shared" si="175"/>
        <v>46117</v>
      </c>
      <c r="F64" s="6">
        <v>46106</v>
      </c>
      <c r="G64" s="6"/>
      <c r="H64" s="34">
        <f t="shared" si="176"/>
        <v>-11</v>
      </c>
      <c r="I64" s="3"/>
      <c r="J64" s="30">
        <f t="shared" si="177"/>
        <v>46118</v>
      </c>
      <c r="K64" s="30">
        <f t="shared" si="178"/>
        <v>46125</v>
      </c>
      <c r="L64" s="37">
        <v>7</v>
      </c>
      <c r="M64" s="6">
        <f t="shared" si="179"/>
        <v>46113</v>
      </c>
      <c r="N64" s="6"/>
      <c r="O64" s="29">
        <f t="shared" si="180"/>
        <v>-12</v>
      </c>
      <c r="P64" s="7"/>
      <c r="Q64" s="3"/>
      <c r="R64" s="30">
        <f t="shared" si="181"/>
        <v>46126</v>
      </c>
      <c r="S64" s="30">
        <f t="shared" si="182"/>
        <v>46156</v>
      </c>
      <c r="T64" s="37">
        <v>30</v>
      </c>
      <c r="U64" s="6">
        <f t="shared" si="183"/>
        <v>46143</v>
      </c>
      <c r="V64" s="6"/>
      <c r="W64" s="29">
        <f t="shared" si="184"/>
        <v>-13</v>
      </c>
      <c r="X64" s="3"/>
      <c r="Y64" s="31"/>
      <c r="Z64" s="7"/>
      <c r="AA64" s="6"/>
      <c r="AB64" s="25"/>
      <c r="AC64" s="31">
        <f t="shared" si="185"/>
        <v>46157</v>
      </c>
      <c r="AD64" s="31">
        <f t="shared" si="186"/>
        <v>46202</v>
      </c>
      <c r="AE64" s="37">
        <v>45</v>
      </c>
      <c r="AF64" s="15">
        <f t="shared" si="187"/>
        <v>46188</v>
      </c>
      <c r="AG64" s="15"/>
      <c r="AH64" s="34">
        <f t="shared" si="188"/>
        <v>-14</v>
      </c>
      <c r="AI64" s="3"/>
      <c r="AJ64" s="31">
        <f t="shared" si="189"/>
        <v>46203</v>
      </c>
      <c r="AK64" s="31">
        <f t="shared" si="190"/>
        <v>46223</v>
      </c>
      <c r="AL64" s="37">
        <v>20</v>
      </c>
      <c r="AM64" s="15">
        <f t="shared" si="191"/>
        <v>46208</v>
      </c>
      <c r="AN64" s="15"/>
      <c r="AO64" s="34">
        <f t="shared" si="192"/>
        <v>-15</v>
      </c>
      <c r="AP64" s="7"/>
      <c r="AQ64" s="7"/>
      <c r="AR64" s="7"/>
      <c r="AS64" s="7"/>
      <c r="AT64" s="7"/>
      <c r="AU64" s="3"/>
      <c r="AV64" s="31">
        <f t="shared" si="193"/>
        <v>46224</v>
      </c>
      <c r="AW64" s="31">
        <f t="shared" si="194"/>
        <v>46374</v>
      </c>
      <c r="AX64" s="124">
        <v>150</v>
      </c>
      <c r="AY64" s="15">
        <f t="shared" si="195"/>
        <v>46358</v>
      </c>
      <c r="AZ64" s="15"/>
      <c r="BA64" s="7">
        <f t="shared" si="196"/>
        <v>-16</v>
      </c>
      <c r="BB64" s="3"/>
      <c r="BC64" s="31">
        <f t="shared" si="197"/>
        <v>46375</v>
      </c>
      <c r="BD64" s="31">
        <f t="shared" si="198"/>
        <v>46375</v>
      </c>
      <c r="BE64" s="32">
        <v>0</v>
      </c>
      <c r="BF64" s="15">
        <f t="shared" si="199"/>
        <v>46358</v>
      </c>
      <c r="BG64" s="15"/>
      <c r="BH64" s="34">
        <f t="shared" si="200"/>
        <v>-17</v>
      </c>
      <c r="BI64" s="3"/>
      <c r="BJ64" s="31">
        <f t="shared" si="201"/>
        <v>46375</v>
      </c>
      <c r="BK64" s="31">
        <f t="shared" si="202"/>
        <v>46375</v>
      </c>
      <c r="BL64" s="32">
        <v>0</v>
      </c>
      <c r="BM64" s="15">
        <f t="shared" si="203"/>
        <v>46358</v>
      </c>
      <c r="BN64" s="15"/>
      <c r="BO64" s="34">
        <f t="shared" si="204"/>
        <v>-17</v>
      </c>
      <c r="BP64" s="3"/>
      <c r="BQ64" s="31">
        <f t="shared" si="205"/>
        <v>46375</v>
      </c>
      <c r="BR64" s="31">
        <f t="shared" si="206"/>
        <v>46382</v>
      </c>
      <c r="BS64" s="37">
        <v>7</v>
      </c>
      <c r="BT64" s="15">
        <f t="shared" si="207"/>
        <v>46365</v>
      </c>
      <c r="BU64" s="15"/>
      <c r="BV64" s="7">
        <f t="shared" si="208"/>
        <v>-17</v>
      </c>
      <c r="BW64" s="11" t="s">
        <v>2516</v>
      </c>
      <c r="BX64" s="130">
        <v>46382</v>
      </c>
      <c r="BY64" s="7">
        <f t="shared" si="209"/>
        <v>-17</v>
      </c>
      <c r="BZ64" s="2"/>
    </row>
    <row r="65" spans="1:78" x14ac:dyDescent="0.25">
      <c r="A65" s="40" t="s">
        <v>640</v>
      </c>
      <c r="B65" s="41" t="s">
        <v>746</v>
      </c>
      <c r="C65" s="42" t="s">
        <v>2526</v>
      </c>
      <c r="D65" s="7"/>
      <c r="E65" s="30">
        <f t="shared" si="175"/>
        <v>46147</v>
      </c>
      <c r="F65" s="6">
        <v>46062</v>
      </c>
      <c r="G65" s="6"/>
      <c r="H65" s="34">
        <f t="shared" si="176"/>
        <v>-85</v>
      </c>
      <c r="I65" s="3"/>
      <c r="J65" s="30">
        <f t="shared" si="177"/>
        <v>46148</v>
      </c>
      <c r="K65" s="30">
        <f t="shared" si="178"/>
        <v>46155</v>
      </c>
      <c r="L65" s="37">
        <v>7</v>
      </c>
      <c r="M65" s="6">
        <f t="shared" si="179"/>
        <v>46069</v>
      </c>
      <c r="N65" s="6"/>
      <c r="O65" s="29">
        <f t="shared" si="180"/>
        <v>-86</v>
      </c>
      <c r="P65" s="7"/>
      <c r="Q65" s="3"/>
      <c r="R65" s="30">
        <f t="shared" si="181"/>
        <v>46156</v>
      </c>
      <c r="S65" s="30">
        <f t="shared" si="182"/>
        <v>46186</v>
      </c>
      <c r="T65" s="37">
        <v>30</v>
      </c>
      <c r="U65" s="6">
        <f t="shared" si="183"/>
        <v>46099</v>
      </c>
      <c r="V65" s="6"/>
      <c r="W65" s="29">
        <f t="shared" si="184"/>
        <v>-87</v>
      </c>
      <c r="X65" s="3"/>
      <c r="Y65" s="31"/>
      <c r="Z65" s="7"/>
      <c r="AA65" s="6"/>
      <c r="AB65" s="25"/>
      <c r="AC65" s="31">
        <f t="shared" si="185"/>
        <v>46187</v>
      </c>
      <c r="AD65" s="31">
        <f t="shared" si="186"/>
        <v>46232</v>
      </c>
      <c r="AE65" s="37">
        <v>45</v>
      </c>
      <c r="AF65" s="15">
        <f t="shared" si="187"/>
        <v>46144</v>
      </c>
      <c r="AG65" s="15"/>
      <c r="AH65" s="34">
        <f t="shared" si="188"/>
        <v>-88</v>
      </c>
      <c r="AI65" s="3"/>
      <c r="AJ65" s="31">
        <f t="shared" si="189"/>
        <v>46233</v>
      </c>
      <c r="AK65" s="31">
        <f t="shared" si="190"/>
        <v>46253</v>
      </c>
      <c r="AL65" s="37">
        <v>20</v>
      </c>
      <c r="AM65" s="15">
        <f t="shared" si="191"/>
        <v>46164</v>
      </c>
      <c r="AN65" s="15"/>
      <c r="AO65" s="34">
        <f t="shared" si="192"/>
        <v>-89</v>
      </c>
      <c r="AP65" s="7"/>
      <c r="AQ65" s="7"/>
      <c r="AR65" s="7"/>
      <c r="AS65" s="7"/>
      <c r="AT65" s="7"/>
      <c r="AU65" s="3"/>
      <c r="AV65" s="31">
        <f t="shared" si="193"/>
        <v>46254</v>
      </c>
      <c r="AW65" s="31">
        <f t="shared" si="194"/>
        <v>46374</v>
      </c>
      <c r="AX65" s="124">
        <v>120</v>
      </c>
      <c r="AY65" s="15">
        <f t="shared" si="195"/>
        <v>46284</v>
      </c>
      <c r="AZ65" s="15"/>
      <c r="BA65" s="7">
        <f t="shared" si="196"/>
        <v>-90</v>
      </c>
      <c r="BB65" s="3"/>
      <c r="BC65" s="31">
        <f t="shared" si="197"/>
        <v>46375</v>
      </c>
      <c r="BD65" s="31">
        <f t="shared" si="198"/>
        <v>46375</v>
      </c>
      <c r="BE65" s="32">
        <v>0</v>
      </c>
      <c r="BF65" s="15">
        <f t="shared" si="199"/>
        <v>46284</v>
      </c>
      <c r="BG65" s="15"/>
      <c r="BH65" s="34">
        <f t="shared" si="200"/>
        <v>-91</v>
      </c>
      <c r="BI65" s="3"/>
      <c r="BJ65" s="31">
        <f t="shared" si="201"/>
        <v>46375</v>
      </c>
      <c r="BK65" s="31">
        <f t="shared" si="202"/>
        <v>46375</v>
      </c>
      <c r="BL65" s="32">
        <v>0</v>
      </c>
      <c r="BM65" s="15">
        <f t="shared" si="203"/>
        <v>46284</v>
      </c>
      <c r="BN65" s="15"/>
      <c r="BO65" s="34">
        <f t="shared" si="204"/>
        <v>-91</v>
      </c>
      <c r="BP65" s="3"/>
      <c r="BQ65" s="31">
        <f t="shared" si="205"/>
        <v>46375</v>
      </c>
      <c r="BR65" s="31">
        <f t="shared" si="206"/>
        <v>46382</v>
      </c>
      <c r="BS65" s="37">
        <v>7</v>
      </c>
      <c r="BT65" s="15">
        <f t="shared" si="207"/>
        <v>46291</v>
      </c>
      <c r="BU65" s="15"/>
      <c r="BV65" s="7">
        <f t="shared" si="208"/>
        <v>-91</v>
      </c>
      <c r="BW65" s="11" t="s">
        <v>2516</v>
      </c>
      <c r="BX65" s="130">
        <v>46382</v>
      </c>
      <c r="BY65" s="7">
        <f t="shared" si="209"/>
        <v>-91</v>
      </c>
      <c r="BZ65" s="2"/>
    </row>
    <row r="66" spans="1:78" x14ac:dyDescent="0.25">
      <c r="A66" s="40" t="s">
        <v>640</v>
      </c>
      <c r="B66" s="41" t="s">
        <v>746</v>
      </c>
      <c r="C66" s="42" t="s">
        <v>2527</v>
      </c>
      <c r="D66" s="7"/>
      <c r="E66" s="30">
        <f t="shared" si="175"/>
        <v>46147</v>
      </c>
      <c r="F66" s="6">
        <v>46064</v>
      </c>
      <c r="G66" s="6"/>
      <c r="H66" s="34">
        <f t="shared" si="176"/>
        <v>-83</v>
      </c>
      <c r="I66" s="3"/>
      <c r="J66" s="30">
        <f t="shared" si="177"/>
        <v>46148</v>
      </c>
      <c r="K66" s="30">
        <f t="shared" si="178"/>
        <v>46155</v>
      </c>
      <c r="L66" s="37">
        <v>7</v>
      </c>
      <c r="M66" s="6">
        <f t="shared" si="179"/>
        <v>46071</v>
      </c>
      <c r="N66" s="6"/>
      <c r="O66" s="29">
        <f t="shared" si="180"/>
        <v>-84</v>
      </c>
      <c r="P66" s="7"/>
      <c r="Q66" s="3"/>
      <c r="R66" s="30">
        <f t="shared" si="181"/>
        <v>46156</v>
      </c>
      <c r="S66" s="30">
        <f t="shared" si="182"/>
        <v>46186</v>
      </c>
      <c r="T66" s="37">
        <v>30</v>
      </c>
      <c r="U66" s="6">
        <f t="shared" si="183"/>
        <v>46101</v>
      </c>
      <c r="V66" s="6"/>
      <c r="W66" s="29">
        <f t="shared" si="184"/>
        <v>-85</v>
      </c>
      <c r="X66" s="3"/>
      <c r="Y66" s="31"/>
      <c r="Z66" s="7"/>
      <c r="AA66" s="6"/>
      <c r="AB66" s="25"/>
      <c r="AC66" s="31">
        <f t="shared" si="185"/>
        <v>46187</v>
      </c>
      <c r="AD66" s="31">
        <f t="shared" si="186"/>
        <v>46232</v>
      </c>
      <c r="AE66" s="37">
        <v>45</v>
      </c>
      <c r="AF66" s="15">
        <f t="shared" si="187"/>
        <v>46146</v>
      </c>
      <c r="AG66" s="15"/>
      <c r="AH66" s="34">
        <f t="shared" si="188"/>
        <v>-86</v>
      </c>
      <c r="AI66" s="3"/>
      <c r="AJ66" s="31">
        <f t="shared" si="189"/>
        <v>46233</v>
      </c>
      <c r="AK66" s="31">
        <f t="shared" si="190"/>
        <v>46253</v>
      </c>
      <c r="AL66" s="37">
        <v>20</v>
      </c>
      <c r="AM66" s="15">
        <f t="shared" si="191"/>
        <v>46166</v>
      </c>
      <c r="AN66" s="15"/>
      <c r="AO66" s="34">
        <f t="shared" si="192"/>
        <v>-87</v>
      </c>
      <c r="AP66" s="7"/>
      <c r="AQ66" s="7"/>
      <c r="AR66" s="7"/>
      <c r="AS66" s="7"/>
      <c r="AT66" s="7"/>
      <c r="AU66" s="3"/>
      <c r="AV66" s="31">
        <f t="shared" si="193"/>
        <v>46254</v>
      </c>
      <c r="AW66" s="31">
        <f t="shared" si="194"/>
        <v>46374</v>
      </c>
      <c r="AX66" s="124">
        <v>120</v>
      </c>
      <c r="AY66" s="15">
        <f t="shared" si="195"/>
        <v>46286</v>
      </c>
      <c r="AZ66" s="15"/>
      <c r="BA66" s="7">
        <f t="shared" si="196"/>
        <v>-88</v>
      </c>
      <c r="BB66" s="3"/>
      <c r="BC66" s="31">
        <f t="shared" si="197"/>
        <v>46375</v>
      </c>
      <c r="BD66" s="31">
        <f t="shared" si="198"/>
        <v>46375</v>
      </c>
      <c r="BE66" s="32">
        <v>0</v>
      </c>
      <c r="BF66" s="15">
        <f t="shared" si="199"/>
        <v>46286</v>
      </c>
      <c r="BG66" s="15"/>
      <c r="BH66" s="34">
        <f t="shared" si="200"/>
        <v>-89</v>
      </c>
      <c r="BI66" s="3"/>
      <c r="BJ66" s="31">
        <f t="shared" si="201"/>
        <v>46375</v>
      </c>
      <c r="BK66" s="31">
        <f t="shared" si="202"/>
        <v>46375</v>
      </c>
      <c r="BL66" s="32">
        <v>0</v>
      </c>
      <c r="BM66" s="15">
        <f t="shared" si="203"/>
        <v>46286</v>
      </c>
      <c r="BN66" s="15"/>
      <c r="BO66" s="34">
        <f t="shared" si="204"/>
        <v>-89</v>
      </c>
      <c r="BP66" s="3"/>
      <c r="BQ66" s="31">
        <f t="shared" si="205"/>
        <v>46375</v>
      </c>
      <c r="BR66" s="31">
        <f t="shared" si="206"/>
        <v>46382</v>
      </c>
      <c r="BS66" s="37">
        <v>7</v>
      </c>
      <c r="BT66" s="15">
        <f t="shared" si="207"/>
        <v>46293</v>
      </c>
      <c r="BU66" s="15"/>
      <c r="BV66" s="7">
        <f t="shared" si="208"/>
        <v>-89</v>
      </c>
      <c r="BW66" s="11" t="s">
        <v>2516</v>
      </c>
      <c r="BX66" s="130">
        <v>46382</v>
      </c>
      <c r="BY66" s="7">
        <f t="shared" si="209"/>
        <v>-89</v>
      </c>
      <c r="BZ66" s="2"/>
    </row>
    <row r="67" spans="1:78" x14ac:dyDescent="0.25">
      <c r="A67" s="40" t="s">
        <v>640</v>
      </c>
      <c r="B67" s="41" t="s">
        <v>746</v>
      </c>
      <c r="C67" s="42" t="s">
        <v>2528</v>
      </c>
      <c r="D67" s="7"/>
      <c r="E67" s="30">
        <f t="shared" si="175"/>
        <v>46107</v>
      </c>
      <c r="F67" s="6">
        <v>46066</v>
      </c>
      <c r="G67" s="6"/>
      <c r="H67" s="34">
        <f t="shared" si="176"/>
        <v>-41</v>
      </c>
      <c r="I67" s="3"/>
      <c r="J67" s="30">
        <f t="shared" si="177"/>
        <v>46108</v>
      </c>
      <c r="K67" s="30">
        <f t="shared" si="178"/>
        <v>46115</v>
      </c>
      <c r="L67" s="37">
        <v>7</v>
      </c>
      <c r="M67" s="6">
        <f t="shared" si="179"/>
        <v>46073</v>
      </c>
      <c r="N67" s="6"/>
      <c r="O67" s="29">
        <f t="shared" si="180"/>
        <v>-42</v>
      </c>
      <c r="P67" s="7"/>
      <c r="Q67" s="3"/>
      <c r="R67" s="30">
        <f t="shared" si="181"/>
        <v>46116</v>
      </c>
      <c r="S67" s="30">
        <f t="shared" si="182"/>
        <v>46146</v>
      </c>
      <c r="T67" s="37">
        <v>30</v>
      </c>
      <c r="U67" s="6">
        <f t="shared" si="183"/>
        <v>46103</v>
      </c>
      <c r="V67" s="6"/>
      <c r="W67" s="29">
        <f t="shared" si="184"/>
        <v>-43</v>
      </c>
      <c r="X67" s="3"/>
      <c r="Y67" s="31"/>
      <c r="Z67" s="7"/>
      <c r="AA67" s="6"/>
      <c r="AB67" s="25"/>
      <c r="AC67" s="31">
        <f t="shared" si="185"/>
        <v>46147</v>
      </c>
      <c r="AD67" s="31">
        <f t="shared" si="186"/>
        <v>46192</v>
      </c>
      <c r="AE67" s="37">
        <v>45</v>
      </c>
      <c r="AF67" s="15">
        <f t="shared" si="187"/>
        <v>46148</v>
      </c>
      <c r="AG67" s="15"/>
      <c r="AH67" s="34">
        <f t="shared" si="188"/>
        <v>-44</v>
      </c>
      <c r="AI67" s="3"/>
      <c r="AJ67" s="31">
        <f t="shared" si="189"/>
        <v>46193</v>
      </c>
      <c r="AK67" s="31">
        <f t="shared" si="190"/>
        <v>46213</v>
      </c>
      <c r="AL67" s="37">
        <v>20</v>
      </c>
      <c r="AM67" s="15">
        <f t="shared" si="191"/>
        <v>46168</v>
      </c>
      <c r="AN67" s="15"/>
      <c r="AO67" s="34">
        <f t="shared" si="192"/>
        <v>-45</v>
      </c>
      <c r="AP67" s="7"/>
      <c r="AQ67" s="7"/>
      <c r="AR67" s="7"/>
      <c r="AS67" s="7"/>
      <c r="AT67" s="7"/>
      <c r="AU67" s="3"/>
      <c r="AV67" s="31">
        <f t="shared" si="193"/>
        <v>46214</v>
      </c>
      <c r="AW67" s="31">
        <f t="shared" si="194"/>
        <v>46374</v>
      </c>
      <c r="AX67" s="124">
        <v>160</v>
      </c>
      <c r="AY67" s="15">
        <f t="shared" si="195"/>
        <v>46328</v>
      </c>
      <c r="AZ67" s="15"/>
      <c r="BA67" s="7">
        <f t="shared" si="196"/>
        <v>-46</v>
      </c>
      <c r="BB67" s="3"/>
      <c r="BC67" s="31">
        <f t="shared" si="197"/>
        <v>46375</v>
      </c>
      <c r="BD67" s="31">
        <f t="shared" si="198"/>
        <v>46375</v>
      </c>
      <c r="BE67" s="32">
        <v>0</v>
      </c>
      <c r="BF67" s="15">
        <f t="shared" si="199"/>
        <v>46328</v>
      </c>
      <c r="BG67" s="15"/>
      <c r="BH67" s="34">
        <f t="shared" si="200"/>
        <v>-47</v>
      </c>
      <c r="BI67" s="3"/>
      <c r="BJ67" s="31">
        <f t="shared" si="201"/>
        <v>46375</v>
      </c>
      <c r="BK67" s="31">
        <f t="shared" si="202"/>
        <v>46375</v>
      </c>
      <c r="BL67" s="32">
        <v>0</v>
      </c>
      <c r="BM67" s="15">
        <f t="shared" si="203"/>
        <v>46328</v>
      </c>
      <c r="BN67" s="15"/>
      <c r="BO67" s="34">
        <f t="shared" si="204"/>
        <v>-47</v>
      </c>
      <c r="BP67" s="3"/>
      <c r="BQ67" s="31">
        <f t="shared" si="205"/>
        <v>46375</v>
      </c>
      <c r="BR67" s="31">
        <f t="shared" si="206"/>
        <v>46382</v>
      </c>
      <c r="BS67" s="37">
        <v>7</v>
      </c>
      <c r="BT67" s="15">
        <f t="shared" si="207"/>
        <v>46335</v>
      </c>
      <c r="BU67" s="15"/>
      <c r="BV67" s="7">
        <f t="shared" si="208"/>
        <v>-47</v>
      </c>
      <c r="BW67" s="11" t="s">
        <v>2516</v>
      </c>
      <c r="BX67" s="130">
        <v>46382</v>
      </c>
      <c r="BY67" s="7">
        <f t="shared" si="209"/>
        <v>-47</v>
      </c>
      <c r="BZ67" s="2"/>
    </row>
    <row r="68" spans="1:78" x14ac:dyDescent="0.25">
      <c r="A68" s="40" t="s">
        <v>640</v>
      </c>
      <c r="B68" s="41" t="s">
        <v>746</v>
      </c>
      <c r="C68" s="42" t="s">
        <v>2529</v>
      </c>
      <c r="D68" s="7"/>
      <c r="E68" s="30">
        <f t="shared" ref="E68:E73" si="210">+J68-1</f>
        <v>46107</v>
      </c>
      <c r="F68" s="6">
        <v>46108</v>
      </c>
      <c r="G68" s="6"/>
      <c r="H68" s="34">
        <f t="shared" ref="H68:H73" si="211">+F68-E68</f>
        <v>1</v>
      </c>
      <c r="I68" s="3"/>
      <c r="J68" s="30">
        <f t="shared" ref="J68:J73" si="212">+K68-L68</f>
        <v>46108</v>
      </c>
      <c r="K68" s="30">
        <f t="shared" ref="K68:K73" si="213">+R68-1</f>
        <v>46115</v>
      </c>
      <c r="L68" s="37">
        <v>7</v>
      </c>
      <c r="M68" s="6">
        <f t="shared" ref="M68:M73" si="214">+F68+L68</f>
        <v>46115</v>
      </c>
      <c r="N68" s="6"/>
      <c r="O68" s="29">
        <f t="shared" ref="O68:O73" si="215">+M68-K68</f>
        <v>0</v>
      </c>
      <c r="P68" s="7"/>
      <c r="Q68" s="3"/>
      <c r="R68" s="30">
        <f t="shared" ref="R68:R73" si="216">+S68-T68</f>
        <v>46116</v>
      </c>
      <c r="S68" s="30">
        <f t="shared" ref="S68:S73" si="217">+AC68-1</f>
        <v>46146</v>
      </c>
      <c r="T68" s="37">
        <v>30</v>
      </c>
      <c r="U68" s="6">
        <f t="shared" ref="U68:U73" si="218">+M68+T68</f>
        <v>46145</v>
      </c>
      <c r="V68" s="6"/>
      <c r="W68" s="29">
        <f t="shared" ref="W68:W73" si="219">+U68-S68</f>
        <v>-1</v>
      </c>
      <c r="X68" s="3"/>
      <c r="Y68" s="31"/>
      <c r="Z68" s="7"/>
      <c r="AA68" s="6"/>
      <c r="AB68" s="25"/>
      <c r="AC68" s="31">
        <f t="shared" ref="AC68:AC73" si="220">+AD68-AE68</f>
        <v>46147</v>
      </c>
      <c r="AD68" s="31">
        <f t="shared" ref="AD68:AD73" si="221">+AJ68-1</f>
        <v>46192</v>
      </c>
      <c r="AE68" s="37">
        <v>45</v>
      </c>
      <c r="AF68" s="15">
        <f t="shared" ref="AF68:AF73" si="222">+IF(V68=0,U68,V68)+AE68</f>
        <v>46190</v>
      </c>
      <c r="AG68" s="15"/>
      <c r="AH68" s="34">
        <f t="shared" ref="AH68:AH73" si="223">+AF68-AD68</f>
        <v>-2</v>
      </c>
      <c r="AI68" s="3"/>
      <c r="AJ68" s="31">
        <f t="shared" ref="AJ68:AJ73" si="224">+AK68-AL68</f>
        <v>46193</v>
      </c>
      <c r="AK68" s="31">
        <f t="shared" ref="AK68:AK73" si="225">+AV68-1</f>
        <v>46213</v>
      </c>
      <c r="AL68" s="37">
        <v>20</v>
      </c>
      <c r="AM68" s="15">
        <f t="shared" ref="AM68:AM73" si="226">+IF(AG68=0,AF68,AG68)+AL68</f>
        <v>46210</v>
      </c>
      <c r="AN68" s="15"/>
      <c r="AO68" s="34">
        <f t="shared" ref="AO68:AO73" si="227">+AM68-AK68</f>
        <v>-3</v>
      </c>
      <c r="AP68" s="7"/>
      <c r="AQ68" s="7"/>
      <c r="AR68" s="7"/>
      <c r="AS68" s="7"/>
      <c r="AT68" s="7"/>
      <c r="AU68" s="3"/>
      <c r="AV68" s="31">
        <f t="shared" ref="AV68:AV73" si="228">+AW68-AX68</f>
        <v>46214</v>
      </c>
      <c r="AW68" s="31">
        <f t="shared" ref="AW68:AW73" si="229">+BC68-1</f>
        <v>46374</v>
      </c>
      <c r="AX68" s="124">
        <v>160</v>
      </c>
      <c r="AY68" s="15">
        <f t="shared" ref="AY68:AY73" si="230">+IF(AN68=0,AM68,AN68)+AX68</f>
        <v>46370</v>
      </c>
      <c r="AZ68" s="15"/>
      <c r="BA68" s="7">
        <f t="shared" ref="BA68:BA73" si="231">+AY68-AW68</f>
        <v>-4</v>
      </c>
      <c r="BB68" s="3"/>
      <c r="BC68" s="31">
        <f t="shared" ref="BC68:BC73" si="232">+BD68-BE68</f>
        <v>46375</v>
      </c>
      <c r="BD68" s="31">
        <f t="shared" ref="BD68:BD73" si="233">+BJ68</f>
        <v>46375</v>
      </c>
      <c r="BE68" s="32">
        <v>0</v>
      </c>
      <c r="BF68" s="15">
        <f t="shared" ref="BF68:BF73" si="234">+IF(AZ68=0,AY68,AZ68)+BE68</f>
        <v>46370</v>
      </c>
      <c r="BG68" s="15"/>
      <c r="BH68" s="34">
        <f t="shared" ref="BH68:BH73" si="235">+BF68-BD68</f>
        <v>-5</v>
      </c>
      <c r="BI68" s="3"/>
      <c r="BJ68" s="31">
        <f t="shared" ref="BJ68:BJ73" si="236">+BK68-BL68</f>
        <v>46375</v>
      </c>
      <c r="BK68" s="31">
        <f t="shared" ref="BK68:BK73" si="237">+BQ68</f>
        <v>46375</v>
      </c>
      <c r="BL68" s="32">
        <v>0</v>
      </c>
      <c r="BM68" s="15">
        <f t="shared" ref="BM68:BM73" si="238">+IF(BG68=0,BF68,BG68)+BL68</f>
        <v>46370</v>
      </c>
      <c r="BN68" s="15"/>
      <c r="BO68" s="34">
        <f t="shared" ref="BO68:BO73" si="239">+BM68-BK68</f>
        <v>-5</v>
      </c>
      <c r="BP68" s="3"/>
      <c r="BQ68" s="31">
        <f t="shared" ref="BQ68:BQ73" si="240">+BR68-BS68</f>
        <v>46375</v>
      </c>
      <c r="BR68" s="31">
        <f t="shared" ref="BR68:BR73" si="241">+BX68</f>
        <v>46382</v>
      </c>
      <c r="BS68" s="37">
        <v>7</v>
      </c>
      <c r="BT68" s="15">
        <f t="shared" ref="BT68:BT73" si="242">+IF(BN68=0,BM68,BN68)+BS68</f>
        <v>46377</v>
      </c>
      <c r="BU68" s="15"/>
      <c r="BV68" s="7">
        <f t="shared" ref="BV68:BV73" si="243">+BT68-BR68</f>
        <v>-5</v>
      </c>
      <c r="BW68" s="11" t="s">
        <v>2516</v>
      </c>
      <c r="BX68" s="130">
        <v>46382</v>
      </c>
      <c r="BY68" s="7">
        <f t="shared" ref="BY68:BY73" si="244">+BT68-BX68</f>
        <v>-5</v>
      </c>
      <c r="BZ68" s="2"/>
    </row>
    <row r="69" spans="1:78" x14ac:dyDescent="0.25">
      <c r="A69" s="40" t="s">
        <v>640</v>
      </c>
      <c r="B69" s="41" t="s">
        <v>746</v>
      </c>
      <c r="C69" s="42" t="s">
        <v>2530</v>
      </c>
      <c r="D69" s="7"/>
      <c r="E69" s="30">
        <f t="shared" si="210"/>
        <v>46087</v>
      </c>
      <c r="F69" s="6">
        <v>45930</v>
      </c>
      <c r="G69" s="6"/>
      <c r="H69" s="34">
        <f t="shared" si="211"/>
        <v>-157</v>
      </c>
      <c r="I69" s="3"/>
      <c r="J69" s="30">
        <f t="shared" si="212"/>
        <v>46088</v>
      </c>
      <c r="K69" s="30">
        <f t="shared" si="213"/>
        <v>46095</v>
      </c>
      <c r="L69" s="37">
        <v>7</v>
      </c>
      <c r="M69" s="6">
        <f t="shared" si="214"/>
        <v>45937</v>
      </c>
      <c r="N69" s="6"/>
      <c r="O69" s="29">
        <f t="shared" si="215"/>
        <v>-158</v>
      </c>
      <c r="P69" s="7"/>
      <c r="Q69" s="3"/>
      <c r="R69" s="30">
        <f t="shared" si="216"/>
        <v>46096</v>
      </c>
      <c r="S69" s="30">
        <f t="shared" si="217"/>
        <v>46126</v>
      </c>
      <c r="T69" s="37">
        <v>30</v>
      </c>
      <c r="U69" s="6">
        <f t="shared" si="218"/>
        <v>45967</v>
      </c>
      <c r="V69" s="6"/>
      <c r="W69" s="29">
        <f t="shared" si="219"/>
        <v>-159</v>
      </c>
      <c r="X69" s="3"/>
      <c r="Y69" s="31"/>
      <c r="Z69" s="7"/>
      <c r="AA69" s="6"/>
      <c r="AB69" s="25"/>
      <c r="AC69" s="31">
        <f t="shared" si="220"/>
        <v>46127</v>
      </c>
      <c r="AD69" s="31">
        <f t="shared" si="221"/>
        <v>46172</v>
      </c>
      <c r="AE69" s="37">
        <v>45</v>
      </c>
      <c r="AF69" s="15">
        <f t="shared" si="222"/>
        <v>46012</v>
      </c>
      <c r="AG69" s="15"/>
      <c r="AH69" s="34">
        <f t="shared" si="223"/>
        <v>-160</v>
      </c>
      <c r="AI69" s="3"/>
      <c r="AJ69" s="31">
        <f t="shared" si="224"/>
        <v>46173</v>
      </c>
      <c r="AK69" s="31">
        <f t="shared" si="225"/>
        <v>46193</v>
      </c>
      <c r="AL69" s="37">
        <v>20</v>
      </c>
      <c r="AM69" s="15">
        <f t="shared" si="226"/>
        <v>46032</v>
      </c>
      <c r="AN69" s="15"/>
      <c r="AO69" s="34">
        <f t="shared" si="227"/>
        <v>-161</v>
      </c>
      <c r="AP69" s="7"/>
      <c r="AQ69" s="7"/>
      <c r="AR69" s="7"/>
      <c r="AS69" s="7"/>
      <c r="AT69" s="7"/>
      <c r="AU69" s="3"/>
      <c r="AV69" s="31">
        <f t="shared" si="228"/>
        <v>46194</v>
      </c>
      <c r="AW69" s="31">
        <f t="shared" si="229"/>
        <v>46374</v>
      </c>
      <c r="AX69" s="124">
        <v>180</v>
      </c>
      <c r="AY69" s="15">
        <f t="shared" si="230"/>
        <v>46212</v>
      </c>
      <c r="AZ69" s="15"/>
      <c r="BA69" s="7">
        <f t="shared" si="231"/>
        <v>-162</v>
      </c>
      <c r="BB69" s="3"/>
      <c r="BC69" s="31">
        <f t="shared" si="232"/>
        <v>46375</v>
      </c>
      <c r="BD69" s="31">
        <f t="shared" si="233"/>
        <v>46375</v>
      </c>
      <c r="BE69" s="32">
        <v>0</v>
      </c>
      <c r="BF69" s="15">
        <f t="shared" si="234"/>
        <v>46212</v>
      </c>
      <c r="BG69" s="15"/>
      <c r="BH69" s="34">
        <f t="shared" si="235"/>
        <v>-163</v>
      </c>
      <c r="BI69" s="3"/>
      <c r="BJ69" s="31">
        <f t="shared" si="236"/>
        <v>46375</v>
      </c>
      <c r="BK69" s="31">
        <f t="shared" si="237"/>
        <v>46375</v>
      </c>
      <c r="BL69" s="32">
        <v>0</v>
      </c>
      <c r="BM69" s="15">
        <f t="shared" si="238"/>
        <v>46212</v>
      </c>
      <c r="BN69" s="15"/>
      <c r="BO69" s="34">
        <f t="shared" si="239"/>
        <v>-163</v>
      </c>
      <c r="BP69" s="3"/>
      <c r="BQ69" s="31">
        <f t="shared" si="240"/>
        <v>46375</v>
      </c>
      <c r="BR69" s="31">
        <f t="shared" si="241"/>
        <v>46382</v>
      </c>
      <c r="BS69" s="37">
        <v>7</v>
      </c>
      <c r="BT69" s="15">
        <f t="shared" si="242"/>
        <v>46219</v>
      </c>
      <c r="BU69" s="15"/>
      <c r="BV69" s="7">
        <f t="shared" si="243"/>
        <v>-163</v>
      </c>
      <c r="BW69" s="11" t="s">
        <v>2516</v>
      </c>
      <c r="BX69" s="130">
        <v>46382</v>
      </c>
      <c r="BY69" s="7">
        <f t="shared" si="244"/>
        <v>-163</v>
      </c>
      <c r="BZ69" s="2"/>
    </row>
    <row r="70" spans="1:78" x14ac:dyDescent="0.25">
      <c r="A70" s="40" t="s">
        <v>640</v>
      </c>
      <c r="B70" s="41" t="s">
        <v>746</v>
      </c>
      <c r="C70" s="42" t="s">
        <v>2531</v>
      </c>
      <c r="D70" s="7"/>
      <c r="E70" s="30">
        <f t="shared" si="210"/>
        <v>46087</v>
      </c>
      <c r="F70" s="6">
        <v>45930</v>
      </c>
      <c r="G70" s="6"/>
      <c r="H70" s="34">
        <f t="shared" si="211"/>
        <v>-157</v>
      </c>
      <c r="I70" s="3"/>
      <c r="J70" s="30">
        <f t="shared" si="212"/>
        <v>46088</v>
      </c>
      <c r="K70" s="30">
        <f t="shared" si="213"/>
        <v>46095</v>
      </c>
      <c r="L70" s="37">
        <v>7</v>
      </c>
      <c r="M70" s="6">
        <f t="shared" si="214"/>
        <v>45937</v>
      </c>
      <c r="N70" s="6"/>
      <c r="O70" s="29">
        <f t="shared" si="215"/>
        <v>-158</v>
      </c>
      <c r="P70" s="7"/>
      <c r="Q70" s="3"/>
      <c r="R70" s="30">
        <f t="shared" si="216"/>
        <v>46096</v>
      </c>
      <c r="S70" s="30">
        <f t="shared" si="217"/>
        <v>46126</v>
      </c>
      <c r="T70" s="37">
        <v>30</v>
      </c>
      <c r="U70" s="6">
        <f t="shared" si="218"/>
        <v>45967</v>
      </c>
      <c r="V70" s="6"/>
      <c r="W70" s="29">
        <f t="shared" si="219"/>
        <v>-159</v>
      </c>
      <c r="X70" s="3"/>
      <c r="Y70" s="31"/>
      <c r="Z70" s="7"/>
      <c r="AA70" s="6"/>
      <c r="AB70" s="25"/>
      <c r="AC70" s="31">
        <f t="shared" si="220"/>
        <v>46127</v>
      </c>
      <c r="AD70" s="31">
        <f t="shared" si="221"/>
        <v>46172</v>
      </c>
      <c r="AE70" s="37">
        <v>45</v>
      </c>
      <c r="AF70" s="15">
        <f t="shared" si="222"/>
        <v>46012</v>
      </c>
      <c r="AG70" s="15"/>
      <c r="AH70" s="34">
        <f t="shared" si="223"/>
        <v>-160</v>
      </c>
      <c r="AI70" s="3"/>
      <c r="AJ70" s="31">
        <f t="shared" si="224"/>
        <v>46173</v>
      </c>
      <c r="AK70" s="31">
        <f t="shared" si="225"/>
        <v>46193</v>
      </c>
      <c r="AL70" s="37">
        <v>20</v>
      </c>
      <c r="AM70" s="15">
        <f t="shared" si="226"/>
        <v>46032</v>
      </c>
      <c r="AN70" s="15"/>
      <c r="AO70" s="34">
        <f t="shared" si="227"/>
        <v>-161</v>
      </c>
      <c r="AP70" s="7"/>
      <c r="AQ70" s="7"/>
      <c r="AR70" s="7"/>
      <c r="AS70" s="7"/>
      <c r="AT70" s="7"/>
      <c r="AU70" s="3"/>
      <c r="AV70" s="31">
        <f t="shared" si="228"/>
        <v>46194</v>
      </c>
      <c r="AW70" s="31">
        <f t="shared" si="229"/>
        <v>46374</v>
      </c>
      <c r="AX70" s="124">
        <v>180</v>
      </c>
      <c r="AY70" s="15">
        <f t="shared" si="230"/>
        <v>46212</v>
      </c>
      <c r="AZ70" s="15"/>
      <c r="BA70" s="7">
        <f t="shared" si="231"/>
        <v>-162</v>
      </c>
      <c r="BB70" s="3"/>
      <c r="BC70" s="31">
        <f t="shared" si="232"/>
        <v>46375</v>
      </c>
      <c r="BD70" s="31">
        <f t="shared" si="233"/>
        <v>46375</v>
      </c>
      <c r="BE70" s="32">
        <v>0</v>
      </c>
      <c r="BF70" s="15">
        <f t="shared" si="234"/>
        <v>46212</v>
      </c>
      <c r="BG70" s="15"/>
      <c r="BH70" s="34">
        <f t="shared" si="235"/>
        <v>-163</v>
      </c>
      <c r="BI70" s="3"/>
      <c r="BJ70" s="31">
        <f t="shared" si="236"/>
        <v>46375</v>
      </c>
      <c r="BK70" s="31">
        <f t="shared" si="237"/>
        <v>46375</v>
      </c>
      <c r="BL70" s="32">
        <v>0</v>
      </c>
      <c r="BM70" s="15">
        <f t="shared" si="238"/>
        <v>46212</v>
      </c>
      <c r="BN70" s="15"/>
      <c r="BO70" s="34">
        <f t="shared" si="239"/>
        <v>-163</v>
      </c>
      <c r="BP70" s="3"/>
      <c r="BQ70" s="31">
        <f t="shared" si="240"/>
        <v>46375</v>
      </c>
      <c r="BR70" s="31">
        <f t="shared" si="241"/>
        <v>46382</v>
      </c>
      <c r="BS70" s="37">
        <v>7</v>
      </c>
      <c r="BT70" s="15">
        <f t="shared" si="242"/>
        <v>46219</v>
      </c>
      <c r="BU70" s="15"/>
      <c r="BV70" s="7">
        <f t="shared" si="243"/>
        <v>-163</v>
      </c>
      <c r="BW70" s="11" t="s">
        <v>2516</v>
      </c>
      <c r="BX70" s="130">
        <v>46382</v>
      </c>
      <c r="BY70" s="7">
        <f t="shared" si="244"/>
        <v>-163</v>
      </c>
      <c r="BZ70" s="2"/>
    </row>
    <row r="71" spans="1:78" x14ac:dyDescent="0.25">
      <c r="A71" s="40" t="s">
        <v>640</v>
      </c>
      <c r="B71" s="41" t="s">
        <v>746</v>
      </c>
      <c r="C71" s="42" t="s">
        <v>2532</v>
      </c>
      <c r="D71" s="7"/>
      <c r="E71" s="30">
        <f t="shared" si="210"/>
        <v>46087</v>
      </c>
      <c r="F71" s="6">
        <v>45930</v>
      </c>
      <c r="G71" s="6"/>
      <c r="H71" s="34">
        <f t="shared" si="211"/>
        <v>-157</v>
      </c>
      <c r="I71" s="3"/>
      <c r="J71" s="30">
        <f t="shared" si="212"/>
        <v>46088</v>
      </c>
      <c r="K71" s="30">
        <f t="shared" si="213"/>
        <v>46095</v>
      </c>
      <c r="L71" s="37">
        <v>7</v>
      </c>
      <c r="M71" s="6">
        <f t="shared" si="214"/>
        <v>45937</v>
      </c>
      <c r="N71" s="6"/>
      <c r="O71" s="29">
        <f t="shared" si="215"/>
        <v>-158</v>
      </c>
      <c r="P71" s="7"/>
      <c r="Q71" s="3"/>
      <c r="R71" s="30">
        <f t="shared" si="216"/>
        <v>46096</v>
      </c>
      <c r="S71" s="30">
        <f t="shared" si="217"/>
        <v>46126</v>
      </c>
      <c r="T71" s="37">
        <v>30</v>
      </c>
      <c r="U71" s="6">
        <f t="shared" si="218"/>
        <v>45967</v>
      </c>
      <c r="V71" s="6"/>
      <c r="W71" s="29">
        <f t="shared" si="219"/>
        <v>-159</v>
      </c>
      <c r="X71" s="3"/>
      <c r="Y71" s="31"/>
      <c r="Z71" s="7"/>
      <c r="AA71" s="6"/>
      <c r="AB71" s="25"/>
      <c r="AC71" s="31">
        <f t="shared" si="220"/>
        <v>46127</v>
      </c>
      <c r="AD71" s="31">
        <f t="shared" si="221"/>
        <v>46172</v>
      </c>
      <c r="AE71" s="37">
        <v>45</v>
      </c>
      <c r="AF71" s="15">
        <f t="shared" si="222"/>
        <v>46012</v>
      </c>
      <c r="AG71" s="15"/>
      <c r="AH71" s="34">
        <f t="shared" si="223"/>
        <v>-160</v>
      </c>
      <c r="AI71" s="3"/>
      <c r="AJ71" s="31">
        <f t="shared" si="224"/>
        <v>46173</v>
      </c>
      <c r="AK71" s="31">
        <f t="shared" si="225"/>
        <v>46193</v>
      </c>
      <c r="AL71" s="37">
        <v>20</v>
      </c>
      <c r="AM71" s="15">
        <f t="shared" si="226"/>
        <v>46032</v>
      </c>
      <c r="AN71" s="15"/>
      <c r="AO71" s="34">
        <f t="shared" si="227"/>
        <v>-161</v>
      </c>
      <c r="AP71" s="7"/>
      <c r="AQ71" s="7"/>
      <c r="AR71" s="7"/>
      <c r="AS71" s="7"/>
      <c r="AT71" s="7"/>
      <c r="AU71" s="3"/>
      <c r="AV71" s="31">
        <f t="shared" si="228"/>
        <v>46194</v>
      </c>
      <c r="AW71" s="31">
        <f t="shared" si="229"/>
        <v>46374</v>
      </c>
      <c r="AX71" s="124">
        <v>180</v>
      </c>
      <c r="AY71" s="15">
        <f t="shared" si="230"/>
        <v>46212</v>
      </c>
      <c r="AZ71" s="15"/>
      <c r="BA71" s="7">
        <f t="shared" si="231"/>
        <v>-162</v>
      </c>
      <c r="BB71" s="3"/>
      <c r="BC71" s="31">
        <f t="shared" si="232"/>
        <v>46375</v>
      </c>
      <c r="BD71" s="31">
        <f t="shared" si="233"/>
        <v>46375</v>
      </c>
      <c r="BE71" s="32">
        <v>0</v>
      </c>
      <c r="BF71" s="15">
        <f t="shared" si="234"/>
        <v>46212</v>
      </c>
      <c r="BG71" s="15"/>
      <c r="BH71" s="34">
        <f t="shared" si="235"/>
        <v>-163</v>
      </c>
      <c r="BI71" s="3"/>
      <c r="BJ71" s="31">
        <f t="shared" si="236"/>
        <v>46375</v>
      </c>
      <c r="BK71" s="31">
        <f t="shared" si="237"/>
        <v>46375</v>
      </c>
      <c r="BL71" s="32">
        <v>0</v>
      </c>
      <c r="BM71" s="15">
        <f t="shared" si="238"/>
        <v>46212</v>
      </c>
      <c r="BN71" s="15"/>
      <c r="BO71" s="34">
        <f t="shared" si="239"/>
        <v>-163</v>
      </c>
      <c r="BP71" s="3"/>
      <c r="BQ71" s="31">
        <f t="shared" si="240"/>
        <v>46375</v>
      </c>
      <c r="BR71" s="31">
        <f t="shared" si="241"/>
        <v>46382</v>
      </c>
      <c r="BS71" s="37">
        <v>7</v>
      </c>
      <c r="BT71" s="15">
        <f t="shared" si="242"/>
        <v>46219</v>
      </c>
      <c r="BU71" s="15"/>
      <c r="BV71" s="7">
        <f t="shared" si="243"/>
        <v>-163</v>
      </c>
      <c r="BW71" s="11" t="s">
        <v>2516</v>
      </c>
      <c r="BX71" s="130">
        <v>46382</v>
      </c>
      <c r="BY71" s="7">
        <f t="shared" si="244"/>
        <v>-163</v>
      </c>
      <c r="BZ71" s="2"/>
    </row>
    <row r="72" spans="1:78" x14ac:dyDescent="0.25">
      <c r="A72" s="40" t="s">
        <v>640</v>
      </c>
      <c r="B72" s="41" t="s">
        <v>746</v>
      </c>
      <c r="C72" s="42" t="s">
        <v>2533</v>
      </c>
      <c r="D72" s="7"/>
      <c r="E72" s="30">
        <f t="shared" si="210"/>
        <v>-295</v>
      </c>
      <c r="F72" s="6">
        <v>46210</v>
      </c>
      <c r="G72" s="6"/>
      <c r="H72" s="34">
        <f t="shared" si="211"/>
        <v>46505</v>
      </c>
      <c r="I72" s="3"/>
      <c r="J72" s="30">
        <f t="shared" si="212"/>
        <v>-294</v>
      </c>
      <c r="K72" s="30">
        <f t="shared" si="213"/>
        <v>-287</v>
      </c>
      <c r="L72" s="37">
        <v>7</v>
      </c>
      <c r="M72" s="6">
        <f t="shared" si="214"/>
        <v>46217</v>
      </c>
      <c r="N72" s="6"/>
      <c r="O72" s="29">
        <f t="shared" si="215"/>
        <v>46504</v>
      </c>
      <c r="P72" s="7"/>
      <c r="Q72" s="3"/>
      <c r="R72" s="30">
        <f t="shared" si="216"/>
        <v>-286</v>
      </c>
      <c r="S72" s="30">
        <f t="shared" si="217"/>
        <v>-256</v>
      </c>
      <c r="T72" s="37">
        <v>30</v>
      </c>
      <c r="U72" s="6">
        <f t="shared" si="218"/>
        <v>46247</v>
      </c>
      <c r="V72" s="6"/>
      <c r="W72" s="29">
        <f t="shared" si="219"/>
        <v>46503</v>
      </c>
      <c r="X72" s="3"/>
      <c r="Y72" s="31"/>
      <c r="Z72" s="7"/>
      <c r="AA72" s="6"/>
      <c r="AB72" s="25"/>
      <c r="AC72" s="31">
        <f t="shared" si="220"/>
        <v>-255</v>
      </c>
      <c r="AD72" s="31">
        <f t="shared" si="221"/>
        <v>-210</v>
      </c>
      <c r="AE72" s="37">
        <v>45</v>
      </c>
      <c r="AF72" s="15">
        <f t="shared" si="222"/>
        <v>46292</v>
      </c>
      <c r="AG72" s="15"/>
      <c r="AH72" s="34">
        <f t="shared" si="223"/>
        <v>46502</v>
      </c>
      <c r="AI72" s="3"/>
      <c r="AJ72" s="31">
        <f t="shared" si="224"/>
        <v>-209</v>
      </c>
      <c r="AK72" s="31">
        <f t="shared" si="225"/>
        <v>-189</v>
      </c>
      <c r="AL72" s="37">
        <v>20</v>
      </c>
      <c r="AM72" s="15">
        <f t="shared" si="226"/>
        <v>46312</v>
      </c>
      <c r="AN72" s="15"/>
      <c r="AO72" s="34">
        <f t="shared" si="227"/>
        <v>46501</v>
      </c>
      <c r="AP72" s="7"/>
      <c r="AQ72" s="7"/>
      <c r="AR72" s="7"/>
      <c r="AS72" s="7"/>
      <c r="AT72" s="7"/>
      <c r="AU72" s="3"/>
      <c r="AV72" s="31">
        <f t="shared" si="228"/>
        <v>-188</v>
      </c>
      <c r="AW72" s="31">
        <f t="shared" si="229"/>
        <v>-8</v>
      </c>
      <c r="AX72" s="124">
        <v>180</v>
      </c>
      <c r="AY72" s="15">
        <f t="shared" si="230"/>
        <v>46492</v>
      </c>
      <c r="AZ72" s="15"/>
      <c r="BA72" s="7">
        <f t="shared" si="231"/>
        <v>46500</v>
      </c>
      <c r="BB72" s="3"/>
      <c r="BC72" s="31">
        <f t="shared" si="232"/>
        <v>-7</v>
      </c>
      <c r="BD72" s="31">
        <f t="shared" si="233"/>
        <v>-7</v>
      </c>
      <c r="BE72" s="32">
        <v>0</v>
      </c>
      <c r="BF72" s="15">
        <f t="shared" si="234"/>
        <v>46492</v>
      </c>
      <c r="BG72" s="15"/>
      <c r="BH72" s="34">
        <f t="shared" si="235"/>
        <v>46499</v>
      </c>
      <c r="BI72" s="3"/>
      <c r="BJ72" s="31">
        <f t="shared" si="236"/>
        <v>-7</v>
      </c>
      <c r="BK72" s="31">
        <f t="shared" si="237"/>
        <v>-7</v>
      </c>
      <c r="BL72" s="32">
        <v>0</v>
      </c>
      <c r="BM72" s="15">
        <f t="shared" si="238"/>
        <v>46492</v>
      </c>
      <c r="BN72" s="15"/>
      <c r="BO72" s="34">
        <f t="shared" si="239"/>
        <v>46499</v>
      </c>
      <c r="BP72" s="3"/>
      <c r="BQ72" s="31">
        <f t="shared" si="240"/>
        <v>-7</v>
      </c>
      <c r="BR72" s="31">
        <f t="shared" si="241"/>
        <v>0</v>
      </c>
      <c r="BS72" s="37">
        <v>7</v>
      </c>
      <c r="BT72" s="15">
        <f t="shared" si="242"/>
        <v>46499</v>
      </c>
      <c r="BU72" s="15"/>
      <c r="BV72" s="7">
        <f t="shared" si="243"/>
        <v>46499</v>
      </c>
      <c r="BW72" s="11"/>
      <c r="BX72" s="130"/>
      <c r="BY72" s="7">
        <f t="shared" si="244"/>
        <v>46499</v>
      </c>
      <c r="BZ72" s="2"/>
    </row>
    <row r="73" spans="1:78" ht="22.5" x14ac:dyDescent="0.25">
      <c r="A73" s="40" t="s">
        <v>640</v>
      </c>
      <c r="B73" s="41" t="s">
        <v>746</v>
      </c>
      <c r="C73" s="42" t="s">
        <v>2534</v>
      </c>
      <c r="D73" s="7"/>
      <c r="E73" s="30">
        <f t="shared" si="210"/>
        <v>-295</v>
      </c>
      <c r="F73" s="6">
        <v>46210</v>
      </c>
      <c r="G73" s="6"/>
      <c r="H73" s="34">
        <f t="shared" si="211"/>
        <v>46505</v>
      </c>
      <c r="I73" s="3"/>
      <c r="J73" s="30">
        <f t="shared" si="212"/>
        <v>-294</v>
      </c>
      <c r="K73" s="30">
        <f t="shared" si="213"/>
        <v>-287</v>
      </c>
      <c r="L73" s="37">
        <v>7</v>
      </c>
      <c r="M73" s="6">
        <f t="shared" si="214"/>
        <v>46217</v>
      </c>
      <c r="N73" s="6"/>
      <c r="O73" s="29">
        <f t="shared" si="215"/>
        <v>46504</v>
      </c>
      <c r="P73" s="7"/>
      <c r="Q73" s="3"/>
      <c r="R73" s="30">
        <f t="shared" si="216"/>
        <v>-286</v>
      </c>
      <c r="S73" s="30">
        <f t="shared" si="217"/>
        <v>-256</v>
      </c>
      <c r="T73" s="37">
        <v>30</v>
      </c>
      <c r="U73" s="6">
        <f t="shared" si="218"/>
        <v>46247</v>
      </c>
      <c r="V73" s="6"/>
      <c r="W73" s="29">
        <f t="shared" si="219"/>
        <v>46503</v>
      </c>
      <c r="X73" s="3"/>
      <c r="Y73" s="31"/>
      <c r="Z73" s="7"/>
      <c r="AA73" s="6"/>
      <c r="AB73" s="25"/>
      <c r="AC73" s="31">
        <f t="shared" si="220"/>
        <v>-255</v>
      </c>
      <c r="AD73" s="31">
        <f t="shared" si="221"/>
        <v>-210</v>
      </c>
      <c r="AE73" s="37">
        <v>45</v>
      </c>
      <c r="AF73" s="15">
        <f t="shared" si="222"/>
        <v>46292</v>
      </c>
      <c r="AG73" s="15"/>
      <c r="AH73" s="34">
        <f t="shared" si="223"/>
        <v>46502</v>
      </c>
      <c r="AI73" s="3"/>
      <c r="AJ73" s="31">
        <f t="shared" si="224"/>
        <v>-209</v>
      </c>
      <c r="AK73" s="31">
        <f t="shared" si="225"/>
        <v>-189</v>
      </c>
      <c r="AL73" s="37">
        <v>20</v>
      </c>
      <c r="AM73" s="15">
        <f t="shared" si="226"/>
        <v>46312</v>
      </c>
      <c r="AN73" s="15"/>
      <c r="AO73" s="34">
        <f t="shared" si="227"/>
        <v>46501</v>
      </c>
      <c r="AP73" s="7"/>
      <c r="AQ73" s="7"/>
      <c r="AR73" s="7"/>
      <c r="AS73" s="7"/>
      <c r="AT73" s="7"/>
      <c r="AU73" s="3"/>
      <c r="AV73" s="31">
        <f t="shared" si="228"/>
        <v>-188</v>
      </c>
      <c r="AW73" s="31">
        <f t="shared" si="229"/>
        <v>-8</v>
      </c>
      <c r="AX73" s="124">
        <v>180</v>
      </c>
      <c r="AY73" s="15">
        <f t="shared" si="230"/>
        <v>46492</v>
      </c>
      <c r="AZ73" s="15"/>
      <c r="BA73" s="7">
        <f t="shared" si="231"/>
        <v>46500</v>
      </c>
      <c r="BB73" s="3"/>
      <c r="BC73" s="31">
        <f t="shared" si="232"/>
        <v>-7</v>
      </c>
      <c r="BD73" s="31">
        <f t="shared" si="233"/>
        <v>-7</v>
      </c>
      <c r="BE73" s="32">
        <v>0</v>
      </c>
      <c r="BF73" s="15">
        <f t="shared" si="234"/>
        <v>46492</v>
      </c>
      <c r="BG73" s="15"/>
      <c r="BH73" s="34">
        <f t="shared" si="235"/>
        <v>46499</v>
      </c>
      <c r="BI73" s="3"/>
      <c r="BJ73" s="31">
        <f t="shared" si="236"/>
        <v>-7</v>
      </c>
      <c r="BK73" s="31">
        <f t="shared" si="237"/>
        <v>-7</v>
      </c>
      <c r="BL73" s="32">
        <v>0</v>
      </c>
      <c r="BM73" s="15">
        <f t="shared" si="238"/>
        <v>46492</v>
      </c>
      <c r="BN73" s="15"/>
      <c r="BO73" s="34">
        <f t="shared" si="239"/>
        <v>46499</v>
      </c>
      <c r="BP73" s="3"/>
      <c r="BQ73" s="31">
        <f t="shared" si="240"/>
        <v>-7</v>
      </c>
      <c r="BR73" s="31">
        <f t="shared" si="241"/>
        <v>0</v>
      </c>
      <c r="BS73" s="37">
        <v>7</v>
      </c>
      <c r="BT73" s="15">
        <f t="shared" si="242"/>
        <v>46499</v>
      </c>
      <c r="BU73" s="15"/>
      <c r="BV73" s="7">
        <f t="shared" si="243"/>
        <v>46499</v>
      </c>
      <c r="BW73" s="11"/>
      <c r="BX73" s="130"/>
      <c r="BY73" s="7">
        <f t="shared" si="244"/>
        <v>46499</v>
      </c>
      <c r="BZ73" s="2"/>
    </row>
    <row r="74" spans="1:78" x14ac:dyDescent="0.25">
      <c r="A74" s="40" t="s">
        <v>640</v>
      </c>
      <c r="B74" s="41" t="s">
        <v>746</v>
      </c>
      <c r="C74" s="42" t="s">
        <v>756</v>
      </c>
      <c r="D74" s="7"/>
      <c r="E74" s="30">
        <f t="shared" si="76"/>
        <v>46117</v>
      </c>
      <c r="F74" s="6">
        <v>46084</v>
      </c>
      <c r="G74" s="6"/>
      <c r="H74" s="34">
        <f t="shared" si="77"/>
        <v>-33</v>
      </c>
      <c r="I74" s="3"/>
      <c r="J74" s="30">
        <f t="shared" si="78"/>
        <v>46118</v>
      </c>
      <c r="K74" s="30">
        <f t="shared" si="79"/>
        <v>46125</v>
      </c>
      <c r="L74" s="37">
        <v>7</v>
      </c>
      <c r="M74" s="6">
        <f t="shared" si="80"/>
        <v>46091</v>
      </c>
      <c r="N74" s="6"/>
      <c r="O74" s="29">
        <f t="shared" si="81"/>
        <v>-34</v>
      </c>
      <c r="P74" s="7"/>
      <c r="Q74" s="3"/>
      <c r="R74" s="30">
        <f t="shared" si="73"/>
        <v>46126</v>
      </c>
      <c r="S74" s="30">
        <f t="shared" si="82"/>
        <v>46156</v>
      </c>
      <c r="T74" s="37">
        <v>30</v>
      </c>
      <c r="U74" s="6">
        <f t="shared" si="83"/>
        <v>46121</v>
      </c>
      <c r="V74" s="6"/>
      <c r="W74" s="29">
        <f t="shared" si="84"/>
        <v>-35</v>
      </c>
      <c r="X74" s="3"/>
      <c r="Y74" s="31"/>
      <c r="Z74" s="7"/>
      <c r="AA74" s="6"/>
      <c r="AB74" s="25"/>
      <c r="AC74" s="31">
        <f t="shared" si="101"/>
        <v>46157</v>
      </c>
      <c r="AD74" s="31">
        <f t="shared" si="102"/>
        <v>46202</v>
      </c>
      <c r="AE74" s="37">
        <v>45</v>
      </c>
      <c r="AF74" s="15">
        <f t="shared" si="85"/>
        <v>46166</v>
      </c>
      <c r="AG74" s="15"/>
      <c r="AH74" s="34">
        <f t="shared" si="86"/>
        <v>-36</v>
      </c>
      <c r="AI74" s="3"/>
      <c r="AJ74" s="31">
        <f t="shared" si="103"/>
        <v>46203</v>
      </c>
      <c r="AK74" s="31">
        <f t="shared" si="74"/>
        <v>46223</v>
      </c>
      <c r="AL74" s="37">
        <v>20</v>
      </c>
      <c r="AM74" s="15">
        <f t="shared" si="75"/>
        <v>46186</v>
      </c>
      <c r="AN74" s="15"/>
      <c r="AO74" s="34">
        <f t="shared" si="87"/>
        <v>-37</v>
      </c>
      <c r="AP74" s="7"/>
      <c r="AQ74" s="7"/>
      <c r="AR74" s="7"/>
      <c r="AS74" s="7"/>
      <c r="AT74" s="7"/>
      <c r="AU74" s="3"/>
      <c r="AV74" s="31">
        <f t="shared" si="104"/>
        <v>46224</v>
      </c>
      <c r="AW74" s="31">
        <f t="shared" si="72"/>
        <v>46374</v>
      </c>
      <c r="AX74" s="124">
        <v>150</v>
      </c>
      <c r="AY74" s="15">
        <f t="shared" si="88"/>
        <v>46336</v>
      </c>
      <c r="AZ74" s="15"/>
      <c r="BA74" s="7">
        <f t="shared" si="89"/>
        <v>-38</v>
      </c>
      <c r="BB74" s="3"/>
      <c r="BC74" s="31">
        <f t="shared" si="105"/>
        <v>46375</v>
      </c>
      <c r="BD74" s="31">
        <f t="shared" si="106"/>
        <v>46375</v>
      </c>
      <c r="BE74" s="32">
        <v>0</v>
      </c>
      <c r="BF74" s="15">
        <f t="shared" si="90"/>
        <v>46336</v>
      </c>
      <c r="BG74" s="15"/>
      <c r="BH74" s="34">
        <f t="shared" si="91"/>
        <v>-39</v>
      </c>
      <c r="BI74" s="3"/>
      <c r="BJ74" s="31">
        <f t="shared" si="92"/>
        <v>46375</v>
      </c>
      <c r="BK74" s="31">
        <f t="shared" si="93"/>
        <v>46375</v>
      </c>
      <c r="BL74" s="32">
        <v>0</v>
      </c>
      <c r="BM74" s="15">
        <f t="shared" si="94"/>
        <v>46336</v>
      </c>
      <c r="BN74" s="15"/>
      <c r="BO74" s="34">
        <f t="shared" si="95"/>
        <v>-39</v>
      </c>
      <c r="BP74" s="3"/>
      <c r="BQ74" s="31">
        <f t="shared" si="96"/>
        <v>46375</v>
      </c>
      <c r="BR74" s="31">
        <f t="shared" si="97"/>
        <v>46382</v>
      </c>
      <c r="BS74" s="37">
        <v>7</v>
      </c>
      <c r="BT74" s="15">
        <f t="shared" si="98"/>
        <v>46343</v>
      </c>
      <c r="BU74" s="15"/>
      <c r="BV74" s="7">
        <f t="shared" si="99"/>
        <v>-39</v>
      </c>
      <c r="BW74" s="11" t="s">
        <v>2516</v>
      </c>
      <c r="BX74" s="130">
        <v>46382</v>
      </c>
      <c r="BY74" s="7">
        <f t="shared" si="100"/>
        <v>-39</v>
      </c>
      <c r="BZ74" s="2"/>
    </row>
    <row r="75" spans="1:78" x14ac:dyDescent="0.25">
      <c r="A75" s="40" t="s">
        <v>640</v>
      </c>
      <c r="B75" s="41" t="s">
        <v>746</v>
      </c>
      <c r="C75" s="42" t="s">
        <v>771</v>
      </c>
      <c r="D75" s="7"/>
      <c r="E75" s="30">
        <f t="shared" si="76"/>
        <v>46147</v>
      </c>
      <c r="F75" s="6">
        <v>46118</v>
      </c>
      <c r="G75" s="6"/>
      <c r="H75" s="34">
        <f t="shared" si="77"/>
        <v>-29</v>
      </c>
      <c r="I75" s="3"/>
      <c r="J75" s="30">
        <f t="shared" si="78"/>
        <v>46148</v>
      </c>
      <c r="K75" s="30">
        <f t="shared" si="79"/>
        <v>46155</v>
      </c>
      <c r="L75" s="37">
        <v>7</v>
      </c>
      <c r="M75" s="6">
        <f t="shared" si="80"/>
        <v>46125</v>
      </c>
      <c r="N75" s="6"/>
      <c r="O75" s="29">
        <f t="shared" si="81"/>
        <v>-30</v>
      </c>
      <c r="P75" s="7"/>
      <c r="Q75" s="3"/>
      <c r="R75" s="30">
        <f t="shared" si="73"/>
        <v>46156</v>
      </c>
      <c r="S75" s="30">
        <f t="shared" si="82"/>
        <v>46186</v>
      </c>
      <c r="T75" s="37">
        <v>30</v>
      </c>
      <c r="U75" s="6">
        <f t="shared" si="83"/>
        <v>46155</v>
      </c>
      <c r="V75" s="6"/>
      <c r="W75" s="29">
        <f t="shared" si="84"/>
        <v>-31</v>
      </c>
      <c r="X75" s="3"/>
      <c r="Y75" s="31"/>
      <c r="Z75" s="7"/>
      <c r="AA75" s="6"/>
      <c r="AB75" s="25"/>
      <c r="AC75" s="31">
        <f t="shared" si="101"/>
        <v>46187</v>
      </c>
      <c r="AD75" s="31">
        <f t="shared" si="102"/>
        <v>46232</v>
      </c>
      <c r="AE75" s="37">
        <v>45</v>
      </c>
      <c r="AF75" s="15">
        <f t="shared" si="85"/>
        <v>46200</v>
      </c>
      <c r="AG75" s="15"/>
      <c r="AH75" s="34">
        <f t="shared" si="86"/>
        <v>-32</v>
      </c>
      <c r="AI75" s="3"/>
      <c r="AJ75" s="31">
        <f t="shared" si="103"/>
        <v>46233</v>
      </c>
      <c r="AK75" s="31">
        <f t="shared" si="74"/>
        <v>46253</v>
      </c>
      <c r="AL75" s="37">
        <v>20</v>
      </c>
      <c r="AM75" s="15">
        <f t="shared" si="75"/>
        <v>46220</v>
      </c>
      <c r="AN75" s="15"/>
      <c r="AO75" s="34">
        <f t="shared" si="87"/>
        <v>-33</v>
      </c>
      <c r="AP75" s="7"/>
      <c r="AQ75" s="7"/>
      <c r="AR75" s="7"/>
      <c r="AS75" s="7"/>
      <c r="AT75" s="7"/>
      <c r="AU75" s="3"/>
      <c r="AV75" s="31">
        <f t="shared" si="104"/>
        <v>46254</v>
      </c>
      <c r="AW75" s="31">
        <f t="shared" si="72"/>
        <v>46374</v>
      </c>
      <c r="AX75" s="124">
        <v>120</v>
      </c>
      <c r="AY75" s="15">
        <f t="shared" si="88"/>
        <v>46340</v>
      </c>
      <c r="AZ75" s="15"/>
      <c r="BA75" s="7">
        <f t="shared" si="89"/>
        <v>-34</v>
      </c>
      <c r="BB75" s="3"/>
      <c r="BC75" s="31">
        <f t="shared" si="105"/>
        <v>46375</v>
      </c>
      <c r="BD75" s="31">
        <f t="shared" si="106"/>
        <v>46375</v>
      </c>
      <c r="BE75" s="32">
        <v>0</v>
      </c>
      <c r="BF75" s="15">
        <f t="shared" si="90"/>
        <v>46340</v>
      </c>
      <c r="BG75" s="15"/>
      <c r="BH75" s="34">
        <f t="shared" si="91"/>
        <v>-35</v>
      </c>
      <c r="BI75" s="3"/>
      <c r="BJ75" s="31">
        <f t="shared" si="92"/>
        <v>46375</v>
      </c>
      <c r="BK75" s="31">
        <f t="shared" si="93"/>
        <v>46375</v>
      </c>
      <c r="BL75" s="32">
        <v>0</v>
      </c>
      <c r="BM75" s="15">
        <f t="shared" si="94"/>
        <v>46340</v>
      </c>
      <c r="BN75" s="15"/>
      <c r="BO75" s="34">
        <f t="shared" si="95"/>
        <v>-35</v>
      </c>
      <c r="BP75" s="3"/>
      <c r="BQ75" s="31">
        <f t="shared" si="96"/>
        <v>46375</v>
      </c>
      <c r="BR75" s="31">
        <f t="shared" si="97"/>
        <v>46382</v>
      </c>
      <c r="BS75" s="37">
        <v>7</v>
      </c>
      <c r="BT75" s="15">
        <f t="shared" si="98"/>
        <v>46347</v>
      </c>
      <c r="BU75" s="15"/>
      <c r="BV75" s="7">
        <f t="shared" si="99"/>
        <v>-35</v>
      </c>
      <c r="BW75" s="11" t="s">
        <v>2516</v>
      </c>
      <c r="BX75" s="130">
        <v>46382</v>
      </c>
      <c r="BY75" s="7">
        <f t="shared" si="100"/>
        <v>-35</v>
      </c>
      <c r="BZ75" s="2"/>
    </row>
    <row r="76" spans="1:78" x14ac:dyDescent="0.25">
      <c r="A76" s="40" t="s">
        <v>640</v>
      </c>
      <c r="B76" s="41" t="s">
        <v>746</v>
      </c>
      <c r="C76" s="42" t="s">
        <v>772</v>
      </c>
      <c r="D76" s="7"/>
      <c r="E76" s="30">
        <f t="shared" si="76"/>
        <v>46147</v>
      </c>
      <c r="F76" s="6">
        <v>46118</v>
      </c>
      <c r="G76" s="6"/>
      <c r="H76" s="34">
        <f t="shared" si="77"/>
        <v>-29</v>
      </c>
      <c r="I76" s="3"/>
      <c r="J76" s="30">
        <f t="shared" si="78"/>
        <v>46148</v>
      </c>
      <c r="K76" s="30">
        <f t="shared" si="79"/>
        <v>46155</v>
      </c>
      <c r="L76" s="37">
        <v>7</v>
      </c>
      <c r="M76" s="6">
        <f t="shared" si="80"/>
        <v>46125</v>
      </c>
      <c r="N76" s="6"/>
      <c r="O76" s="29">
        <f t="shared" si="81"/>
        <v>-30</v>
      </c>
      <c r="P76" s="7"/>
      <c r="Q76" s="3"/>
      <c r="R76" s="30">
        <f t="shared" si="73"/>
        <v>46156</v>
      </c>
      <c r="S76" s="30">
        <f t="shared" si="82"/>
        <v>46186</v>
      </c>
      <c r="T76" s="37">
        <v>30</v>
      </c>
      <c r="U76" s="6">
        <f t="shared" si="83"/>
        <v>46155</v>
      </c>
      <c r="V76" s="6"/>
      <c r="W76" s="29">
        <f t="shared" si="84"/>
        <v>-31</v>
      </c>
      <c r="X76" s="3"/>
      <c r="Y76" s="31"/>
      <c r="Z76" s="7"/>
      <c r="AA76" s="6"/>
      <c r="AB76" s="25"/>
      <c r="AC76" s="31">
        <f t="shared" si="101"/>
        <v>46187</v>
      </c>
      <c r="AD76" s="31">
        <f t="shared" si="102"/>
        <v>46232</v>
      </c>
      <c r="AE76" s="37">
        <v>45</v>
      </c>
      <c r="AF76" s="15">
        <f t="shared" si="85"/>
        <v>46200</v>
      </c>
      <c r="AG76" s="15"/>
      <c r="AH76" s="34">
        <f t="shared" si="86"/>
        <v>-32</v>
      </c>
      <c r="AI76" s="3"/>
      <c r="AJ76" s="31">
        <f t="shared" si="103"/>
        <v>46233</v>
      </c>
      <c r="AK76" s="31">
        <f t="shared" si="74"/>
        <v>46253</v>
      </c>
      <c r="AL76" s="37">
        <v>20</v>
      </c>
      <c r="AM76" s="15">
        <f t="shared" si="75"/>
        <v>46220</v>
      </c>
      <c r="AN76" s="15"/>
      <c r="AO76" s="34">
        <f t="shared" si="87"/>
        <v>-33</v>
      </c>
      <c r="AP76" s="7"/>
      <c r="AQ76" s="7"/>
      <c r="AR76" s="7"/>
      <c r="AS76" s="7"/>
      <c r="AT76" s="7"/>
      <c r="AU76" s="3"/>
      <c r="AV76" s="31">
        <f t="shared" si="104"/>
        <v>46254</v>
      </c>
      <c r="AW76" s="31">
        <f t="shared" si="72"/>
        <v>46374</v>
      </c>
      <c r="AX76" s="124">
        <v>120</v>
      </c>
      <c r="AY76" s="15">
        <f t="shared" si="88"/>
        <v>46340</v>
      </c>
      <c r="AZ76" s="15"/>
      <c r="BA76" s="7">
        <f t="shared" si="89"/>
        <v>-34</v>
      </c>
      <c r="BB76" s="3"/>
      <c r="BC76" s="31">
        <f t="shared" si="105"/>
        <v>46375</v>
      </c>
      <c r="BD76" s="31">
        <f t="shared" si="106"/>
        <v>46375</v>
      </c>
      <c r="BE76" s="32">
        <v>0</v>
      </c>
      <c r="BF76" s="15">
        <f t="shared" si="90"/>
        <v>46340</v>
      </c>
      <c r="BG76" s="15"/>
      <c r="BH76" s="34">
        <f t="shared" si="91"/>
        <v>-35</v>
      </c>
      <c r="BI76" s="3"/>
      <c r="BJ76" s="31">
        <f t="shared" si="92"/>
        <v>46375</v>
      </c>
      <c r="BK76" s="31">
        <f t="shared" si="93"/>
        <v>46375</v>
      </c>
      <c r="BL76" s="32">
        <v>0</v>
      </c>
      <c r="BM76" s="15">
        <f t="shared" si="94"/>
        <v>46340</v>
      </c>
      <c r="BN76" s="15"/>
      <c r="BO76" s="34">
        <f t="shared" si="95"/>
        <v>-35</v>
      </c>
      <c r="BP76" s="3"/>
      <c r="BQ76" s="31">
        <f t="shared" si="96"/>
        <v>46375</v>
      </c>
      <c r="BR76" s="31">
        <f t="shared" si="97"/>
        <v>46382</v>
      </c>
      <c r="BS76" s="37">
        <v>7</v>
      </c>
      <c r="BT76" s="15">
        <f t="shared" si="98"/>
        <v>46347</v>
      </c>
      <c r="BU76" s="15"/>
      <c r="BV76" s="7">
        <f t="shared" si="99"/>
        <v>-35</v>
      </c>
      <c r="BW76" s="11" t="s">
        <v>2516</v>
      </c>
      <c r="BX76" s="130">
        <v>46382</v>
      </c>
      <c r="BY76" s="7">
        <f t="shared" si="100"/>
        <v>-35</v>
      </c>
      <c r="BZ76" s="2"/>
    </row>
    <row r="77" spans="1:78" x14ac:dyDescent="0.25">
      <c r="A77" s="40" t="s">
        <v>640</v>
      </c>
      <c r="B77" s="41" t="s">
        <v>746</v>
      </c>
      <c r="C77" s="42" t="s">
        <v>762</v>
      </c>
      <c r="D77" s="7"/>
      <c r="E77" s="30">
        <f t="shared" si="76"/>
        <v>46147</v>
      </c>
      <c r="F77" s="6">
        <v>46091</v>
      </c>
      <c r="G77" s="6"/>
      <c r="H77" s="34">
        <f t="shared" si="77"/>
        <v>-56</v>
      </c>
      <c r="I77" s="3"/>
      <c r="J77" s="30">
        <f t="shared" si="78"/>
        <v>46148</v>
      </c>
      <c r="K77" s="30">
        <f t="shared" si="79"/>
        <v>46155</v>
      </c>
      <c r="L77" s="37">
        <v>7</v>
      </c>
      <c r="M77" s="6">
        <f t="shared" si="80"/>
        <v>46098</v>
      </c>
      <c r="N77" s="6"/>
      <c r="O77" s="29">
        <f t="shared" si="81"/>
        <v>-57</v>
      </c>
      <c r="P77" s="7"/>
      <c r="Q77" s="3"/>
      <c r="R77" s="30">
        <f t="shared" si="73"/>
        <v>46156</v>
      </c>
      <c r="S77" s="30">
        <f t="shared" si="82"/>
        <v>46186</v>
      </c>
      <c r="T77" s="37">
        <v>30</v>
      </c>
      <c r="U77" s="6">
        <f t="shared" si="83"/>
        <v>46128</v>
      </c>
      <c r="V77" s="6"/>
      <c r="W77" s="29">
        <f t="shared" si="84"/>
        <v>-58</v>
      </c>
      <c r="X77" s="3"/>
      <c r="Y77" s="31"/>
      <c r="Z77" s="7"/>
      <c r="AA77" s="6"/>
      <c r="AB77" s="25"/>
      <c r="AC77" s="31">
        <f t="shared" si="101"/>
        <v>46187</v>
      </c>
      <c r="AD77" s="31">
        <f t="shared" si="102"/>
        <v>46232</v>
      </c>
      <c r="AE77" s="37">
        <v>45</v>
      </c>
      <c r="AF77" s="15">
        <f t="shared" si="85"/>
        <v>46173</v>
      </c>
      <c r="AG77" s="15"/>
      <c r="AH77" s="34">
        <f t="shared" si="86"/>
        <v>-59</v>
      </c>
      <c r="AI77" s="3"/>
      <c r="AJ77" s="31">
        <f t="shared" si="103"/>
        <v>46233</v>
      </c>
      <c r="AK77" s="31">
        <f t="shared" si="74"/>
        <v>46253</v>
      </c>
      <c r="AL77" s="37">
        <v>20</v>
      </c>
      <c r="AM77" s="15">
        <f t="shared" si="75"/>
        <v>46193</v>
      </c>
      <c r="AN77" s="15"/>
      <c r="AO77" s="34">
        <f t="shared" si="87"/>
        <v>-60</v>
      </c>
      <c r="AP77" s="7"/>
      <c r="AQ77" s="7"/>
      <c r="AR77" s="7"/>
      <c r="AS77" s="7"/>
      <c r="AT77" s="7"/>
      <c r="AU77" s="3"/>
      <c r="AV77" s="31">
        <f t="shared" si="104"/>
        <v>46254</v>
      </c>
      <c r="AW77" s="31">
        <f t="shared" si="72"/>
        <v>46374</v>
      </c>
      <c r="AX77" s="124">
        <v>120</v>
      </c>
      <c r="AY77" s="15">
        <f t="shared" si="88"/>
        <v>46313</v>
      </c>
      <c r="AZ77" s="15"/>
      <c r="BA77" s="7">
        <f t="shared" si="89"/>
        <v>-61</v>
      </c>
      <c r="BB77" s="3"/>
      <c r="BC77" s="31">
        <f t="shared" si="105"/>
        <v>46375</v>
      </c>
      <c r="BD77" s="31">
        <f t="shared" si="106"/>
        <v>46375</v>
      </c>
      <c r="BE77" s="32">
        <v>0</v>
      </c>
      <c r="BF77" s="15">
        <f t="shared" si="90"/>
        <v>46313</v>
      </c>
      <c r="BG77" s="15"/>
      <c r="BH77" s="34">
        <f t="shared" si="91"/>
        <v>-62</v>
      </c>
      <c r="BI77" s="3"/>
      <c r="BJ77" s="31">
        <f t="shared" si="92"/>
        <v>46375</v>
      </c>
      <c r="BK77" s="31">
        <f t="shared" si="93"/>
        <v>46375</v>
      </c>
      <c r="BL77" s="32">
        <v>0</v>
      </c>
      <c r="BM77" s="15">
        <f t="shared" si="94"/>
        <v>46313</v>
      </c>
      <c r="BN77" s="15"/>
      <c r="BO77" s="34">
        <f t="shared" si="95"/>
        <v>-62</v>
      </c>
      <c r="BP77" s="3"/>
      <c r="BQ77" s="31">
        <f t="shared" si="96"/>
        <v>46375</v>
      </c>
      <c r="BR77" s="31">
        <f t="shared" si="97"/>
        <v>46382</v>
      </c>
      <c r="BS77" s="37">
        <v>7</v>
      </c>
      <c r="BT77" s="15">
        <f t="shared" si="98"/>
        <v>46320</v>
      </c>
      <c r="BU77" s="15"/>
      <c r="BV77" s="7">
        <f t="shared" si="99"/>
        <v>-62</v>
      </c>
      <c r="BW77" s="11" t="s">
        <v>2516</v>
      </c>
      <c r="BX77" s="130">
        <v>46382</v>
      </c>
      <c r="BY77" s="7">
        <f t="shared" si="100"/>
        <v>-62</v>
      </c>
      <c r="BZ77" s="2"/>
    </row>
    <row r="78" spans="1:78" x14ac:dyDescent="0.25">
      <c r="A78" s="40" t="s">
        <v>640</v>
      </c>
      <c r="B78" s="41" t="s">
        <v>746</v>
      </c>
      <c r="C78" s="42" t="s">
        <v>751</v>
      </c>
      <c r="D78" s="7"/>
      <c r="E78" s="30">
        <f t="shared" si="76"/>
        <v>46117</v>
      </c>
      <c r="F78" s="6">
        <v>46076</v>
      </c>
      <c r="G78" s="6"/>
      <c r="H78" s="34">
        <f t="shared" si="77"/>
        <v>-41</v>
      </c>
      <c r="I78" s="3"/>
      <c r="J78" s="30">
        <f t="shared" si="78"/>
        <v>46118</v>
      </c>
      <c r="K78" s="30">
        <f t="shared" si="79"/>
        <v>46125</v>
      </c>
      <c r="L78" s="37">
        <v>7</v>
      </c>
      <c r="M78" s="6">
        <f t="shared" si="80"/>
        <v>46083</v>
      </c>
      <c r="N78" s="6"/>
      <c r="O78" s="29">
        <f t="shared" si="81"/>
        <v>-42</v>
      </c>
      <c r="P78" s="7"/>
      <c r="Q78" s="3"/>
      <c r="R78" s="30">
        <f t="shared" si="73"/>
        <v>46126</v>
      </c>
      <c r="S78" s="30">
        <f t="shared" si="82"/>
        <v>46156</v>
      </c>
      <c r="T78" s="37">
        <v>30</v>
      </c>
      <c r="U78" s="6">
        <f t="shared" si="83"/>
        <v>46113</v>
      </c>
      <c r="V78" s="6"/>
      <c r="W78" s="29">
        <f t="shared" si="84"/>
        <v>-43</v>
      </c>
      <c r="X78" s="3"/>
      <c r="Y78" s="31"/>
      <c r="Z78" s="7"/>
      <c r="AA78" s="6"/>
      <c r="AB78" s="25"/>
      <c r="AC78" s="31">
        <f t="shared" si="101"/>
        <v>46157</v>
      </c>
      <c r="AD78" s="31">
        <f t="shared" si="102"/>
        <v>46202</v>
      </c>
      <c r="AE78" s="37">
        <v>45</v>
      </c>
      <c r="AF78" s="15">
        <f t="shared" si="85"/>
        <v>46158</v>
      </c>
      <c r="AG78" s="15"/>
      <c r="AH78" s="34">
        <f t="shared" si="86"/>
        <v>-44</v>
      </c>
      <c r="AI78" s="3"/>
      <c r="AJ78" s="31">
        <f t="shared" si="103"/>
        <v>46203</v>
      </c>
      <c r="AK78" s="31">
        <f t="shared" si="74"/>
        <v>46223</v>
      </c>
      <c r="AL78" s="37">
        <v>20</v>
      </c>
      <c r="AM78" s="15">
        <f t="shared" si="75"/>
        <v>46178</v>
      </c>
      <c r="AN78" s="15"/>
      <c r="AO78" s="34">
        <f t="shared" si="87"/>
        <v>-45</v>
      </c>
      <c r="AP78" s="7"/>
      <c r="AQ78" s="7"/>
      <c r="AR78" s="7"/>
      <c r="AS78" s="7"/>
      <c r="AT78" s="7"/>
      <c r="AU78" s="3"/>
      <c r="AV78" s="31">
        <f t="shared" si="104"/>
        <v>46224</v>
      </c>
      <c r="AW78" s="31">
        <f t="shared" si="72"/>
        <v>46374</v>
      </c>
      <c r="AX78" s="124">
        <v>150</v>
      </c>
      <c r="AY78" s="15">
        <f t="shared" si="88"/>
        <v>46328</v>
      </c>
      <c r="AZ78" s="15"/>
      <c r="BA78" s="7">
        <f t="shared" si="89"/>
        <v>-46</v>
      </c>
      <c r="BB78" s="3"/>
      <c r="BC78" s="31">
        <f t="shared" si="105"/>
        <v>46375</v>
      </c>
      <c r="BD78" s="31">
        <f t="shared" si="106"/>
        <v>46375</v>
      </c>
      <c r="BE78" s="32">
        <v>0</v>
      </c>
      <c r="BF78" s="15">
        <f t="shared" si="90"/>
        <v>46328</v>
      </c>
      <c r="BG78" s="15"/>
      <c r="BH78" s="34">
        <f t="shared" si="91"/>
        <v>-47</v>
      </c>
      <c r="BI78" s="3"/>
      <c r="BJ78" s="31">
        <f t="shared" si="92"/>
        <v>46375</v>
      </c>
      <c r="BK78" s="31">
        <f t="shared" si="93"/>
        <v>46375</v>
      </c>
      <c r="BL78" s="32">
        <v>0</v>
      </c>
      <c r="BM78" s="15">
        <f t="shared" si="94"/>
        <v>46328</v>
      </c>
      <c r="BN78" s="15"/>
      <c r="BO78" s="34">
        <f t="shared" si="95"/>
        <v>-47</v>
      </c>
      <c r="BP78" s="3"/>
      <c r="BQ78" s="31">
        <f t="shared" si="96"/>
        <v>46375</v>
      </c>
      <c r="BR78" s="31">
        <f t="shared" si="97"/>
        <v>46382</v>
      </c>
      <c r="BS78" s="37">
        <v>7</v>
      </c>
      <c r="BT78" s="15">
        <f t="shared" si="98"/>
        <v>46335</v>
      </c>
      <c r="BU78" s="15"/>
      <c r="BV78" s="7">
        <f t="shared" si="99"/>
        <v>-47</v>
      </c>
      <c r="BW78" s="11" t="s">
        <v>2516</v>
      </c>
      <c r="BX78" s="130">
        <v>46382</v>
      </c>
      <c r="BY78" s="7">
        <f t="shared" si="100"/>
        <v>-47</v>
      </c>
      <c r="BZ78" s="2"/>
    </row>
    <row r="79" spans="1:78" x14ac:dyDescent="0.25">
      <c r="A79" s="40" t="s">
        <v>640</v>
      </c>
      <c r="B79" s="41" t="s">
        <v>746</v>
      </c>
      <c r="C79" s="42" t="s">
        <v>748</v>
      </c>
      <c r="D79" s="7"/>
      <c r="E79" s="30">
        <f t="shared" si="76"/>
        <v>46210</v>
      </c>
      <c r="F79" s="6">
        <v>46007</v>
      </c>
      <c r="G79" s="6"/>
      <c r="H79" s="34">
        <f t="shared" si="77"/>
        <v>-203</v>
      </c>
      <c r="I79" s="3"/>
      <c r="J79" s="30">
        <f t="shared" si="78"/>
        <v>46211</v>
      </c>
      <c r="K79" s="30">
        <f t="shared" si="79"/>
        <v>46218</v>
      </c>
      <c r="L79" s="37">
        <v>7</v>
      </c>
      <c r="M79" s="6">
        <f t="shared" si="80"/>
        <v>46014</v>
      </c>
      <c r="N79" s="6"/>
      <c r="O79" s="29">
        <f t="shared" si="81"/>
        <v>-204</v>
      </c>
      <c r="P79" s="7"/>
      <c r="Q79" s="3"/>
      <c r="R79" s="30">
        <f t="shared" si="73"/>
        <v>46219</v>
      </c>
      <c r="S79" s="30">
        <f t="shared" si="82"/>
        <v>46249</v>
      </c>
      <c r="T79" s="37">
        <v>30</v>
      </c>
      <c r="U79" s="6">
        <f t="shared" si="83"/>
        <v>46044</v>
      </c>
      <c r="V79" s="6"/>
      <c r="W79" s="29">
        <f t="shared" si="84"/>
        <v>-205</v>
      </c>
      <c r="X79" s="3"/>
      <c r="Y79" s="31"/>
      <c r="Z79" s="7"/>
      <c r="AA79" s="6"/>
      <c r="AB79" s="25"/>
      <c r="AC79" s="31">
        <f t="shared" si="101"/>
        <v>46250</v>
      </c>
      <c r="AD79" s="31">
        <f t="shared" si="102"/>
        <v>46295</v>
      </c>
      <c r="AE79" s="37">
        <v>45</v>
      </c>
      <c r="AF79" s="15">
        <f t="shared" si="85"/>
        <v>46089</v>
      </c>
      <c r="AG79" s="15"/>
      <c r="AH79" s="34">
        <f t="shared" si="86"/>
        <v>-206</v>
      </c>
      <c r="AI79" s="3"/>
      <c r="AJ79" s="31">
        <f t="shared" si="103"/>
        <v>46296</v>
      </c>
      <c r="AK79" s="31">
        <f t="shared" si="74"/>
        <v>46316</v>
      </c>
      <c r="AL79" s="37">
        <v>20</v>
      </c>
      <c r="AM79" s="15">
        <f t="shared" si="75"/>
        <v>46109</v>
      </c>
      <c r="AN79" s="15"/>
      <c r="AO79" s="34">
        <f t="shared" si="87"/>
        <v>-207</v>
      </c>
      <c r="AP79" s="7"/>
      <c r="AQ79" s="7"/>
      <c r="AR79" s="7"/>
      <c r="AS79" s="7"/>
      <c r="AT79" s="7"/>
      <c r="AU79" s="3"/>
      <c r="AV79" s="31">
        <f t="shared" si="104"/>
        <v>46317</v>
      </c>
      <c r="AW79" s="31">
        <f t="shared" si="72"/>
        <v>46557</v>
      </c>
      <c r="AX79" s="124">
        <v>240</v>
      </c>
      <c r="AY79" s="15">
        <f t="shared" si="88"/>
        <v>46349</v>
      </c>
      <c r="AZ79" s="15"/>
      <c r="BA79" s="7">
        <f t="shared" si="89"/>
        <v>-208</v>
      </c>
      <c r="BB79" s="3"/>
      <c r="BC79" s="31">
        <f t="shared" si="105"/>
        <v>46558</v>
      </c>
      <c r="BD79" s="31">
        <f t="shared" si="106"/>
        <v>46558</v>
      </c>
      <c r="BE79" s="32">
        <v>0</v>
      </c>
      <c r="BF79" s="15">
        <f t="shared" si="90"/>
        <v>46349</v>
      </c>
      <c r="BG79" s="15"/>
      <c r="BH79" s="34">
        <f t="shared" si="91"/>
        <v>-209</v>
      </c>
      <c r="BI79" s="3"/>
      <c r="BJ79" s="31">
        <f t="shared" si="92"/>
        <v>46558</v>
      </c>
      <c r="BK79" s="31">
        <f t="shared" si="93"/>
        <v>46558</v>
      </c>
      <c r="BL79" s="32">
        <v>0</v>
      </c>
      <c r="BM79" s="15">
        <f t="shared" si="94"/>
        <v>46349</v>
      </c>
      <c r="BN79" s="15"/>
      <c r="BO79" s="34">
        <f t="shared" si="95"/>
        <v>-209</v>
      </c>
      <c r="BP79" s="3"/>
      <c r="BQ79" s="31">
        <f t="shared" si="96"/>
        <v>46558</v>
      </c>
      <c r="BR79" s="31">
        <f t="shared" si="97"/>
        <v>46565</v>
      </c>
      <c r="BS79" s="37">
        <v>7</v>
      </c>
      <c r="BT79" s="15">
        <f t="shared" si="98"/>
        <v>46356</v>
      </c>
      <c r="BU79" s="15"/>
      <c r="BV79" s="7">
        <f t="shared" si="99"/>
        <v>-209</v>
      </c>
      <c r="BW79" s="11" t="s">
        <v>2518</v>
      </c>
      <c r="BX79" s="130">
        <v>46565</v>
      </c>
      <c r="BY79" s="7">
        <f t="shared" si="100"/>
        <v>-209</v>
      </c>
      <c r="BZ79" s="2"/>
    </row>
    <row r="80" spans="1:78" x14ac:dyDescent="0.25">
      <c r="A80" s="40" t="s">
        <v>640</v>
      </c>
      <c r="B80" s="41" t="s">
        <v>746</v>
      </c>
      <c r="C80" s="42" t="s">
        <v>749</v>
      </c>
      <c r="D80" s="7"/>
      <c r="E80" s="30">
        <f t="shared" si="76"/>
        <v>46177</v>
      </c>
      <c r="F80" s="6">
        <v>46112</v>
      </c>
      <c r="G80" s="6"/>
      <c r="H80" s="34">
        <f t="shared" si="77"/>
        <v>-65</v>
      </c>
      <c r="I80" s="3"/>
      <c r="J80" s="30">
        <f t="shared" si="78"/>
        <v>46178</v>
      </c>
      <c r="K80" s="30">
        <f t="shared" si="79"/>
        <v>46185</v>
      </c>
      <c r="L80" s="37">
        <v>7</v>
      </c>
      <c r="M80" s="6">
        <f t="shared" si="80"/>
        <v>46119</v>
      </c>
      <c r="N80" s="6"/>
      <c r="O80" s="29">
        <f t="shared" si="81"/>
        <v>-66</v>
      </c>
      <c r="P80" s="7"/>
      <c r="Q80" s="3"/>
      <c r="R80" s="30">
        <f t="shared" si="73"/>
        <v>46186</v>
      </c>
      <c r="S80" s="30">
        <f t="shared" si="82"/>
        <v>46216</v>
      </c>
      <c r="T80" s="37">
        <v>30</v>
      </c>
      <c r="U80" s="6">
        <f t="shared" si="83"/>
        <v>46149</v>
      </c>
      <c r="V80" s="6"/>
      <c r="W80" s="29">
        <f t="shared" si="84"/>
        <v>-67</v>
      </c>
      <c r="X80" s="3"/>
      <c r="Y80" s="31"/>
      <c r="Z80" s="7"/>
      <c r="AA80" s="6"/>
      <c r="AB80" s="25"/>
      <c r="AC80" s="31">
        <f t="shared" si="101"/>
        <v>46217</v>
      </c>
      <c r="AD80" s="31">
        <f t="shared" si="102"/>
        <v>46262</v>
      </c>
      <c r="AE80" s="37">
        <v>45</v>
      </c>
      <c r="AF80" s="15">
        <f t="shared" si="85"/>
        <v>46194</v>
      </c>
      <c r="AG80" s="15"/>
      <c r="AH80" s="34">
        <f t="shared" si="86"/>
        <v>-68</v>
      </c>
      <c r="AI80" s="3"/>
      <c r="AJ80" s="31">
        <f t="shared" si="103"/>
        <v>46263</v>
      </c>
      <c r="AK80" s="31">
        <f t="shared" si="74"/>
        <v>46283</v>
      </c>
      <c r="AL80" s="37">
        <v>20</v>
      </c>
      <c r="AM80" s="15">
        <f t="shared" si="75"/>
        <v>46214</v>
      </c>
      <c r="AN80" s="15"/>
      <c r="AO80" s="34">
        <f t="shared" si="87"/>
        <v>-69</v>
      </c>
      <c r="AP80" s="7"/>
      <c r="AQ80" s="7"/>
      <c r="AR80" s="7"/>
      <c r="AS80" s="7"/>
      <c r="AT80" s="7"/>
      <c r="AU80" s="3"/>
      <c r="AV80" s="31">
        <f t="shared" si="104"/>
        <v>46284</v>
      </c>
      <c r="AW80" s="31">
        <f t="shared" si="72"/>
        <v>46374</v>
      </c>
      <c r="AX80" s="124">
        <v>90</v>
      </c>
      <c r="AY80" s="15">
        <f t="shared" si="88"/>
        <v>46304</v>
      </c>
      <c r="AZ80" s="15"/>
      <c r="BA80" s="7">
        <f t="shared" si="89"/>
        <v>-70</v>
      </c>
      <c r="BB80" s="3"/>
      <c r="BC80" s="31">
        <f t="shared" si="105"/>
        <v>46375</v>
      </c>
      <c r="BD80" s="31">
        <f t="shared" si="106"/>
        <v>46375</v>
      </c>
      <c r="BE80" s="32">
        <v>0</v>
      </c>
      <c r="BF80" s="15">
        <f t="shared" si="90"/>
        <v>46304</v>
      </c>
      <c r="BG80" s="15"/>
      <c r="BH80" s="34">
        <f t="shared" si="91"/>
        <v>-71</v>
      </c>
      <c r="BI80" s="3"/>
      <c r="BJ80" s="31">
        <f t="shared" si="92"/>
        <v>46375</v>
      </c>
      <c r="BK80" s="31">
        <f t="shared" si="93"/>
        <v>46375</v>
      </c>
      <c r="BL80" s="32">
        <v>0</v>
      </c>
      <c r="BM80" s="15">
        <f t="shared" si="94"/>
        <v>46304</v>
      </c>
      <c r="BN80" s="15"/>
      <c r="BO80" s="34">
        <f t="shared" si="95"/>
        <v>-71</v>
      </c>
      <c r="BP80" s="3"/>
      <c r="BQ80" s="31">
        <f t="shared" si="96"/>
        <v>46375</v>
      </c>
      <c r="BR80" s="31">
        <f t="shared" si="97"/>
        <v>46382</v>
      </c>
      <c r="BS80" s="37">
        <v>7</v>
      </c>
      <c r="BT80" s="15">
        <f t="shared" si="98"/>
        <v>46311</v>
      </c>
      <c r="BU80" s="15"/>
      <c r="BV80" s="7">
        <f t="shared" si="99"/>
        <v>-71</v>
      </c>
      <c r="BW80" s="11" t="s">
        <v>2516</v>
      </c>
      <c r="BX80" s="130">
        <v>46382</v>
      </c>
      <c r="BY80" s="7">
        <f t="shared" si="100"/>
        <v>-71</v>
      </c>
      <c r="BZ80" s="2"/>
    </row>
    <row r="81" spans="1:79" x14ac:dyDescent="0.25">
      <c r="A81" s="40" t="s">
        <v>2471</v>
      </c>
      <c r="B81" s="41" t="s">
        <v>805</v>
      </c>
      <c r="C81" s="42" t="s">
        <v>806</v>
      </c>
      <c r="D81" s="7"/>
      <c r="E81" s="30">
        <f t="shared" si="76"/>
        <v>46547</v>
      </c>
      <c r="F81" s="6">
        <v>45905</v>
      </c>
      <c r="G81" s="6"/>
      <c r="H81" s="34">
        <f t="shared" si="77"/>
        <v>-642</v>
      </c>
      <c r="I81" s="3"/>
      <c r="J81" s="30">
        <f t="shared" si="78"/>
        <v>46548</v>
      </c>
      <c r="K81" s="30">
        <f t="shared" si="79"/>
        <v>46555</v>
      </c>
      <c r="L81" s="37">
        <v>7</v>
      </c>
      <c r="M81" s="6">
        <f t="shared" si="80"/>
        <v>45912</v>
      </c>
      <c r="N81" s="6"/>
      <c r="O81" s="29">
        <f t="shared" si="81"/>
        <v>-643</v>
      </c>
      <c r="P81" s="7"/>
      <c r="Q81" s="3"/>
      <c r="R81" s="30">
        <f t="shared" si="73"/>
        <v>46556</v>
      </c>
      <c r="S81" s="30">
        <f t="shared" si="82"/>
        <v>46586</v>
      </c>
      <c r="T81" s="37">
        <v>30</v>
      </c>
      <c r="U81" s="6">
        <f t="shared" si="83"/>
        <v>45942</v>
      </c>
      <c r="V81" s="6"/>
      <c r="W81" s="29">
        <f t="shared" si="84"/>
        <v>-644</v>
      </c>
      <c r="X81" s="3"/>
      <c r="Y81" s="31"/>
      <c r="Z81" s="7"/>
      <c r="AA81" s="6"/>
      <c r="AB81" s="25"/>
      <c r="AC81" s="31">
        <f t="shared" si="101"/>
        <v>46587</v>
      </c>
      <c r="AD81" s="31">
        <f t="shared" si="102"/>
        <v>46632</v>
      </c>
      <c r="AE81" s="37">
        <v>45</v>
      </c>
      <c r="AF81" s="15">
        <f t="shared" si="85"/>
        <v>45987</v>
      </c>
      <c r="AG81" s="15"/>
      <c r="AH81" s="34">
        <f t="shared" si="86"/>
        <v>-645</v>
      </c>
      <c r="AI81" s="3"/>
      <c r="AJ81" s="31">
        <f t="shared" si="103"/>
        <v>46633</v>
      </c>
      <c r="AK81" s="31">
        <f t="shared" si="74"/>
        <v>46653</v>
      </c>
      <c r="AL81" s="37">
        <v>20</v>
      </c>
      <c r="AM81" s="15">
        <f t="shared" si="75"/>
        <v>46007</v>
      </c>
      <c r="AN81" s="15"/>
      <c r="AO81" s="34">
        <f t="shared" si="87"/>
        <v>-646</v>
      </c>
      <c r="AP81" s="7"/>
      <c r="AQ81" s="7"/>
      <c r="AR81" s="7"/>
      <c r="AS81" s="7"/>
      <c r="AT81" s="7"/>
      <c r="AU81" s="3"/>
      <c r="AV81" s="31">
        <f t="shared" si="104"/>
        <v>46654</v>
      </c>
      <c r="AW81" s="31">
        <f t="shared" si="72"/>
        <v>46714</v>
      </c>
      <c r="AX81" s="124">
        <v>60</v>
      </c>
      <c r="AY81" s="15">
        <f t="shared" si="88"/>
        <v>46067</v>
      </c>
      <c r="AZ81" s="15"/>
      <c r="BA81" s="7">
        <f t="shared" si="89"/>
        <v>-647</v>
      </c>
      <c r="BB81" s="3"/>
      <c r="BC81" s="31">
        <f t="shared" si="105"/>
        <v>46715</v>
      </c>
      <c r="BD81" s="31">
        <f t="shared" si="106"/>
        <v>46715</v>
      </c>
      <c r="BE81" s="32">
        <v>0</v>
      </c>
      <c r="BF81" s="15">
        <f t="shared" si="90"/>
        <v>46067</v>
      </c>
      <c r="BG81" s="15"/>
      <c r="BH81" s="34">
        <f t="shared" si="91"/>
        <v>-648</v>
      </c>
      <c r="BI81" s="3"/>
      <c r="BJ81" s="31">
        <f t="shared" si="92"/>
        <v>46715</v>
      </c>
      <c r="BK81" s="31">
        <f t="shared" si="93"/>
        <v>46715</v>
      </c>
      <c r="BL81" s="32">
        <v>0</v>
      </c>
      <c r="BM81" s="15">
        <f t="shared" si="94"/>
        <v>46067</v>
      </c>
      <c r="BN81" s="15"/>
      <c r="BO81" s="34">
        <f t="shared" si="95"/>
        <v>-648</v>
      </c>
      <c r="BP81" s="3"/>
      <c r="BQ81" s="31">
        <f t="shared" si="96"/>
        <v>46715</v>
      </c>
      <c r="BR81" s="31">
        <f t="shared" si="97"/>
        <v>46722</v>
      </c>
      <c r="BS81" s="37">
        <v>7</v>
      </c>
      <c r="BT81" s="15">
        <f t="shared" si="98"/>
        <v>46074</v>
      </c>
      <c r="BU81" s="15"/>
      <c r="BV81" s="7">
        <f t="shared" si="99"/>
        <v>-648</v>
      </c>
      <c r="BW81" s="11"/>
      <c r="BX81" s="39">
        <v>46722</v>
      </c>
      <c r="BY81" s="7">
        <f t="shared" si="100"/>
        <v>-648</v>
      </c>
      <c r="BZ81" s="2"/>
    </row>
    <row r="82" spans="1:79" x14ac:dyDescent="0.25">
      <c r="A82" s="40" t="s">
        <v>2471</v>
      </c>
      <c r="B82" s="41" t="s">
        <v>805</v>
      </c>
      <c r="C82" s="42" t="s">
        <v>807</v>
      </c>
      <c r="D82" s="7"/>
      <c r="E82" s="30">
        <f t="shared" si="76"/>
        <v>46547</v>
      </c>
      <c r="F82" s="6">
        <v>45891</v>
      </c>
      <c r="G82" s="6"/>
      <c r="H82" s="34">
        <f t="shared" si="77"/>
        <v>-656</v>
      </c>
      <c r="I82" s="3"/>
      <c r="J82" s="30">
        <f t="shared" si="78"/>
        <v>46548</v>
      </c>
      <c r="K82" s="30">
        <f t="shared" si="79"/>
        <v>46555</v>
      </c>
      <c r="L82" s="37">
        <v>7</v>
      </c>
      <c r="M82" s="6">
        <f t="shared" si="80"/>
        <v>45898</v>
      </c>
      <c r="N82" s="6"/>
      <c r="O82" s="29">
        <f t="shared" si="81"/>
        <v>-657</v>
      </c>
      <c r="P82" s="7"/>
      <c r="Q82" s="3"/>
      <c r="R82" s="30">
        <f t="shared" si="73"/>
        <v>46556</v>
      </c>
      <c r="S82" s="30">
        <f t="shared" si="82"/>
        <v>46586</v>
      </c>
      <c r="T82" s="37">
        <v>30</v>
      </c>
      <c r="U82" s="6">
        <f t="shared" si="83"/>
        <v>45928</v>
      </c>
      <c r="V82" s="6"/>
      <c r="W82" s="29">
        <f t="shared" si="84"/>
        <v>-658</v>
      </c>
      <c r="X82" s="3"/>
      <c r="Y82" s="31"/>
      <c r="Z82" s="7"/>
      <c r="AA82" s="6"/>
      <c r="AB82" s="25"/>
      <c r="AC82" s="31">
        <f t="shared" si="101"/>
        <v>46587</v>
      </c>
      <c r="AD82" s="31">
        <f t="shared" si="102"/>
        <v>46632</v>
      </c>
      <c r="AE82" s="37">
        <v>45</v>
      </c>
      <c r="AF82" s="15">
        <f t="shared" si="85"/>
        <v>45973</v>
      </c>
      <c r="AG82" s="15"/>
      <c r="AH82" s="34">
        <f t="shared" si="86"/>
        <v>-659</v>
      </c>
      <c r="AI82" s="3"/>
      <c r="AJ82" s="31">
        <f t="shared" si="103"/>
        <v>46633</v>
      </c>
      <c r="AK82" s="31">
        <f t="shared" si="74"/>
        <v>46653</v>
      </c>
      <c r="AL82" s="37">
        <v>20</v>
      </c>
      <c r="AM82" s="15">
        <f t="shared" si="75"/>
        <v>45993</v>
      </c>
      <c r="AN82" s="15"/>
      <c r="AO82" s="34">
        <f t="shared" si="87"/>
        <v>-660</v>
      </c>
      <c r="AP82" s="7"/>
      <c r="AQ82" s="7"/>
      <c r="AR82" s="7"/>
      <c r="AS82" s="7"/>
      <c r="AT82" s="7"/>
      <c r="AU82" s="3"/>
      <c r="AV82" s="31">
        <f t="shared" si="104"/>
        <v>46654</v>
      </c>
      <c r="AW82" s="31">
        <f t="shared" si="72"/>
        <v>46714</v>
      </c>
      <c r="AX82" s="124">
        <v>60</v>
      </c>
      <c r="AY82" s="15">
        <f t="shared" si="88"/>
        <v>46053</v>
      </c>
      <c r="AZ82" s="15"/>
      <c r="BA82" s="7">
        <f t="shared" si="89"/>
        <v>-661</v>
      </c>
      <c r="BB82" s="3"/>
      <c r="BC82" s="31">
        <f t="shared" si="105"/>
        <v>46715</v>
      </c>
      <c r="BD82" s="31">
        <f t="shared" si="106"/>
        <v>46715</v>
      </c>
      <c r="BE82" s="32">
        <v>0</v>
      </c>
      <c r="BF82" s="15">
        <f t="shared" si="90"/>
        <v>46053</v>
      </c>
      <c r="BG82" s="15"/>
      <c r="BH82" s="34">
        <f t="shared" si="91"/>
        <v>-662</v>
      </c>
      <c r="BI82" s="3"/>
      <c r="BJ82" s="31">
        <f t="shared" si="92"/>
        <v>46715</v>
      </c>
      <c r="BK82" s="31">
        <f t="shared" si="93"/>
        <v>46715</v>
      </c>
      <c r="BL82" s="32">
        <v>0</v>
      </c>
      <c r="BM82" s="15">
        <f t="shared" si="94"/>
        <v>46053</v>
      </c>
      <c r="BN82" s="15"/>
      <c r="BO82" s="34">
        <f t="shared" si="95"/>
        <v>-662</v>
      </c>
      <c r="BP82" s="3"/>
      <c r="BQ82" s="31">
        <f t="shared" si="96"/>
        <v>46715</v>
      </c>
      <c r="BR82" s="31">
        <f t="shared" si="97"/>
        <v>46722</v>
      </c>
      <c r="BS82" s="37">
        <v>7</v>
      </c>
      <c r="BT82" s="15">
        <f t="shared" si="98"/>
        <v>46060</v>
      </c>
      <c r="BU82" s="15"/>
      <c r="BV82" s="7">
        <f t="shared" si="99"/>
        <v>-662</v>
      </c>
      <c r="BW82" s="11"/>
      <c r="BX82" s="39">
        <v>46722</v>
      </c>
      <c r="BY82" s="7">
        <f t="shared" si="100"/>
        <v>-662</v>
      </c>
      <c r="BZ82" s="2"/>
    </row>
    <row r="83" spans="1:79" x14ac:dyDescent="0.25">
      <c r="A83" s="136" t="s">
        <v>2471</v>
      </c>
      <c r="B83" s="41" t="s">
        <v>805</v>
      </c>
      <c r="C83" s="42" t="s">
        <v>808</v>
      </c>
      <c r="D83" s="7"/>
      <c r="E83" s="30">
        <f t="shared" si="76"/>
        <v>46547</v>
      </c>
      <c r="F83" s="138"/>
      <c r="G83" s="6"/>
      <c r="H83" s="34">
        <f t="shared" si="77"/>
        <v>-46547</v>
      </c>
      <c r="I83" s="3"/>
      <c r="J83" s="30">
        <f t="shared" si="78"/>
        <v>46548</v>
      </c>
      <c r="K83" s="30">
        <f t="shared" si="79"/>
        <v>46555</v>
      </c>
      <c r="L83" s="37">
        <v>7</v>
      </c>
      <c r="M83" s="6">
        <f t="shared" si="80"/>
        <v>7</v>
      </c>
      <c r="N83" s="6"/>
      <c r="O83" s="29">
        <f t="shared" si="81"/>
        <v>-46548</v>
      </c>
      <c r="P83" s="7"/>
      <c r="Q83" s="3"/>
      <c r="R83" s="30">
        <f t="shared" si="73"/>
        <v>46556</v>
      </c>
      <c r="S83" s="30">
        <f t="shared" si="82"/>
        <v>46586</v>
      </c>
      <c r="T83" s="37">
        <v>30</v>
      </c>
      <c r="U83" s="6">
        <f t="shared" si="83"/>
        <v>37</v>
      </c>
      <c r="V83" s="6"/>
      <c r="W83" s="29">
        <f t="shared" si="84"/>
        <v>-46549</v>
      </c>
      <c r="X83" s="3"/>
      <c r="Y83" s="31"/>
      <c r="Z83" s="7"/>
      <c r="AA83" s="6"/>
      <c r="AB83" s="25"/>
      <c r="AC83" s="31">
        <f t="shared" si="101"/>
        <v>46587</v>
      </c>
      <c r="AD83" s="31">
        <f t="shared" si="102"/>
        <v>46632</v>
      </c>
      <c r="AE83" s="37">
        <v>45</v>
      </c>
      <c r="AF83" s="15">
        <f t="shared" si="85"/>
        <v>82</v>
      </c>
      <c r="AG83" s="15"/>
      <c r="AH83" s="34">
        <f t="shared" si="86"/>
        <v>-46550</v>
      </c>
      <c r="AI83" s="3"/>
      <c r="AJ83" s="31">
        <f t="shared" si="103"/>
        <v>46633</v>
      </c>
      <c r="AK83" s="31">
        <f t="shared" si="74"/>
        <v>46653</v>
      </c>
      <c r="AL83" s="37">
        <v>20</v>
      </c>
      <c r="AM83" s="15">
        <f t="shared" si="75"/>
        <v>102</v>
      </c>
      <c r="AN83" s="15"/>
      <c r="AO83" s="34">
        <f t="shared" si="87"/>
        <v>-46551</v>
      </c>
      <c r="AP83" s="7"/>
      <c r="AQ83" s="7"/>
      <c r="AR83" s="7"/>
      <c r="AS83" s="7"/>
      <c r="AT83" s="7"/>
      <c r="AU83" s="3"/>
      <c r="AV83" s="31">
        <f t="shared" si="104"/>
        <v>46654</v>
      </c>
      <c r="AW83" s="31">
        <f t="shared" si="72"/>
        <v>46714</v>
      </c>
      <c r="AX83" s="124">
        <v>60</v>
      </c>
      <c r="AY83" s="15">
        <f t="shared" si="88"/>
        <v>162</v>
      </c>
      <c r="AZ83" s="15"/>
      <c r="BA83" s="7">
        <f t="shared" si="89"/>
        <v>-46552</v>
      </c>
      <c r="BB83" s="3"/>
      <c r="BC83" s="31">
        <f t="shared" si="105"/>
        <v>46715</v>
      </c>
      <c r="BD83" s="31">
        <f t="shared" si="106"/>
        <v>46715</v>
      </c>
      <c r="BE83" s="32">
        <v>0</v>
      </c>
      <c r="BF83" s="15">
        <f t="shared" si="90"/>
        <v>162</v>
      </c>
      <c r="BG83" s="15"/>
      <c r="BH83" s="34">
        <f t="shared" si="91"/>
        <v>-46553</v>
      </c>
      <c r="BI83" s="3"/>
      <c r="BJ83" s="31">
        <f t="shared" si="92"/>
        <v>46715</v>
      </c>
      <c r="BK83" s="31">
        <f t="shared" si="93"/>
        <v>46715</v>
      </c>
      <c r="BL83" s="32">
        <v>0</v>
      </c>
      <c r="BM83" s="15">
        <f t="shared" si="94"/>
        <v>162</v>
      </c>
      <c r="BN83" s="15"/>
      <c r="BO83" s="34">
        <f t="shared" si="95"/>
        <v>-46553</v>
      </c>
      <c r="BP83" s="3"/>
      <c r="BQ83" s="31">
        <f t="shared" si="96"/>
        <v>46715</v>
      </c>
      <c r="BR83" s="31">
        <f t="shared" si="97"/>
        <v>46722</v>
      </c>
      <c r="BS83" s="37">
        <v>7</v>
      </c>
      <c r="BT83" s="15">
        <f t="shared" si="98"/>
        <v>169</v>
      </c>
      <c r="BU83" s="15"/>
      <c r="BV83" s="7">
        <f t="shared" si="99"/>
        <v>-46553</v>
      </c>
      <c r="BW83" s="11"/>
      <c r="BX83" s="39">
        <v>46722</v>
      </c>
      <c r="BY83" s="7">
        <f t="shared" si="100"/>
        <v>-46553</v>
      </c>
      <c r="BZ83" s="2"/>
    </row>
    <row r="84" spans="1:79" x14ac:dyDescent="0.25">
      <c r="A84" s="136" t="s">
        <v>2471</v>
      </c>
      <c r="B84" s="134" t="s">
        <v>821</v>
      </c>
      <c r="C84" s="42" t="s">
        <v>822</v>
      </c>
      <c r="D84" s="7"/>
      <c r="E84" s="30">
        <f t="shared" si="76"/>
        <v>45946</v>
      </c>
      <c r="F84" s="6">
        <v>45938</v>
      </c>
      <c r="G84" s="6"/>
      <c r="H84" s="34">
        <f t="shared" si="77"/>
        <v>-8</v>
      </c>
      <c r="I84" s="3"/>
      <c r="J84" s="30">
        <f t="shared" si="78"/>
        <v>45947</v>
      </c>
      <c r="K84" s="30">
        <f t="shared" si="79"/>
        <v>45954</v>
      </c>
      <c r="L84" s="37">
        <v>7</v>
      </c>
      <c r="M84" s="6">
        <f t="shared" si="80"/>
        <v>45945</v>
      </c>
      <c r="N84" s="6"/>
      <c r="O84" s="29">
        <f t="shared" si="81"/>
        <v>-9</v>
      </c>
      <c r="P84" s="7"/>
      <c r="Q84" s="3"/>
      <c r="R84" s="30">
        <f t="shared" si="73"/>
        <v>45955</v>
      </c>
      <c r="S84" s="30">
        <f t="shared" si="82"/>
        <v>45985</v>
      </c>
      <c r="T84" s="37">
        <v>30</v>
      </c>
      <c r="U84" s="6">
        <f t="shared" si="83"/>
        <v>45975</v>
      </c>
      <c r="V84" s="6"/>
      <c r="W84" s="29">
        <f t="shared" si="84"/>
        <v>-10</v>
      </c>
      <c r="X84" s="3"/>
      <c r="Y84" s="31"/>
      <c r="Z84" s="7"/>
      <c r="AA84" s="6"/>
      <c r="AB84" s="25"/>
      <c r="AC84" s="31">
        <f t="shared" si="101"/>
        <v>45986</v>
      </c>
      <c r="AD84" s="31">
        <f t="shared" si="102"/>
        <v>46016</v>
      </c>
      <c r="AE84" s="37">
        <v>30</v>
      </c>
      <c r="AF84" s="15">
        <f t="shared" si="85"/>
        <v>46005</v>
      </c>
      <c r="AG84" s="15"/>
      <c r="AH84" s="34">
        <f t="shared" si="86"/>
        <v>-11</v>
      </c>
      <c r="AI84" s="3"/>
      <c r="AJ84" s="31">
        <f t="shared" si="103"/>
        <v>46017</v>
      </c>
      <c r="AK84" s="31">
        <f t="shared" si="74"/>
        <v>46057</v>
      </c>
      <c r="AL84" s="37">
        <v>40</v>
      </c>
      <c r="AM84" s="15">
        <f t="shared" si="75"/>
        <v>46045</v>
      </c>
      <c r="AN84" s="15"/>
      <c r="AO84" s="34">
        <f t="shared" si="87"/>
        <v>-12</v>
      </c>
      <c r="AP84" s="7"/>
      <c r="AQ84" s="7"/>
      <c r="AR84" s="7"/>
      <c r="AS84" s="7"/>
      <c r="AT84" s="7"/>
      <c r="AU84" s="3"/>
      <c r="AV84" s="31">
        <f t="shared" si="104"/>
        <v>46058</v>
      </c>
      <c r="AW84" s="31">
        <f t="shared" si="72"/>
        <v>46058</v>
      </c>
      <c r="AX84" s="124"/>
      <c r="AY84" s="15">
        <f t="shared" si="88"/>
        <v>46045</v>
      </c>
      <c r="AZ84" s="15"/>
      <c r="BA84" s="7">
        <f t="shared" si="89"/>
        <v>-13</v>
      </c>
      <c r="BB84" s="3"/>
      <c r="BC84" s="31">
        <f t="shared" si="105"/>
        <v>46059</v>
      </c>
      <c r="BD84" s="31">
        <f t="shared" si="106"/>
        <v>46059</v>
      </c>
      <c r="BE84" s="32">
        <v>0</v>
      </c>
      <c r="BF84" s="15">
        <f t="shared" si="90"/>
        <v>46045</v>
      </c>
      <c r="BG84" s="15"/>
      <c r="BH84" s="34">
        <f t="shared" si="91"/>
        <v>-14</v>
      </c>
      <c r="BI84" s="3"/>
      <c r="BJ84" s="31">
        <f t="shared" si="92"/>
        <v>46059</v>
      </c>
      <c r="BK84" s="31">
        <f t="shared" si="93"/>
        <v>46059</v>
      </c>
      <c r="BL84" s="32">
        <v>0</v>
      </c>
      <c r="BM84" s="15">
        <f t="shared" si="94"/>
        <v>46045</v>
      </c>
      <c r="BN84" s="15"/>
      <c r="BO84" s="34">
        <f t="shared" si="95"/>
        <v>-14</v>
      </c>
      <c r="BP84" s="3"/>
      <c r="BQ84" s="31">
        <f t="shared" si="96"/>
        <v>46059</v>
      </c>
      <c r="BR84" s="31">
        <f t="shared" si="97"/>
        <v>46059</v>
      </c>
      <c r="BS84" s="37"/>
      <c r="BT84" s="15">
        <f t="shared" si="98"/>
        <v>46045</v>
      </c>
      <c r="BU84" s="15"/>
      <c r="BV84" s="7">
        <f t="shared" si="99"/>
        <v>-14</v>
      </c>
      <c r="BW84" s="11" t="s">
        <v>2484</v>
      </c>
      <c r="BX84" s="130">
        <v>46059</v>
      </c>
      <c r="BY84" s="7">
        <f t="shared" si="100"/>
        <v>-14</v>
      </c>
      <c r="BZ84" s="2"/>
      <c r="CA84" t="s">
        <v>2485</v>
      </c>
    </row>
    <row r="85" spans="1:79" x14ac:dyDescent="0.25">
      <c r="A85" s="136" t="s">
        <v>2471</v>
      </c>
      <c r="B85" s="134" t="s">
        <v>805</v>
      </c>
      <c r="C85" s="42" t="s">
        <v>825</v>
      </c>
      <c r="D85" s="7"/>
      <c r="E85" s="30">
        <f t="shared" si="76"/>
        <v>45931</v>
      </c>
      <c r="F85" s="6">
        <v>45952</v>
      </c>
      <c r="G85" s="6"/>
      <c r="H85" s="34">
        <f t="shared" si="77"/>
        <v>21</v>
      </c>
      <c r="I85" s="3"/>
      <c r="J85" s="30">
        <f t="shared" si="78"/>
        <v>45932</v>
      </c>
      <c r="K85" s="30">
        <f t="shared" si="79"/>
        <v>45939</v>
      </c>
      <c r="L85" s="37">
        <v>7</v>
      </c>
      <c r="M85" s="6">
        <f t="shared" si="80"/>
        <v>45959</v>
      </c>
      <c r="N85" s="6"/>
      <c r="O85" s="29">
        <f t="shared" si="81"/>
        <v>20</v>
      </c>
      <c r="P85" s="7"/>
      <c r="Q85" s="3"/>
      <c r="R85" s="30">
        <f t="shared" si="73"/>
        <v>45940</v>
      </c>
      <c r="S85" s="30">
        <f t="shared" si="82"/>
        <v>45970</v>
      </c>
      <c r="T85" s="37">
        <v>30</v>
      </c>
      <c r="U85" s="6">
        <f t="shared" si="83"/>
        <v>45989</v>
      </c>
      <c r="V85" s="6"/>
      <c r="W85" s="29">
        <f t="shared" si="84"/>
        <v>19</v>
      </c>
      <c r="X85" s="3"/>
      <c r="Y85" s="31"/>
      <c r="Z85" s="7"/>
      <c r="AA85" s="6"/>
      <c r="AB85" s="25"/>
      <c r="AC85" s="31">
        <f t="shared" si="101"/>
        <v>45971</v>
      </c>
      <c r="AD85" s="31">
        <f t="shared" si="102"/>
        <v>46016</v>
      </c>
      <c r="AE85" s="37">
        <v>45</v>
      </c>
      <c r="AF85" s="15">
        <f t="shared" si="85"/>
        <v>46034</v>
      </c>
      <c r="AG85" s="15"/>
      <c r="AH85" s="34">
        <f t="shared" si="86"/>
        <v>18</v>
      </c>
      <c r="AI85" s="3"/>
      <c r="AJ85" s="31">
        <f t="shared" si="103"/>
        <v>46017</v>
      </c>
      <c r="AK85" s="31">
        <f t="shared" si="74"/>
        <v>46057</v>
      </c>
      <c r="AL85" s="37">
        <v>40</v>
      </c>
      <c r="AM85" s="15">
        <f t="shared" si="75"/>
        <v>46074</v>
      </c>
      <c r="AN85" s="15"/>
      <c r="AO85" s="34">
        <f t="shared" si="87"/>
        <v>17</v>
      </c>
      <c r="AP85" s="7"/>
      <c r="AQ85" s="7"/>
      <c r="AR85" s="7"/>
      <c r="AS85" s="7"/>
      <c r="AT85" s="7"/>
      <c r="AU85" s="3"/>
      <c r="AV85" s="31">
        <f t="shared" si="104"/>
        <v>46058</v>
      </c>
      <c r="AW85" s="31">
        <f t="shared" si="72"/>
        <v>46058</v>
      </c>
      <c r="AX85" s="124"/>
      <c r="AY85" s="15">
        <f t="shared" si="88"/>
        <v>46074</v>
      </c>
      <c r="AZ85" s="15"/>
      <c r="BA85" s="7">
        <f t="shared" si="89"/>
        <v>16</v>
      </c>
      <c r="BB85" s="3"/>
      <c r="BC85" s="31">
        <f t="shared" si="105"/>
        <v>46059</v>
      </c>
      <c r="BD85" s="31">
        <f t="shared" si="106"/>
        <v>46059</v>
      </c>
      <c r="BE85" s="32">
        <v>0</v>
      </c>
      <c r="BF85" s="15">
        <f t="shared" si="90"/>
        <v>46074</v>
      </c>
      <c r="BG85" s="15"/>
      <c r="BH85" s="34">
        <f t="shared" si="91"/>
        <v>15</v>
      </c>
      <c r="BI85" s="3"/>
      <c r="BJ85" s="31">
        <f t="shared" si="92"/>
        <v>46059</v>
      </c>
      <c r="BK85" s="31">
        <f t="shared" si="93"/>
        <v>46059</v>
      </c>
      <c r="BL85" s="32">
        <v>0</v>
      </c>
      <c r="BM85" s="15">
        <f t="shared" si="94"/>
        <v>46074</v>
      </c>
      <c r="BN85" s="15"/>
      <c r="BO85" s="34">
        <f t="shared" si="95"/>
        <v>15</v>
      </c>
      <c r="BP85" s="3"/>
      <c r="BQ85" s="31">
        <f t="shared" si="96"/>
        <v>46059</v>
      </c>
      <c r="BR85" s="31">
        <f t="shared" si="97"/>
        <v>46059</v>
      </c>
      <c r="BS85" s="37"/>
      <c r="BT85" s="15">
        <f t="shared" si="98"/>
        <v>46074</v>
      </c>
      <c r="BU85" s="15"/>
      <c r="BV85" s="7">
        <f t="shared" si="99"/>
        <v>15</v>
      </c>
      <c r="BW85" s="11" t="s">
        <v>2535</v>
      </c>
      <c r="BX85" s="130">
        <v>46059</v>
      </c>
      <c r="BY85" s="7">
        <f t="shared" si="100"/>
        <v>15</v>
      </c>
      <c r="BZ85" s="2"/>
      <c r="CA85" t="s">
        <v>2536</v>
      </c>
    </row>
    <row r="86" spans="1:79" x14ac:dyDescent="0.25">
      <c r="A86" s="40" t="s">
        <v>2471</v>
      </c>
      <c r="B86" s="43" t="s">
        <v>1580</v>
      </c>
      <c r="C86" s="44" t="s">
        <v>1581</v>
      </c>
      <c r="D86" s="7"/>
      <c r="E86" s="30">
        <f t="shared" si="76"/>
        <v>45882</v>
      </c>
      <c r="F86" s="6">
        <v>45915</v>
      </c>
      <c r="G86" s="6"/>
      <c r="H86" s="34">
        <f t="shared" si="77"/>
        <v>33</v>
      </c>
      <c r="I86" s="3"/>
      <c r="J86" s="30">
        <f t="shared" si="78"/>
        <v>45883</v>
      </c>
      <c r="K86" s="30">
        <f t="shared" si="79"/>
        <v>45890</v>
      </c>
      <c r="L86" s="37">
        <v>7</v>
      </c>
      <c r="M86" s="6">
        <f t="shared" si="80"/>
        <v>45922</v>
      </c>
      <c r="N86" s="6"/>
      <c r="O86" s="29">
        <f t="shared" si="81"/>
        <v>32</v>
      </c>
      <c r="P86" s="7"/>
      <c r="Q86" s="3"/>
      <c r="R86" s="30">
        <f t="shared" si="73"/>
        <v>45891</v>
      </c>
      <c r="S86" s="30">
        <f t="shared" si="82"/>
        <v>45911</v>
      </c>
      <c r="T86" s="37">
        <v>20</v>
      </c>
      <c r="U86" s="6">
        <f t="shared" si="83"/>
        <v>45942</v>
      </c>
      <c r="V86" s="6"/>
      <c r="W86" s="29">
        <f t="shared" si="84"/>
        <v>31</v>
      </c>
      <c r="X86" s="3"/>
      <c r="Y86" s="31"/>
      <c r="Z86" s="7"/>
      <c r="AA86" s="6"/>
      <c r="AB86" s="25"/>
      <c r="AC86" s="31">
        <f t="shared" si="101"/>
        <v>45912</v>
      </c>
      <c r="AD86" s="31">
        <f t="shared" si="102"/>
        <v>45942</v>
      </c>
      <c r="AE86" s="37">
        <v>30</v>
      </c>
      <c r="AF86" s="15">
        <f t="shared" si="85"/>
        <v>45972</v>
      </c>
      <c r="AG86" s="15"/>
      <c r="AH86" s="34">
        <f t="shared" si="86"/>
        <v>30</v>
      </c>
      <c r="AI86" s="3"/>
      <c r="AJ86" s="31">
        <f t="shared" si="103"/>
        <v>45943</v>
      </c>
      <c r="AK86" s="31">
        <f t="shared" si="74"/>
        <v>45953</v>
      </c>
      <c r="AL86" s="37">
        <v>10</v>
      </c>
      <c r="AM86" s="15">
        <f t="shared" si="75"/>
        <v>45982</v>
      </c>
      <c r="AN86" s="15"/>
      <c r="AO86" s="34">
        <f t="shared" si="87"/>
        <v>29</v>
      </c>
      <c r="AP86" s="7"/>
      <c r="AQ86" s="7"/>
      <c r="AR86" s="7"/>
      <c r="AS86" s="7"/>
      <c r="AT86" s="7"/>
      <c r="AU86" s="3"/>
      <c r="AV86" s="31">
        <f t="shared" si="104"/>
        <v>45954</v>
      </c>
      <c r="AW86" s="31">
        <f t="shared" si="72"/>
        <v>45984</v>
      </c>
      <c r="AX86" s="124">
        <v>30</v>
      </c>
      <c r="AY86" s="15">
        <f t="shared" si="88"/>
        <v>46012</v>
      </c>
      <c r="AZ86" s="15"/>
      <c r="BA86" s="7">
        <f t="shared" si="89"/>
        <v>28</v>
      </c>
      <c r="BB86" s="3"/>
      <c r="BC86" s="31">
        <f t="shared" si="105"/>
        <v>45985</v>
      </c>
      <c r="BD86" s="31">
        <f t="shared" si="106"/>
        <v>45985</v>
      </c>
      <c r="BE86" s="32">
        <v>0</v>
      </c>
      <c r="BF86" s="15">
        <f t="shared" si="90"/>
        <v>46012</v>
      </c>
      <c r="BG86" s="15"/>
      <c r="BH86" s="34">
        <f t="shared" si="91"/>
        <v>27</v>
      </c>
      <c r="BI86" s="3"/>
      <c r="BJ86" s="31">
        <f t="shared" si="92"/>
        <v>45985</v>
      </c>
      <c r="BK86" s="31">
        <f t="shared" si="93"/>
        <v>45985</v>
      </c>
      <c r="BL86" s="32">
        <v>0</v>
      </c>
      <c r="BM86" s="15">
        <f t="shared" si="94"/>
        <v>46012</v>
      </c>
      <c r="BN86" s="15"/>
      <c r="BO86" s="34">
        <f t="shared" si="95"/>
        <v>27</v>
      </c>
      <c r="BP86" s="3"/>
      <c r="BQ86" s="31">
        <f t="shared" si="96"/>
        <v>45985</v>
      </c>
      <c r="BR86" s="31">
        <f t="shared" si="97"/>
        <v>45992</v>
      </c>
      <c r="BS86" s="37">
        <v>7</v>
      </c>
      <c r="BT86" s="15">
        <f t="shared" si="98"/>
        <v>46019</v>
      </c>
      <c r="BU86" s="15"/>
      <c r="BV86" s="7">
        <f t="shared" si="99"/>
        <v>27</v>
      </c>
      <c r="BW86" s="11"/>
      <c r="BX86" s="39">
        <v>45992</v>
      </c>
      <c r="BY86" s="7">
        <f t="shared" si="100"/>
        <v>27</v>
      </c>
      <c r="BZ86" s="2"/>
      <c r="CA86" t="s">
        <v>2537</v>
      </c>
    </row>
    <row r="87" spans="1:79" x14ac:dyDescent="0.25">
      <c r="A87" s="40" t="s">
        <v>2471</v>
      </c>
      <c r="B87" s="45" t="s">
        <v>1583</v>
      </c>
      <c r="C87" s="46" t="s">
        <v>1584</v>
      </c>
      <c r="D87" s="7"/>
      <c r="E87" s="30">
        <f t="shared" si="76"/>
        <v>46612</v>
      </c>
      <c r="F87" s="6">
        <v>45961</v>
      </c>
      <c r="G87" s="6"/>
      <c r="H87" s="34">
        <f t="shared" si="77"/>
        <v>-651</v>
      </c>
      <c r="I87" s="3"/>
      <c r="J87" s="30">
        <f t="shared" si="78"/>
        <v>46613</v>
      </c>
      <c r="K87" s="30">
        <f t="shared" si="79"/>
        <v>46620</v>
      </c>
      <c r="L87" s="37">
        <v>7</v>
      </c>
      <c r="M87" s="6">
        <f t="shared" si="80"/>
        <v>45968</v>
      </c>
      <c r="N87" s="6"/>
      <c r="O87" s="29">
        <f t="shared" si="81"/>
        <v>-652</v>
      </c>
      <c r="P87" s="7"/>
      <c r="Q87" s="3"/>
      <c r="R87" s="30">
        <f t="shared" si="73"/>
        <v>46621</v>
      </c>
      <c r="S87" s="30">
        <f t="shared" si="82"/>
        <v>46641</v>
      </c>
      <c r="T87" s="37">
        <v>20</v>
      </c>
      <c r="U87" s="6">
        <f t="shared" si="83"/>
        <v>45988</v>
      </c>
      <c r="V87" s="6"/>
      <c r="W87" s="29">
        <f t="shared" si="84"/>
        <v>-653</v>
      </c>
      <c r="X87" s="3"/>
      <c r="Y87" s="31"/>
      <c r="Z87" s="7"/>
      <c r="AA87" s="6"/>
      <c r="AB87" s="25"/>
      <c r="AC87" s="31">
        <f t="shared" si="101"/>
        <v>46642</v>
      </c>
      <c r="AD87" s="31">
        <f t="shared" si="102"/>
        <v>46672</v>
      </c>
      <c r="AE87" s="37">
        <v>30</v>
      </c>
      <c r="AF87" s="15">
        <f t="shared" si="85"/>
        <v>46018</v>
      </c>
      <c r="AG87" s="15"/>
      <c r="AH87" s="34">
        <f t="shared" si="86"/>
        <v>-654</v>
      </c>
      <c r="AI87" s="3"/>
      <c r="AJ87" s="31">
        <f t="shared" si="103"/>
        <v>46673</v>
      </c>
      <c r="AK87" s="31">
        <f t="shared" si="74"/>
        <v>46683</v>
      </c>
      <c r="AL87" s="37">
        <v>10</v>
      </c>
      <c r="AM87" s="15">
        <f t="shared" si="75"/>
        <v>46028</v>
      </c>
      <c r="AN87" s="15"/>
      <c r="AO87" s="34">
        <f t="shared" si="87"/>
        <v>-655</v>
      </c>
      <c r="AP87" s="7"/>
      <c r="AQ87" s="7"/>
      <c r="AR87" s="7"/>
      <c r="AS87" s="7"/>
      <c r="AT87" s="7"/>
      <c r="AU87" s="3"/>
      <c r="AV87" s="31">
        <f t="shared" si="104"/>
        <v>46684</v>
      </c>
      <c r="AW87" s="31">
        <f t="shared" si="72"/>
        <v>46714</v>
      </c>
      <c r="AX87" s="124">
        <v>30</v>
      </c>
      <c r="AY87" s="15">
        <f t="shared" si="88"/>
        <v>46058</v>
      </c>
      <c r="AZ87" s="15"/>
      <c r="BA87" s="7">
        <f t="shared" si="89"/>
        <v>-656</v>
      </c>
      <c r="BB87" s="3"/>
      <c r="BC87" s="31">
        <f t="shared" si="105"/>
        <v>46715</v>
      </c>
      <c r="BD87" s="31">
        <f t="shared" si="106"/>
        <v>46715</v>
      </c>
      <c r="BE87" s="32">
        <v>0</v>
      </c>
      <c r="BF87" s="15">
        <f t="shared" si="90"/>
        <v>46058</v>
      </c>
      <c r="BG87" s="15"/>
      <c r="BH87" s="34">
        <f t="shared" si="91"/>
        <v>-657</v>
      </c>
      <c r="BI87" s="3"/>
      <c r="BJ87" s="31">
        <f t="shared" si="92"/>
        <v>46715</v>
      </c>
      <c r="BK87" s="31">
        <f t="shared" si="93"/>
        <v>46715</v>
      </c>
      <c r="BL87" s="32">
        <v>0</v>
      </c>
      <c r="BM87" s="15">
        <f t="shared" si="94"/>
        <v>46058</v>
      </c>
      <c r="BN87" s="15"/>
      <c r="BO87" s="34">
        <f t="shared" si="95"/>
        <v>-657</v>
      </c>
      <c r="BP87" s="3"/>
      <c r="BQ87" s="31">
        <f t="shared" si="96"/>
        <v>46715</v>
      </c>
      <c r="BR87" s="31">
        <f t="shared" si="97"/>
        <v>46722</v>
      </c>
      <c r="BS87" s="37">
        <v>7</v>
      </c>
      <c r="BT87" s="15">
        <f t="shared" si="98"/>
        <v>46065</v>
      </c>
      <c r="BU87" s="15"/>
      <c r="BV87" s="7">
        <f t="shared" si="99"/>
        <v>-657</v>
      </c>
      <c r="BW87" s="11"/>
      <c r="BX87" s="39">
        <v>46722</v>
      </c>
      <c r="BY87" s="7">
        <f t="shared" si="100"/>
        <v>-657</v>
      </c>
      <c r="BZ87" s="2"/>
    </row>
    <row r="88" spans="1:79" x14ac:dyDescent="0.25">
      <c r="A88" s="40" t="s">
        <v>1578</v>
      </c>
      <c r="B88" s="45" t="s">
        <v>1586</v>
      </c>
      <c r="C88" s="46" t="s">
        <v>1587</v>
      </c>
      <c r="D88" s="7"/>
      <c r="E88" s="30">
        <f t="shared" si="76"/>
        <v>46117</v>
      </c>
      <c r="F88" s="6">
        <v>46198</v>
      </c>
      <c r="G88" s="6"/>
      <c r="H88" s="34">
        <f t="shared" si="77"/>
        <v>81</v>
      </c>
      <c r="I88" s="3"/>
      <c r="J88" s="30">
        <f t="shared" si="78"/>
        <v>46118</v>
      </c>
      <c r="K88" s="30">
        <f t="shared" si="79"/>
        <v>46125</v>
      </c>
      <c r="L88" s="37">
        <v>7</v>
      </c>
      <c r="M88" s="6">
        <f t="shared" si="80"/>
        <v>46205</v>
      </c>
      <c r="N88" s="6"/>
      <c r="O88" s="29">
        <f t="shared" si="81"/>
        <v>80</v>
      </c>
      <c r="P88" s="7"/>
      <c r="Q88" s="3"/>
      <c r="R88" s="30">
        <f t="shared" si="73"/>
        <v>46126</v>
      </c>
      <c r="S88" s="30">
        <f t="shared" si="82"/>
        <v>46156</v>
      </c>
      <c r="T88" s="37">
        <v>30</v>
      </c>
      <c r="U88" s="6">
        <f t="shared" si="83"/>
        <v>46235</v>
      </c>
      <c r="V88" s="6"/>
      <c r="W88" s="29">
        <f t="shared" si="84"/>
        <v>79</v>
      </c>
      <c r="X88" s="3"/>
      <c r="Y88" s="31"/>
      <c r="Z88" s="7"/>
      <c r="AA88" s="6"/>
      <c r="AB88" s="25"/>
      <c r="AC88" s="31">
        <f t="shared" si="101"/>
        <v>46157</v>
      </c>
      <c r="AD88" s="31">
        <f t="shared" si="102"/>
        <v>46202</v>
      </c>
      <c r="AE88" s="37">
        <v>45</v>
      </c>
      <c r="AF88" s="15">
        <f t="shared" si="85"/>
        <v>46280</v>
      </c>
      <c r="AG88" s="15"/>
      <c r="AH88" s="34">
        <f t="shared" si="86"/>
        <v>78</v>
      </c>
      <c r="AI88" s="3"/>
      <c r="AJ88" s="31">
        <f t="shared" si="103"/>
        <v>46203</v>
      </c>
      <c r="AK88" s="31">
        <f t="shared" si="74"/>
        <v>46223</v>
      </c>
      <c r="AL88" s="37">
        <v>20</v>
      </c>
      <c r="AM88" s="15">
        <f t="shared" si="75"/>
        <v>46300</v>
      </c>
      <c r="AN88" s="15"/>
      <c r="AO88" s="34">
        <f t="shared" si="87"/>
        <v>77</v>
      </c>
      <c r="AP88" s="7"/>
      <c r="AQ88" s="7"/>
      <c r="AR88" s="7"/>
      <c r="AS88" s="7"/>
      <c r="AT88" s="7"/>
      <c r="AU88" s="3"/>
      <c r="AV88" s="31">
        <f t="shared" si="104"/>
        <v>46224</v>
      </c>
      <c r="AW88" s="31">
        <f t="shared" ref="AW88:AW123" si="245">+BC88-1</f>
        <v>46494</v>
      </c>
      <c r="AX88" s="124">
        <v>270</v>
      </c>
      <c r="AY88" s="15">
        <f t="shared" si="88"/>
        <v>46570</v>
      </c>
      <c r="AZ88" s="15"/>
      <c r="BA88" s="7">
        <f t="shared" si="89"/>
        <v>76</v>
      </c>
      <c r="BB88" s="3"/>
      <c r="BC88" s="31">
        <f t="shared" si="105"/>
        <v>46495</v>
      </c>
      <c r="BD88" s="31">
        <f t="shared" si="106"/>
        <v>46495</v>
      </c>
      <c r="BE88" s="32">
        <v>0</v>
      </c>
      <c r="BF88" s="15">
        <f t="shared" si="90"/>
        <v>46570</v>
      </c>
      <c r="BG88" s="15"/>
      <c r="BH88" s="34">
        <f t="shared" si="91"/>
        <v>75</v>
      </c>
      <c r="BI88" s="3"/>
      <c r="BJ88" s="31">
        <f t="shared" si="92"/>
        <v>46495</v>
      </c>
      <c r="BK88" s="31">
        <f t="shared" si="93"/>
        <v>46495</v>
      </c>
      <c r="BL88" s="32">
        <v>0</v>
      </c>
      <c r="BM88" s="15">
        <f t="shared" si="94"/>
        <v>46570</v>
      </c>
      <c r="BN88" s="15"/>
      <c r="BO88" s="34">
        <f t="shared" si="95"/>
        <v>75</v>
      </c>
      <c r="BP88" s="3"/>
      <c r="BQ88" s="31">
        <f t="shared" si="96"/>
        <v>46495</v>
      </c>
      <c r="BR88" s="31">
        <f t="shared" si="97"/>
        <v>46502</v>
      </c>
      <c r="BS88" s="37">
        <v>7</v>
      </c>
      <c r="BT88" s="15">
        <f t="shared" si="98"/>
        <v>46577</v>
      </c>
      <c r="BU88" s="15"/>
      <c r="BV88" s="7">
        <f t="shared" si="99"/>
        <v>75</v>
      </c>
      <c r="BW88" s="11"/>
      <c r="BX88" s="39">
        <v>46502</v>
      </c>
      <c r="BY88" s="7">
        <f t="shared" si="100"/>
        <v>75</v>
      </c>
      <c r="BZ88" s="2"/>
      <c r="CA88" t="s">
        <v>2538</v>
      </c>
    </row>
    <row r="89" spans="1:79" x14ac:dyDescent="0.25">
      <c r="A89" s="40" t="s">
        <v>1679</v>
      </c>
      <c r="B89" s="41" t="s">
        <v>1826</v>
      </c>
      <c r="C89" s="42" t="s">
        <v>1827</v>
      </c>
      <c r="D89" s="7"/>
      <c r="E89" s="30">
        <f t="shared" si="76"/>
        <v>46016</v>
      </c>
      <c r="F89" s="6">
        <v>46142</v>
      </c>
      <c r="G89" s="6"/>
      <c r="H89" s="34">
        <f t="shared" si="77"/>
        <v>126</v>
      </c>
      <c r="I89" s="3"/>
      <c r="J89" s="30">
        <f t="shared" si="78"/>
        <v>46017</v>
      </c>
      <c r="K89" s="30">
        <f t="shared" si="79"/>
        <v>46024</v>
      </c>
      <c r="L89" s="37">
        <v>7</v>
      </c>
      <c r="M89" s="6">
        <f t="shared" si="80"/>
        <v>46149</v>
      </c>
      <c r="N89" s="6"/>
      <c r="O89" s="29">
        <f t="shared" si="81"/>
        <v>125</v>
      </c>
      <c r="P89" s="7"/>
      <c r="Q89" s="3"/>
      <c r="R89" s="30">
        <f t="shared" si="73"/>
        <v>46025</v>
      </c>
      <c r="S89" s="30">
        <f t="shared" si="82"/>
        <v>46055</v>
      </c>
      <c r="T89" s="37">
        <v>30</v>
      </c>
      <c r="U89" s="6">
        <f t="shared" si="83"/>
        <v>46179</v>
      </c>
      <c r="V89" s="6"/>
      <c r="W89" s="29">
        <f t="shared" si="84"/>
        <v>124</v>
      </c>
      <c r="X89" s="3"/>
      <c r="Y89" s="31"/>
      <c r="Z89" s="7"/>
      <c r="AA89" s="6"/>
      <c r="AB89" s="25"/>
      <c r="AC89" s="31">
        <f t="shared" si="101"/>
        <v>46056</v>
      </c>
      <c r="AD89" s="31">
        <f t="shared" si="102"/>
        <v>46116</v>
      </c>
      <c r="AE89" s="37">
        <v>60</v>
      </c>
      <c r="AF89" s="15">
        <f t="shared" si="85"/>
        <v>46239</v>
      </c>
      <c r="AG89" s="15"/>
      <c r="AH89" s="34">
        <f t="shared" si="86"/>
        <v>123</v>
      </c>
      <c r="AI89" s="3"/>
      <c r="AJ89" s="31">
        <f t="shared" si="103"/>
        <v>46117</v>
      </c>
      <c r="AK89" s="31">
        <f t="shared" si="74"/>
        <v>46137</v>
      </c>
      <c r="AL89" s="37">
        <v>20</v>
      </c>
      <c r="AM89" s="15">
        <f t="shared" si="75"/>
        <v>46259</v>
      </c>
      <c r="AN89" s="15"/>
      <c r="AO89" s="34">
        <f t="shared" si="87"/>
        <v>122</v>
      </c>
      <c r="AP89" s="7"/>
      <c r="AQ89" s="7"/>
      <c r="AR89" s="7"/>
      <c r="AS89" s="7"/>
      <c r="AT89" s="7"/>
      <c r="AU89" s="3"/>
      <c r="AV89" s="31">
        <f t="shared" si="104"/>
        <v>46138</v>
      </c>
      <c r="AW89" s="31">
        <f t="shared" si="245"/>
        <v>46378</v>
      </c>
      <c r="AX89" s="124">
        <v>240</v>
      </c>
      <c r="AY89" s="15">
        <f t="shared" si="88"/>
        <v>46499</v>
      </c>
      <c r="AZ89" s="15"/>
      <c r="BA89" s="7">
        <f t="shared" si="89"/>
        <v>121</v>
      </c>
      <c r="BB89" s="3"/>
      <c r="BC89" s="31">
        <f t="shared" si="105"/>
        <v>46379</v>
      </c>
      <c r="BD89" s="31">
        <f t="shared" si="106"/>
        <v>46379</v>
      </c>
      <c r="BE89" s="32">
        <v>0</v>
      </c>
      <c r="BF89" s="15">
        <f t="shared" si="90"/>
        <v>46499</v>
      </c>
      <c r="BG89" s="15"/>
      <c r="BH89" s="34">
        <f t="shared" si="91"/>
        <v>120</v>
      </c>
      <c r="BI89" s="3"/>
      <c r="BJ89" s="31">
        <f t="shared" si="92"/>
        <v>46379</v>
      </c>
      <c r="BK89" s="31">
        <f t="shared" si="93"/>
        <v>46379</v>
      </c>
      <c r="BL89" s="32">
        <v>0</v>
      </c>
      <c r="BM89" s="15">
        <f t="shared" si="94"/>
        <v>46499</v>
      </c>
      <c r="BN89" s="15"/>
      <c r="BO89" s="34">
        <f t="shared" si="95"/>
        <v>120</v>
      </c>
      <c r="BP89" s="3"/>
      <c r="BQ89" s="31">
        <f t="shared" si="96"/>
        <v>46379</v>
      </c>
      <c r="BR89" s="31">
        <f t="shared" si="97"/>
        <v>46386</v>
      </c>
      <c r="BS89" s="37">
        <v>7</v>
      </c>
      <c r="BT89" s="15">
        <f t="shared" si="98"/>
        <v>46506</v>
      </c>
      <c r="BU89" s="15"/>
      <c r="BV89" s="7">
        <f t="shared" si="99"/>
        <v>120</v>
      </c>
      <c r="BW89" s="11" t="s">
        <v>2539</v>
      </c>
      <c r="BX89" s="130">
        <v>46386</v>
      </c>
      <c r="BY89" s="7">
        <f t="shared" si="100"/>
        <v>120</v>
      </c>
      <c r="BZ89" s="2"/>
    </row>
    <row r="90" spans="1:79" x14ac:dyDescent="0.25">
      <c r="A90" s="40" t="s">
        <v>1679</v>
      </c>
      <c r="B90" s="41" t="s">
        <v>1828</v>
      </c>
      <c r="C90" s="42" t="s">
        <v>1829</v>
      </c>
      <c r="D90" s="7"/>
      <c r="E90" s="30">
        <f t="shared" si="76"/>
        <v>46066</v>
      </c>
      <c r="F90" s="6">
        <v>46192</v>
      </c>
      <c r="G90" s="6"/>
      <c r="H90" s="34">
        <f t="shared" si="77"/>
        <v>126</v>
      </c>
      <c r="I90" s="3"/>
      <c r="J90" s="30">
        <f t="shared" si="78"/>
        <v>46067</v>
      </c>
      <c r="K90" s="30">
        <f t="shared" si="79"/>
        <v>46074</v>
      </c>
      <c r="L90" s="37">
        <v>7</v>
      </c>
      <c r="M90" s="6">
        <f t="shared" si="80"/>
        <v>46199</v>
      </c>
      <c r="N90" s="6"/>
      <c r="O90" s="29">
        <f t="shared" si="81"/>
        <v>125</v>
      </c>
      <c r="P90" s="7"/>
      <c r="Q90" s="3"/>
      <c r="R90" s="30">
        <f t="shared" si="73"/>
        <v>46075</v>
      </c>
      <c r="S90" s="30">
        <f t="shared" si="82"/>
        <v>46105</v>
      </c>
      <c r="T90" s="37">
        <v>30</v>
      </c>
      <c r="U90" s="6">
        <f t="shared" si="83"/>
        <v>46229</v>
      </c>
      <c r="V90" s="6"/>
      <c r="W90" s="29">
        <f t="shared" si="84"/>
        <v>124</v>
      </c>
      <c r="X90" s="3"/>
      <c r="Y90" s="31"/>
      <c r="Z90" s="7"/>
      <c r="AA90" s="6"/>
      <c r="AB90" s="25"/>
      <c r="AC90" s="31">
        <f t="shared" si="101"/>
        <v>46106</v>
      </c>
      <c r="AD90" s="31">
        <f t="shared" si="102"/>
        <v>46166</v>
      </c>
      <c r="AE90" s="37">
        <v>60</v>
      </c>
      <c r="AF90" s="15">
        <f t="shared" si="85"/>
        <v>46289</v>
      </c>
      <c r="AG90" s="15"/>
      <c r="AH90" s="34">
        <f t="shared" si="86"/>
        <v>123</v>
      </c>
      <c r="AI90" s="3"/>
      <c r="AJ90" s="31">
        <f t="shared" si="103"/>
        <v>46167</v>
      </c>
      <c r="AK90" s="31">
        <f t="shared" si="74"/>
        <v>46187</v>
      </c>
      <c r="AL90" s="37">
        <v>20</v>
      </c>
      <c r="AM90" s="15">
        <f t="shared" si="75"/>
        <v>46309</v>
      </c>
      <c r="AN90" s="15"/>
      <c r="AO90" s="34">
        <f t="shared" si="87"/>
        <v>122</v>
      </c>
      <c r="AP90" s="7"/>
      <c r="AQ90" s="7"/>
      <c r="AR90" s="7"/>
      <c r="AS90" s="7"/>
      <c r="AT90" s="7"/>
      <c r="AU90" s="3"/>
      <c r="AV90" s="31">
        <f t="shared" si="104"/>
        <v>46188</v>
      </c>
      <c r="AW90" s="31">
        <f t="shared" si="245"/>
        <v>46428</v>
      </c>
      <c r="AX90" s="124">
        <v>240</v>
      </c>
      <c r="AY90" s="15">
        <f t="shared" si="88"/>
        <v>46549</v>
      </c>
      <c r="AZ90" s="15"/>
      <c r="BA90" s="7">
        <f t="shared" si="89"/>
        <v>121</v>
      </c>
      <c r="BB90" s="3"/>
      <c r="BC90" s="31">
        <f t="shared" si="105"/>
        <v>46429</v>
      </c>
      <c r="BD90" s="31">
        <f t="shared" si="106"/>
        <v>46429</v>
      </c>
      <c r="BE90" s="32">
        <v>0</v>
      </c>
      <c r="BF90" s="15">
        <f t="shared" si="90"/>
        <v>46549</v>
      </c>
      <c r="BG90" s="15"/>
      <c r="BH90" s="34">
        <f t="shared" si="91"/>
        <v>120</v>
      </c>
      <c r="BI90" s="3"/>
      <c r="BJ90" s="31">
        <f t="shared" si="92"/>
        <v>46429</v>
      </c>
      <c r="BK90" s="31">
        <f t="shared" si="93"/>
        <v>46429</v>
      </c>
      <c r="BL90" s="32">
        <v>0</v>
      </c>
      <c r="BM90" s="15">
        <f t="shared" si="94"/>
        <v>46549</v>
      </c>
      <c r="BN90" s="15"/>
      <c r="BO90" s="34">
        <f t="shared" si="95"/>
        <v>120</v>
      </c>
      <c r="BP90" s="3"/>
      <c r="BQ90" s="31">
        <f t="shared" si="96"/>
        <v>46429</v>
      </c>
      <c r="BR90" s="31">
        <f t="shared" si="97"/>
        <v>46436</v>
      </c>
      <c r="BS90" s="37">
        <v>7</v>
      </c>
      <c r="BT90" s="15">
        <f t="shared" si="98"/>
        <v>46556</v>
      </c>
      <c r="BU90" s="15"/>
      <c r="BV90" s="7">
        <f t="shared" si="99"/>
        <v>120</v>
      </c>
      <c r="BW90" s="11" t="s">
        <v>2540</v>
      </c>
      <c r="BX90" s="130">
        <v>46436</v>
      </c>
      <c r="BY90" s="7">
        <f t="shared" si="100"/>
        <v>120</v>
      </c>
      <c r="BZ90" s="2"/>
    </row>
    <row r="91" spans="1:79" x14ac:dyDescent="0.25">
      <c r="A91" s="40" t="s">
        <v>1679</v>
      </c>
      <c r="B91" s="134" t="s">
        <v>1830</v>
      </c>
      <c r="C91" s="42" t="s">
        <v>1831</v>
      </c>
      <c r="D91" s="7"/>
      <c r="E91" s="30">
        <f t="shared" si="76"/>
        <v>45961</v>
      </c>
      <c r="F91" s="6">
        <v>46104</v>
      </c>
      <c r="G91" s="6"/>
      <c r="H91" s="34">
        <f t="shared" si="77"/>
        <v>143</v>
      </c>
      <c r="I91" s="3"/>
      <c r="J91" s="30">
        <f t="shared" si="78"/>
        <v>45962</v>
      </c>
      <c r="K91" s="30">
        <f t="shared" si="79"/>
        <v>45969</v>
      </c>
      <c r="L91" s="37">
        <v>7</v>
      </c>
      <c r="M91" s="6">
        <f t="shared" si="80"/>
        <v>46111</v>
      </c>
      <c r="N91" s="6"/>
      <c r="O91" s="29">
        <f t="shared" si="81"/>
        <v>142</v>
      </c>
      <c r="P91" s="7"/>
      <c r="Q91" s="3"/>
      <c r="R91" s="30">
        <f t="shared" si="73"/>
        <v>45970</v>
      </c>
      <c r="S91" s="30">
        <f t="shared" si="82"/>
        <v>46000</v>
      </c>
      <c r="T91" s="37">
        <v>30</v>
      </c>
      <c r="U91" s="6">
        <f t="shared" si="83"/>
        <v>46141</v>
      </c>
      <c r="V91" s="6"/>
      <c r="W91" s="29">
        <f t="shared" si="84"/>
        <v>141</v>
      </c>
      <c r="X91" s="3"/>
      <c r="Y91" s="31"/>
      <c r="Z91" s="7"/>
      <c r="AA91" s="6"/>
      <c r="AB91" s="25"/>
      <c r="AC91" s="31">
        <f t="shared" si="101"/>
        <v>46001</v>
      </c>
      <c r="AD91" s="31">
        <f t="shared" si="102"/>
        <v>46061</v>
      </c>
      <c r="AE91" s="37">
        <v>60</v>
      </c>
      <c r="AF91" s="15">
        <f t="shared" si="85"/>
        <v>46201</v>
      </c>
      <c r="AG91" s="15"/>
      <c r="AH91" s="34">
        <f t="shared" si="86"/>
        <v>140</v>
      </c>
      <c r="AI91" s="3"/>
      <c r="AJ91" s="31">
        <f t="shared" si="103"/>
        <v>46062</v>
      </c>
      <c r="AK91" s="31">
        <f t="shared" si="74"/>
        <v>46082</v>
      </c>
      <c r="AL91" s="37">
        <v>20</v>
      </c>
      <c r="AM91" s="15">
        <f t="shared" si="75"/>
        <v>46221</v>
      </c>
      <c r="AN91" s="15"/>
      <c r="AO91" s="34">
        <f t="shared" si="87"/>
        <v>139</v>
      </c>
      <c r="AP91" s="7"/>
      <c r="AQ91" s="7"/>
      <c r="AR91" s="7"/>
      <c r="AS91" s="7"/>
      <c r="AT91" s="7"/>
      <c r="AU91" s="3"/>
      <c r="AV91" s="31">
        <f t="shared" si="104"/>
        <v>46083</v>
      </c>
      <c r="AW91" s="31">
        <f t="shared" si="245"/>
        <v>46323</v>
      </c>
      <c r="AX91" s="124">
        <v>240</v>
      </c>
      <c r="AY91" s="15">
        <f t="shared" si="88"/>
        <v>46461</v>
      </c>
      <c r="AZ91" s="15"/>
      <c r="BA91" s="7">
        <f t="shared" si="89"/>
        <v>138</v>
      </c>
      <c r="BB91" s="3"/>
      <c r="BC91" s="31">
        <f t="shared" si="105"/>
        <v>46324</v>
      </c>
      <c r="BD91" s="31">
        <f t="shared" si="106"/>
        <v>46324</v>
      </c>
      <c r="BE91" s="32">
        <v>0</v>
      </c>
      <c r="BF91" s="15">
        <f t="shared" si="90"/>
        <v>46461</v>
      </c>
      <c r="BG91" s="15"/>
      <c r="BH91" s="34">
        <f t="shared" si="91"/>
        <v>137</v>
      </c>
      <c r="BI91" s="3"/>
      <c r="BJ91" s="31">
        <f t="shared" si="92"/>
        <v>46324</v>
      </c>
      <c r="BK91" s="31">
        <f t="shared" si="93"/>
        <v>46324</v>
      </c>
      <c r="BL91" s="32">
        <v>0</v>
      </c>
      <c r="BM91" s="15">
        <f t="shared" si="94"/>
        <v>46461</v>
      </c>
      <c r="BN91" s="15"/>
      <c r="BO91" s="34">
        <f t="shared" si="95"/>
        <v>137</v>
      </c>
      <c r="BP91" s="3"/>
      <c r="BQ91" s="31">
        <f t="shared" si="96"/>
        <v>46324</v>
      </c>
      <c r="BR91" s="31">
        <f t="shared" si="97"/>
        <v>46331</v>
      </c>
      <c r="BS91" s="37">
        <v>7</v>
      </c>
      <c r="BT91" s="15">
        <f t="shared" si="98"/>
        <v>46468</v>
      </c>
      <c r="BU91" s="15"/>
      <c r="BV91" s="7">
        <f t="shared" si="99"/>
        <v>137</v>
      </c>
      <c r="BW91" s="11" t="s">
        <v>2541</v>
      </c>
      <c r="BX91" s="130">
        <v>46331</v>
      </c>
      <c r="BY91" s="7">
        <f t="shared" si="100"/>
        <v>137</v>
      </c>
      <c r="BZ91" s="2"/>
    </row>
    <row r="92" spans="1:79" x14ac:dyDescent="0.25">
      <c r="A92" s="40" t="s">
        <v>1679</v>
      </c>
      <c r="B92" s="41" t="s">
        <v>1832</v>
      </c>
      <c r="C92" s="42" t="s">
        <v>1833</v>
      </c>
      <c r="D92" s="7"/>
      <c r="E92" s="30">
        <f t="shared" si="76"/>
        <v>45976</v>
      </c>
      <c r="F92" s="6">
        <v>46104</v>
      </c>
      <c r="G92" s="6"/>
      <c r="H92" s="34">
        <f t="shared" si="77"/>
        <v>128</v>
      </c>
      <c r="I92" s="3"/>
      <c r="J92" s="30">
        <f t="shared" si="78"/>
        <v>45977</v>
      </c>
      <c r="K92" s="30">
        <f t="shared" si="79"/>
        <v>45984</v>
      </c>
      <c r="L92" s="37">
        <v>7</v>
      </c>
      <c r="M92" s="6">
        <f t="shared" si="80"/>
        <v>46111</v>
      </c>
      <c r="N92" s="6"/>
      <c r="O92" s="29">
        <f t="shared" si="81"/>
        <v>127</v>
      </c>
      <c r="P92" s="7"/>
      <c r="Q92" s="3"/>
      <c r="R92" s="30">
        <f t="shared" si="73"/>
        <v>45985</v>
      </c>
      <c r="S92" s="30">
        <f t="shared" si="82"/>
        <v>46015</v>
      </c>
      <c r="T92" s="37">
        <v>30</v>
      </c>
      <c r="U92" s="6">
        <f t="shared" si="83"/>
        <v>46141</v>
      </c>
      <c r="V92" s="6"/>
      <c r="W92" s="29">
        <f t="shared" si="84"/>
        <v>126</v>
      </c>
      <c r="X92" s="3"/>
      <c r="Y92" s="31"/>
      <c r="Z92" s="7"/>
      <c r="AA92" s="6"/>
      <c r="AB92" s="25"/>
      <c r="AC92" s="31">
        <f t="shared" si="101"/>
        <v>46016</v>
      </c>
      <c r="AD92" s="31">
        <f t="shared" si="102"/>
        <v>46076</v>
      </c>
      <c r="AE92" s="37">
        <v>60</v>
      </c>
      <c r="AF92" s="15">
        <f t="shared" si="85"/>
        <v>46201</v>
      </c>
      <c r="AG92" s="15"/>
      <c r="AH92" s="34">
        <f t="shared" si="86"/>
        <v>125</v>
      </c>
      <c r="AI92" s="3"/>
      <c r="AJ92" s="31">
        <f t="shared" si="103"/>
        <v>46077</v>
      </c>
      <c r="AK92" s="31">
        <f t="shared" si="74"/>
        <v>46097</v>
      </c>
      <c r="AL92" s="37">
        <v>20</v>
      </c>
      <c r="AM92" s="15">
        <f t="shared" si="75"/>
        <v>46221</v>
      </c>
      <c r="AN92" s="15"/>
      <c r="AO92" s="34">
        <f t="shared" si="87"/>
        <v>124</v>
      </c>
      <c r="AP92" s="7"/>
      <c r="AQ92" s="7"/>
      <c r="AR92" s="7"/>
      <c r="AS92" s="7"/>
      <c r="AT92" s="7"/>
      <c r="AU92" s="3"/>
      <c r="AV92" s="31">
        <f t="shared" si="104"/>
        <v>46098</v>
      </c>
      <c r="AW92" s="31">
        <f t="shared" si="245"/>
        <v>46338</v>
      </c>
      <c r="AX92" s="124">
        <v>240</v>
      </c>
      <c r="AY92" s="15">
        <f t="shared" si="88"/>
        <v>46461</v>
      </c>
      <c r="AZ92" s="15"/>
      <c r="BA92" s="7">
        <f t="shared" si="89"/>
        <v>123</v>
      </c>
      <c r="BB92" s="3"/>
      <c r="BC92" s="31">
        <f t="shared" si="105"/>
        <v>46339</v>
      </c>
      <c r="BD92" s="31">
        <f t="shared" si="106"/>
        <v>46339</v>
      </c>
      <c r="BE92" s="32">
        <v>0</v>
      </c>
      <c r="BF92" s="15">
        <f t="shared" si="90"/>
        <v>46461</v>
      </c>
      <c r="BG92" s="15"/>
      <c r="BH92" s="34">
        <f t="shared" si="91"/>
        <v>122</v>
      </c>
      <c r="BI92" s="3"/>
      <c r="BJ92" s="31">
        <f t="shared" si="92"/>
        <v>46339</v>
      </c>
      <c r="BK92" s="31">
        <f t="shared" si="93"/>
        <v>46339</v>
      </c>
      <c r="BL92" s="32">
        <v>0</v>
      </c>
      <c r="BM92" s="15">
        <f t="shared" si="94"/>
        <v>46461</v>
      </c>
      <c r="BN92" s="15"/>
      <c r="BO92" s="34">
        <f t="shared" si="95"/>
        <v>122</v>
      </c>
      <c r="BP92" s="3"/>
      <c r="BQ92" s="31">
        <f t="shared" si="96"/>
        <v>46339</v>
      </c>
      <c r="BR92" s="31">
        <f t="shared" si="97"/>
        <v>46346</v>
      </c>
      <c r="BS92" s="37">
        <v>7</v>
      </c>
      <c r="BT92" s="15">
        <f t="shared" si="98"/>
        <v>46468</v>
      </c>
      <c r="BU92" s="15"/>
      <c r="BV92" s="7">
        <f t="shared" si="99"/>
        <v>122</v>
      </c>
      <c r="BW92" s="11" t="s">
        <v>2542</v>
      </c>
      <c r="BX92" s="130">
        <v>46346</v>
      </c>
      <c r="BY92" s="7">
        <f t="shared" si="100"/>
        <v>122</v>
      </c>
      <c r="BZ92" s="2"/>
    </row>
    <row r="93" spans="1:79" x14ac:dyDescent="0.25">
      <c r="A93" s="40" t="s">
        <v>1679</v>
      </c>
      <c r="B93" s="41" t="s">
        <v>1834</v>
      </c>
      <c r="C93" s="42" t="s">
        <v>1835</v>
      </c>
      <c r="D93" s="7"/>
      <c r="E93" s="30">
        <f t="shared" si="76"/>
        <v>46066</v>
      </c>
      <c r="F93" s="6">
        <v>46104</v>
      </c>
      <c r="G93" s="6"/>
      <c r="H93" s="34">
        <f t="shared" si="77"/>
        <v>38</v>
      </c>
      <c r="I93" s="3"/>
      <c r="J93" s="30">
        <f t="shared" si="78"/>
        <v>46067</v>
      </c>
      <c r="K93" s="30">
        <f t="shared" si="79"/>
        <v>46074</v>
      </c>
      <c r="L93" s="37">
        <v>7</v>
      </c>
      <c r="M93" s="6">
        <f t="shared" si="80"/>
        <v>46111</v>
      </c>
      <c r="N93" s="6"/>
      <c r="O93" s="29">
        <f t="shared" si="81"/>
        <v>37</v>
      </c>
      <c r="P93" s="7"/>
      <c r="Q93" s="3"/>
      <c r="R93" s="30">
        <f t="shared" si="73"/>
        <v>46075</v>
      </c>
      <c r="S93" s="30">
        <f t="shared" si="82"/>
        <v>46105</v>
      </c>
      <c r="T93" s="37">
        <v>30</v>
      </c>
      <c r="U93" s="6">
        <f t="shared" si="83"/>
        <v>46141</v>
      </c>
      <c r="V93" s="6"/>
      <c r="W93" s="29">
        <f t="shared" si="84"/>
        <v>36</v>
      </c>
      <c r="X93" s="3"/>
      <c r="Y93" s="31"/>
      <c r="Z93" s="7"/>
      <c r="AA93" s="6"/>
      <c r="AB93" s="25"/>
      <c r="AC93" s="31">
        <f t="shared" si="101"/>
        <v>46106</v>
      </c>
      <c r="AD93" s="31">
        <f t="shared" si="102"/>
        <v>46166</v>
      </c>
      <c r="AE93" s="37">
        <v>60</v>
      </c>
      <c r="AF93" s="15">
        <f t="shared" si="85"/>
        <v>46201</v>
      </c>
      <c r="AG93" s="15"/>
      <c r="AH93" s="34">
        <f t="shared" si="86"/>
        <v>35</v>
      </c>
      <c r="AI93" s="3"/>
      <c r="AJ93" s="31">
        <f t="shared" si="103"/>
        <v>46167</v>
      </c>
      <c r="AK93" s="31">
        <f t="shared" si="74"/>
        <v>46187</v>
      </c>
      <c r="AL93" s="37">
        <v>20</v>
      </c>
      <c r="AM93" s="15">
        <f t="shared" si="75"/>
        <v>46221</v>
      </c>
      <c r="AN93" s="15"/>
      <c r="AO93" s="34">
        <f t="shared" si="87"/>
        <v>34</v>
      </c>
      <c r="AP93" s="7"/>
      <c r="AQ93" s="7"/>
      <c r="AR93" s="7"/>
      <c r="AS93" s="7"/>
      <c r="AT93" s="7"/>
      <c r="AU93" s="3"/>
      <c r="AV93" s="31">
        <f t="shared" si="104"/>
        <v>46188</v>
      </c>
      <c r="AW93" s="31">
        <f t="shared" si="245"/>
        <v>46338</v>
      </c>
      <c r="AX93" s="124">
        <v>150</v>
      </c>
      <c r="AY93" s="15">
        <f t="shared" si="88"/>
        <v>46371</v>
      </c>
      <c r="AZ93" s="15"/>
      <c r="BA93" s="7">
        <f t="shared" si="89"/>
        <v>33</v>
      </c>
      <c r="BB93" s="3"/>
      <c r="BC93" s="31">
        <f t="shared" si="105"/>
        <v>46339</v>
      </c>
      <c r="BD93" s="31">
        <f t="shared" si="106"/>
        <v>46339</v>
      </c>
      <c r="BE93" s="32">
        <v>0</v>
      </c>
      <c r="BF93" s="15">
        <f t="shared" si="90"/>
        <v>46371</v>
      </c>
      <c r="BG93" s="15"/>
      <c r="BH93" s="34">
        <f t="shared" si="91"/>
        <v>32</v>
      </c>
      <c r="BI93" s="3"/>
      <c r="BJ93" s="31">
        <f t="shared" si="92"/>
        <v>46339</v>
      </c>
      <c r="BK93" s="31">
        <f t="shared" si="93"/>
        <v>46339</v>
      </c>
      <c r="BL93" s="32">
        <v>0</v>
      </c>
      <c r="BM93" s="15">
        <f t="shared" si="94"/>
        <v>46371</v>
      </c>
      <c r="BN93" s="15"/>
      <c r="BO93" s="34">
        <f t="shared" si="95"/>
        <v>32</v>
      </c>
      <c r="BP93" s="3"/>
      <c r="BQ93" s="31">
        <f t="shared" si="96"/>
        <v>46339</v>
      </c>
      <c r="BR93" s="31">
        <f t="shared" si="97"/>
        <v>46346</v>
      </c>
      <c r="BS93" s="37">
        <v>7</v>
      </c>
      <c r="BT93" s="15">
        <f t="shared" si="98"/>
        <v>46378</v>
      </c>
      <c r="BU93" s="15"/>
      <c r="BV93" s="7">
        <f t="shared" si="99"/>
        <v>32</v>
      </c>
      <c r="BW93" s="11" t="s">
        <v>2542</v>
      </c>
      <c r="BX93" s="130">
        <v>46346</v>
      </c>
      <c r="BY93" s="7">
        <f t="shared" si="100"/>
        <v>32</v>
      </c>
      <c r="BZ93" s="2"/>
    </row>
    <row r="94" spans="1:79" x14ac:dyDescent="0.25">
      <c r="A94" s="40" t="s">
        <v>1679</v>
      </c>
      <c r="B94" s="134" t="s">
        <v>1836</v>
      </c>
      <c r="C94" s="42" t="s">
        <v>1837</v>
      </c>
      <c r="D94" s="7"/>
      <c r="E94" s="30">
        <f t="shared" si="76"/>
        <v>45966</v>
      </c>
      <c r="F94" s="6">
        <v>46104</v>
      </c>
      <c r="G94" s="6"/>
      <c r="H94" s="34">
        <f t="shared" si="77"/>
        <v>138</v>
      </c>
      <c r="I94" s="3"/>
      <c r="J94" s="30">
        <f t="shared" si="78"/>
        <v>45967</v>
      </c>
      <c r="K94" s="30">
        <f t="shared" si="79"/>
        <v>45974</v>
      </c>
      <c r="L94" s="37">
        <v>7</v>
      </c>
      <c r="M94" s="6">
        <f t="shared" si="80"/>
        <v>46111</v>
      </c>
      <c r="N94" s="6"/>
      <c r="O94" s="29">
        <f t="shared" si="81"/>
        <v>137</v>
      </c>
      <c r="P94" s="7"/>
      <c r="Q94" s="3"/>
      <c r="R94" s="30">
        <f t="shared" si="73"/>
        <v>45975</v>
      </c>
      <c r="S94" s="30">
        <f t="shared" si="82"/>
        <v>46005</v>
      </c>
      <c r="T94" s="37">
        <v>30</v>
      </c>
      <c r="U94" s="6">
        <f t="shared" si="83"/>
        <v>46141</v>
      </c>
      <c r="V94" s="6"/>
      <c r="W94" s="29">
        <f t="shared" si="84"/>
        <v>136</v>
      </c>
      <c r="X94" s="3"/>
      <c r="Y94" s="31"/>
      <c r="Z94" s="7"/>
      <c r="AA94" s="6"/>
      <c r="AB94" s="25"/>
      <c r="AC94" s="31">
        <f t="shared" si="101"/>
        <v>46006</v>
      </c>
      <c r="AD94" s="31">
        <f t="shared" si="102"/>
        <v>46066</v>
      </c>
      <c r="AE94" s="37">
        <v>60</v>
      </c>
      <c r="AF94" s="15">
        <f t="shared" si="85"/>
        <v>46201</v>
      </c>
      <c r="AG94" s="15"/>
      <c r="AH94" s="34">
        <f t="shared" si="86"/>
        <v>135</v>
      </c>
      <c r="AI94" s="3"/>
      <c r="AJ94" s="31">
        <f t="shared" si="103"/>
        <v>46067</v>
      </c>
      <c r="AK94" s="31">
        <f t="shared" si="74"/>
        <v>46087</v>
      </c>
      <c r="AL94" s="37">
        <v>20</v>
      </c>
      <c r="AM94" s="15">
        <f t="shared" si="75"/>
        <v>46221</v>
      </c>
      <c r="AN94" s="15"/>
      <c r="AO94" s="34">
        <f t="shared" si="87"/>
        <v>134</v>
      </c>
      <c r="AP94" s="7"/>
      <c r="AQ94" s="7"/>
      <c r="AR94" s="7"/>
      <c r="AS94" s="7"/>
      <c r="AT94" s="7"/>
      <c r="AU94" s="3"/>
      <c r="AV94" s="31">
        <f t="shared" si="104"/>
        <v>46088</v>
      </c>
      <c r="AW94" s="31">
        <f t="shared" si="245"/>
        <v>46338</v>
      </c>
      <c r="AX94" s="124">
        <v>250</v>
      </c>
      <c r="AY94" s="15">
        <f t="shared" si="88"/>
        <v>46471</v>
      </c>
      <c r="AZ94" s="15"/>
      <c r="BA94" s="7">
        <f t="shared" si="89"/>
        <v>133</v>
      </c>
      <c r="BB94" s="3"/>
      <c r="BC94" s="31">
        <f t="shared" si="105"/>
        <v>46339</v>
      </c>
      <c r="BD94" s="31">
        <f t="shared" si="106"/>
        <v>46339</v>
      </c>
      <c r="BE94" s="32">
        <v>0</v>
      </c>
      <c r="BF94" s="15">
        <f t="shared" si="90"/>
        <v>46471</v>
      </c>
      <c r="BG94" s="15"/>
      <c r="BH94" s="34">
        <f t="shared" si="91"/>
        <v>132</v>
      </c>
      <c r="BI94" s="3"/>
      <c r="BJ94" s="31">
        <f t="shared" si="92"/>
        <v>46339</v>
      </c>
      <c r="BK94" s="31">
        <f t="shared" si="93"/>
        <v>46339</v>
      </c>
      <c r="BL94" s="32">
        <v>0</v>
      </c>
      <c r="BM94" s="15">
        <f t="shared" si="94"/>
        <v>46471</v>
      </c>
      <c r="BN94" s="15"/>
      <c r="BO94" s="34">
        <f t="shared" si="95"/>
        <v>132</v>
      </c>
      <c r="BP94" s="3"/>
      <c r="BQ94" s="31">
        <f t="shared" si="96"/>
        <v>46339</v>
      </c>
      <c r="BR94" s="31">
        <f t="shared" si="97"/>
        <v>46346</v>
      </c>
      <c r="BS94" s="37">
        <v>7</v>
      </c>
      <c r="BT94" s="15">
        <f t="shared" si="98"/>
        <v>46478</v>
      </c>
      <c r="BU94" s="15"/>
      <c r="BV94" s="7">
        <f t="shared" si="99"/>
        <v>132</v>
      </c>
      <c r="BW94" s="11" t="s">
        <v>2543</v>
      </c>
      <c r="BX94" s="133">
        <v>46346</v>
      </c>
      <c r="BY94" s="7">
        <f t="shared" si="100"/>
        <v>132</v>
      </c>
      <c r="BZ94" s="2"/>
      <c r="CA94" t="s">
        <v>2544</v>
      </c>
    </row>
    <row r="95" spans="1:79" x14ac:dyDescent="0.25">
      <c r="A95" s="40" t="s">
        <v>1679</v>
      </c>
      <c r="B95" s="41" t="s">
        <v>1838</v>
      </c>
      <c r="C95" s="42" t="s">
        <v>1839</v>
      </c>
      <c r="D95" s="7"/>
      <c r="E95" s="30">
        <f t="shared" si="76"/>
        <v>46066</v>
      </c>
      <c r="F95" s="6">
        <v>46192</v>
      </c>
      <c r="G95" s="6"/>
      <c r="H95" s="34">
        <f t="shared" si="77"/>
        <v>126</v>
      </c>
      <c r="I95" s="3"/>
      <c r="J95" s="30">
        <f t="shared" si="78"/>
        <v>46067</v>
      </c>
      <c r="K95" s="30">
        <f t="shared" si="79"/>
        <v>46074</v>
      </c>
      <c r="L95" s="37">
        <v>7</v>
      </c>
      <c r="M95" s="6">
        <f t="shared" si="80"/>
        <v>46199</v>
      </c>
      <c r="N95" s="6"/>
      <c r="O95" s="29">
        <f t="shared" si="81"/>
        <v>125</v>
      </c>
      <c r="P95" s="7"/>
      <c r="Q95" s="3"/>
      <c r="R95" s="30">
        <f t="shared" si="73"/>
        <v>46075</v>
      </c>
      <c r="S95" s="30">
        <f t="shared" si="82"/>
        <v>46105</v>
      </c>
      <c r="T95" s="37">
        <v>30</v>
      </c>
      <c r="U95" s="6">
        <f t="shared" si="83"/>
        <v>46229</v>
      </c>
      <c r="V95" s="6"/>
      <c r="W95" s="29">
        <f t="shared" si="84"/>
        <v>124</v>
      </c>
      <c r="X95" s="3"/>
      <c r="Y95" s="31"/>
      <c r="Z95" s="7"/>
      <c r="AA95" s="6"/>
      <c r="AB95" s="25"/>
      <c r="AC95" s="31">
        <f t="shared" si="101"/>
        <v>46106</v>
      </c>
      <c r="AD95" s="31">
        <f t="shared" si="102"/>
        <v>46166</v>
      </c>
      <c r="AE95" s="37">
        <v>60</v>
      </c>
      <c r="AF95" s="15">
        <f t="shared" si="85"/>
        <v>46289</v>
      </c>
      <c r="AG95" s="15"/>
      <c r="AH95" s="34">
        <f t="shared" si="86"/>
        <v>123</v>
      </c>
      <c r="AI95" s="3"/>
      <c r="AJ95" s="31">
        <f t="shared" si="103"/>
        <v>46167</v>
      </c>
      <c r="AK95" s="31">
        <f t="shared" ref="AK95:AK106" si="246">+AV95-1</f>
        <v>46187</v>
      </c>
      <c r="AL95" s="37">
        <v>20</v>
      </c>
      <c r="AM95" s="15">
        <f t="shared" ref="AM95:AM106" si="247">+IF(AG95=0,AF95,AG95)+AL95</f>
        <v>46309</v>
      </c>
      <c r="AN95" s="15"/>
      <c r="AO95" s="34">
        <f t="shared" si="87"/>
        <v>122</v>
      </c>
      <c r="AP95" s="7"/>
      <c r="AQ95" s="7"/>
      <c r="AR95" s="7"/>
      <c r="AS95" s="7"/>
      <c r="AT95" s="7"/>
      <c r="AU95" s="3"/>
      <c r="AV95" s="31">
        <f t="shared" si="104"/>
        <v>46188</v>
      </c>
      <c r="AW95" s="31">
        <f t="shared" si="245"/>
        <v>46438</v>
      </c>
      <c r="AX95" s="124">
        <v>250</v>
      </c>
      <c r="AY95" s="15">
        <f t="shared" si="88"/>
        <v>46559</v>
      </c>
      <c r="AZ95" s="15"/>
      <c r="BA95" s="7">
        <f t="shared" si="89"/>
        <v>121</v>
      </c>
      <c r="BB95" s="3"/>
      <c r="BC95" s="31">
        <f t="shared" si="105"/>
        <v>46439</v>
      </c>
      <c r="BD95" s="31">
        <f t="shared" si="106"/>
        <v>46439</v>
      </c>
      <c r="BE95" s="32">
        <v>0</v>
      </c>
      <c r="BF95" s="15">
        <f t="shared" si="90"/>
        <v>46559</v>
      </c>
      <c r="BG95" s="15"/>
      <c r="BH95" s="34">
        <f t="shared" si="91"/>
        <v>120</v>
      </c>
      <c r="BI95" s="3"/>
      <c r="BJ95" s="31">
        <f t="shared" si="92"/>
        <v>46439</v>
      </c>
      <c r="BK95" s="31">
        <f t="shared" si="93"/>
        <v>46439</v>
      </c>
      <c r="BL95" s="32">
        <v>0</v>
      </c>
      <c r="BM95" s="15">
        <f t="shared" si="94"/>
        <v>46559</v>
      </c>
      <c r="BN95" s="15"/>
      <c r="BO95" s="34">
        <f t="shared" si="95"/>
        <v>120</v>
      </c>
      <c r="BP95" s="3"/>
      <c r="BQ95" s="31">
        <f t="shared" si="96"/>
        <v>46439</v>
      </c>
      <c r="BR95" s="31">
        <f t="shared" si="97"/>
        <v>46446</v>
      </c>
      <c r="BS95" s="37">
        <v>7</v>
      </c>
      <c r="BT95" s="15">
        <f t="shared" si="98"/>
        <v>46566</v>
      </c>
      <c r="BU95" s="15"/>
      <c r="BV95" s="7">
        <f t="shared" si="99"/>
        <v>120</v>
      </c>
      <c r="BW95" s="11" t="s">
        <v>2545</v>
      </c>
      <c r="BX95" s="130">
        <v>46446</v>
      </c>
      <c r="BY95" s="7">
        <f t="shared" si="100"/>
        <v>120</v>
      </c>
      <c r="BZ95" s="2"/>
    </row>
    <row r="96" spans="1:79" x14ac:dyDescent="0.25">
      <c r="A96" s="40" t="s">
        <v>1679</v>
      </c>
      <c r="B96" s="41" t="s">
        <v>1840</v>
      </c>
      <c r="C96" s="42" t="s">
        <v>1841</v>
      </c>
      <c r="D96" s="7"/>
      <c r="E96" s="30">
        <f t="shared" si="76"/>
        <v>46066</v>
      </c>
      <c r="F96" s="6">
        <v>46192</v>
      </c>
      <c r="G96" s="6"/>
      <c r="H96" s="34">
        <f t="shared" si="77"/>
        <v>126</v>
      </c>
      <c r="I96" s="3"/>
      <c r="J96" s="30">
        <f t="shared" si="78"/>
        <v>46067</v>
      </c>
      <c r="K96" s="30">
        <f t="shared" si="79"/>
        <v>46074</v>
      </c>
      <c r="L96" s="37">
        <v>7</v>
      </c>
      <c r="M96" s="6">
        <f t="shared" si="80"/>
        <v>46199</v>
      </c>
      <c r="N96" s="6"/>
      <c r="O96" s="29">
        <f t="shared" si="81"/>
        <v>125</v>
      </c>
      <c r="P96" s="7"/>
      <c r="Q96" s="3"/>
      <c r="R96" s="30">
        <f t="shared" si="73"/>
        <v>46075</v>
      </c>
      <c r="S96" s="30">
        <f t="shared" si="82"/>
        <v>46105</v>
      </c>
      <c r="T96" s="37">
        <v>30</v>
      </c>
      <c r="U96" s="6">
        <f t="shared" si="83"/>
        <v>46229</v>
      </c>
      <c r="V96" s="6"/>
      <c r="W96" s="29">
        <f t="shared" si="84"/>
        <v>124</v>
      </c>
      <c r="X96" s="3"/>
      <c r="Y96" s="31"/>
      <c r="Z96" s="7"/>
      <c r="AA96" s="6"/>
      <c r="AB96" s="25"/>
      <c r="AC96" s="31">
        <f t="shared" si="101"/>
        <v>46106</v>
      </c>
      <c r="AD96" s="31">
        <f t="shared" si="102"/>
        <v>46166</v>
      </c>
      <c r="AE96" s="37">
        <v>60</v>
      </c>
      <c r="AF96" s="15">
        <f t="shared" si="85"/>
        <v>46289</v>
      </c>
      <c r="AG96" s="15"/>
      <c r="AH96" s="34">
        <f t="shared" si="86"/>
        <v>123</v>
      </c>
      <c r="AI96" s="3"/>
      <c r="AJ96" s="31">
        <f t="shared" si="103"/>
        <v>46167</v>
      </c>
      <c r="AK96" s="31">
        <f t="shared" si="246"/>
        <v>46187</v>
      </c>
      <c r="AL96" s="37">
        <v>20</v>
      </c>
      <c r="AM96" s="15">
        <f t="shared" si="247"/>
        <v>46309</v>
      </c>
      <c r="AN96" s="15"/>
      <c r="AO96" s="34">
        <f t="shared" si="87"/>
        <v>122</v>
      </c>
      <c r="AP96" s="7"/>
      <c r="AQ96" s="7"/>
      <c r="AR96" s="7"/>
      <c r="AS96" s="7"/>
      <c r="AT96" s="7"/>
      <c r="AU96" s="3"/>
      <c r="AV96" s="31">
        <f t="shared" si="104"/>
        <v>46188</v>
      </c>
      <c r="AW96" s="31">
        <f t="shared" si="245"/>
        <v>46438</v>
      </c>
      <c r="AX96" s="124">
        <v>250</v>
      </c>
      <c r="AY96" s="15">
        <f t="shared" si="88"/>
        <v>46559</v>
      </c>
      <c r="AZ96" s="15"/>
      <c r="BA96" s="7">
        <f t="shared" si="89"/>
        <v>121</v>
      </c>
      <c r="BB96" s="3"/>
      <c r="BC96" s="31">
        <f t="shared" si="105"/>
        <v>46439</v>
      </c>
      <c r="BD96" s="31">
        <f t="shared" si="106"/>
        <v>46439</v>
      </c>
      <c r="BE96" s="32">
        <v>0</v>
      </c>
      <c r="BF96" s="15">
        <f t="shared" si="90"/>
        <v>46559</v>
      </c>
      <c r="BG96" s="15"/>
      <c r="BH96" s="34">
        <f t="shared" si="91"/>
        <v>120</v>
      </c>
      <c r="BI96" s="3"/>
      <c r="BJ96" s="31">
        <f t="shared" si="92"/>
        <v>46439</v>
      </c>
      <c r="BK96" s="31">
        <f t="shared" si="93"/>
        <v>46439</v>
      </c>
      <c r="BL96" s="32">
        <v>0</v>
      </c>
      <c r="BM96" s="15">
        <f t="shared" si="94"/>
        <v>46559</v>
      </c>
      <c r="BN96" s="15"/>
      <c r="BO96" s="34">
        <f t="shared" si="95"/>
        <v>120</v>
      </c>
      <c r="BP96" s="3"/>
      <c r="BQ96" s="31">
        <f t="shared" si="96"/>
        <v>46439</v>
      </c>
      <c r="BR96" s="31">
        <f t="shared" si="97"/>
        <v>46446</v>
      </c>
      <c r="BS96" s="37">
        <v>7</v>
      </c>
      <c r="BT96" s="15">
        <f t="shared" si="98"/>
        <v>46566</v>
      </c>
      <c r="BU96" s="15"/>
      <c r="BV96" s="7">
        <f t="shared" si="99"/>
        <v>120</v>
      </c>
      <c r="BW96" s="11" t="s">
        <v>2545</v>
      </c>
      <c r="BX96" s="130">
        <v>46446</v>
      </c>
      <c r="BY96" s="7">
        <f t="shared" si="100"/>
        <v>120</v>
      </c>
      <c r="BZ96" s="2"/>
    </row>
    <row r="97" spans="1:79" x14ac:dyDescent="0.25">
      <c r="A97" s="40" t="s">
        <v>1679</v>
      </c>
      <c r="B97" s="41" t="s">
        <v>1842</v>
      </c>
      <c r="C97" s="42" t="s">
        <v>1843</v>
      </c>
      <c r="D97" s="7"/>
      <c r="E97" s="30">
        <f t="shared" si="76"/>
        <v>46048</v>
      </c>
      <c r="F97" s="6">
        <v>46216</v>
      </c>
      <c r="G97" s="6"/>
      <c r="H97" s="34">
        <f t="shared" si="77"/>
        <v>168</v>
      </c>
      <c r="I97" s="3"/>
      <c r="J97" s="30">
        <f t="shared" si="78"/>
        <v>46049</v>
      </c>
      <c r="K97" s="30">
        <f t="shared" si="79"/>
        <v>46056</v>
      </c>
      <c r="L97" s="37">
        <v>7</v>
      </c>
      <c r="M97" s="6">
        <f t="shared" si="80"/>
        <v>46223</v>
      </c>
      <c r="N97" s="6"/>
      <c r="O97" s="29">
        <f t="shared" si="81"/>
        <v>167</v>
      </c>
      <c r="P97" s="7"/>
      <c r="Q97" s="3"/>
      <c r="R97" s="30">
        <f t="shared" si="73"/>
        <v>46057</v>
      </c>
      <c r="S97" s="30">
        <f t="shared" si="82"/>
        <v>46087</v>
      </c>
      <c r="T97" s="37">
        <v>30</v>
      </c>
      <c r="U97" s="6">
        <f t="shared" si="83"/>
        <v>46253</v>
      </c>
      <c r="V97" s="6"/>
      <c r="W97" s="29">
        <f t="shared" si="84"/>
        <v>166</v>
      </c>
      <c r="X97" s="3"/>
      <c r="Y97" s="31"/>
      <c r="Z97" s="7"/>
      <c r="AA97" s="6"/>
      <c r="AB97" s="25"/>
      <c r="AC97" s="31">
        <f t="shared" si="101"/>
        <v>46088</v>
      </c>
      <c r="AD97" s="31">
        <f t="shared" si="102"/>
        <v>46148</v>
      </c>
      <c r="AE97" s="37">
        <v>60</v>
      </c>
      <c r="AF97" s="15">
        <f t="shared" si="85"/>
        <v>46313</v>
      </c>
      <c r="AG97" s="15"/>
      <c r="AH97" s="34">
        <f t="shared" si="86"/>
        <v>165</v>
      </c>
      <c r="AI97" s="3"/>
      <c r="AJ97" s="31">
        <f t="shared" si="103"/>
        <v>46149</v>
      </c>
      <c r="AK97" s="31">
        <f t="shared" si="246"/>
        <v>46169</v>
      </c>
      <c r="AL97" s="37">
        <v>20</v>
      </c>
      <c r="AM97" s="15">
        <f t="shared" si="247"/>
        <v>46333</v>
      </c>
      <c r="AN97" s="15"/>
      <c r="AO97" s="34">
        <f t="shared" si="87"/>
        <v>164</v>
      </c>
      <c r="AP97" s="7"/>
      <c r="AQ97" s="7"/>
      <c r="AR97" s="7"/>
      <c r="AS97" s="7"/>
      <c r="AT97" s="7"/>
      <c r="AU97" s="3"/>
      <c r="AV97" s="31">
        <f t="shared" si="104"/>
        <v>46170</v>
      </c>
      <c r="AW97" s="31">
        <f t="shared" si="245"/>
        <v>46420</v>
      </c>
      <c r="AX97" s="124">
        <v>250</v>
      </c>
      <c r="AY97" s="15">
        <f t="shared" si="88"/>
        <v>46583</v>
      </c>
      <c r="AZ97" s="15"/>
      <c r="BA97" s="7">
        <f t="shared" si="89"/>
        <v>163</v>
      </c>
      <c r="BB97" s="3"/>
      <c r="BC97" s="31">
        <f t="shared" si="105"/>
        <v>46421</v>
      </c>
      <c r="BD97" s="31">
        <f t="shared" si="106"/>
        <v>46421</v>
      </c>
      <c r="BE97" s="32">
        <v>0</v>
      </c>
      <c r="BF97" s="15">
        <f t="shared" si="90"/>
        <v>46583</v>
      </c>
      <c r="BG97" s="15"/>
      <c r="BH97" s="34">
        <f t="shared" si="91"/>
        <v>162</v>
      </c>
      <c r="BI97" s="3"/>
      <c r="BJ97" s="31">
        <f t="shared" si="92"/>
        <v>46421</v>
      </c>
      <c r="BK97" s="31">
        <f t="shared" si="93"/>
        <v>46421</v>
      </c>
      <c r="BL97" s="32">
        <v>0</v>
      </c>
      <c r="BM97" s="15">
        <f t="shared" si="94"/>
        <v>46583</v>
      </c>
      <c r="BN97" s="15"/>
      <c r="BO97" s="34">
        <f t="shared" si="95"/>
        <v>162</v>
      </c>
      <c r="BP97" s="3"/>
      <c r="BQ97" s="31">
        <f t="shared" si="96"/>
        <v>46421</v>
      </c>
      <c r="BR97" s="31">
        <f t="shared" si="97"/>
        <v>46428</v>
      </c>
      <c r="BS97" s="37">
        <v>7</v>
      </c>
      <c r="BT97" s="15">
        <f t="shared" si="98"/>
        <v>46590</v>
      </c>
      <c r="BU97" s="15"/>
      <c r="BV97" s="7">
        <f t="shared" si="99"/>
        <v>162</v>
      </c>
      <c r="BW97" s="11" t="s">
        <v>2546</v>
      </c>
      <c r="BX97" s="130">
        <v>46428</v>
      </c>
      <c r="BY97" s="7">
        <f t="shared" si="100"/>
        <v>162</v>
      </c>
      <c r="BZ97" s="2"/>
    </row>
    <row r="98" spans="1:79" x14ac:dyDescent="0.25">
      <c r="A98" s="136" t="s">
        <v>2471</v>
      </c>
      <c r="B98" s="131" t="s">
        <v>1844</v>
      </c>
      <c r="C98" s="42" t="s">
        <v>1845</v>
      </c>
      <c r="D98" s="7"/>
      <c r="E98" s="30">
        <f t="shared" si="76"/>
        <v>45900</v>
      </c>
      <c r="F98" s="6">
        <v>46010</v>
      </c>
      <c r="G98" s="6"/>
      <c r="H98" s="34">
        <f t="shared" si="77"/>
        <v>110</v>
      </c>
      <c r="I98" s="3"/>
      <c r="J98" s="30">
        <f t="shared" si="78"/>
        <v>45901</v>
      </c>
      <c r="K98" s="30">
        <f t="shared" si="79"/>
        <v>45908</v>
      </c>
      <c r="L98" s="37">
        <v>7</v>
      </c>
      <c r="M98" s="6">
        <f t="shared" si="80"/>
        <v>46017</v>
      </c>
      <c r="N98" s="6"/>
      <c r="O98" s="29">
        <f t="shared" si="81"/>
        <v>109</v>
      </c>
      <c r="P98" s="7"/>
      <c r="Q98" s="3"/>
      <c r="R98" s="30">
        <f t="shared" si="73"/>
        <v>45909</v>
      </c>
      <c r="S98" s="30">
        <f t="shared" si="82"/>
        <v>45939</v>
      </c>
      <c r="T98" s="37">
        <v>30</v>
      </c>
      <c r="U98" s="6">
        <f t="shared" si="83"/>
        <v>46047</v>
      </c>
      <c r="V98" s="6"/>
      <c r="W98" s="29">
        <f t="shared" si="84"/>
        <v>108</v>
      </c>
      <c r="X98" s="3"/>
      <c r="Y98" s="31"/>
      <c r="Z98" s="7"/>
      <c r="AA98" s="6"/>
      <c r="AB98" s="25"/>
      <c r="AC98" s="31">
        <f t="shared" si="101"/>
        <v>45940</v>
      </c>
      <c r="AD98" s="31">
        <f t="shared" si="102"/>
        <v>46000</v>
      </c>
      <c r="AE98" s="37">
        <v>60</v>
      </c>
      <c r="AF98" s="15">
        <f t="shared" si="85"/>
        <v>46107</v>
      </c>
      <c r="AG98" s="15"/>
      <c r="AH98" s="34">
        <f t="shared" si="86"/>
        <v>107</v>
      </c>
      <c r="AI98" s="3"/>
      <c r="AJ98" s="31">
        <f t="shared" si="103"/>
        <v>46001</v>
      </c>
      <c r="AK98" s="31">
        <f t="shared" si="246"/>
        <v>46041</v>
      </c>
      <c r="AL98" s="37">
        <v>40</v>
      </c>
      <c r="AM98" s="15">
        <f t="shared" si="247"/>
        <v>46147</v>
      </c>
      <c r="AN98" s="15"/>
      <c r="AO98" s="34">
        <f t="shared" si="87"/>
        <v>106</v>
      </c>
      <c r="AP98" s="7"/>
      <c r="AQ98" s="7"/>
      <c r="AR98" s="7"/>
      <c r="AS98" s="7"/>
      <c r="AT98" s="7"/>
      <c r="AU98" s="3"/>
      <c r="AV98" s="31">
        <f t="shared" si="104"/>
        <v>46042</v>
      </c>
      <c r="AW98" s="31">
        <f t="shared" si="245"/>
        <v>46552</v>
      </c>
      <c r="AX98" s="124">
        <v>510</v>
      </c>
      <c r="AY98" s="15">
        <f t="shared" si="88"/>
        <v>46657</v>
      </c>
      <c r="AZ98" s="15"/>
      <c r="BA98" s="7">
        <f t="shared" si="89"/>
        <v>105</v>
      </c>
      <c r="BB98" s="3"/>
      <c r="BC98" s="31">
        <f t="shared" si="105"/>
        <v>46553</v>
      </c>
      <c r="BD98" s="31">
        <f t="shared" si="106"/>
        <v>46553</v>
      </c>
      <c r="BE98" s="32">
        <v>0</v>
      </c>
      <c r="BF98" s="15">
        <f t="shared" si="90"/>
        <v>46657</v>
      </c>
      <c r="BG98" s="15"/>
      <c r="BH98" s="34">
        <f t="shared" si="91"/>
        <v>104</v>
      </c>
      <c r="BI98" s="3"/>
      <c r="BJ98" s="31">
        <f t="shared" si="92"/>
        <v>46553</v>
      </c>
      <c r="BK98" s="31">
        <f t="shared" si="93"/>
        <v>46553</v>
      </c>
      <c r="BL98" s="32">
        <v>0</v>
      </c>
      <c r="BM98" s="15">
        <f t="shared" si="94"/>
        <v>46657</v>
      </c>
      <c r="BN98" s="15"/>
      <c r="BO98" s="34">
        <f t="shared" si="95"/>
        <v>104</v>
      </c>
      <c r="BP98" s="3"/>
      <c r="BQ98" s="31">
        <f t="shared" si="96"/>
        <v>46553</v>
      </c>
      <c r="BR98" s="31">
        <f t="shared" si="97"/>
        <v>46553</v>
      </c>
      <c r="BS98" s="37"/>
      <c r="BT98" s="15">
        <f t="shared" si="98"/>
        <v>46657</v>
      </c>
      <c r="BU98" s="15"/>
      <c r="BV98" s="7">
        <f t="shared" si="99"/>
        <v>104</v>
      </c>
      <c r="BW98" s="11" t="s">
        <v>2547</v>
      </c>
      <c r="BX98" s="130">
        <v>46553</v>
      </c>
      <c r="BY98" s="7">
        <f t="shared" si="100"/>
        <v>104</v>
      </c>
      <c r="BZ98" s="2"/>
      <c r="CA98" t="s">
        <v>2548</v>
      </c>
    </row>
    <row r="99" spans="1:79" ht="22.5" x14ac:dyDescent="0.25">
      <c r="A99" s="40" t="s">
        <v>1679</v>
      </c>
      <c r="B99" s="134" t="s">
        <v>1846</v>
      </c>
      <c r="C99" s="125" t="s">
        <v>2549</v>
      </c>
      <c r="D99" s="7"/>
      <c r="E99" s="30">
        <f t="shared" si="76"/>
        <v>46009</v>
      </c>
      <c r="F99" s="6">
        <v>46120</v>
      </c>
      <c r="G99" s="6"/>
      <c r="H99" s="34">
        <f t="shared" si="77"/>
        <v>111</v>
      </c>
      <c r="I99" s="3"/>
      <c r="J99" s="30">
        <f t="shared" si="78"/>
        <v>46010</v>
      </c>
      <c r="K99" s="30">
        <f t="shared" si="79"/>
        <v>46017</v>
      </c>
      <c r="L99" s="37">
        <v>7</v>
      </c>
      <c r="M99" s="6">
        <f t="shared" si="80"/>
        <v>46127</v>
      </c>
      <c r="N99" s="6"/>
      <c r="O99" s="29">
        <f t="shared" si="81"/>
        <v>110</v>
      </c>
      <c r="P99" s="7"/>
      <c r="Q99" s="3"/>
      <c r="R99" s="30">
        <f t="shared" si="73"/>
        <v>46018</v>
      </c>
      <c r="S99" s="30">
        <f t="shared" si="82"/>
        <v>46048</v>
      </c>
      <c r="T99" s="37">
        <v>30</v>
      </c>
      <c r="U99" s="6">
        <f t="shared" si="83"/>
        <v>46157</v>
      </c>
      <c r="V99" s="6"/>
      <c r="W99" s="29">
        <f t="shared" si="84"/>
        <v>109</v>
      </c>
      <c r="X99" s="3"/>
      <c r="Y99" s="31"/>
      <c r="Z99" s="7"/>
      <c r="AA99" s="6"/>
      <c r="AB99" s="25"/>
      <c r="AC99" s="31">
        <f t="shared" si="101"/>
        <v>46049</v>
      </c>
      <c r="AD99" s="31">
        <f t="shared" si="102"/>
        <v>46109</v>
      </c>
      <c r="AE99" s="37">
        <v>60</v>
      </c>
      <c r="AF99" s="15">
        <f t="shared" si="85"/>
        <v>46217</v>
      </c>
      <c r="AG99" s="15"/>
      <c r="AH99" s="34">
        <f t="shared" si="86"/>
        <v>108</v>
      </c>
      <c r="AI99" s="3"/>
      <c r="AJ99" s="31">
        <f t="shared" si="103"/>
        <v>46110</v>
      </c>
      <c r="AK99" s="31">
        <f t="shared" si="246"/>
        <v>46130</v>
      </c>
      <c r="AL99" s="37">
        <v>20</v>
      </c>
      <c r="AM99" s="15">
        <f t="shared" si="247"/>
        <v>46237</v>
      </c>
      <c r="AN99" s="15"/>
      <c r="AO99" s="34">
        <f t="shared" si="87"/>
        <v>107</v>
      </c>
      <c r="AP99" s="7"/>
      <c r="AQ99" s="7"/>
      <c r="AR99" s="7"/>
      <c r="AS99" s="7"/>
      <c r="AT99" s="7"/>
      <c r="AU99" s="3"/>
      <c r="AV99" s="31">
        <f t="shared" si="104"/>
        <v>46131</v>
      </c>
      <c r="AW99" s="31">
        <f t="shared" si="245"/>
        <v>46381</v>
      </c>
      <c r="AX99" s="124">
        <v>250</v>
      </c>
      <c r="AY99" s="15">
        <f t="shared" si="88"/>
        <v>46487</v>
      </c>
      <c r="AZ99" s="15"/>
      <c r="BA99" s="7">
        <f t="shared" si="89"/>
        <v>106</v>
      </c>
      <c r="BB99" s="3"/>
      <c r="BC99" s="31">
        <f t="shared" si="105"/>
        <v>46382</v>
      </c>
      <c r="BD99" s="31">
        <f t="shared" si="106"/>
        <v>46382</v>
      </c>
      <c r="BE99" s="32">
        <v>0</v>
      </c>
      <c r="BF99" s="15">
        <f t="shared" si="90"/>
        <v>46487</v>
      </c>
      <c r="BG99" s="15"/>
      <c r="BH99" s="34">
        <f t="shared" si="91"/>
        <v>105</v>
      </c>
      <c r="BI99" s="3"/>
      <c r="BJ99" s="31">
        <f t="shared" si="92"/>
        <v>46382</v>
      </c>
      <c r="BK99" s="31">
        <f t="shared" si="93"/>
        <v>46382</v>
      </c>
      <c r="BL99" s="32">
        <v>0</v>
      </c>
      <c r="BM99" s="15">
        <f t="shared" si="94"/>
        <v>46487</v>
      </c>
      <c r="BN99" s="15"/>
      <c r="BO99" s="34">
        <f t="shared" si="95"/>
        <v>105</v>
      </c>
      <c r="BP99" s="3"/>
      <c r="BQ99" s="31">
        <f t="shared" si="96"/>
        <v>46382</v>
      </c>
      <c r="BR99" s="31">
        <f t="shared" si="97"/>
        <v>46412</v>
      </c>
      <c r="BS99" s="37">
        <v>30</v>
      </c>
      <c r="BT99" s="15">
        <f t="shared" si="98"/>
        <v>46517</v>
      </c>
      <c r="BU99" s="15"/>
      <c r="BV99" s="7">
        <f t="shared" si="99"/>
        <v>105</v>
      </c>
      <c r="BW99" s="11" t="s">
        <v>2550</v>
      </c>
      <c r="BX99" s="130">
        <v>46412</v>
      </c>
      <c r="BY99" s="7">
        <f t="shared" si="100"/>
        <v>105</v>
      </c>
      <c r="BZ99" s="2"/>
    </row>
    <row r="100" spans="1:79" x14ac:dyDescent="0.25">
      <c r="A100" s="40" t="s">
        <v>1679</v>
      </c>
      <c r="B100" s="41" t="s">
        <v>1848</v>
      </c>
      <c r="C100" s="42" t="s">
        <v>2551</v>
      </c>
      <c r="D100" s="7"/>
      <c r="E100" s="30">
        <f t="shared" si="76"/>
        <v>46009</v>
      </c>
      <c r="F100" s="6">
        <v>46120</v>
      </c>
      <c r="G100" s="6"/>
      <c r="H100" s="34">
        <f t="shared" si="77"/>
        <v>111</v>
      </c>
      <c r="I100" s="3"/>
      <c r="J100" s="30">
        <f t="shared" si="78"/>
        <v>46010</v>
      </c>
      <c r="K100" s="30">
        <f t="shared" si="79"/>
        <v>46017</v>
      </c>
      <c r="L100" s="37">
        <v>7</v>
      </c>
      <c r="M100" s="6">
        <f t="shared" si="80"/>
        <v>46127</v>
      </c>
      <c r="N100" s="6"/>
      <c r="O100" s="29">
        <f t="shared" si="81"/>
        <v>110</v>
      </c>
      <c r="P100" s="7"/>
      <c r="Q100" s="3"/>
      <c r="R100" s="30">
        <f t="shared" si="73"/>
        <v>46018</v>
      </c>
      <c r="S100" s="30">
        <f t="shared" si="82"/>
        <v>46048</v>
      </c>
      <c r="T100" s="37">
        <v>30</v>
      </c>
      <c r="U100" s="6">
        <f t="shared" si="83"/>
        <v>46157</v>
      </c>
      <c r="V100" s="6"/>
      <c r="W100" s="29">
        <f t="shared" si="84"/>
        <v>109</v>
      </c>
      <c r="X100" s="3"/>
      <c r="Y100" s="31"/>
      <c r="Z100" s="7"/>
      <c r="AA100" s="6"/>
      <c r="AB100" s="25"/>
      <c r="AC100" s="31">
        <f t="shared" si="101"/>
        <v>46049</v>
      </c>
      <c r="AD100" s="31">
        <f t="shared" si="102"/>
        <v>46109</v>
      </c>
      <c r="AE100" s="37">
        <v>60</v>
      </c>
      <c r="AF100" s="15">
        <f t="shared" si="85"/>
        <v>46217</v>
      </c>
      <c r="AG100" s="15"/>
      <c r="AH100" s="34">
        <f t="shared" si="86"/>
        <v>108</v>
      </c>
      <c r="AI100" s="3"/>
      <c r="AJ100" s="31">
        <f t="shared" si="103"/>
        <v>46110</v>
      </c>
      <c r="AK100" s="31">
        <f t="shared" si="246"/>
        <v>46130</v>
      </c>
      <c r="AL100" s="37">
        <v>20</v>
      </c>
      <c r="AM100" s="15">
        <f t="shared" si="247"/>
        <v>46237</v>
      </c>
      <c r="AN100" s="15"/>
      <c r="AO100" s="34">
        <f t="shared" si="87"/>
        <v>107</v>
      </c>
      <c r="AP100" s="7"/>
      <c r="AQ100" s="7"/>
      <c r="AR100" s="7"/>
      <c r="AS100" s="7"/>
      <c r="AT100" s="7"/>
      <c r="AU100" s="3"/>
      <c r="AV100" s="31">
        <f t="shared" si="104"/>
        <v>46131</v>
      </c>
      <c r="AW100" s="31">
        <f t="shared" si="245"/>
        <v>46381</v>
      </c>
      <c r="AX100" s="124">
        <v>250</v>
      </c>
      <c r="AY100" s="15">
        <f t="shared" si="88"/>
        <v>46487</v>
      </c>
      <c r="AZ100" s="15"/>
      <c r="BA100" s="7">
        <f t="shared" si="89"/>
        <v>106</v>
      </c>
      <c r="BB100" s="3"/>
      <c r="BC100" s="31">
        <f t="shared" si="105"/>
        <v>46382</v>
      </c>
      <c r="BD100" s="31">
        <f t="shared" si="106"/>
        <v>46382</v>
      </c>
      <c r="BE100" s="32">
        <v>0</v>
      </c>
      <c r="BF100" s="15">
        <f t="shared" si="90"/>
        <v>46487</v>
      </c>
      <c r="BG100" s="15"/>
      <c r="BH100" s="34">
        <f t="shared" si="91"/>
        <v>105</v>
      </c>
      <c r="BI100" s="3"/>
      <c r="BJ100" s="31">
        <f t="shared" si="92"/>
        <v>46382</v>
      </c>
      <c r="BK100" s="31">
        <f t="shared" si="93"/>
        <v>46382</v>
      </c>
      <c r="BL100" s="32">
        <v>0</v>
      </c>
      <c r="BM100" s="15">
        <f t="shared" si="94"/>
        <v>46487</v>
      </c>
      <c r="BN100" s="15"/>
      <c r="BO100" s="34">
        <f t="shared" si="95"/>
        <v>105</v>
      </c>
      <c r="BP100" s="3"/>
      <c r="BQ100" s="31">
        <f t="shared" si="96"/>
        <v>46382</v>
      </c>
      <c r="BR100" s="31">
        <f t="shared" si="97"/>
        <v>46412</v>
      </c>
      <c r="BS100" s="37">
        <v>30</v>
      </c>
      <c r="BT100" s="15">
        <f t="shared" si="98"/>
        <v>46517</v>
      </c>
      <c r="BU100" s="15"/>
      <c r="BV100" s="7">
        <f t="shared" si="99"/>
        <v>105</v>
      </c>
      <c r="BW100" s="11" t="s">
        <v>2550</v>
      </c>
      <c r="BX100" s="130">
        <v>46412</v>
      </c>
      <c r="BY100" s="7">
        <f t="shared" si="100"/>
        <v>105</v>
      </c>
      <c r="BZ100" s="2"/>
    </row>
    <row r="101" spans="1:79" x14ac:dyDescent="0.25">
      <c r="A101" s="40" t="s">
        <v>1679</v>
      </c>
      <c r="B101" s="41" t="s">
        <v>1850</v>
      </c>
      <c r="C101" s="42" t="s">
        <v>1851</v>
      </c>
      <c r="D101" s="7"/>
      <c r="E101" s="30">
        <f t="shared" si="76"/>
        <v>46072</v>
      </c>
      <c r="F101" s="6">
        <v>46230</v>
      </c>
      <c r="G101" s="6"/>
      <c r="H101" s="34">
        <f t="shared" si="77"/>
        <v>158</v>
      </c>
      <c r="I101" s="3"/>
      <c r="J101" s="30">
        <f t="shared" si="78"/>
        <v>46073</v>
      </c>
      <c r="K101" s="30">
        <f t="shared" si="79"/>
        <v>46080</v>
      </c>
      <c r="L101" s="37">
        <v>7</v>
      </c>
      <c r="M101" s="6">
        <f t="shared" si="80"/>
        <v>46237</v>
      </c>
      <c r="N101" s="6"/>
      <c r="O101" s="29">
        <f t="shared" si="81"/>
        <v>157</v>
      </c>
      <c r="P101" s="7"/>
      <c r="Q101" s="3"/>
      <c r="R101" s="30">
        <f t="shared" si="73"/>
        <v>46081</v>
      </c>
      <c r="S101" s="30">
        <f t="shared" si="82"/>
        <v>46111</v>
      </c>
      <c r="T101" s="37">
        <v>30</v>
      </c>
      <c r="U101" s="6">
        <f t="shared" si="83"/>
        <v>46267</v>
      </c>
      <c r="V101" s="6"/>
      <c r="W101" s="29">
        <f t="shared" si="84"/>
        <v>156</v>
      </c>
      <c r="X101" s="3"/>
      <c r="Y101" s="31"/>
      <c r="Z101" s="7"/>
      <c r="AA101" s="6"/>
      <c r="AB101" s="25"/>
      <c r="AC101" s="31">
        <f t="shared" si="101"/>
        <v>46112</v>
      </c>
      <c r="AD101" s="31">
        <f t="shared" si="102"/>
        <v>46172</v>
      </c>
      <c r="AE101" s="37">
        <v>60</v>
      </c>
      <c r="AF101" s="15">
        <f t="shared" si="85"/>
        <v>46327</v>
      </c>
      <c r="AG101" s="15"/>
      <c r="AH101" s="34">
        <f t="shared" si="86"/>
        <v>155</v>
      </c>
      <c r="AI101" s="3"/>
      <c r="AJ101" s="31">
        <f t="shared" si="103"/>
        <v>46173</v>
      </c>
      <c r="AK101" s="31">
        <f t="shared" si="246"/>
        <v>46193</v>
      </c>
      <c r="AL101" s="37">
        <v>20</v>
      </c>
      <c r="AM101" s="15">
        <f t="shared" si="247"/>
        <v>46347</v>
      </c>
      <c r="AN101" s="15"/>
      <c r="AO101" s="34">
        <f t="shared" si="87"/>
        <v>154</v>
      </c>
      <c r="AP101" s="7"/>
      <c r="AQ101" s="7"/>
      <c r="AR101" s="7"/>
      <c r="AS101" s="7"/>
      <c r="AT101" s="7"/>
      <c r="AU101" s="3"/>
      <c r="AV101" s="31">
        <f t="shared" si="104"/>
        <v>46194</v>
      </c>
      <c r="AW101" s="31">
        <f t="shared" si="245"/>
        <v>46404</v>
      </c>
      <c r="AX101" s="124">
        <v>210</v>
      </c>
      <c r="AY101" s="15">
        <f t="shared" si="88"/>
        <v>46557</v>
      </c>
      <c r="AZ101" s="15"/>
      <c r="BA101" s="7">
        <f t="shared" si="89"/>
        <v>153</v>
      </c>
      <c r="BB101" s="3"/>
      <c r="BC101" s="31">
        <f t="shared" si="105"/>
        <v>46405</v>
      </c>
      <c r="BD101" s="31">
        <f t="shared" si="106"/>
        <v>46405</v>
      </c>
      <c r="BE101" s="32">
        <v>0</v>
      </c>
      <c r="BF101" s="15">
        <f t="shared" si="90"/>
        <v>46557</v>
      </c>
      <c r="BG101" s="15"/>
      <c r="BH101" s="34">
        <f t="shared" si="91"/>
        <v>152</v>
      </c>
      <c r="BI101" s="3"/>
      <c r="BJ101" s="31">
        <f t="shared" si="92"/>
        <v>46405</v>
      </c>
      <c r="BK101" s="31">
        <f t="shared" si="93"/>
        <v>46405</v>
      </c>
      <c r="BL101" s="32">
        <v>0</v>
      </c>
      <c r="BM101" s="15">
        <f t="shared" si="94"/>
        <v>46557</v>
      </c>
      <c r="BN101" s="15"/>
      <c r="BO101" s="34">
        <f t="shared" si="95"/>
        <v>152</v>
      </c>
      <c r="BP101" s="3"/>
      <c r="BQ101" s="31">
        <f t="shared" si="96"/>
        <v>46405</v>
      </c>
      <c r="BR101" s="31">
        <f t="shared" si="97"/>
        <v>46412</v>
      </c>
      <c r="BS101" s="37">
        <v>7</v>
      </c>
      <c r="BT101" s="15">
        <f t="shared" si="98"/>
        <v>46564</v>
      </c>
      <c r="BU101" s="15"/>
      <c r="BV101" s="7">
        <f t="shared" si="99"/>
        <v>152</v>
      </c>
      <c r="BW101" s="11" t="s">
        <v>2550</v>
      </c>
      <c r="BX101" s="130">
        <v>46412</v>
      </c>
      <c r="BY101" s="7">
        <f t="shared" si="100"/>
        <v>152</v>
      </c>
      <c r="BZ101" s="2"/>
    </row>
    <row r="102" spans="1:79" x14ac:dyDescent="0.25">
      <c r="A102" s="40" t="s">
        <v>1679</v>
      </c>
      <c r="B102" s="41" t="s">
        <v>1852</v>
      </c>
      <c r="C102" s="42" t="s">
        <v>1853</v>
      </c>
      <c r="D102" s="7"/>
      <c r="E102" s="30">
        <f t="shared" si="76"/>
        <v>46142</v>
      </c>
      <c r="F102" s="6">
        <v>46230</v>
      </c>
      <c r="G102" s="6"/>
      <c r="H102" s="34">
        <f t="shared" si="77"/>
        <v>88</v>
      </c>
      <c r="I102" s="3"/>
      <c r="J102" s="30">
        <f t="shared" si="78"/>
        <v>46143</v>
      </c>
      <c r="K102" s="30">
        <f t="shared" si="79"/>
        <v>46150</v>
      </c>
      <c r="L102" s="37">
        <v>7</v>
      </c>
      <c r="M102" s="6">
        <f t="shared" si="80"/>
        <v>46237</v>
      </c>
      <c r="N102" s="6"/>
      <c r="O102" s="29">
        <f t="shared" si="81"/>
        <v>87</v>
      </c>
      <c r="P102" s="7"/>
      <c r="Q102" s="3"/>
      <c r="R102" s="30">
        <f t="shared" si="73"/>
        <v>46151</v>
      </c>
      <c r="S102" s="30">
        <f t="shared" si="82"/>
        <v>46181</v>
      </c>
      <c r="T102" s="37">
        <v>30</v>
      </c>
      <c r="U102" s="6">
        <f t="shared" si="83"/>
        <v>46267</v>
      </c>
      <c r="V102" s="6"/>
      <c r="W102" s="29">
        <f t="shared" si="84"/>
        <v>86</v>
      </c>
      <c r="X102" s="3"/>
      <c r="Y102" s="31"/>
      <c r="Z102" s="7"/>
      <c r="AA102" s="6"/>
      <c r="AB102" s="25"/>
      <c r="AC102" s="31">
        <f t="shared" si="101"/>
        <v>46182</v>
      </c>
      <c r="AD102" s="31">
        <f t="shared" si="102"/>
        <v>46242</v>
      </c>
      <c r="AE102" s="37">
        <v>60</v>
      </c>
      <c r="AF102" s="15">
        <f t="shared" si="85"/>
        <v>46327</v>
      </c>
      <c r="AG102" s="15"/>
      <c r="AH102" s="34">
        <f t="shared" si="86"/>
        <v>85</v>
      </c>
      <c r="AI102" s="3"/>
      <c r="AJ102" s="31">
        <f t="shared" si="103"/>
        <v>46243</v>
      </c>
      <c r="AK102" s="31">
        <f t="shared" si="246"/>
        <v>46263</v>
      </c>
      <c r="AL102" s="37">
        <v>20</v>
      </c>
      <c r="AM102" s="15">
        <f t="shared" si="247"/>
        <v>46347</v>
      </c>
      <c r="AN102" s="15"/>
      <c r="AO102" s="34">
        <f t="shared" si="87"/>
        <v>84</v>
      </c>
      <c r="AP102" s="7"/>
      <c r="AQ102" s="7"/>
      <c r="AR102" s="7"/>
      <c r="AS102" s="7"/>
      <c r="AT102" s="7"/>
      <c r="AU102" s="3"/>
      <c r="AV102" s="31">
        <f t="shared" si="104"/>
        <v>46264</v>
      </c>
      <c r="AW102" s="31">
        <f t="shared" si="245"/>
        <v>46414</v>
      </c>
      <c r="AX102" s="124">
        <v>150</v>
      </c>
      <c r="AY102" s="15">
        <f t="shared" si="88"/>
        <v>46497</v>
      </c>
      <c r="AZ102" s="15"/>
      <c r="BA102" s="7">
        <f t="shared" si="89"/>
        <v>83</v>
      </c>
      <c r="BB102" s="3"/>
      <c r="BC102" s="31">
        <f t="shared" si="105"/>
        <v>46415</v>
      </c>
      <c r="BD102" s="31">
        <f t="shared" si="106"/>
        <v>46415</v>
      </c>
      <c r="BE102" s="32">
        <v>0</v>
      </c>
      <c r="BF102" s="15">
        <f t="shared" si="90"/>
        <v>46497</v>
      </c>
      <c r="BG102" s="15"/>
      <c r="BH102" s="34">
        <f t="shared" si="91"/>
        <v>82</v>
      </c>
      <c r="BI102" s="3"/>
      <c r="BJ102" s="31">
        <f t="shared" si="92"/>
        <v>46415</v>
      </c>
      <c r="BK102" s="31">
        <f t="shared" si="93"/>
        <v>46415</v>
      </c>
      <c r="BL102" s="32">
        <v>0</v>
      </c>
      <c r="BM102" s="15">
        <f t="shared" si="94"/>
        <v>46497</v>
      </c>
      <c r="BN102" s="15"/>
      <c r="BO102" s="34">
        <f t="shared" si="95"/>
        <v>82</v>
      </c>
      <c r="BP102" s="3"/>
      <c r="BQ102" s="31">
        <f t="shared" si="96"/>
        <v>46415</v>
      </c>
      <c r="BR102" s="31">
        <f t="shared" si="97"/>
        <v>46422</v>
      </c>
      <c r="BS102" s="37">
        <v>7</v>
      </c>
      <c r="BT102" s="15">
        <f t="shared" si="98"/>
        <v>46504</v>
      </c>
      <c r="BU102" s="15"/>
      <c r="BV102" s="7">
        <f t="shared" si="99"/>
        <v>82</v>
      </c>
      <c r="BW102" s="11" t="s">
        <v>2552</v>
      </c>
      <c r="BX102" s="130">
        <v>46422</v>
      </c>
      <c r="BY102" s="7">
        <f t="shared" si="100"/>
        <v>82</v>
      </c>
      <c r="BZ102" s="2"/>
    </row>
    <row r="103" spans="1:79" x14ac:dyDescent="0.25">
      <c r="A103" s="40" t="s">
        <v>1679</v>
      </c>
      <c r="B103" s="41" t="s">
        <v>1854</v>
      </c>
      <c r="C103" s="42" t="s">
        <v>1855</v>
      </c>
      <c r="D103" s="7"/>
      <c r="E103" s="30">
        <f t="shared" si="76"/>
        <v>46192</v>
      </c>
      <c r="F103" s="6">
        <v>46230</v>
      </c>
      <c r="G103" s="6"/>
      <c r="H103" s="34">
        <f t="shared" si="77"/>
        <v>38</v>
      </c>
      <c r="I103" s="3"/>
      <c r="J103" s="30">
        <f t="shared" si="78"/>
        <v>46193</v>
      </c>
      <c r="K103" s="30">
        <f t="shared" si="79"/>
        <v>46200</v>
      </c>
      <c r="L103" s="37">
        <v>7</v>
      </c>
      <c r="M103" s="6">
        <f t="shared" si="80"/>
        <v>46237</v>
      </c>
      <c r="N103" s="6"/>
      <c r="O103" s="29">
        <f t="shared" si="81"/>
        <v>37</v>
      </c>
      <c r="P103" s="7"/>
      <c r="Q103" s="3"/>
      <c r="R103" s="30">
        <f t="shared" si="73"/>
        <v>46201</v>
      </c>
      <c r="S103" s="30">
        <f t="shared" si="82"/>
        <v>46231</v>
      </c>
      <c r="T103" s="37">
        <v>30</v>
      </c>
      <c r="U103" s="6">
        <f t="shared" si="83"/>
        <v>46267</v>
      </c>
      <c r="V103" s="6"/>
      <c r="W103" s="29">
        <f t="shared" si="84"/>
        <v>36</v>
      </c>
      <c r="X103" s="3"/>
      <c r="Y103" s="31"/>
      <c r="Z103" s="7"/>
      <c r="AA103" s="6"/>
      <c r="AB103" s="25"/>
      <c r="AC103" s="31">
        <f t="shared" si="101"/>
        <v>46232</v>
      </c>
      <c r="AD103" s="31">
        <f t="shared" si="102"/>
        <v>46292</v>
      </c>
      <c r="AE103" s="37">
        <v>60</v>
      </c>
      <c r="AF103" s="15">
        <f t="shared" si="85"/>
        <v>46327</v>
      </c>
      <c r="AG103" s="15"/>
      <c r="AH103" s="34">
        <f t="shared" si="86"/>
        <v>35</v>
      </c>
      <c r="AI103" s="3"/>
      <c r="AJ103" s="31">
        <f t="shared" si="103"/>
        <v>46293</v>
      </c>
      <c r="AK103" s="31">
        <f t="shared" si="246"/>
        <v>46313</v>
      </c>
      <c r="AL103" s="37">
        <v>20</v>
      </c>
      <c r="AM103" s="15">
        <f t="shared" si="247"/>
        <v>46347</v>
      </c>
      <c r="AN103" s="15"/>
      <c r="AO103" s="34">
        <f t="shared" si="87"/>
        <v>34</v>
      </c>
      <c r="AP103" s="7"/>
      <c r="AQ103" s="7"/>
      <c r="AR103" s="7"/>
      <c r="AS103" s="7"/>
      <c r="AT103" s="7"/>
      <c r="AU103" s="3"/>
      <c r="AV103" s="31">
        <f t="shared" si="104"/>
        <v>46314</v>
      </c>
      <c r="AW103" s="31">
        <f t="shared" si="245"/>
        <v>46404</v>
      </c>
      <c r="AX103" s="124">
        <v>90</v>
      </c>
      <c r="AY103" s="15">
        <f t="shared" si="88"/>
        <v>46437</v>
      </c>
      <c r="AZ103" s="15"/>
      <c r="BA103" s="7">
        <f t="shared" si="89"/>
        <v>33</v>
      </c>
      <c r="BB103" s="3"/>
      <c r="BC103" s="31">
        <f t="shared" si="105"/>
        <v>46405</v>
      </c>
      <c r="BD103" s="31">
        <f t="shared" si="106"/>
        <v>46405</v>
      </c>
      <c r="BE103" s="32">
        <v>0</v>
      </c>
      <c r="BF103" s="15">
        <f t="shared" si="90"/>
        <v>46437</v>
      </c>
      <c r="BG103" s="15"/>
      <c r="BH103" s="34">
        <f t="shared" si="91"/>
        <v>32</v>
      </c>
      <c r="BI103" s="3"/>
      <c r="BJ103" s="31">
        <f t="shared" si="92"/>
        <v>46405</v>
      </c>
      <c r="BK103" s="31">
        <f t="shared" si="93"/>
        <v>46405</v>
      </c>
      <c r="BL103" s="32">
        <v>0</v>
      </c>
      <c r="BM103" s="15">
        <f t="shared" si="94"/>
        <v>46437</v>
      </c>
      <c r="BN103" s="15"/>
      <c r="BO103" s="34">
        <f t="shared" si="95"/>
        <v>32</v>
      </c>
      <c r="BP103" s="3"/>
      <c r="BQ103" s="31">
        <f t="shared" si="96"/>
        <v>46405</v>
      </c>
      <c r="BR103" s="31">
        <f t="shared" si="97"/>
        <v>46412</v>
      </c>
      <c r="BS103" s="37">
        <v>7</v>
      </c>
      <c r="BT103" s="15">
        <f t="shared" si="98"/>
        <v>46444</v>
      </c>
      <c r="BU103" s="15"/>
      <c r="BV103" s="7">
        <f t="shared" si="99"/>
        <v>32</v>
      </c>
      <c r="BW103" s="11" t="s">
        <v>2550</v>
      </c>
      <c r="BX103" s="130">
        <v>46412</v>
      </c>
      <c r="BY103" s="7">
        <f t="shared" si="100"/>
        <v>32</v>
      </c>
      <c r="BZ103" s="2"/>
    </row>
    <row r="104" spans="1:79" x14ac:dyDescent="0.25">
      <c r="A104" s="40" t="s">
        <v>1679</v>
      </c>
      <c r="B104" s="131" t="s">
        <v>1856</v>
      </c>
      <c r="C104" s="42" t="s">
        <v>1857</v>
      </c>
      <c r="D104" s="7"/>
      <c r="E104" s="30">
        <f t="shared" si="76"/>
        <v>45892</v>
      </c>
      <c r="F104" s="6">
        <v>46073</v>
      </c>
      <c r="G104" s="6"/>
      <c r="H104" s="34">
        <f t="shared" si="77"/>
        <v>181</v>
      </c>
      <c r="I104" s="3"/>
      <c r="J104" s="30">
        <f t="shared" si="78"/>
        <v>45893</v>
      </c>
      <c r="K104" s="30">
        <f t="shared" si="79"/>
        <v>45900</v>
      </c>
      <c r="L104" s="37">
        <v>7</v>
      </c>
      <c r="M104" s="6">
        <f t="shared" si="80"/>
        <v>46080</v>
      </c>
      <c r="N104" s="6"/>
      <c r="O104" s="29">
        <f t="shared" si="81"/>
        <v>180</v>
      </c>
      <c r="P104" s="7"/>
      <c r="Q104" s="3"/>
      <c r="R104" s="30">
        <f t="shared" si="73"/>
        <v>45901</v>
      </c>
      <c r="S104" s="30">
        <f t="shared" si="82"/>
        <v>45931</v>
      </c>
      <c r="T104" s="37">
        <v>30</v>
      </c>
      <c r="U104" s="6">
        <f t="shared" si="83"/>
        <v>46110</v>
      </c>
      <c r="V104" s="6"/>
      <c r="W104" s="29">
        <f t="shared" si="84"/>
        <v>179</v>
      </c>
      <c r="X104" s="3"/>
      <c r="Y104" s="31"/>
      <c r="Z104" s="7"/>
      <c r="AA104" s="6"/>
      <c r="AB104" s="25"/>
      <c r="AC104" s="31">
        <f t="shared" si="101"/>
        <v>45932</v>
      </c>
      <c r="AD104" s="31">
        <f t="shared" si="102"/>
        <v>45992</v>
      </c>
      <c r="AE104" s="37">
        <v>60</v>
      </c>
      <c r="AF104" s="15">
        <f t="shared" si="85"/>
        <v>46170</v>
      </c>
      <c r="AG104" s="15"/>
      <c r="AH104" s="34">
        <f t="shared" si="86"/>
        <v>178</v>
      </c>
      <c r="AI104" s="3"/>
      <c r="AJ104" s="31">
        <f t="shared" si="103"/>
        <v>45993</v>
      </c>
      <c r="AK104" s="31">
        <f t="shared" si="246"/>
        <v>46013</v>
      </c>
      <c r="AL104" s="37">
        <v>20</v>
      </c>
      <c r="AM104" s="15">
        <f t="shared" si="247"/>
        <v>46190</v>
      </c>
      <c r="AN104" s="15"/>
      <c r="AO104" s="34">
        <f t="shared" si="87"/>
        <v>177</v>
      </c>
      <c r="AP104" s="7"/>
      <c r="AQ104" s="7"/>
      <c r="AR104" s="7"/>
      <c r="AS104" s="7"/>
      <c r="AT104" s="7"/>
      <c r="AU104" s="3"/>
      <c r="AV104" s="31">
        <f t="shared" si="104"/>
        <v>46014</v>
      </c>
      <c r="AW104" s="31">
        <f t="shared" si="245"/>
        <v>46374</v>
      </c>
      <c r="AX104" s="124">
        <v>360</v>
      </c>
      <c r="AY104" s="15">
        <f t="shared" si="88"/>
        <v>46550</v>
      </c>
      <c r="AZ104" s="15"/>
      <c r="BA104" s="7">
        <f t="shared" si="89"/>
        <v>176</v>
      </c>
      <c r="BB104" s="3"/>
      <c r="BC104" s="31">
        <f t="shared" si="105"/>
        <v>46375</v>
      </c>
      <c r="BD104" s="31">
        <f t="shared" si="106"/>
        <v>46375</v>
      </c>
      <c r="BE104" s="32">
        <v>0</v>
      </c>
      <c r="BF104" s="15">
        <f t="shared" si="90"/>
        <v>46550</v>
      </c>
      <c r="BG104" s="15"/>
      <c r="BH104" s="34">
        <f t="shared" si="91"/>
        <v>175</v>
      </c>
      <c r="BI104" s="3"/>
      <c r="BJ104" s="31">
        <f t="shared" si="92"/>
        <v>46375</v>
      </c>
      <c r="BK104" s="31">
        <f t="shared" si="93"/>
        <v>46375</v>
      </c>
      <c r="BL104" s="32">
        <v>0</v>
      </c>
      <c r="BM104" s="15">
        <f t="shared" si="94"/>
        <v>46550</v>
      </c>
      <c r="BN104" s="15"/>
      <c r="BO104" s="34">
        <f t="shared" si="95"/>
        <v>175</v>
      </c>
      <c r="BP104" s="3"/>
      <c r="BQ104" s="31">
        <f t="shared" si="96"/>
        <v>46375</v>
      </c>
      <c r="BR104" s="31">
        <f t="shared" si="97"/>
        <v>46382</v>
      </c>
      <c r="BS104" s="37">
        <v>7</v>
      </c>
      <c r="BT104" s="15">
        <f t="shared" si="98"/>
        <v>46557</v>
      </c>
      <c r="BU104" s="15"/>
      <c r="BV104" s="7">
        <f t="shared" si="99"/>
        <v>175</v>
      </c>
      <c r="BW104" s="11" t="s">
        <v>2553</v>
      </c>
      <c r="BX104" s="130">
        <v>46382</v>
      </c>
      <c r="BY104" s="7">
        <f t="shared" si="100"/>
        <v>175</v>
      </c>
      <c r="BZ104" s="2"/>
    </row>
    <row r="105" spans="1:79" x14ac:dyDescent="0.25">
      <c r="A105" s="40" t="s">
        <v>1679</v>
      </c>
      <c r="B105" s="41" t="s">
        <v>1858</v>
      </c>
      <c r="C105" s="42" t="s">
        <v>1859</v>
      </c>
      <c r="D105" s="7"/>
      <c r="E105" s="30">
        <f t="shared" ref="E105:E106" si="248">+J105-1</f>
        <v>46002</v>
      </c>
      <c r="F105" s="6">
        <v>46119</v>
      </c>
      <c r="G105" s="6"/>
      <c r="H105" s="34">
        <f t="shared" ref="H105:H106" si="249">+F105-E105</f>
        <v>117</v>
      </c>
      <c r="I105" s="3"/>
      <c r="J105" s="30">
        <f t="shared" ref="J105:J106" si="250">+K105-L105</f>
        <v>46003</v>
      </c>
      <c r="K105" s="30">
        <f t="shared" ref="K105:K106" si="251">+R105-1</f>
        <v>46010</v>
      </c>
      <c r="L105" s="37">
        <v>7</v>
      </c>
      <c r="M105" s="6">
        <f t="shared" ref="M105:M106" si="252">+F105+L105</f>
        <v>46126</v>
      </c>
      <c r="N105" s="6"/>
      <c r="O105" s="29">
        <f t="shared" ref="O105:O106" si="253">+M105-K105</f>
        <v>116</v>
      </c>
      <c r="P105" s="7"/>
      <c r="Q105" s="3"/>
      <c r="R105" s="30">
        <f t="shared" ref="R105:R106" si="254">+S105-T105</f>
        <v>46011</v>
      </c>
      <c r="S105" s="30">
        <f t="shared" ref="S105:S106" si="255">+AC105-1</f>
        <v>46041</v>
      </c>
      <c r="T105" s="37">
        <v>30</v>
      </c>
      <c r="U105" s="6">
        <f t="shared" ref="U105:U106" si="256">+M105+T105</f>
        <v>46156</v>
      </c>
      <c r="V105" s="6"/>
      <c r="W105" s="29">
        <f t="shared" ref="W105:W106" si="257">+U105-S105</f>
        <v>115</v>
      </c>
      <c r="X105" s="3"/>
      <c r="Y105" s="31"/>
      <c r="Z105" s="7"/>
      <c r="AA105" s="6"/>
      <c r="AB105" s="25"/>
      <c r="AC105" s="31">
        <f t="shared" ref="AC105:AC106" si="258">+AD105-AE105</f>
        <v>46042</v>
      </c>
      <c r="AD105" s="31">
        <f t="shared" ref="AD105:AD106" si="259">+AJ105-1</f>
        <v>46102</v>
      </c>
      <c r="AE105" s="37">
        <v>60</v>
      </c>
      <c r="AF105" s="15">
        <f t="shared" ref="AF105:AF106" si="260">+IF(V105=0,U105,V105)+AE105</f>
        <v>46216</v>
      </c>
      <c r="AG105" s="15"/>
      <c r="AH105" s="34">
        <f t="shared" ref="AH105:AH106" si="261">+AF105-AD105</f>
        <v>114</v>
      </c>
      <c r="AI105" s="3"/>
      <c r="AJ105" s="31">
        <f t="shared" ref="AJ105:AJ106" si="262">+AK105-AL105</f>
        <v>46103</v>
      </c>
      <c r="AK105" s="31">
        <f t="shared" si="246"/>
        <v>46123</v>
      </c>
      <c r="AL105" s="37">
        <v>20</v>
      </c>
      <c r="AM105" s="15">
        <f t="shared" si="247"/>
        <v>46236</v>
      </c>
      <c r="AN105" s="15"/>
      <c r="AO105" s="34">
        <f t="shared" ref="AO105:AO106" si="263">+AM105-AK105</f>
        <v>113</v>
      </c>
      <c r="AP105" s="7"/>
      <c r="AQ105" s="7"/>
      <c r="AR105" s="7"/>
      <c r="AS105" s="7"/>
      <c r="AT105" s="7"/>
      <c r="AU105" s="3"/>
      <c r="AV105" s="31">
        <f t="shared" ref="AV105:AV106" si="264">+AW105-AX105</f>
        <v>46124</v>
      </c>
      <c r="AW105" s="31">
        <f t="shared" si="245"/>
        <v>46374</v>
      </c>
      <c r="AX105" s="124">
        <v>250</v>
      </c>
      <c r="AY105" s="15">
        <f t="shared" ref="AY105:AY106" si="265">+IF(AN105=0,AM105,AN105)+AX105</f>
        <v>46486</v>
      </c>
      <c r="AZ105" s="15"/>
      <c r="BA105" s="7">
        <f t="shared" ref="BA105:BA106" si="266">+AY105-AW105</f>
        <v>112</v>
      </c>
      <c r="BB105" s="3"/>
      <c r="BC105" s="31">
        <f t="shared" ref="BC105:BC106" si="267">+BD105-BE105</f>
        <v>46375</v>
      </c>
      <c r="BD105" s="31">
        <f t="shared" ref="BD105:BD106" si="268">+BJ105</f>
        <v>46375</v>
      </c>
      <c r="BE105" s="32">
        <v>0</v>
      </c>
      <c r="BF105" s="15">
        <f t="shared" ref="BF105:BF106" si="269">+IF(AZ105=0,AY105,AZ105)+BE105</f>
        <v>46486</v>
      </c>
      <c r="BG105" s="15"/>
      <c r="BH105" s="34">
        <f t="shared" ref="BH105:BH106" si="270">+BF105-BD105</f>
        <v>111</v>
      </c>
      <c r="BI105" s="3"/>
      <c r="BJ105" s="31">
        <f t="shared" ref="BJ105:BJ106" si="271">+BK105-BL105</f>
        <v>46375</v>
      </c>
      <c r="BK105" s="31">
        <f t="shared" ref="BK105:BK106" si="272">+BQ105</f>
        <v>46375</v>
      </c>
      <c r="BL105" s="32">
        <v>0</v>
      </c>
      <c r="BM105" s="15">
        <f t="shared" ref="BM105:BM106" si="273">+IF(BG105=0,BF105,BG105)+BL105</f>
        <v>46486</v>
      </c>
      <c r="BN105" s="15"/>
      <c r="BO105" s="34">
        <f t="shared" ref="BO105:BO106" si="274">+BM105-BK105</f>
        <v>111</v>
      </c>
      <c r="BP105" s="3"/>
      <c r="BQ105" s="31">
        <f t="shared" ref="BQ105:BQ106" si="275">+BR105-BS105</f>
        <v>46375</v>
      </c>
      <c r="BR105" s="31">
        <f t="shared" ref="BR105:BR106" si="276">+BX105</f>
        <v>46382</v>
      </c>
      <c r="BS105" s="37">
        <v>7</v>
      </c>
      <c r="BT105" s="15">
        <f t="shared" ref="BT105:BT106" si="277">+IF(BN105=0,BM105,BN105)+BS105</f>
        <v>46493</v>
      </c>
      <c r="BU105" s="15"/>
      <c r="BV105" s="7">
        <f t="shared" ref="BV105:BV106" si="278">+BT105-BR105</f>
        <v>111</v>
      </c>
      <c r="BW105" s="11" t="s">
        <v>2553</v>
      </c>
      <c r="BX105" s="130">
        <v>46382</v>
      </c>
      <c r="BY105" s="7">
        <f t="shared" ref="BY105:BY106" si="279">+BT105-BX105</f>
        <v>111</v>
      </c>
      <c r="BZ105" s="2"/>
    </row>
    <row r="106" spans="1:79" x14ac:dyDescent="0.25">
      <c r="A106" s="40" t="s">
        <v>1679</v>
      </c>
      <c r="B106" s="131" t="s">
        <v>1860</v>
      </c>
      <c r="C106" s="42" t="s">
        <v>1861</v>
      </c>
      <c r="D106" s="7"/>
      <c r="E106" s="30">
        <f t="shared" si="248"/>
        <v>45892</v>
      </c>
      <c r="F106" s="6">
        <v>46119</v>
      </c>
      <c r="G106" s="6"/>
      <c r="H106" s="34">
        <f t="shared" si="249"/>
        <v>227</v>
      </c>
      <c r="I106" s="3"/>
      <c r="J106" s="30">
        <f t="shared" si="250"/>
        <v>45893</v>
      </c>
      <c r="K106" s="30">
        <f t="shared" si="251"/>
        <v>45900</v>
      </c>
      <c r="L106" s="37">
        <v>7</v>
      </c>
      <c r="M106" s="6">
        <f t="shared" si="252"/>
        <v>46126</v>
      </c>
      <c r="N106" s="6"/>
      <c r="O106" s="29">
        <f t="shared" si="253"/>
        <v>226</v>
      </c>
      <c r="P106" s="7"/>
      <c r="Q106" s="3"/>
      <c r="R106" s="30">
        <f t="shared" si="254"/>
        <v>45901</v>
      </c>
      <c r="S106" s="30">
        <f t="shared" si="255"/>
        <v>45931</v>
      </c>
      <c r="T106" s="37">
        <v>30</v>
      </c>
      <c r="U106" s="6">
        <f t="shared" si="256"/>
        <v>46156</v>
      </c>
      <c r="V106" s="6"/>
      <c r="W106" s="29">
        <f t="shared" si="257"/>
        <v>225</v>
      </c>
      <c r="X106" s="3"/>
      <c r="Y106" s="31"/>
      <c r="Z106" s="7"/>
      <c r="AA106" s="6"/>
      <c r="AB106" s="25"/>
      <c r="AC106" s="31">
        <f t="shared" si="258"/>
        <v>45932</v>
      </c>
      <c r="AD106" s="31">
        <f t="shared" si="259"/>
        <v>45992</v>
      </c>
      <c r="AE106" s="37">
        <v>60</v>
      </c>
      <c r="AF106" s="15">
        <f t="shared" si="260"/>
        <v>46216</v>
      </c>
      <c r="AG106" s="15"/>
      <c r="AH106" s="34">
        <f t="shared" si="261"/>
        <v>224</v>
      </c>
      <c r="AI106" s="3"/>
      <c r="AJ106" s="31">
        <f t="shared" si="262"/>
        <v>45993</v>
      </c>
      <c r="AK106" s="31">
        <f t="shared" si="246"/>
        <v>46013</v>
      </c>
      <c r="AL106" s="37">
        <v>20</v>
      </c>
      <c r="AM106" s="15">
        <f t="shared" si="247"/>
        <v>46236</v>
      </c>
      <c r="AN106" s="15"/>
      <c r="AO106" s="34">
        <f t="shared" si="263"/>
        <v>223</v>
      </c>
      <c r="AP106" s="7"/>
      <c r="AQ106" s="7"/>
      <c r="AR106" s="7"/>
      <c r="AS106" s="7"/>
      <c r="AT106" s="7"/>
      <c r="AU106" s="3"/>
      <c r="AV106" s="31">
        <f t="shared" si="264"/>
        <v>46014</v>
      </c>
      <c r="AW106" s="31">
        <f t="shared" si="245"/>
        <v>46374</v>
      </c>
      <c r="AX106" s="124">
        <v>360</v>
      </c>
      <c r="AY106" s="15">
        <f t="shared" si="265"/>
        <v>46596</v>
      </c>
      <c r="AZ106" s="15"/>
      <c r="BA106" s="7">
        <f t="shared" si="266"/>
        <v>222</v>
      </c>
      <c r="BB106" s="3"/>
      <c r="BC106" s="31">
        <f t="shared" si="267"/>
        <v>46375</v>
      </c>
      <c r="BD106" s="31">
        <f t="shared" si="268"/>
        <v>46375</v>
      </c>
      <c r="BE106" s="32">
        <v>0</v>
      </c>
      <c r="BF106" s="15">
        <f t="shared" si="269"/>
        <v>46596</v>
      </c>
      <c r="BG106" s="15"/>
      <c r="BH106" s="34">
        <f t="shared" si="270"/>
        <v>221</v>
      </c>
      <c r="BI106" s="3"/>
      <c r="BJ106" s="31">
        <f t="shared" si="271"/>
        <v>46375</v>
      </c>
      <c r="BK106" s="31">
        <f t="shared" si="272"/>
        <v>46375</v>
      </c>
      <c r="BL106" s="32">
        <v>0</v>
      </c>
      <c r="BM106" s="15">
        <f t="shared" si="273"/>
        <v>46596</v>
      </c>
      <c r="BN106" s="15"/>
      <c r="BO106" s="34">
        <f t="shared" si="274"/>
        <v>221</v>
      </c>
      <c r="BP106" s="3"/>
      <c r="BQ106" s="31">
        <f t="shared" si="275"/>
        <v>46375</v>
      </c>
      <c r="BR106" s="31">
        <f t="shared" si="276"/>
        <v>46382</v>
      </c>
      <c r="BS106" s="37">
        <v>7</v>
      </c>
      <c r="BT106" s="15">
        <f t="shared" si="277"/>
        <v>46603</v>
      </c>
      <c r="BU106" s="15"/>
      <c r="BV106" s="7">
        <f t="shared" si="278"/>
        <v>221</v>
      </c>
      <c r="BW106" s="11" t="s">
        <v>2553</v>
      </c>
      <c r="BX106" s="130">
        <v>46382</v>
      </c>
      <c r="BY106" s="7">
        <f t="shared" si="279"/>
        <v>221</v>
      </c>
      <c r="BZ106" s="2"/>
    </row>
    <row r="107" spans="1:79" x14ac:dyDescent="0.25">
      <c r="A107" s="40" t="s">
        <v>1679</v>
      </c>
      <c r="B107" s="131" t="s">
        <v>1862</v>
      </c>
      <c r="C107" s="42" t="s">
        <v>1863</v>
      </c>
      <c r="D107" s="7"/>
      <c r="E107" s="30">
        <f t="shared" ref="E107:E123" si="280">+J107-1</f>
        <v>45892</v>
      </c>
      <c r="F107" s="6">
        <v>46155</v>
      </c>
      <c r="G107" s="6"/>
      <c r="H107" s="34">
        <f t="shared" ref="H107:H123" si="281">+F107-E107</f>
        <v>263</v>
      </c>
      <c r="I107" s="3"/>
      <c r="J107" s="30">
        <f t="shared" ref="J107:J123" si="282">+K107-L107</f>
        <v>45893</v>
      </c>
      <c r="K107" s="30">
        <f t="shared" ref="K107:K123" si="283">+R107-1</f>
        <v>45900</v>
      </c>
      <c r="L107" s="37">
        <v>7</v>
      </c>
      <c r="M107" s="6">
        <f t="shared" ref="M107:M123" si="284">+F107+L107</f>
        <v>46162</v>
      </c>
      <c r="N107" s="6"/>
      <c r="O107" s="29">
        <f t="shared" ref="O107:O123" si="285">+M107-K107</f>
        <v>262</v>
      </c>
      <c r="P107" s="7"/>
      <c r="Q107" s="3"/>
      <c r="R107" s="30">
        <f t="shared" ref="R107:R123" si="286">+S107-T107</f>
        <v>45901</v>
      </c>
      <c r="S107" s="30">
        <f t="shared" ref="S107:S123" si="287">+AC107-1</f>
        <v>45931</v>
      </c>
      <c r="T107" s="37">
        <v>30</v>
      </c>
      <c r="U107" s="6">
        <f t="shared" ref="U107:U123" si="288">+M107+T107</f>
        <v>46192</v>
      </c>
      <c r="V107" s="6"/>
      <c r="W107" s="29">
        <f t="shared" ref="W107:W123" si="289">+U107-S107</f>
        <v>261</v>
      </c>
      <c r="X107" s="3"/>
      <c r="Y107" s="31"/>
      <c r="Z107" s="7"/>
      <c r="AA107" s="6"/>
      <c r="AB107" s="25"/>
      <c r="AC107" s="31">
        <f t="shared" ref="AC107:AC123" si="290">+AD107-AE107</f>
        <v>45932</v>
      </c>
      <c r="AD107" s="31">
        <f t="shared" ref="AD107:AD123" si="291">+AJ107-1</f>
        <v>45992</v>
      </c>
      <c r="AE107" s="37">
        <v>60</v>
      </c>
      <c r="AF107" s="15">
        <f t="shared" ref="AF107:AF123" si="292">+IF(V107=0,U107,V107)+AE107</f>
        <v>46252</v>
      </c>
      <c r="AG107" s="15"/>
      <c r="AH107" s="34">
        <f t="shared" ref="AH107:AH123" si="293">+AF107-AD107</f>
        <v>260</v>
      </c>
      <c r="AI107" s="3"/>
      <c r="AJ107" s="31">
        <f t="shared" ref="AJ107:AJ123" si="294">+AK107-AL107</f>
        <v>45993</v>
      </c>
      <c r="AK107" s="31">
        <f t="shared" ref="AK107:AK123" si="295">+AV107-1</f>
        <v>46013</v>
      </c>
      <c r="AL107" s="37">
        <v>20</v>
      </c>
      <c r="AM107" s="15">
        <f t="shared" ref="AM107:AM123" si="296">+IF(AG107=0,AF107,AG107)+AL107</f>
        <v>46272</v>
      </c>
      <c r="AN107" s="15"/>
      <c r="AO107" s="34">
        <f t="shared" ref="AO107:AO123" si="297">+AM107-AK107</f>
        <v>259</v>
      </c>
      <c r="AP107" s="7"/>
      <c r="AQ107" s="7"/>
      <c r="AR107" s="7"/>
      <c r="AS107" s="7"/>
      <c r="AT107" s="7"/>
      <c r="AU107" s="3"/>
      <c r="AV107" s="31">
        <f t="shared" ref="AV107:AV123" si="298">+AW107-AX107</f>
        <v>46014</v>
      </c>
      <c r="AW107" s="31">
        <f t="shared" si="245"/>
        <v>46374</v>
      </c>
      <c r="AX107" s="124">
        <v>360</v>
      </c>
      <c r="AY107" s="15">
        <f t="shared" ref="AY107:AY123" si="299">+IF(AN107=0,AM107,AN107)+AX107</f>
        <v>46632</v>
      </c>
      <c r="AZ107" s="15"/>
      <c r="BA107" s="7">
        <f t="shared" ref="BA107:BA123" si="300">+AY107-AW107</f>
        <v>258</v>
      </c>
      <c r="BB107" s="3"/>
      <c r="BC107" s="31">
        <f t="shared" ref="BC107:BC123" si="301">+BD107-BE107</f>
        <v>46375</v>
      </c>
      <c r="BD107" s="31">
        <f t="shared" ref="BD107:BD123" si="302">+BJ107</f>
        <v>46375</v>
      </c>
      <c r="BE107" s="32">
        <v>0</v>
      </c>
      <c r="BF107" s="15">
        <f t="shared" ref="BF107:BF123" si="303">+IF(AZ107=0,AY107,AZ107)+BE107</f>
        <v>46632</v>
      </c>
      <c r="BG107" s="15"/>
      <c r="BH107" s="34">
        <f t="shared" ref="BH107:BH123" si="304">+BF107-BD107</f>
        <v>257</v>
      </c>
      <c r="BI107" s="3"/>
      <c r="BJ107" s="31">
        <f t="shared" ref="BJ107:BJ123" si="305">+BK107-BL107</f>
        <v>46375</v>
      </c>
      <c r="BK107" s="31">
        <f t="shared" ref="BK107:BK123" si="306">+BQ107</f>
        <v>46375</v>
      </c>
      <c r="BL107" s="32">
        <v>0</v>
      </c>
      <c r="BM107" s="15">
        <f t="shared" ref="BM107:BM123" si="307">+IF(BG107=0,BF107,BG107)+BL107</f>
        <v>46632</v>
      </c>
      <c r="BN107" s="15"/>
      <c r="BO107" s="34">
        <f t="shared" ref="BO107:BO123" si="308">+BM107-BK107</f>
        <v>257</v>
      </c>
      <c r="BP107" s="3"/>
      <c r="BQ107" s="31">
        <f t="shared" ref="BQ107:BQ123" si="309">+BR107-BS107</f>
        <v>46375</v>
      </c>
      <c r="BR107" s="31">
        <f t="shared" ref="BR107:BR123" si="310">+BX107</f>
        <v>46382</v>
      </c>
      <c r="BS107" s="37">
        <v>7</v>
      </c>
      <c r="BT107" s="15">
        <f t="shared" ref="BT107:BT123" si="311">+IF(BN107=0,BM107,BN107)+BS107</f>
        <v>46639</v>
      </c>
      <c r="BU107" s="15"/>
      <c r="BV107" s="7">
        <f t="shared" ref="BV107:BV123" si="312">+BT107-BR107</f>
        <v>257</v>
      </c>
      <c r="BW107" s="11" t="s">
        <v>2553</v>
      </c>
      <c r="BX107" s="130">
        <v>46382</v>
      </c>
      <c r="BY107" s="7">
        <f t="shared" ref="BY107:BY123" si="313">+BT107-BX107</f>
        <v>257</v>
      </c>
      <c r="BZ107" s="2"/>
    </row>
    <row r="108" spans="1:79" s="4" customFormat="1" x14ac:dyDescent="0.25">
      <c r="A108" s="40" t="s">
        <v>1679</v>
      </c>
      <c r="B108" s="41" t="s">
        <v>1864</v>
      </c>
      <c r="C108" s="42" t="s">
        <v>1865</v>
      </c>
      <c r="D108" s="7"/>
      <c r="E108" s="30">
        <f t="shared" si="280"/>
        <v>46042</v>
      </c>
      <c r="F108" s="6">
        <v>46119</v>
      </c>
      <c r="G108" s="6"/>
      <c r="H108" s="34">
        <f t="shared" si="281"/>
        <v>77</v>
      </c>
      <c r="I108" s="3"/>
      <c r="J108" s="30">
        <f t="shared" si="282"/>
        <v>46043</v>
      </c>
      <c r="K108" s="30">
        <f t="shared" si="283"/>
        <v>46050</v>
      </c>
      <c r="L108" s="37">
        <v>7</v>
      </c>
      <c r="M108" s="6">
        <f t="shared" si="284"/>
        <v>46126</v>
      </c>
      <c r="N108" s="6"/>
      <c r="O108" s="29">
        <f t="shared" si="285"/>
        <v>76</v>
      </c>
      <c r="P108" s="7"/>
      <c r="Q108" s="3"/>
      <c r="R108" s="30">
        <f t="shared" si="286"/>
        <v>46051</v>
      </c>
      <c r="S108" s="30">
        <f t="shared" si="287"/>
        <v>46081</v>
      </c>
      <c r="T108" s="37">
        <v>30</v>
      </c>
      <c r="U108" s="6">
        <f t="shared" si="288"/>
        <v>46156</v>
      </c>
      <c r="V108" s="6"/>
      <c r="W108" s="29">
        <f t="shared" si="289"/>
        <v>75</v>
      </c>
      <c r="X108" s="3"/>
      <c r="Y108" s="31"/>
      <c r="Z108" s="7"/>
      <c r="AA108" s="6"/>
      <c r="AB108" s="25"/>
      <c r="AC108" s="31">
        <f t="shared" si="290"/>
        <v>46082</v>
      </c>
      <c r="AD108" s="31">
        <f t="shared" si="291"/>
        <v>46142</v>
      </c>
      <c r="AE108" s="37">
        <v>60</v>
      </c>
      <c r="AF108" s="15">
        <f t="shared" si="292"/>
        <v>46216</v>
      </c>
      <c r="AG108" s="15"/>
      <c r="AH108" s="34">
        <f t="shared" si="293"/>
        <v>74</v>
      </c>
      <c r="AI108" s="3"/>
      <c r="AJ108" s="31">
        <f t="shared" si="294"/>
        <v>46143</v>
      </c>
      <c r="AK108" s="31">
        <f t="shared" si="295"/>
        <v>46163</v>
      </c>
      <c r="AL108" s="37">
        <v>20</v>
      </c>
      <c r="AM108" s="15">
        <f t="shared" si="296"/>
        <v>46236</v>
      </c>
      <c r="AN108" s="15"/>
      <c r="AO108" s="34">
        <f t="shared" si="297"/>
        <v>73</v>
      </c>
      <c r="AP108" s="7"/>
      <c r="AQ108" s="7"/>
      <c r="AR108" s="7"/>
      <c r="AS108" s="7"/>
      <c r="AT108" s="7"/>
      <c r="AU108" s="3"/>
      <c r="AV108" s="31">
        <f t="shared" si="298"/>
        <v>46164</v>
      </c>
      <c r="AW108" s="31">
        <f t="shared" si="245"/>
        <v>46374</v>
      </c>
      <c r="AX108" s="124">
        <v>210</v>
      </c>
      <c r="AY108" s="15">
        <f t="shared" si="299"/>
        <v>46446</v>
      </c>
      <c r="AZ108" s="15"/>
      <c r="BA108" s="7">
        <f t="shared" si="300"/>
        <v>72</v>
      </c>
      <c r="BB108" s="3"/>
      <c r="BC108" s="31">
        <f t="shared" si="301"/>
        <v>46375</v>
      </c>
      <c r="BD108" s="31">
        <f t="shared" si="302"/>
        <v>46375</v>
      </c>
      <c r="BE108" s="32">
        <v>0</v>
      </c>
      <c r="BF108" s="15">
        <f t="shared" si="303"/>
        <v>46446</v>
      </c>
      <c r="BG108" s="15"/>
      <c r="BH108" s="34">
        <f t="shared" si="304"/>
        <v>71</v>
      </c>
      <c r="BI108" s="3"/>
      <c r="BJ108" s="31">
        <f t="shared" si="305"/>
        <v>46375</v>
      </c>
      <c r="BK108" s="31">
        <f t="shared" si="306"/>
        <v>46375</v>
      </c>
      <c r="BL108" s="32">
        <v>0</v>
      </c>
      <c r="BM108" s="15">
        <f t="shared" si="307"/>
        <v>46446</v>
      </c>
      <c r="BN108" s="15"/>
      <c r="BO108" s="34">
        <f t="shared" si="308"/>
        <v>71</v>
      </c>
      <c r="BP108" s="3"/>
      <c r="BQ108" s="31">
        <f t="shared" si="309"/>
        <v>46375</v>
      </c>
      <c r="BR108" s="31">
        <f t="shared" si="310"/>
        <v>46382</v>
      </c>
      <c r="BS108" s="37">
        <v>7</v>
      </c>
      <c r="BT108" s="15">
        <f t="shared" si="311"/>
        <v>46453</v>
      </c>
      <c r="BU108" s="15"/>
      <c r="BV108" s="7">
        <f t="shared" si="312"/>
        <v>71</v>
      </c>
      <c r="BW108" s="11" t="s">
        <v>2553</v>
      </c>
      <c r="BX108" s="130">
        <v>46382</v>
      </c>
      <c r="BY108" s="7">
        <f t="shared" si="313"/>
        <v>71</v>
      </c>
      <c r="BZ108"/>
    </row>
    <row r="109" spans="1:79" s="4" customFormat="1" ht="15" customHeight="1" x14ac:dyDescent="0.25">
      <c r="A109" s="40" t="s">
        <v>1679</v>
      </c>
      <c r="B109" s="131" t="s">
        <v>1866</v>
      </c>
      <c r="C109" s="42" t="s">
        <v>1867</v>
      </c>
      <c r="D109" s="7"/>
      <c r="E109" s="30">
        <f t="shared" si="280"/>
        <v>45892</v>
      </c>
      <c r="F109" s="6">
        <v>46042</v>
      </c>
      <c r="G109" s="6"/>
      <c r="H109" s="34">
        <f t="shared" si="281"/>
        <v>150</v>
      </c>
      <c r="I109" s="3"/>
      <c r="J109" s="30">
        <f t="shared" si="282"/>
        <v>45893</v>
      </c>
      <c r="K109" s="30">
        <f t="shared" si="283"/>
        <v>45900</v>
      </c>
      <c r="L109" s="37">
        <v>7</v>
      </c>
      <c r="M109" s="6">
        <f t="shared" si="284"/>
        <v>46049</v>
      </c>
      <c r="N109" s="6"/>
      <c r="O109" s="29">
        <f t="shared" si="285"/>
        <v>149</v>
      </c>
      <c r="P109" s="7"/>
      <c r="Q109" s="3"/>
      <c r="R109" s="30">
        <f t="shared" si="286"/>
        <v>45901</v>
      </c>
      <c r="S109" s="30">
        <f t="shared" si="287"/>
        <v>45931</v>
      </c>
      <c r="T109" s="37">
        <v>30</v>
      </c>
      <c r="U109" s="6">
        <f t="shared" si="288"/>
        <v>46079</v>
      </c>
      <c r="V109" s="6"/>
      <c r="W109" s="29">
        <f t="shared" si="289"/>
        <v>148</v>
      </c>
      <c r="X109" s="3"/>
      <c r="Y109" s="31"/>
      <c r="Z109" s="7"/>
      <c r="AA109" s="6"/>
      <c r="AB109" s="25"/>
      <c r="AC109" s="31">
        <f t="shared" si="290"/>
        <v>45932</v>
      </c>
      <c r="AD109" s="31">
        <f t="shared" si="291"/>
        <v>45992</v>
      </c>
      <c r="AE109" s="37">
        <v>60</v>
      </c>
      <c r="AF109" s="15">
        <f t="shared" si="292"/>
        <v>46139</v>
      </c>
      <c r="AG109" s="15"/>
      <c r="AH109" s="34">
        <f t="shared" si="293"/>
        <v>147</v>
      </c>
      <c r="AI109" s="3"/>
      <c r="AJ109" s="31">
        <f t="shared" si="294"/>
        <v>45993</v>
      </c>
      <c r="AK109" s="31">
        <f t="shared" si="295"/>
        <v>46013</v>
      </c>
      <c r="AL109" s="37">
        <v>20</v>
      </c>
      <c r="AM109" s="15">
        <f t="shared" si="296"/>
        <v>46159</v>
      </c>
      <c r="AN109" s="15"/>
      <c r="AO109" s="34">
        <f t="shared" si="297"/>
        <v>146</v>
      </c>
      <c r="AP109" s="7"/>
      <c r="AQ109" s="7"/>
      <c r="AR109" s="7"/>
      <c r="AS109" s="7"/>
      <c r="AT109" s="7"/>
      <c r="AU109" s="3"/>
      <c r="AV109" s="31">
        <f t="shared" si="298"/>
        <v>46014</v>
      </c>
      <c r="AW109" s="31">
        <f t="shared" si="245"/>
        <v>46374</v>
      </c>
      <c r="AX109" s="124">
        <v>360</v>
      </c>
      <c r="AY109" s="15">
        <f t="shared" si="299"/>
        <v>46519</v>
      </c>
      <c r="AZ109" s="15"/>
      <c r="BA109" s="7">
        <f t="shared" si="300"/>
        <v>145</v>
      </c>
      <c r="BB109" s="3"/>
      <c r="BC109" s="31">
        <f t="shared" si="301"/>
        <v>46375</v>
      </c>
      <c r="BD109" s="31">
        <f t="shared" si="302"/>
        <v>46375</v>
      </c>
      <c r="BE109" s="32">
        <v>0</v>
      </c>
      <c r="BF109" s="15">
        <f t="shared" si="303"/>
        <v>46519</v>
      </c>
      <c r="BG109" s="15"/>
      <c r="BH109" s="34">
        <f t="shared" si="304"/>
        <v>144</v>
      </c>
      <c r="BI109" s="3"/>
      <c r="BJ109" s="31">
        <f t="shared" si="305"/>
        <v>46375</v>
      </c>
      <c r="BK109" s="31">
        <f t="shared" si="306"/>
        <v>46375</v>
      </c>
      <c r="BL109" s="32">
        <v>0</v>
      </c>
      <c r="BM109" s="15">
        <f t="shared" si="307"/>
        <v>46519</v>
      </c>
      <c r="BN109" s="15"/>
      <c r="BO109" s="34">
        <f t="shared" si="308"/>
        <v>144</v>
      </c>
      <c r="BP109" s="3"/>
      <c r="BQ109" s="31">
        <f t="shared" si="309"/>
        <v>46375</v>
      </c>
      <c r="BR109" s="31">
        <f t="shared" si="310"/>
        <v>46382</v>
      </c>
      <c r="BS109" s="37">
        <v>7</v>
      </c>
      <c r="BT109" s="15">
        <f t="shared" si="311"/>
        <v>46526</v>
      </c>
      <c r="BU109" s="15"/>
      <c r="BV109" s="7">
        <f t="shared" si="312"/>
        <v>144</v>
      </c>
      <c r="BW109" s="11" t="s">
        <v>2553</v>
      </c>
      <c r="BX109" s="130">
        <v>46382</v>
      </c>
      <c r="BY109" s="7">
        <f t="shared" si="313"/>
        <v>144</v>
      </c>
      <c r="BZ109"/>
    </row>
    <row r="110" spans="1:79" s="4" customFormat="1" x14ac:dyDescent="0.25">
      <c r="A110" s="40" t="s">
        <v>1679</v>
      </c>
      <c r="B110" s="41" t="s">
        <v>1868</v>
      </c>
      <c r="C110" s="42" t="s">
        <v>1869</v>
      </c>
      <c r="D110" s="7"/>
      <c r="E110" s="30">
        <f t="shared" si="280"/>
        <v>46064</v>
      </c>
      <c r="F110" s="6">
        <v>46191</v>
      </c>
      <c r="G110" s="6"/>
      <c r="H110" s="34">
        <f t="shared" si="281"/>
        <v>127</v>
      </c>
      <c r="I110" s="3"/>
      <c r="J110" s="30">
        <f t="shared" si="282"/>
        <v>46065</v>
      </c>
      <c r="K110" s="30">
        <f t="shared" si="283"/>
        <v>46072</v>
      </c>
      <c r="L110" s="37">
        <v>7</v>
      </c>
      <c r="M110" s="6">
        <f t="shared" si="284"/>
        <v>46198</v>
      </c>
      <c r="N110" s="6"/>
      <c r="O110" s="29">
        <f t="shared" si="285"/>
        <v>126</v>
      </c>
      <c r="P110" s="7"/>
      <c r="Q110" s="3"/>
      <c r="R110" s="30">
        <f t="shared" si="286"/>
        <v>46073</v>
      </c>
      <c r="S110" s="30">
        <f t="shared" si="287"/>
        <v>46103</v>
      </c>
      <c r="T110" s="37">
        <v>30</v>
      </c>
      <c r="U110" s="6">
        <f t="shared" si="288"/>
        <v>46228</v>
      </c>
      <c r="V110" s="6"/>
      <c r="W110" s="29">
        <f t="shared" si="289"/>
        <v>125</v>
      </c>
      <c r="X110" s="3"/>
      <c r="Y110" s="31"/>
      <c r="Z110" s="7"/>
      <c r="AA110" s="6"/>
      <c r="AB110" s="25"/>
      <c r="AC110" s="31">
        <f t="shared" si="290"/>
        <v>46104</v>
      </c>
      <c r="AD110" s="31">
        <f t="shared" si="291"/>
        <v>46164</v>
      </c>
      <c r="AE110" s="37">
        <v>60</v>
      </c>
      <c r="AF110" s="15">
        <f t="shared" si="292"/>
        <v>46288</v>
      </c>
      <c r="AG110" s="15"/>
      <c r="AH110" s="34">
        <f t="shared" si="293"/>
        <v>124</v>
      </c>
      <c r="AI110" s="3"/>
      <c r="AJ110" s="31">
        <f t="shared" si="294"/>
        <v>46165</v>
      </c>
      <c r="AK110" s="31">
        <f t="shared" si="295"/>
        <v>46185</v>
      </c>
      <c r="AL110" s="37">
        <v>20</v>
      </c>
      <c r="AM110" s="15">
        <f t="shared" si="296"/>
        <v>46308</v>
      </c>
      <c r="AN110" s="15"/>
      <c r="AO110" s="34">
        <f t="shared" si="297"/>
        <v>123</v>
      </c>
      <c r="AP110" s="7"/>
      <c r="AQ110" s="7"/>
      <c r="AR110" s="7"/>
      <c r="AS110" s="7"/>
      <c r="AT110" s="7"/>
      <c r="AU110" s="3"/>
      <c r="AV110" s="31">
        <f t="shared" si="298"/>
        <v>46186</v>
      </c>
      <c r="AW110" s="31">
        <f t="shared" si="245"/>
        <v>46436</v>
      </c>
      <c r="AX110" s="124">
        <v>250</v>
      </c>
      <c r="AY110" s="15">
        <f t="shared" si="299"/>
        <v>46558</v>
      </c>
      <c r="AZ110" s="15"/>
      <c r="BA110" s="7">
        <f t="shared" si="300"/>
        <v>122</v>
      </c>
      <c r="BB110" s="3"/>
      <c r="BC110" s="31">
        <f t="shared" si="301"/>
        <v>46437</v>
      </c>
      <c r="BD110" s="31">
        <f t="shared" si="302"/>
        <v>46437</v>
      </c>
      <c r="BE110" s="32">
        <v>0</v>
      </c>
      <c r="BF110" s="15">
        <f t="shared" si="303"/>
        <v>46558</v>
      </c>
      <c r="BG110" s="15"/>
      <c r="BH110" s="34">
        <f t="shared" si="304"/>
        <v>121</v>
      </c>
      <c r="BI110" s="3"/>
      <c r="BJ110" s="31">
        <f t="shared" si="305"/>
        <v>46437</v>
      </c>
      <c r="BK110" s="31">
        <f t="shared" si="306"/>
        <v>46437</v>
      </c>
      <c r="BL110" s="32">
        <v>0</v>
      </c>
      <c r="BM110" s="15">
        <f t="shared" si="307"/>
        <v>46558</v>
      </c>
      <c r="BN110" s="15"/>
      <c r="BO110" s="34">
        <f t="shared" si="308"/>
        <v>121</v>
      </c>
      <c r="BP110" s="3"/>
      <c r="BQ110" s="31">
        <f t="shared" si="309"/>
        <v>46437</v>
      </c>
      <c r="BR110" s="31">
        <f t="shared" si="310"/>
        <v>46444</v>
      </c>
      <c r="BS110" s="37">
        <v>7</v>
      </c>
      <c r="BT110" s="15">
        <f t="shared" si="311"/>
        <v>46565</v>
      </c>
      <c r="BU110" s="15"/>
      <c r="BV110" s="7">
        <f t="shared" si="312"/>
        <v>121</v>
      </c>
      <c r="BW110" s="11" t="s">
        <v>2545</v>
      </c>
      <c r="BX110" s="39">
        <v>46444</v>
      </c>
      <c r="BY110" s="7">
        <f t="shared" si="313"/>
        <v>121</v>
      </c>
      <c r="BZ110"/>
    </row>
    <row r="111" spans="1:79" s="4" customFormat="1" x14ac:dyDescent="0.25">
      <c r="A111" s="40" t="s">
        <v>1679</v>
      </c>
      <c r="B111" s="41" t="s">
        <v>1870</v>
      </c>
      <c r="C111" s="42" t="s">
        <v>1871</v>
      </c>
      <c r="D111" s="7"/>
      <c r="E111" s="30">
        <f t="shared" si="280"/>
        <v>46006</v>
      </c>
      <c r="F111" s="6">
        <v>46072</v>
      </c>
      <c r="G111" s="6"/>
      <c r="H111" s="34">
        <f t="shared" si="281"/>
        <v>66</v>
      </c>
      <c r="I111" s="3"/>
      <c r="J111" s="30">
        <f t="shared" si="282"/>
        <v>46007</v>
      </c>
      <c r="K111" s="30">
        <f t="shared" si="283"/>
        <v>46014</v>
      </c>
      <c r="L111" s="37">
        <v>7</v>
      </c>
      <c r="M111" s="6">
        <f t="shared" si="284"/>
        <v>46079</v>
      </c>
      <c r="N111" s="6"/>
      <c r="O111" s="29">
        <f t="shared" si="285"/>
        <v>65</v>
      </c>
      <c r="P111" s="7"/>
      <c r="Q111" s="3"/>
      <c r="R111" s="30">
        <f t="shared" si="286"/>
        <v>46015</v>
      </c>
      <c r="S111" s="30">
        <f t="shared" si="287"/>
        <v>46045</v>
      </c>
      <c r="T111" s="37">
        <v>30</v>
      </c>
      <c r="U111" s="6">
        <f t="shared" si="288"/>
        <v>46109</v>
      </c>
      <c r="V111" s="6"/>
      <c r="W111" s="29">
        <f t="shared" si="289"/>
        <v>64</v>
      </c>
      <c r="X111" s="3"/>
      <c r="Y111" s="31"/>
      <c r="Z111" s="7"/>
      <c r="AA111" s="6"/>
      <c r="AB111" s="25"/>
      <c r="AC111" s="31">
        <f t="shared" si="290"/>
        <v>46046</v>
      </c>
      <c r="AD111" s="31">
        <f t="shared" si="291"/>
        <v>46106</v>
      </c>
      <c r="AE111" s="37">
        <v>60</v>
      </c>
      <c r="AF111" s="15">
        <f t="shared" si="292"/>
        <v>46169</v>
      </c>
      <c r="AG111" s="15"/>
      <c r="AH111" s="34">
        <f t="shared" si="293"/>
        <v>63</v>
      </c>
      <c r="AI111" s="3"/>
      <c r="AJ111" s="31">
        <f t="shared" si="294"/>
        <v>46107</v>
      </c>
      <c r="AK111" s="31">
        <f t="shared" si="295"/>
        <v>46127</v>
      </c>
      <c r="AL111" s="37">
        <v>20</v>
      </c>
      <c r="AM111" s="15">
        <f t="shared" si="296"/>
        <v>46189</v>
      </c>
      <c r="AN111" s="15"/>
      <c r="AO111" s="34">
        <f t="shared" si="297"/>
        <v>62</v>
      </c>
      <c r="AP111" s="7"/>
      <c r="AQ111" s="7"/>
      <c r="AR111" s="7"/>
      <c r="AS111" s="7"/>
      <c r="AT111" s="7"/>
      <c r="AU111" s="3"/>
      <c r="AV111" s="31">
        <f t="shared" si="298"/>
        <v>46128</v>
      </c>
      <c r="AW111" s="31">
        <f t="shared" si="245"/>
        <v>46308</v>
      </c>
      <c r="AX111" s="124">
        <v>180</v>
      </c>
      <c r="AY111" s="15">
        <f t="shared" si="299"/>
        <v>46369</v>
      </c>
      <c r="AZ111" s="15"/>
      <c r="BA111" s="7">
        <f t="shared" si="300"/>
        <v>61</v>
      </c>
      <c r="BB111" s="3"/>
      <c r="BC111" s="31">
        <f t="shared" si="301"/>
        <v>46309</v>
      </c>
      <c r="BD111" s="31">
        <f t="shared" si="302"/>
        <v>46309</v>
      </c>
      <c r="BE111" s="32">
        <v>0</v>
      </c>
      <c r="BF111" s="15">
        <f t="shared" si="303"/>
        <v>46369</v>
      </c>
      <c r="BG111" s="15"/>
      <c r="BH111" s="34">
        <f t="shared" si="304"/>
        <v>60</v>
      </c>
      <c r="BI111" s="3"/>
      <c r="BJ111" s="31">
        <f t="shared" si="305"/>
        <v>46309</v>
      </c>
      <c r="BK111" s="31">
        <f t="shared" si="306"/>
        <v>46309</v>
      </c>
      <c r="BL111" s="32">
        <v>0</v>
      </c>
      <c r="BM111" s="15">
        <f t="shared" si="307"/>
        <v>46369</v>
      </c>
      <c r="BN111" s="15"/>
      <c r="BO111" s="34">
        <f t="shared" si="308"/>
        <v>60</v>
      </c>
      <c r="BP111" s="3"/>
      <c r="BQ111" s="31">
        <f t="shared" si="309"/>
        <v>46309</v>
      </c>
      <c r="BR111" s="31">
        <f t="shared" si="310"/>
        <v>46316</v>
      </c>
      <c r="BS111" s="37">
        <v>7</v>
      </c>
      <c r="BT111" s="15">
        <f t="shared" si="311"/>
        <v>46376</v>
      </c>
      <c r="BU111" s="15"/>
      <c r="BV111" s="7">
        <f t="shared" si="312"/>
        <v>60</v>
      </c>
      <c r="BW111" s="11" t="s">
        <v>2554</v>
      </c>
      <c r="BX111" s="130">
        <v>46316</v>
      </c>
      <c r="BY111" s="7">
        <f t="shared" si="313"/>
        <v>60</v>
      </c>
      <c r="BZ111"/>
    </row>
    <row r="112" spans="1:79" s="4" customFormat="1" x14ac:dyDescent="0.25">
      <c r="A112" s="40" t="s">
        <v>1679</v>
      </c>
      <c r="B112" s="134" t="s">
        <v>1872</v>
      </c>
      <c r="C112" s="42" t="s">
        <v>1873</v>
      </c>
      <c r="D112" s="7"/>
      <c r="E112" s="30">
        <f t="shared" si="280"/>
        <v>45996</v>
      </c>
      <c r="F112" s="6">
        <v>46072</v>
      </c>
      <c r="G112" s="6"/>
      <c r="H112" s="34">
        <f t="shared" si="281"/>
        <v>76</v>
      </c>
      <c r="I112" s="3"/>
      <c r="J112" s="30">
        <f t="shared" si="282"/>
        <v>45997</v>
      </c>
      <c r="K112" s="30">
        <f t="shared" si="283"/>
        <v>46004</v>
      </c>
      <c r="L112" s="37">
        <v>7</v>
      </c>
      <c r="M112" s="6">
        <f t="shared" si="284"/>
        <v>46079</v>
      </c>
      <c r="N112" s="6"/>
      <c r="O112" s="29">
        <f t="shared" si="285"/>
        <v>75</v>
      </c>
      <c r="P112" s="7"/>
      <c r="Q112" s="3"/>
      <c r="R112" s="30">
        <f t="shared" si="286"/>
        <v>46005</v>
      </c>
      <c r="S112" s="30">
        <f t="shared" si="287"/>
        <v>46035</v>
      </c>
      <c r="T112" s="37">
        <v>30</v>
      </c>
      <c r="U112" s="6">
        <f t="shared" si="288"/>
        <v>46109</v>
      </c>
      <c r="V112" s="6"/>
      <c r="W112" s="29">
        <f t="shared" si="289"/>
        <v>74</v>
      </c>
      <c r="X112" s="3"/>
      <c r="Y112" s="31"/>
      <c r="Z112" s="7"/>
      <c r="AA112" s="6"/>
      <c r="AB112" s="25"/>
      <c r="AC112" s="31">
        <f t="shared" si="290"/>
        <v>46036</v>
      </c>
      <c r="AD112" s="31">
        <f t="shared" si="291"/>
        <v>46096</v>
      </c>
      <c r="AE112" s="37">
        <v>60</v>
      </c>
      <c r="AF112" s="15">
        <f t="shared" si="292"/>
        <v>46169</v>
      </c>
      <c r="AG112" s="15"/>
      <c r="AH112" s="34">
        <f t="shared" si="293"/>
        <v>73</v>
      </c>
      <c r="AI112" s="3"/>
      <c r="AJ112" s="31">
        <f t="shared" si="294"/>
        <v>46097</v>
      </c>
      <c r="AK112" s="31">
        <f t="shared" si="295"/>
        <v>46117</v>
      </c>
      <c r="AL112" s="37">
        <v>20</v>
      </c>
      <c r="AM112" s="15">
        <f t="shared" si="296"/>
        <v>46189</v>
      </c>
      <c r="AN112" s="15"/>
      <c r="AO112" s="34">
        <f t="shared" si="297"/>
        <v>72</v>
      </c>
      <c r="AP112" s="7"/>
      <c r="AQ112" s="7"/>
      <c r="AR112" s="7"/>
      <c r="AS112" s="7"/>
      <c r="AT112" s="7"/>
      <c r="AU112" s="3"/>
      <c r="AV112" s="31">
        <f t="shared" si="298"/>
        <v>46118</v>
      </c>
      <c r="AW112" s="31">
        <f t="shared" si="245"/>
        <v>46368</v>
      </c>
      <c r="AX112" s="124">
        <v>250</v>
      </c>
      <c r="AY112" s="15">
        <f t="shared" si="299"/>
        <v>46439</v>
      </c>
      <c r="AZ112" s="15"/>
      <c r="BA112" s="7">
        <f t="shared" si="300"/>
        <v>71</v>
      </c>
      <c r="BB112" s="3"/>
      <c r="BC112" s="31">
        <f t="shared" si="301"/>
        <v>46369</v>
      </c>
      <c r="BD112" s="31">
        <f t="shared" si="302"/>
        <v>46369</v>
      </c>
      <c r="BE112" s="32">
        <v>0</v>
      </c>
      <c r="BF112" s="15">
        <f t="shared" si="303"/>
        <v>46439</v>
      </c>
      <c r="BG112" s="15"/>
      <c r="BH112" s="34">
        <f t="shared" si="304"/>
        <v>70</v>
      </c>
      <c r="BI112" s="3"/>
      <c r="BJ112" s="31">
        <f t="shared" si="305"/>
        <v>46369</v>
      </c>
      <c r="BK112" s="31">
        <f t="shared" si="306"/>
        <v>46369</v>
      </c>
      <c r="BL112" s="32">
        <v>0</v>
      </c>
      <c r="BM112" s="15">
        <f t="shared" si="307"/>
        <v>46439</v>
      </c>
      <c r="BN112" s="15"/>
      <c r="BO112" s="34">
        <f t="shared" si="308"/>
        <v>70</v>
      </c>
      <c r="BP112" s="3"/>
      <c r="BQ112" s="31">
        <f t="shared" si="309"/>
        <v>46369</v>
      </c>
      <c r="BR112" s="31">
        <f t="shared" si="310"/>
        <v>46376</v>
      </c>
      <c r="BS112" s="37">
        <v>7</v>
      </c>
      <c r="BT112" s="15">
        <f t="shared" si="311"/>
        <v>46446</v>
      </c>
      <c r="BU112" s="15"/>
      <c r="BV112" s="7">
        <f t="shared" si="312"/>
        <v>70</v>
      </c>
      <c r="BW112" s="11" t="s">
        <v>2555</v>
      </c>
      <c r="BX112" s="130">
        <v>46376</v>
      </c>
      <c r="BY112" s="7">
        <f t="shared" si="313"/>
        <v>70</v>
      </c>
      <c r="BZ112"/>
    </row>
    <row r="113" spans="1:79" s="4" customFormat="1" x14ac:dyDescent="0.25">
      <c r="A113" s="40" t="s">
        <v>1679</v>
      </c>
      <c r="B113" s="134" t="s">
        <v>1874</v>
      </c>
      <c r="C113" s="42" t="s">
        <v>1875</v>
      </c>
      <c r="D113" s="7"/>
      <c r="E113" s="30">
        <f t="shared" si="280"/>
        <v>45951</v>
      </c>
      <c r="F113" s="6">
        <v>46072</v>
      </c>
      <c r="G113" s="6"/>
      <c r="H113" s="34">
        <f t="shared" si="281"/>
        <v>121</v>
      </c>
      <c r="I113" s="3"/>
      <c r="J113" s="30">
        <f t="shared" si="282"/>
        <v>45952</v>
      </c>
      <c r="K113" s="30">
        <f t="shared" si="283"/>
        <v>45959</v>
      </c>
      <c r="L113" s="37">
        <v>7</v>
      </c>
      <c r="M113" s="6">
        <f t="shared" si="284"/>
        <v>46079</v>
      </c>
      <c r="N113" s="6"/>
      <c r="O113" s="29">
        <f t="shared" si="285"/>
        <v>120</v>
      </c>
      <c r="P113" s="7"/>
      <c r="Q113" s="3"/>
      <c r="R113" s="30">
        <f t="shared" si="286"/>
        <v>45960</v>
      </c>
      <c r="S113" s="30">
        <f t="shared" si="287"/>
        <v>45990</v>
      </c>
      <c r="T113" s="37">
        <v>30</v>
      </c>
      <c r="U113" s="6">
        <f t="shared" si="288"/>
        <v>46109</v>
      </c>
      <c r="V113" s="6"/>
      <c r="W113" s="29">
        <f t="shared" si="289"/>
        <v>119</v>
      </c>
      <c r="X113" s="3"/>
      <c r="Y113" s="31"/>
      <c r="Z113" s="7"/>
      <c r="AA113" s="6"/>
      <c r="AB113" s="25"/>
      <c r="AC113" s="31">
        <f t="shared" si="290"/>
        <v>45991</v>
      </c>
      <c r="AD113" s="31">
        <f t="shared" si="291"/>
        <v>46051</v>
      </c>
      <c r="AE113" s="37">
        <v>60</v>
      </c>
      <c r="AF113" s="15">
        <f t="shared" si="292"/>
        <v>46169</v>
      </c>
      <c r="AG113" s="15"/>
      <c r="AH113" s="34">
        <f t="shared" si="293"/>
        <v>118</v>
      </c>
      <c r="AI113" s="3"/>
      <c r="AJ113" s="31">
        <f t="shared" si="294"/>
        <v>46052</v>
      </c>
      <c r="AK113" s="31">
        <f t="shared" si="295"/>
        <v>46072</v>
      </c>
      <c r="AL113" s="37">
        <v>20</v>
      </c>
      <c r="AM113" s="15">
        <f t="shared" si="296"/>
        <v>46189</v>
      </c>
      <c r="AN113" s="15"/>
      <c r="AO113" s="34">
        <f t="shared" si="297"/>
        <v>117</v>
      </c>
      <c r="AP113" s="7"/>
      <c r="AQ113" s="7"/>
      <c r="AR113" s="7"/>
      <c r="AS113" s="7"/>
      <c r="AT113" s="7"/>
      <c r="AU113" s="3"/>
      <c r="AV113" s="31">
        <f t="shared" si="298"/>
        <v>46073</v>
      </c>
      <c r="AW113" s="31">
        <f t="shared" si="245"/>
        <v>46323</v>
      </c>
      <c r="AX113" s="124">
        <v>250</v>
      </c>
      <c r="AY113" s="15">
        <f t="shared" si="299"/>
        <v>46439</v>
      </c>
      <c r="AZ113" s="15"/>
      <c r="BA113" s="7">
        <f t="shared" si="300"/>
        <v>116</v>
      </c>
      <c r="BB113" s="3"/>
      <c r="BC113" s="31">
        <f t="shared" si="301"/>
        <v>46324</v>
      </c>
      <c r="BD113" s="31">
        <f t="shared" si="302"/>
        <v>46324</v>
      </c>
      <c r="BE113" s="32">
        <v>0</v>
      </c>
      <c r="BF113" s="15">
        <f t="shared" si="303"/>
        <v>46439</v>
      </c>
      <c r="BG113" s="15"/>
      <c r="BH113" s="34">
        <f t="shared" si="304"/>
        <v>115</v>
      </c>
      <c r="BI113" s="3"/>
      <c r="BJ113" s="31">
        <f t="shared" si="305"/>
        <v>46324</v>
      </c>
      <c r="BK113" s="31">
        <f t="shared" si="306"/>
        <v>46324</v>
      </c>
      <c r="BL113" s="32">
        <v>0</v>
      </c>
      <c r="BM113" s="15">
        <f t="shared" si="307"/>
        <v>46439</v>
      </c>
      <c r="BN113" s="15"/>
      <c r="BO113" s="34">
        <f t="shared" si="308"/>
        <v>115</v>
      </c>
      <c r="BP113" s="3"/>
      <c r="BQ113" s="31">
        <f t="shared" si="309"/>
        <v>46324</v>
      </c>
      <c r="BR113" s="31">
        <f t="shared" si="310"/>
        <v>46331</v>
      </c>
      <c r="BS113" s="37">
        <v>7</v>
      </c>
      <c r="BT113" s="15">
        <f t="shared" si="311"/>
        <v>46446</v>
      </c>
      <c r="BU113" s="15"/>
      <c r="BV113" s="7">
        <f t="shared" si="312"/>
        <v>115</v>
      </c>
      <c r="BW113" s="11" t="s">
        <v>2541</v>
      </c>
      <c r="BX113" s="130">
        <v>46331</v>
      </c>
      <c r="BY113" s="7">
        <f t="shared" si="313"/>
        <v>115</v>
      </c>
      <c r="BZ113"/>
    </row>
    <row r="114" spans="1:79" s="4" customFormat="1" ht="23.25" x14ac:dyDescent="0.25">
      <c r="A114" s="136" t="s">
        <v>2024</v>
      </c>
      <c r="B114" s="132" t="s">
        <v>2420</v>
      </c>
      <c r="C114" s="127" t="s">
        <v>2556</v>
      </c>
      <c r="D114" s="7"/>
      <c r="E114" s="30">
        <f t="shared" si="280"/>
        <v>45821</v>
      </c>
      <c r="F114" s="135">
        <v>45888</v>
      </c>
      <c r="G114" s="6"/>
      <c r="H114" s="34">
        <f t="shared" si="281"/>
        <v>67</v>
      </c>
      <c r="I114" s="3"/>
      <c r="J114" s="30">
        <f t="shared" si="282"/>
        <v>45822</v>
      </c>
      <c r="K114" s="30">
        <f t="shared" si="283"/>
        <v>45829</v>
      </c>
      <c r="L114" s="37">
        <v>7</v>
      </c>
      <c r="M114" s="6">
        <f t="shared" si="284"/>
        <v>45895</v>
      </c>
      <c r="N114" s="6"/>
      <c r="O114" s="29">
        <f t="shared" si="285"/>
        <v>66</v>
      </c>
      <c r="P114" s="7"/>
      <c r="Q114" s="3"/>
      <c r="R114" s="30">
        <f t="shared" si="286"/>
        <v>45830</v>
      </c>
      <c r="S114" s="30">
        <f t="shared" si="287"/>
        <v>45850</v>
      </c>
      <c r="T114" s="37">
        <v>20</v>
      </c>
      <c r="U114" s="6">
        <f t="shared" si="288"/>
        <v>45915</v>
      </c>
      <c r="V114" s="6"/>
      <c r="W114" s="29">
        <f t="shared" si="289"/>
        <v>65</v>
      </c>
      <c r="X114" s="3"/>
      <c r="Y114" s="31"/>
      <c r="Z114" s="7"/>
      <c r="AA114" s="6"/>
      <c r="AB114" s="25"/>
      <c r="AC114" s="31">
        <f t="shared" si="290"/>
        <v>45851</v>
      </c>
      <c r="AD114" s="31">
        <f t="shared" si="291"/>
        <v>45851</v>
      </c>
      <c r="AE114" s="37"/>
      <c r="AF114" s="15">
        <f t="shared" si="292"/>
        <v>45915</v>
      </c>
      <c r="AG114" s="15"/>
      <c r="AH114" s="34">
        <f t="shared" si="293"/>
        <v>64</v>
      </c>
      <c r="AI114" s="3"/>
      <c r="AJ114" s="31">
        <f t="shared" si="294"/>
        <v>45852</v>
      </c>
      <c r="AK114" s="31">
        <f t="shared" si="295"/>
        <v>45872</v>
      </c>
      <c r="AL114" s="37">
        <v>20</v>
      </c>
      <c r="AM114" s="15">
        <f t="shared" si="296"/>
        <v>45935</v>
      </c>
      <c r="AN114" s="15"/>
      <c r="AO114" s="34">
        <f t="shared" si="297"/>
        <v>63</v>
      </c>
      <c r="AP114" s="7"/>
      <c r="AQ114" s="7"/>
      <c r="AR114" s="7"/>
      <c r="AS114" s="7"/>
      <c r="AT114" s="7"/>
      <c r="AU114" s="3"/>
      <c r="AV114" s="31">
        <f t="shared" si="298"/>
        <v>45873</v>
      </c>
      <c r="AW114" s="31">
        <f t="shared" si="245"/>
        <v>45933</v>
      </c>
      <c r="AX114" s="124">
        <v>60</v>
      </c>
      <c r="AY114" s="15">
        <f t="shared" si="299"/>
        <v>45995</v>
      </c>
      <c r="AZ114" s="15"/>
      <c r="BA114" s="7">
        <f t="shared" si="300"/>
        <v>62</v>
      </c>
      <c r="BB114" s="3"/>
      <c r="BC114" s="31">
        <f t="shared" si="301"/>
        <v>45934</v>
      </c>
      <c r="BD114" s="31">
        <f t="shared" si="302"/>
        <v>46024</v>
      </c>
      <c r="BE114" s="126">
        <v>90</v>
      </c>
      <c r="BF114" s="15">
        <f t="shared" si="303"/>
        <v>46085</v>
      </c>
      <c r="BG114" s="15"/>
      <c r="BH114" s="34">
        <f t="shared" si="304"/>
        <v>61</v>
      </c>
      <c r="BI114" s="3"/>
      <c r="BJ114" s="31">
        <f t="shared" si="305"/>
        <v>46024</v>
      </c>
      <c r="BK114" s="31">
        <f t="shared" si="306"/>
        <v>46034</v>
      </c>
      <c r="BL114" s="126">
        <v>10</v>
      </c>
      <c r="BM114" s="15">
        <f t="shared" si="307"/>
        <v>46095</v>
      </c>
      <c r="BN114" s="15"/>
      <c r="BO114" s="34">
        <f t="shared" si="308"/>
        <v>61</v>
      </c>
      <c r="BP114" s="3"/>
      <c r="BQ114" s="31">
        <f t="shared" si="309"/>
        <v>46034</v>
      </c>
      <c r="BR114" s="31">
        <f t="shared" si="310"/>
        <v>46037</v>
      </c>
      <c r="BS114" s="37">
        <v>3</v>
      </c>
      <c r="BT114" s="15">
        <f t="shared" si="311"/>
        <v>46098</v>
      </c>
      <c r="BU114" s="15"/>
      <c r="BV114" s="7">
        <f t="shared" si="312"/>
        <v>61</v>
      </c>
      <c r="BW114" s="11" t="s">
        <v>2480</v>
      </c>
      <c r="BX114" s="130">
        <v>46037</v>
      </c>
      <c r="BY114" s="7">
        <f t="shared" si="313"/>
        <v>61</v>
      </c>
      <c r="BZ114"/>
      <c r="CA114" s="4" t="s">
        <v>2557</v>
      </c>
    </row>
    <row r="115" spans="1:79" s="4" customFormat="1" ht="23.25" x14ac:dyDescent="0.25">
      <c r="A115" s="40" t="s">
        <v>2024</v>
      </c>
      <c r="B115" s="47" t="s">
        <v>2558</v>
      </c>
      <c r="C115" s="127" t="s">
        <v>2559</v>
      </c>
      <c r="D115" s="7"/>
      <c r="E115" s="30">
        <f t="shared" ref="E115:E117" si="314">+J115-1</f>
        <v>46097</v>
      </c>
      <c r="F115" s="138">
        <v>46006</v>
      </c>
      <c r="G115" s="6"/>
      <c r="H115" s="34">
        <f t="shared" ref="H115:H117" si="315">+F115-E115</f>
        <v>-91</v>
      </c>
      <c r="I115" s="3"/>
      <c r="J115" s="30">
        <f t="shared" ref="J115:J117" si="316">+K115-L115</f>
        <v>46098</v>
      </c>
      <c r="K115" s="30">
        <f t="shared" ref="K115:K117" si="317">+R115-1</f>
        <v>46105</v>
      </c>
      <c r="L115" s="37">
        <v>7</v>
      </c>
      <c r="M115" s="6">
        <f t="shared" ref="M115:M117" si="318">+F115+L115</f>
        <v>46013</v>
      </c>
      <c r="N115" s="6"/>
      <c r="O115" s="29">
        <f t="shared" ref="O115:O117" si="319">+M115-K115</f>
        <v>-92</v>
      </c>
      <c r="P115" s="7"/>
      <c r="Q115" s="3"/>
      <c r="R115" s="30">
        <f t="shared" ref="R115:R117" si="320">+S115-T115</f>
        <v>46106</v>
      </c>
      <c r="S115" s="30">
        <f t="shared" ref="S115:S117" si="321">+AC115-1</f>
        <v>46136</v>
      </c>
      <c r="T115" s="37">
        <v>30</v>
      </c>
      <c r="U115" s="6">
        <f t="shared" ref="U115:U117" si="322">+M115+T115</f>
        <v>46043</v>
      </c>
      <c r="V115" s="6"/>
      <c r="W115" s="29">
        <f t="shared" ref="W115:W117" si="323">+U115-S115</f>
        <v>-93</v>
      </c>
      <c r="X115" s="3"/>
      <c r="Y115" s="31"/>
      <c r="Z115" s="7"/>
      <c r="AA115" s="6"/>
      <c r="AB115" s="25"/>
      <c r="AC115" s="31">
        <f t="shared" ref="AC115:AC117" si="324">+AD115-AE115</f>
        <v>46137</v>
      </c>
      <c r="AD115" s="31">
        <f t="shared" ref="AD115:AD117" si="325">+AJ115-1</f>
        <v>46137</v>
      </c>
      <c r="AE115" s="37"/>
      <c r="AF115" s="15">
        <f t="shared" ref="AF115:AF117" si="326">+IF(V115=0,U115,V115)+AE115</f>
        <v>46043</v>
      </c>
      <c r="AG115" s="15"/>
      <c r="AH115" s="34">
        <f t="shared" ref="AH115:AH117" si="327">+AF115-AD115</f>
        <v>-94</v>
      </c>
      <c r="AI115" s="3"/>
      <c r="AJ115" s="31">
        <f t="shared" ref="AJ115:AJ117" si="328">+AK115-AL115</f>
        <v>46138</v>
      </c>
      <c r="AK115" s="31">
        <f t="shared" ref="AK115:AK117" si="329">+AV115-1</f>
        <v>46158</v>
      </c>
      <c r="AL115" s="37">
        <v>20</v>
      </c>
      <c r="AM115" s="15">
        <f t="shared" ref="AM115:AM117" si="330">+IF(AG115=0,AF115,AG115)+AL115</f>
        <v>46063</v>
      </c>
      <c r="AN115" s="15"/>
      <c r="AO115" s="34">
        <f t="shared" ref="AO115:AO117" si="331">+AM115-AK115</f>
        <v>-95</v>
      </c>
      <c r="AP115" s="7"/>
      <c r="AQ115" s="7"/>
      <c r="AR115" s="7"/>
      <c r="AS115" s="7"/>
      <c r="AT115" s="7"/>
      <c r="AU115" s="3"/>
      <c r="AV115" s="31">
        <f t="shared" ref="AV115:AV117" si="332">+AW115-AX115</f>
        <v>46159</v>
      </c>
      <c r="AW115" s="31">
        <f t="shared" si="245"/>
        <v>46219</v>
      </c>
      <c r="AX115" s="124">
        <v>60</v>
      </c>
      <c r="AY115" s="15">
        <f t="shared" ref="AY115:AY117" si="333">+IF(AN115=0,AM115,AN115)+AX115</f>
        <v>46123</v>
      </c>
      <c r="AZ115" s="15"/>
      <c r="BA115" s="7">
        <f t="shared" ref="BA115:BA117" si="334">+AY115-AW115</f>
        <v>-96</v>
      </c>
      <c r="BB115" s="3"/>
      <c r="BC115" s="31">
        <f t="shared" ref="BC115:BC117" si="335">+BD115-BE115</f>
        <v>46220</v>
      </c>
      <c r="BD115" s="31">
        <f t="shared" ref="BD115:BD117" si="336">+BJ115</f>
        <v>46250</v>
      </c>
      <c r="BE115" s="126">
        <v>30</v>
      </c>
      <c r="BF115" s="15">
        <f t="shared" ref="BF115:BF117" si="337">+IF(AZ115=0,AY115,AZ115)+BE115</f>
        <v>46153</v>
      </c>
      <c r="BG115" s="15"/>
      <c r="BH115" s="34">
        <f t="shared" ref="BH115:BH117" si="338">+BF115-BD115</f>
        <v>-97</v>
      </c>
      <c r="BI115" s="3"/>
      <c r="BJ115" s="31">
        <f t="shared" ref="BJ115:BJ117" si="339">+BK115-BL115</f>
        <v>46250</v>
      </c>
      <c r="BK115" s="31">
        <f t="shared" ref="BK115:BK117" si="340">+BQ115</f>
        <v>46260</v>
      </c>
      <c r="BL115" s="126">
        <v>10</v>
      </c>
      <c r="BM115" s="15">
        <f t="shared" ref="BM115:BM117" si="341">+IF(BG115=0,BF115,BG115)+BL115</f>
        <v>46163</v>
      </c>
      <c r="BN115" s="15"/>
      <c r="BO115" s="34">
        <f t="shared" ref="BO115:BO117" si="342">+BM115-BK115</f>
        <v>-97</v>
      </c>
      <c r="BP115" s="3"/>
      <c r="BQ115" s="31">
        <f t="shared" ref="BQ115:BQ117" si="343">+BR115-BS115</f>
        <v>46260</v>
      </c>
      <c r="BR115" s="31">
        <f t="shared" ref="BR115:BR117" si="344">+BX115</f>
        <v>46267</v>
      </c>
      <c r="BS115" s="37">
        <v>7</v>
      </c>
      <c r="BT115" s="15">
        <f t="shared" ref="BT115:BT117" si="345">+IF(BN115=0,BM115,BN115)+BS115</f>
        <v>46170</v>
      </c>
      <c r="BU115" s="15"/>
      <c r="BV115" s="7">
        <f t="shared" ref="BV115:BV117" si="346">+BT115-BR115</f>
        <v>-97</v>
      </c>
      <c r="BW115" s="11" t="s">
        <v>2480</v>
      </c>
      <c r="BX115" s="130">
        <v>46267</v>
      </c>
      <c r="BY115" s="7">
        <f t="shared" ref="BY115:BY117" si="347">+BT115-BX115</f>
        <v>-97</v>
      </c>
      <c r="BZ115"/>
      <c r="CA115" s="4" t="s">
        <v>2560</v>
      </c>
    </row>
    <row r="116" spans="1:79" s="4" customFormat="1" ht="23.25" x14ac:dyDescent="0.25">
      <c r="A116" s="40" t="s">
        <v>2024</v>
      </c>
      <c r="B116" s="47" t="s">
        <v>2561</v>
      </c>
      <c r="C116" s="127" t="s">
        <v>2562</v>
      </c>
      <c r="D116" s="7"/>
      <c r="E116" s="30">
        <f t="shared" si="314"/>
        <v>46162</v>
      </c>
      <c r="F116" s="138">
        <v>46157</v>
      </c>
      <c r="G116" s="6"/>
      <c r="H116" s="34">
        <f t="shared" si="315"/>
        <v>-5</v>
      </c>
      <c r="I116" s="3"/>
      <c r="J116" s="30">
        <f t="shared" si="316"/>
        <v>46163</v>
      </c>
      <c r="K116" s="30">
        <f t="shared" si="317"/>
        <v>46170</v>
      </c>
      <c r="L116" s="37">
        <v>7</v>
      </c>
      <c r="M116" s="6">
        <f t="shared" si="318"/>
        <v>46164</v>
      </c>
      <c r="N116" s="6"/>
      <c r="O116" s="29">
        <f t="shared" si="319"/>
        <v>-6</v>
      </c>
      <c r="P116" s="7"/>
      <c r="Q116" s="3"/>
      <c r="R116" s="30">
        <f t="shared" si="320"/>
        <v>46171</v>
      </c>
      <c r="S116" s="30">
        <f t="shared" si="321"/>
        <v>46191</v>
      </c>
      <c r="T116" s="37">
        <v>20</v>
      </c>
      <c r="U116" s="6">
        <f t="shared" si="322"/>
        <v>46184</v>
      </c>
      <c r="V116" s="6"/>
      <c r="W116" s="29">
        <f t="shared" si="323"/>
        <v>-7</v>
      </c>
      <c r="X116" s="3"/>
      <c r="Y116" s="31"/>
      <c r="Z116" s="7"/>
      <c r="AA116" s="6"/>
      <c r="AB116" s="25"/>
      <c r="AC116" s="31">
        <f t="shared" si="324"/>
        <v>46192</v>
      </c>
      <c r="AD116" s="31">
        <f t="shared" si="325"/>
        <v>46192</v>
      </c>
      <c r="AE116" s="37"/>
      <c r="AF116" s="15">
        <f t="shared" si="326"/>
        <v>46184</v>
      </c>
      <c r="AG116" s="15"/>
      <c r="AH116" s="34">
        <f t="shared" si="327"/>
        <v>-8</v>
      </c>
      <c r="AI116" s="3"/>
      <c r="AJ116" s="31">
        <f t="shared" si="328"/>
        <v>46193</v>
      </c>
      <c r="AK116" s="31">
        <f t="shared" si="329"/>
        <v>46213</v>
      </c>
      <c r="AL116" s="37">
        <v>20</v>
      </c>
      <c r="AM116" s="15">
        <f t="shared" si="330"/>
        <v>46204</v>
      </c>
      <c r="AN116" s="15"/>
      <c r="AO116" s="34">
        <f t="shared" si="331"/>
        <v>-9</v>
      </c>
      <c r="AP116" s="7"/>
      <c r="AQ116" s="7"/>
      <c r="AR116" s="7"/>
      <c r="AS116" s="7"/>
      <c r="AT116" s="7"/>
      <c r="AU116" s="3"/>
      <c r="AV116" s="31">
        <f t="shared" si="332"/>
        <v>46214</v>
      </c>
      <c r="AW116" s="31">
        <f t="shared" si="245"/>
        <v>46274</v>
      </c>
      <c r="AX116" s="124">
        <v>60</v>
      </c>
      <c r="AY116" s="15">
        <f t="shared" si="333"/>
        <v>46264</v>
      </c>
      <c r="AZ116" s="15"/>
      <c r="BA116" s="7">
        <f t="shared" si="334"/>
        <v>-10</v>
      </c>
      <c r="BB116" s="3"/>
      <c r="BC116" s="31">
        <f t="shared" si="335"/>
        <v>46275</v>
      </c>
      <c r="BD116" s="31">
        <f t="shared" si="336"/>
        <v>46305</v>
      </c>
      <c r="BE116" s="126">
        <v>30</v>
      </c>
      <c r="BF116" s="15">
        <f t="shared" si="337"/>
        <v>46294</v>
      </c>
      <c r="BG116" s="15"/>
      <c r="BH116" s="34">
        <f t="shared" si="338"/>
        <v>-11</v>
      </c>
      <c r="BI116" s="3"/>
      <c r="BJ116" s="31">
        <f t="shared" si="339"/>
        <v>46305</v>
      </c>
      <c r="BK116" s="31">
        <f t="shared" si="340"/>
        <v>46315</v>
      </c>
      <c r="BL116" s="126">
        <v>10</v>
      </c>
      <c r="BM116" s="15">
        <f t="shared" si="341"/>
        <v>46304</v>
      </c>
      <c r="BN116" s="15"/>
      <c r="BO116" s="34">
        <f t="shared" si="342"/>
        <v>-11</v>
      </c>
      <c r="BP116" s="3"/>
      <c r="BQ116" s="31">
        <f t="shared" si="343"/>
        <v>46315</v>
      </c>
      <c r="BR116" s="31">
        <f t="shared" si="344"/>
        <v>46322</v>
      </c>
      <c r="BS116" s="37">
        <v>7</v>
      </c>
      <c r="BT116" s="15">
        <f t="shared" si="345"/>
        <v>46311</v>
      </c>
      <c r="BU116" s="15"/>
      <c r="BV116" s="7">
        <f t="shared" si="346"/>
        <v>-11</v>
      </c>
      <c r="BW116" s="11" t="s">
        <v>2480</v>
      </c>
      <c r="BX116" s="130">
        <v>46322</v>
      </c>
      <c r="BY116" s="7">
        <f t="shared" si="347"/>
        <v>-11</v>
      </c>
      <c r="BZ116"/>
      <c r="CA116" s="4" t="s">
        <v>2563</v>
      </c>
    </row>
    <row r="117" spans="1:79" s="4" customFormat="1" ht="23.25" x14ac:dyDescent="0.25">
      <c r="A117" s="40" t="s">
        <v>2024</v>
      </c>
      <c r="B117" s="47" t="s">
        <v>2564</v>
      </c>
      <c r="C117" s="127" t="s">
        <v>2565</v>
      </c>
      <c r="D117" s="7"/>
      <c r="E117" s="30">
        <f t="shared" si="314"/>
        <v>46300</v>
      </c>
      <c r="F117" s="138">
        <v>46280</v>
      </c>
      <c r="G117" s="6"/>
      <c r="H117" s="34">
        <f t="shared" si="315"/>
        <v>-20</v>
      </c>
      <c r="I117" s="3"/>
      <c r="J117" s="30">
        <f t="shared" si="316"/>
        <v>46301</v>
      </c>
      <c r="K117" s="30">
        <f t="shared" si="317"/>
        <v>46308</v>
      </c>
      <c r="L117" s="37">
        <v>7</v>
      </c>
      <c r="M117" s="6">
        <f t="shared" si="318"/>
        <v>46287</v>
      </c>
      <c r="N117" s="6"/>
      <c r="O117" s="29">
        <f t="shared" si="319"/>
        <v>-21</v>
      </c>
      <c r="P117" s="7"/>
      <c r="Q117" s="3"/>
      <c r="R117" s="30">
        <f t="shared" si="320"/>
        <v>46309</v>
      </c>
      <c r="S117" s="30">
        <f t="shared" si="321"/>
        <v>46329</v>
      </c>
      <c r="T117" s="37">
        <v>20</v>
      </c>
      <c r="U117" s="6">
        <f t="shared" si="322"/>
        <v>46307</v>
      </c>
      <c r="V117" s="6"/>
      <c r="W117" s="29">
        <f t="shared" si="323"/>
        <v>-22</v>
      </c>
      <c r="X117" s="3"/>
      <c r="Y117" s="31"/>
      <c r="Z117" s="7"/>
      <c r="AA117" s="6"/>
      <c r="AB117" s="25"/>
      <c r="AC117" s="31">
        <f t="shared" si="324"/>
        <v>46330</v>
      </c>
      <c r="AD117" s="31">
        <f t="shared" si="325"/>
        <v>46330</v>
      </c>
      <c r="AE117" s="37"/>
      <c r="AF117" s="15">
        <f t="shared" si="326"/>
        <v>46307</v>
      </c>
      <c r="AG117" s="15"/>
      <c r="AH117" s="34">
        <f t="shared" si="327"/>
        <v>-23</v>
      </c>
      <c r="AI117" s="3"/>
      <c r="AJ117" s="31">
        <f t="shared" si="328"/>
        <v>46331</v>
      </c>
      <c r="AK117" s="31">
        <f t="shared" si="329"/>
        <v>46351</v>
      </c>
      <c r="AL117" s="37">
        <v>20</v>
      </c>
      <c r="AM117" s="15">
        <f t="shared" si="330"/>
        <v>46327</v>
      </c>
      <c r="AN117" s="15"/>
      <c r="AO117" s="34">
        <f t="shared" si="331"/>
        <v>-24</v>
      </c>
      <c r="AP117" s="7"/>
      <c r="AQ117" s="7"/>
      <c r="AR117" s="7"/>
      <c r="AS117" s="7"/>
      <c r="AT117" s="7"/>
      <c r="AU117" s="3"/>
      <c r="AV117" s="31">
        <f t="shared" si="332"/>
        <v>46352</v>
      </c>
      <c r="AW117" s="31">
        <f t="shared" ref="AW117" si="348">+BC117-1</f>
        <v>46412</v>
      </c>
      <c r="AX117" s="124">
        <v>60</v>
      </c>
      <c r="AY117" s="15">
        <f t="shared" si="333"/>
        <v>46387</v>
      </c>
      <c r="AZ117" s="15"/>
      <c r="BA117" s="7">
        <f t="shared" si="334"/>
        <v>-25</v>
      </c>
      <c r="BB117" s="3"/>
      <c r="BC117" s="31">
        <f t="shared" si="335"/>
        <v>46413</v>
      </c>
      <c r="BD117" s="31">
        <f t="shared" si="336"/>
        <v>46443</v>
      </c>
      <c r="BE117" s="126">
        <v>30</v>
      </c>
      <c r="BF117" s="15">
        <f t="shared" si="337"/>
        <v>46417</v>
      </c>
      <c r="BG117" s="15"/>
      <c r="BH117" s="34">
        <f t="shared" si="338"/>
        <v>-26</v>
      </c>
      <c r="BI117" s="3"/>
      <c r="BJ117" s="31">
        <f t="shared" si="339"/>
        <v>46443</v>
      </c>
      <c r="BK117" s="31">
        <f t="shared" si="340"/>
        <v>46453</v>
      </c>
      <c r="BL117" s="126">
        <v>10</v>
      </c>
      <c r="BM117" s="15">
        <f t="shared" si="341"/>
        <v>46427</v>
      </c>
      <c r="BN117" s="15"/>
      <c r="BO117" s="34">
        <f t="shared" si="342"/>
        <v>-26</v>
      </c>
      <c r="BP117" s="3"/>
      <c r="BQ117" s="31">
        <f t="shared" si="343"/>
        <v>46453</v>
      </c>
      <c r="BR117" s="31">
        <f t="shared" si="344"/>
        <v>46460</v>
      </c>
      <c r="BS117" s="37">
        <v>7</v>
      </c>
      <c r="BT117" s="15">
        <f t="shared" si="345"/>
        <v>46434</v>
      </c>
      <c r="BU117" s="15"/>
      <c r="BV117" s="7">
        <f t="shared" si="346"/>
        <v>-26</v>
      </c>
      <c r="BW117" s="11" t="s">
        <v>2566</v>
      </c>
      <c r="BX117" s="130">
        <v>46460</v>
      </c>
      <c r="BY117" s="7">
        <f t="shared" si="347"/>
        <v>-26</v>
      </c>
      <c r="BZ117"/>
      <c r="CA117" s="4" t="s">
        <v>2567</v>
      </c>
    </row>
    <row r="118" spans="1:79" x14ac:dyDescent="0.25">
      <c r="A118" s="40" t="s">
        <v>2024</v>
      </c>
      <c r="B118" s="47" t="s">
        <v>2422</v>
      </c>
      <c r="C118" s="48" t="s">
        <v>2423</v>
      </c>
      <c r="D118" s="7"/>
      <c r="E118" s="30">
        <f t="shared" si="280"/>
        <v>46532</v>
      </c>
      <c r="F118" s="6">
        <v>46043</v>
      </c>
      <c r="G118" s="6"/>
      <c r="H118" s="34">
        <f t="shared" si="281"/>
        <v>-489</v>
      </c>
      <c r="I118" s="3"/>
      <c r="J118" s="30">
        <f t="shared" si="282"/>
        <v>46533</v>
      </c>
      <c r="K118" s="30">
        <f t="shared" si="283"/>
        <v>46540</v>
      </c>
      <c r="L118" s="37">
        <v>7</v>
      </c>
      <c r="M118" s="6">
        <f t="shared" si="284"/>
        <v>46050</v>
      </c>
      <c r="N118" s="6"/>
      <c r="O118" s="29">
        <f t="shared" si="285"/>
        <v>-490</v>
      </c>
      <c r="P118" s="7"/>
      <c r="Q118" s="3"/>
      <c r="R118" s="30">
        <f t="shared" si="286"/>
        <v>46541</v>
      </c>
      <c r="S118" s="30">
        <f t="shared" si="287"/>
        <v>46571</v>
      </c>
      <c r="T118" s="37">
        <v>30</v>
      </c>
      <c r="U118" s="6">
        <f t="shared" si="288"/>
        <v>46080</v>
      </c>
      <c r="V118" s="6"/>
      <c r="W118" s="29">
        <f t="shared" si="289"/>
        <v>-491</v>
      </c>
      <c r="X118" s="3"/>
      <c r="Y118" s="31"/>
      <c r="Z118" s="7"/>
      <c r="AA118" s="6"/>
      <c r="AB118" s="25"/>
      <c r="AC118" s="31">
        <f t="shared" si="290"/>
        <v>46572</v>
      </c>
      <c r="AD118" s="31">
        <f t="shared" si="291"/>
        <v>46602</v>
      </c>
      <c r="AE118" s="37">
        <v>30</v>
      </c>
      <c r="AF118" s="15">
        <f t="shared" si="292"/>
        <v>46110</v>
      </c>
      <c r="AG118" s="15"/>
      <c r="AH118" s="34">
        <f t="shared" si="293"/>
        <v>-492</v>
      </c>
      <c r="AI118" s="3"/>
      <c r="AJ118" s="31">
        <f t="shared" si="294"/>
        <v>46603</v>
      </c>
      <c r="AK118" s="31">
        <f t="shared" si="295"/>
        <v>46623</v>
      </c>
      <c r="AL118" s="37">
        <v>20</v>
      </c>
      <c r="AM118" s="15">
        <f t="shared" si="296"/>
        <v>46130</v>
      </c>
      <c r="AN118" s="15"/>
      <c r="AO118" s="34">
        <f t="shared" si="297"/>
        <v>-493</v>
      </c>
      <c r="AP118" s="7"/>
      <c r="AQ118" s="7"/>
      <c r="AR118" s="7"/>
      <c r="AS118" s="7"/>
      <c r="AT118" s="7"/>
      <c r="AU118" s="3"/>
      <c r="AV118" s="31">
        <f t="shared" si="298"/>
        <v>46624</v>
      </c>
      <c r="AW118" s="31">
        <f t="shared" si="245"/>
        <v>46714</v>
      </c>
      <c r="AX118" s="124">
        <v>90</v>
      </c>
      <c r="AY118" s="15">
        <f t="shared" si="299"/>
        <v>46220</v>
      </c>
      <c r="AZ118" s="15"/>
      <c r="BA118" s="7">
        <f t="shared" si="300"/>
        <v>-494</v>
      </c>
      <c r="BB118" s="3"/>
      <c r="BC118" s="31">
        <f t="shared" si="301"/>
        <v>46715</v>
      </c>
      <c r="BD118" s="31">
        <f t="shared" si="302"/>
        <v>46715</v>
      </c>
      <c r="BE118" s="32">
        <v>0</v>
      </c>
      <c r="BF118" s="15">
        <f t="shared" si="303"/>
        <v>46220</v>
      </c>
      <c r="BG118" s="15"/>
      <c r="BH118" s="34">
        <f t="shared" si="304"/>
        <v>-495</v>
      </c>
      <c r="BI118" s="3"/>
      <c r="BJ118" s="31">
        <f t="shared" si="305"/>
        <v>46715</v>
      </c>
      <c r="BK118" s="31">
        <f t="shared" si="306"/>
        <v>46715</v>
      </c>
      <c r="BL118" s="32">
        <v>0</v>
      </c>
      <c r="BM118" s="15">
        <f t="shared" si="307"/>
        <v>46220</v>
      </c>
      <c r="BN118" s="15"/>
      <c r="BO118" s="34">
        <f t="shared" si="308"/>
        <v>-495</v>
      </c>
      <c r="BP118" s="3"/>
      <c r="BQ118" s="31">
        <f t="shared" si="309"/>
        <v>46715</v>
      </c>
      <c r="BR118" s="31">
        <f t="shared" si="310"/>
        <v>46722</v>
      </c>
      <c r="BS118" s="37">
        <v>7</v>
      </c>
      <c r="BT118" s="15">
        <f t="shared" si="311"/>
        <v>46227</v>
      </c>
      <c r="BU118" s="15"/>
      <c r="BV118" s="7">
        <f t="shared" si="312"/>
        <v>-495</v>
      </c>
      <c r="BW118" s="11"/>
      <c r="BX118" s="39">
        <v>46722</v>
      </c>
      <c r="BY118" s="7">
        <f t="shared" si="313"/>
        <v>-495</v>
      </c>
    </row>
    <row r="119" spans="1:79" x14ac:dyDescent="0.25">
      <c r="A119" s="40" t="s">
        <v>2024</v>
      </c>
      <c r="B119" s="47" t="s">
        <v>2424</v>
      </c>
      <c r="C119" s="48" t="s">
        <v>2425</v>
      </c>
      <c r="D119" s="7"/>
      <c r="E119" s="30">
        <f t="shared" si="280"/>
        <v>46457</v>
      </c>
      <c r="F119" s="6">
        <v>46036</v>
      </c>
      <c r="G119" s="6"/>
      <c r="H119" s="34">
        <f t="shared" si="281"/>
        <v>-421</v>
      </c>
      <c r="I119" s="3"/>
      <c r="J119" s="30">
        <f t="shared" si="282"/>
        <v>46458</v>
      </c>
      <c r="K119" s="30">
        <f t="shared" si="283"/>
        <v>46465</v>
      </c>
      <c r="L119" s="37">
        <v>7</v>
      </c>
      <c r="M119" s="6">
        <f t="shared" si="284"/>
        <v>46043</v>
      </c>
      <c r="N119" s="6"/>
      <c r="O119" s="29">
        <f t="shared" si="285"/>
        <v>-422</v>
      </c>
      <c r="P119" s="7"/>
      <c r="Q119" s="3"/>
      <c r="R119" s="30">
        <f t="shared" si="286"/>
        <v>46466</v>
      </c>
      <c r="S119" s="30">
        <f t="shared" si="287"/>
        <v>46496</v>
      </c>
      <c r="T119" s="37">
        <v>30</v>
      </c>
      <c r="U119" s="6">
        <f t="shared" si="288"/>
        <v>46073</v>
      </c>
      <c r="V119" s="6"/>
      <c r="W119" s="29">
        <f t="shared" si="289"/>
        <v>-423</v>
      </c>
      <c r="X119" s="3"/>
      <c r="Y119" s="31"/>
      <c r="Z119" s="7"/>
      <c r="AA119" s="6"/>
      <c r="AB119" s="25"/>
      <c r="AC119" s="31">
        <f t="shared" si="290"/>
        <v>46497</v>
      </c>
      <c r="AD119" s="31">
        <f t="shared" si="291"/>
        <v>46542</v>
      </c>
      <c r="AE119" s="37">
        <v>45</v>
      </c>
      <c r="AF119" s="15">
        <f t="shared" si="292"/>
        <v>46118</v>
      </c>
      <c r="AG119" s="15"/>
      <c r="AH119" s="34">
        <f t="shared" si="293"/>
        <v>-424</v>
      </c>
      <c r="AI119" s="3"/>
      <c r="AJ119" s="31">
        <f t="shared" si="294"/>
        <v>46543</v>
      </c>
      <c r="AK119" s="31">
        <f t="shared" si="295"/>
        <v>46563</v>
      </c>
      <c r="AL119" s="37">
        <v>20</v>
      </c>
      <c r="AM119" s="15">
        <f t="shared" si="296"/>
        <v>46138</v>
      </c>
      <c r="AN119" s="15"/>
      <c r="AO119" s="34">
        <f t="shared" si="297"/>
        <v>-425</v>
      </c>
      <c r="AP119" s="7"/>
      <c r="AQ119" s="7"/>
      <c r="AR119" s="7"/>
      <c r="AS119" s="7"/>
      <c r="AT119" s="7"/>
      <c r="AU119" s="3"/>
      <c r="AV119" s="31">
        <f t="shared" si="298"/>
        <v>46564</v>
      </c>
      <c r="AW119" s="31">
        <f t="shared" si="245"/>
        <v>46714</v>
      </c>
      <c r="AX119" s="124">
        <v>150</v>
      </c>
      <c r="AY119" s="15">
        <f t="shared" si="299"/>
        <v>46288</v>
      </c>
      <c r="AZ119" s="15"/>
      <c r="BA119" s="7">
        <f t="shared" si="300"/>
        <v>-426</v>
      </c>
      <c r="BB119" s="3"/>
      <c r="BC119" s="31">
        <f t="shared" si="301"/>
        <v>46715</v>
      </c>
      <c r="BD119" s="31">
        <f t="shared" si="302"/>
        <v>46715</v>
      </c>
      <c r="BE119" s="32">
        <v>0</v>
      </c>
      <c r="BF119" s="15">
        <f t="shared" si="303"/>
        <v>46288</v>
      </c>
      <c r="BG119" s="15"/>
      <c r="BH119" s="34">
        <f t="shared" si="304"/>
        <v>-427</v>
      </c>
      <c r="BI119" s="3"/>
      <c r="BJ119" s="31">
        <f t="shared" si="305"/>
        <v>46715</v>
      </c>
      <c r="BK119" s="31">
        <f t="shared" si="306"/>
        <v>46715</v>
      </c>
      <c r="BL119" s="32">
        <v>0</v>
      </c>
      <c r="BM119" s="15">
        <f t="shared" si="307"/>
        <v>46288</v>
      </c>
      <c r="BN119" s="15"/>
      <c r="BO119" s="34">
        <f t="shared" si="308"/>
        <v>-427</v>
      </c>
      <c r="BP119" s="3"/>
      <c r="BQ119" s="31">
        <f t="shared" si="309"/>
        <v>46715</v>
      </c>
      <c r="BR119" s="31">
        <f t="shared" si="310"/>
        <v>46722</v>
      </c>
      <c r="BS119" s="37">
        <v>7</v>
      </c>
      <c r="BT119" s="15">
        <f t="shared" si="311"/>
        <v>46295</v>
      </c>
      <c r="BU119" s="15"/>
      <c r="BV119" s="7">
        <f t="shared" si="312"/>
        <v>-427</v>
      </c>
      <c r="BW119" s="11"/>
      <c r="BX119" s="39">
        <v>46722</v>
      </c>
      <c r="BY119" s="7">
        <f t="shared" si="313"/>
        <v>-427</v>
      </c>
    </row>
    <row r="120" spans="1:79" x14ac:dyDescent="0.25">
      <c r="A120" s="40" t="s">
        <v>2024</v>
      </c>
      <c r="B120" s="47" t="s">
        <v>2426</v>
      </c>
      <c r="C120" s="48" t="s">
        <v>2427</v>
      </c>
      <c r="D120" s="7"/>
      <c r="E120" s="30">
        <f t="shared" si="280"/>
        <v>46502</v>
      </c>
      <c r="F120" s="6">
        <v>46076</v>
      </c>
      <c r="G120" s="6"/>
      <c r="H120" s="34">
        <f t="shared" si="281"/>
        <v>-426</v>
      </c>
      <c r="I120" s="3"/>
      <c r="J120" s="30">
        <f t="shared" si="282"/>
        <v>46503</v>
      </c>
      <c r="K120" s="30">
        <f t="shared" si="283"/>
        <v>46510</v>
      </c>
      <c r="L120" s="37">
        <v>7</v>
      </c>
      <c r="M120" s="6">
        <f t="shared" si="284"/>
        <v>46083</v>
      </c>
      <c r="N120" s="6"/>
      <c r="O120" s="29">
        <f t="shared" si="285"/>
        <v>-427</v>
      </c>
      <c r="P120" s="7"/>
      <c r="Q120" s="3"/>
      <c r="R120" s="30">
        <f t="shared" si="286"/>
        <v>46511</v>
      </c>
      <c r="S120" s="30">
        <f t="shared" si="287"/>
        <v>46541</v>
      </c>
      <c r="T120" s="37">
        <v>30</v>
      </c>
      <c r="U120" s="6">
        <f t="shared" si="288"/>
        <v>46113</v>
      </c>
      <c r="V120" s="6"/>
      <c r="W120" s="29">
        <f t="shared" si="289"/>
        <v>-428</v>
      </c>
      <c r="X120" s="3"/>
      <c r="Y120" s="31"/>
      <c r="Z120" s="7"/>
      <c r="AA120" s="6"/>
      <c r="AB120" s="25"/>
      <c r="AC120" s="31">
        <f t="shared" si="290"/>
        <v>46542</v>
      </c>
      <c r="AD120" s="31">
        <f t="shared" si="291"/>
        <v>46572</v>
      </c>
      <c r="AE120" s="37">
        <v>30</v>
      </c>
      <c r="AF120" s="15">
        <f t="shared" si="292"/>
        <v>46143</v>
      </c>
      <c r="AG120" s="15"/>
      <c r="AH120" s="34">
        <f t="shared" si="293"/>
        <v>-429</v>
      </c>
      <c r="AI120" s="3"/>
      <c r="AJ120" s="31">
        <f t="shared" si="294"/>
        <v>46573</v>
      </c>
      <c r="AK120" s="31">
        <f t="shared" si="295"/>
        <v>46593</v>
      </c>
      <c r="AL120" s="37">
        <v>20</v>
      </c>
      <c r="AM120" s="15">
        <f t="shared" si="296"/>
        <v>46163</v>
      </c>
      <c r="AN120" s="15"/>
      <c r="AO120" s="34">
        <f t="shared" si="297"/>
        <v>-430</v>
      </c>
      <c r="AP120" s="7"/>
      <c r="AQ120" s="7"/>
      <c r="AR120" s="7"/>
      <c r="AS120" s="7"/>
      <c r="AT120" s="7"/>
      <c r="AU120" s="3"/>
      <c r="AV120" s="31">
        <f t="shared" si="298"/>
        <v>46594</v>
      </c>
      <c r="AW120" s="31">
        <f t="shared" si="245"/>
        <v>46714</v>
      </c>
      <c r="AX120" s="124">
        <v>120</v>
      </c>
      <c r="AY120" s="15">
        <f t="shared" si="299"/>
        <v>46283</v>
      </c>
      <c r="AZ120" s="15"/>
      <c r="BA120" s="7">
        <f t="shared" si="300"/>
        <v>-431</v>
      </c>
      <c r="BB120" s="3"/>
      <c r="BC120" s="31">
        <f t="shared" si="301"/>
        <v>46715</v>
      </c>
      <c r="BD120" s="31">
        <f t="shared" si="302"/>
        <v>46715</v>
      </c>
      <c r="BE120" s="32">
        <v>0</v>
      </c>
      <c r="BF120" s="15">
        <f t="shared" si="303"/>
        <v>46283</v>
      </c>
      <c r="BG120" s="15"/>
      <c r="BH120" s="34">
        <f t="shared" si="304"/>
        <v>-432</v>
      </c>
      <c r="BI120" s="3"/>
      <c r="BJ120" s="31">
        <f t="shared" si="305"/>
        <v>46715</v>
      </c>
      <c r="BK120" s="31">
        <f t="shared" si="306"/>
        <v>46715</v>
      </c>
      <c r="BL120" s="32">
        <v>0</v>
      </c>
      <c r="BM120" s="15">
        <f t="shared" si="307"/>
        <v>46283</v>
      </c>
      <c r="BN120" s="15"/>
      <c r="BO120" s="34">
        <f t="shared" si="308"/>
        <v>-432</v>
      </c>
      <c r="BP120" s="3"/>
      <c r="BQ120" s="31">
        <f t="shared" si="309"/>
        <v>46715</v>
      </c>
      <c r="BR120" s="31">
        <f t="shared" si="310"/>
        <v>46722</v>
      </c>
      <c r="BS120" s="37">
        <v>7</v>
      </c>
      <c r="BT120" s="15">
        <f t="shared" si="311"/>
        <v>46290</v>
      </c>
      <c r="BU120" s="15"/>
      <c r="BV120" s="7">
        <f t="shared" si="312"/>
        <v>-432</v>
      </c>
      <c r="BW120" s="11"/>
      <c r="BX120" s="39">
        <v>46722</v>
      </c>
      <c r="BY120" s="7">
        <f t="shared" si="313"/>
        <v>-432</v>
      </c>
    </row>
    <row r="121" spans="1:79" ht="23.25" x14ac:dyDescent="0.25">
      <c r="A121" s="40" t="s">
        <v>2024</v>
      </c>
      <c r="B121" s="132" t="s">
        <v>2428</v>
      </c>
      <c r="C121" s="127" t="s">
        <v>2568</v>
      </c>
      <c r="D121" s="7"/>
      <c r="E121" s="30">
        <f t="shared" ref="E121:E122" si="349">+J121-1</f>
        <v>45772</v>
      </c>
      <c r="F121" s="6">
        <v>45917</v>
      </c>
      <c r="G121" s="6"/>
      <c r="H121" s="34">
        <f t="shared" ref="H121:H122" si="350">+F121-E121</f>
        <v>145</v>
      </c>
      <c r="I121" s="3"/>
      <c r="J121" s="30">
        <f t="shared" ref="J121:J122" si="351">+K121-L121</f>
        <v>45773</v>
      </c>
      <c r="K121" s="30">
        <f t="shared" ref="K121:K122" si="352">+R121-1</f>
        <v>45780</v>
      </c>
      <c r="L121" s="37">
        <v>7</v>
      </c>
      <c r="M121" s="6">
        <f t="shared" ref="M121:M122" si="353">+F121+L121</f>
        <v>45924</v>
      </c>
      <c r="N121" s="6"/>
      <c r="O121" s="29">
        <f t="shared" ref="O121:O122" si="354">+M121-K121</f>
        <v>144</v>
      </c>
      <c r="P121" s="7"/>
      <c r="Q121" s="3"/>
      <c r="R121" s="30">
        <f t="shared" ref="R121:R122" si="355">+S121-T121</f>
        <v>45781</v>
      </c>
      <c r="S121" s="30">
        <f t="shared" ref="S121:S122" si="356">+AC121-1</f>
        <v>45811</v>
      </c>
      <c r="T121" s="37">
        <v>30</v>
      </c>
      <c r="U121" s="6">
        <f t="shared" ref="U121:U122" si="357">+M121+T121</f>
        <v>45954</v>
      </c>
      <c r="V121" s="6"/>
      <c r="W121" s="29">
        <f t="shared" ref="W121:W122" si="358">+U121-S121</f>
        <v>143</v>
      </c>
      <c r="X121" s="3"/>
      <c r="Y121" s="31"/>
      <c r="Z121" s="7"/>
      <c r="AA121" s="6"/>
      <c r="AB121" s="25"/>
      <c r="AC121" s="31">
        <f t="shared" ref="AC121:AC122" si="359">+AD121-AE121</f>
        <v>45812</v>
      </c>
      <c r="AD121" s="31">
        <f t="shared" ref="AD121:AD122" si="360">+AJ121-1</f>
        <v>45857</v>
      </c>
      <c r="AE121" s="37">
        <v>45</v>
      </c>
      <c r="AF121" s="15">
        <f t="shared" ref="AF121:AF122" si="361">+IF(V121=0,U121,V121)+AE121</f>
        <v>45999</v>
      </c>
      <c r="AG121" s="15"/>
      <c r="AH121" s="34">
        <f t="shared" ref="AH121:AH122" si="362">+AF121-AD121</f>
        <v>142</v>
      </c>
      <c r="AI121" s="3"/>
      <c r="AJ121" s="31">
        <f t="shared" ref="AJ121:AJ122" si="363">+AK121-AL121</f>
        <v>45858</v>
      </c>
      <c r="AK121" s="31">
        <f t="shared" ref="AK121:AK122" si="364">+AV121-1</f>
        <v>45878</v>
      </c>
      <c r="AL121" s="37">
        <v>20</v>
      </c>
      <c r="AM121" s="15">
        <f t="shared" ref="AM121:AM122" si="365">+IF(AG121=0,AF121,AG121)+AL121</f>
        <v>46019</v>
      </c>
      <c r="AN121" s="15"/>
      <c r="AO121" s="34">
        <f t="shared" ref="AO121:AO122" si="366">+AM121-AK121</f>
        <v>141</v>
      </c>
      <c r="AP121" s="7"/>
      <c r="AQ121" s="7"/>
      <c r="AR121" s="7"/>
      <c r="AS121" s="7"/>
      <c r="AT121" s="7"/>
      <c r="AU121" s="3"/>
      <c r="AV121" s="31">
        <f t="shared" ref="AV121:AV122" si="367">+AW121-AX121</f>
        <v>45879</v>
      </c>
      <c r="AW121" s="31">
        <f t="shared" si="245"/>
        <v>46049</v>
      </c>
      <c r="AX121" s="124">
        <v>170</v>
      </c>
      <c r="AY121" s="15">
        <f t="shared" ref="AY121:AY122" si="368">+IF(AN121=0,AM121,AN121)+AX121</f>
        <v>46189</v>
      </c>
      <c r="AZ121" s="15"/>
      <c r="BA121" s="7">
        <f t="shared" ref="BA121:BA122" si="369">+AY121-AW121</f>
        <v>140</v>
      </c>
      <c r="BB121" s="3"/>
      <c r="BC121" s="31">
        <f t="shared" ref="BC121:BC122" si="370">+BD121-BE121</f>
        <v>46050</v>
      </c>
      <c r="BD121" s="31">
        <f t="shared" ref="BD121:BD122" si="371">+BJ121</f>
        <v>46140</v>
      </c>
      <c r="BE121" s="126">
        <v>90</v>
      </c>
      <c r="BF121" s="15">
        <f t="shared" ref="BF121:BF122" si="372">+IF(AZ121=0,AY121,AZ121)+BE121</f>
        <v>46279</v>
      </c>
      <c r="BG121" s="15"/>
      <c r="BH121" s="34">
        <f t="shared" ref="BH121:BH122" si="373">+BF121-BD121</f>
        <v>139</v>
      </c>
      <c r="BI121" s="3"/>
      <c r="BJ121" s="31">
        <f t="shared" ref="BJ121:BJ122" si="374">+BK121-BL121</f>
        <v>46140</v>
      </c>
      <c r="BK121" s="31">
        <f t="shared" ref="BK121:BK122" si="375">+BQ121</f>
        <v>46150</v>
      </c>
      <c r="BL121" s="126">
        <v>10</v>
      </c>
      <c r="BM121" s="15">
        <f t="shared" ref="BM121:BM122" si="376">+IF(BG121=0,BF121,BG121)+BL121</f>
        <v>46289</v>
      </c>
      <c r="BN121" s="15"/>
      <c r="BO121" s="34">
        <f t="shared" ref="BO121:BO122" si="377">+BM121-BK121</f>
        <v>139</v>
      </c>
      <c r="BP121" s="3"/>
      <c r="BQ121" s="31">
        <f t="shared" ref="BQ121:BQ122" si="378">+BR121-BS121</f>
        <v>46150</v>
      </c>
      <c r="BR121" s="31">
        <f t="shared" ref="BR121:BR122" si="379">+BX121</f>
        <v>46157</v>
      </c>
      <c r="BS121" s="37">
        <v>7</v>
      </c>
      <c r="BT121" s="15">
        <f t="shared" ref="BT121:BT122" si="380">+IF(BN121=0,BM121,BN121)+BS121</f>
        <v>46296</v>
      </c>
      <c r="BU121" s="15"/>
      <c r="BV121" s="7">
        <f t="shared" ref="BV121:BV122" si="381">+BT121-BR121</f>
        <v>139</v>
      </c>
      <c r="BW121" s="11" t="s">
        <v>2569</v>
      </c>
      <c r="BX121" s="130">
        <v>46157</v>
      </c>
      <c r="BY121" s="7">
        <f t="shared" ref="BY121:BY122" si="382">+BT121-BX121</f>
        <v>139</v>
      </c>
      <c r="CA121" s="4" t="s">
        <v>2570</v>
      </c>
    </row>
    <row r="122" spans="1:79" ht="23.25" x14ac:dyDescent="0.25">
      <c r="A122" s="40" t="s">
        <v>2024</v>
      </c>
      <c r="B122" s="47" t="s">
        <v>2571</v>
      </c>
      <c r="C122" s="127" t="s">
        <v>2572</v>
      </c>
      <c r="D122" s="7"/>
      <c r="E122" s="30">
        <f t="shared" si="349"/>
        <v>46081</v>
      </c>
      <c r="F122" s="138">
        <v>46218</v>
      </c>
      <c r="G122" s="6"/>
      <c r="H122" s="34">
        <f t="shared" si="350"/>
        <v>137</v>
      </c>
      <c r="I122" s="3"/>
      <c r="J122" s="30">
        <f t="shared" si="351"/>
        <v>46082</v>
      </c>
      <c r="K122" s="30">
        <f t="shared" si="352"/>
        <v>46089</v>
      </c>
      <c r="L122" s="37">
        <v>7</v>
      </c>
      <c r="M122" s="6">
        <f t="shared" si="353"/>
        <v>46225</v>
      </c>
      <c r="N122" s="6"/>
      <c r="O122" s="29">
        <f t="shared" si="354"/>
        <v>136</v>
      </c>
      <c r="P122" s="7"/>
      <c r="Q122" s="3"/>
      <c r="R122" s="30">
        <f t="shared" si="355"/>
        <v>46090</v>
      </c>
      <c r="S122" s="30">
        <f t="shared" si="356"/>
        <v>46120</v>
      </c>
      <c r="T122" s="37">
        <v>30</v>
      </c>
      <c r="U122" s="6">
        <f t="shared" si="357"/>
        <v>46255</v>
      </c>
      <c r="V122" s="6"/>
      <c r="W122" s="29">
        <f t="shared" si="358"/>
        <v>135</v>
      </c>
      <c r="X122" s="3"/>
      <c r="Y122" s="31"/>
      <c r="Z122" s="7"/>
      <c r="AA122" s="6"/>
      <c r="AB122" s="25"/>
      <c r="AC122" s="31">
        <f t="shared" si="359"/>
        <v>46121</v>
      </c>
      <c r="AD122" s="31">
        <f t="shared" si="360"/>
        <v>46151</v>
      </c>
      <c r="AE122" s="37">
        <v>30</v>
      </c>
      <c r="AF122" s="15">
        <f t="shared" si="361"/>
        <v>46285</v>
      </c>
      <c r="AG122" s="15"/>
      <c r="AH122" s="34">
        <f t="shared" si="362"/>
        <v>134</v>
      </c>
      <c r="AI122" s="3"/>
      <c r="AJ122" s="31">
        <f t="shared" si="363"/>
        <v>46152</v>
      </c>
      <c r="AK122" s="31">
        <f t="shared" si="364"/>
        <v>46172</v>
      </c>
      <c r="AL122" s="37">
        <v>20</v>
      </c>
      <c r="AM122" s="15">
        <f t="shared" si="365"/>
        <v>46305</v>
      </c>
      <c r="AN122" s="15"/>
      <c r="AO122" s="34">
        <f t="shared" si="366"/>
        <v>133</v>
      </c>
      <c r="AP122" s="7"/>
      <c r="AQ122" s="7"/>
      <c r="AR122" s="7"/>
      <c r="AS122" s="7"/>
      <c r="AT122" s="7"/>
      <c r="AU122" s="3"/>
      <c r="AV122" s="31">
        <f t="shared" si="367"/>
        <v>46173</v>
      </c>
      <c r="AW122" s="31">
        <f t="shared" si="245"/>
        <v>46293</v>
      </c>
      <c r="AX122" s="124">
        <v>120</v>
      </c>
      <c r="AY122" s="15">
        <f t="shared" si="368"/>
        <v>46425</v>
      </c>
      <c r="AZ122" s="15"/>
      <c r="BA122" s="7">
        <f t="shared" si="369"/>
        <v>132</v>
      </c>
      <c r="BB122" s="3"/>
      <c r="BC122" s="31">
        <f t="shared" si="370"/>
        <v>46294</v>
      </c>
      <c r="BD122" s="31">
        <f t="shared" si="371"/>
        <v>46384</v>
      </c>
      <c r="BE122" s="126">
        <v>90</v>
      </c>
      <c r="BF122" s="15">
        <f t="shared" si="372"/>
        <v>46515</v>
      </c>
      <c r="BG122" s="15"/>
      <c r="BH122" s="34">
        <f t="shared" si="373"/>
        <v>131</v>
      </c>
      <c r="BI122" s="3"/>
      <c r="BJ122" s="31">
        <f t="shared" si="374"/>
        <v>46384</v>
      </c>
      <c r="BK122" s="31">
        <f t="shared" si="375"/>
        <v>46394</v>
      </c>
      <c r="BL122" s="126">
        <v>10</v>
      </c>
      <c r="BM122" s="15">
        <f t="shared" si="376"/>
        <v>46525</v>
      </c>
      <c r="BN122" s="15"/>
      <c r="BO122" s="34">
        <f t="shared" si="377"/>
        <v>131</v>
      </c>
      <c r="BP122" s="3"/>
      <c r="BQ122" s="31">
        <f t="shared" si="378"/>
        <v>46394</v>
      </c>
      <c r="BR122" s="31">
        <f t="shared" si="379"/>
        <v>46401</v>
      </c>
      <c r="BS122" s="37">
        <v>7</v>
      </c>
      <c r="BT122" s="15">
        <f t="shared" si="380"/>
        <v>46532</v>
      </c>
      <c r="BU122" s="15"/>
      <c r="BV122" s="7">
        <f t="shared" si="381"/>
        <v>131</v>
      </c>
      <c r="BW122" s="11" t="s">
        <v>2566</v>
      </c>
      <c r="BX122" s="130">
        <v>46401</v>
      </c>
      <c r="BY122" s="7">
        <f t="shared" si="382"/>
        <v>131</v>
      </c>
      <c r="CA122" s="4" t="s">
        <v>2573</v>
      </c>
    </row>
    <row r="123" spans="1:79" ht="23.25" x14ac:dyDescent="0.25">
      <c r="A123" s="40" t="s">
        <v>2024</v>
      </c>
      <c r="B123" s="47" t="s">
        <v>2574</v>
      </c>
      <c r="C123" s="127" t="s">
        <v>2575</v>
      </c>
      <c r="D123" s="7"/>
      <c r="E123" s="30">
        <f t="shared" si="280"/>
        <v>46231</v>
      </c>
      <c r="F123" s="138">
        <v>46310</v>
      </c>
      <c r="G123" s="6"/>
      <c r="H123" s="34">
        <f t="shared" si="281"/>
        <v>79</v>
      </c>
      <c r="I123" s="3"/>
      <c r="J123" s="30">
        <f t="shared" si="282"/>
        <v>46232</v>
      </c>
      <c r="K123" s="30">
        <f t="shared" si="283"/>
        <v>46239</v>
      </c>
      <c r="L123" s="37">
        <v>7</v>
      </c>
      <c r="M123" s="6">
        <f t="shared" si="284"/>
        <v>46317</v>
      </c>
      <c r="N123" s="6"/>
      <c r="O123" s="29">
        <f t="shared" si="285"/>
        <v>78</v>
      </c>
      <c r="P123" s="7"/>
      <c r="Q123" s="3"/>
      <c r="R123" s="30">
        <f t="shared" si="286"/>
        <v>46240</v>
      </c>
      <c r="S123" s="30">
        <f t="shared" si="287"/>
        <v>46270</v>
      </c>
      <c r="T123" s="37">
        <v>30</v>
      </c>
      <c r="U123" s="6">
        <f t="shared" si="288"/>
        <v>46347</v>
      </c>
      <c r="V123" s="6"/>
      <c r="W123" s="29">
        <f t="shared" si="289"/>
        <v>77</v>
      </c>
      <c r="X123" s="3"/>
      <c r="Y123" s="31"/>
      <c r="Z123" s="7"/>
      <c r="AA123" s="6"/>
      <c r="AB123" s="25"/>
      <c r="AC123" s="31">
        <f t="shared" si="290"/>
        <v>46271</v>
      </c>
      <c r="AD123" s="31">
        <f t="shared" si="291"/>
        <v>46301</v>
      </c>
      <c r="AE123" s="37">
        <v>30</v>
      </c>
      <c r="AF123" s="15">
        <f t="shared" si="292"/>
        <v>46377</v>
      </c>
      <c r="AG123" s="15"/>
      <c r="AH123" s="34">
        <f t="shared" si="293"/>
        <v>76</v>
      </c>
      <c r="AI123" s="3"/>
      <c r="AJ123" s="31">
        <f t="shared" si="294"/>
        <v>46302</v>
      </c>
      <c r="AK123" s="31">
        <f t="shared" si="295"/>
        <v>46322</v>
      </c>
      <c r="AL123" s="37">
        <v>20</v>
      </c>
      <c r="AM123" s="15">
        <f t="shared" si="296"/>
        <v>46397</v>
      </c>
      <c r="AN123" s="15"/>
      <c r="AO123" s="34">
        <f t="shared" si="297"/>
        <v>75</v>
      </c>
      <c r="AP123" s="7"/>
      <c r="AQ123" s="7"/>
      <c r="AR123" s="7"/>
      <c r="AS123" s="7"/>
      <c r="AT123" s="7"/>
      <c r="AU123" s="3"/>
      <c r="AV123" s="31">
        <f t="shared" si="298"/>
        <v>46323</v>
      </c>
      <c r="AW123" s="31">
        <f t="shared" si="245"/>
        <v>46443</v>
      </c>
      <c r="AX123" s="124">
        <v>120</v>
      </c>
      <c r="AY123" s="15">
        <f t="shared" si="299"/>
        <v>46517</v>
      </c>
      <c r="AZ123" s="15"/>
      <c r="BA123" s="7">
        <f t="shared" si="300"/>
        <v>74</v>
      </c>
      <c r="BB123" s="3"/>
      <c r="BC123" s="31">
        <f t="shared" si="301"/>
        <v>46444</v>
      </c>
      <c r="BD123" s="31">
        <f t="shared" si="302"/>
        <v>46474</v>
      </c>
      <c r="BE123" s="126">
        <v>30</v>
      </c>
      <c r="BF123" s="15">
        <f t="shared" si="303"/>
        <v>46547</v>
      </c>
      <c r="BG123" s="15"/>
      <c r="BH123" s="34">
        <f t="shared" si="304"/>
        <v>73</v>
      </c>
      <c r="BI123" s="3"/>
      <c r="BJ123" s="31">
        <f t="shared" si="305"/>
        <v>46474</v>
      </c>
      <c r="BK123" s="31">
        <f t="shared" si="306"/>
        <v>46484</v>
      </c>
      <c r="BL123" s="126">
        <v>10</v>
      </c>
      <c r="BM123" s="15">
        <f t="shared" si="307"/>
        <v>46557</v>
      </c>
      <c r="BN123" s="15"/>
      <c r="BO123" s="34">
        <f t="shared" si="308"/>
        <v>73</v>
      </c>
      <c r="BP123" s="3"/>
      <c r="BQ123" s="31">
        <f t="shared" si="309"/>
        <v>46484</v>
      </c>
      <c r="BR123" s="31">
        <f t="shared" si="310"/>
        <v>46491</v>
      </c>
      <c r="BS123" s="37">
        <v>7</v>
      </c>
      <c r="BT123" s="15">
        <f t="shared" si="311"/>
        <v>46564</v>
      </c>
      <c r="BU123" s="15"/>
      <c r="BV123" s="7">
        <f t="shared" si="312"/>
        <v>73</v>
      </c>
      <c r="BW123" s="11" t="s">
        <v>2566</v>
      </c>
      <c r="BX123" s="130">
        <v>46491</v>
      </c>
      <c r="BY123" s="7">
        <f t="shared" si="313"/>
        <v>73</v>
      </c>
      <c r="CA123" s="4" t="s">
        <v>2576</v>
      </c>
    </row>
  </sheetData>
  <autoFilter ref="A3:CC123" xr:uid="{00000000-0009-0000-0000-000000000000}"/>
  <mergeCells count="11">
    <mergeCell ref="AC1:AH1"/>
    <mergeCell ref="A1:C1"/>
    <mergeCell ref="E1:H1"/>
    <mergeCell ref="J1:P1"/>
    <mergeCell ref="R1:W1"/>
    <mergeCell ref="Y1:AA1"/>
    <mergeCell ref="AJ1:AT1"/>
    <mergeCell ref="AV1:BA1"/>
    <mergeCell ref="BC1:BH1"/>
    <mergeCell ref="BJ1:BO1"/>
    <mergeCell ref="BQ1:BV1"/>
  </mergeCells>
  <conditionalFormatting sqref="Y4:Y123 AJ4:AL123 AW4:AW123 BD4:BD123 BK4:BK123 BR4:BR123 BX4:BX123">
    <cfRule type="cellIs" dxfId="41" priority="2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721" id="{15480D54-7323-441C-8A8B-63A9452ED89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H4:H123</xm:sqref>
        </x14:conditionalFormatting>
        <x14:conditionalFormatting xmlns:xm="http://schemas.microsoft.com/office/excel/2006/main">
          <x14:cfRule type="iconSet" priority="5723" id="{0E75AF04-91C0-42C0-AA8F-CFB2A8BA2BC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O4:O123</xm:sqref>
        </x14:conditionalFormatting>
        <x14:conditionalFormatting xmlns:xm="http://schemas.microsoft.com/office/excel/2006/main">
          <x14:cfRule type="iconSet" priority="5725" id="{B923C275-391A-43CE-9553-CCD3AE253AF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W4:W123</xm:sqref>
        </x14:conditionalFormatting>
        <x14:conditionalFormatting xmlns:xm="http://schemas.microsoft.com/office/excel/2006/main">
          <x14:cfRule type="iconSet" priority="5741" id="{A97C6A73-6C1C-45AB-960A-E0D3F83B89C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AA4:AA123</xm:sqref>
        </x14:conditionalFormatting>
        <x14:conditionalFormatting xmlns:xm="http://schemas.microsoft.com/office/excel/2006/main">
          <x14:cfRule type="iconSet" priority="5743" id="{7D96932A-103B-4EA5-9369-0C6C428BE63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AH4:AH123</xm:sqref>
        </x14:conditionalFormatting>
        <x14:conditionalFormatting xmlns:xm="http://schemas.microsoft.com/office/excel/2006/main">
          <x14:cfRule type="iconSet" priority="5745" id="{377C76B8-D784-4F56-A8AD-74A8DEB69BB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AO4:AO123</xm:sqref>
        </x14:conditionalFormatting>
        <x14:conditionalFormatting xmlns:xm="http://schemas.microsoft.com/office/excel/2006/main">
          <x14:cfRule type="iconSet" priority="5747" id="{09E98758-F90C-4CAF-A436-BDED1EEA2F7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BA4:BA123</xm:sqref>
        </x14:conditionalFormatting>
        <x14:conditionalFormatting xmlns:xm="http://schemas.microsoft.com/office/excel/2006/main">
          <x14:cfRule type="iconSet" priority="5749" id="{AE900EB8-E4A9-4E13-A920-39EF870F7FB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BH4:BH123</xm:sqref>
        </x14:conditionalFormatting>
        <x14:conditionalFormatting xmlns:xm="http://schemas.microsoft.com/office/excel/2006/main">
          <x14:cfRule type="iconSet" priority="5751" id="{18E0BB93-2389-499B-BFE6-1A5D74EBC0F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BO4:BO123</xm:sqref>
        </x14:conditionalFormatting>
        <x14:conditionalFormatting xmlns:xm="http://schemas.microsoft.com/office/excel/2006/main">
          <x14:cfRule type="iconSet" priority="5753" id="{946CB806-151E-48B7-98B4-E9B923FAAE9B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BV4:BV123</xm:sqref>
        </x14:conditionalFormatting>
        <x14:conditionalFormatting xmlns:xm="http://schemas.microsoft.com/office/excel/2006/main">
          <x14:cfRule type="iconSet" priority="5755" id="{B11F38C4-CEB2-443F-A425-3CF039CA074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BW4:BW123</xm:sqref>
        </x14:conditionalFormatting>
        <x14:conditionalFormatting xmlns:xm="http://schemas.microsoft.com/office/excel/2006/main">
          <x14:cfRule type="iconSet" priority="5757" id="{554AC32A-C2BB-4860-8A9C-4D1BEAB54C0D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841D-C764-4D81-85D3-FA84FB6A4276}">
  <sheetPr filterMode="1">
    <tabColor rgb="FF92D050"/>
    <pageSetUpPr fitToPage="1"/>
  </sheetPr>
  <dimension ref="A1:CJ134"/>
  <sheetViews>
    <sheetView showGridLines="0" tabSelected="1" view="pageBreakPreview" zoomScale="84" zoomScaleNormal="70" zoomScaleSheetLayoutView="70" workbookViewId="0">
      <pane xSplit="4" ySplit="1" topLeftCell="E2" activePane="bottomRight" state="frozen"/>
      <selection pane="topRight" activeCell="E83" sqref="E83"/>
      <selection pane="bottomLeft" activeCell="E83" sqref="E83"/>
      <selection pane="bottomRight" activeCell="C2" sqref="C1:AK1048576"/>
    </sheetView>
  </sheetViews>
  <sheetFormatPr baseColWidth="10" defaultColWidth="11.42578125" defaultRowHeight="15" outlineLevelCol="1" x14ac:dyDescent="0.25"/>
  <cols>
    <col min="1" max="1" width="22.140625" style="17" customWidth="1"/>
    <col min="2" max="2" width="22.28515625" customWidth="1"/>
    <col min="3" max="3" width="58.28515625" customWidth="1"/>
    <col min="4" max="4" width="17.5703125" style="4" customWidth="1"/>
    <col min="5" max="5" width="22" style="281" customWidth="1"/>
    <col min="6" max="6" width="18.85546875" style="2" customWidth="1" outlineLevel="1"/>
    <col min="7" max="7" width="14.42578125" style="2" customWidth="1" outlineLevel="1"/>
    <col min="8" max="8" width="13.42578125" style="2" customWidth="1" outlineLevel="1"/>
    <col min="9" max="10" width="15.85546875" customWidth="1" outlineLevel="1"/>
    <col min="11" max="11" width="11.42578125" style="4" customWidth="1"/>
    <col min="12" max="13" width="12.7109375" style="2" customWidth="1" outlineLevel="1"/>
    <col min="14" max="14" width="10.7109375" style="2" customWidth="1" outlineLevel="1"/>
    <col min="15" max="15" width="14.42578125" customWidth="1" outlineLevel="1"/>
    <col min="16" max="16" width="14" customWidth="1" outlineLevel="1"/>
    <col min="17" max="17" width="13" customWidth="1" outlineLevel="1"/>
    <col min="18" max="18" width="48.7109375" customWidth="1" outlineLevel="1"/>
    <col min="19" max="19" width="11.42578125" style="4" customWidth="1"/>
    <col min="20" max="21" width="12.7109375" customWidth="1" outlineLevel="1"/>
    <col min="22" max="22" width="10.7109375" customWidth="1" outlineLevel="1"/>
    <col min="23" max="23" width="14.42578125" style="2" customWidth="1" outlineLevel="1"/>
    <col min="24" max="24" width="15.140625" style="2" customWidth="1" outlineLevel="1"/>
    <col min="25" max="25" width="18.140625" customWidth="1" outlineLevel="1"/>
    <col min="26" max="26" width="11.42578125" style="4" customWidth="1"/>
    <col min="27" max="27" width="12.7109375" customWidth="1" outlineLevel="1"/>
    <col min="28" max="28" width="12.5703125" customWidth="1" outlineLevel="1"/>
    <col min="29" max="29" width="15.7109375" customWidth="1" outlineLevel="1"/>
    <col min="30" max="30" width="10.42578125" style="4" customWidth="1"/>
    <col min="31" max="31" width="23" style="4" customWidth="1"/>
    <col min="32" max="33" width="18.42578125" style="4" customWidth="1" outlineLevel="1"/>
    <col min="34" max="34" width="12" style="4" customWidth="1" outlineLevel="1"/>
    <col min="35" max="35" width="12.42578125" style="4" customWidth="1" outlineLevel="1"/>
    <col min="36" max="36" width="19.5703125" style="4" customWidth="1" outlineLevel="1"/>
    <col min="37" max="37" width="108.85546875" style="396" customWidth="1" outlineLevel="1"/>
    <col min="38" max="38" width="57" style="4" customWidth="1"/>
    <col min="39" max="39" width="28.5703125" style="18" customWidth="1" outlineLevel="1"/>
    <col min="40" max="40" width="17.5703125" style="18" customWidth="1" outlineLevel="1"/>
    <col min="41" max="41" width="10.7109375" style="18" customWidth="1" outlineLevel="1"/>
    <col min="42" max="42" width="14.42578125" customWidth="1" outlineLevel="1"/>
    <col min="43" max="43" width="13.42578125" customWidth="1" outlineLevel="1"/>
    <col min="44" max="44" width="10.42578125" customWidth="1" outlineLevel="1"/>
    <col min="45" max="45" width="18.7109375" style="2" customWidth="1" outlineLevel="1"/>
    <col min="46" max="46" width="10" style="2" customWidth="1" outlineLevel="1"/>
    <col min="47" max="47" width="27" customWidth="1" outlineLevel="1"/>
    <col min="48" max="48" width="14.7109375" customWidth="1" outlineLevel="1"/>
    <col min="49" max="49" width="22.140625" customWidth="1" outlineLevel="1"/>
    <col min="50" max="50" width="11.42578125" style="4" customWidth="1"/>
    <col min="51" max="51" width="12.7109375" style="2" customWidth="1" outlineLevel="1"/>
    <col min="52" max="52" width="12.7109375" customWidth="1" outlineLevel="1"/>
    <col min="53" max="53" width="10.7109375" customWidth="1" outlineLevel="1"/>
    <col min="54" max="55" width="12" customWidth="1" outlineLevel="1"/>
    <col min="56" max="56" width="22" customWidth="1" outlineLevel="1"/>
    <col min="57" max="57" width="11.42578125" style="4" customWidth="1"/>
    <col min="58" max="59" width="12.7109375" customWidth="1" outlineLevel="1"/>
    <col min="60" max="60" width="10.7109375" customWidth="1" outlineLevel="1"/>
    <col min="61" max="61" width="14.42578125" customWidth="1" outlineLevel="1"/>
    <col min="62" max="62" width="10" customWidth="1" outlineLevel="1"/>
    <col min="63" max="63" width="15.7109375" customWidth="1" outlineLevel="1"/>
    <col min="64" max="64" width="11.42578125" style="4" customWidth="1"/>
    <col min="65" max="65" width="12.7109375" style="2" customWidth="1" outlineLevel="1"/>
    <col min="66" max="66" width="12.7109375" customWidth="1" outlineLevel="1"/>
    <col min="67" max="67" width="10.7109375" customWidth="1" outlineLevel="1"/>
    <col min="68" max="69" width="11.5703125" customWidth="1" outlineLevel="1"/>
    <col min="70" max="70" width="22" customWidth="1" outlineLevel="1"/>
    <col min="71" max="71" width="12.7109375" style="4" customWidth="1"/>
    <col min="72" max="72" width="12.7109375" style="2" customWidth="1" outlineLevel="1"/>
    <col min="73" max="73" width="12.7109375" customWidth="1" outlineLevel="1"/>
    <col min="74" max="74" width="10.7109375" customWidth="1" outlineLevel="1"/>
    <col min="75" max="75" width="12.140625" customWidth="1" outlineLevel="1"/>
    <col min="76" max="76" width="11.5703125" customWidth="1" outlineLevel="1"/>
    <col min="77" max="77" width="22" customWidth="1" outlineLevel="1"/>
    <col min="78" max="78" width="15.7109375" customWidth="1" outlineLevel="1"/>
    <col min="79" max="79" width="33.7109375" customWidth="1" outlineLevel="1"/>
    <col min="80" max="80" width="18.42578125" customWidth="1" outlineLevel="1"/>
    <col min="81" max="81" width="3.7109375" customWidth="1"/>
    <col min="82" max="82" width="28.5703125" customWidth="1"/>
    <col min="83" max="83" width="54.85546875" customWidth="1"/>
    <col min="84" max="84" width="18.140625" customWidth="1"/>
    <col min="87" max="87" width="31.42578125" bestFit="1" customWidth="1"/>
  </cols>
  <sheetData>
    <row r="1" spans="1:88" ht="48" customHeight="1" x14ac:dyDescent="0.25">
      <c r="A1" s="527" t="s">
        <v>2464</v>
      </c>
      <c r="B1" s="528"/>
      <c r="C1" s="528"/>
      <c r="D1" s="8" t="s">
        <v>1</v>
      </c>
      <c r="E1" s="280" t="s">
        <v>2577</v>
      </c>
      <c r="F1" s="525" t="s">
        <v>2</v>
      </c>
      <c r="G1" s="525"/>
      <c r="H1" s="525"/>
      <c r="I1" s="525"/>
      <c r="J1" s="427"/>
      <c r="K1" s="5"/>
      <c r="L1" s="525" t="s">
        <v>3</v>
      </c>
      <c r="M1" s="525"/>
      <c r="N1" s="525"/>
      <c r="O1" s="525"/>
      <c r="P1" s="525"/>
      <c r="Q1" s="525"/>
      <c r="R1" s="525"/>
      <c r="S1" s="5"/>
      <c r="T1" s="525" t="s">
        <v>4</v>
      </c>
      <c r="U1" s="525"/>
      <c r="V1" s="525"/>
      <c r="W1" s="525"/>
      <c r="X1" s="525"/>
      <c r="Y1" s="525"/>
      <c r="Z1" s="5"/>
      <c r="AA1" s="526" t="s">
        <v>5</v>
      </c>
      <c r="AB1" s="526"/>
      <c r="AC1" s="529"/>
      <c r="AD1" s="5"/>
      <c r="AE1" s="526" t="s">
        <v>6</v>
      </c>
      <c r="AF1" s="526"/>
      <c r="AG1" s="526"/>
      <c r="AH1" s="526"/>
      <c r="AI1" s="526"/>
      <c r="AJ1" s="526"/>
      <c r="AK1" s="395"/>
      <c r="AL1" s="5"/>
      <c r="AM1" s="533" t="s">
        <v>7</v>
      </c>
      <c r="AN1" s="534"/>
      <c r="AO1" s="534"/>
      <c r="AP1" s="534"/>
      <c r="AQ1" s="534"/>
      <c r="AR1" s="534"/>
      <c r="AS1" s="534"/>
      <c r="AT1" s="534"/>
      <c r="AU1" s="534"/>
      <c r="AV1" s="534"/>
      <c r="AW1" s="535"/>
      <c r="AX1" s="5"/>
      <c r="AY1" s="525" t="s">
        <v>8</v>
      </c>
      <c r="AZ1" s="525"/>
      <c r="BA1" s="525"/>
      <c r="BB1" s="525"/>
      <c r="BC1" s="525"/>
      <c r="BD1" s="525"/>
      <c r="BE1" s="5"/>
      <c r="BF1" s="525" t="s">
        <v>9</v>
      </c>
      <c r="BG1" s="525"/>
      <c r="BH1" s="525"/>
      <c r="BI1" s="525"/>
      <c r="BJ1" s="525"/>
      <c r="BK1" s="525"/>
      <c r="BM1" s="525" t="s">
        <v>10</v>
      </c>
      <c r="BN1" s="525"/>
      <c r="BO1" s="525"/>
      <c r="BP1" s="525"/>
      <c r="BQ1" s="525"/>
      <c r="BR1" s="525"/>
      <c r="BS1" s="3"/>
      <c r="BT1" s="525" t="s">
        <v>11</v>
      </c>
      <c r="BU1" s="525"/>
      <c r="BV1" s="525"/>
      <c r="BW1" s="525"/>
      <c r="BX1" s="525"/>
      <c r="BY1" s="525"/>
      <c r="BZ1" s="12"/>
      <c r="CA1" s="33" t="s">
        <v>2465</v>
      </c>
      <c r="CB1" s="137" t="s">
        <v>13</v>
      </c>
      <c r="CC1" s="12"/>
      <c r="CD1" s="12" t="s">
        <v>2578</v>
      </c>
      <c r="CF1">
        <v>-30</v>
      </c>
      <c r="CG1">
        <v>0</v>
      </c>
    </row>
    <row r="2" spans="1:88" x14ac:dyDescent="0.25">
      <c r="CF2">
        <v>1</v>
      </c>
      <c r="CG2">
        <v>90</v>
      </c>
    </row>
    <row r="3" spans="1:88" x14ac:dyDescent="0.25">
      <c r="A3" s="16" t="s">
        <v>14</v>
      </c>
      <c r="B3" s="9" t="s">
        <v>15</v>
      </c>
      <c r="C3" s="9" t="s">
        <v>16</v>
      </c>
      <c r="D3" s="9" t="s">
        <v>17</v>
      </c>
      <c r="E3" s="282"/>
      <c r="F3" s="13" t="s">
        <v>2466</v>
      </c>
      <c r="G3" s="20" t="s">
        <v>19</v>
      </c>
      <c r="H3" s="13" t="s">
        <v>20</v>
      </c>
      <c r="I3" s="13" t="s">
        <v>21</v>
      </c>
      <c r="J3" s="428" t="s">
        <v>5134</v>
      </c>
      <c r="L3" s="9" t="s">
        <v>22</v>
      </c>
      <c r="M3" s="9" t="s">
        <v>18</v>
      </c>
      <c r="N3" s="9" t="s">
        <v>23</v>
      </c>
      <c r="O3" s="19" t="s">
        <v>19</v>
      </c>
      <c r="P3" s="9" t="s">
        <v>20</v>
      </c>
      <c r="Q3" s="9" t="s">
        <v>24</v>
      </c>
      <c r="R3" s="9" t="s">
        <v>25</v>
      </c>
      <c r="T3" s="9" t="s">
        <v>22</v>
      </c>
      <c r="U3" s="9" t="s">
        <v>18</v>
      </c>
      <c r="V3" s="9" t="s">
        <v>23</v>
      </c>
      <c r="W3" s="19" t="s">
        <v>19</v>
      </c>
      <c r="X3" s="9" t="s">
        <v>20</v>
      </c>
      <c r="Y3" s="16" t="s">
        <v>24</v>
      </c>
      <c r="AA3" s="9" t="s">
        <v>18</v>
      </c>
      <c r="AB3" s="9" t="s">
        <v>20</v>
      </c>
      <c r="AC3" s="16" t="s">
        <v>24</v>
      </c>
      <c r="AE3" s="9" t="s">
        <v>22</v>
      </c>
      <c r="AF3" s="14" t="s">
        <v>18</v>
      </c>
      <c r="AG3" s="9" t="s">
        <v>23</v>
      </c>
      <c r="AH3" s="19" t="s">
        <v>19</v>
      </c>
      <c r="AI3" s="26" t="s">
        <v>20</v>
      </c>
      <c r="AJ3" s="16" t="s">
        <v>24</v>
      </c>
      <c r="AK3" s="16" t="s">
        <v>5157</v>
      </c>
      <c r="AL3" s="14" t="s">
        <v>2437</v>
      </c>
      <c r="AM3" s="9" t="s">
        <v>22</v>
      </c>
      <c r="AN3" s="27" t="s">
        <v>18</v>
      </c>
      <c r="AO3" s="27" t="s">
        <v>23</v>
      </c>
      <c r="AP3" s="19" t="s">
        <v>19</v>
      </c>
      <c r="AQ3" s="9" t="s">
        <v>20</v>
      </c>
      <c r="AR3" s="16" t="s">
        <v>24</v>
      </c>
      <c r="AS3" s="9" t="s">
        <v>26</v>
      </c>
      <c r="AT3" s="9" t="s">
        <v>27</v>
      </c>
      <c r="AU3" s="9" t="s">
        <v>28</v>
      </c>
      <c r="AV3" s="9" t="s">
        <v>29</v>
      </c>
      <c r="AW3" s="9" t="s">
        <v>30</v>
      </c>
      <c r="AY3" s="9" t="s">
        <v>22</v>
      </c>
      <c r="AZ3" s="9" t="s">
        <v>18</v>
      </c>
      <c r="BA3" s="9" t="s">
        <v>23</v>
      </c>
      <c r="BB3" s="19" t="s">
        <v>19</v>
      </c>
      <c r="BC3" s="9" t="s">
        <v>20</v>
      </c>
      <c r="BD3" s="16" t="s">
        <v>24</v>
      </c>
      <c r="BF3" s="9" t="s">
        <v>22</v>
      </c>
      <c r="BG3" s="9" t="s">
        <v>18</v>
      </c>
      <c r="BH3" s="9" t="s">
        <v>23</v>
      </c>
      <c r="BI3" s="19" t="s">
        <v>19</v>
      </c>
      <c r="BJ3" s="9" t="s">
        <v>20</v>
      </c>
      <c r="BK3" s="16" t="s">
        <v>24</v>
      </c>
      <c r="BM3" s="9" t="s">
        <v>22</v>
      </c>
      <c r="BN3" s="9" t="s">
        <v>18</v>
      </c>
      <c r="BO3" s="9" t="s">
        <v>23</v>
      </c>
      <c r="BP3" s="19" t="s">
        <v>19</v>
      </c>
      <c r="BQ3" s="9" t="s">
        <v>20</v>
      </c>
      <c r="BR3" s="16" t="s">
        <v>24</v>
      </c>
      <c r="BT3" s="9" t="s">
        <v>22</v>
      </c>
      <c r="BU3" s="9" t="s">
        <v>18</v>
      </c>
      <c r="BV3" s="9" t="s">
        <v>23</v>
      </c>
      <c r="BW3" s="19" t="s">
        <v>19</v>
      </c>
      <c r="BX3" s="9" t="s">
        <v>20</v>
      </c>
      <c r="BY3" s="16" t="s">
        <v>24</v>
      </c>
      <c r="BZ3" s="28" t="s">
        <v>2467</v>
      </c>
      <c r="CA3" s="28" t="s">
        <v>2468</v>
      </c>
      <c r="CB3" s="28" t="s">
        <v>21</v>
      </c>
      <c r="CC3" s="10"/>
      <c r="CD3" s="10"/>
      <c r="CE3" t="s">
        <v>2470</v>
      </c>
      <c r="CI3" t="s">
        <v>5186</v>
      </c>
      <c r="CJ3" t="s">
        <v>5187</v>
      </c>
    </row>
    <row r="4" spans="1:88" ht="90" hidden="1" x14ac:dyDescent="0.25">
      <c r="A4" s="40" t="s">
        <v>2579</v>
      </c>
      <c r="B4" s="41" t="s">
        <v>2580</v>
      </c>
      <c r="C4" s="42" t="s">
        <v>2472</v>
      </c>
      <c r="D4" s="7" t="s">
        <v>33</v>
      </c>
      <c r="E4" s="283" t="str">
        <f>+_xlfn.XLOOKUP(B4,'Dinámica P0 RIs'!A:A,'Dinámica P0 RIs'!B:B,"",0,1)</f>
        <v/>
      </c>
      <c r="F4" s="30">
        <f t="shared" ref="F4:F62" si="0">+L4-1</f>
        <v>45999</v>
      </c>
      <c r="G4" s="6">
        <v>45888</v>
      </c>
      <c r="H4" s="6">
        <v>45888</v>
      </c>
      <c r="I4" s="34">
        <f t="shared" ref="I4:I62" si="1">+G4-F4</f>
        <v>-111</v>
      </c>
      <c r="J4" s="309" t="s">
        <v>5135</v>
      </c>
      <c r="K4" s="3"/>
      <c r="L4" s="30">
        <f t="shared" ref="L4:L62" si="2">+M4-N4</f>
        <v>46000</v>
      </c>
      <c r="M4" s="30">
        <f t="shared" ref="M4:M62" si="3">+T4-1</f>
        <v>46007</v>
      </c>
      <c r="N4" s="37">
        <v>7</v>
      </c>
      <c r="O4" s="6">
        <v>45918</v>
      </c>
      <c r="P4" s="6">
        <v>45918</v>
      </c>
      <c r="Q4" s="29">
        <f t="shared" ref="Q4:Q62" si="4">+O4-M4</f>
        <v>-89</v>
      </c>
      <c r="R4" s="7">
        <v>23052323</v>
      </c>
      <c r="S4" s="3"/>
      <c r="T4" s="30">
        <f t="shared" ref="T4:T62" si="5">+U4-V4</f>
        <v>46008</v>
      </c>
      <c r="U4" s="30">
        <f t="shared" ref="U4:U62" si="6">+AE4-1</f>
        <v>46038</v>
      </c>
      <c r="V4" s="37">
        <v>30</v>
      </c>
      <c r="W4" s="6">
        <v>45919</v>
      </c>
      <c r="X4" s="6">
        <v>45919</v>
      </c>
      <c r="Y4" s="29">
        <f t="shared" ref="Y4:Y62" si="7">+W4-U4</f>
        <v>-119</v>
      </c>
      <c r="Z4" s="3"/>
      <c r="AA4" s="31" t="s">
        <v>33</v>
      </c>
      <c r="AB4" s="7" t="s">
        <v>33</v>
      </c>
      <c r="AC4" s="6" t="s">
        <v>33</v>
      </c>
      <c r="AD4" s="25"/>
      <c r="AE4" s="31">
        <f t="shared" ref="AE4:AE62" si="8">+AF4-AG4</f>
        <v>46039</v>
      </c>
      <c r="AF4" s="31">
        <f t="shared" ref="AF4:AF62" si="9">+AM4-1</f>
        <v>46069</v>
      </c>
      <c r="AG4" s="37">
        <v>30</v>
      </c>
      <c r="AH4" s="15">
        <v>46062</v>
      </c>
      <c r="AI4" s="15">
        <v>46062</v>
      </c>
      <c r="AJ4" s="34">
        <f t="shared" ref="AJ4:AJ62" si="10">+AH4-AF4</f>
        <v>-7</v>
      </c>
      <c r="AK4" s="422" t="s">
        <v>5200</v>
      </c>
      <c r="AL4" s="423" t="s">
        <v>5126</v>
      </c>
      <c r="AM4" s="31">
        <f t="shared" ref="AM4:AM62" si="11">+AN4-AO4</f>
        <v>46070</v>
      </c>
      <c r="AN4" s="31">
        <f t="shared" ref="AN4:AN62" si="12">+AY4-1</f>
        <v>46110</v>
      </c>
      <c r="AO4" s="37">
        <v>40</v>
      </c>
      <c r="AP4" s="15">
        <v>46127</v>
      </c>
      <c r="AQ4" s="15">
        <v>46130</v>
      </c>
      <c r="AR4" s="34">
        <f t="shared" ref="AR4:AR62" si="13">+AP4-AN4</f>
        <v>17</v>
      </c>
      <c r="AS4" s="7"/>
      <c r="AT4" s="7"/>
      <c r="AU4" s="7"/>
      <c r="AV4" s="7"/>
      <c r="AW4" s="7"/>
      <c r="AX4" s="3"/>
      <c r="AY4" s="31">
        <f t="shared" ref="AY4:AY62" si="14">+AZ4-BA4</f>
        <v>46111</v>
      </c>
      <c r="AZ4" s="31">
        <f>+BF4-1</f>
        <v>46111</v>
      </c>
      <c r="BA4" s="124"/>
      <c r="BB4" s="15">
        <f t="shared" ref="BB4:BB62" si="15">+IF(AQ4=0,AP4,AQ4)+BA4</f>
        <v>46130</v>
      </c>
      <c r="BC4" s="15"/>
      <c r="BD4" s="7">
        <f t="shared" ref="BD4:BD62" si="16">+BB4-AZ4</f>
        <v>19</v>
      </c>
      <c r="BE4" s="3"/>
      <c r="BF4" s="31">
        <f t="shared" ref="BF4:BF62" si="17">+BG4-BH4</f>
        <v>46112</v>
      </c>
      <c r="BG4" s="31">
        <f t="shared" ref="BG4:BG62" si="18">+BM4</f>
        <v>46112</v>
      </c>
      <c r="BH4" s="32">
        <v>0</v>
      </c>
      <c r="BI4" s="15">
        <f t="shared" ref="BI4:BI62" si="19">+IF(BC4=0,BB4,BC4)+BH4</f>
        <v>46130</v>
      </c>
      <c r="BJ4" s="15"/>
      <c r="BK4" s="34">
        <f t="shared" ref="BK4:BK62" si="20">+BI4-BG4</f>
        <v>18</v>
      </c>
      <c r="BL4" s="3"/>
      <c r="BM4" s="31">
        <f t="shared" ref="BM4:BM62" si="21">+BN4-BO4</f>
        <v>46112</v>
      </c>
      <c r="BN4" s="31">
        <f t="shared" ref="BN4:BN62" si="22">+BT4</f>
        <v>46112</v>
      </c>
      <c r="BO4" s="32">
        <v>0</v>
      </c>
      <c r="BP4" s="15">
        <f t="shared" ref="BP4:BP62" si="23">+IF(BJ4=0,BI4,BJ4)+BO4</f>
        <v>46130</v>
      </c>
      <c r="BQ4" s="15"/>
      <c r="BR4" s="34">
        <f t="shared" ref="BR4:BR62" si="24">+BP4-BN4</f>
        <v>18</v>
      </c>
      <c r="BS4" s="3"/>
      <c r="BT4" s="31">
        <f t="shared" ref="BT4:BT62" si="25">+BU4-BV4</f>
        <v>46112</v>
      </c>
      <c r="BU4" s="31">
        <f t="shared" ref="BU4:BU62" si="26">+CA4</f>
        <v>46112</v>
      </c>
      <c r="BV4" s="37"/>
      <c r="BW4" s="15">
        <f t="shared" ref="BW4:BW62" si="27">+IF(BQ4=0,BP4,BQ4)+BV4</f>
        <v>46130</v>
      </c>
      <c r="BX4" s="15"/>
      <c r="BY4" s="7">
        <f t="shared" ref="BY4:BY62" si="28">+BW4-BU4</f>
        <v>18</v>
      </c>
      <c r="BZ4" s="2" t="s">
        <v>2473</v>
      </c>
      <c r="CA4" s="315">
        <v>46112</v>
      </c>
      <c r="CB4" s="7">
        <f t="shared" ref="CB4:CB62" si="29">+BW4-CA4</f>
        <v>18</v>
      </c>
      <c r="CC4" s="2"/>
      <c r="CD4" s="2"/>
      <c r="CF4" s="18">
        <f>+_xlfn.XLOOKUP(BZ4,'Crono LB 30.09'!B:B,'Crono LB 30.09'!F:F,"No se encuentra",0,1)</f>
        <v>45989</v>
      </c>
      <c r="CG4" s="193">
        <f>+CF4-CA4</f>
        <v>-123</v>
      </c>
      <c r="CI4" s="18"/>
      <c r="CJ4" s="18">
        <f>+IF(CI4="",CA4,CI4)</f>
        <v>46112</v>
      </c>
    </row>
    <row r="5" spans="1:88" hidden="1" x14ac:dyDescent="0.25">
      <c r="A5" s="40" t="s">
        <v>2471</v>
      </c>
      <c r="B5" s="41"/>
      <c r="C5" s="42" t="s">
        <v>2476</v>
      </c>
      <c r="D5" s="7" t="s">
        <v>33</v>
      </c>
      <c r="E5" s="283">
        <f>+_xlfn.XLOOKUP(B5,'Dinámica P0 RIs'!A:A,'Dinámica P0 RIs'!B:B,"",0,1)</f>
        <v>0</v>
      </c>
      <c r="F5" s="30">
        <f t="shared" si="0"/>
        <v>46023</v>
      </c>
      <c r="G5" s="138">
        <v>45899</v>
      </c>
      <c r="H5" s="6">
        <v>45899</v>
      </c>
      <c r="I5" s="34">
        <f t="shared" si="1"/>
        <v>-124</v>
      </c>
      <c r="J5" s="309">
        <v>0</v>
      </c>
      <c r="K5" s="3"/>
      <c r="L5" s="30">
        <f t="shared" si="2"/>
        <v>46024</v>
      </c>
      <c r="M5" s="30">
        <f t="shared" si="3"/>
        <v>46031</v>
      </c>
      <c r="N5" s="37">
        <v>7</v>
      </c>
      <c r="O5" s="6">
        <v>45912</v>
      </c>
      <c r="P5" s="6">
        <v>45912</v>
      </c>
      <c r="Q5" s="29">
        <f t="shared" si="4"/>
        <v>-119</v>
      </c>
      <c r="R5" s="7">
        <v>23045951</v>
      </c>
      <c r="S5" s="3"/>
      <c r="T5" s="30">
        <f t="shared" si="5"/>
        <v>46032</v>
      </c>
      <c r="U5" s="30">
        <f t="shared" si="6"/>
        <v>46062</v>
      </c>
      <c r="V5" s="37">
        <v>30</v>
      </c>
      <c r="W5" s="6">
        <v>45939</v>
      </c>
      <c r="X5" s="6">
        <v>46024</v>
      </c>
      <c r="Y5" s="29">
        <f t="shared" si="7"/>
        <v>-123</v>
      </c>
      <c r="Z5" s="3"/>
      <c r="AA5" s="31" t="s">
        <v>33</v>
      </c>
      <c r="AB5" s="7" t="s">
        <v>33</v>
      </c>
      <c r="AC5" s="6" t="s">
        <v>33</v>
      </c>
      <c r="AD5" s="25"/>
      <c r="AE5" s="31">
        <f t="shared" si="8"/>
        <v>46063</v>
      </c>
      <c r="AF5" s="31">
        <f t="shared" si="9"/>
        <v>46093</v>
      </c>
      <c r="AG5" s="37">
        <v>30</v>
      </c>
      <c r="AH5" s="15">
        <v>46062</v>
      </c>
      <c r="AI5" s="15">
        <v>46062</v>
      </c>
      <c r="AJ5" s="34">
        <f t="shared" si="10"/>
        <v>-31</v>
      </c>
      <c r="AK5" s="394" t="s">
        <v>5120</v>
      </c>
      <c r="AL5" s="3"/>
      <c r="AM5" s="31">
        <f t="shared" si="11"/>
        <v>46094</v>
      </c>
      <c r="AN5" s="31">
        <f t="shared" si="12"/>
        <v>46109</v>
      </c>
      <c r="AO5" s="37">
        <v>15</v>
      </c>
      <c r="AP5" s="15">
        <f t="shared" ref="AP5:AP62" si="30">+IF(AI5=0,AH5,AI5)+AO5</f>
        <v>46077</v>
      </c>
      <c r="AQ5" s="15"/>
      <c r="AR5" s="34">
        <f t="shared" si="13"/>
        <v>-32</v>
      </c>
      <c r="AS5" s="7"/>
      <c r="AT5" s="7"/>
      <c r="AU5" s="7"/>
      <c r="AV5" s="7"/>
      <c r="AW5" s="7"/>
      <c r="AX5" s="3"/>
      <c r="AY5" s="31">
        <f t="shared" si="14"/>
        <v>46110</v>
      </c>
      <c r="AZ5" s="31">
        <f>+BF5-1</f>
        <v>46110</v>
      </c>
      <c r="BA5" s="124"/>
      <c r="BB5" s="15">
        <f t="shared" si="15"/>
        <v>46077</v>
      </c>
      <c r="BC5" s="15"/>
      <c r="BD5" s="7">
        <f t="shared" si="16"/>
        <v>-33</v>
      </c>
      <c r="BE5" s="3"/>
      <c r="BF5" s="31">
        <f t="shared" si="17"/>
        <v>46111</v>
      </c>
      <c r="BG5" s="31">
        <f t="shared" si="18"/>
        <v>46111</v>
      </c>
      <c r="BH5" s="32">
        <v>0</v>
      </c>
      <c r="BI5" s="15">
        <f t="shared" si="19"/>
        <v>46077</v>
      </c>
      <c r="BJ5" s="15"/>
      <c r="BK5" s="34">
        <f t="shared" si="20"/>
        <v>-34</v>
      </c>
      <c r="BL5" s="3"/>
      <c r="BM5" s="31">
        <f t="shared" si="21"/>
        <v>46111</v>
      </c>
      <c r="BN5" s="31">
        <f t="shared" si="22"/>
        <v>46111</v>
      </c>
      <c r="BO5" s="32">
        <v>0</v>
      </c>
      <c r="BP5" s="15">
        <f t="shared" si="23"/>
        <v>46077</v>
      </c>
      <c r="BQ5" s="15"/>
      <c r="BR5" s="34">
        <f t="shared" si="24"/>
        <v>-34</v>
      </c>
      <c r="BS5" s="3"/>
      <c r="BT5" s="31">
        <f t="shared" si="25"/>
        <v>46111</v>
      </c>
      <c r="BU5" s="31">
        <f t="shared" si="26"/>
        <v>46111</v>
      </c>
      <c r="BV5" s="37"/>
      <c r="BW5" s="15">
        <f t="shared" si="27"/>
        <v>46077</v>
      </c>
      <c r="BX5" s="15"/>
      <c r="BY5" s="7">
        <f t="shared" si="28"/>
        <v>-34</v>
      </c>
      <c r="BZ5" s="2" t="s">
        <v>2473</v>
      </c>
      <c r="CA5" s="315">
        <v>46111</v>
      </c>
      <c r="CB5" s="7">
        <f t="shared" si="29"/>
        <v>-34</v>
      </c>
      <c r="CC5" s="2"/>
      <c r="CD5" s="2"/>
      <c r="CF5" s="18">
        <f>+_xlfn.XLOOKUP(BZ5,'Crono LB 30.09'!B:B,'Crono LB 30.09'!F:F,"No se encuentra",0,1)</f>
        <v>45989</v>
      </c>
      <c r="CG5" s="193">
        <f t="shared" ref="CG5:CG67" si="31">+CF5-CA5</f>
        <v>-122</v>
      </c>
      <c r="CI5" s="18"/>
      <c r="CJ5" s="18">
        <f t="shared" ref="CJ5:CJ66" si="32">+IF(CI5="",CA5,CI5)</f>
        <v>46111</v>
      </c>
    </row>
    <row r="6" spans="1:88" hidden="1" x14ac:dyDescent="0.25">
      <c r="A6" s="40" t="s">
        <v>2471</v>
      </c>
      <c r="B6" s="41"/>
      <c r="C6" s="42" t="s">
        <v>2477</v>
      </c>
      <c r="D6" s="7" t="s">
        <v>33</v>
      </c>
      <c r="E6" s="283">
        <f>+_xlfn.XLOOKUP(B6,'Dinámica P0 RIs'!A:A,'Dinámica P0 RIs'!B:B,"",0,1)</f>
        <v>0</v>
      </c>
      <c r="F6" s="30">
        <f t="shared" si="0"/>
        <v>46023</v>
      </c>
      <c r="G6" s="138">
        <v>45905</v>
      </c>
      <c r="H6" s="6">
        <v>45905</v>
      </c>
      <c r="I6" s="34">
        <f t="shared" si="1"/>
        <v>-118</v>
      </c>
      <c r="J6" s="309">
        <v>0</v>
      </c>
      <c r="K6" s="3"/>
      <c r="L6" s="30">
        <f t="shared" si="2"/>
        <v>46024</v>
      </c>
      <c r="M6" s="30">
        <f t="shared" si="3"/>
        <v>46031</v>
      </c>
      <c r="N6" s="37">
        <v>7</v>
      </c>
      <c r="O6" s="6">
        <v>45912</v>
      </c>
      <c r="P6" s="6">
        <v>45912</v>
      </c>
      <c r="Q6" s="29">
        <f t="shared" si="4"/>
        <v>-119</v>
      </c>
      <c r="R6" s="7">
        <v>23045955</v>
      </c>
      <c r="S6" s="3"/>
      <c r="T6" s="30">
        <f t="shared" si="5"/>
        <v>46032</v>
      </c>
      <c r="U6" s="30">
        <f t="shared" si="6"/>
        <v>46062</v>
      </c>
      <c r="V6" s="37">
        <v>30</v>
      </c>
      <c r="W6" s="6">
        <v>45939</v>
      </c>
      <c r="X6" s="6">
        <v>46024</v>
      </c>
      <c r="Y6" s="29">
        <f t="shared" si="7"/>
        <v>-123</v>
      </c>
      <c r="Z6" s="3"/>
      <c r="AA6" s="31" t="s">
        <v>33</v>
      </c>
      <c r="AB6" s="7" t="s">
        <v>33</v>
      </c>
      <c r="AC6" s="6" t="s">
        <v>33</v>
      </c>
      <c r="AD6" s="25"/>
      <c r="AE6" s="31">
        <f t="shared" si="8"/>
        <v>46063</v>
      </c>
      <c r="AF6" s="31">
        <f t="shared" si="9"/>
        <v>46093</v>
      </c>
      <c r="AG6" s="37">
        <v>30</v>
      </c>
      <c r="AH6" s="15">
        <v>46062</v>
      </c>
      <c r="AI6" s="15">
        <v>46062</v>
      </c>
      <c r="AJ6" s="34">
        <f t="shared" si="10"/>
        <v>-31</v>
      </c>
      <c r="AK6" s="394" t="s">
        <v>5120</v>
      </c>
      <c r="AL6" s="3"/>
      <c r="AM6" s="31">
        <f t="shared" si="11"/>
        <v>46094</v>
      </c>
      <c r="AN6" s="31">
        <f t="shared" si="12"/>
        <v>46109</v>
      </c>
      <c r="AO6" s="37">
        <v>15</v>
      </c>
      <c r="AP6" s="15">
        <f t="shared" si="30"/>
        <v>46077</v>
      </c>
      <c r="AQ6" s="15"/>
      <c r="AR6" s="34">
        <f t="shared" si="13"/>
        <v>-32</v>
      </c>
      <c r="AS6" s="7"/>
      <c r="AT6" s="7"/>
      <c r="AU6" s="7"/>
      <c r="AV6" s="7"/>
      <c r="AW6" s="7"/>
      <c r="AX6" s="3"/>
      <c r="AY6" s="31">
        <f t="shared" si="14"/>
        <v>46110</v>
      </c>
      <c r="AZ6" s="31">
        <f>+BF6-1</f>
        <v>46110</v>
      </c>
      <c r="BA6" s="124"/>
      <c r="BB6" s="15">
        <f t="shared" si="15"/>
        <v>46077</v>
      </c>
      <c r="BC6" s="15"/>
      <c r="BD6" s="7">
        <f t="shared" si="16"/>
        <v>-33</v>
      </c>
      <c r="BE6" s="3"/>
      <c r="BF6" s="31">
        <f t="shared" si="17"/>
        <v>46111</v>
      </c>
      <c r="BG6" s="31">
        <f t="shared" si="18"/>
        <v>46111</v>
      </c>
      <c r="BH6" s="32">
        <v>0</v>
      </c>
      <c r="BI6" s="15">
        <f t="shared" si="19"/>
        <v>46077</v>
      </c>
      <c r="BJ6" s="15"/>
      <c r="BK6" s="34">
        <f t="shared" si="20"/>
        <v>-34</v>
      </c>
      <c r="BL6" s="3"/>
      <c r="BM6" s="31">
        <f t="shared" si="21"/>
        <v>46111</v>
      </c>
      <c r="BN6" s="31">
        <f t="shared" si="22"/>
        <v>46111</v>
      </c>
      <c r="BO6" s="32">
        <v>0</v>
      </c>
      <c r="BP6" s="15">
        <f t="shared" si="23"/>
        <v>46077</v>
      </c>
      <c r="BQ6" s="15"/>
      <c r="BR6" s="34">
        <f t="shared" si="24"/>
        <v>-34</v>
      </c>
      <c r="BS6" s="3"/>
      <c r="BT6" s="31">
        <f t="shared" si="25"/>
        <v>46111</v>
      </c>
      <c r="BU6" s="31">
        <f t="shared" si="26"/>
        <v>46111</v>
      </c>
      <c r="BV6" s="37"/>
      <c r="BW6" s="15">
        <f t="shared" si="27"/>
        <v>46077</v>
      </c>
      <c r="BX6" s="15"/>
      <c r="BY6" s="7">
        <f t="shared" si="28"/>
        <v>-34</v>
      </c>
      <c r="BZ6" s="2" t="s">
        <v>2473</v>
      </c>
      <c r="CA6" s="315">
        <v>46111</v>
      </c>
      <c r="CB6" s="7">
        <f t="shared" si="29"/>
        <v>-34</v>
      </c>
      <c r="CC6" s="2"/>
      <c r="CD6" s="2"/>
      <c r="CF6" s="18">
        <f>+_xlfn.XLOOKUP(BZ6,'Crono LB 30.09'!B:B,'Crono LB 30.09'!F:F,"No se encuentra",0,1)</f>
        <v>45989</v>
      </c>
      <c r="CG6" s="193">
        <f t="shared" si="31"/>
        <v>-122</v>
      </c>
      <c r="CI6" s="18"/>
      <c r="CJ6" s="18">
        <f t="shared" si="32"/>
        <v>46111</v>
      </c>
    </row>
    <row r="7" spans="1:88" hidden="1" x14ac:dyDescent="0.25">
      <c r="A7" s="40" t="s">
        <v>2471</v>
      </c>
      <c r="B7" s="41"/>
      <c r="C7" s="42" t="s">
        <v>2478</v>
      </c>
      <c r="D7" s="7" t="s">
        <v>33</v>
      </c>
      <c r="E7" s="283">
        <f>+_xlfn.XLOOKUP(B7,'Dinámica P0 RIs'!A:A,'Dinámica P0 RIs'!B:B,"",0,1)</f>
        <v>0</v>
      </c>
      <c r="F7" s="30">
        <f t="shared" si="0"/>
        <v>46008</v>
      </c>
      <c r="G7" s="138">
        <v>45899</v>
      </c>
      <c r="H7" s="6">
        <v>45899</v>
      </c>
      <c r="I7" s="34">
        <f t="shared" si="1"/>
        <v>-109</v>
      </c>
      <c r="J7" s="309">
        <v>0</v>
      </c>
      <c r="K7" s="3"/>
      <c r="L7" s="30">
        <f t="shared" si="2"/>
        <v>46009</v>
      </c>
      <c r="M7" s="30">
        <f t="shared" si="3"/>
        <v>46016</v>
      </c>
      <c r="N7" s="37">
        <v>7</v>
      </c>
      <c r="O7" s="6">
        <v>45911</v>
      </c>
      <c r="P7" s="6">
        <v>45911</v>
      </c>
      <c r="Q7" s="29">
        <f t="shared" si="4"/>
        <v>-105</v>
      </c>
      <c r="R7" s="7">
        <v>23046371</v>
      </c>
      <c r="S7" s="3"/>
      <c r="T7" s="30">
        <f t="shared" si="5"/>
        <v>46017</v>
      </c>
      <c r="U7" s="30">
        <f t="shared" si="6"/>
        <v>46047</v>
      </c>
      <c r="V7" s="37">
        <v>30</v>
      </c>
      <c r="W7" s="6">
        <v>45936</v>
      </c>
      <c r="X7" s="6">
        <v>46301</v>
      </c>
      <c r="Y7" s="29">
        <f t="shared" si="7"/>
        <v>-111</v>
      </c>
      <c r="Z7" s="3"/>
      <c r="AA7" s="31" t="s">
        <v>33</v>
      </c>
      <c r="AB7" s="7" t="s">
        <v>33</v>
      </c>
      <c r="AC7" s="6" t="s">
        <v>33</v>
      </c>
      <c r="AD7" s="25"/>
      <c r="AE7" s="31">
        <f t="shared" si="8"/>
        <v>46048</v>
      </c>
      <c r="AF7" s="31">
        <f t="shared" si="9"/>
        <v>46078</v>
      </c>
      <c r="AG7" s="37">
        <v>30</v>
      </c>
      <c r="AH7" s="15">
        <v>46062</v>
      </c>
      <c r="AI7" s="15">
        <v>46062</v>
      </c>
      <c r="AJ7" s="34">
        <f t="shared" si="10"/>
        <v>-16</v>
      </c>
      <c r="AK7" s="394" t="s">
        <v>5120</v>
      </c>
      <c r="AL7" s="3"/>
      <c r="AM7" s="31">
        <f t="shared" si="11"/>
        <v>46079</v>
      </c>
      <c r="AN7" s="31">
        <f t="shared" si="12"/>
        <v>46094</v>
      </c>
      <c r="AO7" s="37">
        <v>15</v>
      </c>
      <c r="AP7" s="15">
        <f t="shared" si="30"/>
        <v>46077</v>
      </c>
      <c r="AQ7" s="15">
        <v>46077</v>
      </c>
      <c r="AR7" s="34">
        <f t="shared" si="13"/>
        <v>-17</v>
      </c>
      <c r="AS7" s="7"/>
      <c r="AT7" s="7"/>
      <c r="AU7" s="7"/>
      <c r="AV7" s="7"/>
      <c r="AW7" s="7"/>
      <c r="AX7" s="3"/>
      <c r="AY7" s="31">
        <f t="shared" si="14"/>
        <v>46095</v>
      </c>
      <c r="AZ7" s="31">
        <f>+BF7-1</f>
        <v>46095</v>
      </c>
      <c r="BA7" s="124"/>
      <c r="BB7" s="15">
        <f t="shared" si="15"/>
        <v>46077</v>
      </c>
      <c r="BC7" s="15"/>
      <c r="BD7" s="7">
        <f t="shared" si="16"/>
        <v>-18</v>
      </c>
      <c r="BE7" s="3"/>
      <c r="BF7" s="31">
        <f t="shared" si="17"/>
        <v>46096</v>
      </c>
      <c r="BG7" s="31">
        <f t="shared" si="18"/>
        <v>46096</v>
      </c>
      <c r="BH7" s="32">
        <v>0</v>
      </c>
      <c r="BI7" s="15">
        <f t="shared" si="19"/>
        <v>46077</v>
      </c>
      <c r="BJ7" s="15"/>
      <c r="BK7" s="34">
        <f t="shared" si="20"/>
        <v>-19</v>
      </c>
      <c r="BL7" s="3"/>
      <c r="BM7" s="31">
        <f t="shared" si="21"/>
        <v>46096</v>
      </c>
      <c r="BN7" s="31">
        <f t="shared" si="22"/>
        <v>46096</v>
      </c>
      <c r="BO7" s="32">
        <v>0</v>
      </c>
      <c r="BP7" s="15">
        <f t="shared" si="23"/>
        <v>46077</v>
      </c>
      <c r="BQ7" s="15"/>
      <c r="BR7" s="34">
        <f t="shared" si="24"/>
        <v>-19</v>
      </c>
      <c r="BS7" s="3"/>
      <c r="BT7" s="31">
        <f t="shared" si="25"/>
        <v>46096</v>
      </c>
      <c r="BU7" s="31">
        <f t="shared" si="26"/>
        <v>46096</v>
      </c>
      <c r="BV7" s="37"/>
      <c r="BW7" s="15">
        <f t="shared" si="27"/>
        <v>46077</v>
      </c>
      <c r="BX7" s="15"/>
      <c r="BY7" s="7">
        <f t="shared" si="28"/>
        <v>-19</v>
      </c>
      <c r="BZ7" s="2" t="s">
        <v>2473</v>
      </c>
      <c r="CA7" s="315">
        <v>46096</v>
      </c>
      <c r="CB7" s="7">
        <f t="shared" si="29"/>
        <v>-19</v>
      </c>
      <c r="CC7" s="2"/>
      <c r="CD7" s="2"/>
      <c r="CF7" s="18">
        <f>+_xlfn.XLOOKUP(BZ7,'Crono LB 30.09'!B:B,'Crono LB 30.09'!F:F,"No se encuentra",0,1)</f>
        <v>45989</v>
      </c>
      <c r="CG7" s="193">
        <f t="shared" si="31"/>
        <v>-107</v>
      </c>
      <c r="CI7" s="18"/>
      <c r="CJ7" s="18">
        <f t="shared" si="32"/>
        <v>46096</v>
      </c>
    </row>
    <row r="8" spans="1:88" ht="60" hidden="1" x14ac:dyDescent="0.25">
      <c r="A8" s="136" t="s">
        <v>2579</v>
      </c>
      <c r="B8" s="41" t="s">
        <v>2582</v>
      </c>
      <c r="C8" s="129" t="s">
        <v>2583</v>
      </c>
      <c r="D8" s="7" t="s">
        <v>33</v>
      </c>
      <c r="E8" s="283" t="str">
        <f>+_xlfn.XLOOKUP(B8,'Dinámica P0 RIs'!A:A,'Dinámica P0 RIs'!B:B,"",0,1)</f>
        <v/>
      </c>
      <c r="F8" s="30">
        <f t="shared" ref="F8" si="33">+L8-1</f>
        <v>46009</v>
      </c>
      <c r="G8" s="138">
        <v>46041</v>
      </c>
      <c r="H8" s="6">
        <v>46041</v>
      </c>
      <c r="I8" s="34">
        <f t="shared" ref="I8" si="34">+G8-F8</f>
        <v>32</v>
      </c>
      <c r="J8" s="309" t="s">
        <v>5135</v>
      </c>
      <c r="K8" s="3"/>
      <c r="L8" s="30">
        <f t="shared" ref="L8" si="35">+M8-N8</f>
        <v>46010</v>
      </c>
      <c r="M8" s="30">
        <f t="shared" ref="M8" si="36">+T8-1</f>
        <v>46017</v>
      </c>
      <c r="N8" s="37">
        <v>7</v>
      </c>
      <c r="O8" s="6">
        <f t="shared" ref="O8:O68" si="37">+IF(H8=0,G8,H8)+N8</f>
        <v>46048</v>
      </c>
      <c r="P8" s="6">
        <v>46048</v>
      </c>
      <c r="Q8" s="29">
        <f t="shared" ref="Q8" si="38">+O8-M8</f>
        <v>31</v>
      </c>
      <c r="R8" s="7"/>
      <c r="S8" s="3"/>
      <c r="T8" s="30">
        <f t="shared" ref="T8" si="39">+U8-V8</f>
        <v>46018</v>
      </c>
      <c r="U8" s="30">
        <f t="shared" ref="U8" si="40">+AE8-1</f>
        <v>46038</v>
      </c>
      <c r="V8" s="37">
        <v>20</v>
      </c>
      <c r="W8" s="6">
        <v>46059</v>
      </c>
      <c r="X8" s="6">
        <v>46059</v>
      </c>
      <c r="Y8" s="29">
        <f t="shared" ref="Y8" si="41">+W8-U8</f>
        <v>21</v>
      </c>
      <c r="Z8" s="3"/>
      <c r="AA8" s="31" t="s">
        <v>33</v>
      </c>
      <c r="AB8" s="7" t="s">
        <v>33</v>
      </c>
      <c r="AC8" s="6" t="s">
        <v>33</v>
      </c>
      <c r="AD8" s="25"/>
      <c r="AE8" s="31">
        <f t="shared" ref="AE8" si="42">+AF8-AG8</f>
        <v>46039</v>
      </c>
      <c r="AF8" s="31">
        <f t="shared" ref="AF8" si="43">+AM8-1</f>
        <v>46069</v>
      </c>
      <c r="AG8" s="37">
        <v>30</v>
      </c>
      <c r="AH8" s="15">
        <f t="shared" ref="AH8" si="44">+IF(X8=0,W8,X8)+AG8</f>
        <v>46089</v>
      </c>
      <c r="AI8" s="15">
        <v>46073</v>
      </c>
      <c r="AJ8" s="34">
        <f t="shared" ref="AJ8" si="45">+AH8-AF8</f>
        <v>20</v>
      </c>
      <c r="AK8" s="422" t="s">
        <v>5139</v>
      </c>
      <c r="AL8" s="423" t="s">
        <v>5127</v>
      </c>
      <c r="AM8" s="31">
        <f t="shared" ref="AM8" si="46">+AN8-AO8</f>
        <v>46070</v>
      </c>
      <c r="AN8" s="31">
        <f t="shared" ref="AN8" si="47">+AY8-1</f>
        <v>46085</v>
      </c>
      <c r="AO8" s="37">
        <v>15</v>
      </c>
      <c r="AP8" s="15">
        <f t="shared" ref="AP8" si="48">+IF(AI8=0,AH8,AI8)+AO8</f>
        <v>46088</v>
      </c>
      <c r="AQ8" s="15">
        <v>46085</v>
      </c>
      <c r="AR8" s="34">
        <f t="shared" ref="AR8" si="49">+AP8-AN8</f>
        <v>3</v>
      </c>
      <c r="AS8" s="7"/>
      <c r="AT8" s="7"/>
      <c r="AU8" s="7"/>
      <c r="AV8" s="7"/>
      <c r="AW8" s="7"/>
      <c r="AX8" s="3"/>
      <c r="AY8" s="31">
        <f t="shared" ref="AY8" si="50">+AZ8-BA8</f>
        <v>46086</v>
      </c>
      <c r="AZ8" s="31">
        <f t="shared" ref="AZ8" si="51">+BF8-1</f>
        <v>46086</v>
      </c>
      <c r="BA8" s="124"/>
      <c r="BB8" s="15">
        <f t="shared" ref="BB8" si="52">+IF(AQ8=0,AP8,AQ8)+BA8</f>
        <v>46085</v>
      </c>
      <c r="BC8" s="15"/>
      <c r="BD8" s="7">
        <f t="shared" ref="BD8" si="53">+BB8-AZ8</f>
        <v>-1</v>
      </c>
      <c r="BE8" s="3"/>
      <c r="BF8" s="31">
        <f t="shared" ref="BF8" si="54">+BG8-BH8</f>
        <v>46087</v>
      </c>
      <c r="BG8" s="31">
        <f t="shared" ref="BG8" si="55">+BM8</f>
        <v>46087</v>
      </c>
      <c r="BH8" s="32">
        <v>0</v>
      </c>
      <c r="BI8" s="15">
        <f t="shared" ref="BI8" si="56">+IF(BC8=0,BB8,BC8)+BH8</f>
        <v>46085</v>
      </c>
      <c r="BJ8" s="15"/>
      <c r="BK8" s="34">
        <f t="shared" ref="BK8" si="57">+BI8-BG8</f>
        <v>-2</v>
      </c>
      <c r="BL8" s="3"/>
      <c r="BM8" s="31">
        <f t="shared" ref="BM8" si="58">+BN8-BO8</f>
        <v>46087</v>
      </c>
      <c r="BN8" s="31">
        <f t="shared" ref="BN8" si="59">+BT8</f>
        <v>46087</v>
      </c>
      <c r="BO8" s="32">
        <v>0</v>
      </c>
      <c r="BP8" s="15">
        <f t="shared" ref="BP8" si="60">+IF(BJ8=0,BI8,BJ8)+BO8</f>
        <v>46085</v>
      </c>
      <c r="BQ8" s="15"/>
      <c r="BR8" s="34">
        <f t="shared" ref="BR8" si="61">+BP8-BN8</f>
        <v>-2</v>
      </c>
      <c r="BS8" s="3"/>
      <c r="BT8" s="31">
        <f t="shared" ref="BT8" si="62">+BU8-BV8</f>
        <v>46087</v>
      </c>
      <c r="BU8" s="31">
        <f t="shared" ref="BU8" si="63">+CA8</f>
        <v>46087</v>
      </c>
      <c r="BV8" s="37"/>
      <c r="BW8" s="15">
        <f t="shared" ref="BW8" si="64">+IF(BQ8=0,BP8,BQ8)+BV8</f>
        <v>46085</v>
      </c>
      <c r="BX8" s="15"/>
      <c r="BY8" s="7">
        <f t="shared" ref="BY8" si="65">+BW8-BU8</f>
        <v>-2</v>
      </c>
      <c r="BZ8" s="2" t="s">
        <v>2535</v>
      </c>
      <c r="CA8" s="315">
        <v>46087</v>
      </c>
      <c r="CB8" s="7">
        <f t="shared" ref="CB8" si="66">+BW8-CA8</f>
        <v>-2</v>
      </c>
      <c r="CC8" s="2"/>
      <c r="CD8" s="2"/>
      <c r="CF8" s="18" t="str">
        <f>+_xlfn.XLOOKUP(BZ8,'Crono LB 30.09'!B:B,'Crono LB 30.09'!F:F,"No se encuentra",0,1)</f>
        <v>12-Dec-25</v>
      </c>
      <c r="CG8" s="193" t="e">
        <f t="shared" si="31"/>
        <v>#VALUE!</v>
      </c>
      <c r="CI8" s="18"/>
      <c r="CJ8" s="18">
        <f t="shared" si="32"/>
        <v>46087</v>
      </c>
    </row>
    <row r="9" spans="1:88" hidden="1" x14ac:dyDescent="0.25">
      <c r="A9" s="40" t="s">
        <v>2471</v>
      </c>
      <c r="B9" s="41"/>
      <c r="C9" s="42" t="s">
        <v>2483</v>
      </c>
      <c r="D9" s="7" t="s">
        <v>33</v>
      </c>
      <c r="E9" s="283">
        <f>+_xlfn.XLOOKUP(B9,'Dinámica P0 RIs'!A:A,'Dinámica P0 RIs'!B:B,"",0,1)</f>
        <v>0</v>
      </c>
      <c r="F9" s="30">
        <f t="shared" si="0"/>
        <v>-88</v>
      </c>
      <c r="G9" s="138"/>
      <c r="H9" s="6"/>
      <c r="I9" s="34">
        <f t="shared" si="1"/>
        <v>88</v>
      </c>
      <c r="J9" s="309">
        <v>0</v>
      </c>
      <c r="K9" s="3"/>
      <c r="L9" s="30">
        <f t="shared" si="2"/>
        <v>-87</v>
      </c>
      <c r="M9" s="30">
        <f t="shared" si="3"/>
        <v>-80</v>
      </c>
      <c r="N9" s="37">
        <v>7</v>
      </c>
      <c r="O9" s="6">
        <f t="shared" si="37"/>
        <v>7</v>
      </c>
      <c r="P9" s="6"/>
      <c r="Q9" s="29">
        <f t="shared" si="4"/>
        <v>87</v>
      </c>
      <c r="R9" s="7"/>
      <c r="S9" s="3"/>
      <c r="T9" s="30">
        <f t="shared" si="5"/>
        <v>-79</v>
      </c>
      <c r="U9" s="30">
        <f t="shared" si="6"/>
        <v>-49</v>
      </c>
      <c r="V9" s="37">
        <v>30</v>
      </c>
      <c r="W9" s="6">
        <f t="shared" ref="W9:W62" si="67">+O9+V9</f>
        <v>37</v>
      </c>
      <c r="X9" s="6"/>
      <c r="Y9" s="29">
        <f t="shared" si="7"/>
        <v>86</v>
      </c>
      <c r="Z9" s="3"/>
      <c r="AA9" s="31" t="s">
        <v>33</v>
      </c>
      <c r="AB9" s="7" t="s">
        <v>33</v>
      </c>
      <c r="AC9" s="6" t="s">
        <v>33</v>
      </c>
      <c r="AD9" s="25"/>
      <c r="AE9" s="31">
        <f t="shared" si="8"/>
        <v>-48</v>
      </c>
      <c r="AF9" s="31">
        <f t="shared" si="9"/>
        <v>-18</v>
      </c>
      <c r="AG9" s="37">
        <v>30</v>
      </c>
      <c r="AH9" s="15">
        <f t="shared" ref="AH9:AH62" si="68">+IF(X9=0,W9,X9)+AG9</f>
        <v>67</v>
      </c>
      <c r="AI9" s="15"/>
      <c r="AJ9" s="34">
        <f t="shared" si="10"/>
        <v>85</v>
      </c>
      <c r="AK9" s="393"/>
      <c r="AL9" s="3"/>
      <c r="AM9" s="31">
        <f t="shared" si="11"/>
        <v>-17</v>
      </c>
      <c r="AN9" s="31">
        <f t="shared" si="12"/>
        <v>-2</v>
      </c>
      <c r="AO9" s="37">
        <v>15</v>
      </c>
      <c r="AP9" s="15">
        <f t="shared" si="30"/>
        <v>82</v>
      </c>
      <c r="AQ9" s="15"/>
      <c r="AR9" s="34">
        <f t="shared" si="13"/>
        <v>84</v>
      </c>
      <c r="AS9" s="7"/>
      <c r="AT9" s="7"/>
      <c r="AU9" s="7"/>
      <c r="AV9" s="7"/>
      <c r="AW9" s="7"/>
      <c r="AX9" s="3"/>
      <c r="AY9" s="31">
        <f t="shared" si="14"/>
        <v>-1</v>
      </c>
      <c r="AZ9" s="31">
        <f t="shared" ref="AZ9:AZ71" si="69">+BF9-1</f>
        <v>-1</v>
      </c>
      <c r="BA9" s="124"/>
      <c r="BB9" s="15">
        <f t="shared" si="15"/>
        <v>82</v>
      </c>
      <c r="BC9" s="15"/>
      <c r="BD9" s="7">
        <f t="shared" si="16"/>
        <v>83</v>
      </c>
      <c r="BE9" s="3"/>
      <c r="BF9" s="31">
        <f t="shared" si="17"/>
        <v>0</v>
      </c>
      <c r="BG9" s="31">
        <f t="shared" si="18"/>
        <v>0</v>
      </c>
      <c r="BH9" s="32">
        <v>0</v>
      </c>
      <c r="BI9" s="15">
        <f t="shared" si="19"/>
        <v>82</v>
      </c>
      <c r="BJ9" s="15"/>
      <c r="BK9" s="34">
        <f t="shared" si="20"/>
        <v>82</v>
      </c>
      <c r="BL9" s="3"/>
      <c r="BM9" s="31">
        <f t="shared" si="21"/>
        <v>0</v>
      </c>
      <c r="BN9" s="31">
        <f t="shared" si="22"/>
        <v>0</v>
      </c>
      <c r="BO9" s="32">
        <v>0</v>
      </c>
      <c r="BP9" s="15">
        <f t="shared" si="23"/>
        <v>82</v>
      </c>
      <c r="BQ9" s="15"/>
      <c r="BR9" s="34">
        <f t="shared" si="24"/>
        <v>82</v>
      </c>
      <c r="BS9" s="3"/>
      <c r="BT9" s="31">
        <f t="shared" si="25"/>
        <v>0</v>
      </c>
      <c r="BU9" s="31">
        <f t="shared" si="26"/>
        <v>0</v>
      </c>
      <c r="BV9" s="37"/>
      <c r="BW9" s="15">
        <f t="shared" si="27"/>
        <v>82</v>
      </c>
      <c r="BX9" s="15"/>
      <c r="BY9" s="7">
        <f t="shared" si="28"/>
        <v>82</v>
      </c>
      <c r="BZ9" s="2"/>
      <c r="CA9" s="130"/>
      <c r="CB9" s="7">
        <f t="shared" si="29"/>
        <v>82</v>
      </c>
      <c r="CC9" s="2"/>
      <c r="CD9" s="2"/>
      <c r="CF9" s="18" t="str">
        <f>+_xlfn.XLOOKUP(BZ9,'Crono LB 30.09'!B:B,'Crono LB 30.09'!F:F,"No se encuentra",0,1)</f>
        <v>No se encuentra</v>
      </c>
      <c r="CG9" s="193" t="e">
        <f t="shared" si="31"/>
        <v>#VALUE!</v>
      </c>
      <c r="CI9" s="18"/>
      <c r="CJ9" s="18">
        <f t="shared" si="32"/>
        <v>0</v>
      </c>
    </row>
    <row r="10" spans="1:88" hidden="1" x14ac:dyDescent="0.25">
      <c r="A10" s="40" t="s">
        <v>2471</v>
      </c>
      <c r="B10" s="41"/>
      <c r="C10" s="42" t="s">
        <v>2486</v>
      </c>
      <c r="D10" s="7" t="s">
        <v>33</v>
      </c>
      <c r="E10" s="283">
        <f>+_xlfn.XLOOKUP(B10,'Dinámica P0 RIs'!A:A,'Dinámica P0 RIs'!B:B,"",0,1)</f>
        <v>0</v>
      </c>
      <c r="F10" s="30">
        <f t="shared" si="0"/>
        <v>-88</v>
      </c>
      <c r="G10" s="6"/>
      <c r="H10" s="6"/>
      <c r="I10" s="34">
        <f t="shared" si="1"/>
        <v>88</v>
      </c>
      <c r="J10" s="309">
        <v>0</v>
      </c>
      <c r="K10" s="3"/>
      <c r="L10" s="30">
        <f t="shared" si="2"/>
        <v>-87</v>
      </c>
      <c r="M10" s="30">
        <f t="shared" si="3"/>
        <v>-80</v>
      </c>
      <c r="N10" s="37">
        <v>7</v>
      </c>
      <c r="O10" s="6">
        <f t="shared" si="37"/>
        <v>7</v>
      </c>
      <c r="P10" s="6"/>
      <c r="Q10" s="29">
        <f t="shared" si="4"/>
        <v>87</v>
      </c>
      <c r="R10" s="7"/>
      <c r="S10" s="3"/>
      <c r="T10" s="30">
        <f t="shared" si="5"/>
        <v>-79</v>
      </c>
      <c r="U10" s="30">
        <f t="shared" si="6"/>
        <v>-49</v>
      </c>
      <c r="V10" s="37">
        <v>30</v>
      </c>
      <c r="W10" s="6">
        <f t="shared" si="67"/>
        <v>37</v>
      </c>
      <c r="X10" s="6"/>
      <c r="Y10" s="29">
        <f t="shared" si="7"/>
        <v>86</v>
      </c>
      <c r="Z10" s="3"/>
      <c r="AA10" s="31" t="s">
        <v>33</v>
      </c>
      <c r="AB10" s="7" t="s">
        <v>33</v>
      </c>
      <c r="AC10" s="6" t="s">
        <v>33</v>
      </c>
      <c r="AD10" s="25"/>
      <c r="AE10" s="31">
        <f t="shared" si="8"/>
        <v>-48</v>
      </c>
      <c r="AF10" s="31">
        <f t="shared" si="9"/>
        <v>-18</v>
      </c>
      <c r="AG10" s="37">
        <v>30</v>
      </c>
      <c r="AH10" s="15">
        <f t="shared" si="68"/>
        <v>67</v>
      </c>
      <c r="AI10" s="15"/>
      <c r="AJ10" s="34">
        <f t="shared" si="10"/>
        <v>85</v>
      </c>
      <c r="AK10" s="393"/>
      <c r="AL10" s="3"/>
      <c r="AM10" s="31">
        <f t="shared" si="11"/>
        <v>-17</v>
      </c>
      <c r="AN10" s="31">
        <f t="shared" si="12"/>
        <v>-2</v>
      </c>
      <c r="AO10" s="37">
        <v>15</v>
      </c>
      <c r="AP10" s="15">
        <f t="shared" si="30"/>
        <v>82</v>
      </c>
      <c r="AQ10" s="15"/>
      <c r="AR10" s="34">
        <f t="shared" si="13"/>
        <v>84</v>
      </c>
      <c r="AS10" s="7"/>
      <c r="AT10" s="7"/>
      <c r="AU10" s="7"/>
      <c r="AV10" s="7"/>
      <c r="AW10" s="7"/>
      <c r="AX10" s="3"/>
      <c r="AY10" s="31">
        <f t="shared" si="14"/>
        <v>-1</v>
      </c>
      <c r="AZ10" s="31">
        <f t="shared" si="69"/>
        <v>-1</v>
      </c>
      <c r="BA10" s="124"/>
      <c r="BB10" s="15">
        <f t="shared" si="15"/>
        <v>82</v>
      </c>
      <c r="BC10" s="15"/>
      <c r="BD10" s="7">
        <f t="shared" si="16"/>
        <v>83</v>
      </c>
      <c r="BE10" s="3"/>
      <c r="BF10" s="31">
        <f t="shared" si="17"/>
        <v>0</v>
      </c>
      <c r="BG10" s="31">
        <f t="shared" si="18"/>
        <v>0</v>
      </c>
      <c r="BH10" s="32">
        <v>0</v>
      </c>
      <c r="BI10" s="15">
        <f t="shared" si="19"/>
        <v>82</v>
      </c>
      <c r="BJ10" s="15"/>
      <c r="BK10" s="34">
        <f t="shared" si="20"/>
        <v>82</v>
      </c>
      <c r="BL10" s="3"/>
      <c r="BM10" s="31">
        <f t="shared" si="21"/>
        <v>0</v>
      </c>
      <c r="BN10" s="31">
        <f t="shared" si="22"/>
        <v>0</v>
      </c>
      <c r="BO10" s="32">
        <v>0</v>
      </c>
      <c r="BP10" s="15">
        <f t="shared" si="23"/>
        <v>82</v>
      </c>
      <c r="BQ10" s="15"/>
      <c r="BR10" s="34">
        <f t="shared" si="24"/>
        <v>82</v>
      </c>
      <c r="BS10" s="3"/>
      <c r="BT10" s="31">
        <f t="shared" si="25"/>
        <v>0</v>
      </c>
      <c r="BU10" s="31">
        <f t="shared" si="26"/>
        <v>0</v>
      </c>
      <c r="BV10" s="37"/>
      <c r="BW10" s="15">
        <f t="shared" si="27"/>
        <v>82</v>
      </c>
      <c r="BX10" s="15"/>
      <c r="BY10" s="7">
        <f t="shared" si="28"/>
        <v>82</v>
      </c>
      <c r="BZ10" s="2"/>
      <c r="CA10" s="130"/>
      <c r="CB10" s="7">
        <f t="shared" si="29"/>
        <v>82</v>
      </c>
      <c r="CC10" s="2"/>
      <c r="CD10" s="2"/>
      <c r="CF10" s="18" t="str">
        <f>+_xlfn.XLOOKUP(BZ10,'Crono LB 30.09'!B:B,'Crono LB 30.09'!F:F,"No se encuentra",0,1)</f>
        <v>No se encuentra</v>
      </c>
      <c r="CG10" s="193" t="e">
        <f t="shared" si="31"/>
        <v>#VALUE!</v>
      </c>
      <c r="CI10" s="18"/>
      <c r="CJ10" s="18">
        <f t="shared" si="32"/>
        <v>0</v>
      </c>
    </row>
    <row r="11" spans="1:88" hidden="1" x14ac:dyDescent="0.25">
      <c r="A11" s="40" t="s">
        <v>2471</v>
      </c>
      <c r="B11" s="41"/>
      <c r="C11" s="42" t="s">
        <v>2487</v>
      </c>
      <c r="D11" s="7" t="s">
        <v>33</v>
      </c>
      <c r="E11" s="283">
        <f>+_xlfn.XLOOKUP(B11,'Dinámica P0 RIs'!A:A,'Dinámica P0 RIs'!B:B,"",0,1)</f>
        <v>0</v>
      </c>
      <c r="F11" s="30">
        <f t="shared" si="0"/>
        <v>-113</v>
      </c>
      <c r="G11" s="6"/>
      <c r="H11" s="6"/>
      <c r="I11" s="34">
        <f t="shared" si="1"/>
        <v>113</v>
      </c>
      <c r="J11" s="309">
        <v>0</v>
      </c>
      <c r="K11" s="3"/>
      <c r="L11" s="30">
        <f t="shared" si="2"/>
        <v>-112</v>
      </c>
      <c r="M11" s="30">
        <f t="shared" si="3"/>
        <v>-105</v>
      </c>
      <c r="N11" s="37">
        <v>7</v>
      </c>
      <c r="O11" s="6">
        <f t="shared" si="37"/>
        <v>7</v>
      </c>
      <c r="P11" s="6"/>
      <c r="Q11" s="29">
        <f t="shared" si="4"/>
        <v>112</v>
      </c>
      <c r="R11" s="7"/>
      <c r="S11" s="3"/>
      <c r="T11" s="30">
        <f t="shared" si="5"/>
        <v>-104</v>
      </c>
      <c r="U11" s="30">
        <f t="shared" si="6"/>
        <v>-74</v>
      </c>
      <c r="V11" s="37">
        <v>30</v>
      </c>
      <c r="W11" s="6">
        <f t="shared" si="67"/>
        <v>37</v>
      </c>
      <c r="X11" s="6"/>
      <c r="Y11" s="29">
        <f t="shared" si="7"/>
        <v>111</v>
      </c>
      <c r="Z11" s="3"/>
      <c r="AA11" s="31" t="s">
        <v>33</v>
      </c>
      <c r="AB11" s="7" t="s">
        <v>33</v>
      </c>
      <c r="AC11" s="6" t="s">
        <v>33</v>
      </c>
      <c r="AD11" s="25"/>
      <c r="AE11" s="31">
        <f t="shared" si="8"/>
        <v>-73</v>
      </c>
      <c r="AF11" s="31">
        <f t="shared" si="9"/>
        <v>-43</v>
      </c>
      <c r="AG11" s="37">
        <v>30</v>
      </c>
      <c r="AH11" s="15">
        <f t="shared" si="68"/>
        <v>67</v>
      </c>
      <c r="AI11" s="15"/>
      <c r="AJ11" s="34">
        <f t="shared" si="10"/>
        <v>110</v>
      </c>
      <c r="AK11" s="393"/>
      <c r="AL11" s="3"/>
      <c r="AM11" s="31">
        <f t="shared" si="11"/>
        <v>-42</v>
      </c>
      <c r="AN11" s="31">
        <f t="shared" si="12"/>
        <v>-2</v>
      </c>
      <c r="AO11" s="37">
        <v>40</v>
      </c>
      <c r="AP11" s="15">
        <f t="shared" si="30"/>
        <v>107</v>
      </c>
      <c r="AQ11" s="15"/>
      <c r="AR11" s="34">
        <f t="shared" si="13"/>
        <v>109</v>
      </c>
      <c r="AS11" s="7"/>
      <c r="AT11" s="7"/>
      <c r="AU11" s="7"/>
      <c r="AV11" s="7"/>
      <c r="AW11" s="7"/>
      <c r="AX11" s="3"/>
      <c r="AY11" s="31">
        <f t="shared" si="14"/>
        <v>-1</v>
      </c>
      <c r="AZ11" s="31">
        <f t="shared" si="69"/>
        <v>-1</v>
      </c>
      <c r="BA11" s="124"/>
      <c r="BB11" s="15">
        <f t="shared" si="15"/>
        <v>107</v>
      </c>
      <c r="BC11" s="15"/>
      <c r="BD11" s="7">
        <f t="shared" si="16"/>
        <v>108</v>
      </c>
      <c r="BE11" s="3"/>
      <c r="BF11" s="31">
        <f t="shared" si="17"/>
        <v>0</v>
      </c>
      <c r="BG11" s="31">
        <f t="shared" si="18"/>
        <v>0</v>
      </c>
      <c r="BH11" s="32">
        <v>0</v>
      </c>
      <c r="BI11" s="15">
        <f t="shared" si="19"/>
        <v>107</v>
      </c>
      <c r="BJ11" s="15"/>
      <c r="BK11" s="34">
        <f t="shared" si="20"/>
        <v>107</v>
      </c>
      <c r="BL11" s="3"/>
      <c r="BM11" s="31">
        <f t="shared" si="21"/>
        <v>0</v>
      </c>
      <c r="BN11" s="31">
        <f t="shared" si="22"/>
        <v>0</v>
      </c>
      <c r="BO11" s="32">
        <v>0</v>
      </c>
      <c r="BP11" s="15">
        <f t="shared" si="23"/>
        <v>107</v>
      </c>
      <c r="BQ11" s="15"/>
      <c r="BR11" s="34">
        <f t="shared" si="24"/>
        <v>107</v>
      </c>
      <c r="BS11" s="3"/>
      <c r="BT11" s="31">
        <f t="shared" si="25"/>
        <v>0</v>
      </c>
      <c r="BU11" s="31">
        <f t="shared" si="26"/>
        <v>0</v>
      </c>
      <c r="BV11" s="37"/>
      <c r="BW11" s="15">
        <f t="shared" si="27"/>
        <v>107</v>
      </c>
      <c r="BX11" s="15"/>
      <c r="BY11" s="7">
        <f t="shared" si="28"/>
        <v>107</v>
      </c>
      <c r="BZ11" s="2"/>
      <c r="CA11" s="130"/>
      <c r="CB11" s="7">
        <f t="shared" si="29"/>
        <v>107</v>
      </c>
      <c r="CC11" s="2"/>
      <c r="CD11" s="2"/>
      <c r="CF11" s="18" t="str">
        <f>+_xlfn.XLOOKUP(BZ11,'Crono LB 30.09'!B:B,'Crono LB 30.09'!F:F,"No se encuentra",0,1)</f>
        <v>26-Jan-28</v>
      </c>
      <c r="CG11" s="193" t="e">
        <f t="shared" si="31"/>
        <v>#VALUE!</v>
      </c>
      <c r="CI11" s="18"/>
      <c r="CJ11" s="18">
        <f t="shared" si="32"/>
        <v>0</v>
      </c>
    </row>
    <row r="12" spans="1:88" hidden="1" x14ac:dyDescent="0.25">
      <c r="A12" s="40" t="s">
        <v>2471</v>
      </c>
      <c r="B12" s="41"/>
      <c r="C12" s="42" t="s">
        <v>2488</v>
      </c>
      <c r="D12" s="7" t="s">
        <v>33</v>
      </c>
      <c r="E12" s="283">
        <f>+_xlfn.XLOOKUP(B12,'Dinámica P0 RIs'!A:A,'Dinámica P0 RIs'!B:B,"",0,1)</f>
        <v>0</v>
      </c>
      <c r="F12" s="30">
        <f t="shared" si="0"/>
        <v>-113</v>
      </c>
      <c r="G12" s="6"/>
      <c r="H12" s="6"/>
      <c r="I12" s="34">
        <f t="shared" si="1"/>
        <v>113</v>
      </c>
      <c r="J12" s="309">
        <v>0</v>
      </c>
      <c r="K12" s="3"/>
      <c r="L12" s="30">
        <f t="shared" si="2"/>
        <v>-112</v>
      </c>
      <c r="M12" s="30">
        <f t="shared" si="3"/>
        <v>-105</v>
      </c>
      <c r="N12" s="37">
        <v>7</v>
      </c>
      <c r="O12" s="6">
        <f t="shared" si="37"/>
        <v>7</v>
      </c>
      <c r="P12" s="6"/>
      <c r="Q12" s="29">
        <f t="shared" si="4"/>
        <v>112</v>
      </c>
      <c r="R12" s="7"/>
      <c r="S12" s="3"/>
      <c r="T12" s="30">
        <f t="shared" si="5"/>
        <v>-104</v>
      </c>
      <c r="U12" s="30">
        <f t="shared" si="6"/>
        <v>-74</v>
      </c>
      <c r="V12" s="37">
        <v>30</v>
      </c>
      <c r="W12" s="6">
        <f t="shared" si="67"/>
        <v>37</v>
      </c>
      <c r="X12" s="6"/>
      <c r="Y12" s="29">
        <f t="shared" si="7"/>
        <v>111</v>
      </c>
      <c r="Z12" s="3"/>
      <c r="AA12" s="31" t="s">
        <v>33</v>
      </c>
      <c r="AB12" s="7" t="s">
        <v>33</v>
      </c>
      <c r="AC12" s="6" t="s">
        <v>33</v>
      </c>
      <c r="AD12" s="25"/>
      <c r="AE12" s="31">
        <f t="shared" si="8"/>
        <v>-73</v>
      </c>
      <c r="AF12" s="31">
        <f t="shared" si="9"/>
        <v>-43</v>
      </c>
      <c r="AG12" s="37">
        <v>30</v>
      </c>
      <c r="AH12" s="15">
        <f t="shared" si="68"/>
        <v>67</v>
      </c>
      <c r="AI12" s="15"/>
      <c r="AJ12" s="34">
        <f t="shared" si="10"/>
        <v>110</v>
      </c>
      <c r="AK12" s="393"/>
      <c r="AL12" s="3"/>
      <c r="AM12" s="31">
        <f t="shared" si="11"/>
        <v>-42</v>
      </c>
      <c r="AN12" s="31">
        <f t="shared" si="12"/>
        <v>-2</v>
      </c>
      <c r="AO12" s="37">
        <v>40</v>
      </c>
      <c r="AP12" s="15">
        <f t="shared" si="30"/>
        <v>107</v>
      </c>
      <c r="AQ12" s="15"/>
      <c r="AR12" s="34">
        <f t="shared" si="13"/>
        <v>109</v>
      </c>
      <c r="AS12" s="7"/>
      <c r="AT12" s="7"/>
      <c r="AU12" s="7"/>
      <c r="AV12" s="7"/>
      <c r="AW12" s="7"/>
      <c r="AX12" s="3"/>
      <c r="AY12" s="31">
        <f t="shared" si="14"/>
        <v>-1</v>
      </c>
      <c r="AZ12" s="31">
        <f t="shared" si="69"/>
        <v>-1</v>
      </c>
      <c r="BA12" s="124"/>
      <c r="BB12" s="15">
        <f t="shared" si="15"/>
        <v>107</v>
      </c>
      <c r="BC12" s="15"/>
      <c r="BD12" s="7">
        <f t="shared" si="16"/>
        <v>108</v>
      </c>
      <c r="BE12" s="3"/>
      <c r="BF12" s="31">
        <f t="shared" si="17"/>
        <v>0</v>
      </c>
      <c r="BG12" s="31">
        <f t="shared" si="18"/>
        <v>0</v>
      </c>
      <c r="BH12" s="32">
        <v>0</v>
      </c>
      <c r="BI12" s="15">
        <f t="shared" si="19"/>
        <v>107</v>
      </c>
      <c r="BJ12" s="15"/>
      <c r="BK12" s="34">
        <f t="shared" si="20"/>
        <v>107</v>
      </c>
      <c r="BL12" s="3"/>
      <c r="BM12" s="31">
        <f t="shared" si="21"/>
        <v>0</v>
      </c>
      <c r="BN12" s="31">
        <f t="shared" si="22"/>
        <v>0</v>
      </c>
      <c r="BO12" s="32">
        <v>0</v>
      </c>
      <c r="BP12" s="15">
        <f t="shared" si="23"/>
        <v>107</v>
      </c>
      <c r="BQ12" s="15"/>
      <c r="BR12" s="34">
        <f t="shared" si="24"/>
        <v>107</v>
      </c>
      <c r="BS12" s="3"/>
      <c r="BT12" s="31">
        <f t="shared" si="25"/>
        <v>0</v>
      </c>
      <c r="BU12" s="31">
        <f t="shared" si="26"/>
        <v>0</v>
      </c>
      <c r="BV12" s="37"/>
      <c r="BW12" s="15">
        <f t="shared" si="27"/>
        <v>107</v>
      </c>
      <c r="BX12" s="15"/>
      <c r="BY12" s="7">
        <f t="shared" si="28"/>
        <v>107</v>
      </c>
      <c r="BZ12" s="2"/>
      <c r="CA12" s="130"/>
      <c r="CB12" s="7">
        <f t="shared" si="29"/>
        <v>107</v>
      </c>
      <c r="CC12" s="2"/>
      <c r="CD12" s="2"/>
      <c r="CF12" s="18" t="str">
        <f>+_xlfn.XLOOKUP(BZ12,'Crono LB 30.09'!B:B,'Crono LB 30.09'!F:F,"No se encuentra",0,1)</f>
        <v>26-Jan-28</v>
      </c>
      <c r="CG12" s="193" t="e">
        <f t="shared" si="31"/>
        <v>#VALUE!</v>
      </c>
      <c r="CI12" s="18"/>
      <c r="CJ12" s="18">
        <f t="shared" si="32"/>
        <v>0</v>
      </c>
    </row>
    <row r="13" spans="1:88" hidden="1" x14ac:dyDescent="0.25">
      <c r="A13" s="40" t="s">
        <v>246</v>
      </c>
      <c r="B13" s="41" t="s">
        <v>2584</v>
      </c>
      <c r="C13" s="42" t="s">
        <v>621</v>
      </c>
      <c r="D13" s="7" t="s">
        <v>33</v>
      </c>
      <c r="E13" s="283" t="str">
        <f>+_xlfn.XLOOKUP(B13,'Dinámica P0 RIs'!A:A,'Dinámica P0 RIs'!B:B,"",0,1)</f>
        <v/>
      </c>
      <c r="F13" s="30">
        <f t="shared" si="0"/>
        <v>46176</v>
      </c>
      <c r="G13" s="6">
        <v>46183</v>
      </c>
      <c r="H13" s="6"/>
      <c r="I13" s="34">
        <f t="shared" si="1"/>
        <v>7</v>
      </c>
      <c r="J13" s="309">
        <v>46183</v>
      </c>
      <c r="K13" s="3"/>
      <c r="L13" s="30">
        <f t="shared" si="2"/>
        <v>46177</v>
      </c>
      <c r="M13" s="30">
        <f t="shared" si="3"/>
        <v>46184</v>
      </c>
      <c r="N13" s="37">
        <v>7</v>
      </c>
      <c r="O13" s="6">
        <f t="shared" si="37"/>
        <v>46190</v>
      </c>
      <c r="P13" s="6"/>
      <c r="Q13" s="29">
        <f t="shared" si="4"/>
        <v>6</v>
      </c>
      <c r="R13" s="7"/>
      <c r="S13" s="3"/>
      <c r="T13" s="30">
        <f t="shared" si="5"/>
        <v>46185</v>
      </c>
      <c r="U13" s="30">
        <f t="shared" si="6"/>
        <v>46215</v>
      </c>
      <c r="V13" s="37">
        <v>30</v>
      </c>
      <c r="W13" s="6">
        <f t="shared" si="67"/>
        <v>46220</v>
      </c>
      <c r="X13" s="6"/>
      <c r="Y13" s="29">
        <f t="shared" si="7"/>
        <v>5</v>
      </c>
      <c r="Z13" s="3"/>
      <c r="AA13" s="31" t="s">
        <v>33</v>
      </c>
      <c r="AB13" s="7" t="s">
        <v>33</v>
      </c>
      <c r="AC13" s="6" t="s">
        <v>33</v>
      </c>
      <c r="AD13" s="25"/>
      <c r="AE13" s="31">
        <f t="shared" si="8"/>
        <v>46216</v>
      </c>
      <c r="AF13" s="31">
        <f t="shared" si="9"/>
        <v>46261</v>
      </c>
      <c r="AG13" s="37">
        <v>45</v>
      </c>
      <c r="AH13" s="15">
        <f t="shared" si="68"/>
        <v>46265</v>
      </c>
      <c r="AI13" s="15"/>
      <c r="AJ13" s="34">
        <f t="shared" si="10"/>
        <v>4</v>
      </c>
      <c r="AK13" s="393"/>
      <c r="AL13" s="3"/>
      <c r="AM13" s="31">
        <f t="shared" si="11"/>
        <v>46262</v>
      </c>
      <c r="AN13" s="31">
        <f t="shared" si="12"/>
        <v>46282</v>
      </c>
      <c r="AO13" s="37">
        <v>20</v>
      </c>
      <c r="AP13" s="15">
        <f t="shared" si="30"/>
        <v>46285</v>
      </c>
      <c r="AQ13" s="15"/>
      <c r="AR13" s="34">
        <f t="shared" si="13"/>
        <v>3</v>
      </c>
      <c r="AS13" s="7"/>
      <c r="AT13" s="7"/>
      <c r="AU13" s="7"/>
      <c r="AV13" s="7"/>
      <c r="AW13" s="7"/>
      <c r="AX13" s="3"/>
      <c r="AY13" s="31">
        <f t="shared" si="14"/>
        <v>46283</v>
      </c>
      <c r="AZ13" s="31">
        <f t="shared" si="69"/>
        <v>46583</v>
      </c>
      <c r="BA13" s="124">
        <v>300</v>
      </c>
      <c r="BB13" s="15">
        <f t="shared" si="15"/>
        <v>46585</v>
      </c>
      <c r="BC13" s="15"/>
      <c r="BD13" s="7">
        <f t="shared" si="16"/>
        <v>2</v>
      </c>
      <c r="BE13" s="3"/>
      <c r="BF13" s="31">
        <f t="shared" si="17"/>
        <v>46584</v>
      </c>
      <c r="BG13" s="31">
        <f t="shared" si="18"/>
        <v>46584</v>
      </c>
      <c r="BH13" s="32">
        <v>0</v>
      </c>
      <c r="BI13" s="15">
        <f t="shared" si="19"/>
        <v>46585</v>
      </c>
      <c r="BJ13" s="15"/>
      <c r="BK13" s="34">
        <f t="shared" si="20"/>
        <v>1</v>
      </c>
      <c r="BL13" s="3"/>
      <c r="BM13" s="31">
        <f t="shared" si="21"/>
        <v>46584</v>
      </c>
      <c r="BN13" s="31">
        <f t="shared" si="22"/>
        <v>46584</v>
      </c>
      <c r="BO13" s="32">
        <v>0</v>
      </c>
      <c r="BP13" s="15">
        <f t="shared" si="23"/>
        <v>46585</v>
      </c>
      <c r="BQ13" s="15"/>
      <c r="BR13" s="34">
        <f t="shared" si="24"/>
        <v>1</v>
      </c>
      <c r="BS13" s="3"/>
      <c r="BT13" s="31">
        <f t="shared" si="25"/>
        <v>46584</v>
      </c>
      <c r="BU13" s="31">
        <f t="shared" si="26"/>
        <v>46591</v>
      </c>
      <c r="BV13" s="37">
        <v>7</v>
      </c>
      <c r="BW13" s="15">
        <f t="shared" si="27"/>
        <v>46592</v>
      </c>
      <c r="BX13" s="15"/>
      <c r="BY13" s="7">
        <f t="shared" si="28"/>
        <v>1</v>
      </c>
      <c r="BZ13" s="2" t="s">
        <v>2489</v>
      </c>
      <c r="CA13" s="315">
        <v>46591</v>
      </c>
      <c r="CB13" s="7">
        <f t="shared" si="29"/>
        <v>1</v>
      </c>
      <c r="CC13" s="2"/>
      <c r="CD13" s="2"/>
      <c r="CE13" t="s">
        <v>2490</v>
      </c>
      <c r="CF13" s="18">
        <f>+_xlfn.XLOOKUP(BZ13,'Crono LB 30.09'!B:B,'Crono LB 30.09'!F:F,"No se encuentra",0,1)</f>
        <v>46469</v>
      </c>
      <c r="CG13" s="193">
        <f t="shared" si="31"/>
        <v>-122</v>
      </c>
      <c r="CI13" s="18">
        <f>+_xlfn.XLOOKUP(B13,'REM-Nuevo'!B:B,'REM-Nuevo'!O:O,"",0,1)</f>
        <v>46591</v>
      </c>
      <c r="CJ13" s="18">
        <f t="shared" si="32"/>
        <v>46591</v>
      </c>
    </row>
    <row r="14" spans="1:88" ht="139.5" customHeight="1" x14ac:dyDescent="0.25">
      <c r="A14" s="40" t="s">
        <v>246</v>
      </c>
      <c r="B14" s="41" t="s">
        <v>2585</v>
      </c>
      <c r="C14" s="42" t="s">
        <v>624</v>
      </c>
      <c r="D14" s="7"/>
      <c r="E14" s="283">
        <f>+_xlfn.XLOOKUP(B14,'Dinámica P0 RIs'!A:A,'Dinámica P0 RIs'!B:B,"",0,1)</f>
        <v>125.58750000000001</v>
      </c>
      <c r="F14" s="30">
        <f t="shared" ref="F14" si="70">+L14-1</f>
        <v>46209</v>
      </c>
      <c r="G14" s="6">
        <v>46153</v>
      </c>
      <c r="H14" s="6">
        <v>46122</v>
      </c>
      <c r="I14" s="34">
        <f t="shared" ref="I14" si="71">+G14-F14</f>
        <v>-56</v>
      </c>
      <c r="J14" s="309">
        <v>46153</v>
      </c>
      <c r="K14" s="3"/>
      <c r="L14" s="30">
        <f t="shared" ref="L14" si="72">+M14-N14</f>
        <v>46210</v>
      </c>
      <c r="M14" s="30">
        <f t="shared" ref="M14" si="73">+T14-1</f>
        <v>46217</v>
      </c>
      <c r="N14" s="37">
        <v>7</v>
      </c>
      <c r="O14" s="6">
        <v>46132</v>
      </c>
      <c r="P14" s="6">
        <v>46133</v>
      </c>
      <c r="Q14" s="29">
        <f t="shared" ref="Q14" si="74">+O14-M14</f>
        <v>-85</v>
      </c>
      <c r="R14" s="7">
        <v>23345868</v>
      </c>
      <c r="S14" s="3"/>
      <c r="T14" s="30">
        <f t="shared" ref="T14" si="75">+U14-V14</f>
        <v>46218</v>
      </c>
      <c r="U14" s="30">
        <f t="shared" ref="U14" si="76">+AE14-1</f>
        <v>46248</v>
      </c>
      <c r="V14" s="37">
        <v>30</v>
      </c>
      <c r="W14" s="6">
        <f t="shared" ref="W14" si="77">+O14+V14</f>
        <v>46162</v>
      </c>
      <c r="X14" s="6">
        <v>46142</v>
      </c>
      <c r="Y14" s="29">
        <f t="shared" ref="Y14" si="78">+W14-U14</f>
        <v>-86</v>
      </c>
      <c r="Z14" s="3"/>
      <c r="AA14" s="31"/>
      <c r="AB14" s="7"/>
      <c r="AC14" s="6"/>
      <c r="AD14" s="25"/>
      <c r="AE14" s="31">
        <f t="shared" ref="AE14" si="79">+AF14-AG14</f>
        <v>46249</v>
      </c>
      <c r="AF14" s="31">
        <f t="shared" ref="AF14" si="80">+AM14-1</f>
        <v>46294</v>
      </c>
      <c r="AG14" s="37">
        <v>45</v>
      </c>
      <c r="AH14" s="15">
        <f t="shared" ref="AH14" si="81">+IF(X14=0,W14,X14)+AG14</f>
        <v>46187</v>
      </c>
      <c r="AI14" s="15"/>
      <c r="AJ14" s="34">
        <f t="shared" ref="AJ14" si="82">+AH14-AF14</f>
        <v>-107</v>
      </c>
      <c r="AK14" s="481" t="s">
        <v>5313</v>
      </c>
      <c r="AL14" s="3" t="s">
        <v>5125</v>
      </c>
      <c r="AM14" s="31">
        <f t="shared" ref="AM14" si="83">+AN14-AO14</f>
        <v>46295</v>
      </c>
      <c r="AN14" s="31">
        <f t="shared" ref="AN14" si="84">+AY14-1</f>
        <v>46315</v>
      </c>
      <c r="AO14" s="37">
        <v>20</v>
      </c>
      <c r="AP14" s="15">
        <f t="shared" ref="AP14" si="85">+IF(AI14=0,AH14,AI14)+AO14</f>
        <v>46207</v>
      </c>
      <c r="AQ14" s="15"/>
      <c r="AR14" s="34">
        <f t="shared" ref="AR14" si="86">+AP14-AN14</f>
        <v>-108</v>
      </c>
      <c r="AS14" s="7"/>
      <c r="AT14" s="7"/>
      <c r="AU14" s="7"/>
      <c r="AV14" s="7"/>
      <c r="AW14" s="7"/>
      <c r="AX14" s="3"/>
      <c r="AY14" s="31">
        <f t="shared" ref="AY14" si="87">+AZ14-BA14</f>
        <v>46316</v>
      </c>
      <c r="AZ14" s="31">
        <f t="shared" ref="AZ14" si="88">+BF14-1</f>
        <v>46516</v>
      </c>
      <c r="BA14" s="124">
        <v>200</v>
      </c>
      <c r="BB14" s="15">
        <f t="shared" ref="BB14" si="89">+IF(AQ14=0,AP14,AQ14)+BA14</f>
        <v>46407</v>
      </c>
      <c r="BC14" s="15"/>
      <c r="BD14" s="7">
        <f t="shared" ref="BD14" si="90">+BB14-AZ14</f>
        <v>-109</v>
      </c>
      <c r="BE14" s="3"/>
      <c r="BF14" s="31">
        <f t="shared" ref="BF14" si="91">+BG14-BH14</f>
        <v>46517</v>
      </c>
      <c r="BG14" s="31">
        <f t="shared" ref="BG14" si="92">+BM14</f>
        <v>46517</v>
      </c>
      <c r="BH14" s="32">
        <v>0</v>
      </c>
      <c r="BI14" s="15">
        <f t="shared" ref="BI14" si="93">+IF(BC14=0,BB14,BC14)+BH14</f>
        <v>46407</v>
      </c>
      <c r="BJ14" s="15"/>
      <c r="BK14" s="34">
        <f t="shared" ref="BK14" si="94">+BI14-BG14</f>
        <v>-110</v>
      </c>
      <c r="BL14" s="3"/>
      <c r="BM14" s="31">
        <f t="shared" ref="BM14" si="95">+BN14-BO14</f>
        <v>46517</v>
      </c>
      <c r="BN14" s="31">
        <f t="shared" ref="BN14" si="96">+BT14</f>
        <v>46517</v>
      </c>
      <c r="BO14" s="32">
        <v>0</v>
      </c>
      <c r="BP14" s="15">
        <f t="shared" ref="BP14" si="97">+IF(BJ14=0,BI14,BJ14)+BO14</f>
        <v>46407</v>
      </c>
      <c r="BQ14" s="15"/>
      <c r="BR14" s="34">
        <f t="shared" ref="BR14" si="98">+BP14-BN14</f>
        <v>-110</v>
      </c>
      <c r="BS14" s="3"/>
      <c r="BT14" s="31">
        <f t="shared" ref="BT14" si="99">+BU14-BV14</f>
        <v>46517</v>
      </c>
      <c r="BU14" s="31">
        <f t="shared" ref="BU14" si="100">+CA14</f>
        <v>46524</v>
      </c>
      <c r="BV14" s="37">
        <v>7</v>
      </c>
      <c r="BW14" s="15">
        <f t="shared" ref="BW14" si="101">+IF(BQ14=0,BP14,BQ14)+BV14</f>
        <v>46414</v>
      </c>
      <c r="BX14" s="15"/>
      <c r="BY14" s="7">
        <f t="shared" ref="BY14" si="102">+BW14-BU14</f>
        <v>-110</v>
      </c>
      <c r="BZ14" s="2" t="s">
        <v>2489</v>
      </c>
      <c r="CA14" s="315">
        <v>46524</v>
      </c>
      <c r="CB14" s="7">
        <f t="shared" ref="CB14" si="103">+BW14-CA14</f>
        <v>-110</v>
      </c>
      <c r="CC14" s="2"/>
      <c r="CD14" s="2"/>
      <c r="CE14" t="s">
        <v>2490</v>
      </c>
      <c r="CF14" s="18">
        <f>+_xlfn.XLOOKUP(BZ14,'Crono LB 30.09'!B:B,'Crono LB 30.09'!F:F,"No se encuentra",0,1)</f>
        <v>46469</v>
      </c>
      <c r="CG14" s="193">
        <f t="shared" si="31"/>
        <v>-55</v>
      </c>
      <c r="CI14" s="18">
        <f>+_xlfn.XLOOKUP(B14,'REM-Nuevo'!B:B,'REM-Nuevo'!O:O,"",0,1)</f>
        <v>46524</v>
      </c>
      <c r="CJ14" s="18">
        <f t="shared" si="32"/>
        <v>46524</v>
      </c>
    </row>
    <row r="15" spans="1:88" ht="119.25" customHeight="1" x14ac:dyDescent="0.25">
      <c r="A15" s="40" t="s">
        <v>246</v>
      </c>
      <c r="B15" s="41" t="s">
        <v>2586</v>
      </c>
      <c r="C15" s="42" t="s">
        <v>622</v>
      </c>
      <c r="D15" s="7"/>
      <c r="E15" s="283">
        <f>+_xlfn.XLOOKUP(B15,'Dinámica P0 RIs'!A:A,'Dinámica P0 RIs'!B:B,"",0,1)</f>
        <v>125.58750000000001</v>
      </c>
      <c r="F15" s="30">
        <f t="shared" si="0"/>
        <v>46209</v>
      </c>
      <c r="G15" s="6">
        <v>46153</v>
      </c>
      <c r="H15" s="6">
        <v>46122</v>
      </c>
      <c r="I15" s="34">
        <f t="shared" si="1"/>
        <v>-56</v>
      </c>
      <c r="J15" s="309">
        <v>46153</v>
      </c>
      <c r="K15" s="3"/>
      <c r="L15" s="30">
        <f t="shared" si="2"/>
        <v>46210</v>
      </c>
      <c r="M15" s="30">
        <f t="shared" si="3"/>
        <v>46217</v>
      </c>
      <c r="N15" s="37">
        <v>7</v>
      </c>
      <c r="O15" s="6">
        <v>46132</v>
      </c>
      <c r="P15" s="6">
        <v>46133</v>
      </c>
      <c r="Q15" s="29">
        <f t="shared" si="4"/>
        <v>-85</v>
      </c>
      <c r="R15" s="7">
        <v>23345869</v>
      </c>
      <c r="S15" s="3"/>
      <c r="T15" s="30">
        <f t="shared" si="5"/>
        <v>46218</v>
      </c>
      <c r="U15" s="30">
        <f t="shared" si="6"/>
        <v>46248</v>
      </c>
      <c r="V15" s="37">
        <v>30</v>
      </c>
      <c r="W15" s="6">
        <f t="shared" si="67"/>
        <v>46162</v>
      </c>
      <c r="X15" s="6">
        <v>46142</v>
      </c>
      <c r="Y15" s="29">
        <f t="shared" si="7"/>
        <v>-86</v>
      </c>
      <c r="Z15" s="3"/>
      <c r="AA15" s="31"/>
      <c r="AB15" s="7"/>
      <c r="AC15" s="6"/>
      <c r="AD15" s="25"/>
      <c r="AE15" s="31">
        <f t="shared" si="8"/>
        <v>46249</v>
      </c>
      <c r="AF15" s="31">
        <f t="shared" si="9"/>
        <v>46294</v>
      </c>
      <c r="AG15" s="37">
        <v>45</v>
      </c>
      <c r="AH15" s="15">
        <f t="shared" si="68"/>
        <v>46187</v>
      </c>
      <c r="AI15" s="15"/>
      <c r="AJ15" s="34">
        <f t="shared" si="10"/>
        <v>-107</v>
      </c>
      <c r="AK15" s="481" t="s">
        <v>5314</v>
      </c>
      <c r="AL15" s="3" t="s">
        <v>5125</v>
      </c>
      <c r="AM15" s="31">
        <f t="shared" si="11"/>
        <v>46295</v>
      </c>
      <c r="AN15" s="31">
        <f t="shared" si="12"/>
        <v>46315</v>
      </c>
      <c r="AO15" s="37">
        <v>20</v>
      </c>
      <c r="AP15" s="15">
        <f t="shared" si="30"/>
        <v>46207</v>
      </c>
      <c r="AQ15" s="15"/>
      <c r="AR15" s="34">
        <f t="shared" si="13"/>
        <v>-108</v>
      </c>
      <c r="AS15" s="7"/>
      <c r="AT15" s="7"/>
      <c r="AU15" s="7"/>
      <c r="AV15" s="7"/>
      <c r="AW15" s="7"/>
      <c r="AX15" s="3"/>
      <c r="AY15" s="31">
        <f t="shared" si="14"/>
        <v>46316</v>
      </c>
      <c r="AZ15" s="31">
        <f t="shared" si="69"/>
        <v>46516</v>
      </c>
      <c r="BA15" s="124">
        <v>200</v>
      </c>
      <c r="BB15" s="15">
        <f t="shared" si="15"/>
        <v>46407</v>
      </c>
      <c r="BC15" s="15"/>
      <c r="BD15" s="7">
        <f t="shared" si="16"/>
        <v>-109</v>
      </c>
      <c r="BE15" s="3"/>
      <c r="BF15" s="31">
        <f t="shared" si="17"/>
        <v>46517</v>
      </c>
      <c r="BG15" s="31">
        <f t="shared" si="18"/>
        <v>46517</v>
      </c>
      <c r="BH15" s="32">
        <v>0</v>
      </c>
      <c r="BI15" s="15">
        <f t="shared" si="19"/>
        <v>46407</v>
      </c>
      <c r="BJ15" s="15"/>
      <c r="BK15" s="34">
        <f t="shared" si="20"/>
        <v>-110</v>
      </c>
      <c r="BL15" s="3"/>
      <c r="BM15" s="31">
        <f t="shared" si="21"/>
        <v>46517</v>
      </c>
      <c r="BN15" s="31">
        <f t="shared" si="22"/>
        <v>46517</v>
      </c>
      <c r="BO15" s="32">
        <v>0</v>
      </c>
      <c r="BP15" s="15">
        <f t="shared" si="23"/>
        <v>46407</v>
      </c>
      <c r="BQ15" s="15"/>
      <c r="BR15" s="34">
        <f t="shared" si="24"/>
        <v>-110</v>
      </c>
      <c r="BS15" s="3"/>
      <c r="BT15" s="31">
        <f t="shared" si="25"/>
        <v>46517</v>
      </c>
      <c r="BU15" s="31">
        <f t="shared" si="26"/>
        <v>46524</v>
      </c>
      <c r="BV15" s="37">
        <v>7</v>
      </c>
      <c r="BW15" s="15">
        <f t="shared" si="27"/>
        <v>46414</v>
      </c>
      <c r="BX15" s="15"/>
      <c r="BY15" s="7">
        <f t="shared" si="28"/>
        <v>-110</v>
      </c>
      <c r="BZ15" s="2" t="s">
        <v>2489</v>
      </c>
      <c r="CA15" s="315">
        <v>46524</v>
      </c>
      <c r="CB15" s="7">
        <f t="shared" si="29"/>
        <v>-110</v>
      </c>
      <c r="CC15" s="2"/>
      <c r="CD15" s="2"/>
      <c r="CE15" t="s">
        <v>2490</v>
      </c>
      <c r="CF15" s="18">
        <f>+_xlfn.XLOOKUP(BZ15,'Crono LB 30.09'!B:B,'Crono LB 30.09'!F:F,"No se encuentra",0,1)</f>
        <v>46469</v>
      </c>
      <c r="CG15" s="193">
        <f t="shared" si="31"/>
        <v>-55</v>
      </c>
      <c r="CI15" s="18">
        <f>+_xlfn.XLOOKUP(B15,'REM-Nuevo'!B:B,'REM-Nuevo'!O:O,"",0,1)</f>
        <v>46524</v>
      </c>
      <c r="CJ15" s="18">
        <f t="shared" si="32"/>
        <v>46524</v>
      </c>
    </row>
    <row r="16" spans="1:88" hidden="1" x14ac:dyDescent="0.25">
      <c r="A16" s="40" t="s">
        <v>246</v>
      </c>
      <c r="B16" s="41" t="s">
        <v>2587</v>
      </c>
      <c r="C16" s="42" t="s">
        <v>626</v>
      </c>
      <c r="D16" s="7"/>
      <c r="E16" s="283">
        <f>+_xlfn.XLOOKUP(B16,'Dinámica P0 RIs'!A:A,'Dinámica P0 RIs'!B:B,"",0,1)</f>
        <v>381.05306830000001</v>
      </c>
      <c r="F16" s="30">
        <f t="shared" si="0"/>
        <v>46208</v>
      </c>
      <c r="G16" s="6">
        <v>46185</v>
      </c>
      <c r="H16" s="6"/>
      <c r="I16" s="34">
        <f t="shared" si="1"/>
        <v>-23</v>
      </c>
      <c r="J16" s="309">
        <v>46185</v>
      </c>
      <c r="K16" s="3"/>
      <c r="L16" s="30">
        <f t="shared" si="2"/>
        <v>46209</v>
      </c>
      <c r="M16" s="30">
        <f t="shared" si="3"/>
        <v>46216</v>
      </c>
      <c r="N16" s="37">
        <v>7</v>
      </c>
      <c r="O16" s="6">
        <f t="shared" si="37"/>
        <v>46192</v>
      </c>
      <c r="P16" s="6"/>
      <c r="Q16" s="29">
        <f t="shared" si="4"/>
        <v>-24</v>
      </c>
      <c r="R16" s="7"/>
      <c r="S16" s="3"/>
      <c r="T16" s="30">
        <f t="shared" si="5"/>
        <v>46217</v>
      </c>
      <c r="U16" s="30">
        <f t="shared" si="6"/>
        <v>46247</v>
      </c>
      <c r="V16" s="37">
        <v>30</v>
      </c>
      <c r="W16" s="6">
        <f t="shared" si="67"/>
        <v>46222</v>
      </c>
      <c r="X16" s="6"/>
      <c r="Y16" s="29">
        <f t="shared" si="7"/>
        <v>-25</v>
      </c>
      <c r="Z16" s="3"/>
      <c r="AA16" s="31"/>
      <c r="AB16" s="7"/>
      <c r="AC16" s="6"/>
      <c r="AD16" s="25"/>
      <c r="AE16" s="31">
        <f t="shared" si="8"/>
        <v>46248</v>
      </c>
      <c r="AF16" s="31">
        <f t="shared" si="9"/>
        <v>46293</v>
      </c>
      <c r="AG16" s="37">
        <v>45</v>
      </c>
      <c r="AH16" s="15">
        <f t="shared" si="68"/>
        <v>46267</v>
      </c>
      <c r="AI16" s="15"/>
      <c r="AJ16" s="34">
        <f t="shared" si="10"/>
        <v>-26</v>
      </c>
      <c r="AK16" s="393"/>
      <c r="AL16" s="3"/>
      <c r="AM16" s="31">
        <f t="shared" si="11"/>
        <v>46294</v>
      </c>
      <c r="AN16" s="31">
        <f t="shared" si="12"/>
        <v>46314</v>
      </c>
      <c r="AO16" s="37">
        <v>20</v>
      </c>
      <c r="AP16" s="15">
        <f t="shared" si="30"/>
        <v>46287</v>
      </c>
      <c r="AQ16" s="15"/>
      <c r="AR16" s="34">
        <f t="shared" si="13"/>
        <v>-27</v>
      </c>
      <c r="AS16" s="7"/>
      <c r="AT16" s="7"/>
      <c r="AU16" s="7"/>
      <c r="AV16" s="7"/>
      <c r="AW16" s="7"/>
      <c r="AX16" s="3"/>
      <c r="AY16" s="31">
        <f t="shared" si="14"/>
        <v>46315</v>
      </c>
      <c r="AZ16" s="31">
        <f t="shared" si="69"/>
        <v>46435</v>
      </c>
      <c r="BA16" s="124">
        <v>120</v>
      </c>
      <c r="BB16" s="15">
        <f t="shared" si="15"/>
        <v>46407</v>
      </c>
      <c r="BC16" s="15"/>
      <c r="BD16" s="7">
        <f t="shared" si="16"/>
        <v>-28</v>
      </c>
      <c r="BE16" s="3"/>
      <c r="BF16" s="31">
        <f t="shared" si="17"/>
        <v>46436</v>
      </c>
      <c r="BG16" s="31">
        <f t="shared" si="18"/>
        <v>46436</v>
      </c>
      <c r="BH16" s="32">
        <v>0</v>
      </c>
      <c r="BI16" s="15">
        <f t="shared" si="19"/>
        <v>46407</v>
      </c>
      <c r="BJ16" s="15"/>
      <c r="BK16" s="34">
        <f t="shared" si="20"/>
        <v>-29</v>
      </c>
      <c r="BL16" s="3"/>
      <c r="BM16" s="31">
        <f t="shared" si="21"/>
        <v>46436</v>
      </c>
      <c r="BN16" s="31">
        <f t="shared" si="22"/>
        <v>46436</v>
      </c>
      <c r="BO16" s="32">
        <v>0</v>
      </c>
      <c r="BP16" s="15">
        <f t="shared" si="23"/>
        <v>46407</v>
      </c>
      <c r="BQ16" s="15"/>
      <c r="BR16" s="34">
        <f t="shared" si="24"/>
        <v>-29</v>
      </c>
      <c r="BS16" s="3"/>
      <c r="BT16" s="31">
        <f t="shared" si="25"/>
        <v>46436</v>
      </c>
      <c r="BU16" s="31">
        <f t="shared" si="26"/>
        <v>46443</v>
      </c>
      <c r="BV16" s="37">
        <v>7</v>
      </c>
      <c r="BW16" s="15">
        <f t="shared" si="27"/>
        <v>46414</v>
      </c>
      <c r="BX16" s="15"/>
      <c r="BY16" s="7">
        <f t="shared" si="28"/>
        <v>-29</v>
      </c>
      <c r="BZ16" s="2" t="s">
        <v>2491</v>
      </c>
      <c r="CA16" s="315">
        <v>46443</v>
      </c>
      <c r="CB16" s="7">
        <f t="shared" si="29"/>
        <v>-29</v>
      </c>
      <c r="CC16" s="2"/>
      <c r="CD16" s="2"/>
      <c r="CE16" t="s">
        <v>2492</v>
      </c>
      <c r="CF16" s="18">
        <f>+_xlfn.XLOOKUP(BZ16,'Crono LB 30.09'!B:B,'Crono LB 30.09'!F:F,"No se encuentra",0,1)</f>
        <v>46322</v>
      </c>
      <c r="CG16" s="193">
        <f t="shared" si="31"/>
        <v>-121</v>
      </c>
      <c r="CI16" s="18">
        <f>+_xlfn.XLOOKUP(B16,'REM-Nuevo'!B:B,'REM-Nuevo'!O:O,"",0,1)</f>
        <v>46443</v>
      </c>
      <c r="CJ16" s="18">
        <f t="shared" si="32"/>
        <v>46443</v>
      </c>
    </row>
    <row r="17" spans="1:88" ht="21.75" hidden="1" customHeight="1" x14ac:dyDescent="0.25">
      <c r="A17" s="40" t="s">
        <v>246</v>
      </c>
      <c r="B17" s="316" t="s">
        <v>2588</v>
      </c>
      <c r="C17" s="488" t="s">
        <v>2589</v>
      </c>
      <c r="D17" s="7"/>
      <c r="E17" s="283" t="str">
        <f>+_xlfn.XLOOKUP(B17,'Dinámica P0 RIs'!A:A,'Dinámica P0 RIs'!B:B,"",0,1)</f>
        <v/>
      </c>
      <c r="F17" s="30">
        <f t="shared" si="0"/>
        <v>46173</v>
      </c>
      <c r="G17" s="6">
        <v>46031</v>
      </c>
      <c r="H17" s="6">
        <v>46031</v>
      </c>
      <c r="I17" s="34">
        <f t="shared" si="1"/>
        <v>-142</v>
      </c>
      <c r="J17" s="309">
        <v>46031</v>
      </c>
      <c r="K17" s="3"/>
      <c r="L17" s="30">
        <f t="shared" si="2"/>
        <v>46174</v>
      </c>
      <c r="M17" s="30">
        <f t="shared" si="3"/>
        <v>46181</v>
      </c>
      <c r="N17" s="37">
        <v>7</v>
      </c>
      <c r="O17" s="6">
        <f t="shared" si="37"/>
        <v>46038</v>
      </c>
      <c r="P17" s="6">
        <v>46038</v>
      </c>
      <c r="Q17" s="29">
        <f t="shared" si="4"/>
        <v>-143</v>
      </c>
      <c r="R17" s="150" t="s">
        <v>2590</v>
      </c>
      <c r="S17" s="3"/>
      <c r="T17" s="30">
        <f t="shared" si="5"/>
        <v>46182</v>
      </c>
      <c r="U17" s="30">
        <f t="shared" si="6"/>
        <v>46212</v>
      </c>
      <c r="V17" s="37">
        <v>30</v>
      </c>
      <c r="W17" s="6">
        <v>46055</v>
      </c>
      <c r="X17" s="6">
        <v>46055</v>
      </c>
      <c r="Y17" s="29">
        <f t="shared" si="7"/>
        <v>-157</v>
      </c>
      <c r="Z17" s="3"/>
      <c r="AA17" s="31"/>
      <c r="AB17" s="7"/>
      <c r="AC17" s="6"/>
      <c r="AD17" s="25"/>
      <c r="AE17" s="31">
        <f t="shared" si="8"/>
        <v>46213</v>
      </c>
      <c r="AF17" s="31">
        <f t="shared" si="9"/>
        <v>46233</v>
      </c>
      <c r="AG17" s="37">
        <v>20</v>
      </c>
      <c r="AH17" s="15">
        <v>46071</v>
      </c>
      <c r="AI17" s="15">
        <v>46071</v>
      </c>
      <c r="AJ17" s="34">
        <f t="shared" si="10"/>
        <v>-162</v>
      </c>
      <c r="AK17" s="424" t="s">
        <v>5192</v>
      </c>
      <c r="AL17" s="423" t="s">
        <v>5185</v>
      </c>
      <c r="AM17" s="31">
        <f t="shared" si="11"/>
        <v>46234</v>
      </c>
      <c r="AN17" s="31">
        <f t="shared" si="12"/>
        <v>46254</v>
      </c>
      <c r="AO17" s="37">
        <v>20</v>
      </c>
      <c r="AP17" s="15">
        <v>46112</v>
      </c>
      <c r="AQ17" s="15">
        <v>46107</v>
      </c>
      <c r="AR17" s="34">
        <f t="shared" si="13"/>
        <v>-142</v>
      </c>
      <c r="AS17" s="7"/>
      <c r="AT17" s="7"/>
      <c r="AU17" s="7"/>
      <c r="AV17" s="7"/>
      <c r="AW17" s="7"/>
      <c r="AX17" s="3"/>
      <c r="AY17" s="31">
        <f t="shared" si="14"/>
        <v>46255</v>
      </c>
      <c r="AZ17" s="31">
        <f t="shared" si="69"/>
        <v>46435</v>
      </c>
      <c r="BA17" s="124">
        <v>180</v>
      </c>
      <c r="BB17" s="15">
        <f t="shared" si="15"/>
        <v>46287</v>
      </c>
      <c r="BC17" s="15"/>
      <c r="BD17" s="7">
        <f t="shared" si="16"/>
        <v>-148</v>
      </c>
      <c r="BE17" s="3"/>
      <c r="BF17" s="31">
        <f t="shared" si="17"/>
        <v>46436</v>
      </c>
      <c r="BG17" s="31">
        <f t="shared" si="18"/>
        <v>46436</v>
      </c>
      <c r="BH17" s="32">
        <v>0</v>
      </c>
      <c r="BI17" s="15">
        <f t="shared" si="19"/>
        <v>46287</v>
      </c>
      <c r="BJ17" s="15"/>
      <c r="BK17" s="34">
        <f t="shared" si="20"/>
        <v>-149</v>
      </c>
      <c r="BL17" s="3"/>
      <c r="BM17" s="31">
        <f t="shared" si="21"/>
        <v>46436</v>
      </c>
      <c r="BN17" s="31">
        <f t="shared" si="22"/>
        <v>46436</v>
      </c>
      <c r="BO17" s="32">
        <v>0</v>
      </c>
      <c r="BP17" s="15">
        <f t="shared" si="23"/>
        <v>46287</v>
      </c>
      <c r="BQ17" s="15"/>
      <c r="BR17" s="34">
        <f t="shared" si="24"/>
        <v>-149</v>
      </c>
      <c r="BS17" s="3"/>
      <c r="BT17" s="31">
        <f t="shared" si="25"/>
        <v>46436</v>
      </c>
      <c r="BU17" s="31">
        <f t="shared" si="26"/>
        <v>46443</v>
      </c>
      <c r="BV17" s="37">
        <v>7</v>
      </c>
      <c r="BW17" s="15">
        <f t="shared" si="27"/>
        <v>46294</v>
      </c>
      <c r="BX17" s="15"/>
      <c r="BY17" s="7">
        <f t="shared" si="28"/>
        <v>-149</v>
      </c>
      <c r="BZ17" s="2" t="s">
        <v>2493</v>
      </c>
      <c r="CA17" s="15">
        <v>46443</v>
      </c>
      <c r="CB17" s="7">
        <f t="shared" si="29"/>
        <v>-149</v>
      </c>
      <c r="CC17" s="2"/>
      <c r="CD17" s="2"/>
      <c r="CE17" t="s">
        <v>2494</v>
      </c>
      <c r="CF17" s="18" t="str">
        <f>+_xlfn.XLOOKUP(BZ17,'Crono LB 30.09'!B:B,'Crono LB 30.09'!F:F,"No se encuentra",0,1)</f>
        <v>11-Jan-27</v>
      </c>
      <c r="CG17" s="193" t="e">
        <f t="shared" si="31"/>
        <v>#VALUE!</v>
      </c>
      <c r="CI17" s="18">
        <f>+_xlfn.XLOOKUP(B17,'REM-Nuevo'!B:B,'REM-Nuevo'!O:O,"",0,1)</f>
        <v>46443</v>
      </c>
      <c r="CJ17" s="18">
        <f t="shared" si="32"/>
        <v>46443</v>
      </c>
    </row>
    <row r="18" spans="1:88" ht="45" x14ac:dyDescent="0.25">
      <c r="A18" s="40" t="s">
        <v>246</v>
      </c>
      <c r="B18" s="41" t="s">
        <v>2591</v>
      </c>
      <c r="C18" s="42" t="s">
        <v>628</v>
      </c>
      <c r="D18" s="7"/>
      <c r="E18" s="283">
        <f>+_xlfn.XLOOKUP(B18,'Dinámica P0 RIs'!A:A,'Dinámica P0 RIs'!B:B,"",0,1)</f>
        <v>412.03800000000001</v>
      </c>
      <c r="F18" s="30">
        <f t="shared" si="0"/>
        <v>46229</v>
      </c>
      <c r="G18" s="6">
        <v>46146</v>
      </c>
      <c r="H18" s="6">
        <v>46142</v>
      </c>
      <c r="I18" s="34">
        <f t="shared" si="1"/>
        <v>-83</v>
      </c>
      <c r="J18" s="309">
        <v>46146</v>
      </c>
      <c r="K18" s="3"/>
      <c r="L18" s="30">
        <f t="shared" si="2"/>
        <v>46230</v>
      </c>
      <c r="M18" s="30">
        <f t="shared" si="3"/>
        <v>46237</v>
      </c>
      <c r="N18" s="37">
        <v>7</v>
      </c>
      <c r="O18" s="6">
        <f t="shared" si="37"/>
        <v>46149</v>
      </c>
      <c r="P18" s="6">
        <v>46154</v>
      </c>
      <c r="Q18" s="29">
        <f t="shared" si="4"/>
        <v>-88</v>
      </c>
      <c r="R18" s="7">
        <v>23377406</v>
      </c>
      <c r="S18" s="3"/>
      <c r="T18" s="30">
        <f t="shared" si="5"/>
        <v>46238</v>
      </c>
      <c r="U18" s="30">
        <f t="shared" si="6"/>
        <v>46268</v>
      </c>
      <c r="V18" s="37">
        <v>30</v>
      </c>
      <c r="W18" s="6">
        <f t="shared" si="67"/>
        <v>46179</v>
      </c>
      <c r="X18" s="6"/>
      <c r="Y18" s="29">
        <f t="shared" si="7"/>
        <v>-89</v>
      </c>
      <c r="Z18" s="3"/>
      <c r="AA18" s="31"/>
      <c r="AB18" s="7"/>
      <c r="AC18" s="6"/>
      <c r="AD18" s="25"/>
      <c r="AE18" s="31">
        <f t="shared" si="8"/>
        <v>46269</v>
      </c>
      <c r="AF18" s="31">
        <f t="shared" si="9"/>
        <v>46314</v>
      </c>
      <c r="AG18" s="37">
        <v>45</v>
      </c>
      <c r="AH18" s="15">
        <f t="shared" si="68"/>
        <v>46224</v>
      </c>
      <c r="AI18" s="15"/>
      <c r="AJ18" s="34">
        <f t="shared" si="10"/>
        <v>-90</v>
      </c>
      <c r="AK18" s="481" t="s">
        <v>5265</v>
      </c>
      <c r="AL18" s="3" t="s">
        <v>5127</v>
      </c>
      <c r="AM18" s="31">
        <f t="shared" si="11"/>
        <v>46315</v>
      </c>
      <c r="AN18" s="31">
        <f t="shared" si="12"/>
        <v>46335</v>
      </c>
      <c r="AO18" s="37">
        <v>20</v>
      </c>
      <c r="AP18" s="15">
        <f t="shared" si="30"/>
        <v>46244</v>
      </c>
      <c r="AQ18" s="15"/>
      <c r="AR18" s="34">
        <f t="shared" si="13"/>
        <v>-91</v>
      </c>
      <c r="AS18" s="7"/>
      <c r="AT18" s="7"/>
      <c r="AU18" s="7"/>
      <c r="AV18" s="7"/>
      <c r="AW18" s="7"/>
      <c r="AX18" s="3"/>
      <c r="AY18" s="31">
        <f t="shared" si="14"/>
        <v>46336</v>
      </c>
      <c r="AZ18" s="31">
        <f t="shared" si="69"/>
        <v>46516</v>
      </c>
      <c r="BA18" s="124">
        <v>180</v>
      </c>
      <c r="BB18" s="15">
        <f t="shared" si="15"/>
        <v>46424</v>
      </c>
      <c r="BC18" s="15"/>
      <c r="BD18" s="7">
        <f t="shared" si="16"/>
        <v>-92</v>
      </c>
      <c r="BE18" s="3"/>
      <c r="BF18" s="31">
        <f t="shared" si="17"/>
        <v>46517</v>
      </c>
      <c r="BG18" s="31">
        <f t="shared" si="18"/>
        <v>46517</v>
      </c>
      <c r="BH18" s="32">
        <v>0</v>
      </c>
      <c r="BI18" s="15">
        <f t="shared" si="19"/>
        <v>46424</v>
      </c>
      <c r="BJ18" s="15"/>
      <c r="BK18" s="34">
        <f t="shared" si="20"/>
        <v>-93</v>
      </c>
      <c r="BL18" s="3"/>
      <c r="BM18" s="31">
        <f t="shared" si="21"/>
        <v>46517</v>
      </c>
      <c r="BN18" s="31">
        <f t="shared" si="22"/>
        <v>46517</v>
      </c>
      <c r="BO18" s="32">
        <v>0</v>
      </c>
      <c r="BP18" s="15">
        <f t="shared" si="23"/>
        <v>46424</v>
      </c>
      <c r="BQ18" s="15"/>
      <c r="BR18" s="34">
        <f t="shared" si="24"/>
        <v>-93</v>
      </c>
      <c r="BS18" s="3"/>
      <c r="BT18" s="31">
        <f t="shared" si="25"/>
        <v>46517</v>
      </c>
      <c r="BU18" s="31">
        <f t="shared" si="26"/>
        <v>46524</v>
      </c>
      <c r="BV18" s="37">
        <v>7</v>
      </c>
      <c r="BW18" s="15">
        <f t="shared" si="27"/>
        <v>46431</v>
      </c>
      <c r="BX18" s="15"/>
      <c r="BY18" s="7">
        <f t="shared" si="28"/>
        <v>-93</v>
      </c>
      <c r="BZ18" s="2" t="s">
        <v>2493</v>
      </c>
      <c r="CA18" s="15">
        <v>46524</v>
      </c>
      <c r="CB18" s="7">
        <f t="shared" si="29"/>
        <v>-93</v>
      </c>
      <c r="CC18" s="2"/>
      <c r="CD18" s="2"/>
      <c r="CE18" t="s">
        <v>2494</v>
      </c>
      <c r="CF18" s="18" t="str">
        <f>+_xlfn.XLOOKUP(BZ18,'Crono LB 30.09'!B:B,'Crono LB 30.09'!F:F,"No se encuentra",0,1)</f>
        <v>11-Jan-27</v>
      </c>
      <c r="CG18" s="193" t="e">
        <f t="shared" si="31"/>
        <v>#VALUE!</v>
      </c>
      <c r="CI18" s="18">
        <f>+_xlfn.XLOOKUP(B18,'REM-Nuevo'!B:B,'REM-Nuevo'!O:O,"",0,1)</f>
        <v>46524</v>
      </c>
      <c r="CJ18" s="18">
        <f t="shared" si="32"/>
        <v>46524</v>
      </c>
    </row>
    <row r="19" spans="1:88" ht="124.5" hidden="1" customHeight="1" x14ac:dyDescent="0.25">
      <c r="A19" s="40" t="s">
        <v>246</v>
      </c>
      <c r="B19" s="41" t="s">
        <v>2592</v>
      </c>
      <c r="C19" s="42" t="s">
        <v>629</v>
      </c>
      <c r="D19" s="7"/>
      <c r="E19" s="283">
        <f>+_xlfn.XLOOKUP(B19,'Dinámica P0 RIs'!A:A,'Dinámica P0 RIs'!B:B,"",0,1)</f>
        <v>207.49526156800002</v>
      </c>
      <c r="F19" s="30">
        <f t="shared" si="0"/>
        <v>46012</v>
      </c>
      <c r="G19" s="6">
        <v>46030</v>
      </c>
      <c r="H19" s="6">
        <v>46030</v>
      </c>
      <c r="I19" s="34">
        <f t="shared" si="1"/>
        <v>18</v>
      </c>
      <c r="J19" s="309">
        <v>46029</v>
      </c>
      <c r="K19" s="3"/>
      <c r="L19" s="30">
        <f t="shared" si="2"/>
        <v>46013</v>
      </c>
      <c r="M19" s="30">
        <f t="shared" si="3"/>
        <v>46020</v>
      </c>
      <c r="N19" s="37">
        <v>7</v>
      </c>
      <c r="O19" s="6">
        <v>46038</v>
      </c>
      <c r="P19" s="6">
        <v>46038</v>
      </c>
      <c r="Q19" s="29">
        <f t="shared" si="4"/>
        <v>18</v>
      </c>
      <c r="R19" s="7"/>
      <c r="S19" s="3"/>
      <c r="T19" s="30">
        <f t="shared" si="5"/>
        <v>46021</v>
      </c>
      <c r="U19" s="30">
        <f t="shared" si="6"/>
        <v>46036</v>
      </c>
      <c r="V19" s="37">
        <v>15</v>
      </c>
      <c r="W19" s="6">
        <f t="shared" si="67"/>
        <v>46053</v>
      </c>
      <c r="X19" s="6">
        <v>46053</v>
      </c>
      <c r="Y19" s="29">
        <f t="shared" si="7"/>
        <v>17</v>
      </c>
      <c r="Z19" s="3"/>
      <c r="AA19" s="31"/>
      <c r="AB19" s="7"/>
      <c r="AC19" s="6"/>
      <c r="AD19" s="25"/>
      <c r="AE19" s="31">
        <f t="shared" si="8"/>
        <v>46037</v>
      </c>
      <c r="AF19" s="31">
        <f t="shared" si="9"/>
        <v>46052</v>
      </c>
      <c r="AG19" s="37">
        <v>15</v>
      </c>
      <c r="AH19" s="15">
        <v>46071</v>
      </c>
      <c r="AI19" s="15">
        <v>46071</v>
      </c>
      <c r="AJ19" s="34">
        <f t="shared" si="10"/>
        <v>19</v>
      </c>
      <c r="AK19" s="424" t="s">
        <v>5201</v>
      </c>
      <c r="AL19" s="423" t="s">
        <v>5195</v>
      </c>
      <c r="AM19" s="31">
        <f t="shared" si="11"/>
        <v>46053</v>
      </c>
      <c r="AN19" s="31">
        <f t="shared" si="12"/>
        <v>46063</v>
      </c>
      <c r="AO19" s="37">
        <v>10</v>
      </c>
      <c r="AP19" s="15">
        <v>46112</v>
      </c>
      <c r="AQ19" s="15">
        <v>46134</v>
      </c>
      <c r="AR19" s="34">
        <f t="shared" si="13"/>
        <v>49</v>
      </c>
      <c r="AS19" s="7"/>
      <c r="AT19" s="7"/>
      <c r="AU19" s="7"/>
      <c r="AV19" s="7"/>
      <c r="AW19" s="7"/>
      <c r="AX19" s="3"/>
      <c r="AY19" s="31">
        <f t="shared" si="14"/>
        <v>46064</v>
      </c>
      <c r="AZ19" s="31">
        <f t="shared" si="69"/>
        <v>46124</v>
      </c>
      <c r="BA19" s="124">
        <v>60</v>
      </c>
      <c r="BB19" s="15">
        <f t="shared" si="15"/>
        <v>46194</v>
      </c>
      <c r="BC19" s="15"/>
      <c r="BD19" s="7">
        <f t="shared" si="16"/>
        <v>70</v>
      </c>
      <c r="BE19" s="3"/>
      <c r="BF19" s="31">
        <f t="shared" si="17"/>
        <v>46125</v>
      </c>
      <c r="BG19" s="31">
        <f t="shared" si="18"/>
        <v>46125</v>
      </c>
      <c r="BH19" s="32">
        <v>0</v>
      </c>
      <c r="BI19" s="15">
        <f t="shared" si="19"/>
        <v>46194</v>
      </c>
      <c r="BJ19" s="15"/>
      <c r="BK19" s="34">
        <f t="shared" si="20"/>
        <v>69</v>
      </c>
      <c r="BL19" s="3"/>
      <c r="BM19" s="31">
        <f t="shared" si="21"/>
        <v>46125</v>
      </c>
      <c r="BN19" s="31">
        <f t="shared" si="22"/>
        <v>46125</v>
      </c>
      <c r="BO19" s="32">
        <v>0</v>
      </c>
      <c r="BP19" s="15">
        <f t="shared" si="23"/>
        <v>46194</v>
      </c>
      <c r="BQ19" s="15"/>
      <c r="BR19" s="34">
        <f t="shared" si="24"/>
        <v>69</v>
      </c>
      <c r="BS19" s="3"/>
      <c r="BT19" s="31">
        <f t="shared" si="25"/>
        <v>46125</v>
      </c>
      <c r="BU19" s="31">
        <f t="shared" si="26"/>
        <v>46132</v>
      </c>
      <c r="BV19" s="37">
        <v>7</v>
      </c>
      <c r="BW19" s="15">
        <f t="shared" si="27"/>
        <v>46201</v>
      </c>
      <c r="BX19" s="15"/>
      <c r="BY19" s="7">
        <f t="shared" si="28"/>
        <v>69</v>
      </c>
      <c r="BZ19" s="2" t="s">
        <v>2593</v>
      </c>
      <c r="CA19" s="315">
        <v>46132</v>
      </c>
      <c r="CB19" s="7">
        <f t="shared" si="29"/>
        <v>69</v>
      </c>
      <c r="CC19" s="2"/>
      <c r="CD19" s="2"/>
      <c r="CE19" t="s">
        <v>2499</v>
      </c>
      <c r="CF19" s="18" t="str">
        <f>+_xlfn.XLOOKUP(BZ19,'Crono LB 30.09'!B:B,'Crono LB 30.09'!F:F,"No se encuentra",0,1)</f>
        <v>25-Apr-26</v>
      </c>
      <c r="CG19" s="193" t="e">
        <f t="shared" si="31"/>
        <v>#VALUE!</v>
      </c>
      <c r="CI19" s="18">
        <f>+_xlfn.XLOOKUP(B19,'REM-Nuevo'!B:B,'REM-Nuevo'!O:O,"",0,1)</f>
        <v>46132</v>
      </c>
      <c r="CJ19" s="18">
        <f t="shared" si="32"/>
        <v>46132</v>
      </c>
    </row>
    <row r="20" spans="1:88" ht="104.25" hidden="1" customHeight="1" x14ac:dyDescent="0.25">
      <c r="A20" s="40" t="s">
        <v>246</v>
      </c>
      <c r="B20" s="41" t="s">
        <v>2594</v>
      </c>
      <c r="C20" s="42" t="s">
        <v>630</v>
      </c>
      <c r="D20" s="7"/>
      <c r="E20" s="283">
        <f>+_xlfn.XLOOKUP(B20,'Dinámica P0 RIs'!A:A,'Dinámica P0 RIs'!B:B,"",0,1)</f>
        <v>950.5233472000001</v>
      </c>
      <c r="F20" s="30">
        <f t="shared" si="0"/>
        <v>46119</v>
      </c>
      <c r="G20" s="6">
        <v>46189</v>
      </c>
      <c r="H20" s="6">
        <v>46056</v>
      </c>
      <c r="I20" s="34">
        <f t="shared" si="1"/>
        <v>70</v>
      </c>
      <c r="J20" s="309">
        <v>46189</v>
      </c>
      <c r="K20" s="3"/>
      <c r="L20" s="30">
        <f t="shared" si="2"/>
        <v>46120</v>
      </c>
      <c r="M20" s="30">
        <f t="shared" si="3"/>
        <v>46127</v>
      </c>
      <c r="N20" s="37">
        <v>7</v>
      </c>
      <c r="O20" s="6">
        <v>46071</v>
      </c>
      <c r="P20" s="6">
        <v>46071</v>
      </c>
      <c r="Q20" s="29">
        <f t="shared" si="4"/>
        <v>-56</v>
      </c>
      <c r="R20" s="7">
        <v>23254576</v>
      </c>
      <c r="S20" s="3"/>
      <c r="T20" s="30">
        <f t="shared" si="5"/>
        <v>46128</v>
      </c>
      <c r="U20" s="30">
        <f t="shared" si="6"/>
        <v>46158</v>
      </c>
      <c r="V20" s="37">
        <v>30</v>
      </c>
      <c r="W20" s="6">
        <f t="shared" si="67"/>
        <v>46101</v>
      </c>
      <c r="X20" s="6">
        <v>46092</v>
      </c>
      <c r="Y20" s="29">
        <f t="shared" si="7"/>
        <v>-57</v>
      </c>
      <c r="Z20" s="3"/>
      <c r="AA20" s="31"/>
      <c r="AB20" s="7"/>
      <c r="AC20" s="6"/>
      <c r="AD20" s="25"/>
      <c r="AE20" s="31">
        <f t="shared" si="8"/>
        <v>46159</v>
      </c>
      <c r="AF20" s="31">
        <f t="shared" si="9"/>
        <v>46204</v>
      </c>
      <c r="AG20" s="37">
        <v>45</v>
      </c>
      <c r="AH20" s="15">
        <f t="shared" si="68"/>
        <v>46137</v>
      </c>
      <c r="AI20" s="15">
        <v>46122</v>
      </c>
      <c r="AJ20" s="34">
        <f t="shared" si="10"/>
        <v>-67</v>
      </c>
      <c r="AK20" s="426" t="s">
        <v>5199</v>
      </c>
      <c r="AL20" s="423" t="s">
        <v>5127</v>
      </c>
      <c r="AM20" s="31">
        <f t="shared" si="11"/>
        <v>46205</v>
      </c>
      <c r="AN20" s="31">
        <f t="shared" si="12"/>
        <v>46225</v>
      </c>
      <c r="AO20" s="37">
        <v>20</v>
      </c>
      <c r="AP20" s="15">
        <f t="shared" si="30"/>
        <v>46142</v>
      </c>
      <c r="AQ20" s="15">
        <v>46127</v>
      </c>
      <c r="AR20" s="34">
        <f t="shared" si="13"/>
        <v>-83</v>
      </c>
      <c r="AS20" s="7"/>
      <c r="AT20" s="7"/>
      <c r="AU20" s="7"/>
      <c r="AV20" s="7"/>
      <c r="AW20" s="7"/>
      <c r="AX20" s="3"/>
      <c r="AY20" s="31">
        <f t="shared" si="14"/>
        <v>46226</v>
      </c>
      <c r="AZ20" s="31">
        <f t="shared" si="69"/>
        <v>46376</v>
      </c>
      <c r="BA20" s="124">
        <v>150</v>
      </c>
      <c r="BB20" s="15">
        <f t="shared" si="15"/>
        <v>46277</v>
      </c>
      <c r="BC20" s="15"/>
      <c r="BD20" s="7">
        <f t="shared" si="16"/>
        <v>-99</v>
      </c>
      <c r="BE20" s="3"/>
      <c r="BF20" s="31">
        <f t="shared" si="17"/>
        <v>46377</v>
      </c>
      <c r="BG20" s="31">
        <f t="shared" si="18"/>
        <v>46377</v>
      </c>
      <c r="BH20" s="32">
        <v>0</v>
      </c>
      <c r="BI20" s="15">
        <f t="shared" si="19"/>
        <v>46277</v>
      </c>
      <c r="BJ20" s="15"/>
      <c r="BK20" s="34">
        <f t="shared" si="20"/>
        <v>-100</v>
      </c>
      <c r="BL20" s="3"/>
      <c r="BM20" s="31">
        <f t="shared" si="21"/>
        <v>46377</v>
      </c>
      <c r="BN20" s="31">
        <f t="shared" si="22"/>
        <v>46377</v>
      </c>
      <c r="BO20" s="32">
        <v>0</v>
      </c>
      <c r="BP20" s="15">
        <f t="shared" si="23"/>
        <v>46277</v>
      </c>
      <c r="BQ20" s="15"/>
      <c r="BR20" s="34">
        <f t="shared" si="24"/>
        <v>-100</v>
      </c>
      <c r="BS20" s="3"/>
      <c r="BT20" s="31">
        <f t="shared" si="25"/>
        <v>46377</v>
      </c>
      <c r="BU20" s="31">
        <f t="shared" si="26"/>
        <v>46384</v>
      </c>
      <c r="BV20" s="37">
        <v>7</v>
      </c>
      <c r="BW20" s="15">
        <f t="shared" si="27"/>
        <v>46284</v>
      </c>
      <c r="BX20" s="15"/>
      <c r="BY20" s="7">
        <f t="shared" si="28"/>
        <v>-100</v>
      </c>
      <c r="BZ20" s="2" t="s">
        <v>2500</v>
      </c>
      <c r="CA20" s="315">
        <v>46384</v>
      </c>
      <c r="CB20" s="7">
        <f t="shared" si="29"/>
        <v>-100</v>
      </c>
      <c r="CC20" s="2"/>
      <c r="CD20" s="2"/>
      <c r="CE20" t="s">
        <v>2501</v>
      </c>
      <c r="CF20" s="18">
        <f>+_xlfn.XLOOKUP(BZ20,'Crono LB 30.09'!B:B,'Crono LB 30.09'!F:F,"No se encuentra",0,1)</f>
        <v>46425</v>
      </c>
      <c r="CG20" s="193">
        <f t="shared" si="31"/>
        <v>41</v>
      </c>
      <c r="CI20" s="18">
        <f>+_xlfn.XLOOKUP(B20,'REM-Nuevo'!B:B,'REM-Nuevo'!O:O,"",0,1)</f>
        <v>46384</v>
      </c>
      <c r="CJ20" s="18">
        <f t="shared" si="32"/>
        <v>46384</v>
      </c>
    </row>
    <row r="21" spans="1:88" ht="46.5" customHeight="1" x14ac:dyDescent="0.25">
      <c r="A21" s="40" t="s">
        <v>246</v>
      </c>
      <c r="B21" s="41" t="s">
        <v>5217</v>
      </c>
      <c r="C21" s="42" t="s">
        <v>630</v>
      </c>
      <c r="D21" s="7"/>
      <c r="E21" s="283" t="str">
        <f>+_xlfn.XLOOKUP(B21,'Dinámica P0 RIs'!A:A,'Dinámica P0 RIs'!B:B,"",0,1)</f>
        <v/>
      </c>
      <c r="F21" s="30">
        <f t="shared" ref="F21" si="104">+L21-1</f>
        <v>46119</v>
      </c>
      <c r="G21" s="6">
        <v>46132</v>
      </c>
      <c r="H21" s="6">
        <v>46132</v>
      </c>
      <c r="I21" s="34">
        <f t="shared" ref="I21" si="105">+G21-F21</f>
        <v>13</v>
      </c>
      <c r="J21" s="309">
        <v>46189</v>
      </c>
      <c r="K21" s="3"/>
      <c r="L21" s="30">
        <f t="shared" ref="L21" si="106">+M21-N21</f>
        <v>46120</v>
      </c>
      <c r="M21" s="30">
        <f t="shared" ref="M21" si="107">+T21-1</f>
        <v>46127</v>
      </c>
      <c r="N21" s="37">
        <v>7</v>
      </c>
      <c r="O21" s="6">
        <f t="shared" si="37"/>
        <v>46139</v>
      </c>
      <c r="P21" s="6">
        <v>46147</v>
      </c>
      <c r="Q21" s="29">
        <f t="shared" ref="Q21" si="108">+O21-M21</f>
        <v>12</v>
      </c>
      <c r="R21" s="7" t="s">
        <v>5221</v>
      </c>
      <c r="S21" s="3"/>
      <c r="T21" s="30">
        <f t="shared" ref="T21" si="109">+U21-V21</f>
        <v>46128</v>
      </c>
      <c r="U21" s="30">
        <f t="shared" ref="U21" si="110">+AE21-1</f>
        <v>46158</v>
      </c>
      <c r="V21" s="37">
        <v>30</v>
      </c>
      <c r="W21" s="6">
        <v>46183</v>
      </c>
      <c r="X21" s="6"/>
      <c r="Y21" s="29">
        <f t="shared" ref="Y21" si="111">+W21-U21</f>
        <v>25</v>
      </c>
      <c r="Z21" s="3"/>
      <c r="AA21" s="31"/>
      <c r="AB21" s="7"/>
      <c r="AC21" s="6"/>
      <c r="AD21" s="25"/>
      <c r="AE21" s="31">
        <f t="shared" ref="AE21" si="112">+AF21-AG21</f>
        <v>46159</v>
      </c>
      <c r="AF21" s="31">
        <f t="shared" ref="AF21" si="113">+AM21-1</f>
        <v>46204</v>
      </c>
      <c r="AG21" s="37">
        <v>45</v>
      </c>
      <c r="AH21" s="15">
        <f t="shared" ref="AH21" si="114">+IF(X21=0,W21,X21)+AG21</f>
        <v>46228</v>
      </c>
      <c r="AI21" s="15"/>
      <c r="AJ21" s="34">
        <f t="shared" ref="AJ21" si="115">+AH21-AF21</f>
        <v>24</v>
      </c>
      <c r="AK21" s="426" t="s">
        <v>5315</v>
      </c>
      <c r="AL21" s="423" t="s">
        <v>5127</v>
      </c>
      <c r="AM21" s="31">
        <f t="shared" ref="AM21" si="116">+AN21-AO21</f>
        <v>46205</v>
      </c>
      <c r="AN21" s="31">
        <f t="shared" ref="AN21" si="117">+AY21-1</f>
        <v>46225</v>
      </c>
      <c r="AO21" s="37">
        <v>20</v>
      </c>
      <c r="AP21" s="15">
        <f t="shared" ref="AP21" si="118">+IF(AI21=0,AH21,AI21)+AO21</f>
        <v>46248</v>
      </c>
      <c r="AQ21" s="15"/>
      <c r="AR21" s="34">
        <f t="shared" ref="AR21" si="119">+AP21-AN21</f>
        <v>23</v>
      </c>
      <c r="AS21" s="7"/>
      <c r="AT21" s="7"/>
      <c r="AU21" s="7"/>
      <c r="AV21" s="7"/>
      <c r="AW21" s="7"/>
      <c r="AX21" s="3"/>
      <c r="AY21" s="31">
        <f t="shared" ref="AY21" si="120">+AZ21-BA21</f>
        <v>46226</v>
      </c>
      <c r="AZ21" s="31">
        <f t="shared" ref="AZ21" si="121">+BF21-1</f>
        <v>46376</v>
      </c>
      <c r="BA21" s="124">
        <v>150</v>
      </c>
      <c r="BB21" s="15">
        <f t="shared" ref="BB21" si="122">+IF(AQ21=0,AP21,AQ21)+BA21</f>
        <v>46398</v>
      </c>
      <c r="BC21" s="15"/>
      <c r="BD21" s="7">
        <f t="shared" ref="BD21" si="123">+BB21-AZ21</f>
        <v>22</v>
      </c>
      <c r="BE21" s="3"/>
      <c r="BF21" s="31">
        <f t="shared" ref="BF21" si="124">+BG21-BH21</f>
        <v>46377</v>
      </c>
      <c r="BG21" s="31">
        <f t="shared" ref="BG21" si="125">+BM21</f>
        <v>46377</v>
      </c>
      <c r="BH21" s="32">
        <v>0</v>
      </c>
      <c r="BI21" s="15">
        <f t="shared" ref="BI21" si="126">+IF(BC21=0,BB21,BC21)+BH21</f>
        <v>46398</v>
      </c>
      <c r="BJ21" s="15"/>
      <c r="BK21" s="34">
        <f t="shared" ref="BK21" si="127">+BI21-BG21</f>
        <v>21</v>
      </c>
      <c r="BL21" s="3"/>
      <c r="BM21" s="31">
        <f t="shared" ref="BM21" si="128">+BN21-BO21</f>
        <v>46377</v>
      </c>
      <c r="BN21" s="31">
        <f t="shared" ref="BN21" si="129">+BT21</f>
        <v>46377</v>
      </c>
      <c r="BO21" s="32">
        <v>0</v>
      </c>
      <c r="BP21" s="15">
        <f t="shared" ref="BP21" si="130">+IF(BJ21=0,BI21,BJ21)+BO21</f>
        <v>46398</v>
      </c>
      <c r="BQ21" s="15"/>
      <c r="BR21" s="34">
        <f t="shared" ref="BR21" si="131">+BP21-BN21</f>
        <v>21</v>
      </c>
      <c r="BS21" s="3"/>
      <c r="BT21" s="31">
        <f t="shared" ref="BT21" si="132">+BU21-BV21</f>
        <v>46377</v>
      </c>
      <c r="BU21" s="31">
        <f t="shared" ref="BU21" si="133">+CA21</f>
        <v>46384</v>
      </c>
      <c r="BV21" s="37">
        <v>7</v>
      </c>
      <c r="BW21" s="15">
        <f t="shared" ref="BW21" si="134">+IF(BQ21=0,BP21,BQ21)+BV21</f>
        <v>46405</v>
      </c>
      <c r="BX21" s="15"/>
      <c r="BY21" s="7">
        <f t="shared" ref="BY21" si="135">+BW21-BU21</f>
        <v>21</v>
      </c>
      <c r="BZ21" s="2" t="s">
        <v>2500</v>
      </c>
      <c r="CA21" s="315">
        <v>46384</v>
      </c>
      <c r="CB21" s="7">
        <f t="shared" ref="CB21" si="136">+BW21-CA21</f>
        <v>21</v>
      </c>
      <c r="CC21" s="2"/>
      <c r="CD21" s="2"/>
      <c r="CE21" t="s">
        <v>2501</v>
      </c>
      <c r="CF21" s="18">
        <f>+_xlfn.XLOOKUP(BZ21,'Crono LB 30.09'!B:B,'Crono LB 30.09'!F:F,"No se encuentra",0,1)</f>
        <v>46425</v>
      </c>
      <c r="CG21" s="193">
        <f t="shared" ref="CG21" si="137">+CF21-CA21</f>
        <v>41</v>
      </c>
      <c r="CI21" s="18">
        <f>+_xlfn.XLOOKUP(B21,'REM-Nuevo'!B:B,'REM-Nuevo'!O:O,"",0,1)</f>
        <v>46384</v>
      </c>
      <c r="CJ21" s="18">
        <f t="shared" ref="CJ21" si="138">+IF(CI21="",CA21,CI21)</f>
        <v>46384</v>
      </c>
    </row>
    <row r="22" spans="1:88" hidden="1" x14ac:dyDescent="0.25">
      <c r="A22" s="40" t="s">
        <v>246</v>
      </c>
      <c r="B22" s="41" t="s">
        <v>2595</v>
      </c>
      <c r="C22" s="42" t="s">
        <v>631</v>
      </c>
      <c r="D22" s="7"/>
      <c r="E22" s="283">
        <f>+_xlfn.XLOOKUP(B22,'Dinámica P0 RIs'!A:A,'Dinámica P0 RIs'!B:B,"",0,1)</f>
        <v>331.82243726399997</v>
      </c>
      <c r="F22" s="30">
        <f t="shared" si="0"/>
        <v>46240</v>
      </c>
      <c r="G22" s="6">
        <v>46246</v>
      </c>
      <c r="H22" s="6"/>
      <c r="I22" s="34">
        <f t="shared" si="1"/>
        <v>6</v>
      </c>
      <c r="J22" s="309">
        <v>46246</v>
      </c>
      <c r="K22" s="3"/>
      <c r="L22" s="30">
        <f t="shared" si="2"/>
        <v>46241</v>
      </c>
      <c r="M22" s="30">
        <f t="shared" si="3"/>
        <v>46248</v>
      </c>
      <c r="N22" s="37">
        <v>7</v>
      </c>
      <c r="O22" s="6">
        <f t="shared" si="37"/>
        <v>46253</v>
      </c>
      <c r="P22" s="6"/>
      <c r="Q22" s="29">
        <f t="shared" si="4"/>
        <v>5</v>
      </c>
      <c r="R22" s="7"/>
      <c r="S22" s="3"/>
      <c r="T22" s="30">
        <f t="shared" si="5"/>
        <v>46249</v>
      </c>
      <c r="U22" s="30">
        <f t="shared" si="6"/>
        <v>46279</v>
      </c>
      <c r="V22" s="37">
        <v>30</v>
      </c>
      <c r="W22" s="6">
        <f t="shared" si="67"/>
        <v>46283</v>
      </c>
      <c r="X22" s="6"/>
      <c r="Y22" s="29">
        <f t="shared" si="7"/>
        <v>4</v>
      </c>
      <c r="Z22" s="3"/>
      <c r="AA22" s="31"/>
      <c r="AB22" s="7"/>
      <c r="AC22" s="6"/>
      <c r="AD22" s="25"/>
      <c r="AE22" s="31">
        <f t="shared" si="8"/>
        <v>46280</v>
      </c>
      <c r="AF22" s="31">
        <f t="shared" si="9"/>
        <v>46325</v>
      </c>
      <c r="AG22" s="37">
        <v>45</v>
      </c>
      <c r="AH22" s="15">
        <f t="shared" si="68"/>
        <v>46328</v>
      </c>
      <c r="AI22" s="15"/>
      <c r="AJ22" s="34">
        <f t="shared" si="10"/>
        <v>3</v>
      </c>
      <c r="AK22" s="393"/>
      <c r="AL22" s="3"/>
      <c r="AM22" s="31">
        <f t="shared" si="11"/>
        <v>46326</v>
      </c>
      <c r="AN22" s="31">
        <f t="shared" si="12"/>
        <v>46346</v>
      </c>
      <c r="AO22" s="37">
        <v>20</v>
      </c>
      <c r="AP22" s="15">
        <f t="shared" si="30"/>
        <v>46348</v>
      </c>
      <c r="AQ22" s="15"/>
      <c r="AR22" s="34">
        <f t="shared" si="13"/>
        <v>2</v>
      </c>
      <c r="AS22" s="7"/>
      <c r="AT22" s="7"/>
      <c r="AU22" s="7"/>
      <c r="AV22" s="7"/>
      <c r="AW22" s="7"/>
      <c r="AX22" s="3"/>
      <c r="AY22" s="31">
        <f t="shared" si="14"/>
        <v>46347</v>
      </c>
      <c r="AZ22" s="31">
        <f t="shared" si="69"/>
        <v>46467</v>
      </c>
      <c r="BA22" s="124">
        <v>120</v>
      </c>
      <c r="BB22" s="15">
        <f t="shared" si="15"/>
        <v>46468</v>
      </c>
      <c r="BC22" s="15"/>
      <c r="BD22" s="7">
        <f t="shared" si="16"/>
        <v>1</v>
      </c>
      <c r="BE22" s="3"/>
      <c r="BF22" s="31">
        <f t="shared" si="17"/>
        <v>46468</v>
      </c>
      <c r="BG22" s="31">
        <f t="shared" si="18"/>
        <v>46468</v>
      </c>
      <c r="BH22" s="32">
        <v>0</v>
      </c>
      <c r="BI22" s="15">
        <f t="shared" si="19"/>
        <v>46468</v>
      </c>
      <c r="BJ22" s="15"/>
      <c r="BK22" s="34">
        <f t="shared" si="20"/>
        <v>0</v>
      </c>
      <c r="BL22" s="3"/>
      <c r="BM22" s="31">
        <f t="shared" si="21"/>
        <v>46468</v>
      </c>
      <c r="BN22" s="31">
        <f t="shared" si="22"/>
        <v>46468</v>
      </c>
      <c r="BO22" s="32">
        <v>0</v>
      </c>
      <c r="BP22" s="15">
        <f t="shared" si="23"/>
        <v>46468</v>
      </c>
      <c r="BQ22" s="15"/>
      <c r="BR22" s="34">
        <f t="shared" si="24"/>
        <v>0</v>
      </c>
      <c r="BS22" s="3"/>
      <c r="BT22" s="31">
        <f t="shared" si="25"/>
        <v>46468</v>
      </c>
      <c r="BU22" s="31">
        <f t="shared" si="26"/>
        <v>46475</v>
      </c>
      <c r="BV22" s="37">
        <v>7</v>
      </c>
      <c r="BW22" s="15">
        <f t="shared" si="27"/>
        <v>46475</v>
      </c>
      <c r="BX22" s="15"/>
      <c r="BY22" s="7">
        <f t="shared" si="28"/>
        <v>0</v>
      </c>
      <c r="BZ22" s="2" t="s">
        <v>2502</v>
      </c>
      <c r="CA22" s="315">
        <v>46475</v>
      </c>
      <c r="CB22" s="7">
        <f t="shared" si="29"/>
        <v>0</v>
      </c>
      <c r="CC22" s="2"/>
      <c r="CD22" s="2"/>
      <c r="CE22" t="s">
        <v>2503</v>
      </c>
      <c r="CF22" s="18">
        <f>+_xlfn.XLOOKUP(BZ22,'Crono LB 30.09'!B:B,'Crono LB 30.09'!F:F,"No se encuentra",0,1)</f>
        <v>46657</v>
      </c>
      <c r="CG22" s="193">
        <f t="shared" si="31"/>
        <v>182</v>
      </c>
      <c r="CI22" s="18">
        <f>+_xlfn.XLOOKUP(B22,'REM-Nuevo'!B:B,'REM-Nuevo'!O:O,"",0,1)</f>
        <v>46475</v>
      </c>
      <c r="CJ22" s="18">
        <f t="shared" si="32"/>
        <v>46475</v>
      </c>
    </row>
    <row r="23" spans="1:88" ht="30" x14ac:dyDescent="0.25">
      <c r="A23" s="40" t="s">
        <v>246</v>
      </c>
      <c r="B23" s="41" t="s">
        <v>2596</v>
      </c>
      <c r="C23" s="42" t="s">
        <v>632</v>
      </c>
      <c r="D23" s="7"/>
      <c r="E23" s="283">
        <f>+_xlfn.XLOOKUP(B23,'Dinámica P0 RIs'!A:A,'Dinámica P0 RIs'!B:B,"",0,1)</f>
        <v>224.76115847999998</v>
      </c>
      <c r="F23" s="30">
        <f t="shared" si="0"/>
        <v>46208</v>
      </c>
      <c r="G23" s="6">
        <v>46136</v>
      </c>
      <c r="H23" s="6">
        <v>46148</v>
      </c>
      <c r="I23" s="34">
        <f t="shared" si="1"/>
        <v>-72</v>
      </c>
      <c r="J23" s="309">
        <v>46122</v>
      </c>
      <c r="K23" s="3"/>
      <c r="L23" s="30">
        <f t="shared" si="2"/>
        <v>46209</v>
      </c>
      <c r="M23" s="30">
        <f t="shared" si="3"/>
        <v>46216</v>
      </c>
      <c r="N23" s="37">
        <v>7</v>
      </c>
      <c r="O23" s="6">
        <v>46172</v>
      </c>
      <c r="P23" s="6"/>
      <c r="Q23" s="29">
        <f t="shared" si="4"/>
        <v>-44</v>
      </c>
      <c r="R23" s="7">
        <v>23393366</v>
      </c>
      <c r="S23" s="3"/>
      <c r="T23" s="30">
        <f t="shared" si="5"/>
        <v>46217</v>
      </c>
      <c r="U23" s="30">
        <f t="shared" si="6"/>
        <v>46247</v>
      </c>
      <c r="V23" s="37">
        <v>30</v>
      </c>
      <c r="W23" s="6">
        <f t="shared" si="67"/>
        <v>46202</v>
      </c>
      <c r="X23" s="6"/>
      <c r="Y23" s="29">
        <f t="shared" si="7"/>
        <v>-45</v>
      </c>
      <c r="Z23" s="3"/>
      <c r="AA23" s="31"/>
      <c r="AB23" s="7"/>
      <c r="AC23" s="6"/>
      <c r="AD23" s="25"/>
      <c r="AE23" s="31">
        <f t="shared" si="8"/>
        <v>46248</v>
      </c>
      <c r="AF23" s="31">
        <f t="shared" si="9"/>
        <v>46293</v>
      </c>
      <c r="AG23" s="37">
        <v>45</v>
      </c>
      <c r="AH23" s="15">
        <f t="shared" si="68"/>
        <v>46247</v>
      </c>
      <c r="AI23" s="15"/>
      <c r="AJ23" s="34">
        <f t="shared" si="10"/>
        <v>-46</v>
      </c>
      <c r="AK23" s="481" t="s">
        <v>5261</v>
      </c>
      <c r="AL23" s="3"/>
      <c r="AM23" s="31">
        <f t="shared" si="11"/>
        <v>46294</v>
      </c>
      <c r="AN23" s="31">
        <f t="shared" si="12"/>
        <v>46314</v>
      </c>
      <c r="AO23" s="37">
        <v>20</v>
      </c>
      <c r="AP23" s="15">
        <f t="shared" si="30"/>
        <v>46267</v>
      </c>
      <c r="AQ23" s="15"/>
      <c r="AR23" s="34">
        <f t="shared" si="13"/>
        <v>-47</v>
      </c>
      <c r="AS23" s="7"/>
      <c r="AT23" s="7"/>
      <c r="AU23" s="7"/>
      <c r="AV23" s="7"/>
      <c r="AW23" s="7"/>
      <c r="AX23" s="3"/>
      <c r="AY23" s="31">
        <f t="shared" si="14"/>
        <v>46315</v>
      </c>
      <c r="AZ23" s="31">
        <f t="shared" si="69"/>
        <v>46435</v>
      </c>
      <c r="BA23" s="124">
        <v>120</v>
      </c>
      <c r="BB23" s="15">
        <f t="shared" si="15"/>
        <v>46387</v>
      </c>
      <c r="BC23" s="15"/>
      <c r="BD23" s="7">
        <f t="shared" si="16"/>
        <v>-48</v>
      </c>
      <c r="BE23" s="3"/>
      <c r="BF23" s="31">
        <f t="shared" si="17"/>
        <v>46436</v>
      </c>
      <c r="BG23" s="31">
        <f t="shared" si="18"/>
        <v>46436</v>
      </c>
      <c r="BH23" s="32">
        <v>0</v>
      </c>
      <c r="BI23" s="15">
        <f t="shared" si="19"/>
        <v>46387</v>
      </c>
      <c r="BJ23" s="15"/>
      <c r="BK23" s="34">
        <f t="shared" si="20"/>
        <v>-49</v>
      </c>
      <c r="BL23" s="3"/>
      <c r="BM23" s="31">
        <f t="shared" si="21"/>
        <v>46436</v>
      </c>
      <c r="BN23" s="31">
        <f t="shared" si="22"/>
        <v>46436</v>
      </c>
      <c r="BO23" s="32">
        <v>0</v>
      </c>
      <c r="BP23" s="15">
        <f t="shared" si="23"/>
        <v>46387</v>
      </c>
      <c r="BQ23" s="15"/>
      <c r="BR23" s="34">
        <f t="shared" si="24"/>
        <v>-49</v>
      </c>
      <c r="BS23" s="3"/>
      <c r="BT23" s="31">
        <f t="shared" si="25"/>
        <v>46436</v>
      </c>
      <c r="BU23" s="31">
        <f t="shared" si="26"/>
        <v>46443</v>
      </c>
      <c r="BV23" s="37">
        <v>7</v>
      </c>
      <c r="BW23" s="15">
        <f t="shared" si="27"/>
        <v>46394</v>
      </c>
      <c r="BX23" s="15"/>
      <c r="BY23" s="7">
        <f t="shared" si="28"/>
        <v>-49</v>
      </c>
      <c r="BZ23" s="2" t="s">
        <v>2597</v>
      </c>
      <c r="CA23" s="315">
        <v>46443</v>
      </c>
      <c r="CB23" s="7">
        <f t="shared" si="29"/>
        <v>-49</v>
      </c>
      <c r="CC23" s="2"/>
      <c r="CD23" s="2"/>
      <c r="CE23" t="s">
        <v>2504</v>
      </c>
      <c r="CF23" s="18">
        <f>+_xlfn.XLOOKUP(BZ23,'Crono LB 30.09'!B:B,'Crono LB 30.09'!F:F,"No se encuentra",0,1)</f>
        <v>46511</v>
      </c>
      <c r="CG23" s="193">
        <f t="shared" si="31"/>
        <v>68</v>
      </c>
      <c r="CI23" s="18">
        <f>+_xlfn.XLOOKUP(B23,'REM-Nuevo'!B:B,'REM-Nuevo'!O:O,"",0,1)</f>
        <v>46443</v>
      </c>
      <c r="CJ23" s="18">
        <f t="shared" si="32"/>
        <v>46443</v>
      </c>
    </row>
    <row r="24" spans="1:88" hidden="1" x14ac:dyDescent="0.25">
      <c r="A24" s="136" t="s">
        <v>246</v>
      </c>
      <c r="B24" s="41" t="s">
        <v>2598</v>
      </c>
      <c r="C24" s="42" t="s">
        <v>633</v>
      </c>
      <c r="D24" s="7"/>
      <c r="E24" s="283">
        <f>+_xlfn.XLOOKUP(B24,'Dinámica P0 RIs'!A:A,'Dinámica P0 RIs'!B:B,"",0,1)</f>
        <v>2691.9437125999998</v>
      </c>
      <c r="F24" s="30">
        <f t="shared" si="0"/>
        <v>46238</v>
      </c>
      <c r="G24" s="6">
        <v>46184</v>
      </c>
      <c r="H24" s="6"/>
      <c r="I24" s="34">
        <f t="shared" si="1"/>
        <v>-54</v>
      </c>
      <c r="J24" s="309">
        <v>46184</v>
      </c>
      <c r="K24" s="3"/>
      <c r="L24" s="30">
        <f t="shared" si="2"/>
        <v>46239</v>
      </c>
      <c r="M24" s="30">
        <f t="shared" si="3"/>
        <v>46246</v>
      </c>
      <c r="N24" s="37">
        <v>7</v>
      </c>
      <c r="O24" s="6">
        <f t="shared" si="37"/>
        <v>46191</v>
      </c>
      <c r="P24" s="6"/>
      <c r="Q24" s="29">
        <f t="shared" si="4"/>
        <v>-55</v>
      </c>
      <c r="R24" s="7"/>
      <c r="S24" s="3"/>
      <c r="T24" s="30">
        <f t="shared" si="5"/>
        <v>46247</v>
      </c>
      <c r="U24" s="30">
        <f t="shared" si="6"/>
        <v>46277</v>
      </c>
      <c r="V24" s="37">
        <v>30</v>
      </c>
      <c r="W24" s="6">
        <f t="shared" si="67"/>
        <v>46221</v>
      </c>
      <c r="X24" s="6"/>
      <c r="Y24" s="29">
        <f t="shared" si="7"/>
        <v>-56</v>
      </c>
      <c r="Z24" s="3"/>
      <c r="AA24" s="31"/>
      <c r="AB24" s="7"/>
      <c r="AC24" s="6"/>
      <c r="AD24" s="25"/>
      <c r="AE24" s="31">
        <f t="shared" si="8"/>
        <v>46278</v>
      </c>
      <c r="AF24" s="31">
        <f t="shared" si="9"/>
        <v>46323</v>
      </c>
      <c r="AG24" s="37">
        <v>45</v>
      </c>
      <c r="AH24" s="15">
        <f t="shared" si="68"/>
        <v>46266</v>
      </c>
      <c r="AI24" s="15"/>
      <c r="AJ24" s="34">
        <f t="shared" si="10"/>
        <v>-57</v>
      </c>
      <c r="AK24" s="393"/>
      <c r="AL24" s="3"/>
      <c r="AM24" s="31">
        <f t="shared" si="11"/>
        <v>46324</v>
      </c>
      <c r="AN24" s="31">
        <f t="shared" si="12"/>
        <v>46344</v>
      </c>
      <c r="AO24" s="37">
        <v>20</v>
      </c>
      <c r="AP24" s="15">
        <f t="shared" si="30"/>
        <v>46286</v>
      </c>
      <c r="AQ24" s="15"/>
      <c r="AR24" s="34">
        <f t="shared" si="13"/>
        <v>-58</v>
      </c>
      <c r="AS24" s="7"/>
      <c r="AT24" s="7"/>
      <c r="AU24" s="7"/>
      <c r="AV24" s="7"/>
      <c r="AW24" s="7"/>
      <c r="AX24" s="3"/>
      <c r="AY24" s="31">
        <f t="shared" si="14"/>
        <v>46345</v>
      </c>
      <c r="AZ24" s="31">
        <f t="shared" si="69"/>
        <v>46495</v>
      </c>
      <c r="BA24" s="124">
        <v>150</v>
      </c>
      <c r="BB24" s="15">
        <f t="shared" si="15"/>
        <v>46436</v>
      </c>
      <c r="BC24" s="15"/>
      <c r="BD24" s="7">
        <f t="shared" si="16"/>
        <v>-59</v>
      </c>
      <c r="BE24" s="3"/>
      <c r="BF24" s="31">
        <f t="shared" si="17"/>
        <v>46496</v>
      </c>
      <c r="BG24" s="31">
        <f t="shared" si="18"/>
        <v>46496</v>
      </c>
      <c r="BH24" s="32">
        <v>0</v>
      </c>
      <c r="BI24" s="15">
        <f t="shared" si="19"/>
        <v>46436</v>
      </c>
      <c r="BJ24" s="15"/>
      <c r="BK24" s="34">
        <f t="shared" si="20"/>
        <v>-60</v>
      </c>
      <c r="BL24" s="3"/>
      <c r="BM24" s="31">
        <f t="shared" si="21"/>
        <v>46496</v>
      </c>
      <c r="BN24" s="31">
        <f t="shared" si="22"/>
        <v>46496</v>
      </c>
      <c r="BO24" s="32">
        <v>0</v>
      </c>
      <c r="BP24" s="15">
        <f t="shared" si="23"/>
        <v>46436</v>
      </c>
      <c r="BQ24" s="15"/>
      <c r="BR24" s="34">
        <f t="shared" si="24"/>
        <v>-60</v>
      </c>
      <c r="BS24" s="3"/>
      <c r="BT24" s="31">
        <f t="shared" si="25"/>
        <v>46496</v>
      </c>
      <c r="BU24" s="31">
        <f t="shared" si="26"/>
        <v>46503</v>
      </c>
      <c r="BV24" s="37">
        <v>7</v>
      </c>
      <c r="BW24" s="15">
        <f t="shared" si="27"/>
        <v>46443</v>
      </c>
      <c r="BX24" s="15"/>
      <c r="BY24" s="7">
        <f t="shared" si="28"/>
        <v>-60</v>
      </c>
      <c r="BZ24" s="2" t="s">
        <v>2599</v>
      </c>
      <c r="CA24" s="315">
        <v>46503</v>
      </c>
      <c r="CB24" s="7">
        <f t="shared" si="29"/>
        <v>-60</v>
      </c>
      <c r="CC24" s="2"/>
      <c r="CD24" s="2"/>
      <c r="CE24" t="s">
        <v>2507</v>
      </c>
      <c r="CF24" s="18" t="str">
        <f>+_xlfn.XLOOKUP(BZ24,'Crono LB 30.09'!B:B,'Crono LB 30.09'!F:F,"No se encuentra",0,1)</f>
        <v>26-Dec-26</v>
      </c>
      <c r="CG24" s="193" t="e">
        <f t="shared" si="31"/>
        <v>#VALUE!</v>
      </c>
      <c r="CI24" s="18">
        <f>+_xlfn.XLOOKUP(B24,'REM-Nuevo'!B:B,'REM-Nuevo'!O:O,"",0,1)</f>
        <v>46503</v>
      </c>
      <c r="CJ24" s="18">
        <f t="shared" si="32"/>
        <v>46503</v>
      </c>
    </row>
    <row r="25" spans="1:88" hidden="1" x14ac:dyDescent="0.25">
      <c r="A25" s="136" t="s">
        <v>246</v>
      </c>
      <c r="B25" s="41" t="s">
        <v>5170</v>
      </c>
      <c r="C25" s="42" t="s">
        <v>633</v>
      </c>
      <c r="D25" s="7"/>
      <c r="E25" s="283" t="str">
        <f>+_xlfn.XLOOKUP(B25,'Dinámica P0 RIs'!A:A,'Dinámica P0 RIs'!B:B,"",0,1)</f>
        <v/>
      </c>
      <c r="F25" s="30">
        <f t="shared" ref="F25" si="139">+L25-1</f>
        <v>46303</v>
      </c>
      <c r="G25" s="6">
        <v>46295</v>
      </c>
      <c r="H25" s="6"/>
      <c r="I25" s="34">
        <f t="shared" ref="I25" si="140">+G25-F25</f>
        <v>-8</v>
      </c>
      <c r="J25" s="309">
        <v>46184</v>
      </c>
      <c r="K25" s="3"/>
      <c r="L25" s="30">
        <f t="shared" ref="L25" si="141">+M25-N25</f>
        <v>46304</v>
      </c>
      <c r="M25" s="30">
        <f t="shared" ref="M25" si="142">+T25-1</f>
        <v>46311</v>
      </c>
      <c r="N25" s="37">
        <v>7</v>
      </c>
      <c r="O25" s="6">
        <f t="shared" ref="O25" si="143">+IF(H25=0,G25,H25)+N25</f>
        <v>46302</v>
      </c>
      <c r="P25" s="6"/>
      <c r="Q25" s="29">
        <f t="shared" ref="Q25" si="144">+O25-M25</f>
        <v>-9</v>
      </c>
      <c r="R25" s="7"/>
      <c r="S25" s="3"/>
      <c r="T25" s="30">
        <f t="shared" ref="T25" si="145">+U25-V25</f>
        <v>46312</v>
      </c>
      <c r="U25" s="30">
        <f t="shared" ref="U25" si="146">+AE25-1</f>
        <v>46342</v>
      </c>
      <c r="V25" s="37">
        <v>30</v>
      </c>
      <c r="W25" s="6">
        <f t="shared" ref="W25" si="147">+O25+V25</f>
        <v>46332</v>
      </c>
      <c r="X25" s="6"/>
      <c r="Y25" s="29">
        <f t="shared" ref="Y25" si="148">+W25-U25</f>
        <v>-10</v>
      </c>
      <c r="Z25" s="3"/>
      <c r="AA25" s="31"/>
      <c r="AB25" s="7"/>
      <c r="AC25" s="6"/>
      <c r="AD25" s="25"/>
      <c r="AE25" s="31">
        <f t="shared" ref="AE25" si="149">+AF25-AG25</f>
        <v>46343</v>
      </c>
      <c r="AF25" s="31">
        <f t="shared" ref="AF25" si="150">+AM25-1</f>
        <v>46388</v>
      </c>
      <c r="AG25" s="37">
        <v>45</v>
      </c>
      <c r="AH25" s="15">
        <f t="shared" ref="AH25" si="151">+IF(X25=0,W25,X25)+AG25</f>
        <v>46377</v>
      </c>
      <c r="AI25" s="15"/>
      <c r="AJ25" s="34">
        <f t="shared" ref="AJ25" si="152">+AH25-AF25</f>
        <v>-11</v>
      </c>
      <c r="AK25" s="393"/>
      <c r="AL25" s="3"/>
      <c r="AM25" s="31">
        <f t="shared" ref="AM25" si="153">+AN25-AO25</f>
        <v>46389</v>
      </c>
      <c r="AN25" s="31">
        <f t="shared" ref="AN25" si="154">+AY25-1</f>
        <v>46409</v>
      </c>
      <c r="AO25" s="37">
        <v>20</v>
      </c>
      <c r="AP25" s="15">
        <f t="shared" ref="AP25" si="155">+IF(AI25=0,AH25,AI25)+AO25</f>
        <v>46397</v>
      </c>
      <c r="AQ25" s="15"/>
      <c r="AR25" s="34">
        <f t="shared" ref="AR25" si="156">+AP25-AN25</f>
        <v>-12</v>
      </c>
      <c r="AS25" s="7"/>
      <c r="AT25" s="7"/>
      <c r="AU25" s="7"/>
      <c r="AV25" s="7"/>
      <c r="AW25" s="7"/>
      <c r="AX25" s="3"/>
      <c r="AY25" s="31">
        <f t="shared" ref="AY25" si="157">+AZ25-BA25</f>
        <v>46410</v>
      </c>
      <c r="AZ25" s="31">
        <f t="shared" ref="AZ25" si="158">+BF25-1</f>
        <v>46560</v>
      </c>
      <c r="BA25" s="124">
        <v>150</v>
      </c>
      <c r="BB25" s="15">
        <f t="shared" ref="BB25" si="159">+IF(AQ25=0,AP25,AQ25)+BA25</f>
        <v>46547</v>
      </c>
      <c r="BC25" s="15"/>
      <c r="BD25" s="7">
        <f t="shared" ref="BD25" si="160">+BB25-AZ25</f>
        <v>-13</v>
      </c>
      <c r="BE25" s="3"/>
      <c r="BF25" s="31">
        <f t="shared" ref="BF25" si="161">+BG25-BH25</f>
        <v>46561</v>
      </c>
      <c r="BG25" s="31">
        <f t="shared" ref="BG25" si="162">+BM25</f>
        <v>46561</v>
      </c>
      <c r="BH25" s="32">
        <v>0</v>
      </c>
      <c r="BI25" s="15">
        <f t="shared" ref="BI25" si="163">+IF(BC25=0,BB25,BC25)+BH25</f>
        <v>46547</v>
      </c>
      <c r="BJ25" s="15"/>
      <c r="BK25" s="34">
        <f t="shared" ref="BK25" si="164">+BI25-BG25</f>
        <v>-14</v>
      </c>
      <c r="BL25" s="3"/>
      <c r="BM25" s="31">
        <f t="shared" ref="BM25" si="165">+BN25-BO25</f>
        <v>46561</v>
      </c>
      <c r="BN25" s="31">
        <f t="shared" ref="BN25" si="166">+BT25</f>
        <v>46561</v>
      </c>
      <c r="BO25" s="32">
        <v>0</v>
      </c>
      <c r="BP25" s="15">
        <f t="shared" ref="BP25" si="167">+IF(BJ25=0,BI25,BJ25)+BO25</f>
        <v>46547</v>
      </c>
      <c r="BQ25" s="15"/>
      <c r="BR25" s="34">
        <f t="shared" ref="BR25" si="168">+BP25-BN25</f>
        <v>-14</v>
      </c>
      <c r="BS25" s="3"/>
      <c r="BT25" s="31">
        <f t="shared" ref="BT25" si="169">+BU25-BV25</f>
        <v>46561</v>
      </c>
      <c r="BU25" s="31">
        <f t="shared" ref="BU25" si="170">+CA25</f>
        <v>46568</v>
      </c>
      <c r="BV25" s="37">
        <v>7</v>
      </c>
      <c r="BW25" s="15">
        <f t="shared" ref="BW25" si="171">+IF(BQ25=0,BP25,BQ25)+BV25</f>
        <v>46554</v>
      </c>
      <c r="BX25" s="15"/>
      <c r="BY25" s="7">
        <f t="shared" ref="BY25" si="172">+BW25-BU25</f>
        <v>-14</v>
      </c>
      <c r="BZ25" s="2" t="s">
        <v>2599</v>
      </c>
      <c r="CA25" s="315">
        <v>46568</v>
      </c>
      <c r="CB25" s="7">
        <f t="shared" ref="CB25" si="173">+BW25-CA25</f>
        <v>-14</v>
      </c>
      <c r="CC25" s="2"/>
      <c r="CD25" s="2"/>
      <c r="CE25" t="s">
        <v>2507</v>
      </c>
      <c r="CF25" s="18" t="str">
        <f>+_xlfn.XLOOKUP(BZ25,'Crono LB 30.09'!B:B,'Crono LB 30.09'!F:F,"No se encuentra",0,1)</f>
        <v>26-Dec-26</v>
      </c>
      <c r="CG25" s="193" t="e">
        <f t="shared" ref="CG25" si="174">+CF25-CA25</f>
        <v>#VALUE!</v>
      </c>
      <c r="CI25" s="18">
        <f>+_xlfn.XLOOKUP(B25,'REM-Nuevo'!B:B,'REM-Nuevo'!O:O,"",0,1)</f>
        <v>46568</v>
      </c>
      <c r="CJ25" s="18">
        <f t="shared" si="32"/>
        <v>46568</v>
      </c>
    </row>
    <row r="26" spans="1:88" hidden="1" x14ac:dyDescent="0.25">
      <c r="A26" s="40" t="s">
        <v>246</v>
      </c>
      <c r="B26" s="41" t="s">
        <v>2600</v>
      </c>
      <c r="C26" s="42" t="s">
        <v>634</v>
      </c>
      <c r="D26" s="7"/>
      <c r="E26" s="283">
        <f>+_xlfn.XLOOKUP(B26,'Dinámica P0 RIs'!A:A,'Dinámica P0 RIs'!B:B,"",0,1)</f>
        <v>1084.862533133333</v>
      </c>
      <c r="F26" s="30">
        <f t="shared" si="0"/>
        <v>46208</v>
      </c>
      <c r="G26" s="6">
        <v>46185</v>
      </c>
      <c r="H26" s="6"/>
      <c r="I26" s="34">
        <f t="shared" si="1"/>
        <v>-23</v>
      </c>
      <c r="J26" s="309">
        <v>46185</v>
      </c>
      <c r="K26" s="3"/>
      <c r="L26" s="30">
        <f t="shared" si="2"/>
        <v>46209</v>
      </c>
      <c r="M26" s="30">
        <f t="shared" si="3"/>
        <v>46216</v>
      </c>
      <c r="N26" s="37">
        <v>7</v>
      </c>
      <c r="O26" s="6">
        <f t="shared" si="37"/>
        <v>46192</v>
      </c>
      <c r="P26" s="6"/>
      <c r="Q26" s="29">
        <f t="shared" si="4"/>
        <v>-24</v>
      </c>
      <c r="R26" s="7"/>
      <c r="S26" s="3"/>
      <c r="T26" s="30">
        <f t="shared" si="5"/>
        <v>46217</v>
      </c>
      <c r="U26" s="30">
        <f t="shared" si="6"/>
        <v>46247</v>
      </c>
      <c r="V26" s="37">
        <v>30</v>
      </c>
      <c r="W26" s="6">
        <f t="shared" si="67"/>
        <v>46222</v>
      </c>
      <c r="X26" s="6"/>
      <c r="Y26" s="29">
        <f t="shared" si="7"/>
        <v>-25</v>
      </c>
      <c r="Z26" s="3"/>
      <c r="AA26" s="31"/>
      <c r="AB26" s="7"/>
      <c r="AC26" s="6"/>
      <c r="AD26" s="25"/>
      <c r="AE26" s="31">
        <f t="shared" si="8"/>
        <v>46248</v>
      </c>
      <c r="AF26" s="31">
        <f t="shared" si="9"/>
        <v>46293</v>
      </c>
      <c r="AG26" s="37">
        <v>45</v>
      </c>
      <c r="AH26" s="15">
        <f t="shared" si="68"/>
        <v>46267</v>
      </c>
      <c r="AI26" s="15"/>
      <c r="AJ26" s="34">
        <f t="shared" si="10"/>
        <v>-26</v>
      </c>
      <c r="AK26" s="393"/>
      <c r="AL26" s="3"/>
      <c r="AM26" s="31">
        <f t="shared" si="11"/>
        <v>46294</v>
      </c>
      <c r="AN26" s="31">
        <f t="shared" si="12"/>
        <v>46314</v>
      </c>
      <c r="AO26" s="37">
        <v>20</v>
      </c>
      <c r="AP26" s="15">
        <f t="shared" si="30"/>
        <v>46287</v>
      </c>
      <c r="AQ26" s="15"/>
      <c r="AR26" s="34">
        <f t="shared" si="13"/>
        <v>-27</v>
      </c>
      <c r="AS26" s="7"/>
      <c r="AT26" s="7"/>
      <c r="AU26" s="7"/>
      <c r="AV26" s="7"/>
      <c r="AW26" s="7"/>
      <c r="AX26" s="3"/>
      <c r="AY26" s="31">
        <f t="shared" si="14"/>
        <v>46315</v>
      </c>
      <c r="AZ26" s="31">
        <f t="shared" si="69"/>
        <v>46435</v>
      </c>
      <c r="BA26" s="124">
        <v>120</v>
      </c>
      <c r="BB26" s="15">
        <f t="shared" si="15"/>
        <v>46407</v>
      </c>
      <c r="BC26" s="15"/>
      <c r="BD26" s="7">
        <f t="shared" si="16"/>
        <v>-28</v>
      </c>
      <c r="BE26" s="3"/>
      <c r="BF26" s="31">
        <f t="shared" si="17"/>
        <v>46436</v>
      </c>
      <c r="BG26" s="31">
        <f t="shared" si="18"/>
        <v>46436</v>
      </c>
      <c r="BH26" s="32">
        <v>0</v>
      </c>
      <c r="BI26" s="15">
        <f t="shared" si="19"/>
        <v>46407</v>
      </c>
      <c r="BJ26" s="15"/>
      <c r="BK26" s="34">
        <f t="shared" si="20"/>
        <v>-29</v>
      </c>
      <c r="BL26" s="3"/>
      <c r="BM26" s="31">
        <f t="shared" si="21"/>
        <v>46436</v>
      </c>
      <c r="BN26" s="31">
        <f t="shared" si="22"/>
        <v>46436</v>
      </c>
      <c r="BO26" s="32">
        <v>0</v>
      </c>
      <c r="BP26" s="15">
        <f t="shared" si="23"/>
        <v>46407</v>
      </c>
      <c r="BQ26" s="15"/>
      <c r="BR26" s="34">
        <f t="shared" si="24"/>
        <v>-29</v>
      </c>
      <c r="BS26" s="3"/>
      <c r="BT26" s="31">
        <f t="shared" si="25"/>
        <v>46436</v>
      </c>
      <c r="BU26" s="31">
        <f t="shared" si="26"/>
        <v>46443</v>
      </c>
      <c r="BV26" s="37">
        <v>7</v>
      </c>
      <c r="BW26" s="15">
        <f t="shared" si="27"/>
        <v>46414</v>
      </c>
      <c r="BX26" s="15"/>
      <c r="BY26" s="7">
        <f t="shared" si="28"/>
        <v>-29</v>
      </c>
      <c r="BZ26" s="2" t="s">
        <v>2491</v>
      </c>
      <c r="CA26" s="315">
        <v>46443</v>
      </c>
      <c r="CB26" s="7">
        <f t="shared" si="29"/>
        <v>-29</v>
      </c>
      <c r="CC26" s="2"/>
      <c r="CD26" s="2"/>
      <c r="CE26" t="s">
        <v>2492</v>
      </c>
      <c r="CF26" s="18">
        <f>+_xlfn.XLOOKUP(BZ26,'Crono LB 30.09'!B:B,'Crono LB 30.09'!F:F,"No se encuentra",0,1)</f>
        <v>46322</v>
      </c>
      <c r="CG26" s="193">
        <f t="shared" si="31"/>
        <v>-121</v>
      </c>
      <c r="CI26" s="18">
        <f>+_xlfn.XLOOKUP(B26,'REM-Nuevo'!B:B,'REM-Nuevo'!O:O,"",0,1)</f>
        <v>46443</v>
      </c>
      <c r="CJ26" s="18">
        <f t="shared" si="32"/>
        <v>46443</v>
      </c>
    </row>
    <row r="27" spans="1:88" hidden="1" x14ac:dyDescent="0.25">
      <c r="A27" s="40" t="s">
        <v>246</v>
      </c>
      <c r="B27" s="41" t="s">
        <v>2601</v>
      </c>
      <c r="C27" s="42" t="s">
        <v>635</v>
      </c>
      <c r="D27" s="7"/>
      <c r="E27" s="283">
        <f>+_xlfn.XLOOKUP(B27,'Dinámica P0 RIs'!A:A,'Dinámica P0 RIs'!B:B,"",0,1)</f>
        <v>14.994</v>
      </c>
      <c r="F27" s="30">
        <f t="shared" si="0"/>
        <v>46301</v>
      </c>
      <c r="G27" s="6">
        <v>46338</v>
      </c>
      <c r="H27" s="6"/>
      <c r="I27" s="34">
        <f t="shared" si="1"/>
        <v>37</v>
      </c>
      <c r="J27" s="309">
        <v>46338</v>
      </c>
      <c r="K27" s="3"/>
      <c r="L27" s="30">
        <f t="shared" si="2"/>
        <v>46302</v>
      </c>
      <c r="M27" s="30">
        <f t="shared" si="3"/>
        <v>46309</v>
      </c>
      <c r="N27" s="37">
        <v>7</v>
      </c>
      <c r="O27" s="6">
        <f t="shared" si="37"/>
        <v>46345</v>
      </c>
      <c r="P27" s="6"/>
      <c r="Q27" s="29">
        <f t="shared" si="4"/>
        <v>36</v>
      </c>
      <c r="R27" s="7"/>
      <c r="S27" s="3"/>
      <c r="T27" s="30">
        <f t="shared" si="5"/>
        <v>46310</v>
      </c>
      <c r="U27" s="30">
        <f t="shared" si="6"/>
        <v>46340</v>
      </c>
      <c r="V27" s="37">
        <v>30</v>
      </c>
      <c r="W27" s="6">
        <f t="shared" si="67"/>
        <v>46375</v>
      </c>
      <c r="X27" s="6"/>
      <c r="Y27" s="29">
        <f t="shared" si="7"/>
        <v>35</v>
      </c>
      <c r="Z27" s="3"/>
      <c r="AA27" s="31"/>
      <c r="AB27" s="7"/>
      <c r="AC27" s="6"/>
      <c r="AD27" s="25"/>
      <c r="AE27" s="31">
        <f t="shared" si="8"/>
        <v>46341</v>
      </c>
      <c r="AF27" s="31">
        <f t="shared" si="9"/>
        <v>46386</v>
      </c>
      <c r="AG27" s="37">
        <v>45</v>
      </c>
      <c r="AH27" s="15">
        <f t="shared" si="68"/>
        <v>46420</v>
      </c>
      <c r="AI27" s="15"/>
      <c r="AJ27" s="34">
        <f t="shared" si="10"/>
        <v>34</v>
      </c>
      <c r="AK27" s="393"/>
      <c r="AL27" s="3"/>
      <c r="AM27" s="31">
        <f t="shared" si="11"/>
        <v>46387</v>
      </c>
      <c r="AN27" s="31">
        <f t="shared" si="12"/>
        <v>46407</v>
      </c>
      <c r="AO27" s="37">
        <v>20</v>
      </c>
      <c r="AP27" s="15">
        <f t="shared" si="30"/>
        <v>46440</v>
      </c>
      <c r="AQ27" s="15"/>
      <c r="AR27" s="34">
        <f t="shared" si="13"/>
        <v>33</v>
      </c>
      <c r="AS27" s="7"/>
      <c r="AT27" s="7"/>
      <c r="AU27" s="7"/>
      <c r="AV27" s="7"/>
      <c r="AW27" s="7"/>
      <c r="AX27" s="3"/>
      <c r="AY27" s="31">
        <f t="shared" si="14"/>
        <v>46408</v>
      </c>
      <c r="AZ27" s="31">
        <f t="shared" si="69"/>
        <v>46498</v>
      </c>
      <c r="BA27" s="124">
        <v>90</v>
      </c>
      <c r="BB27" s="15">
        <f t="shared" si="15"/>
        <v>46530</v>
      </c>
      <c r="BC27" s="15"/>
      <c r="BD27" s="7">
        <f t="shared" si="16"/>
        <v>32</v>
      </c>
      <c r="BE27" s="3"/>
      <c r="BF27" s="31">
        <f t="shared" si="17"/>
        <v>46499</v>
      </c>
      <c r="BG27" s="31">
        <f t="shared" si="18"/>
        <v>46499</v>
      </c>
      <c r="BH27" s="32">
        <v>0</v>
      </c>
      <c r="BI27" s="15">
        <f t="shared" si="19"/>
        <v>46530</v>
      </c>
      <c r="BJ27" s="15"/>
      <c r="BK27" s="34">
        <f t="shared" si="20"/>
        <v>31</v>
      </c>
      <c r="BL27" s="3"/>
      <c r="BM27" s="31">
        <f t="shared" si="21"/>
        <v>46499</v>
      </c>
      <c r="BN27" s="31">
        <f t="shared" si="22"/>
        <v>46499</v>
      </c>
      <c r="BO27" s="32">
        <v>0</v>
      </c>
      <c r="BP27" s="15">
        <f t="shared" si="23"/>
        <v>46530</v>
      </c>
      <c r="BQ27" s="15"/>
      <c r="BR27" s="34">
        <f t="shared" si="24"/>
        <v>31</v>
      </c>
      <c r="BS27" s="3"/>
      <c r="BT27" s="31">
        <f t="shared" si="25"/>
        <v>46499</v>
      </c>
      <c r="BU27" s="31">
        <f t="shared" si="26"/>
        <v>46506</v>
      </c>
      <c r="BV27" s="37">
        <v>7</v>
      </c>
      <c r="BW27" s="15">
        <f t="shared" si="27"/>
        <v>46537</v>
      </c>
      <c r="BX27" s="15"/>
      <c r="BY27" s="7">
        <f t="shared" si="28"/>
        <v>31</v>
      </c>
      <c r="BZ27" s="2" t="s">
        <v>2599</v>
      </c>
      <c r="CA27" s="315">
        <v>46506</v>
      </c>
      <c r="CB27" s="7">
        <f t="shared" si="29"/>
        <v>31</v>
      </c>
      <c r="CC27" s="2"/>
      <c r="CD27" s="2"/>
      <c r="CE27" t="s">
        <v>2504</v>
      </c>
      <c r="CF27" s="18" t="str">
        <f>+_xlfn.XLOOKUP(BZ27,'Crono LB 30.09'!B:B,'Crono LB 30.09'!F:F,"No se encuentra",0,1)</f>
        <v>26-Dec-26</v>
      </c>
      <c r="CG27" s="193" t="e">
        <f t="shared" si="31"/>
        <v>#VALUE!</v>
      </c>
      <c r="CI27" s="18">
        <f>+_xlfn.XLOOKUP(B27,'REM-Nuevo'!B:B,'REM-Nuevo'!O:O,"",0,1)</f>
        <v>46506</v>
      </c>
      <c r="CJ27" s="18">
        <f t="shared" si="32"/>
        <v>46506</v>
      </c>
    </row>
    <row r="28" spans="1:88" hidden="1" x14ac:dyDescent="0.25">
      <c r="A28" s="40" t="s">
        <v>246</v>
      </c>
      <c r="B28" s="41" t="s">
        <v>2602</v>
      </c>
      <c r="C28" s="42" t="s">
        <v>636</v>
      </c>
      <c r="D28" s="7"/>
      <c r="E28" s="283">
        <f>+_xlfn.XLOOKUP(B28,'Dinámica P0 RIs'!A:A,'Dinámica P0 RIs'!B:B,"",0,1)</f>
        <v>59.975999999999999</v>
      </c>
      <c r="F28" s="30">
        <f t="shared" si="0"/>
        <v>46268</v>
      </c>
      <c r="G28" s="6">
        <v>46248</v>
      </c>
      <c r="H28" s="6"/>
      <c r="I28" s="34">
        <f t="shared" si="1"/>
        <v>-20</v>
      </c>
      <c r="J28" s="309">
        <v>46248</v>
      </c>
      <c r="K28" s="3"/>
      <c r="L28" s="30">
        <f t="shared" si="2"/>
        <v>46269</v>
      </c>
      <c r="M28" s="30">
        <f t="shared" si="3"/>
        <v>46276</v>
      </c>
      <c r="N28" s="37">
        <v>7</v>
      </c>
      <c r="O28" s="6">
        <f t="shared" si="37"/>
        <v>46255</v>
      </c>
      <c r="P28" s="6"/>
      <c r="Q28" s="29">
        <f t="shared" si="4"/>
        <v>-21</v>
      </c>
      <c r="R28" s="7"/>
      <c r="S28" s="3"/>
      <c r="T28" s="30">
        <f t="shared" si="5"/>
        <v>46277</v>
      </c>
      <c r="U28" s="30">
        <f t="shared" si="6"/>
        <v>46307</v>
      </c>
      <c r="V28" s="37">
        <v>30</v>
      </c>
      <c r="W28" s="6">
        <f t="shared" si="67"/>
        <v>46285</v>
      </c>
      <c r="X28" s="6"/>
      <c r="Y28" s="29">
        <f t="shared" si="7"/>
        <v>-22</v>
      </c>
      <c r="Z28" s="3"/>
      <c r="AA28" s="31"/>
      <c r="AB28" s="7"/>
      <c r="AC28" s="6"/>
      <c r="AD28" s="25"/>
      <c r="AE28" s="31">
        <f t="shared" si="8"/>
        <v>46308</v>
      </c>
      <c r="AF28" s="31">
        <f t="shared" si="9"/>
        <v>46353</v>
      </c>
      <c r="AG28" s="37">
        <v>45</v>
      </c>
      <c r="AH28" s="15">
        <f t="shared" si="68"/>
        <v>46330</v>
      </c>
      <c r="AI28" s="15"/>
      <c r="AJ28" s="34">
        <f t="shared" si="10"/>
        <v>-23</v>
      </c>
      <c r="AK28" s="393"/>
      <c r="AL28" s="3"/>
      <c r="AM28" s="31">
        <f t="shared" si="11"/>
        <v>46354</v>
      </c>
      <c r="AN28" s="31">
        <f t="shared" si="12"/>
        <v>46374</v>
      </c>
      <c r="AO28" s="37">
        <v>20</v>
      </c>
      <c r="AP28" s="15">
        <f t="shared" si="30"/>
        <v>46350</v>
      </c>
      <c r="AQ28" s="15"/>
      <c r="AR28" s="34">
        <f t="shared" si="13"/>
        <v>-24</v>
      </c>
      <c r="AS28" s="7"/>
      <c r="AT28" s="7"/>
      <c r="AU28" s="7"/>
      <c r="AV28" s="7"/>
      <c r="AW28" s="7"/>
      <c r="AX28" s="3"/>
      <c r="AY28" s="31">
        <f t="shared" si="14"/>
        <v>46375</v>
      </c>
      <c r="AZ28" s="31">
        <f t="shared" si="69"/>
        <v>46495</v>
      </c>
      <c r="BA28" s="124">
        <v>120</v>
      </c>
      <c r="BB28" s="15">
        <f t="shared" si="15"/>
        <v>46470</v>
      </c>
      <c r="BC28" s="15"/>
      <c r="BD28" s="7">
        <f t="shared" si="16"/>
        <v>-25</v>
      </c>
      <c r="BE28" s="3"/>
      <c r="BF28" s="31">
        <f t="shared" si="17"/>
        <v>46496</v>
      </c>
      <c r="BG28" s="31">
        <f t="shared" si="18"/>
        <v>46496</v>
      </c>
      <c r="BH28" s="32">
        <v>0</v>
      </c>
      <c r="BI28" s="15">
        <f t="shared" si="19"/>
        <v>46470</v>
      </c>
      <c r="BJ28" s="15"/>
      <c r="BK28" s="34">
        <f t="shared" si="20"/>
        <v>-26</v>
      </c>
      <c r="BL28" s="3"/>
      <c r="BM28" s="31">
        <f t="shared" si="21"/>
        <v>46496</v>
      </c>
      <c r="BN28" s="31">
        <f t="shared" si="22"/>
        <v>46496</v>
      </c>
      <c r="BO28" s="32">
        <v>0</v>
      </c>
      <c r="BP28" s="15">
        <f t="shared" si="23"/>
        <v>46470</v>
      </c>
      <c r="BQ28" s="15"/>
      <c r="BR28" s="34">
        <f t="shared" si="24"/>
        <v>-26</v>
      </c>
      <c r="BS28" s="3"/>
      <c r="BT28" s="31">
        <f t="shared" si="25"/>
        <v>46496</v>
      </c>
      <c r="BU28" s="31">
        <f t="shared" si="26"/>
        <v>46503</v>
      </c>
      <c r="BV28" s="37">
        <v>7</v>
      </c>
      <c r="BW28" s="15">
        <f t="shared" si="27"/>
        <v>46477</v>
      </c>
      <c r="BX28" s="15"/>
      <c r="BY28" s="7">
        <f t="shared" si="28"/>
        <v>-26</v>
      </c>
      <c r="BZ28" s="2" t="s">
        <v>2599</v>
      </c>
      <c r="CA28" s="315">
        <v>46503</v>
      </c>
      <c r="CB28" s="7">
        <f t="shared" si="29"/>
        <v>-26</v>
      </c>
      <c r="CC28" s="2"/>
      <c r="CD28" s="2"/>
      <c r="CE28" t="s">
        <v>2504</v>
      </c>
      <c r="CF28" s="18" t="str">
        <f>+_xlfn.XLOOKUP(BZ28,'Crono LB 30.09'!B:B,'Crono LB 30.09'!F:F,"No se encuentra",0,1)</f>
        <v>26-Dec-26</v>
      </c>
      <c r="CG28" s="193" t="e">
        <f t="shared" si="31"/>
        <v>#VALUE!</v>
      </c>
      <c r="CI28" s="18">
        <f>+_xlfn.XLOOKUP(B28,'REM-Nuevo'!B:B,'REM-Nuevo'!O:O,"",0,1)</f>
        <v>46503</v>
      </c>
      <c r="CJ28" s="18">
        <f t="shared" si="32"/>
        <v>46503</v>
      </c>
    </row>
    <row r="29" spans="1:88" ht="22.5" x14ac:dyDescent="0.25">
      <c r="A29" s="40" t="s">
        <v>246</v>
      </c>
      <c r="B29" s="41" t="s">
        <v>2603</v>
      </c>
      <c r="C29" s="42" t="s">
        <v>637</v>
      </c>
      <c r="D29" s="7"/>
      <c r="E29" s="283">
        <f>+_xlfn.XLOOKUP(B29,'Dinámica P0 RIs'!A:A,'Dinámica P0 RIs'!B:B,"",0,1)</f>
        <v>228.40799999999999</v>
      </c>
      <c r="F29" s="30">
        <f t="shared" si="0"/>
        <v>46151</v>
      </c>
      <c r="G29" s="6">
        <v>46157</v>
      </c>
      <c r="H29" s="6">
        <v>46157</v>
      </c>
      <c r="I29" s="34">
        <f t="shared" si="1"/>
        <v>6</v>
      </c>
      <c r="J29" s="309">
        <v>46157</v>
      </c>
      <c r="K29" s="3"/>
      <c r="L29" s="30">
        <f t="shared" si="2"/>
        <v>46152</v>
      </c>
      <c r="M29" s="30">
        <f t="shared" si="3"/>
        <v>46159</v>
      </c>
      <c r="N29" s="37">
        <v>7</v>
      </c>
      <c r="O29" s="6">
        <v>46172</v>
      </c>
      <c r="P29" s="6"/>
      <c r="Q29" s="29">
        <f t="shared" si="4"/>
        <v>13</v>
      </c>
      <c r="R29" s="7">
        <v>23393848</v>
      </c>
      <c r="S29" s="3"/>
      <c r="T29" s="30">
        <f t="shared" si="5"/>
        <v>46160</v>
      </c>
      <c r="U29" s="30">
        <f t="shared" si="6"/>
        <v>46190</v>
      </c>
      <c r="V29" s="37">
        <v>30</v>
      </c>
      <c r="W29" s="6">
        <f t="shared" si="67"/>
        <v>46202</v>
      </c>
      <c r="X29" s="6"/>
      <c r="Y29" s="29">
        <f t="shared" si="7"/>
        <v>12</v>
      </c>
      <c r="Z29" s="3"/>
      <c r="AA29" s="31"/>
      <c r="AB29" s="7"/>
      <c r="AC29" s="6"/>
      <c r="AD29" s="25"/>
      <c r="AE29" s="31">
        <f t="shared" si="8"/>
        <v>46191</v>
      </c>
      <c r="AF29" s="31">
        <f t="shared" si="9"/>
        <v>46236</v>
      </c>
      <c r="AG29" s="37">
        <v>45</v>
      </c>
      <c r="AH29" s="15">
        <f t="shared" si="68"/>
        <v>46247</v>
      </c>
      <c r="AI29" s="15"/>
      <c r="AJ29" s="34">
        <f t="shared" si="10"/>
        <v>11</v>
      </c>
      <c r="AK29" s="393" t="s">
        <v>5252</v>
      </c>
      <c r="AL29" s="3"/>
      <c r="AM29" s="31">
        <f t="shared" si="11"/>
        <v>46237</v>
      </c>
      <c r="AN29" s="31">
        <f t="shared" si="12"/>
        <v>46257</v>
      </c>
      <c r="AO29" s="37">
        <v>20</v>
      </c>
      <c r="AP29" s="15">
        <f t="shared" si="30"/>
        <v>46267</v>
      </c>
      <c r="AQ29" s="15"/>
      <c r="AR29" s="34">
        <f t="shared" si="13"/>
        <v>10</v>
      </c>
      <c r="AS29" s="7"/>
      <c r="AT29" s="7"/>
      <c r="AU29" s="7"/>
      <c r="AV29" s="7"/>
      <c r="AW29" s="7"/>
      <c r="AX29" s="3"/>
      <c r="AY29" s="31">
        <f t="shared" si="14"/>
        <v>46258</v>
      </c>
      <c r="AZ29" s="31">
        <f t="shared" si="69"/>
        <v>46498</v>
      </c>
      <c r="BA29" s="124">
        <v>240</v>
      </c>
      <c r="BB29" s="15">
        <f t="shared" si="15"/>
        <v>46507</v>
      </c>
      <c r="BC29" s="15"/>
      <c r="BD29" s="7">
        <f t="shared" si="16"/>
        <v>9</v>
      </c>
      <c r="BE29" s="3"/>
      <c r="BF29" s="31">
        <f t="shared" si="17"/>
        <v>46499</v>
      </c>
      <c r="BG29" s="31">
        <f t="shared" si="18"/>
        <v>46499</v>
      </c>
      <c r="BH29" s="32">
        <v>0</v>
      </c>
      <c r="BI29" s="15">
        <f t="shared" si="19"/>
        <v>46507</v>
      </c>
      <c r="BJ29" s="15"/>
      <c r="BK29" s="34">
        <f t="shared" si="20"/>
        <v>8</v>
      </c>
      <c r="BL29" s="3"/>
      <c r="BM29" s="31">
        <f t="shared" si="21"/>
        <v>46499</v>
      </c>
      <c r="BN29" s="31">
        <f t="shared" si="22"/>
        <v>46499</v>
      </c>
      <c r="BO29" s="32">
        <v>0</v>
      </c>
      <c r="BP29" s="15">
        <f t="shared" si="23"/>
        <v>46507</v>
      </c>
      <c r="BQ29" s="15"/>
      <c r="BR29" s="34">
        <f t="shared" si="24"/>
        <v>8</v>
      </c>
      <c r="BS29" s="3"/>
      <c r="BT29" s="31">
        <f t="shared" si="25"/>
        <v>46499</v>
      </c>
      <c r="BU29" s="31">
        <f t="shared" si="26"/>
        <v>46506</v>
      </c>
      <c r="BV29" s="37">
        <v>7</v>
      </c>
      <c r="BW29" s="15">
        <f t="shared" si="27"/>
        <v>46514</v>
      </c>
      <c r="BX29" s="15"/>
      <c r="BY29" s="7">
        <f t="shared" si="28"/>
        <v>8</v>
      </c>
      <c r="BZ29" s="2" t="s">
        <v>2514</v>
      </c>
      <c r="CA29" s="315">
        <v>46506</v>
      </c>
      <c r="CB29" s="7">
        <f t="shared" si="29"/>
        <v>8</v>
      </c>
      <c r="CC29" s="2"/>
      <c r="CD29" s="2"/>
      <c r="CE29" t="s">
        <v>2512</v>
      </c>
      <c r="CF29" s="18">
        <f>+_xlfn.XLOOKUP(BZ29,'Crono LB 30.09'!B:B,'Crono LB 30.09'!F:F,"No se encuentra",0,1)</f>
        <v>46429</v>
      </c>
      <c r="CG29" s="193">
        <f t="shared" si="31"/>
        <v>-77</v>
      </c>
      <c r="CI29" s="18">
        <f>+_xlfn.XLOOKUP(B29,'REM-Nuevo'!B:B,'REM-Nuevo'!O:O,"",0,1)</f>
        <v>46506</v>
      </c>
      <c r="CJ29" s="18">
        <f t="shared" si="32"/>
        <v>46506</v>
      </c>
    </row>
    <row r="30" spans="1:88" ht="161.25" hidden="1" customHeight="1" x14ac:dyDescent="0.25">
      <c r="A30" s="40" t="s">
        <v>246</v>
      </c>
      <c r="B30" s="494" t="s">
        <v>2604</v>
      </c>
      <c r="C30" s="319" t="s">
        <v>2605</v>
      </c>
      <c r="D30" s="7"/>
      <c r="E30" s="283">
        <f>+_xlfn.XLOOKUP(B30,'Dinámica P0 RIs'!A:A,'Dinámica P0 RIs'!B:B,"",0,1)</f>
        <v>5400.0119599999998</v>
      </c>
      <c r="F30" s="30">
        <f t="shared" si="0"/>
        <v>46051</v>
      </c>
      <c r="G30" s="6">
        <v>46031</v>
      </c>
      <c r="H30" s="6">
        <v>46031</v>
      </c>
      <c r="I30" s="34">
        <f t="shared" si="1"/>
        <v>-20</v>
      </c>
      <c r="J30" s="309">
        <v>46030</v>
      </c>
      <c r="K30" s="3"/>
      <c r="L30" s="30">
        <f t="shared" si="2"/>
        <v>46052</v>
      </c>
      <c r="M30" s="30">
        <f t="shared" si="3"/>
        <v>46059</v>
      </c>
      <c r="N30" s="37">
        <v>7</v>
      </c>
      <c r="O30" s="6">
        <v>46043</v>
      </c>
      <c r="P30" s="6">
        <v>46043</v>
      </c>
      <c r="Q30" s="29">
        <f t="shared" si="4"/>
        <v>-16</v>
      </c>
      <c r="R30" s="7"/>
      <c r="S30" s="3"/>
      <c r="T30" s="30">
        <f t="shared" si="5"/>
        <v>46060</v>
      </c>
      <c r="U30" s="30">
        <f t="shared" si="6"/>
        <v>46090</v>
      </c>
      <c r="V30" s="37">
        <v>30</v>
      </c>
      <c r="W30" s="6">
        <v>46062</v>
      </c>
      <c r="X30" s="6">
        <v>46062</v>
      </c>
      <c r="Y30" s="29">
        <f t="shared" si="7"/>
        <v>-28</v>
      </c>
      <c r="Z30" s="3"/>
      <c r="AA30" s="31"/>
      <c r="AB30" s="7"/>
      <c r="AC30" s="6"/>
      <c r="AD30" s="25"/>
      <c r="AE30" s="31">
        <f t="shared" si="8"/>
        <v>46091</v>
      </c>
      <c r="AF30" s="31">
        <f t="shared" si="9"/>
        <v>46131</v>
      </c>
      <c r="AG30" s="37">
        <v>40</v>
      </c>
      <c r="AH30" s="15">
        <f t="shared" si="68"/>
        <v>46102</v>
      </c>
      <c r="AI30" s="15">
        <v>46094</v>
      </c>
      <c r="AJ30" s="34">
        <f t="shared" si="10"/>
        <v>-29</v>
      </c>
      <c r="AK30" s="426" t="s">
        <v>5220</v>
      </c>
      <c r="AL30" s="423" t="s">
        <v>5126</v>
      </c>
      <c r="AM30" s="31">
        <f t="shared" si="11"/>
        <v>46132</v>
      </c>
      <c r="AN30" s="31">
        <f t="shared" si="12"/>
        <v>46162</v>
      </c>
      <c r="AO30" s="37">
        <v>30</v>
      </c>
      <c r="AP30" s="15">
        <v>46147</v>
      </c>
      <c r="AQ30" s="15">
        <v>46150</v>
      </c>
      <c r="AR30" s="34">
        <f t="shared" si="13"/>
        <v>-15</v>
      </c>
      <c r="AS30" s="7"/>
      <c r="AT30" s="7"/>
      <c r="AU30" s="7"/>
      <c r="AV30" s="7"/>
      <c r="AW30" s="7"/>
      <c r="AX30" s="3"/>
      <c r="AY30" s="31">
        <f t="shared" si="14"/>
        <v>46163</v>
      </c>
      <c r="AZ30" s="31">
        <f t="shared" si="69"/>
        <v>46553</v>
      </c>
      <c r="BA30" s="124">
        <v>390</v>
      </c>
      <c r="BB30" s="15">
        <f t="shared" si="15"/>
        <v>46540</v>
      </c>
      <c r="BC30" s="15"/>
      <c r="BD30" s="7">
        <f t="shared" si="16"/>
        <v>-13</v>
      </c>
      <c r="BE30" s="3"/>
      <c r="BF30" s="31">
        <f t="shared" si="17"/>
        <v>46554</v>
      </c>
      <c r="BG30" s="31">
        <f t="shared" si="18"/>
        <v>46554</v>
      </c>
      <c r="BH30" s="32">
        <v>0</v>
      </c>
      <c r="BI30" s="15">
        <f t="shared" si="19"/>
        <v>46540</v>
      </c>
      <c r="BJ30" s="15"/>
      <c r="BK30" s="34">
        <f t="shared" si="20"/>
        <v>-14</v>
      </c>
      <c r="BL30" s="3"/>
      <c r="BM30" s="31">
        <f t="shared" si="21"/>
        <v>46554</v>
      </c>
      <c r="BN30" s="31">
        <f t="shared" si="22"/>
        <v>46554</v>
      </c>
      <c r="BO30" s="32">
        <v>0</v>
      </c>
      <c r="BP30" s="15">
        <f t="shared" si="23"/>
        <v>46540</v>
      </c>
      <c r="BQ30" s="15"/>
      <c r="BR30" s="34">
        <f t="shared" si="24"/>
        <v>-14</v>
      </c>
      <c r="BS30" s="3"/>
      <c r="BT30" s="31">
        <f t="shared" si="25"/>
        <v>46554</v>
      </c>
      <c r="BU30" s="31">
        <f t="shared" si="26"/>
        <v>46561</v>
      </c>
      <c r="BV30" s="37">
        <v>7</v>
      </c>
      <c r="BW30" s="15">
        <f t="shared" si="27"/>
        <v>46547</v>
      </c>
      <c r="BX30" s="15"/>
      <c r="BY30" s="7">
        <f t="shared" si="28"/>
        <v>-14</v>
      </c>
      <c r="BZ30" s="2" t="s">
        <v>2514</v>
      </c>
      <c r="CA30" s="315">
        <v>46561</v>
      </c>
      <c r="CB30" s="7">
        <f t="shared" si="29"/>
        <v>-14</v>
      </c>
      <c r="CC30" s="2"/>
      <c r="CD30" s="2">
        <v>27</v>
      </c>
      <c r="CE30" t="s">
        <v>2513</v>
      </c>
      <c r="CF30" s="18">
        <f>+_xlfn.XLOOKUP(BZ30,'Crono LB 30.09'!B:B,'Crono LB 30.09'!F:F,"No se encuentra",0,1)</f>
        <v>46429</v>
      </c>
      <c r="CG30" s="193">
        <f t="shared" si="31"/>
        <v>-132</v>
      </c>
      <c r="CI30" s="18">
        <f>+_xlfn.XLOOKUP(B30,'REM-Nuevo'!B:B,'REM-Nuevo'!O:O,"",0,1)</f>
        <v>46561</v>
      </c>
      <c r="CJ30" s="18">
        <f t="shared" si="32"/>
        <v>46561</v>
      </c>
    </row>
    <row r="31" spans="1:88" ht="22.5" hidden="1" x14ac:dyDescent="0.25">
      <c r="A31" s="40" t="s">
        <v>246</v>
      </c>
      <c r="B31" s="41" t="s">
        <v>2606</v>
      </c>
      <c r="C31" s="221" t="s">
        <v>2607</v>
      </c>
      <c r="D31" s="7"/>
      <c r="E31" s="283">
        <f>+_xlfn.XLOOKUP(B31,'Dinámica P0 RIs'!A:A,'Dinámica P0 RIs'!B:B,"",0,1)</f>
        <v>6854.8306000000002</v>
      </c>
      <c r="F31" s="30">
        <f t="shared" si="0"/>
        <v>46051</v>
      </c>
      <c r="G31" s="6">
        <v>46031</v>
      </c>
      <c r="H31" s="6">
        <v>46031</v>
      </c>
      <c r="I31" s="34">
        <f t="shared" si="1"/>
        <v>-20</v>
      </c>
      <c r="J31" s="309">
        <v>46032</v>
      </c>
      <c r="K31" s="3"/>
      <c r="L31" s="30">
        <f t="shared" si="2"/>
        <v>46052</v>
      </c>
      <c r="M31" s="30">
        <f t="shared" si="3"/>
        <v>46059</v>
      </c>
      <c r="N31" s="37">
        <v>7</v>
      </c>
      <c r="O31" s="6">
        <v>46043</v>
      </c>
      <c r="P31" s="6">
        <v>46043</v>
      </c>
      <c r="Q31" s="29">
        <f t="shared" si="4"/>
        <v>-16</v>
      </c>
      <c r="R31" s="7"/>
      <c r="S31" s="3"/>
      <c r="T31" s="30">
        <f t="shared" si="5"/>
        <v>46060</v>
      </c>
      <c r="U31" s="30">
        <f t="shared" si="6"/>
        <v>46090</v>
      </c>
      <c r="V31" s="37">
        <v>30</v>
      </c>
      <c r="W31" s="6">
        <v>46062</v>
      </c>
      <c r="X31" s="6">
        <v>46062</v>
      </c>
      <c r="Y31" s="29">
        <f t="shared" si="7"/>
        <v>-28</v>
      </c>
      <c r="Z31" s="3"/>
      <c r="AA31" s="31"/>
      <c r="AB31" s="7"/>
      <c r="AC31" s="6"/>
      <c r="AD31" s="25"/>
      <c r="AE31" s="31">
        <f t="shared" si="8"/>
        <v>46091</v>
      </c>
      <c r="AF31" s="31">
        <f t="shared" si="9"/>
        <v>46131</v>
      </c>
      <c r="AG31" s="37">
        <v>40</v>
      </c>
      <c r="AH31" s="15">
        <f t="shared" si="68"/>
        <v>46102</v>
      </c>
      <c r="AI31" s="15">
        <v>46094</v>
      </c>
      <c r="AJ31" s="34">
        <f t="shared" si="10"/>
        <v>-29</v>
      </c>
      <c r="AK31" s="493" t="s">
        <v>5196</v>
      </c>
      <c r="AL31" s="423" t="s">
        <v>5126</v>
      </c>
      <c r="AM31" s="31">
        <f t="shared" si="11"/>
        <v>46132</v>
      </c>
      <c r="AN31" s="31">
        <f t="shared" si="12"/>
        <v>46162</v>
      </c>
      <c r="AO31" s="37">
        <v>30</v>
      </c>
      <c r="AP31" s="15">
        <v>46147</v>
      </c>
      <c r="AQ31" s="15">
        <v>46150</v>
      </c>
      <c r="AR31" s="34">
        <f t="shared" si="13"/>
        <v>-15</v>
      </c>
      <c r="AS31" s="7"/>
      <c r="AT31" s="7"/>
      <c r="AU31" s="7"/>
      <c r="AV31" s="7"/>
      <c r="AW31" s="7"/>
      <c r="AX31" s="3"/>
      <c r="AY31" s="31">
        <f t="shared" si="14"/>
        <v>46163</v>
      </c>
      <c r="AZ31" s="31">
        <f t="shared" si="69"/>
        <v>46523</v>
      </c>
      <c r="BA31" s="124">
        <v>360</v>
      </c>
      <c r="BB31" s="15">
        <f t="shared" si="15"/>
        <v>46510</v>
      </c>
      <c r="BC31" s="15"/>
      <c r="BD31" s="7">
        <f t="shared" si="16"/>
        <v>-13</v>
      </c>
      <c r="BE31" s="3"/>
      <c r="BF31" s="31">
        <f t="shared" si="17"/>
        <v>46524</v>
      </c>
      <c r="BG31" s="31">
        <f t="shared" si="18"/>
        <v>46524</v>
      </c>
      <c r="BH31" s="32">
        <v>0</v>
      </c>
      <c r="BI31" s="15">
        <f t="shared" si="19"/>
        <v>46510</v>
      </c>
      <c r="BJ31" s="15"/>
      <c r="BK31" s="34">
        <f t="shared" si="20"/>
        <v>-14</v>
      </c>
      <c r="BL31" s="3"/>
      <c r="BM31" s="31">
        <f t="shared" si="21"/>
        <v>46524</v>
      </c>
      <c r="BN31" s="31">
        <f t="shared" si="22"/>
        <v>46524</v>
      </c>
      <c r="BO31" s="32">
        <v>0</v>
      </c>
      <c r="BP31" s="15">
        <f t="shared" si="23"/>
        <v>46510</v>
      </c>
      <c r="BQ31" s="15"/>
      <c r="BR31" s="34">
        <f t="shared" si="24"/>
        <v>-14</v>
      </c>
      <c r="BS31" s="3"/>
      <c r="BT31" s="31">
        <f t="shared" si="25"/>
        <v>46524</v>
      </c>
      <c r="BU31" s="31">
        <f t="shared" si="26"/>
        <v>46531</v>
      </c>
      <c r="BV31" s="37">
        <v>7</v>
      </c>
      <c r="BW31" s="15">
        <f t="shared" si="27"/>
        <v>46517</v>
      </c>
      <c r="BX31" s="15"/>
      <c r="BY31" s="7">
        <f t="shared" si="28"/>
        <v>-14</v>
      </c>
      <c r="BZ31" s="2" t="s">
        <v>2493</v>
      </c>
      <c r="CA31" s="15">
        <v>46531</v>
      </c>
      <c r="CB31" s="7">
        <f t="shared" si="29"/>
        <v>-14</v>
      </c>
      <c r="CC31" s="2"/>
      <c r="CD31" s="2">
        <v>59</v>
      </c>
      <c r="CE31" t="s">
        <v>2513</v>
      </c>
      <c r="CF31" s="18" t="str">
        <f>+_xlfn.XLOOKUP(BZ31,'Crono LB 30.09'!B:B,'Crono LB 30.09'!F:F,"No se encuentra",0,1)</f>
        <v>11-Jan-27</v>
      </c>
      <c r="CG31" s="193" t="e">
        <f t="shared" si="31"/>
        <v>#VALUE!</v>
      </c>
      <c r="CI31" s="18">
        <f>+_xlfn.XLOOKUP(B31,'REM-Nuevo'!B:B,'REM-Nuevo'!O:O,"",0,1)</f>
        <v>46531</v>
      </c>
      <c r="CJ31" s="18">
        <f t="shared" si="32"/>
        <v>46531</v>
      </c>
    </row>
    <row r="32" spans="1:88" hidden="1" x14ac:dyDescent="0.25">
      <c r="A32" s="40" t="s">
        <v>246</v>
      </c>
      <c r="B32" s="41" t="s">
        <v>2608</v>
      </c>
      <c r="C32" s="221" t="s">
        <v>2609</v>
      </c>
      <c r="D32" s="7"/>
      <c r="E32" s="283">
        <f>+_xlfn.XLOOKUP(B32,'Dinámica P0 RIs'!A:A,'Dinámica P0 RIs'!B:B,"",0,1)</f>
        <v>83.262</v>
      </c>
      <c r="F32" s="30">
        <f t="shared" ref="F32" si="175">+L32-1</f>
        <v>46060</v>
      </c>
      <c r="G32" s="6">
        <v>46031</v>
      </c>
      <c r="H32" s="6">
        <v>46031</v>
      </c>
      <c r="I32" s="34">
        <f t="shared" ref="I32" si="176">+G32-F32</f>
        <v>-29</v>
      </c>
      <c r="J32" s="309">
        <v>46032</v>
      </c>
      <c r="K32" s="3"/>
      <c r="L32" s="30">
        <f t="shared" ref="L32" si="177">+M32-N32</f>
        <v>46061</v>
      </c>
      <c r="M32" s="30">
        <f t="shared" ref="M32" si="178">+T32-1</f>
        <v>46068</v>
      </c>
      <c r="N32" s="37">
        <v>7</v>
      </c>
      <c r="O32" s="6">
        <v>46043</v>
      </c>
      <c r="P32" s="6">
        <v>46043</v>
      </c>
      <c r="Q32" s="29">
        <f t="shared" ref="Q32" si="179">+O32-M32</f>
        <v>-25</v>
      </c>
      <c r="R32" s="7"/>
      <c r="S32" s="3"/>
      <c r="T32" s="30">
        <f t="shared" ref="T32" si="180">+U32-V32</f>
        <v>46069</v>
      </c>
      <c r="U32" s="30">
        <f t="shared" ref="U32" si="181">+AE32-1</f>
        <v>46099</v>
      </c>
      <c r="V32" s="37">
        <v>30</v>
      </c>
      <c r="W32" s="6">
        <v>46062</v>
      </c>
      <c r="X32" s="6">
        <v>46062</v>
      </c>
      <c r="Y32" s="29">
        <f t="shared" ref="Y32" si="182">+W32-U32</f>
        <v>-37</v>
      </c>
      <c r="Z32" s="3"/>
      <c r="AA32" s="31"/>
      <c r="AB32" s="7"/>
      <c r="AC32" s="6"/>
      <c r="AD32" s="25"/>
      <c r="AE32" s="31">
        <f t="shared" ref="AE32" si="183">+AF32-AG32</f>
        <v>46100</v>
      </c>
      <c r="AF32" s="31">
        <f t="shared" ref="AF32" si="184">+AM32-1</f>
        <v>46140</v>
      </c>
      <c r="AG32" s="37">
        <v>40</v>
      </c>
      <c r="AH32" s="15">
        <f t="shared" ref="AH32" si="185">+IF(X32=0,W32,X32)+AG32</f>
        <v>46102</v>
      </c>
      <c r="AI32" s="15">
        <v>46094</v>
      </c>
      <c r="AJ32" s="34">
        <f t="shared" ref="AJ32" si="186">+AH32-AF32</f>
        <v>-38</v>
      </c>
      <c r="AK32" s="493" t="s">
        <v>5196</v>
      </c>
      <c r="AL32" s="482" t="s">
        <v>5126</v>
      </c>
      <c r="AM32" s="31">
        <f t="shared" ref="AM32" si="187">+AN32-AO32</f>
        <v>46141</v>
      </c>
      <c r="AN32" s="31">
        <f t="shared" ref="AN32" si="188">+AY32-1</f>
        <v>46171</v>
      </c>
      <c r="AO32" s="37">
        <v>30</v>
      </c>
      <c r="AP32" s="15">
        <v>46147</v>
      </c>
      <c r="AQ32" s="15">
        <v>46150</v>
      </c>
      <c r="AR32" s="34">
        <f t="shared" ref="AR32" si="189">+AP32-AN32</f>
        <v>-24</v>
      </c>
      <c r="AS32" s="7"/>
      <c r="AT32" s="7"/>
      <c r="AU32" s="7"/>
      <c r="AV32" s="7"/>
      <c r="AW32" s="7"/>
      <c r="AX32" s="3"/>
      <c r="AY32" s="31">
        <f t="shared" ref="AY32" si="190">+AZ32-BA32</f>
        <v>46172</v>
      </c>
      <c r="AZ32" s="31">
        <f t="shared" ref="AZ32" si="191">+BF32-1</f>
        <v>46532</v>
      </c>
      <c r="BA32" s="124">
        <v>360</v>
      </c>
      <c r="BB32" s="15">
        <f t="shared" ref="BB32" si="192">+IF(AQ32=0,AP32,AQ32)+BA32</f>
        <v>46510</v>
      </c>
      <c r="BC32" s="15"/>
      <c r="BD32" s="7">
        <f t="shared" ref="BD32" si="193">+BB32-AZ32</f>
        <v>-22</v>
      </c>
      <c r="BE32" s="3"/>
      <c r="BF32" s="31">
        <f t="shared" ref="BF32" si="194">+BG32-BH32</f>
        <v>46533</v>
      </c>
      <c r="BG32" s="31">
        <f t="shared" ref="BG32" si="195">+BM32</f>
        <v>46533</v>
      </c>
      <c r="BH32" s="32">
        <v>0</v>
      </c>
      <c r="BI32" s="15">
        <f t="shared" ref="BI32" si="196">+IF(BC32=0,BB32,BC32)+BH32</f>
        <v>46510</v>
      </c>
      <c r="BJ32" s="15"/>
      <c r="BK32" s="34">
        <f t="shared" ref="BK32" si="197">+BI32-BG32</f>
        <v>-23</v>
      </c>
      <c r="BL32" s="3"/>
      <c r="BM32" s="31">
        <f t="shared" ref="BM32" si="198">+BN32-BO32</f>
        <v>46533</v>
      </c>
      <c r="BN32" s="31">
        <f t="shared" ref="BN32" si="199">+BT32</f>
        <v>46533</v>
      </c>
      <c r="BO32" s="32">
        <v>0</v>
      </c>
      <c r="BP32" s="15">
        <f t="shared" ref="BP32" si="200">+IF(BJ32=0,BI32,BJ32)+BO32</f>
        <v>46510</v>
      </c>
      <c r="BQ32" s="15"/>
      <c r="BR32" s="34">
        <f t="shared" ref="BR32" si="201">+BP32-BN32</f>
        <v>-23</v>
      </c>
      <c r="BS32" s="3"/>
      <c r="BT32" s="31">
        <f t="shared" ref="BT32" si="202">+BU32-BV32</f>
        <v>46533</v>
      </c>
      <c r="BU32" s="31">
        <f t="shared" ref="BU32" si="203">+CA32</f>
        <v>46540</v>
      </c>
      <c r="BV32" s="37">
        <v>7</v>
      </c>
      <c r="BW32" s="15">
        <f t="shared" ref="BW32" si="204">+IF(BQ32=0,BP32,BQ32)+BV32</f>
        <v>46517</v>
      </c>
      <c r="BX32" s="15"/>
      <c r="BY32" s="7">
        <f t="shared" ref="BY32" si="205">+BW32-BU32</f>
        <v>-23</v>
      </c>
      <c r="BZ32" s="2" t="s">
        <v>2610</v>
      </c>
      <c r="CA32" s="315">
        <v>46540</v>
      </c>
      <c r="CB32" s="7">
        <f t="shared" ref="CB32" si="206">+BW32-CA32</f>
        <v>-23</v>
      </c>
      <c r="CC32" s="2"/>
      <c r="CD32" s="2">
        <v>30</v>
      </c>
      <c r="CE32" t="s">
        <v>2513</v>
      </c>
      <c r="CF32" s="18" t="str">
        <f>+_xlfn.XLOOKUP(BZ32,'Crono LB 30.09'!B:B,'Crono LB 30.09'!F:F,"No se encuentra",0,1)</f>
        <v>25-Jan-27</v>
      </c>
      <c r="CG32" s="193" t="e">
        <f t="shared" si="31"/>
        <v>#VALUE!</v>
      </c>
      <c r="CI32" s="18">
        <f>+_xlfn.XLOOKUP(B32,'REM-Nuevo'!B:B,'REM-Nuevo'!O:O,"",0,1)</f>
        <v>46540</v>
      </c>
      <c r="CJ32" s="18">
        <f t="shared" si="32"/>
        <v>46540</v>
      </c>
    </row>
    <row r="33" spans="1:88" ht="114" customHeight="1" x14ac:dyDescent="0.25">
      <c r="A33" s="136" t="s">
        <v>640</v>
      </c>
      <c r="B33" s="41" t="s">
        <v>2611</v>
      </c>
      <c r="C33" s="42" t="s">
        <v>744</v>
      </c>
      <c r="D33" s="7"/>
      <c r="E33" s="283"/>
      <c r="F33" s="30">
        <f t="shared" si="0"/>
        <v>46123</v>
      </c>
      <c r="G33" s="6">
        <v>46134</v>
      </c>
      <c r="H33" s="6">
        <v>46135</v>
      </c>
      <c r="I33" s="34">
        <f t="shared" si="1"/>
        <v>11</v>
      </c>
      <c r="J33" s="309">
        <v>46134</v>
      </c>
      <c r="K33" s="3"/>
      <c r="L33" s="30">
        <f t="shared" si="2"/>
        <v>46124</v>
      </c>
      <c r="M33" s="30">
        <f t="shared" si="3"/>
        <v>46131</v>
      </c>
      <c r="N33" s="37">
        <v>7</v>
      </c>
      <c r="O33" s="6">
        <f t="shared" si="37"/>
        <v>46142</v>
      </c>
      <c r="P33" s="6">
        <v>46147</v>
      </c>
      <c r="Q33" s="29">
        <f t="shared" si="4"/>
        <v>11</v>
      </c>
      <c r="R33" s="7" t="s">
        <v>5224</v>
      </c>
      <c r="S33" s="3"/>
      <c r="T33" s="30">
        <f t="shared" si="5"/>
        <v>46132</v>
      </c>
      <c r="U33" s="30">
        <f t="shared" si="6"/>
        <v>46162</v>
      </c>
      <c r="V33" s="37">
        <v>30</v>
      </c>
      <c r="W33" s="6">
        <f t="shared" si="67"/>
        <v>46172</v>
      </c>
      <c r="X33" s="6">
        <v>46168</v>
      </c>
      <c r="Y33" s="29">
        <f t="shared" si="7"/>
        <v>10</v>
      </c>
      <c r="Z33" s="3"/>
      <c r="AA33" s="31"/>
      <c r="AB33" s="7"/>
      <c r="AC33" s="6"/>
      <c r="AD33" s="25"/>
      <c r="AE33" s="31">
        <f t="shared" si="8"/>
        <v>46163</v>
      </c>
      <c r="AF33" s="31">
        <f t="shared" si="9"/>
        <v>46208</v>
      </c>
      <c r="AG33" s="37">
        <v>45</v>
      </c>
      <c r="AH33" s="15">
        <f t="shared" si="68"/>
        <v>46213</v>
      </c>
      <c r="AI33" s="15"/>
      <c r="AJ33" s="34">
        <f t="shared" si="10"/>
        <v>5</v>
      </c>
      <c r="AK33" s="481" t="s">
        <v>5316</v>
      </c>
      <c r="AL33" s="3" t="s">
        <v>5136</v>
      </c>
      <c r="AM33" s="31">
        <f t="shared" si="11"/>
        <v>46209</v>
      </c>
      <c r="AN33" s="31">
        <f t="shared" si="12"/>
        <v>46229</v>
      </c>
      <c r="AO33" s="37">
        <v>20</v>
      </c>
      <c r="AP33" s="15">
        <f t="shared" si="30"/>
        <v>46233</v>
      </c>
      <c r="AQ33" s="15"/>
      <c r="AR33" s="34">
        <f t="shared" si="13"/>
        <v>4</v>
      </c>
      <c r="AS33" s="7"/>
      <c r="AT33" s="7"/>
      <c r="AU33" s="7"/>
      <c r="AV33" s="7"/>
      <c r="AW33" s="7"/>
      <c r="AX33" s="3"/>
      <c r="AY33" s="31">
        <f t="shared" si="14"/>
        <v>46230</v>
      </c>
      <c r="AZ33" s="31">
        <f t="shared" si="69"/>
        <v>46530</v>
      </c>
      <c r="BA33" s="124">
        <v>300</v>
      </c>
      <c r="BB33" s="15">
        <f t="shared" si="15"/>
        <v>46533</v>
      </c>
      <c r="BC33" s="15"/>
      <c r="BD33" s="7">
        <f t="shared" si="16"/>
        <v>3</v>
      </c>
      <c r="BE33" s="3"/>
      <c r="BF33" s="31">
        <f t="shared" si="17"/>
        <v>46531</v>
      </c>
      <c r="BG33" s="31">
        <f t="shared" si="18"/>
        <v>46531</v>
      </c>
      <c r="BH33" s="32">
        <v>0</v>
      </c>
      <c r="BI33" s="15">
        <f t="shared" si="19"/>
        <v>46533</v>
      </c>
      <c r="BJ33" s="15"/>
      <c r="BK33" s="34">
        <f t="shared" si="20"/>
        <v>2</v>
      </c>
      <c r="BL33" s="3"/>
      <c r="BM33" s="31">
        <f t="shared" si="21"/>
        <v>46531</v>
      </c>
      <c r="BN33" s="31">
        <f t="shared" si="22"/>
        <v>46531</v>
      </c>
      <c r="BO33" s="32">
        <v>0</v>
      </c>
      <c r="BP33" s="15">
        <f t="shared" si="23"/>
        <v>46533</v>
      </c>
      <c r="BQ33" s="15"/>
      <c r="BR33" s="34">
        <f t="shared" si="24"/>
        <v>2</v>
      </c>
      <c r="BS33" s="3"/>
      <c r="BT33" s="31">
        <f t="shared" si="25"/>
        <v>46531</v>
      </c>
      <c r="BU33" s="31">
        <f t="shared" si="26"/>
        <v>46538</v>
      </c>
      <c r="BV33" s="37">
        <v>7</v>
      </c>
      <c r="BW33" s="15">
        <f t="shared" si="27"/>
        <v>46540</v>
      </c>
      <c r="BX33" s="15"/>
      <c r="BY33" s="7">
        <f t="shared" si="28"/>
        <v>2</v>
      </c>
      <c r="BZ33" s="2" t="s">
        <v>2515</v>
      </c>
      <c r="CA33" s="315">
        <v>46538</v>
      </c>
      <c r="CB33" s="7">
        <f t="shared" si="29"/>
        <v>2</v>
      </c>
      <c r="CC33" s="2"/>
      <c r="CD33" s="2"/>
      <c r="CF33" s="18" t="str">
        <f>+_xlfn.XLOOKUP(BZ33,'Crono LB 30.09'!B:B,'Crono LB 30.09'!F:F,"No se encuentra",0,1)</f>
        <v>25-Jan-27</v>
      </c>
      <c r="CG33" s="193" t="e">
        <f t="shared" si="31"/>
        <v>#VALUE!</v>
      </c>
      <c r="CI33" s="18">
        <f>+_xlfn.XLOOKUP(B33,'REM-Nuevo'!B:B,'REM-Nuevo'!O:O,"",0,1)</f>
        <v>46538</v>
      </c>
      <c r="CJ33" s="18">
        <f t="shared" si="32"/>
        <v>46538</v>
      </c>
    </row>
    <row r="34" spans="1:88" ht="105" customHeight="1" x14ac:dyDescent="0.25">
      <c r="A34" s="40" t="s">
        <v>640</v>
      </c>
      <c r="B34" s="41" t="s">
        <v>2612</v>
      </c>
      <c r="C34" s="42" t="s">
        <v>745</v>
      </c>
      <c r="D34" s="7"/>
      <c r="E34" s="283"/>
      <c r="F34" s="30">
        <f t="shared" si="0"/>
        <v>46148</v>
      </c>
      <c r="G34" s="6">
        <v>46108</v>
      </c>
      <c r="H34" s="6">
        <v>46111</v>
      </c>
      <c r="I34" s="34">
        <f t="shared" si="1"/>
        <v>-40</v>
      </c>
      <c r="J34" s="309">
        <v>46108</v>
      </c>
      <c r="K34" s="3"/>
      <c r="L34" s="30">
        <f t="shared" si="2"/>
        <v>46149</v>
      </c>
      <c r="M34" s="30">
        <f t="shared" si="3"/>
        <v>46156</v>
      </c>
      <c r="N34" s="37">
        <v>7</v>
      </c>
      <c r="O34" s="6">
        <f t="shared" si="37"/>
        <v>46118</v>
      </c>
      <c r="P34" s="6">
        <v>46122</v>
      </c>
      <c r="Q34" s="29">
        <f t="shared" si="4"/>
        <v>-38</v>
      </c>
      <c r="R34" s="7">
        <v>23328932</v>
      </c>
      <c r="S34" s="3"/>
      <c r="T34" s="30">
        <f t="shared" si="5"/>
        <v>46157</v>
      </c>
      <c r="U34" s="30">
        <f t="shared" si="6"/>
        <v>46187</v>
      </c>
      <c r="V34" s="37">
        <v>30</v>
      </c>
      <c r="W34" s="6">
        <f t="shared" si="67"/>
        <v>46148</v>
      </c>
      <c r="X34" s="6">
        <v>46142</v>
      </c>
      <c r="Y34" s="29">
        <f t="shared" si="7"/>
        <v>-39</v>
      </c>
      <c r="Z34" s="3"/>
      <c r="AA34" s="31"/>
      <c r="AB34" s="7"/>
      <c r="AC34" s="6"/>
      <c r="AD34" s="25"/>
      <c r="AE34" s="31">
        <f t="shared" si="8"/>
        <v>46188</v>
      </c>
      <c r="AF34" s="31">
        <f t="shared" si="9"/>
        <v>46233</v>
      </c>
      <c r="AG34" s="37">
        <v>45</v>
      </c>
      <c r="AH34" s="15">
        <f t="shared" si="68"/>
        <v>46187</v>
      </c>
      <c r="AI34" s="15"/>
      <c r="AJ34" s="34">
        <f t="shared" si="10"/>
        <v>-46</v>
      </c>
      <c r="AK34" s="481" t="s">
        <v>5317</v>
      </c>
      <c r="AL34" s="3" t="s">
        <v>5136</v>
      </c>
      <c r="AM34" s="31">
        <f t="shared" si="11"/>
        <v>46234</v>
      </c>
      <c r="AN34" s="31">
        <f t="shared" si="12"/>
        <v>46254</v>
      </c>
      <c r="AO34" s="37">
        <v>20</v>
      </c>
      <c r="AP34" s="15">
        <f t="shared" si="30"/>
        <v>46207</v>
      </c>
      <c r="AQ34" s="15"/>
      <c r="AR34" s="34">
        <f t="shared" si="13"/>
        <v>-47</v>
      </c>
      <c r="AS34" s="7"/>
      <c r="AT34" s="7"/>
      <c r="AU34" s="7"/>
      <c r="AV34" s="7"/>
      <c r="AW34" s="7"/>
      <c r="AX34" s="3"/>
      <c r="AY34" s="31">
        <f t="shared" si="14"/>
        <v>46255</v>
      </c>
      <c r="AZ34" s="31">
        <f t="shared" si="69"/>
        <v>46435</v>
      </c>
      <c r="BA34" s="124">
        <v>180</v>
      </c>
      <c r="BB34" s="15">
        <f t="shared" si="15"/>
        <v>46387</v>
      </c>
      <c r="BC34" s="15"/>
      <c r="BD34" s="7">
        <f t="shared" si="16"/>
        <v>-48</v>
      </c>
      <c r="BE34" s="3"/>
      <c r="BF34" s="31">
        <f t="shared" si="17"/>
        <v>46436</v>
      </c>
      <c r="BG34" s="31">
        <f t="shared" si="18"/>
        <v>46436</v>
      </c>
      <c r="BH34" s="32">
        <v>0</v>
      </c>
      <c r="BI34" s="15">
        <f t="shared" si="19"/>
        <v>46387</v>
      </c>
      <c r="BJ34" s="15"/>
      <c r="BK34" s="34">
        <f t="shared" si="20"/>
        <v>-49</v>
      </c>
      <c r="BL34" s="3"/>
      <c r="BM34" s="31">
        <f t="shared" si="21"/>
        <v>46436</v>
      </c>
      <c r="BN34" s="31">
        <f t="shared" si="22"/>
        <v>46436</v>
      </c>
      <c r="BO34" s="32">
        <v>0</v>
      </c>
      <c r="BP34" s="15">
        <f t="shared" si="23"/>
        <v>46387</v>
      </c>
      <c r="BQ34" s="15"/>
      <c r="BR34" s="34">
        <f t="shared" si="24"/>
        <v>-49</v>
      </c>
      <c r="BS34" s="3"/>
      <c r="BT34" s="31">
        <f t="shared" si="25"/>
        <v>46436</v>
      </c>
      <c r="BU34" s="31">
        <f t="shared" si="26"/>
        <v>46443</v>
      </c>
      <c r="BV34" s="37">
        <v>7</v>
      </c>
      <c r="BW34" s="15">
        <f t="shared" si="27"/>
        <v>46394</v>
      </c>
      <c r="BX34" s="15"/>
      <c r="BY34" s="7">
        <f t="shared" si="28"/>
        <v>-49</v>
      </c>
      <c r="BZ34" s="2" t="s">
        <v>2515</v>
      </c>
      <c r="CA34" s="315">
        <v>46443</v>
      </c>
      <c r="CB34" s="7">
        <f t="shared" si="29"/>
        <v>-49</v>
      </c>
      <c r="CC34" s="2"/>
      <c r="CD34" s="2"/>
      <c r="CF34" s="18" t="str">
        <f>+_xlfn.XLOOKUP(BZ34,'Crono LB 30.09'!B:B,'Crono LB 30.09'!F:F,"No se encuentra",0,1)</f>
        <v>25-Jan-27</v>
      </c>
      <c r="CG34" s="193" t="e">
        <f t="shared" si="31"/>
        <v>#VALUE!</v>
      </c>
      <c r="CI34" s="18">
        <f>+_xlfn.XLOOKUP(B34,'REM-Nuevo'!B:B,'REM-Nuevo'!O:O,"",0,1)</f>
        <v>46443</v>
      </c>
      <c r="CJ34" s="18">
        <f t="shared" si="32"/>
        <v>46443</v>
      </c>
    </row>
    <row r="35" spans="1:88" ht="90" x14ac:dyDescent="0.25">
      <c r="A35" s="40" t="s">
        <v>640</v>
      </c>
      <c r="B35" s="41" t="s">
        <v>2613</v>
      </c>
      <c r="C35" s="42" t="s">
        <v>747</v>
      </c>
      <c r="D35" s="7"/>
      <c r="E35" s="283"/>
      <c r="F35" s="30">
        <f t="shared" si="0"/>
        <v>46162</v>
      </c>
      <c r="G35" s="6">
        <v>46107</v>
      </c>
      <c r="H35" s="6">
        <v>46111</v>
      </c>
      <c r="I35" s="34">
        <f t="shared" si="1"/>
        <v>-55</v>
      </c>
      <c r="J35" s="309">
        <v>46107</v>
      </c>
      <c r="K35" s="3"/>
      <c r="L35" s="30">
        <f t="shared" si="2"/>
        <v>46163</v>
      </c>
      <c r="M35" s="30">
        <f t="shared" si="3"/>
        <v>46170</v>
      </c>
      <c r="N35" s="37">
        <v>7</v>
      </c>
      <c r="O35" s="6">
        <f t="shared" si="37"/>
        <v>46118</v>
      </c>
      <c r="P35" s="6">
        <v>46122</v>
      </c>
      <c r="Q35" s="29">
        <f t="shared" si="4"/>
        <v>-52</v>
      </c>
      <c r="R35" s="7">
        <v>23328937</v>
      </c>
      <c r="S35" s="3"/>
      <c r="T35" s="30">
        <f t="shared" si="5"/>
        <v>46171</v>
      </c>
      <c r="U35" s="30">
        <f t="shared" si="6"/>
        <v>46201</v>
      </c>
      <c r="V35" s="37">
        <v>30</v>
      </c>
      <c r="W35" s="6">
        <f t="shared" si="67"/>
        <v>46148</v>
      </c>
      <c r="X35" s="6">
        <v>46142</v>
      </c>
      <c r="Y35" s="29">
        <f t="shared" si="7"/>
        <v>-53</v>
      </c>
      <c r="Z35" s="3"/>
      <c r="AA35" s="31"/>
      <c r="AB35" s="7"/>
      <c r="AC35" s="6"/>
      <c r="AD35" s="25"/>
      <c r="AE35" s="31">
        <f t="shared" si="8"/>
        <v>46202</v>
      </c>
      <c r="AF35" s="31">
        <f t="shared" si="9"/>
        <v>46247</v>
      </c>
      <c r="AG35" s="37">
        <v>45</v>
      </c>
      <c r="AH35" s="15">
        <f t="shared" si="68"/>
        <v>46187</v>
      </c>
      <c r="AI35" s="15"/>
      <c r="AJ35" s="34">
        <f t="shared" si="10"/>
        <v>-60</v>
      </c>
      <c r="AK35" s="481" t="s">
        <v>5318</v>
      </c>
      <c r="AL35" s="3" t="s">
        <v>5125</v>
      </c>
      <c r="AM35" s="31">
        <f t="shared" si="11"/>
        <v>46248</v>
      </c>
      <c r="AN35" s="31">
        <f t="shared" si="12"/>
        <v>46268</v>
      </c>
      <c r="AO35" s="37">
        <v>20</v>
      </c>
      <c r="AP35" s="15">
        <f t="shared" si="30"/>
        <v>46207</v>
      </c>
      <c r="AQ35" s="15"/>
      <c r="AR35" s="34">
        <f t="shared" si="13"/>
        <v>-61</v>
      </c>
      <c r="AS35" s="7"/>
      <c r="AT35" s="7"/>
      <c r="AU35" s="7"/>
      <c r="AV35" s="7"/>
      <c r="AW35" s="7"/>
      <c r="AX35" s="3"/>
      <c r="AY35" s="31">
        <f t="shared" si="14"/>
        <v>46269</v>
      </c>
      <c r="AZ35" s="31">
        <f t="shared" si="69"/>
        <v>46419</v>
      </c>
      <c r="BA35" s="124">
        <v>150</v>
      </c>
      <c r="BB35" s="15">
        <f t="shared" si="15"/>
        <v>46357</v>
      </c>
      <c r="BC35" s="15"/>
      <c r="BD35" s="7">
        <f t="shared" si="16"/>
        <v>-62</v>
      </c>
      <c r="BE35" s="3"/>
      <c r="BF35" s="31">
        <f t="shared" si="17"/>
        <v>46420</v>
      </c>
      <c r="BG35" s="31">
        <f t="shared" si="18"/>
        <v>46420</v>
      </c>
      <c r="BH35" s="32">
        <v>0</v>
      </c>
      <c r="BI35" s="15">
        <f t="shared" si="19"/>
        <v>46357</v>
      </c>
      <c r="BJ35" s="15"/>
      <c r="BK35" s="34">
        <f t="shared" si="20"/>
        <v>-63</v>
      </c>
      <c r="BL35" s="3"/>
      <c r="BM35" s="31">
        <f t="shared" si="21"/>
        <v>46420</v>
      </c>
      <c r="BN35" s="31">
        <f t="shared" si="22"/>
        <v>46420</v>
      </c>
      <c r="BO35" s="32">
        <v>0</v>
      </c>
      <c r="BP35" s="15">
        <f t="shared" si="23"/>
        <v>46357</v>
      </c>
      <c r="BQ35" s="15"/>
      <c r="BR35" s="34">
        <f t="shared" si="24"/>
        <v>-63</v>
      </c>
      <c r="BS35" s="3"/>
      <c r="BT35" s="31">
        <f t="shared" si="25"/>
        <v>46420</v>
      </c>
      <c r="BU35" s="31">
        <f t="shared" si="26"/>
        <v>46427</v>
      </c>
      <c r="BV35" s="37">
        <v>7</v>
      </c>
      <c r="BW35" s="15">
        <f t="shared" si="27"/>
        <v>46364</v>
      </c>
      <c r="BX35" s="15"/>
      <c r="BY35" s="7">
        <f t="shared" si="28"/>
        <v>-63</v>
      </c>
      <c r="BZ35" s="2" t="s">
        <v>2516</v>
      </c>
      <c r="CA35" s="315">
        <v>46427</v>
      </c>
      <c r="CB35" s="7">
        <f t="shared" si="29"/>
        <v>-63</v>
      </c>
      <c r="CC35" s="2"/>
      <c r="CD35" s="2"/>
      <c r="CF35" s="18" t="str">
        <f>+_xlfn.XLOOKUP(BZ35,'Crono LB 30.09'!B:B,'Crono LB 30.09'!F:F,"No se encuentra",0,1)</f>
        <v>25-Dec-26</v>
      </c>
      <c r="CG35" s="193" t="e">
        <f t="shared" si="31"/>
        <v>#VALUE!</v>
      </c>
      <c r="CI35" s="18">
        <f>+_xlfn.XLOOKUP(B35,'REM-Nuevo'!B:B,'REM-Nuevo'!O:O,"",0,1)</f>
        <v>46427</v>
      </c>
      <c r="CJ35" s="18">
        <f t="shared" si="32"/>
        <v>46427</v>
      </c>
    </row>
    <row r="36" spans="1:88" ht="135" x14ac:dyDescent="0.25">
      <c r="A36" s="40" t="s">
        <v>640</v>
      </c>
      <c r="B36" s="41" t="s">
        <v>2614</v>
      </c>
      <c r="C36" s="42" t="s">
        <v>748</v>
      </c>
      <c r="D36" s="7"/>
      <c r="E36" s="283"/>
      <c r="F36" s="30">
        <f t="shared" si="0"/>
        <v>46152</v>
      </c>
      <c r="G36" s="6">
        <v>46122</v>
      </c>
      <c r="H36" s="6">
        <v>46100</v>
      </c>
      <c r="I36" s="34">
        <f t="shared" si="1"/>
        <v>-30</v>
      </c>
      <c r="J36" s="309">
        <v>46122</v>
      </c>
      <c r="K36" s="3"/>
      <c r="L36" s="30">
        <f t="shared" si="2"/>
        <v>46153</v>
      </c>
      <c r="M36" s="30">
        <f t="shared" si="3"/>
        <v>46160</v>
      </c>
      <c r="N36" s="37">
        <v>7</v>
      </c>
      <c r="O36" s="6">
        <v>46118</v>
      </c>
      <c r="P36" s="6">
        <v>46118</v>
      </c>
      <c r="Q36" s="29">
        <f t="shared" si="4"/>
        <v>-42</v>
      </c>
      <c r="R36" s="7">
        <v>23307103</v>
      </c>
      <c r="S36" s="3"/>
      <c r="T36" s="30">
        <f t="shared" si="5"/>
        <v>46161</v>
      </c>
      <c r="U36" s="30">
        <f t="shared" si="6"/>
        <v>46191</v>
      </c>
      <c r="V36" s="37">
        <v>30</v>
      </c>
      <c r="W36" s="6">
        <f t="shared" si="67"/>
        <v>46148</v>
      </c>
      <c r="X36" s="6">
        <v>46142</v>
      </c>
      <c r="Y36" s="29">
        <f t="shared" si="7"/>
        <v>-43</v>
      </c>
      <c r="Z36" s="3"/>
      <c r="AA36" s="31"/>
      <c r="AB36" s="7"/>
      <c r="AC36" s="6"/>
      <c r="AD36" s="25"/>
      <c r="AE36" s="31">
        <f t="shared" si="8"/>
        <v>46192</v>
      </c>
      <c r="AF36" s="31">
        <f t="shared" si="9"/>
        <v>46237</v>
      </c>
      <c r="AG36" s="37">
        <v>45</v>
      </c>
      <c r="AH36" s="15">
        <f t="shared" si="68"/>
        <v>46187</v>
      </c>
      <c r="AI36" s="15"/>
      <c r="AJ36" s="34">
        <f t="shared" si="10"/>
        <v>-50</v>
      </c>
      <c r="AK36" s="481" t="s">
        <v>5319</v>
      </c>
      <c r="AL36" s="3" t="s">
        <v>5136</v>
      </c>
      <c r="AM36" s="31">
        <f t="shared" si="11"/>
        <v>46238</v>
      </c>
      <c r="AN36" s="31">
        <f t="shared" si="12"/>
        <v>46258</v>
      </c>
      <c r="AO36" s="37">
        <v>20</v>
      </c>
      <c r="AP36" s="15">
        <f t="shared" si="30"/>
        <v>46207</v>
      </c>
      <c r="AQ36" s="15"/>
      <c r="AR36" s="34">
        <f t="shared" si="13"/>
        <v>-51</v>
      </c>
      <c r="AS36" s="7"/>
      <c r="AT36" s="7"/>
      <c r="AU36" s="7"/>
      <c r="AV36" s="7"/>
      <c r="AW36" s="7"/>
      <c r="AX36" s="3"/>
      <c r="AY36" s="31">
        <f t="shared" si="14"/>
        <v>46259</v>
      </c>
      <c r="AZ36" s="31">
        <f t="shared" si="69"/>
        <v>46499</v>
      </c>
      <c r="BA36" s="124">
        <v>240</v>
      </c>
      <c r="BB36" s="15">
        <f t="shared" si="15"/>
        <v>46447</v>
      </c>
      <c r="BC36" s="15"/>
      <c r="BD36" s="7">
        <f t="shared" si="16"/>
        <v>-52</v>
      </c>
      <c r="BE36" s="3"/>
      <c r="BF36" s="31">
        <f t="shared" si="17"/>
        <v>46500</v>
      </c>
      <c r="BG36" s="31">
        <f t="shared" si="18"/>
        <v>46500</v>
      </c>
      <c r="BH36" s="32">
        <v>0</v>
      </c>
      <c r="BI36" s="15">
        <f t="shared" si="19"/>
        <v>46447</v>
      </c>
      <c r="BJ36" s="15"/>
      <c r="BK36" s="34">
        <f t="shared" si="20"/>
        <v>-53</v>
      </c>
      <c r="BL36" s="3"/>
      <c r="BM36" s="31">
        <f t="shared" si="21"/>
        <v>46500</v>
      </c>
      <c r="BN36" s="31">
        <f t="shared" si="22"/>
        <v>46500</v>
      </c>
      <c r="BO36" s="32">
        <v>0</v>
      </c>
      <c r="BP36" s="15">
        <f t="shared" si="23"/>
        <v>46447</v>
      </c>
      <c r="BQ36" s="15"/>
      <c r="BR36" s="34">
        <f t="shared" si="24"/>
        <v>-53</v>
      </c>
      <c r="BS36" s="3"/>
      <c r="BT36" s="31">
        <f t="shared" si="25"/>
        <v>46500</v>
      </c>
      <c r="BU36" s="31">
        <f t="shared" si="26"/>
        <v>46507</v>
      </c>
      <c r="BV36" s="37">
        <v>7</v>
      </c>
      <c r="BW36" s="15">
        <f t="shared" si="27"/>
        <v>46454</v>
      </c>
      <c r="BX36" s="15"/>
      <c r="BY36" s="7">
        <f t="shared" si="28"/>
        <v>-53</v>
      </c>
      <c r="BZ36" s="2" t="s">
        <v>2515</v>
      </c>
      <c r="CA36" s="315">
        <v>46507</v>
      </c>
      <c r="CB36" s="7">
        <f t="shared" si="29"/>
        <v>-53</v>
      </c>
      <c r="CC36" s="2"/>
      <c r="CD36" s="2"/>
      <c r="CF36" s="18" t="str">
        <f>+_xlfn.XLOOKUP(BZ36,'Crono LB 30.09'!B:B,'Crono LB 30.09'!F:F,"No se encuentra",0,1)</f>
        <v>25-Jan-27</v>
      </c>
      <c r="CG36" s="193" t="e">
        <f t="shared" si="31"/>
        <v>#VALUE!</v>
      </c>
      <c r="CI36" s="18">
        <f>+_xlfn.XLOOKUP(B36,'REM-Nuevo'!B:B,'REM-Nuevo'!O:O,"",0,1)</f>
        <v>46507</v>
      </c>
      <c r="CJ36" s="18">
        <f t="shared" si="32"/>
        <v>46507</v>
      </c>
    </row>
    <row r="37" spans="1:88" x14ac:dyDescent="0.25">
      <c r="A37" s="40" t="s">
        <v>640</v>
      </c>
      <c r="B37" s="41" t="s">
        <v>2615</v>
      </c>
      <c r="C37" s="42" t="s">
        <v>749</v>
      </c>
      <c r="D37" s="7"/>
      <c r="E37" s="283"/>
      <c r="F37" s="30">
        <f t="shared" si="0"/>
        <v>46222</v>
      </c>
      <c r="G37" s="6">
        <v>46157</v>
      </c>
      <c r="H37" s="6">
        <v>46159</v>
      </c>
      <c r="I37" s="34">
        <f t="shared" si="1"/>
        <v>-65</v>
      </c>
      <c r="J37" s="309">
        <v>46157</v>
      </c>
      <c r="K37" s="3"/>
      <c r="L37" s="30">
        <f t="shared" si="2"/>
        <v>46223</v>
      </c>
      <c r="M37" s="30">
        <f t="shared" si="3"/>
        <v>46230</v>
      </c>
      <c r="N37" s="37">
        <v>7</v>
      </c>
      <c r="O37" s="6">
        <v>46172</v>
      </c>
      <c r="P37" s="6"/>
      <c r="Q37" s="29">
        <f t="shared" si="4"/>
        <v>-58</v>
      </c>
      <c r="R37" s="7"/>
      <c r="S37" s="3"/>
      <c r="T37" s="30">
        <f t="shared" si="5"/>
        <v>46231</v>
      </c>
      <c r="U37" s="30">
        <f t="shared" si="6"/>
        <v>46261</v>
      </c>
      <c r="V37" s="37">
        <v>30</v>
      </c>
      <c r="W37" s="6">
        <f t="shared" si="67"/>
        <v>46202</v>
      </c>
      <c r="X37" s="6"/>
      <c r="Y37" s="29">
        <f t="shared" si="7"/>
        <v>-59</v>
      </c>
      <c r="Z37" s="3"/>
      <c r="AA37" s="31"/>
      <c r="AB37" s="7"/>
      <c r="AC37" s="6"/>
      <c r="AD37" s="25"/>
      <c r="AE37" s="31">
        <f t="shared" si="8"/>
        <v>46262</v>
      </c>
      <c r="AF37" s="31">
        <f t="shared" si="9"/>
        <v>46307</v>
      </c>
      <c r="AG37" s="37">
        <v>45</v>
      </c>
      <c r="AH37" s="15">
        <f t="shared" si="68"/>
        <v>46247</v>
      </c>
      <c r="AI37" s="15"/>
      <c r="AJ37" s="34">
        <f t="shared" si="10"/>
        <v>-60</v>
      </c>
      <c r="AK37" s="393" t="s">
        <v>5252</v>
      </c>
      <c r="AL37" s="3"/>
      <c r="AM37" s="31">
        <f t="shared" si="11"/>
        <v>46308</v>
      </c>
      <c r="AN37" s="31">
        <f t="shared" si="12"/>
        <v>46328</v>
      </c>
      <c r="AO37" s="37">
        <v>20</v>
      </c>
      <c r="AP37" s="15">
        <f t="shared" si="30"/>
        <v>46267</v>
      </c>
      <c r="AQ37" s="15"/>
      <c r="AR37" s="34">
        <f t="shared" si="13"/>
        <v>-61</v>
      </c>
      <c r="AS37" s="7"/>
      <c r="AT37" s="7"/>
      <c r="AU37" s="7"/>
      <c r="AV37" s="7"/>
      <c r="AW37" s="7"/>
      <c r="AX37" s="3"/>
      <c r="AY37" s="31">
        <f t="shared" si="14"/>
        <v>46329</v>
      </c>
      <c r="AZ37" s="31">
        <f t="shared" si="69"/>
        <v>46419</v>
      </c>
      <c r="BA37" s="124">
        <v>90</v>
      </c>
      <c r="BB37" s="15">
        <f t="shared" si="15"/>
        <v>46357</v>
      </c>
      <c r="BC37" s="15"/>
      <c r="BD37" s="7">
        <f t="shared" si="16"/>
        <v>-62</v>
      </c>
      <c r="BE37" s="3"/>
      <c r="BF37" s="31">
        <f t="shared" si="17"/>
        <v>46420</v>
      </c>
      <c r="BG37" s="31">
        <f t="shared" si="18"/>
        <v>46420</v>
      </c>
      <c r="BH37" s="32">
        <v>0</v>
      </c>
      <c r="BI37" s="15">
        <f t="shared" si="19"/>
        <v>46357</v>
      </c>
      <c r="BJ37" s="15"/>
      <c r="BK37" s="34">
        <f t="shared" si="20"/>
        <v>-63</v>
      </c>
      <c r="BL37" s="3"/>
      <c r="BM37" s="31">
        <f t="shared" si="21"/>
        <v>46420</v>
      </c>
      <c r="BN37" s="31">
        <f t="shared" si="22"/>
        <v>46420</v>
      </c>
      <c r="BO37" s="32">
        <v>0</v>
      </c>
      <c r="BP37" s="15">
        <f t="shared" si="23"/>
        <v>46357</v>
      </c>
      <c r="BQ37" s="15"/>
      <c r="BR37" s="34">
        <f t="shared" si="24"/>
        <v>-63</v>
      </c>
      <c r="BS37" s="3"/>
      <c r="BT37" s="31">
        <f t="shared" si="25"/>
        <v>46420</v>
      </c>
      <c r="BU37" s="31">
        <f t="shared" si="26"/>
        <v>46427</v>
      </c>
      <c r="BV37" s="37">
        <v>7</v>
      </c>
      <c r="BW37" s="15">
        <f t="shared" si="27"/>
        <v>46364</v>
      </c>
      <c r="BX37" s="15"/>
      <c r="BY37" s="7">
        <f t="shared" si="28"/>
        <v>-63</v>
      </c>
      <c r="BZ37" s="2" t="s">
        <v>2516</v>
      </c>
      <c r="CA37" s="315">
        <v>46427</v>
      </c>
      <c r="CB37" s="7">
        <f t="shared" si="29"/>
        <v>-63</v>
      </c>
      <c r="CC37" s="2"/>
      <c r="CD37" s="2"/>
      <c r="CF37" s="18" t="str">
        <f>+_xlfn.XLOOKUP(BZ37,'Crono LB 30.09'!B:B,'Crono LB 30.09'!F:F,"No se encuentra",0,1)</f>
        <v>25-Dec-26</v>
      </c>
      <c r="CG37" s="193" t="e">
        <f t="shared" si="31"/>
        <v>#VALUE!</v>
      </c>
      <c r="CI37" s="18">
        <f>+_xlfn.XLOOKUP(B37,'REM-Nuevo'!B:B,'REM-Nuevo'!O:O,"",0,1)</f>
        <v>46427</v>
      </c>
      <c r="CJ37" s="18">
        <f t="shared" si="32"/>
        <v>46427</v>
      </c>
    </row>
    <row r="38" spans="1:88" ht="75" x14ac:dyDescent="0.25">
      <c r="A38" s="40" t="s">
        <v>640</v>
      </c>
      <c r="B38" s="41" t="s">
        <v>2616</v>
      </c>
      <c r="C38" s="42" t="s">
        <v>750</v>
      </c>
      <c r="D38" s="7"/>
      <c r="E38" s="283"/>
      <c r="F38" s="30">
        <f t="shared" si="0"/>
        <v>46162</v>
      </c>
      <c r="G38" s="6">
        <v>46118</v>
      </c>
      <c r="H38" s="6">
        <v>46122</v>
      </c>
      <c r="I38" s="34">
        <f t="shared" si="1"/>
        <v>-44</v>
      </c>
      <c r="J38" s="309">
        <v>46118</v>
      </c>
      <c r="K38" s="3"/>
      <c r="L38" s="30">
        <f t="shared" si="2"/>
        <v>46163</v>
      </c>
      <c r="M38" s="30">
        <f t="shared" si="3"/>
        <v>46170</v>
      </c>
      <c r="N38" s="37">
        <v>7</v>
      </c>
      <c r="O38" s="6">
        <f t="shared" si="37"/>
        <v>46129</v>
      </c>
      <c r="P38" s="6">
        <v>46132</v>
      </c>
      <c r="Q38" s="29">
        <f t="shared" si="4"/>
        <v>-41</v>
      </c>
      <c r="R38" s="7">
        <v>23342500</v>
      </c>
      <c r="S38" s="3"/>
      <c r="T38" s="30">
        <f t="shared" si="5"/>
        <v>46171</v>
      </c>
      <c r="U38" s="30">
        <f t="shared" si="6"/>
        <v>46201</v>
      </c>
      <c r="V38" s="37">
        <v>30</v>
      </c>
      <c r="W38" s="6">
        <f t="shared" si="67"/>
        <v>46159</v>
      </c>
      <c r="X38" s="6">
        <v>46151</v>
      </c>
      <c r="Y38" s="29">
        <f t="shared" si="7"/>
        <v>-42</v>
      </c>
      <c r="Z38" s="3"/>
      <c r="AA38" s="31"/>
      <c r="AB38" s="7"/>
      <c r="AC38" s="6"/>
      <c r="AD38" s="25"/>
      <c r="AE38" s="31">
        <f t="shared" si="8"/>
        <v>46202</v>
      </c>
      <c r="AF38" s="31">
        <f t="shared" si="9"/>
        <v>46247</v>
      </c>
      <c r="AG38" s="37">
        <v>45</v>
      </c>
      <c r="AH38" s="15">
        <f t="shared" si="68"/>
        <v>46196</v>
      </c>
      <c r="AI38" s="15"/>
      <c r="AJ38" s="34">
        <f t="shared" si="10"/>
        <v>-51</v>
      </c>
      <c r="AK38" s="481" t="s">
        <v>5320</v>
      </c>
      <c r="AL38" s="3" t="s">
        <v>5125</v>
      </c>
      <c r="AM38" s="31">
        <f t="shared" si="11"/>
        <v>46248</v>
      </c>
      <c r="AN38" s="31">
        <f t="shared" si="12"/>
        <v>46268</v>
      </c>
      <c r="AO38" s="37">
        <v>20</v>
      </c>
      <c r="AP38" s="15">
        <f t="shared" si="30"/>
        <v>46216</v>
      </c>
      <c r="AQ38" s="15"/>
      <c r="AR38" s="34">
        <f t="shared" si="13"/>
        <v>-52</v>
      </c>
      <c r="AS38" s="7"/>
      <c r="AT38" s="7"/>
      <c r="AU38" s="7"/>
      <c r="AV38" s="7"/>
      <c r="AW38" s="7"/>
      <c r="AX38" s="3"/>
      <c r="AY38" s="31">
        <f t="shared" si="14"/>
        <v>46269</v>
      </c>
      <c r="AZ38" s="31">
        <f t="shared" si="69"/>
        <v>46419</v>
      </c>
      <c r="BA38" s="124">
        <v>150</v>
      </c>
      <c r="BB38" s="15">
        <f t="shared" si="15"/>
        <v>46366</v>
      </c>
      <c r="BC38" s="15"/>
      <c r="BD38" s="7">
        <f t="shared" si="16"/>
        <v>-53</v>
      </c>
      <c r="BE38" s="3"/>
      <c r="BF38" s="31">
        <f t="shared" si="17"/>
        <v>46420</v>
      </c>
      <c r="BG38" s="31">
        <f t="shared" si="18"/>
        <v>46420</v>
      </c>
      <c r="BH38" s="32">
        <v>0</v>
      </c>
      <c r="BI38" s="15">
        <f t="shared" si="19"/>
        <v>46366</v>
      </c>
      <c r="BJ38" s="15"/>
      <c r="BK38" s="34">
        <f t="shared" si="20"/>
        <v>-54</v>
      </c>
      <c r="BL38" s="3"/>
      <c r="BM38" s="31">
        <f t="shared" si="21"/>
        <v>46420</v>
      </c>
      <c r="BN38" s="31">
        <f t="shared" si="22"/>
        <v>46420</v>
      </c>
      <c r="BO38" s="32">
        <v>0</v>
      </c>
      <c r="BP38" s="15">
        <f t="shared" si="23"/>
        <v>46366</v>
      </c>
      <c r="BQ38" s="15"/>
      <c r="BR38" s="34">
        <f t="shared" si="24"/>
        <v>-54</v>
      </c>
      <c r="BS38" s="3"/>
      <c r="BT38" s="31">
        <f t="shared" si="25"/>
        <v>46420</v>
      </c>
      <c r="BU38" s="31">
        <f t="shared" si="26"/>
        <v>46427</v>
      </c>
      <c r="BV38" s="37">
        <v>7</v>
      </c>
      <c r="BW38" s="15">
        <f t="shared" si="27"/>
        <v>46373</v>
      </c>
      <c r="BX38" s="15"/>
      <c r="BY38" s="7">
        <f t="shared" si="28"/>
        <v>-54</v>
      </c>
      <c r="BZ38" s="2" t="s">
        <v>2516</v>
      </c>
      <c r="CA38" s="315">
        <v>46427</v>
      </c>
      <c r="CB38" s="7">
        <f t="shared" si="29"/>
        <v>-54</v>
      </c>
      <c r="CC38" s="2"/>
      <c r="CD38" s="2"/>
      <c r="CF38" s="18" t="str">
        <f>+_xlfn.XLOOKUP(BZ38,'Crono LB 30.09'!B:B,'Crono LB 30.09'!F:F,"No se encuentra",0,1)</f>
        <v>25-Dec-26</v>
      </c>
      <c r="CG38" s="193" t="e">
        <f t="shared" si="31"/>
        <v>#VALUE!</v>
      </c>
      <c r="CI38" s="18">
        <f>+_xlfn.XLOOKUP(B38,'REM-Nuevo'!B:B,'REM-Nuevo'!O:O,"",0,1)</f>
        <v>46427</v>
      </c>
      <c r="CJ38" s="18">
        <f t="shared" si="32"/>
        <v>46427</v>
      </c>
    </row>
    <row r="39" spans="1:88" ht="75" x14ac:dyDescent="0.25">
      <c r="A39" s="40" t="s">
        <v>640</v>
      </c>
      <c r="B39" s="41" t="s">
        <v>2617</v>
      </c>
      <c r="C39" s="42" t="s">
        <v>751</v>
      </c>
      <c r="D39" s="7"/>
      <c r="E39" s="283"/>
      <c r="F39" s="30">
        <f t="shared" si="0"/>
        <v>46162</v>
      </c>
      <c r="G39" s="6">
        <v>46121</v>
      </c>
      <c r="H39" s="6">
        <v>46122</v>
      </c>
      <c r="I39" s="34">
        <f t="shared" si="1"/>
        <v>-41</v>
      </c>
      <c r="J39" s="309">
        <v>46121</v>
      </c>
      <c r="K39" s="3"/>
      <c r="L39" s="30">
        <f t="shared" si="2"/>
        <v>46163</v>
      </c>
      <c r="M39" s="30">
        <f t="shared" si="3"/>
        <v>46170</v>
      </c>
      <c r="N39" s="37">
        <v>7</v>
      </c>
      <c r="O39" s="6">
        <f t="shared" si="37"/>
        <v>46129</v>
      </c>
      <c r="P39" s="6">
        <v>46133</v>
      </c>
      <c r="Q39" s="29">
        <f t="shared" si="4"/>
        <v>-41</v>
      </c>
      <c r="R39" s="7">
        <v>23342561</v>
      </c>
      <c r="S39" s="3"/>
      <c r="T39" s="30">
        <f t="shared" si="5"/>
        <v>46171</v>
      </c>
      <c r="U39" s="30">
        <f t="shared" si="6"/>
        <v>46201</v>
      </c>
      <c r="V39" s="37">
        <v>30</v>
      </c>
      <c r="W39" s="6">
        <f t="shared" si="67"/>
        <v>46159</v>
      </c>
      <c r="X39" s="6">
        <v>46154</v>
      </c>
      <c r="Y39" s="29">
        <f t="shared" si="7"/>
        <v>-42</v>
      </c>
      <c r="Z39" s="3"/>
      <c r="AA39" s="31"/>
      <c r="AB39" s="7"/>
      <c r="AC39" s="6"/>
      <c r="AD39" s="25"/>
      <c r="AE39" s="31">
        <f t="shared" si="8"/>
        <v>46202</v>
      </c>
      <c r="AF39" s="31">
        <f t="shared" si="9"/>
        <v>46247</v>
      </c>
      <c r="AG39" s="37">
        <v>45</v>
      </c>
      <c r="AH39" s="15">
        <f t="shared" si="68"/>
        <v>46199</v>
      </c>
      <c r="AI39" s="15"/>
      <c r="AJ39" s="34">
        <f t="shared" si="10"/>
        <v>-48</v>
      </c>
      <c r="AK39" s="481" t="s">
        <v>5321</v>
      </c>
      <c r="AL39" s="3" t="s">
        <v>5136</v>
      </c>
      <c r="AM39" s="31">
        <f t="shared" si="11"/>
        <v>46248</v>
      </c>
      <c r="AN39" s="31">
        <f t="shared" si="12"/>
        <v>46268</v>
      </c>
      <c r="AO39" s="37">
        <v>20</v>
      </c>
      <c r="AP39" s="15">
        <f t="shared" si="30"/>
        <v>46219</v>
      </c>
      <c r="AQ39" s="15"/>
      <c r="AR39" s="34">
        <f t="shared" si="13"/>
        <v>-49</v>
      </c>
      <c r="AS39" s="7"/>
      <c r="AT39" s="7"/>
      <c r="AU39" s="7"/>
      <c r="AV39" s="7"/>
      <c r="AW39" s="7"/>
      <c r="AX39" s="3"/>
      <c r="AY39" s="31">
        <f t="shared" si="14"/>
        <v>46269</v>
      </c>
      <c r="AZ39" s="31">
        <f t="shared" si="69"/>
        <v>46419</v>
      </c>
      <c r="BA39" s="124">
        <v>150</v>
      </c>
      <c r="BB39" s="15">
        <f t="shared" si="15"/>
        <v>46369</v>
      </c>
      <c r="BC39" s="15"/>
      <c r="BD39" s="7">
        <f t="shared" si="16"/>
        <v>-50</v>
      </c>
      <c r="BE39" s="3"/>
      <c r="BF39" s="31">
        <f t="shared" si="17"/>
        <v>46420</v>
      </c>
      <c r="BG39" s="31">
        <f t="shared" si="18"/>
        <v>46420</v>
      </c>
      <c r="BH39" s="32">
        <v>0</v>
      </c>
      <c r="BI39" s="15">
        <f t="shared" si="19"/>
        <v>46369</v>
      </c>
      <c r="BJ39" s="15"/>
      <c r="BK39" s="34">
        <f t="shared" si="20"/>
        <v>-51</v>
      </c>
      <c r="BL39" s="3"/>
      <c r="BM39" s="31">
        <f t="shared" si="21"/>
        <v>46420</v>
      </c>
      <c r="BN39" s="31">
        <f t="shared" si="22"/>
        <v>46420</v>
      </c>
      <c r="BO39" s="32">
        <v>0</v>
      </c>
      <c r="BP39" s="15">
        <f t="shared" si="23"/>
        <v>46369</v>
      </c>
      <c r="BQ39" s="15"/>
      <c r="BR39" s="34">
        <f t="shared" si="24"/>
        <v>-51</v>
      </c>
      <c r="BS39" s="3"/>
      <c r="BT39" s="31">
        <f t="shared" si="25"/>
        <v>46420</v>
      </c>
      <c r="BU39" s="31">
        <f t="shared" si="26"/>
        <v>46427</v>
      </c>
      <c r="BV39" s="37">
        <v>7</v>
      </c>
      <c r="BW39" s="15">
        <f t="shared" si="27"/>
        <v>46376</v>
      </c>
      <c r="BX39" s="15"/>
      <c r="BY39" s="7">
        <f t="shared" si="28"/>
        <v>-51</v>
      </c>
      <c r="BZ39" s="2" t="s">
        <v>2516</v>
      </c>
      <c r="CA39" s="315">
        <v>46427</v>
      </c>
      <c r="CB39" s="7">
        <f t="shared" si="29"/>
        <v>-51</v>
      </c>
      <c r="CC39" s="2"/>
      <c r="CD39" s="2"/>
      <c r="CF39" s="18" t="str">
        <f>+_xlfn.XLOOKUP(BZ39,'Crono LB 30.09'!B:B,'Crono LB 30.09'!F:F,"No se encuentra",0,1)</f>
        <v>25-Dec-26</v>
      </c>
      <c r="CG39" s="193" t="e">
        <f t="shared" si="31"/>
        <v>#VALUE!</v>
      </c>
      <c r="CI39" s="18">
        <f>+_xlfn.XLOOKUP(B39,'REM-Nuevo'!B:B,'REM-Nuevo'!O:O,"",0,1)</f>
        <v>46427</v>
      </c>
      <c r="CJ39" s="18">
        <f t="shared" si="32"/>
        <v>46427</v>
      </c>
    </row>
    <row r="40" spans="1:88" x14ac:dyDescent="0.25">
      <c r="A40" s="40" t="s">
        <v>640</v>
      </c>
      <c r="B40" s="41" t="s">
        <v>2618</v>
      </c>
      <c r="C40" s="42" t="s">
        <v>752</v>
      </c>
      <c r="D40" s="7"/>
      <c r="E40" s="283"/>
      <c r="F40" s="30">
        <f t="shared" si="0"/>
        <v>46247</v>
      </c>
      <c r="G40" s="6">
        <v>46163</v>
      </c>
      <c r="H40" s="6">
        <v>46163</v>
      </c>
      <c r="I40" s="34">
        <f t="shared" si="1"/>
        <v>-84</v>
      </c>
      <c r="J40" s="309">
        <v>46163</v>
      </c>
      <c r="K40" s="3"/>
      <c r="L40" s="30">
        <f t="shared" si="2"/>
        <v>46248</v>
      </c>
      <c r="M40" s="30">
        <f t="shared" si="3"/>
        <v>46255</v>
      </c>
      <c r="N40" s="37">
        <v>7</v>
      </c>
      <c r="O40" s="6">
        <v>46172</v>
      </c>
      <c r="P40" s="6"/>
      <c r="Q40" s="29">
        <f t="shared" si="4"/>
        <v>-83</v>
      </c>
      <c r="R40" s="7"/>
      <c r="S40" s="3"/>
      <c r="T40" s="30">
        <f t="shared" si="5"/>
        <v>46256</v>
      </c>
      <c r="U40" s="30">
        <f t="shared" si="6"/>
        <v>46286</v>
      </c>
      <c r="V40" s="37">
        <v>30</v>
      </c>
      <c r="W40" s="6">
        <f t="shared" si="67"/>
        <v>46202</v>
      </c>
      <c r="X40" s="6"/>
      <c r="Y40" s="29">
        <f t="shared" si="7"/>
        <v>-84</v>
      </c>
      <c r="Z40" s="3"/>
      <c r="AA40" s="31"/>
      <c r="AB40" s="7"/>
      <c r="AC40" s="6"/>
      <c r="AD40" s="25"/>
      <c r="AE40" s="31">
        <f t="shared" si="8"/>
        <v>46287</v>
      </c>
      <c r="AF40" s="31">
        <f t="shared" si="9"/>
        <v>46332</v>
      </c>
      <c r="AG40" s="37">
        <v>45</v>
      </c>
      <c r="AH40" s="15">
        <f t="shared" si="68"/>
        <v>46247</v>
      </c>
      <c r="AI40" s="15"/>
      <c r="AJ40" s="34">
        <f t="shared" si="10"/>
        <v>-85</v>
      </c>
      <c r="AK40" s="393" t="s">
        <v>5252</v>
      </c>
      <c r="AL40" s="3"/>
      <c r="AM40" s="31">
        <f t="shared" si="11"/>
        <v>46333</v>
      </c>
      <c r="AN40" s="31">
        <f t="shared" si="12"/>
        <v>46353</v>
      </c>
      <c r="AO40" s="37">
        <v>20</v>
      </c>
      <c r="AP40" s="15">
        <f t="shared" si="30"/>
        <v>46267</v>
      </c>
      <c r="AQ40" s="15"/>
      <c r="AR40" s="34">
        <f t="shared" si="13"/>
        <v>-86</v>
      </c>
      <c r="AS40" s="7"/>
      <c r="AT40" s="7"/>
      <c r="AU40" s="7"/>
      <c r="AV40" s="7"/>
      <c r="AW40" s="7"/>
      <c r="AX40" s="3"/>
      <c r="AY40" s="31">
        <f t="shared" si="14"/>
        <v>46354</v>
      </c>
      <c r="AZ40" s="31">
        <f t="shared" si="69"/>
        <v>46474</v>
      </c>
      <c r="BA40" s="124">
        <v>120</v>
      </c>
      <c r="BB40" s="15">
        <f t="shared" si="15"/>
        <v>46387</v>
      </c>
      <c r="BC40" s="15"/>
      <c r="BD40" s="7">
        <f t="shared" si="16"/>
        <v>-87</v>
      </c>
      <c r="BE40" s="3"/>
      <c r="BF40" s="31">
        <f t="shared" si="17"/>
        <v>46475</v>
      </c>
      <c r="BG40" s="31">
        <f t="shared" si="18"/>
        <v>46475</v>
      </c>
      <c r="BH40" s="32">
        <v>0</v>
      </c>
      <c r="BI40" s="15">
        <f t="shared" si="19"/>
        <v>46387</v>
      </c>
      <c r="BJ40" s="15"/>
      <c r="BK40" s="34">
        <f t="shared" si="20"/>
        <v>-88</v>
      </c>
      <c r="BL40" s="3"/>
      <c r="BM40" s="31">
        <f t="shared" si="21"/>
        <v>46475</v>
      </c>
      <c r="BN40" s="31">
        <f t="shared" si="22"/>
        <v>46475</v>
      </c>
      <c r="BO40" s="32">
        <v>0</v>
      </c>
      <c r="BP40" s="15">
        <f t="shared" si="23"/>
        <v>46387</v>
      </c>
      <c r="BQ40" s="15"/>
      <c r="BR40" s="34">
        <f t="shared" si="24"/>
        <v>-88</v>
      </c>
      <c r="BS40" s="3"/>
      <c r="BT40" s="31">
        <f t="shared" si="25"/>
        <v>46475</v>
      </c>
      <c r="BU40" s="31">
        <f t="shared" si="26"/>
        <v>46482</v>
      </c>
      <c r="BV40" s="37">
        <v>7</v>
      </c>
      <c r="BW40" s="15">
        <f t="shared" si="27"/>
        <v>46394</v>
      </c>
      <c r="BX40" s="15"/>
      <c r="BY40" s="7">
        <f t="shared" si="28"/>
        <v>-88</v>
      </c>
      <c r="BZ40" s="2" t="s">
        <v>2516</v>
      </c>
      <c r="CA40" s="315">
        <v>46482</v>
      </c>
      <c r="CB40" s="7">
        <f t="shared" si="29"/>
        <v>-88</v>
      </c>
      <c r="CC40" s="2"/>
      <c r="CD40" s="2"/>
      <c r="CF40" s="18" t="str">
        <f>+_xlfn.XLOOKUP(BZ40,'Crono LB 30.09'!B:B,'Crono LB 30.09'!F:F,"No se encuentra",0,1)</f>
        <v>25-Dec-26</v>
      </c>
      <c r="CG40" s="193" t="e">
        <f t="shared" si="31"/>
        <v>#VALUE!</v>
      </c>
      <c r="CI40" s="18">
        <f>+_xlfn.XLOOKUP(B40,'REM-Nuevo'!B:B,'REM-Nuevo'!O:O,"",0,1)</f>
        <v>46482</v>
      </c>
      <c r="CJ40" s="18">
        <f t="shared" si="32"/>
        <v>46482</v>
      </c>
    </row>
    <row r="41" spans="1:88" ht="75" x14ac:dyDescent="0.25">
      <c r="A41" s="40" t="s">
        <v>640</v>
      </c>
      <c r="B41" s="41" t="s">
        <v>2619</v>
      </c>
      <c r="C41" s="42" t="s">
        <v>754</v>
      </c>
      <c r="D41" s="7"/>
      <c r="E41" s="283"/>
      <c r="F41" s="30">
        <f t="shared" si="0"/>
        <v>46187</v>
      </c>
      <c r="G41" s="6">
        <v>46125</v>
      </c>
      <c r="H41" s="6">
        <v>46122</v>
      </c>
      <c r="I41" s="34">
        <f t="shared" si="1"/>
        <v>-62</v>
      </c>
      <c r="J41" s="309">
        <v>46125</v>
      </c>
      <c r="K41" s="3"/>
      <c r="L41" s="30">
        <f t="shared" si="2"/>
        <v>46188</v>
      </c>
      <c r="M41" s="30">
        <f t="shared" si="3"/>
        <v>46195</v>
      </c>
      <c r="N41" s="37">
        <v>7</v>
      </c>
      <c r="O41" s="6">
        <f t="shared" si="37"/>
        <v>46129</v>
      </c>
      <c r="P41" s="6">
        <v>46132</v>
      </c>
      <c r="Q41" s="29">
        <f t="shared" si="4"/>
        <v>-66</v>
      </c>
      <c r="R41" s="7">
        <v>23342412</v>
      </c>
      <c r="S41" s="3"/>
      <c r="T41" s="30">
        <f t="shared" si="5"/>
        <v>46196</v>
      </c>
      <c r="U41" s="30">
        <f t="shared" si="6"/>
        <v>46226</v>
      </c>
      <c r="V41" s="37">
        <v>30</v>
      </c>
      <c r="W41" s="6">
        <f t="shared" si="67"/>
        <v>46159</v>
      </c>
      <c r="X41" s="6">
        <v>46153</v>
      </c>
      <c r="Y41" s="29">
        <f t="shared" si="7"/>
        <v>-67</v>
      </c>
      <c r="Z41" s="3"/>
      <c r="AA41" s="31"/>
      <c r="AB41" s="7"/>
      <c r="AC41" s="6"/>
      <c r="AD41" s="25"/>
      <c r="AE41" s="31">
        <f t="shared" si="8"/>
        <v>46227</v>
      </c>
      <c r="AF41" s="31">
        <f t="shared" si="9"/>
        <v>46272</v>
      </c>
      <c r="AG41" s="37">
        <v>45</v>
      </c>
      <c r="AH41" s="15">
        <f t="shared" si="68"/>
        <v>46198</v>
      </c>
      <c r="AI41" s="15"/>
      <c r="AJ41" s="34">
        <f t="shared" si="10"/>
        <v>-74</v>
      </c>
      <c r="AK41" s="496" t="s">
        <v>5322</v>
      </c>
      <c r="AL41" s="3" t="s">
        <v>5136</v>
      </c>
      <c r="AM41" s="31">
        <f t="shared" si="11"/>
        <v>46273</v>
      </c>
      <c r="AN41" s="31">
        <f t="shared" si="12"/>
        <v>46293</v>
      </c>
      <c r="AO41" s="37">
        <v>20</v>
      </c>
      <c r="AP41" s="15">
        <f t="shared" si="30"/>
        <v>46218</v>
      </c>
      <c r="AQ41" s="15"/>
      <c r="AR41" s="34">
        <f t="shared" si="13"/>
        <v>-75</v>
      </c>
      <c r="AS41" s="7"/>
      <c r="AT41" s="7"/>
      <c r="AU41" s="7"/>
      <c r="AV41" s="7"/>
      <c r="AW41" s="7"/>
      <c r="AX41" s="3"/>
      <c r="AY41" s="31">
        <f t="shared" si="14"/>
        <v>46294</v>
      </c>
      <c r="AZ41" s="31">
        <f t="shared" si="69"/>
        <v>46474</v>
      </c>
      <c r="BA41" s="124">
        <v>180</v>
      </c>
      <c r="BB41" s="15">
        <f t="shared" si="15"/>
        <v>46398</v>
      </c>
      <c r="BC41" s="15"/>
      <c r="BD41" s="7">
        <f t="shared" si="16"/>
        <v>-76</v>
      </c>
      <c r="BE41" s="3"/>
      <c r="BF41" s="31">
        <f t="shared" si="17"/>
        <v>46475</v>
      </c>
      <c r="BG41" s="31">
        <f t="shared" si="18"/>
        <v>46475</v>
      </c>
      <c r="BH41" s="32">
        <v>0</v>
      </c>
      <c r="BI41" s="15">
        <f t="shared" si="19"/>
        <v>46398</v>
      </c>
      <c r="BJ41" s="15"/>
      <c r="BK41" s="34">
        <f t="shared" si="20"/>
        <v>-77</v>
      </c>
      <c r="BL41" s="3"/>
      <c r="BM41" s="31">
        <f t="shared" si="21"/>
        <v>46475</v>
      </c>
      <c r="BN41" s="31">
        <f t="shared" si="22"/>
        <v>46475</v>
      </c>
      <c r="BO41" s="32">
        <v>0</v>
      </c>
      <c r="BP41" s="15">
        <f t="shared" si="23"/>
        <v>46398</v>
      </c>
      <c r="BQ41" s="15"/>
      <c r="BR41" s="34">
        <f t="shared" si="24"/>
        <v>-77</v>
      </c>
      <c r="BS41" s="3"/>
      <c r="BT41" s="31">
        <f t="shared" si="25"/>
        <v>46475</v>
      </c>
      <c r="BU41" s="31">
        <f t="shared" si="26"/>
        <v>46482</v>
      </c>
      <c r="BV41" s="37">
        <v>7</v>
      </c>
      <c r="BW41" s="15">
        <f t="shared" si="27"/>
        <v>46405</v>
      </c>
      <c r="BX41" s="15"/>
      <c r="BY41" s="7">
        <f t="shared" si="28"/>
        <v>-77</v>
      </c>
      <c r="BZ41" s="2" t="s">
        <v>2516</v>
      </c>
      <c r="CA41" s="315">
        <v>46482</v>
      </c>
      <c r="CB41" s="7">
        <f t="shared" si="29"/>
        <v>-77</v>
      </c>
      <c r="CC41" s="2"/>
      <c r="CD41" s="2"/>
      <c r="CF41" s="18" t="str">
        <f>+_xlfn.XLOOKUP(BZ41,'Crono LB 30.09'!B:B,'Crono LB 30.09'!F:F,"No se encuentra",0,1)</f>
        <v>25-Dec-26</v>
      </c>
      <c r="CG41" s="193" t="e">
        <f t="shared" si="31"/>
        <v>#VALUE!</v>
      </c>
      <c r="CI41" s="18">
        <f>+_xlfn.XLOOKUP(B41,'REM-Nuevo'!B:B,'REM-Nuevo'!O:O,"",0,1)</f>
        <v>46482</v>
      </c>
      <c r="CJ41" s="18">
        <f t="shared" si="32"/>
        <v>46482</v>
      </c>
    </row>
    <row r="42" spans="1:88" hidden="1" x14ac:dyDescent="0.25">
      <c r="A42" s="40" t="s">
        <v>640</v>
      </c>
      <c r="B42" s="41" t="s">
        <v>2620</v>
      </c>
      <c r="C42" s="42" t="s">
        <v>755</v>
      </c>
      <c r="D42" s="7"/>
      <c r="E42" s="283"/>
      <c r="F42" s="30">
        <f t="shared" si="0"/>
        <v>46217</v>
      </c>
      <c r="G42" s="6">
        <v>46177</v>
      </c>
      <c r="H42" s="6"/>
      <c r="I42" s="34">
        <f t="shared" si="1"/>
        <v>-40</v>
      </c>
      <c r="J42" s="309">
        <v>46157</v>
      </c>
      <c r="K42" s="3"/>
      <c r="L42" s="30">
        <f t="shared" si="2"/>
        <v>46218</v>
      </c>
      <c r="M42" s="30">
        <f t="shared" si="3"/>
        <v>46225</v>
      </c>
      <c r="N42" s="37">
        <v>7</v>
      </c>
      <c r="O42" s="6">
        <f t="shared" si="37"/>
        <v>46184</v>
      </c>
      <c r="P42" s="6"/>
      <c r="Q42" s="29">
        <f t="shared" si="4"/>
        <v>-41</v>
      </c>
      <c r="R42" s="7"/>
      <c r="S42" s="3"/>
      <c r="T42" s="30">
        <f t="shared" si="5"/>
        <v>46226</v>
      </c>
      <c r="U42" s="30">
        <f t="shared" si="6"/>
        <v>46256</v>
      </c>
      <c r="V42" s="37">
        <v>30</v>
      </c>
      <c r="W42" s="6">
        <f t="shared" si="67"/>
        <v>46214</v>
      </c>
      <c r="X42" s="6"/>
      <c r="Y42" s="29">
        <f t="shared" si="7"/>
        <v>-42</v>
      </c>
      <c r="Z42" s="3"/>
      <c r="AA42" s="31"/>
      <c r="AB42" s="7"/>
      <c r="AC42" s="6"/>
      <c r="AD42" s="25"/>
      <c r="AE42" s="31">
        <f t="shared" si="8"/>
        <v>46257</v>
      </c>
      <c r="AF42" s="31">
        <f t="shared" si="9"/>
        <v>46302</v>
      </c>
      <c r="AG42" s="37">
        <v>45</v>
      </c>
      <c r="AH42" s="15">
        <f t="shared" si="68"/>
        <v>46259</v>
      </c>
      <c r="AI42" s="15"/>
      <c r="AJ42" s="34">
        <f t="shared" si="10"/>
        <v>-43</v>
      </c>
      <c r="AK42" s="393"/>
      <c r="AL42" s="3"/>
      <c r="AM42" s="31">
        <f t="shared" si="11"/>
        <v>46303</v>
      </c>
      <c r="AN42" s="31">
        <f t="shared" si="12"/>
        <v>46323</v>
      </c>
      <c r="AO42" s="37">
        <v>20</v>
      </c>
      <c r="AP42" s="15">
        <f t="shared" si="30"/>
        <v>46279</v>
      </c>
      <c r="AQ42" s="15"/>
      <c r="AR42" s="34">
        <f t="shared" si="13"/>
        <v>-44</v>
      </c>
      <c r="AS42" s="7"/>
      <c r="AT42" s="7"/>
      <c r="AU42" s="7"/>
      <c r="AV42" s="7"/>
      <c r="AW42" s="7"/>
      <c r="AX42" s="3"/>
      <c r="AY42" s="31">
        <f t="shared" si="14"/>
        <v>46324</v>
      </c>
      <c r="AZ42" s="31">
        <f t="shared" si="69"/>
        <v>46474</v>
      </c>
      <c r="BA42" s="124">
        <v>150</v>
      </c>
      <c r="BB42" s="15">
        <f t="shared" si="15"/>
        <v>46429</v>
      </c>
      <c r="BC42" s="15"/>
      <c r="BD42" s="7">
        <f t="shared" si="16"/>
        <v>-45</v>
      </c>
      <c r="BE42" s="3"/>
      <c r="BF42" s="31">
        <f t="shared" si="17"/>
        <v>46475</v>
      </c>
      <c r="BG42" s="31">
        <f t="shared" si="18"/>
        <v>46475</v>
      </c>
      <c r="BH42" s="32">
        <v>0</v>
      </c>
      <c r="BI42" s="15">
        <f t="shared" si="19"/>
        <v>46429</v>
      </c>
      <c r="BJ42" s="15"/>
      <c r="BK42" s="34">
        <f t="shared" si="20"/>
        <v>-46</v>
      </c>
      <c r="BL42" s="3"/>
      <c r="BM42" s="31">
        <f t="shared" si="21"/>
        <v>46475</v>
      </c>
      <c r="BN42" s="31">
        <f t="shared" si="22"/>
        <v>46475</v>
      </c>
      <c r="BO42" s="32">
        <v>0</v>
      </c>
      <c r="BP42" s="15">
        <f t="shared" si="23"/>
        <v>46429</v>
      </c>
      <c r="BQ42" s="15"/>
      <c r="BR42" s="34">
        <f t="shared" si="24"/>
        <v>-46</v>
      </c>
      <c r="BS42" s="3"/>
      <c r="BT42" s="31">
        <f t="shared" si="25"/>
        <v>46475</v>
      </c>
      <c r="BU42" s="31">
        <f t="shared" si="26"/>
        <v>46482</v>
      </c>
      <c r="BV42" s="37">
        <v>7</v>
      </c>
      <c r="BW42" s="15">
        <f t="shared" si="27"/>
        <v>46436</v>
      </c>
      <c r="BX42" s="15"/>
      <c r="BY42" s="7">
        <f t="shared" si="28"/>
        <v>-46</v>
      </c>
      <c r="BZ42" s="2" t="s">
        <v>2516</v>
      </c>
      <c r="CA42" s="315">
        <v>46482</v>
      </c>
      <c r="CB42" s="7">
        <f t="shared" si="29"/>
        <v>-46</v>
      </c>
      <c r="CC42" s="2"/>
      <c r="CD42" s="2"/>
      <c r="CF42" s="18" t="str">
        <f>+_xlfn.XLOOKUP(BZ42,'Crono LB 30.09'!B:B,'Crono LB 30.09'!F:F,"No se encuentra",0,1)</f>
        <v>25-Dec-26</v>
      </c>
      <c r="CG42" s="193" t="e">
        <f t="shared" si="31"/>
        <v>#VALUE!</v>
      </c>
      <c r="CI42" s="18">
        <f>+_xlfn.XLOOKUP(B42,'REM-Nuevo'!B:B,'REM-Nuevo'!O:O,"",0,1)</f>
        <v>46482</v>
      </c>
      <c r="CJ42" s="18">
        <f t="shared" si="32"/>
        <v>46482</v>
      </c>
    </row>
    <row r="43" spans="1:88" ht="75" x14ac:dyDescent="0.25">
      <c r="A43" s="40" t="s">
        <v>640</v>
      </c>
      <c r="B43" s="41" t="s">
        <v>2621</v>
      </c>
      <c r="C43" s="42" t="s">
        <v>756</v>
      </c>
      <c r="D43" s="7"/>
      <c r="E43" s="283"/>
      <c r="F43" s="30">
        <f t="shared" si="0"/>
        <v>46217</v>
      </c>
      <c r="G43" s="6">
        <v>46129</v>
      </c>
      <c r="H43" s="6">
        <v>46129</v>
      </c>
      <c r="I43" s="34">
        <f t="shared" si="1"/>
        <v>-88</v>
      </c>
      <c r="J43" s="309">
        <v>46129</v>
      </c>
      <c r="K43" s="3"/>
      <c r="L43" s="30">
        <f t="shared" si="2"/>
        <v>46218</v>
      </c>
      <c r="M43" s="30">
        <f t="shared" si="3"/>
        <v>46225</v>
      </c>
      <c r="N43" s="37">
        <v>7</v>
      </c>
      <c r="O43" s="6">
        <f t="shared" si="37"/>
        <v>46136</v>
      </c>
      <c r="P43" s="6">
        <v>46136</v>
      </c>
      <c r="Q43" s="29">
        <f t="shared" si="4"/>
        <v>-89</v>
      </c>
      <c r="R43" s="7">
        <v>23349106</v>
      </c>
      <c r="S43" s="3"/>
      <c r="T43" s="30">
        <f t="shared" si="5"/>
        <v>46226</v>
      </c>
      <c r="U43" s="30">
        <f t="shared" si="6"/>
        <v>46256</v>
      </c>
      <c r="V43" s="37">
        <v>30</v>
      </c>
      <c r="W43" s="6">
        <f t="shared" si="67"/>
        <v>46166</v>
      </c>
      <c r="X43" s="6">
        <v>46153</v>
      </c>
      <c r="Y43" s="29">
        <f t="shared" si="7"/>
        <v>-90</v>
      </c>
      <c r="Z43" s="3"/>
      <c r="AA43" s="31"/>
      <c r="AB43" s="7"/>
      <c r="AC43" s="6"/>
      <c r="AD43" s="25"/>
      <c r="AE43" s="31">
        <f t="shared" si="8"/>
        <v>46257</v>
      </c>
      <c r="AF43" s="31">
        <f t="shared" si="9"/>
        <v>46302</v>
      </c>
      <c r="AG43" s="37">
        <v>45</v>
      </c>
      <c r="AH43" s="15">
        <f t="shared" si="68"/>
        <v>46198</v>
      </c>
      <c r="AI43" s="15"/>
      <c r="AJ43" s="34">
        <f t="shared" si="10"/>
        <v>-104</v>
      </c>
      <c r="AK43" s="481" t="s">
        <v>5323</v>
      </c>
      <c r="AL43" s="3" t="s">
        <v>5136</v>
      </c>
      <c r="AM43" s="31">
        <f t="shared" si="11"/>
        <v>46303</v>
      </c>
      <c r="AN43" s="31">
        <f t="shared" si="12"/>
        <v>46323</v>
      </c>
      <c r="AO43" s="37">
        <v>20</v>
      </c>
      <c r="AP43" s="15">
        <f t="shared" si="30"/>
        <v>46218</v>
      </c>
      <c r="AQ43" s="15"/>
      <c r="AR43" s="34">
        <f t="shared" si="13"/>
        <v>-105</v>
      </c>
      <c r="AS43" s="7"/>
      <c r="AT43" s="7"/>
      <c r="AU43" s="7"/>
      <c r="AV43" s="7"/>
      <c r="AW43" s="7"/>
      <c r="AX43" s="3"/>
      <c r="AY43" s="31">
        <f t="shared" si="14"/>
        <v>46324</v>
      </c>
      <c r="AZ43" s="31">
        <f t="shared" si="69"/>
        <v>46474</v>
      </c>
      <c r="BA43" s="124">
        <v>150</v>
      </c>
      <c r="BB43" s="15">
        <f t="shared" si="15"/>
        <v>46368</v>
      </c>
      <c r="BC43" s="15"/>
      <c r="BD43" s="7">
        <f t="shared" si="16"/>
        <v>-106</v>
      </c>
      <c r="BE43" s="3"/>
      <c r="BF43" s="31">
        <f t="shared" si="17"/>
        <v>46475</v>
      </c>
      <c r="BG43" s="31">
        <f t="shared" si="18"/>
        <v>46475</v>
      </c>
      <c r="BH43" s="32">
        <v>0</v>
      </c>
      <c r="BI43" s="15">
        <f t="shared" si="19"/>
        <v>46368</v>
      </c>
      <c r="BJ43" s="15"/>
      <c r="BK43" s="34">
        <f t="shared" si="20"/>
        <v>-107</v>
      </c>
      <c r="BL43" s="3"/>
      <c r="BM43" s="31">
        <f t="shared" si="21"/>
        <v>46475</v>
      </c>
      <c r="BN43" s="31">
        <f t="shared" si="22"/>
        <v>46475</v>
      </c>
      <c r="BO43" s="32">
        <v>0</v>
      </c>
      <c r="BP43" s="15">
        <f t="shared" si="23"/>
        <v>46368</v>
      </c>
      <c r="BQ43" s="15"/>
      <c r="BR43" s="34">
        <f t="shared" si="24"/>
        <v>-107</v>
      </c>
      <c r="BS43" s="3"/>
      <c r="BT43" s="31">
        <f t="shared" si="25"/>
        <v>46475</v>
      </c>
      <c r="BU43" s="31">
        <f t="shared" si="26"/>
        <v>46482</v>
      </c>
      <c r="BV43" s="37">
        <v>7</v>
      </c>
      <c r="BW43" s="15">
        <f t="shared" si="27"/>
        <v>46375</v>
      </c>
      <c r="BX43" s="15"/>
      <c r="BY43" s="7">
        <f t="shared" si="28"/>
        <v>-107</v>
      </c>
      <c r="BZ43" s="2" t="s">
        <v>2516</v>
      </c>
      <c r="CA43" s="315">
        <v>46482</v>
      </c>
      <c r="CB43" s="7">
        <f t="shared" si="29"/>
        <v>-107</v>
      </c>
      <c r="CC43" s="2"/>
      <c r="CD43" s="2"/>
      <c r="CF43" s="18" t="str">
        <f>+_xlfn.XLOOKUP(BZ43,'Crono LB 30.09'!B:B,'Crono LB 30.09'!F:F,"No se encuentra",0,1)</f>
        <v>25-Dec-26</v>
      </c>
      <c r="CG43" s="193" t="e">
        <f t="shared" si="31"/>
        <v>#VALUE!</v>
      </c>
      <c r="CI43" s="18">
        <f>+_xlfn.XLOOKUP(B43,'REM-Nuevo'!B:B,'REM-Nuevo'!O:O,"",0,1)</f>
        <v>46482</v>
      </c>
      <c r="CJ43" s="18">
        <f t="shared" si="32"/>
        <v>46482</v>
      </c>
    </row>
    <row r="44" spans="1:88" hidden="1" x14ac:dyDescent="0.25">
      <c r="A44" s="40" t="s">
        <v>640</v>
      </c>
      <c r="B44" s="41" t="s">
        <v>2622</v>
      </c>
      <c r="C44" s="42" t="s">
        <v>757</v>
      </c>
      <c r="D44" s="7"/>
      <c r="E44" s="283"/>
      <c r="F44" s="30">
        <f t="shared" si="0"/>
        <v>46247</v>
      </c>
      <c r="G44" s="6">
        <v>46177</v>
      </c>
      <c r="H44" s="6"/>
      <c r="I44" s="34">
        <f t="shared" si="1"/>
        <v>-70</v>
      </c>
      <c r="J44" s="309">
        <v>46163</v>
      </c>
      <c r="K44" s="3"/>
      <c r="L44" s="30">
        <f t="shared" si="2"/>
        <v>46248</v>
      </c>
      <c r="M44" s="30">
        <f t="shared" si="3"/>
        <v>46255</v>
      </c>
      <c r="N44" s="37">
        <v>7</v>
      </c>
      <c r="O44" s="6">
        <f t="shared" si="37"/>
        <v>46184</v>
      </c>
      <c r="P44" s="6"/>
      <c r="Q44" s="29">
        <f t="shared" si="4"/>
        <v>-71</v>
      </c>
      <c r="R44" s="7"/>
      <c r="S44" s="3"/>
      <c r="T44" s="30">
        <f t="shared" si="5"/>
        <v>46256</v>
      </c>
      <c r="U44" s="30">
        <f t="shared" si="6"/>
        <v>46286</v>
      </c>
      <c r="V44" s="37">
        <v>30</v>
      </c>
      <c r="W44" s="6">
        <f t="shared" si="67"/>
        <v>46214</v>
      </c>
      <c r="X44" s="6"/>
      <c r="Y44" s="29">
        <f t="shared" si="7"/>
        <v>-72</v>
      </c>
      <c r="Z44" s="3"/>
      <c r="AA44" s="31"/>
      <c r="AB44" s="7"/>
      <c r="AC44" s="6"/>
      <c r="AD44" s="25"/>
      <c r="AE44" s="31">
        <f t="shared" si="8"/>
        <v>46287</v>
      </c>
      <c r="AF44" s="31">
        <f t="shared" si="9"/>
        <v>46332</v>
      </c>
      <c r="AG44" s="37">
        <v>45</v>
      </c>
      <c r="AH44" s="15">
        <f t="shared" si="68"/>
        <v>46259</v>
      </c>
      <c r="AI44" s="15"/>
      <c r="AJ44" s="34">
        <f t="shared" si="10"/>
        <v>-73</v>
      </c>
      <c r="AK44" s="393"/>
      <c r="AL44" s="3"/>
      <c r="AM44" s="31">
        <f t="shared" si="11"/>
        <v>46333</v>
      </c>
      <c r="AN44" s="31">
        <f t="shared" si="12"/>
        <v>46353</v>
      </c>
      <c r="AO44" s="37">
        <v>20</v>
      </c>
      <c r="AP44" s="15">
        <f t="shared" si="30"/>
        <v>46279</v>
      </c>
      <c r="AQ44" s="15"/>
      <c r="AR44" s="34">
        <f t="shared" si="13"/>
        <v>-74</v>
      </c>
      <c r="AS44" s="7"/>
      <c r="AT44" s="7"/>
      <c r="AU44" s="7"/>
      <c r="AV44" s="7"/>
      <c r="AW44" s="7"/>
      <c r="AX44" s="3"/>
      <c r="AY44" s="31">
        <f t="shared" si="14"/>
        <v>46354</v>
      </c>
      <c r="AZ44" s="31">
        <f t="shared" si="69"/>
        <v>46474</v>
      </c>
      <c r="BA44" s="124">
        <v>120</v>
      </c>
      <c r="BB44" s="15">
        <f t="shared" si="15"/>
        <v>46399</v>
      </c>
      <c r="BC44" s="15"/>
      <c r="BD44" s="7">
        <f t="shared" si="16"/>
        <v>-75</v>
      </c>
      <c r="BE44" s="3"/>
      <c r="BF44" s="31">
        <f t="shared" si="17"/>
        <v>46475</v>
      </c>
      <c r="BG44" s="31">
        <f t="shared" si="18"/>
        <v>46475</v>
      </c>
      <c r="BH44" s="32">
        <v>0</v>
      </c>
      <c r="BI44" s="15">
        <f t="shared" si="19"/>
        <v>46399</v>
      </c>
      <c r="BJ44" s="15"/>
      <c r="BK44" s="34">
        <f t="shared" si="20"/>
        <v>-76</v>
      </c>
      <c r="BL44" s="3"/>
      <c r="BM44" s="31">
        <f t="shared" si="21"/>
        <v>46475</v>
      </c>
      <c r="BN44" s="31">
        <f t="shared" si="22"/>
        <v>46475</v>
      </c>
      <c r="BO44" s="32">
        <v>0</v>
      </c>
      <c r="BP44" s="15">
        <f t="shared" si="23"/>
        <v>46399</v>
      </c>
      <c r="BQ44" s="15"/>
      <c r="BR44" s="34">
        <f t="shared" si="24"/>
        <v>-76</v>
      </c>
      <c r="BS44" s="3"/>
      <c r="BT44" s="31">
        <f t="shared" si="25"/>
        <v>46475</v>
      </c>
      <c r="BU44" s="31">
        <f t="shared" si="26"/>
        <v>46482</v>
      </c>
      <c r="BV44" s="37">
        <v>7</v>
      </c>
      <c r="BW44" s="15">
        <f t="shared" si="27"/>
        <v>46406</v>
      </c>
      <c r="BX44" s="15"/>
      <c r="BY44" s="7">
        <f t="shared" si="28"/>
        <v>-76</v>
      </c>
      <c r="BZ44" s="2" t="s">
        <v>2516</v>
      </c>
      <c r="CA44" s="315">
        <v>46482</v>
      </c>
      <c r="CB44" s="7">
        <f t="shared" si="29"/>
        <v>-76</v>
      </c>
      <c r="CC44" s="2"/>
      <c r="CD44" s="2"/>
      <c r="CF44" s="18" t="str">
        <f>+_xlfn.XLOOKUP(BZ44,'Crono LB 30.09'!B:B,'Crono LB 30.09'!F:F,"No se encuentra",0,1)</f>
        <v>25-Dec-26</v>
      </c>
      <c r="CG44" s="193" t="e">
        <f t="shared" si="31"/>
        <v>#VALUE!</v>
      </c>
      <c r="CI44" s="18">
        <f>+_xlfn.XLOOKUP(B44,'REM-Nuevo'!B:B,'REM-Nuevo'!O:O,"",0,1)</f>
        <v>46482</v>
      </c>
      <c r="CJ44" s="18">
        <f t="shared" si="32"/>
        <v>46482</v>
      </c>
    </row>
    <row r="45" spans="1:88" x14ac:dyDescent="0.25">
      <c r="A45" s="40" t="s">
        <v>640</v>
      </c>
      <c r="B45" s="41" t="s">
        <v>2623</v>
      </c>
      <c r="C45" s="42" t="s">
        <v>2624</v>
      </c>
      <c r="D45" s="7"/>
      <c r="E45" s="283"/>
      <c r="F45" s="30">
        <f t="shared" si="0"/>
        <v>46187</v>
      </c>
      <c r="G45" s="6">
        <v>46163</v>
      </c>
      <c r="H45" s="6">
        <v>46163</v>
      </c>
      <c r="I45" s="34">
        <f t="shared" si="1"/>
        <v>-24</v>
      </c>
      <c r="J45" s="309">
        <v>46163</v>
      </c>
      <c r="K45" s="3"/>
      <c r="L45" s="30">
        <f t="shared" si="2"/>
        <v>46188</v>
      </c>
      <c r="M45" s="30">
        <f t="shared" si="3"/>
        <v>46195</v>
      </c>
      <c r="N45" s="37">
        <v>7</v>
      </c>
      <c r="O45" s="6">
        <v>46172</v>
      </c>
      <c r="P45" s="6"/>
      <c r="Q45" s="29">
        <f t="shared" si="4"/>
        <v>-23</v>
      </c>
      <c r="R45" s="7"/>
      <c r="S45" s="3"/>
      <c r="T45" s="30">
        <f t="shared" si="5"/>
        <v>46196</v>
      </c>
      <c r="U45" s="30">
        <f t="shared" si="6"/>
        <v>46226</v>
      </c>
      <c r="V45" s="37">
        <v>30</v>
      </c>
      <c r="W45" s="6">
        <f t="shared" si="67"/>
        <v>46202</v>
      </c>
      <c r="X45" s="6"/>
      <c r="Y45" s="29">
        <f t="shared" si="7"/>
        <v>-24</v>
      </c>
      <c r="Z45" s="3"/>
      <c r="AA45" s="31"/>
      <c r="AB45" s="7"/>
      <c r="AC45" s="6"/>
      <c r="AD45" s="25"/>
      <c r="AE45" s="31">
        <f t="shared" si="8"/>
        <v>46227</v>
      </c>
      <c r="AF45" s="31">
        <f t="shared" si="9"/>
        <v>46272</v>
      </c>
      <c r="AG45" s="37">
        <v>45</v>
      </c>
      <c r="AH45" s="15">
        <f t="shared" si="68"/>
        <v>46247</v>
      </c>
      <c r="AI45" s="15"/>
      <c r="AJ45" s="34">
        <f t="shared" si="10"/>
        <v>-25</v>
      </c>
      <c r="AK45" s="393" t="s">
        <v>5252</v>
      </c>
      <c r="AL45" s="3"/>
      <c r="AM45" s="31">
        <f t="shared" si="11"/>
        <v>46273</v>
      </c>
      <c r="AN45" s="31">
        <f t="shared" si="12"/>
        <v>46293</v>
      </c>
      <c r="AO45" s="37">
        <v>20</v>
      </c>
      <c r="AP45" s="15">
        <f t="shared" si="30"/>
        <v>46267</v>
      </c>
      <c r="AQ45" s="15"/>
      <c r="AR45" s="34">
        <f t="shared" si="13"/>
        <v>-26</v>
      </c>
      <c r="AS45" s="7"/>
      <c r="AT45" s="7"/>
      <c r="AU45" s="7"/>
      <c r="AV45" s="7"/>
      <c r="AW45" s="7"/>
      <c r="AX45" s="3"/>
      <c r="AY45" s="31">
        <f t="shared" si="14"/>
        <v>46294</v>
      </c>
      <c r="AZ45" s="31">
        <f t="shared" si="69"/>
        <v>46474</v>
      </c>
      <c r="BA45" s="124">
        <v>180</v>
      </c>
      <c r="BB45" s="15">
        <f t="shared" si="15"/>
        <v>46447</v>
      </c>
      <c r="BC45" s="15"/>
      <c r="BD45" s="7">
        <f t="shared" si="16"/>
        <v>-27</v>
      </c>
      <c r="BE45" s="3"/>
      <c r="BF45" s="31">
        <f t="shared" si="17"/>
        <v>46475</v>
      </c>
      <c r="BG45" s="31">
        <f t="shared" si="18"/>
        <v>46475</v>
      </c>
      <c r="BH45" s="32">
        <v>0</v>
      </c>
      <c r="BI45" s="15">
        <f t="shared" si="19"/>
        <v>46447</v>
      </c>
      <c r="BJ45" s="15"/>
      <c r="BK45" s="34">
        <f t="shared" si="20"/>
        <v>-28</v>
      </c>
      <c r="BL45" s="3"/>
      <c r="BM45" s="31">
        <f t="shared" si="21"/>
        <v>46475</v>
      </c>
      <c r="BN45" s="31">
        <f t="shared" si="22"/>
        <v>46475</v>
      </c>
      <c r="BO45" s="32">
        <v>0</v>
      </c>
      <c r="BP45" s="15">
        <f t="shared" si="23"/>
        <v>46447</v>
      </c>
      <c r="BQ45" s="15"/>
      <c r="BR45" s="34">
        <f t="shared" si="24"/>
        <v>-28</v>
      </c>
      <c r="BS45" s="3"/>
      <c r="BT45" s="31">
        <f t="shared" si="25"/>
        <v>46475</v>
      </c>
      <c r="BU45" s="31">
        <f t="shared" si="26"/>
        <v>46482</v>
      </c>
      <c r="BV45" s="37">
        <v>7</v>
      </c>
      <c r="BW45" s="15">
        <f t="shared" si="27"/>
        <v>46454</v>
      </c>
      <c r="BX45" s="15"/>
      <c r="BY45" s="7">
        <f t="shared" si="28"/>
        <v>-28</v>
      </c>
      <c r="BZ45" s="2" t="s">
        <v>2516</v>
      </c>
      <c r="CA45" s="315">
        <v>46482</v>
      </c>
      <c r="CB45" s="7">
        <f t="shared" si="29"/>
        <v>-28</v>
      </c>
      <c r="CC45" s="2"/>
      <c r="CD45" s="2"/>
      <c r="CF45" s="18" t="str">
        <f>+_xlfn.XLOOKUP(BZ45,'Crono LB 30.09'!B:B,'Crono LB 30.09'!F:F,"No se encuentra",0,1)</f>
        <v>25-Dec-26</v>
      </c>
      <c r="CG45" s="193" t="e">
        <f t="shared" si="31"/>
        <v>#VALUE!</v>
      </c>
      <c r="CI45" s="18">
        <f>+_xlfn.XLOOKUP(B45,'REM-Nuevo'!B:B,'REM-Nuevo'!O:O,"",0,1)</f>
        <v>46482</v>
      </c>
      <c r="CJ45" s="18">
        <f t="shared" si="32"/>
        <v>46482</v>
      </c>
    </row>
    <row r="46" spans="1:88" ht="152.25" customHeight="1" x14ac:dyDescent="0.25">
      <c r="A46" s="40" t="s">
        <v>640</v>
      </c>
      <c r="B46" s="41" t="s">
        <v>2625</v>
      </c>
      <c r="C46" s="42" t="s">
        <v>760</v>
      </c>
      <c r="D46" s="7"/>
      <c r="E46" s="283"/>
      <c r="F46" s="30">
        <f t="shared" si="0"/>
        <v>46148</v>
      </c>
      <c r="G46" s="6">
        <v>46101</v>
      </c>
      <c r="H46" s="6">
        <v>46106</v>
      </c>
      <c r="I46" s="34">
        <f t="shared" si="1"/>
        <v>-47</v>
      </c>
      <c r="J46" s="309">
        <v>46101</v>
      </c>
      <c r="K46" s="3"/>
      <c r="L46" s="30">
        <f t="shared" si="2"/>
        <v>46149</v>
      </c>
      <c r="M46" s="30">
        <f t="shared" si="3"/>
        <v>46156</v>
      </c>
      <c r="N46" s="37">
        <v>7</v>
      </c>
      <c r="O46" s="6">
        <v>46122</v>
      </c>
      <c r="P46" s="6">
        <v>46122</v>
      </c>
      <c r="Q46" s="29">
        <f t="shared" si="4"/>
        <v>-34</v>
      </c>
      <c r="R46" s="7">
        <v>23328933</v>
      </c>
      <c r="S46" s="3"/>
      <c r="T46" s="30">
        <f t="shared" si="5"/>
        <v>46157</v>
      </c>
      <c r="U46" s="30">
        <f t="shared" si="6"/>
        <v>46187</v>
      </c>
      <c r="V46" s="37">
        <v>30</v>
      </c>
      <c r="W46" s="6">
        <f t="shared" si="67"/>
        <v>46152</v>
      </c>
      <c r="X46" s="6">
        <v>46148</v>
      </c>
      <c r="Y46" s="29">
        <f t="shared" si="7"/>
        <v>-35</v>
      </c>
      <c r="Z46" s="3"/>
      <c r="AA46" s="31"/>
      <c r="AB46" s="7"/>
      <c r="AC46" s="6"/>
      <c r="AD46" s="25"/>
      <c r="AE46" s="31">
        <f t="shared" si="8"/>
        <v>46188</v>
      </c>
      <c r="AF46" s="31">
        <f t="shared" si="9"/>
        <v>46233</v>
      </c>
      <c r="AG46" s="37">
        <v>45</v>
      </c>
      <c r="AH46" s="15">
        <f t="shared" si="68"/>
        <v>46193</v>
      </c>
      <c r="AI46" s="15"/>
      <c r="AJ46" s="34">
        <f t="shared" si="10"/>
        <v>-40</v>
      </c>
      <c r="AK46" s="481" t="s">
        <v>5324</v>
      </c>
      <c r="AL46" s="3" t="s">
        <v>5136</v>
      </c>
      <c r="AM46" s="31">
        <f t="shared" si="11"/>
        <v>46234</v>
      </c>
      <c r="AN46" s="31">
        <f t="shared" si="12"/>
        <v>46254</v>
      </c>
      <c r="AO46" s="37">
        <v>20</v>
      </c>
      <c r="AP46" s="15">
        <f t="shared" si="30"/>
        <v>46213</v>
      </c>
      <c r="AQ46" s="15"/>
      <c r="AR46" s="34">
        <f t="shared" si="13"/>
        <v>-41</v>
      </c>
      <c r="AS46" s="7"/>
      <c r="AT46" s="7"/>
      <c r="AU46" s="7"/>
      <c r="AV46" s="7"/>
      <c r="AW46" s="7"/>
      <c r="AX46" s="3"/>
      <c r="AY46" s="31">
        <f t="shared" si="14"/>
        <v>46255</v>
      </c>
      <c r="AZ46" s="31">
        <f t="shared" si="69"/>
        <v>46435</v>
      </c>
      <c r="BA46" s="124">
        <v>180</v>
      </c>
      <c r="BB46" s="15">
        <f t="shared" si="15"/>
        <v>46393</v>
      </c>
      <c r="BC46" s="15"/>
      <c r="BD46" s="7">
        <f t="shared" si="16"/>
        <v>-42</v>
      </c>
      <c r="BE46" s="3"/>
      <c r="BF46" s="31">
        <f t="shared" si="17"/>
        <v>46436</v>
      </c>
      <c r="BG46" s="31">
        <f t="shared" si="18"/>
        <v>46436</v>
      </c>
      <c r="BH46" s="32">
        <v>0</v>
      </c>
      <c r="BI46" s="15">
        <f t="shared" si="19"/>
        <v>46393</v>
      </c>
      <c r="BJ46" s="15"/>
      <c r="BK46" s="34">
        <f t="shared" si="20"/>
        <v>-43</v>
      </c>
      <c r="BL46" s="3"/>
      <c r="BM46" s="31">
        <f t="shared" si="21"/>
        <v>46436</v>
      </c>
      <c r="BN46" s="31">
        <f t="shared" si="22"/>
        <v>46436</v>
      </c>
      <c r="BO46" s="32">
        <v>0</v>
      </c>
      <c r="BP46" s="15">
        <f t="shared" si="23"/>
        <v>46393</v>
      </c>
      <c r="BQ46" s="15"/>
      <c r="BR46" s="34">
        <f t="shared" si="24"/>
        <v>-43</v>
      </c>
      <c r="BS46" s="3"/>
      <c r="BT46" s="31">
        <f t="shared" si="25"/>
        <v>46436</v>
      </c>
      <c r="BU46" s="31">
        <f t="shared" si="26"/>
        <v>46443</v>
      </c>
      <c r="BV46" s="37">
        <v>7</v>
      </c>
      <c r="BW46" s="15">
        <f t="shared" si="27"/>
        <v>46400</v>
      </c>
      <c r="BX46" s="15"/>
      <c r="BY46" s="7">
        <f t="shared" si="28"/>
        <v>-43</v>
      </c>
      <c r="BZ46" s="2" t="s">
        <v>2515</v>
      </c>
      <c r="CA46" s="315">
        <v>46443</v>
      </c>
      <c r="CB46" s="7">
        <f t="shared" si="29"/>
        <v>-43</v>
      </c>
      <c r="CC46" s="2"/>
      <c r="CD46" s="2"/>
      <c r="CF46" s="18" t="str">
        <f>+_xlfn.XLOOKUP(BZ46,'Crono LB 30.09'!B:B,'Crono LB 30.09'!F:F,"No se encuentra",0,1)</f>
        <v>25-Jan-27</v>
      </c>
      <c r="CG46" s="193" t="e">
        <f t="shared" si="31"/>
        <v>#VALUE!</v>
      </c>
      <c r="CI46" s="18">
        <f>+_xlfn.XLOOKUP(B46,'REM-Nuevo'!B:B,'REM-Nuevo'!O:O,"",0,1)</f>
        <v>46443</v>
      </c>
      <c r="CJ46" s="18">
        <f t="shared" si="32"/>
        <v>46443</v>
      </c>
    </row>
    <row r="47" spans="1:88" ht="67.5" customHeight="1" x14ac:dyDescent="0.25">
      <c r="A47" s="40" t="s">
        <v>640</v>
      </c>
      <c r="B47" s="41" t="s">
        <v>2626</v>
      </c>
      <c r="C47" s="42" t="s">
        <v>5216</v>
      </c>
      <c r="D47" s="7"/>
      <c r="E47" s="283"/>
      <c r="F47" s="30">
        <f t="shared" si="0"/>
        <v>46217</v>
      </c>
      <c r="G47" s="6">
        <v>46136</v>
      </c>
      <c r="H47" s="6">
        <v>46136</v>
      </c>
      <c r="I47" s="34">
        <f t="shared" si="1"/>
        <v>-81</v>
      </c>
      <c r="J47" s="309">
        <v>46132</v>
      </c>
      <c r="K47" s="3"/>
      <c r="L47" s="30">
        <f t="shared" si="2"/>
        <v>46218</v>
      </c>
      <c r="M47" s="30">
        <f t="shared" si="3"/>
        <v>46225</v>
      </c>
      <c r="N47" s="37">
        <v>7</v>
      </c>
      <c r="O47" s="6">
        <f t="shared" si="37"/>
        <v>46143</v>
      </c>
      <c r="P47" s="6">
        <v>46142</v>
      </c>
      <c r="Q47" s="29">
        <f t="shared" si="4"/>
        <v>-82</v>
      </c>
      <c r="R47" s="7">
        <v>23362507</v>
      </c>
      <c r="S47" s="3"/>
      <c r="T47" s="30">
        <f t="shared" si="5"/>
        <v>46226</v>
      </c>
      <c r="U47" s="30">
        <f t="shared" si="6"/>
        <v>46256</v>
      </c>
      <c r="V47" s="37">
        <v>30</v>
      </c>
      <c r="W47" s="6">
        <f t="shared" si="67"/>
        <v>46173</v>
      </c>
      <c r="X47" s="6">
        <v>46164</v>
      </c>
      <c r="Y47" s="29">
        <f t="shared" si="7"/>
        <v>-83</v>
      </c>
      <c r="Z47" s="3"/>
      <c r="AA47" s="31"/>
      <c r="AB47" s="7"/>
      <c r="AC47" s="6"/>
      <c r="AD47" s="25"/>
      <c r="AE47" s="31">
        <f t="shared" si="8"/>
        <v>46257</v>
      </c>
      <c r="AF47" s="31">
        <f t="shared" si="9"/>
        <v>46302</v>
      </c>
      <c r="AG47" s="37">
        <v>45</v>
      </c>
      <c r="AH47" s="15">
        <f t="shared" si="68"/>
        <v>46209</v>
      </c>
      <c r="AI47" s="15"/>
      <c r="AJ47" s="34">
        <f t="shared" si="10"/>
        <v>-93</v>
      </c>
      <c r="AK47" s="481" t="s">
        <v>5325</v>
      </c>
      <c r="AL47" s="3" t="s">
        <v>5125</v>
      </c>
      <c r="AM47" s="31">
        <f t="shared" si="11"/>
        <v>46303</v>
      </c>
      <c r="AN47" s="31">
        <f t="shared" si="12"/>
        <v>46323</v>
      </c>
      <c r="AO47" s="37">
        <v>20</v>
      </c>
      <c r="AP47" s="15">
        <f t="shared" si="30"/>
        <v>46229</v>
      </c>
      <c r="AQ47" s="15"/>
      <c r="AR47" s="34">
        <f t="shared" si="13"/>
        <v>-94</v>
      </c>
      <c r="AS47" s="7"/>
      <c r="AT47" s="7"/>
      <c r="AU47" s="7"/>
      <c r="AV47" s="7"/>
      <c r="AW47" s="7"/>
      <c r="AX47" s="3"/>
      <c r="AY47" s="31">
        <f t="shared" si="14"/>
        <v>46324</v>
      </c>
      <c r="AZ47" s="31">
        <f t="shared" si="69"/>
        <v>46474</v>
      </c>
      <c r="BA47" s="124">
        <v>150</v>
      </c>
      <c r="BB47" s="15">
        <f t="shared" si="15"/>
        <v>46379</v>
      </c>
      <c r="BC47" s="15"/>
      <c r="BD47" s="7">
        <f t="shared" si="16"/>
        <v>-95</v>
      </c>
      <c r="BE47" s="3"/>
      <c r="BF47" s="31">
        <f t="shared" si="17"/>
        <v>46475</v>
      </c>
      <c r="BG47" s="31">
        <f t="shared" si="18"/>
        <v>46475</v>
      </c>
      <c r="BH47" s="32">
        <v>0</v>
      </c>
      <c r="BI47" s="15">
        <f t="shared" si="19"/>
        <v>46379</v>
      </c>
      <c r="BJ47" s="15"/>
      <c r="BK47" s="34">
        <f t="shared" si="20"/>
        <v>-96</v>
      </c>
      <c r="BL47" s="3"/>
      <c r="BM47" s="31">
        <f t="shared" si="21"/>
        <v>46475</v>
      </c>
      <c r="BN47" s="31">
        <f t="shared" si="22"/>
        <v>46475</v>
      </c>
      <c r="BO47" s="32">
        <v>0</v>
      </c>
      <c r="BP47" s="15">
        <f t="shared" si="23"/>
        <v>46379</v>
      </c>
      <c r="BQ47" s="15"/>
      <c r="BR47" s="34">
        <f t="shared" si="24"/>
        <v>-96</v>
      </c>
      <c r="BS47" s="3"/>
      <c r="BT47" s="31">
        <f t="shared" si="25"/>
        <v>46475</v>
      </c>
      <c r="BU47" s="31">
        <f t="shared" si="26"/>
        <v>46482</v>
      </c>
      <c r="BV47" s="37">
        <v>7</v>
      </c>
      <c r="BW47" s="15">
        <f t="shared" si="27"/>
        <v>46386</v>
      </c>
      <c r="BX47" s="15"/>
      <c r="BY47" s="7">
        <f t="shared" si="28"/>
        <v>-96</v>
      </c>
      <c r="BZ47" s="2" t="s">
        <v>2516</v>
      </c>
      <c r="CA47" s="315">
        <v>46482</v>
      </c>
      <c r="CB47" s="7">
        <f t="shared" si="29"/>
        <v>-96</v>
      </c>
      <c r="CC47" s="2"/>
      <c r="CD47" s="2"/>
      <c r="CF47" s="18" t="str">
        <f>+_xlfn.XLOOKUP(BZ47,'Crono LB 30.09'!B:B,'Crono LB 30.09'!F:F,"No se encuentra",0,1)</f>
        <v>25-Dec-26</v>
      </c>
      <c r="CG47" s="193" t="e">
        <f t="shared" si="31"/>
        <v>#VALUE!</v>
      </c>
      <c r="CI47" s="18">
        <f>+_xlfn.XLOOKUP(B47,'REM-Nuevo'!B:B,'REM-Nuevo'!O:O,"",0,1)</f>
        <v>46482</v>
      </c>
      <c r="CJ47" s="18">
        <f t="shared" si="32"/>
        <v>46482</v>
      </c>
    </row>
    <row r="48" spans="1:88" ht="93.75" customHeight="1" x14ac:dyDescent="0.25">
      <c r="A48" s="40" t="s">
        <v>640</v>
      </c>
      <c r="B48" s="41" t="s">
        <v>2627</v>
      </c>
      <c r="C48" s="42" t="s">
        <v>762</v>
      </c>
      <c r="D48" s="7"/>
      <c r="E48" s="497"/>
      <c r="F48" s="6">
        <f t="shared" si="0"/>
        <v>46192</v>
      </c>
      <c r="G48" s="6">
        <v>46136</v>
      </c>
      <c r="H48" s="6">
        <v>46111</v>
      </c>
      <c r="I48" s="34">
        <f t="shared" si="1"/>
        <v>-56</v>
      </c>
      <c r="J48" s="309">
        <v>46136</v>
      </c>
      <c r="K48" s="2"/>
      <c r="L48" s="6">
        <f t="shared" si="2"/>
        <v>46193</v>
      </c>
      <c r="M48" s="6">
        <f t="shared" si="3"/>
        <v>46200</v>
      </c>
      <c r="N48" s="29">
        <v>7</v>
      </c>
      <c r="O48" s="6">
        <f t="shared" si="37"/>
        <v>46118</v>
      </c>
      <c r="P48" s="6">
        <v>46119</v>
      </c>
      <c r="Q48" s="29">
        <f t="shared" si="4"/>
        <v>-82</v>
      </c>
      <c r="R48" s="7">
        <v>23328936</v>
      </c>
      <c r="S48" s="2"/>
      <c r="T48" s="6">
        <f t="shared" si="5"/>
        <v>46201</v>
      </c>
      <c r="U48" s="6">
        <f t="shared" si="6"/>
        <v>46231</v>
      </c>
      <c r="V48" s="29">
        <v>30</v>
      </c>
      <c r="W48" s="6">
        <v>46161</v>
      </c>
      <c r="X48" s="6">
        <v>46164</v>
      </c>
      <c r="Y48" s="29">
        <f t="shared" si="7"/>
        <v>-70</v>
      </c>
      <c r="Z48" s="2"/>
      <c r="AA48" s="15"/>
      <c r="AB48" s="7"/>
      <c r="AC48" s="6"/>
      <c r="AD48" s="309"/>
      <c r="AE48" s="15">
        <f t="shared" si="8"/>
        <v>46232</v>
      </c>
      <c r="AF48" s="15">
        <f t="shared" si="9"/>
        <v>46277</v>
      </c>
      <c r="AG48" s="29">
        <v>45</v>
      </c>
      <c r="AH48" s="15">
        <f t="shared" si="68"/>
        <v>46209</v>
      </c>
      <c r="AI48" s="15"/>
      <c r="AJ48" s="34">
        <f t="shared" si="10"/>
        <v>-68</v>
      </c>
      <c r="AK48" s="481" t="s">
        <v>5326</v>
      </c>
      <c r="AL48" s="2" t="s">
        <v>5136</v>
      </c>
      <c r="AM48" s="15">
        <f t="shared" si="11"/>
        <v>46278</v>
      </c>
      <c r="AN48" s="15">
        <f t="shared" si="12"/>
        <v>46298</v>
      </c>
      <c r="AO48" s="29">
        <v>20</v>
      </c>
      <c r="AP48" s="15">
        <f t="shared" si="30"/>
        <v>46229</v>
      </c>
      <c r="AQ48" s="15"/>
      <c r="AR48" s="34">
        <f t="shared" si="13"/>
        <v>-69</v>
      </c>
      <c r="AS48" s="7"/>
      <c r="AT48" s="7"/>
      <c r="AU48" s="7"/>
      <c r="AV48" s="7"/>
      <c r="AW48" s="7"/>
      <c r="AX48" s="2"/>
      <c r="AY48" s="15">
        <f t="shared" si="14"/>
        <v>46299</v>
      </c>
      <c r="AZ48" s="15">
        <f t="shared" si="69"/>
        <v>46419</v>
      </c>
      <c r="BA48" s="7">
        <v>120</v>
      </c>
      <c r="BB48" s="15">
        <f t="shared" si="15"/>
        <v>46349</v>
      </c>
      <c r="BC48" s="15"/>
      <c r="BD48" s="7">
        <f t="shared" si="16"/>
        <v>-70</v>
      </c>
      <c r="BE48" s="2"/>
      <c r="BF48" s="15">
        <f t="shared" si="17"/>
        <v>46420</v>
      </c>
      <c r="BG48" s="15">
        <f t="shared" si="18"/>
        <v>46420</v>
      </c>
      <c r="BH48" s="29">
        <v>0</v>
      </c>
      <c r="BI48" s="15">
        <f t="shared" si="19"/>
        <v>46349</v>
      </c>
      <c r="BJ48" s="15"/>
      <c r="BK48" s="34">
        <f t="shared" si="20"/>
        <v>-71</v>
      </c>
      <c r="BL48" s="2"/>
      <c r="BM48" s="15">
        <f t="shared" si="21"/>
        <v>46420</v>
      </c>
      <c r="BN48" s="15">
        <f t="shared" si="22"/>
        <v>46420</v>
      </c>
      <c r="BO48" s="29">
        <v>0</v>
      </c>
      <c r="BP48" s="15">
        <f t="shared" si="23"/>
        <v>46349</v>
      </c>
      <c r="BQ48" s="15"/>
      <c r="BR48" s="34">
        <f t="shared" si="24"/>
        <v>-71</v>
      </c>
      <c r="BS48" s="2"/>
      <c r="BT48" s="15">
        <f t="shared" si="25"/>
        <v>46420</v>
      </c>
      <c r="BU48" s="15">
        <f t="shared" si="26"/>
        <v>46427</v>
      </c>
      <c r="BV48" s="29">
        <v>7</v>
      </c>
      <c r="BW48" s="15">
        <f t="shared" si="27"/>
        <v>46356</v>
      </c>
      <c r="BX48" s="15"/>
      <c r="BY48" s="7">
        <f t="shared" si="28"/>
        <v>-71</v>
      </c>
      <c r="BZ48" s="2" t="s">
        <v>2516</v>
      </c>
      <c r="CA48" s="15">
        <v>46427</v>
      </c>
      <c r="CB48" s="7">
        <f t="shared" si="29"/>
        <v>-71</v>
      </c>
      <c r="CC48" s="2"/>
      <c r="CD48" s="2"/>
      <c r="CF48" s="18" t="str">
        <f>+_xlfn.XLOOKUP(BZ48,'Crono LB 30.09'!B:B,'Crono LB 30.09'!F:F,"No se encuentra",0,1)</f>
        <v>25-Dec-26</v>
      </c>
      <c r="CG48" s="193" t="e">
        <f t="shared" si="31"/>
        <v>#VALUE!</v>
      </c>
      <c r="CI48" s="18">
        <f>+_xlfn.XLOOKUP(B48,'REM-Nuevo'!B:B,'REM-Nuevo'!O:O,"",0,1)</f>
        <v>46427</v>
      </c>
      <c r="CJ48" s="18">
        <f t="shared" si="32"/>
        <v>46427</v>
      </c>
    </row>
    <row r="49" spans="1:88" ht="197.25" customHeight="1" x14ac:dyDescent="0.25">
      <c r="A49" s="40" t="s">
        <v>640</v>
      </c>
      <c r="B49" s="41" t="s">
        <v>2628</v>
      </c>
      <c r="C49" s="42" t="s">
        <v>763</v>
      </c>
      <c r="D49" s="7"/>
      <c r="E49" s="283"/>
      <c r="F49" s="30">
        <f t="shared" si="0"/>
        <v>46132</v>
      </c>
      <c r="G49" s="6">
        <v>46090</v>
      </c>
      <c r="H49" s="6">
        <v>46091</v>
      </c>
      <c r="I49" s="34">
        <f t="shared" si="1"/>
        <v>-42</v>
      </c>
      <c r="J49" s="309">
        <v>46090</v>
      </c>
      <c r="K49" s="3"/>
      <c r="L49" s="30">
        <f t="shared" si="2"/>
        <v>46133</v>
      </c>
      <c r="M49" s="30">
        <f t="shared" si="3"/>
        <v>46140</v>
      </c>
      <c r="N49" s="37">
        <v>7</v>
      </c>
      <c r="O49" s="6">
        <f t="shared" si="37"/>
        <v>46098</v>
      </c>
      <c r="P49" s="6">
        <v>46104</v>
      </c>
      <c r="Q49" s="29">
        <f t="shared" si="4"/>
        <v>-42</v>
      </c>
      <c r="R49" s="7"/>
      <c r="S49" s="3"/>
      <c r="T49" s="30">
        <f t="shared" si="5"/>
        <v>46141</v>
      </c>
      <c r="U49" s="30">
        <f t="shared" si="6"/>
        <v>46171</v>
      </c>
      <c r="V49" s="37">
        <v>30</v>
      </c>
      <c r="W49" s="6">
        <v>46129</v>
      </c>
      <c r="X49" s="6">
        <v>46129</v>
      </c>
      <c r="Y49" s="29">
        <f t="shared" si="7"/>
        <v>-42</v>
      </c>
      <c r="Z49" s="3"/>
      <c r="AA49" s="31"/>
      <c r="AB49" s="7"/>
      <c r="AC49" s="6"/>
      <c r="AD49" s="25"/>
      <c r="AE49" s="31">
        <f t="shared" si="8"/>
        <v>46172</v>
      </c>
      <c r="AF49" s="31">
        <f t="shared" si="9"/>
        <v>46217</v>
      </c>
      <c r="AG49" s="37">
        <v>45</v>
      </c>
      <c r="AH49" s="15">
        <f t="shared" si="68"/>
        <v>46174</v>
      </c>
      <c r="AI49" s="15"/>
      <c r="AJ49" s="34">
        <f t="shared" si="10"/>
        <v>-43</v>
      </c>
      <c r="AK49" s="422" t="s">
        <v>5327</v>
      </c>
      <c r="AL49" s="3" t="s">
        <v>5185</v>
      </c>
      <c r="AM49" s="31">
        <f t="shared" si="11"/>
        <v>46218</v>
      </c>
      <c r="AN49" s="31">
        <f t="shared" si="12"/>
        <v>46238</v>
      </c>
      <c r="AO49" s="37">
        <v>20</v>
      </c>
      <c r="AP49" s="15">
        <f t="shared" si="30"/>
        <v>46194</v>
      </c>
      <c r="AQ49" s="15"/>
      <c r="AR49" s="34">
        <f t="shared" si="13"/>
        <v>-44</v>
      </c>
      <c r="AS49" s="7"/>
      <c r="AT49" s="7"/>
      <c r="AU49" s="7"/>
      <c r="AV49" s="7"/>
      <c r="AW49" s="7"/>
      <c r="AX49" s="3"/>
      <c r="AY49" s="31">
        <f t="shared" si="14"/>
        <v>46239</v>
      </c>
      <c r="AZ49" s="31">
        <f t="shared" si="69"/>
        <v>46419</v>
      </c>
      <c r="BA49" s="124">
        <v>180</v>
      </c>
      <c r="BB49" s="15">
        <f t="shared" si="15"/>
        <v>46374</v>
      </c>
      <c r="BC49" s="15"/>
      <c r="BD49" s="7">
        <f t="shared" si="16"/>
        <v>-45</v>
      </c>
      <c r="BE49" s="3"/>
      <c r="BF49" s="31">
        <f t="shared" si="17"/>
        <v>46420</v>
      </c>
      <c r="BG49" s="31">
        <f t="shared" si="18"/>
        <v>46420</v>
      </c>
      <c r="BH49" s="32">
        <v>0</v>
      </c>
      <c r="BI49" s="15">
        <f t="shared" si="19"/>
        <v>46374</v>
      </c>
      <c r="BJ49" s="15"/>
      <c r="BK49" s="34">
        <f t="shared" si="20"/>
        <v>-46</v>
      </c>
      <c r="BL49" s="3"/>
      <c r="BM49" s="31">
        <f t="shared" si="21"/>
        <v>46420</v>
      </c>
      <c r="BN49" s="31">
        <f t="shared" si="22"/>
        <v>46420</v>
      </c>
      <c r="BO49" s="32">
        <v>0</v>
      </c>
      <c r="BP49" s="15">
        <f t="shared" si="23"/>
        <v>46374</v>
      </c>
      <c r="BQ49" s="15"/>
      <c r="BR49" s="34">
        <f t="shared" si="24"/>
        <v>-46</v>
      </c>
      <c r="BS49" s="3"/>
      <c r="BT49" s="31">
        <f t="shared" si="25"/>
        <v>46420</v>
      </c>
      <c r="BU49" s="31">
        <f t="shared" si="26"/>
        <v>46427</v>
      </c>
      <c r="BV49" s="37">
        <v>7</v>
      </c>
      <c r="BW49" s="15">
        <f t="shared" si="27"/>
        <v>46381</v>
      </c>
      <c r="BX49" s="15"/>
      <c r="BY49" s="7">
        <f t="shared" si="28"/>
        <v>-46</v>
      </c>
      <c r="BZ49" s="2" t="s">
        <v>2516</v>
      </c>
      <c r="CA49" s="315">
        <v>46427</v>
      </c>
      <c r="CB49" s="7">
        <f t="shared" si="29"/>
        <v>-46</v>
      </c>
      <c r="CC49" s="2"/>
      <c r="CD49" s="2"/>
      <c r="CF49" s="18" t="str">
        <f>+_xlfn.XLOOKUP(BZ49,'Crono LB 30.09'!B:B,'Crono LB 30.09'!F:F,"No se encuentra",0,1)</f>
        <v>25-Dec-26</v>
      </c>
      <c r="CG49" s="193" t="e">
        <f t="shared" si="31"/>
        <v>#VALUE!</v>
      </c>
      <c r="CI49" s="18">
        <f>+_xlfn.XLOOKUP(B49,'REM-Nuevo'!B:B,'REM-Nuevo'!O:O,"",0,1)</f>
        <v>46427</v>
      </c>
      <c r="CJ49" s="18">
        <f t="shared" si="32"/>
        <v>46427</v>
      </c>
    </row>
    <row r="50" spans="1:88" ht="26.25" customHeight="1" x14ac:dyDescent="0.25">
      <c r="A50" s="40" t="s">
        <v>640</v>
      </c>
      <c r="B50" s="41" t="s">
        <v>2629</v>
      </c>
      <c r="C50" s="42" t="s">
        <v>764</v>
      </c>
      <c r="D50" s="7"/>
      <c r="E50" s="283"/>
      <c r="F50" s="30">
        <f t="shared" si="0"/>
        <v>46217</v>
      </c>
      <c r="G50" s="6">
        <v>46148</v>
      </c>
      <c r="H50" s="6">
        <v>46156</v>
      </c>
      <c r="I50" s="34">
        <f t="shared" si="1"/>
        <v>-69</v>
      </c>
      <c r="J50" s="309">
        <v>46148</v>
      </c>
      <c r="K50" s="3"/>
      <c r="L50" s="30">
        <f t="shared" si="2"/>
        <v>46218</v>
      </c>
      <c r="M50" s="30">
        <f t="shared" si="3"/>
        <v>46225</v>
      </c>
      <c r="N50" s="37">
        <v>7</v>
      </c>
      <c r="O50" s="6">
        <f t="shared" si="37"/>
        <v>46163</v>
      </c>
      <c r="P50" s="6">
        <v>46168</v>
      </c>
      <c r="Q50" s="29">
        <f t="shared" si="4"/>
        <v>-62</v>
      </c>
      <c r="R50" s="7" t="s">
        <v>5248</v>
      </c>
      <c r="S50" s="3"/>
      <c r="T50" s="30">
        <f t="shared" si="5"/>
        <v>46226</v>
      </c>
      <c r="U50" s="30">
        <f t="shared" si="6"/>
        <v>46256</v>
      </c>
      <c r="V50" s="37">
        <v>30</v>
      </c>
      <c r="W50" s="6">
        <f t="shared" si="67"/>
        <v>46193</v>
      </c>
      <c r="X50" s="6"/>
      <c r="Y50" s="29">
        <f t="shared" si="7"/>
        <v>-63</v>
      </c>
      <c r="Z50" s="3"/>
      <c r="AA50" s="31"/>
      <c r="AB50" s="7"/>
      <c r="AC50" s="6"/>
      <c r="AD50" s="25"/>
      <c r="AE50" s="31">
        <f t="shared" si="8"/>
        <v>46257</v>
      </c>
      <c r="AF50" s="31">
        <f t="shared" si="9"/>
        <v>46302</v>
      </c>
      <c r="AG50" s="37">
        <v>45</v>
      </c>
      <c r="AH50" s="15">
        <f t="shared" si="68"/>
        <v>46238</v>
      </c>
      <c r="AI50" s="15"/>
      <c r="AJ50" s="34">
        <f t="shared" si="10"/>
        <v>-64</v>
      </c>
      <c r="AK50" s="481" t="s">
        <v>5328</v>
      </c>
      <c r="AL50" s="3" t="s">
        <v>5195</v>
      </c>
      <c r="AM50" s="31">
        <f t="shared" si="11"/>
        <v>46303</v>
      </c>
      <c r="AN50" s="31">
        <f t="shared" si="12"/>
        <v>46323</v>
      </c>
      <c r="AO50" s="37">
        <v>20</v>
      </c>
      <c r="AP50" s="15">
        <f t="shared" si="30"/>
        <v>46258</v>
      </c>
      <c r="AQ50" s="15"/>
      <c r="AR50" s="34">
        <f t="shared" si="13"/>
        <v>-65</v>
      </c>
      <c r="AS50" s="7"/>
      <c r="AT50" s="7"/>
      <c r="AU50" s="7"/>
      <c r="AV50" s="7"/>
      <c r="AW50" s="7"/>
      <c r="AX50" s="3"/>
      <c r="AY50" s="31">
        <f t="shared" si="14"/>
        <v>46324</v>
      </c>
      <c r="AZ50" s="31">
        <f t="shared" si="69"/>
        <v>46474</v>
      </c>
      <c r="BA50" s="124">
        <v>150</v>
      </c>
      <c r="BB50" s="15">
        <f t="shared" si="15"/>
        <v>46408</v>
      </c>
      <c r="BC50" s="15"/>
      <c r="BD50" s="7">
        <f t="shared" si="16"/>
        <v>-66</v>
      </c>
      <c r="BE50" s="3"/>
      <c r="BF50" s="31">
        <f t="shared" si="17"/>
        <v>46475</v>
      </c>
      <c r="BG50" s="31">
        <f t="shared" si="18"/>
        <v>46475</v>
      </c>
      <c r="BH50" s="32">
        <v>0</v>
      </c>
      <c r="BI50" s="15">
        <f t="shared" si="19"/>
        <v>46408</v>
      </c>
      <c r="BJ50" s="15"/>
      <c r="BK50" s="34">
        <f t="shared" si="20"/>
        <v>-67</v>
      </c>
      <c r="BL50" s="3"/>
      <c r="BM50" s="31">
        <f t="shared" si="21"/>
        <v>46475</v>
      </c>
      <c r="BN50" s="31">
        <f t="shared" si="22"/>
        <v>46475</v>
      </c>
      <c r="BO50" s="32">
        <v>0</v>
      </c>
      <c r="BP50" s="15">
        <f t="shared" si="23"/>
        <v>46408</v>
      </c>
      <c r="BQ50" s="15"/>
      <c r="BR50" s="34">
        <f t="shared" si="24"/>
        <v>-67</v>
      </c>
      <c r="BS50" s="3"/>
      <c r="BT50" s="31">
        <f t="shared" si="25"/>
        <v>46475</v>
      </c>
      <c r="BU50" s="31">
        <f t="shared" si="26"/>
        <v>46482</v>
      </c>
      <c r="BV50" s="37">
        <v>7</v>
      </c>
      <c r="BW50" s="15">
        <f t="shared" si="27"/>
        <v>46415</v>
      </c>
      <c r="BX50" s="15"/>
      <c r="BY50" s="7">
        <f t="shared" si="28"/>
        <v>-67</v>
      </c>
      <c r="BZ50" s="2" t="s">
        <v>2516</v>
      </c>
      <c r="CA50" s="315">
        <v>46482</v>
      </c>
      <c r="CB50" s="7">
        <f t="shared" si="29"/>
        <v>-67</v>
      </c>
      <c r="CC50" s="2"/>
      <c r="CD50" s="2"/>
      <c r="CF50" s="18" t="str">
        <f>+_xlfn.XLOOKUP(BZ50,'Crono LB 30.09'!B:B,'Crono LB 30.09'!F:F,"No se encuentra",0,1)</f>
        <v>25-Dec-26</v>
      </c>
      <c r="CG50" s="193" t="e">
        <f t="shared" si="31"/>
        <v>#VALUE!</v>
      </c>
      <c r="CI50" s="18">
        <f>+_xlfn.XLOOKUP(B50,'REM-Nuevo'!B:B,'REM-Nuevo'!O:O,"",0,1)</f>
        <v>46482</v>
      </c>
      <c r="CJ50" s="18">
        <f t="shared" si="32"/>
        <v>46482</v>
      </c>
    </row>
    <row r="51" spans="1:88" ht="135" hidden="1" x14ac:dyDescent="0.25">
      <c r="A51" s="40" t="s">
        <v>640</v>
      </c>
      <c r="B51" s="41" t="s">
        <v>2630</v>
      </c>
      <c r="C51" s="42" t="s">
        <v>765</v>
      </c>
      <c r="D51" s="7"/>
      <c r="E51" s="283"/>
      <c r="F51" s="30">
        <f t="shared" si="0"/>
        <v>46178</v>
      </c>
      <c r="G51" s="6">
        <v>46091</v>
      </c>
      <c r="H51" s="6">
        <v>46091</v>
      </c>
      <c r="I51" s="34">
        <f t="shared" si="1"/>
        <v>-87</v>
      </c>
      <c r="J51" s="309">
        <v>46091</v>
      </c>
      <c r="K51" s="3"/>
      <c r="L51" s="30">
        <f t="shared" si="2"/>
        <v>46179</v>
      </c>
      <c r="M51" s="30">
        <f t="shared" si="3"/>
        <v>46186</v>
      </c>
      <c r="N51" s="37">
        <v>7</v>
      </c>
      <c r="O51" s="6">
        <v>46118</v>
      </c>
      <c r="P51" s="6">
        <v>46118</v>
      </c>
      <c r="Q51" s="29">
        <f t="shared" si="4"/>
        <v>-68</v>
      </c>
      <c r="R51" s="7"/>
      <c r="S51" s="3"/>
      <c r="T51" s="30">
        <f t="shared" si="5"/>
        <v>46187</v>
      </c>
      <c r="U51" s="30">
        <f t="shared" si="6"/>
        <v>46217</v>
      </c>
      <c r="V51" s="37">
        <v>30</v>
      </c>
      <c r="W51" s="6">
        <f t="shared" si="67"/>
        <v>46148</v>
      </c>
      <c r="X51" s="6">
        <v>46129</v>
      </c>
      <c r="Y51" s="29">
        <f t="shared" si="7"/>
        <v>-69</v>
      </c>
      <c r="Z51" s="3"/>
      <c r="AA51" s="31"/>
      <c r="AB51" s="7"/>
      <c r="AC51" s="6"/>
      <c r="AD51" s="25"/>
      <c r="AE51" s="31">
        <f t="shared" si="8"/>
        <v>46218</v>
      </c>
      <c r="AF51" s="31">
        <f t="shared" si="9"/>
        <v>46263</v>
      </c>
      <c r="AG51" s="37">
        <v>45</v>
      </c>
      <c r="AH51" s="15">
        <f t="shared" si="68"/>
        <v>46174</v>
      </c>
      <c r="AI51" s="15"/>
      <c r="AJ51" s="34">
        <f t="shared" si="10"/>
        <v>-89</v>
      </c>
      <c r="AK51" s="422" t="s">
        <v>5234</v>
      </c>
      <c r="AL51" s="3" t="s">
        <v>5185</v>
      </c>
      <c r="AM51" s="31">
        <f t="shared" si="11"/>
        <v>46264</v>
      </c>
      <c r="AN51" s="31">
        <f t="shared" si="12"/>
        <v>46284</v>
      </c>
      <c r="AO51" s="37">
        <v>20</v>
      </c>
      <c r="AP51" s="15">
        <f t="shared" si="30"/>
        <v>46194</v>
      </c>
      <c r="AQ51" s="15">
        <v>46157</v>
      </c>
      <c r="AR51" s="34">
        <f t="shared" si="13"/>
        <v>-90</v>
      </c>
      <c r="AS51" s="7"/>
      <c r="AT51" s="7"/>
      <c r="AU51" s="7"/>
      <c r="AV51" s="7"/>
      <c r="AW51" s="7"/>
      <c r="AX51" s="3"/>
      <c r="AY51" s="31">
        <f t="shared" si="14"/>
        <v>46285</v>
      </c>
      <c r="AZ51" s="31">
        <f t="shared" si="69"/>
        <v>46435</v>
      </c>
      <c r="BA51" s="124">
        <v>150</v>
      </c>
      <c r="BB51" s="15">
        <f t="shared" si="15"/>
        <v>46307</v>
      </c>
      <c r="BC51" s="15"/>
      <c r="BD51" s="7">
        <f t="shared" si="16"/>
        <v>-128</v>
      </c>
      <c r="BE51" s="3"/>
      <c r="BF51" s="31">
        <f t="shared" si="17"/>
        <v>46436</v>
      </c>
      <c r="BG51" s="31">
        <f t="shared" si="18"/>
        <v>46436</v>
      </c>
      <c r="BH51" s="32">
        <v>0</v>
      </c>
      <c r="BI51" s="15">
        <f t="shared" si="19"/>
        <v>46307</v>
      </c>
      <c r="BJ51" s="15"/>
      <c r="BK51" s="34">
        <f t="shared" si="20"/>
        <v>-129</v>
      </c>
      <c r="BL51" s="3"/>
      <c r="BM51" s="31">
        <f t="shared" si="21"/>
        <v>46436</v>
      </c>
      <c r="BN51" s="31">
        <f t="shared" si="22"/>
        <v>46436</v>
      </c>
      <c r="BO51" s="32">
        <v>0</v>
      </c>
      <c r="BP51" s="15">
        <f t="shared" si="23"/>
        <v>46307</v>
      </c>
      <c r="BQ51" s="15"/>
      <c r="BR51" s="34">
        <f t="shared" si="24"/>
        <v>-129</v>
      </c>
      <c r="BS51" s="3"/>
      <c r="BT51" s="31">
        <f t="shared" si="25"/>
        <v>46436</v>
      </c>
      <c r="BU51" s="31">
        <f t="shared" si="26"/>
        <v>46443</v>
      </c>
      <c r="BV51" s="37">
        <v>7</v>
      </c>
      <c r="BW51" s="15">
        <f t="shared" si="27"/>
        <v>46314</v>
      </c>
      <c r="BX51" s="15"/>
      <c r="BY51" s="7">
        <f t="shared" si="28"/>
        <v>-129</v>
      </c>
      <c r="BZ51" s="2" t="s">
        <v>2515</v>
      </c>
      <c r="CA51" s="315">
        <v>46443</v>
      </c>
      <c r="CB51" s="7">
        <f t="shared" si="29"/>
        <v>-129</v>
      </c>
      <c r="CC51" s="2"/>
      <c r="CD51" s="2"/>
      <c r="CF51" s="18" t="str">
        <f>+_xlfn.XLOOKUP(BZ51,'Crono LB 30.09'!B:B,'Crono LB 30.09'!F:F,"No se encuentra",0,1)</f>
        <v>25-Jan-27</v>
      </c>
      <c r="CG51" s="193" t="e">
        <f t="shared" si="31"/>
        <v>#VALUE!</v>
      </c>
      <c r="CI51" s="18">
        <f>+_xlfn.XLOOKUP(B51,'REM-Nuevo'!B:B,'REM-Nuevo'!O:O,"",0,1)</f>
        <v>46443</v>
      </c>
      <c r="CJ51" s="18">
        <f t="shared" si="32"/>
        <v>46443</v>
      </c>
    </row>
    <row r="52" spans="1:88" x14ac:dyDescent="0.25">
      <c r="A52" s="40" t="s">
        <v>640</v>
      </c>
      <c r="B52" s="41" t="s">
        <v>2631</v>
      </c>
      <c r="C52" s="42" t="s">
        <v>766</v>
      </c>
      <c r="D52" s="7"/>
      <c r="E52" s="283"/>
      <c r="F52" s="30">
        <f t="shared" si="0"/>
        <v>46217</v>
      </c>
      <c r="G52" s="6">
        <v>46164</v>
      </c>
      <c r="H52" s="6">
        <v>46164</v>
      </c>
      <c r="I52" s="34">
        <f t="shared" si="1"/>
        <v>-53</v>
      </c>
      <c r="J52" s="309">
        <v>46164</v>
      </c>
      <c r="K52" s="3"/>
      <c r="L52" s="30">
        <f t="shared" si="2"/>
        <v>46218</v>
      </c>
      <c r="M52" s="30">
        <f t="shared" si="3"/>
        <v>46225</v>
      </c>
      <c r="N52" s="37">
        <v>7</v>
      </c>
      <c r="O52" s="6">
        <f t="shared" si="37"/>
        <v>46171</v>
      </c>
      <c r="P52" s="6"/>
      <c r="Q52" s="29">
        <f t="shared" si="4"/>
        <v>-54</v>
      </c>
      <c r="R52" s="7"/>
      <c r="S52" s="3"/>
      <c r="T52" s="30">
        <f t="shared" si="5"/>
        <v>46226</v>
      </c>
      <c r="U52" s="30">
        <f t="shared" si="6"/>
        <v>46256</v>
      </c>
      <c r="V52" s="37">
        <v>30</v>
      </c>
      <c r="W52" s="6">
        <f t="shared" si="67"/>
        <v>46201</v>
      </c>
      <c r="X52" s="6"/>
      <c r="Y52" s="29">
        <f t="shared" si="7"/>
        <v>-55</v>
      </c>
      <c r="Z52" s="3"/>
      <c r="AA52" s="31"/>
      <c r="AB52" s="7"/>
      <c r="AC52" s="6"/>
      <c r="AD52" s="25"/>
      <c r="AE52" s="31">
        <f t="shared" si="8"/>
        <v>46257</v>
      </c>
      <c r="AF52" s="31">
        <f t="shared" si="9"/>
        <v>46302</v>
      </c>
      <c r="AG52" s="37">
        <v>45</v>
      </c>
      <c r="AH52" s="15">
        <f t="shared" si="68"/>
        <v>46246</v>
      </c>
      <c r="AI52" s="15"/>
      <c r="AJ52" s="34">
        <f t="shared" si="10"/>
        <v>-56</v>
      </c>
      <c r="AK52" s="393" t="s">
        <v>5252</v>
      </c>
      <c r="AL52" s="3"/>
      <c r="AM52" s="31">
        <f t="shared" si="11"/>
        <v>46303</v>
      </c>
      <c r="AN52" s="31">
        <f t="shared" si="12"/>
        <v>46323</v>
      </c>
      <c r="AO52" s="37">
        <v>20</v>
      </c>
      <c r="AP52" s="15">
        <f t="shared" si="30"/>
        <v>46266</v>
      </c>
      <c r="AQ52" s="15"/>
      <c r="AR52" s="34">
        <f t="shared" si="13"/>
        <v>-57</v>
      </c>
      <c r="AS52" s="7"/>
      <c r="AT52" s="7"/>
      <c r="AU52" s="7"/>
      <c r="AV52" s="7"/>
      <c r="AW52" s="7"/>
      <c r="AX52" s="3"/>
      <c r="AY52" s="31">
        <f t="shared" si="14"/>
        <v>46324</v>
      </c>
      <c r="AZ52" s="31">
        <f t="shared" si="69"/>
        <v>46474</v>
      </c>
      <c r="BA52" s="124">
        <v>150</v>
      </c>
      <c r="BB52" s="15">
        <f t="shared" si="15"/>
        <v>46416</v>
      </c>
      <c r="BC52" s="15"/>
      <c r="BD52" s="7">
        <f t="shared" si="16"/>
        <v>-58</v>
      </c>
      <c r="BE52" s="3"/>
      <c r="BF52" s="31">
        <f t="shared" si="17"/>
        <v>46475</v>
      </c>
      <c r="BG52" s="31">
        <f t="shared" si="18"/>
        <v>46475</v>
      </c>
      <c r="BH52" s="32">
        <v>0</v>
      </c>
      <c r="BI52" s="15">
        <f t="shared" si="19"/>
        <v>46416</v>
      </c>
      <c r="BJ52" s="15"/>
      <c r="BK52" s="34">
        <f t="shared" si="20"/>
        <v>-59</v>
      </c>
      <c r="BL52" s="3"/>
      <c r="BM52" s="31">
        <f t="shared" si="21"/>
        <v>46475</v>
      </c>
      <c r="BN52" s="31">
        <f t="shared" si="22"/>
        <v>46475</v>
      </c>
      <c r="BO52" s="32">
        <v>0</v>
      </c>
      <c r="BP52" s="15">
        <f t="shared" si="23"/>
        <v>46416</v>
      </c>
      <c r="BQ52" s="15"/>
      <c r="BR52" s="34">
        <f t="shared" si="24"/>
        <v>-59</v>
      </c>
      <c r="BS52" s="3"/>
      <c r="BT52" s="31">
        <f t="shared" si="25"/>
        <v>46475</v>
      </c>
      <c r="BU52" s="31">
        <f t="shared" si="26"/>
        <v>46482</v>
      </c>
      <c r="BV52" s="37">
        <v>7</v>
      </c>
      <c r="BW52" s="15">
        <f t="shared" si="27"/>
        <v>46423</v>
      </c>
      <c r="BX52" s="15"/>
      <c r="BY52" s="7">
        <f t="shared" si="28"/>
        <v>-59</v>
      </c>
      <c r="BZ52" s="2" t="s">
        <v>2516</v>
      </c>
      <c r="CA52" s="315">
        <v>46482</v>
      </c>
      <c r="CB52" s="7">
        <f t="shared" si="29"/>
        <v>-59</v>
      </c>
      <c r="CC52" s="2"/>
      <c r="CD52" s="2"/>
      <c r="CF52" s="18" t="str">
        <f>+_xlfn.XLOOKUP(BZ52,'Crono LB 30.09'!B:B,'Crono LB 30.09'!F:F,"No se encuentra",0,1)</f>
        <v>25-Dec-26</v>
      </c>
      <c r="CG52" s="193" t="e">
        <f t="shared" si="31"/>
        <v>#VALUE!</v>
      </c>
      <c r="CI52" s="18">
        <f>+_xlfn.XLOOKUP(B52,'REM-Nuevo'!B:B,'REM-Nuevo'!O:O,"",0,1)</f>
        <v>46482</v>
      </c>
      <c r="CJ52" s="18">
        <f t="shared" si="32"/>
        <v>46482</v>
      </c>
    </row>
    <row r="53" spans="1:88" hidden="1" x14ac:dyDescent="0.25">
      <c r="A53" s="40" t="s">
        <v>640</v>
      </c>
      <c r="B53" s="41" t="s">
        <v>2632</v>
      </c>
      <c r="C53" s="221" t="s">
        <v>767</v>
      </c>
      <c r="D53" s="7"/>
      <c r="E53" s="283"/>
      <c r="F53" s="30">
        <f t="shared" si="0"/>
        <v>46326</v>
      </c>
      <c r="G53" s="6">
        <v>46315</v>
      </c>
      <c r="H53" s="6"/>
      <c r="I53" s="34">
        <f t="shared" si="1"/>
        <v>-11</v>
      </c>
      <c r="J53" s="309">
        <v>46315</v>
      </c>
      <c r="K53" s="3"/>
      <c r="L53" s="30">
        <f t="shared" si="2"/>
        <v>46327</v>
      </c>
      <c r="M53" s="30">
        <f t="shared" si="3"/>
        <v>46334</v>
      </c>
      <c r="N53" s="37">
        <v>7</v>
      </c>
      <c r="O53" s="6">
        <f t="shared" si="37"/>
        <v>46322</v>
      </c>
      <c r="P53" s="6"/>
      <c r="Q53" s="29">
        <f t="shared" si="4"/>
        <v>-12</v>
      </c>
      <c r="R53" s="7"/>
      <c r="S53" s="3"/>
      <c r="T53" s="30">
        <f t="shared" si="5"/>
        <v>46335</v>
      </c>
      <c r="U53" s="30">
        <f t="shared" si="6"/>
        <v>46365</v>
      </c>
      <c r="V53" s="37">
        <v>30</v>
      </c>
      <c r="W53" s="6">
        <f t="shared" si="67"/>
        <v>46352</v>
      </c>
      <c r="X53" s="6"/>
      <c r="Y53" s="29">
        <f t="shared" si="7"/>
        <v>-13</v>
      </c>
      <c r="Z53" s="3"/>
      <c r="AA53" s="31"/>
      <c r="AB53" s="7"/>
      <c r="AC53" s="6"/>
      <c r="AD53" s="25"/>
      <c r="AE53" s="31">
        <f t="shared" si="8"/>
        <v>46366</v>
      </c>
      <c r="AF53" s="31">
        <f t="shared" si="9"/>
        <v>46396</v>
      </c>
      <c r="AG53" s="37">
        <v>30</v>
      </c>
      <c r="AH53" s="15">
        <f t="shared" si="68"/>
        <v>46382</v>
      </c>
      <c r="AI53" s="15"/>
      <c r="AJ53" s="34">
        <f t="shared" si="10"/>
        <v>-14</v>
      </c>
      <c r="AK53" s="393"/>
      <c r="AL53" s="3"/>
      <c r="AM53" s="31">
        <f t="shared" si="11"/>
        <v>46397</v>
      </c>
      <c r="AN53" s="31">
        <f t="shared" si="12"/>
        <v>46407</v>
      </c>
      <c r="AO53" s="37">
        <v>10</v>
      </c>
      <c r="AP53" s="15">
        <f t="shared" si="30"/>
        <v>46392</v>
      </c>
      <c r="AQ53" s="15"/>
      <c r="AR53" s="34">
        <f t="shared" si="13"/>
        <v>-15</v>
      </c>
      <c r="AS53" s="7"/>
      <c r="AT53" s="7"/>
      <c r="AU53" s="7"/>
      <c r="AV53" s="7"/>
      <c r="AW53" s="7"/>
      <c r="AX53" s="3"/>
      <c r="AY53" s="31">
        <f t="shared" si="14"/>
        <v>46408</v>
      </c>
      <c r="AZ53" s="31">
        <f t="shared" si="69"/>
        <v>46498</v>
      </c>
      <c r="BA53" s="124">
        <v>90</v>
      </c>
      <c r="BB53" s="15">
        <f t="shared" si="15"/>
        <v>46482</v>
      </c>
      <c r="BC53" s="15"/>
      <c r="BD53" s="7">
        <f t="shared" si="16"/>
        <v>-16</v>
      </c>
      <c r="BE53" s="3"/>
      <c r="BF53" s="31">
        <f t="shared" si="17"/>
        <v>46499</v>
      </c>
      <c r="BG53" s="31">
        <f t="shared" si="18"/>
        <v>46499</v>
      </c>
      <c r="BH53" s="32">
        <v>0</v>
      </c>
      <c r="BI53" s="15">
        <f t="shared" si="19"/>
        <v>46482</v>
      </c>
      <c r="BJ53" s="15"/>
      <c r="BK53" s="34">
        <f t="shared" si="20"/>
        <v>-17</v>
      </c>
      <c r="BL53" s="3"/>
      <c r="BM53" s="31">
        <f t="shared" si="21"/>
        <v>46499</v>
      </c>
      <c r="BN53" s="31">
        <f t="shared" si="22"/>
        <v>46499</v>
      </c>
      <c r="BO53" s="32">
        <v>0</v>
      </c>
      <c r="BP53" s="15">
        <f t="shared" si="23"/>
        <v>46482</v>
      </c>
      <c r="BQ53" s="15"/>
      <c r="BR53" s="34">
        <f t="shared" si="24"/>
        <v>-17</v>
      </c>
      <c r="BS53" s="3"/>
      <c r="BT53" s="31">
        <f t="shared" si="25"/>
        <v>46499</v>
      </c>
      <c r="BU53" s="31">
        <f t="shared" si="26"/>
        <v>46506</v>
      </c>
      <c r="BV53" s="37">
        <v>7</v>
      </c>
      <c r="BW53" s="15">
        <f t="shared" si="27"/>
        <v>46489</v>
      </c>
      <c r="BX53" s="15"/>
      <c r="BY53" s="7">
        <f t="shared" si="28"/>
        <v>-17</v>
      </c>
      <c r="BZ53" s="2" t="s">
        <v>2516</v>
      </c>
      <c r="CA53" s="315">
        <v>46506</v>
      </c>
      <c r="CB53" s="7">
        <f t="shared" si="29"/>
        <v>-17</v>
      </c>
      <c r="CC53" s="2"/>
      <c r="CD53" s="2"/>
      <c r="CF53" s="18" t="str">
        <f>+_xlfn.XLOOKUP(BZ53,'Crono LB 30.09'!B:B,'Crono LB 30.09'!F:F,"No se encuentra",0,1)</f>
        <v>25-Dec-26</v>
      </c>
      <c r="CG53" s="193" t="e">
        <f t="shared" si="31"/>
        <v>#VALUE!</v>
      </c>
      <c r="CI53" s="18">
        <f>+_xlfn.XLOOKUP(B53,'REM-Nuevo'!B:B,'REM-Nuevo'!O:O,"",0,1)</f>
        <v>46506</v>
      </c>
      <c r="CJ53" s="18">
        <f t="shared" si="32"/>
        <v>46506</v>
      </c>
    </row>
    <row r="54" spans="1:88" hidden="1" x14ac:dyDescent="0.25">
      <c r="A54" s="40" t="s">
        <v>640</v>
      </c>
      <c r="B54" s="41" t="s">
        <v>2633</v>
      </c>
      <c r="C54" s="221" t="s">
        <v>768</v>
      </c>
      <c r="D54" s="7"/>
      <c r="E54" s="283"/>
      <c r="F54" s="30">
        <f t="shared" si="0"/>
        <v>46284</v>
      </c>
      <c r="G54" s="6">
        <v>46285</v>
      </c>
      <c r="H54" s="6"/>
      <c r="I54" s="34">
        <f t="shared" si="1"/>
        <v>1</v>
      </c>
      <c r="J54" s="309">
        <v>46315</v>
      </c>
      <c r="K54" s="3"/>
      <c r="L54" s="30">
        <f t="shared" si="2"/>
        <v>46285</v>
      </c>
      <c r="M54" s="30">
        <f t="shared" si="3"/>
        <v>46292</v>
      </c>
      <c r="N54" s="37">
        <v>7</v>
      </c>
      <c r="O54" s="6">
        <f t="shared" si="37"/>
        <v>46292</v>
      </c>
      <c r="P54" s="6"/>
      <c r="Q54" s="29">
        <f t="shared" si="4"/>
        <v>0</v>
      </c>
      <c r="R54" s="7"/>
      <c r="S54" s="3"/>
      <c r="T54" s="30">
        <f t="shared" si="5"/>
        <v>46293</v>
      </c>
      <c r="U54" s="30">
        <f t="shared" si="6"/>
        <v>46313</v>
      </c>
      <c r="V54" s="37">
        <v>20</v>
      </c>
      <c r="W54" s="6">
        <f t="shared" si="67"/>
        <v>46312</v>
      </c>
      <c r="X54" s="6"/>
      <c r="Y54" s="29">
        <f t="shared" si="7"/>
        <v>-1</v>
      </c>
      <c r="Z54" s="3"/>
      <c r="AA54" s="31"/>
      <c r="AB54" s="7"/>
      <c r="AC54" s="6"/>
      <c r="AD54" s="25"/>
      <c r="AE54" s="31">
        <f t="shared" si="8"/>
        <v>46314</v>
      </c>
      <c r="AF54" s="31">
        <f t="shared" si="9"/>
        <v>46344</v>
      </c>
      <c r="AG54" s="37">
        <v>30</v>
      </c>
      <c r="AH54" s="15">
        <f t="shared" si="68"/>
        <v>46342</v>
      </c>
      <c r="AI54" s="15"/>
      <c r="AJ54" s="34">
        <f t="shared" si="10"/>
        <v>-2</v>
      </c>
      <c r="AK54" s="393"/>
      <c r="AL54" s="3"/>
      <c r="AM54" s="31">
        <f t="shared" si="11"/>
        <v>46345</v>
      </c>
      <c r="AN54" s="31">
        <f t="shared" si="12"/>
        <v>46355</v>
      </c>
      <c r="AO54" s="37">
        <v>10</v>
      </c>
      <c r="AP54" s="15">
        <f t="shared" si="30"/>
        <v>46352</v>
      </c>
      <c r="AQ54" s="15"/>
      <c r="AR54" s="34">
        <f t="shared" si="13"/>
        <v>-3</v>
      </c>
      <c r="AS54" s="7"/>
      <c r="AT54" s="7"/>
      <c r="AU54" s="7"/>
      <c r="AV54" s="7"/>
      <c r="AW54" s="7"/>
      <c r="AX54" s="3"/>
      <c r="AY54" s="31">
        <f t="shared" si="14"/>
        <v>46356</v>
      </c>
      <c r="AZ54" s="31">
        <f t="shared" si="69"/>
        <v>46401</v>
      </c>
      <c r="BA54" s="124">
        <v>45</v>
      </c>
      <c r="BB54" s="15">
        <f t="shared" si="15"/>
        <v>46397</v>
      </c>
      <c r="BC54" s="15"/>
      <c r="BD54" s="7">
        <f t="shared" si="16"/>
        <v>-4</v>
      </c>
      <c r="BE54" s="3"/>
      <c r="BF54" s="31">
        <f t="shared" si="17"/>
        <v>46402</v>
      </c>
      <c r="BG54" s="31">
        <f t="shared" si="18"/>
        <v>46402</v>
      </c>
      <c r="BH54" s="32">
        <v>0</v>
      </c>
      <c r="BI54" s="15">
        <f t="shared" si="19"/>
        <v>46397</v>
      </c>
      <c r="BJ54" s="15"/>
      <c r="BK54" s="34">
        <f t="shared" si="20"/>
        <v>-5</v>
      </c>
      <c r="BL54" s="3"/>
      <c r="BM54" s="31">
        <f t="shared" si="21"/>
        <v>46402</v>
      </c>
      <c r="BN54" s="31">
        <f t="shared" si="22"/>
        <v>46402</v>
      </c>
      <c r="BO54" s="32">
        <v>0</v>
      </c>
      <c r="BP54" s="15">
        <f t="shared" si="23"/>
        <v>46397</v>
      </c>
      <c r="BQ54" s="15"/>
      <c r="BR54" s="34">
        <f t="shared" si="24"/>
        <v>-5</v>
      </c>
      <c r="BS54" s="3"/>
      <c r="BT54" s="31">
        <f t="shared" si="25"/>
        <v>46402</v>
      </c>
      <c r="BU54" s="31">
        <f t="shared" si="26"/>
        <v>46409</v>
      </c>
      <c r="BV54" s="37">
        <v>7</v>
      </c>
      <c r="BW54" s="15">
        <f t="shared" si="27"/>
        <v>46404</v>
      </c>
      <c r="BX54" s="15"/>
      <c r="BY54" s="7">
        <f t="shared" si="28"/>
        <v>-5</v>
      </c>
      <c r="BZ54" s="2" t="s">
        <v>2516</v>
      </c>
      <c r="CA54" s="315">
        <v>46409</v>
      </c>
      <c r="CB54" s="7">
        <f t="shared" si="29"/>
        <v>-5</v>
      </c>
      <c r="CC54" s="2"/>
      <c r="CD54" s="2"/>
      <c r="CF54" s="18" t="str">
        <f>+_xlfn.XLOOKUP(BZ54,'Crono LB 30.09'!B:B,'Crono LB 30.09'!F:F,"No se encuentra",0,1)</f>
        <v>25-Dec-26</v>
      </c>
      <c r="CG54" s="193" t="e">
        <f t="shared" si="31"/>
        <v>#VALUE!</v>
      </c>
      <c r="CI54" s="18">
        <f>+_xlfn.XLOOKUP(B54,'REM-Nuevo'!B:B,'REM-Nuevo'!O:O,"",0,1)</f>
        <v>46409</v>
      </c>
      <c r="CJ54" s="18">
        <f t="shared" si="32"/>
        <v>46409</v>
      </c>
    </row>
    <row r="55" spans="1:88" x14ac:dyDescent="0.25">
      <c r="A55" s="136" t="s">
        <v>640</v>
      </c>
      <c r="B55" s="41" t="s">
        <v>2634</v>
      </c>
      <c r="C55" s="221" t="s">
        <v>2635</v>
      </c>
      <c r="D55" s="7"/>
      <c r="E55" s="283"/>
      <c r="F55" s="30">
        <f t="shared" si="0"/>
        <v>46210</v>
      </c>
      <c r="G55" s="6">
        <v>46156</v>
      </c>
      <c r="H55" s="6">
        <v>46157</v>
      </c>
      <c r="I55" s="34">
        <f t="shared" si="1"/>
        <v>-54</v>
      </c>
      <c r="J55" s="309">
        <v>46156</v>
      </c>
      <c r="K55" s="3"/>
      <c r="L55" s="30">
        <f t="shared" si="2"/>
        <v>46211</v>
      </c>
      <c r="M55" s="30">
        <f t="shared" si="3"/>
        <v>46218</v>
      </c>
      <c r="N55" s="37">
        <v>7</v>
      </c>
      <c r="O55" s="6">
        <v>46171</v>
      </c>
      <c r="P55" s="6"/>
      <c r="Q55" s="29">
        <f t="shared" si="4"/>
        <v>-47</v>
      </c>
      <c r="R55" s="7"/>
      <c r="S55" s="3"/>
      <c r="T55" s="30">
        <f t="shared" si="5"/>
        <v>46219</v>
      </c>
      <c r="U55" s="30">
        <f t="shared" si="6"/>
        <v>46249</v>
      </c>
      <c r="V55" s="37">
        <v>30</v>
      </c>
      <c r="W55" s="6">
        <f t="shared" si="67"/>
        <v>46201</v>
      </c>
      <c r="X55" s="6"/>
      <c r="Y55" s="29">
        <f t="shared" si="7"/>
        <v>-48</v>
      </c>
      <c r="Z55" s="3"/>
      <c r="AA55" s="31"/>
      <c r="AB55" s="7"/>
      <c r="AC55" s="6"/>
      <c r="AD55" s="25"/>
      <c r="AE55" s="31">
        <f t="shared" si="8"/>
        <v>46250</v>
      </c>
      <c r="AF55" s="31">
        <f t="shared" si="9"/>
        <v>46295</v>
      </c>
      <c r="AG55" s="37">
        <v>45</v>
      </c>
      <c r="AH55" s="15">
        <f t="shared" si="68"/>
        <v>46246</v>
      </c>
      <c r="AI55" s="15"/>
      <c r="AJ55" s="34">
        <f t="shared" si="10"/>
        <v>-49</v>
      </c>
      <c r="AK55" s="393" t="s">
        <v>5262</v>
      </c>
      <c r="AL55" s="3" t="s">
        <v>5185</v>
      </c>
      <c r="AM55" s="31">
        <f t="shared" si="11"/>
        <v>46296</v>
      </c>
      <c r="AN55" s="31">
        <f t="shared" si="12"/>
        <v>46316</v>
      </c>
      <c r="AO55" s="37">
        <v>20</v>
      </c>
      <c r="AP55" s="15">
        <f t="shared" si="30"/>
        <v>46266</v>
      </c>
      <c r="AQ55" s="15"/>
      <c r="AR55" s="34">
        <f t="shared" si="13"/>
        <v>-50</v>
      </c>
      <c r="AS55" s="7"/>
      <c r="AT55" s="7"/>
      <c r="AU55" s="7"/>
      <c r="AV55" s="7"/>
      <c r="AW55" s="7"/>
      <c r="AX55" s="3"/>
      <c r="AY55" s="31">
        <f t="shared" si="14"/>
        <v>46317</v>
      </c>
      <c r="AZ55" s="31">
        <f t="shared" si="69"/>
        <v>46467</v>
      </c>
      <c r="BA55" s="124">
        <v>150</v>
      </c>
      <c r="BB55" s="15">
        <f t="shared" si="15"/>
        <v>46416</v>
      </c>
      <c r="BC55" s="15"/>
      <c r="BD55" s="7">
        <f t="shared" si="16"/>
        <v>-51</v>
      </c>
      <c r="BE55" s="3"/>
      <c r="BF55" s="31">
        <f t="shared" si="17"/>
        <v>46468</v>
      </c>
      <c r="BG55" s="31">
        <f t="shared" si="18"/>
        <v>46468</v>
      </c>
      <c r="BH55" s="32">
        <v>0</v>
      </c>
      <c r="BI55" s="15">
        <f t="shared" si="19"/>
        <v>46416</v>
      </c>
      <c r="BJ55" s="15"/>
      <c r="BK55" s="34">
        <f t="shared" si="20"/>
        <v>-52</v>
      </c>
      <c r="BL55" s="3"/>
      <c r="BM55" s="31">
        <f t="shared" si="21"/>
        <v>46468</v>
      </c>
      <c r="BN55" s="31">
        <f t="shared" si="22"/>
        <v>46468</v>
      </c>
      <c r="BO55" s="32">
        <v>0</v>
      </c>
      <c r="BP55" s="15">
        <f t="shared" si="23"/>
        <v>46416</v>
      </c>
      <c r="BQ55" s="15"/>
      <c r="BR55" s="34">
        <f t="shared" si="24"/>
        <v>-52</v>
      </c>
      <c r="BS55" s="3"/>
      <c r="BT55" s="31">
        <f t="shared" si="25"/>
        <v>46468</v>
      </c>
      <c r="BU55" s="31">
        <f t="shared" si="26"/>
        <v>46475</v>
      </c>
      <c r="BV55" s="37">
        <v>7</v>
      </c>
      <c r="BW55" s="15">
        <f t="shared" si="27"/>
        <v>46423</v>
      </c>
      <c r="BX55" s="15"/>
      <c r="BY55" s="7">
        <f t="shared" si="28"/>
        <v>-52</v>
      </c>
      <c r="BZ55" s="2" t="s">
        <v>2636</v>
      </c>
      <c r="CA55" s="315">
        <v>46475</v>
      </c>
      <c r="CB55" s="7">
        <f t="shared" si="29"/>
        <v>-52</v>
      </c>
      <c r="CC55" s="2"/>
      <c r="CD55" s="2"/>
      <c r="CE55" t="s">
        <v>2519</v>
      </c>
      <c r="CF55" s="18" t="str">
        <f>+_xlfn.XLOOKUP(BZ55,'Crono LB 30.09'!B:B,'Crono LB 30.09'!F:F,"No se encuentra",0,1)</f>
        <v>17-Jan-27</v>
      </c>
      <c r="CG55" s="193" t="e">
        <f t="shared" si="31"/>
        <v>#VALUE!</v>
      </c>
      <c r="CI55" s="18">
        <f>+_xlfn.XLOOKUP(B55,'REM-Nuevo'!B:B,'REM-Nuevo'!O:O,"",0,1)</f>
        <v>46475</v>
      </c>
      <c r="CJ55" s="18">
        <f t="shared" si="32"/>
        <v>46475</v>
      </c>
    </row>
    <row r="56" spans="1:88" hidden="1" x14ac:dyDescent="0.25">
      <c r="A56" s="136" t="s">
        <v>640</v>
      </c>
      <c r="B56" s="41" t="s">
        <v>5167</v>
      </c>
      <c r="C56" s="221" t="s">
        <v>2635</v>
      </c>
      <c r="D56" s="7"/>
      <c r="E56" s="283"/>
      <c r="F56" s="30">
        <f t="shared" ref="F56" si="207">+L56-1</f>
        <v>46292</v>
      </c>
      <c r="G56" s="6">
        <v>46265</v>
      </c>
      <c r="H56" s="6"/>
      <c r="I56" s="34">
        <f t="shared" ref="I56" si="208">+G56-F56</f>
        <v>-27</v>
      </c>
      <c r="J56" s="309">
        <v>46156</v>
      </c>
      <c r="K56" s="3"/>
      <c r="L56" s="30">
        <f t="shared" ref="L56" si="209">+M56-N56</f>
        <v>46293</v>
      </c>
      <c r="M56" s="30">
        <f t="shared" ref="M56" si="210">+T56-1</f>
        <v>46300</v>
      </c>
      <c r="N56" s="37">
        <v>7</v>
      </c>
      <c r="O56" s="6">
        <f t="shared" ref="O56" si="211">+IF(H56=0,G56,H56)+N56</f>
        <v>46272</v>
      </c>
      <c r="P56" s="6"/>
      <c r="Q56" s="29">
        <f t="shared" ref="Q56" si="212">+O56-M56</f>
        <v>-28</v>
      </c>
      <c r="R56" s="7"/>
      <c r="S56" s="3"/>
      <c r="T56" s="30">
        <f t="shared" ref="T56" si="213">+U56-V56</f>
        <v>46301</v>
      </c>
      <c r="U56" s="30">
        <f t="shared" ref="U56" si="214">+AE56-1</f>
        <v>46331</v>
      </c>
      <c r="V56" s="37">
        <v>30</v>
      </c>
      <c r="W56" s="6">
        <f t="shared" ref="W56" si="215">+O56+V56</f>
        <v>46302</v>
      </c>
      <c r="X56" s="6"/>
      <c r="Y56" s="29">
        <f t="shared" ref="Y56" si="216">+W56-U56</f>
        <v>-29</v>
      </c>
      <c r="Z56" s="3"/>
      <c r="AA56" s="31"/>
      <c r="AB56" s="7"/>
      <c r="AC56" s="6"/>
      <c r="AD56" s="25"/>
      <c r="AE56" s="31">
        <f t="shared" ref="AE56" si="217">+AF56-AG56</f>
        <v>46332</v>
      </c>
      <c r="AF56" s="31">
        <f t="shared" ref="AF56" si="218">+AM56-1</f>
        <v>46377</v>
      </c>
      <c r="AG56" s="37">
        <v>45</v>
      </c>
      <c r="AH56" s="15">
        <f t="shared" ref="AH56" si="219">+IF(X56=0,W56,X56)+AG56</f>
        <v>46347</v>
      </c>
      <c r="AI56" s="15"/>
      <c r="AJ56" s="34">
        <f t="shared" ref="AJ56" si="220">+AH56-AF56</f>
        <v>-30</v>
      </c>
      <c r="AK56" s="393"/>
      <c r="AL56" s="3"/>
      <c r="AM56" s="31">
        <f t="shared" ref="AM56" si="221">+AN56-AO56</f>
        <v>46378</v>
      </c>
      <c r="AN56" s="31">
        <f t="shared" ref="AN56" si="222">+AY56-1</f>
        <v>46398</v>
      </c>
      <c r="AO56" s="37">
        <v>20</v>
      </c>
      <c r="AP56" s="15">
        <f t="shared" ref="AP56" si="223">+IF(AI56=0,AH56,AI56)+AO56</f>
        <v>46367</v>
      </c>
      <c r="AQ56" s="15"/>
      <c r="AR56" s="34">
        <f t="shared" ref="AR56" si="224">+AP56-AN56</f>
        <v>-31</v>
      </c>
      <c r="AS56" s="7"/>
      <c r="AT56" s="7"/>
      <c r="AU56" s="7"/>
      <c r="AV56" s="7"/>
      <c r="AW56" s="7"/>
      <c r="AX56" s="3"/>
      <c r="AY56" s="31">
        <f t="shared" ref="AY56" si="225">+AZ56-BA56</f>
        <v>46399</v>
      </c>
      <c r="AZ56" s="31">
        <f t="shared" ref="AZ56" si="226">+BF56-1</f>
        <v>46549</v>
      </c>
      <c r="BA56" s="124">
        <v>150</v>
      </c>
      <c r="BB56" s="15">
        <f t="shared" ref="BB56" si="227">+IF(AQ56=0,AP56,AQ56)+BA56</f>
        <v>46517</v>
      </c>
      <c r="BC56" s="15"/>
      <c r="BD56" s="7">
        <f t="shared" ref="BD56" si="228">+BB56-AZ56</f>
        <v>-32</v>
      </c>
      <c r="BE56" s="3"/>
      <c r="BF56" s="31">
        <f t="shared" ref="BF56" si="229">+BG56-BH56</f>
        <v>46550</v>
      </c>
      <c r="BG56" s="31">
        <f t="shared" ref="BG56" si="230">+BM56</f>
        <v>46550</v>
      </c>
      <c r="BH56" s="32">
        <v>0</v>
      </c>
      <c r="BI56" s="15">
        <f t="shared" ref="BI56" si="231">+IF(BC56=0,BB56,BC56)+BH56</f>
        <v>46517</v>
      </c>
      <c r="BJ56" s="15"/>
      <c r="BK56" s="34">
        <f t="shared" ref="BK56" si="232">+BI56-BG56</f>
        <v>-33</v>
      </c>
      <c r="BL56" s="3"/>
      <c r="BM56" s="31">
        <f t="shared" ref="BM56" si="233">+BN56-BO56</f>
        <v>46550</v>
      </c>
      <c r="BN56" s="31">
        <f t="shared" ref="BN56" si="234">+BT56</f>
        <v>46550</v>
      </c>
      <c r="BO56" s="32">
        <v>0</v>
      </c>
      <c r="BP56" s="15">
        <f t="shared" ref="BP56" si="235">+IF(BJ56=0,BI56,BJ56)+BO56</f>
        <v>46517</v>
      </c>
      <c r="BQ56" s="15"/>
      <c r="BR56" s="34">
        <f t="shared" ref="BR56" si="236">+BP56-BN56</f>
        <v>-33</v>
      </c>
      <c r="BS56" s="3"/>
      <c r="BT56" s="31">
        <f t="shared" ref="BT56" si="237">+BU56-BV56</f>
        <v>46550</v>
      </c>
      <c r="BU56" s="31">
        <f t="shared" ref="BU56" si="238">+CA56</f>
        <v>46557</v>
      </c>
      <c r="BV56" s="37">
        <v>7</v>
      </c>
      <c r="BW56" s="15">
        <f t="shared" ref="BW56" si="239">+IF(BQ56=0,BP56,BQ56)+BV56</f>
        <v>46524</v>
      </c>
      <c r="BX56" s="15"/>
      <c r="BY56" s="7">
        <f t="shared" ref="BY56" si="240">+BW56-BU56</f>
        <v>-33</v>
      </c>
      <c r="BZ56" s="2" t="s">
        <v>2636</v>
      </c>
      <c r="CA56" s="315">
        <v>46557</v>
      </c>
      <c r="CB56" s="7">
        <f t="shared" ref="CB56" si="241">+BW56-CA56</f>
        <v>-33</v>
      </c>
      <c r="CC56" s="2"/>
      <c r="CD56" s="2"/>
      <c r="CE56" t="s">
        <v>2519</v>
      </c>
      <c r="CF56" s="18" t="str">
        <f>+_xlfn.XLOOKUP(BZ56,'Crono LB 30.09'!B:B,'Crono LB 30.09'!F:F,"No se encuentra",0,1)</f>
        <v>17-Jan-27</v>
      </c>
      <c r="CG56" s="193" t="e">
        <f t="shared" ref="CG56" si="242">+CF56-CA56</f>
        <v>#VALUE!</v>
      </c>
      <c r="CI56" s="18">
        <f>+_xlfn.XLOOKUP(B56,'REM-Nuevo'!B:B,'REM-Nuevo'!O:O,"",0,1)</f>
        <v>46557</v>
      </c>
      <c r="CJ56" s="18">
        <f t="shared" si="32"/>
        <v>46557</v>
      </c>
    </row>
    <row r="57" spans="1:88" x14ac:dyDescent="0.25">
      <c r="A57" s="40" t="s">
        <v>640</v>
      </c>
      <c r="B57" s="41" t="s">
        <v>2637</v>
      </c>
      <c r="C57" s="221" t="s">
        <v>2638</v>
      </c>
      <c r="D57" s="7"/>
      <c r="E57" s="283"/>
      <c r="F57" s="30">
        <f t="shared" si="0"/>
        <v>46193</v>
      </c>
      <c r="G57" s="6">
        <v>46147</v>
      </c>
      <c r="H57" s="6">
        <v>46154</v>
      </c>
      <c r="I57" s="34">
        <f t="shared" si="1"/>
        <v>-46</v>
      </c>
      <c r="J57" s="309">
        <v>46147</v>
      </c>
      <c r="K57" s="3"/>
      <c r="L57" s="30">
        <f t="shared" si="2"/>
        <v>46194</v>
      </c>
      <c r="M57" s="30">
        <f t="shared" si="3"/>
        <v>46201</v>
      </c>
      <c r="N57" s="37">
        <v>7</v>
      </c>
      <c r="O57" s="6">
        <v>46172</v>
      </c>
      <c r="P57" s="6">
        <v>46169</v>
      </c>
      <c r="Q57" s="29">
        <f t="shared" si="4"/>
        <v>-29</v>
      </c>
      <c r="R57" s="7"/>
      <c r="S57" s="3"/>
      <c r="T57" s="30">
        <f t="shared" si="5"/>
        <v>46202</v>
      </c>
      <c r="U57" s="30">
        <f t="shared" si="6"/>
        <v>46232</v>
      </c>
      <c r="V57" s="37">
        <v>30</v>
      </c>
      <c r="W57" s="6">
        <f t="shared" si="67"/>
        <v>46202</v>
      </c>
      <c r="X57" s="6"/>
      <c r="Y57" s="29">
        <f t="shared" si="7"/>
        <v>-30</v>
      </c>
      <c r="Z57" s="3"/>
      <c r="AA57" s="31"/>
      <c r="AB57" s="7"/>
      <c r="AC57" s="6"/>
      <c r="AD57" s="25"/>
      <c r="AE57" s="31">
        <f t="shared" si="8"/>
        <v>46233</v>
      </c>
      <c r="AF57" s="31">
        <f t="shared" si="9"/>
        <v>46278</v>
      </c>
      <c r="AG57" s="37">
        <v>45</v>
      </c>
      <c r="AH57" s="15">
        <f t="shared" si="68"/>
        <v>46247</v>
      </c>
      <c r="AI57" s="15"/>
      <c r="AJ57" s="34">
        <f t="shared" si="10"/>
        <v>-31</v>
      </c>
      <c r="AK57" s="393" t="s">
        <v>5329</v>
      </c>
      <c r="AL57" s="3"/>
      <c r="AM57" s="31">
        <f t="shared" si="11"/>
        <v>46279</v>
      </c>
      <c r="AN57" s="31">
        <f t="shared" si="12"/>
        <v>46299</v>
      </c>
      <c r="AO57" s="37">
        <v>20</v>
      </c>
      <c r="AP57" s="15">
        <f t="shared" si="30"/>
        <v>46267</v>
      </c>
      <c r="AQ57" s="15"/>
      <c r="AR57" s="34">
        <f t="shared" si="13"/>
        <v>-32</v>
      </c>
      <c r="AS57" s="7"/>
      <c r="AT57" s="7"/>
      <c r="AU57" s="7"/>
      <c r="AV57" s="7"/>
      <c r="AW57" s="7"/>
      <c r="AX57" s="3"/>
      <c r="AY57" s="31">
        <f t="shared" si="14"/>
        <v>46300</v>
      </c>
      <c r="AZ57" s="31">
        <f t="shared" si="69"/>
        <v>46400</v>
      </c>
      <c r="BA57" s="124">
        <v>100</v>
      </c>
      <c r="BB57" s="15">
        <f t="shared" si="15"/>
        <v>46367</v>
      </c>
      <c r="BC57" s="15"/>
      <c r="BD57" s="7">
        <f t="shared" si="16"/>
        <v>-33</v>
      </c>
      <c r="BE57" s="3"/>
      <c r="BF57" s="31">
        <f t="shared" si="17"/>
        <v>46401</v>
      </c>
      <c r="BG57" s="31">
        <f t="shared" si="18"/>
        <v>46401</v>
      </c>
      <c r="BH57" s="32">
        <v>0</v>
      </c>
      <c r="BI57" s="15">
        <f t="shared" si="19"/>
        <v>46367</v>
      </c>
      <c r="BJ57" s="15"/>
      <c r="BK57" s="34">
        <f t="shared" si="20"/>
        <v>-34</v>
      </c>
      <c r="BL57" s="3"/>
      <c r="BM57" s="31">
        <f t="shared" si="21"/>
        <v>46401</v>
      </c>
      <c r="BN57" s="31">
        <f t="shared" si="22"/>
        <v>46401</v>
      </c>
      <c r="BO57" s="32">
        <v>0</v>
      </c>
      <c r="BP57" s="15">
        <f t="shared" si="23"/>
        <v>46367</v>
      </c>
      <c r="BQ57" s="15"/>
      <c r="BR57" s="34">
        <f t="shared" si="24"/>
        <v>-34</v>
      </c>
      <c r="BS57" s="3"/>
      <c r="BT57" s="31">
        <f t="shared" si="25"/>
        <v>46401</v>
      </c>
      <c r="BU57" s="31">
        <f t="shared" si="26"/>
        <v>46408</v>
      </c>
      <c r="BV57" s="37">
        <v>7</v>
      </c>
      <c r="BW57" s="15">
        <f t="shared" si="27"/>
        <v>46374</v>
      </c>
      <c r="BX57" s="15"/>
      <c r="BY57" s="7">
        <f t="shared" si="28"/>
        <v>-34</v>
      </c>
      <c r="BZ57" s="2" t="s">
        <v>2516</v>
      </c>
      <c r="CA57" s="315">
        <v>46408</v>
      </c>
      <c r="CB57" s="7">
        <f t="shared" si="29"/>
        <v>-34</v>
      </c>
      <c r="CC57" s="2"/>
      <c r="CD57" s="2"/>
      <c r="CF57" s="18" t="str">
        <f>+_xlfn.XLOOKUP(BZ57,'Crono LB 30.09'!B:B,'Crono LB 30.09'!F:F,"No se encuentra",0,1)</f>
        <v>25-Dec-26</v>
      </c>
      <c r="CG57" s="193" t="e">
        <f t="shared" si="31"/>
        <v>#VALUE!</v>
      </c>
      <c r="CI57" s="18">
        <f>+_xlfn.XLOOKUP(B57,'REM-Nuevo'!B:B,'REM-Nuevo'!O:O,"",0,1)</f>
        <v>46408</v>
      </c>
      <c r="CJ57" s="18">
        <f t="shared" si="32"/>
        <v>46408</v>
      </c>
    </row>
    <row r="58" spans="1:88" x14ac:dyDescent="0.25">
      <c r="A58" s="40" t="s">
        <v>640</v>
      </c>
      <c r="B58" s="41" t="s">
        <v>2639</v>
      </c>
      <c r="C58" s="42" t="s">
        <v>2640</v>
      </c>
      <c r="D58" s="7"/>
      <c r="E58" s="283"/>
      <c r="F58" s="30">
        <f t="shared" si="0"/>
        <v>46182</v>
      </c>
      <c r="G58" s="6">
        <v>46164</v>
      </c>
      <c r="H58" s="6">
        <v>46164</v>
      </c>
      <c r="I58" s="34">
        <f t="shared" si="1"/>
        <v>-18</v>
      </c>
      <c r="J58" s="309">
        <v>46153</v>
      </c>
      <c r="K58" s="3"/>
      <c r="L58" s="30">
        <f t="shared" si="2"/>
        <v>46183</v>
      </c>
      <c r="M58" s="30">
        <f t="shared" si="3"/>
        <v>46190</v>
      </c>
      <c r="N58" s="37">
        <v>7</v>
      </c>
      <c r="O58" s="6">
        <v>46172</v>
      </c>
      <c r="P58" s="6"/>
      <c r="Q58" s="29">
        <f t="shared" si="4"/>
        <v>-18</v>
      </c>
      <c r="R58" s="7"/>
      <c r="S58" s="3"/>
      <c r="T58" s="30">
        <f t="shared" si="5"/>
        <v>46191</v>
      </c>
      <c r="U58" s="30">
        <f t="shared" si="6"/>
        <v>46221</v>
      </c>
      <c r="V58" s="37">
        <v>30</v>
      </c>
      <c r="W58" s="6">
        <f t="shared" si="67"/>
        <v>46202</v>
      </c>
      <c r="X58" s="6"/>
      <c r="Y58" s="29">
        <f t="shared" si="7"/>
        <v>-19</v>
      </c>
      <c r="Z58" s="3"/>
      <c r="AA58" s="31"/>
      <c r="AB58" s="7"/>
      <c r="AC58" s="6"/>
      <c r="AD58" s="25"/>
      <c r="AE58" s="31">
        <f t="shared" si="8"/>
        <v>46222</v>
      </c>
      <c r="AF58" s="31">
        <f t="shared" si="9"/>
        <v>46267</v>
      </c>
      <c r="AG58" s="37">
        <v>45</v>
      </c>
      <c r="AH58" s="15">
        <f t="shared" si="68"/>
        <v>46247</v>
      </c>
      <c r="AI58" s="15"/>
      <c r="AJ58" s="34">
        <f t="shared" si="10"/>
        <v>-20</v>
      </c>
      <c r="AK58" s="393" t="s">
        <v>5252</v>
      </c>
      <c r="AL58" s="3"/>
      <c r="AM58" s="31">
        <f t="shared" si="11"/>
        <v>46268</v>
      </c>
      <c r="AN58" s="31">
        <f t="shared" si="12"/>
        <v>46288</v>
      </c>
      <c r="AO58" s="37">
        <v>20</v>
      </c>
      <c r="AP58" s="15">
        <f t="shared" si="30"/>
        <v>46267</v>
      </c>
      <c r="AQ58" s="15"/>
      <c r="AR58" s="34">
        <f t="shared" si="13"/>
        <v>-21</v>
      </c>
      <c r="AS58" s="7"/>
      <c r="AT58" s="7"/>
      <c r="AU58" s="7"/>
      <c r="AV58" s="7"/>
      <c r="AW58" s="7"/>
      <c r="AX58" s="3"/>
      <c r="AY58" s="31">
        <f t="shared" si="14"/>
        <v>46289</v>
      </c>
      <c r="AZ58" s="31">
        <f t="shared" si="69"/>
        <v>46499</v>
      </c>
      <c r="BA58" s="124">
        <v>210</v>
      </c>
      <c r="BB58" s="15">
        <f t="shared" si="15"/>
        <v>46477</v>
      </c>
      <c r="BC58" s="15"/>
      <c r="BD58" s="7">
        <f t="shared" si="16"/>
        <v>-22</v>
      </c>
      <c r="BE58" s="3"/>
      <c r="BF58" s="31">
        <f t="shared" si="17"/>
        <v>46500</v>
      </c>
      <c r="BG58" s="31">
        <f t="shared" si="18"/>
        <v>46500</v>
      </c>
      <c r="BH58" s="32">
        <v>0</v>
      </c>
      <c r="BI58" s="15">
        <f t="shared" si="19"/>
        <v>46477</v>
      </c>
      <c r="BJ58" s="15"/>
      <c r="BK58" s="34">
        <f t="shared" si="20"/>
        <v>-23</v>
      </c>
      <c r="BL58" s="3"/>
      <c r="BM58" s="31">
        <f t="shared" si="21"/>
        <v>46500</v>
      </c>
      <c r="BN58" s="31">
        <f t="shared" si="22"/>
        <v>46500</v>
      </c>
      <c r="BO58" s="32">
        <v>0</v>
      </c>
      <c r="BP58" s="15">
        <f t="shared" si="23"/>
        <v>46477</v>
      </c>
      <c r="BQ58" s="15"/>
      <c r="BR58" s="34">
        <f t="shared" si="24"/>
        <v>-23</v>
      </c>
      <c r="BS58" s="3"/>
      <c r="BT58" s="31">
        <f t="shared" si="25"/>
        <v>46500</v>
      </c>
      <c r="BU58" s="31">
        <f t="shared" si="26"/>
        <v>46507</v>
      </c>
      <c r="BV58" s="37">
        <v>7</v>
      </c>
      <c r="BW58" s="15">
        <f t="shared" si="27"/>
        <v>46484</v>
      </c>
      <c r="BX58" s="15"/>
      <c r="BY58" s="7">
        <f t="shared" si="28"/>
        <v>-23</v>
      </c>
      <c r="BZ58" s="2" t="s">
        <v>2515</v>
      </c>
      <c r="CA58" s="315">
        <v>46507</v>
      </c>
      <c r="CB58" s="7">
        <f t="shared" si="29"/>
        <v>-23</v>
      </c>
      <c r="CC58" s="2"/>
      <c r="CD58" s="2"/>
      <c r="CF58" s="18" t="str">
        <f>+_xlfn.XLOOKUP(BZ58,'Crono LB 30.09'!B:B,'Crono LB 30.09'!F:F,"No se encuentra",0,1)</f>
        <v>25-Jan-27</v>
      </c>
      <c r="CG58" s="193" t="e">
        <f t="shared" si="31"/>
        <v>#VALUE!</v>
      </c>
      <c r="CI58" s="18">
        <f>+_xlfn.XLOOKUP(B58,'REM-Nuevo'!B:B,'REM-Nuevo'!O:O,"",0,1)</f>
        <v>46507</v>
      </c>
      <c r="CJ58" s="18">
        <f t="shared" si="32"/>
        <v>46507</v>
      </c>
    </row>
    <row r="59" spans="1:88" ht="105" x14ac:dyDescent="0.25">
      <c r="A59" s="40" t="s">
        <v>640</v>
      </c>
      <c r="B59" s="41" t="s">
        <v>2641</v>
      </c>
      <c r="C59" s="42" t="s">
        <v>2525</v>
      </c>
      <c r="D59" s="7"/>
      <c r="E59" s="497"/>
      <c r="F59" s="6">
        <f t="shared" si="0"/>
        <v>46162</v>
      </c>
      <c r="G59" s="6">
        <v>46097</v>
      </c>
      <c r="H59" s="6">
        <v>46104</v>
      </c>
      <c r="I59" s="34">
        <f t="shared" si="1"/>
        <v>-65</v>
      </c>
      <c r="J59" s="309">
        <v>46097</v>
      </c>
      <c r="K59" s="2"/>
      <c r="L59" s="6">
        <f t="shared" si="2"/>
        <v>46163</v>
      </c>
      <c r="M59" s="6">
        <f t="shared" si="3"/>
        <v>46170</v>
      </c>
      <c r="N59" s="29">
        <v>7</v>
      </c>
      <c r="O59" s="6">
        <v>46122</v>
      </c>
      <c r="P59" s="6">
        <v>46122</v>
      </c>
      <c r="Q59" s="29">
        <f t="shared" si="4"/>
        <v>-48</v>
      </c>
      <c r="R59" s="7">
        <v>23328935</v>
      </c>
      <c r="S59" s="2"/>
      <c r="T59" s="6">
        <f t="shared" si="5"/>
        <v>46171</v>
      </c>
      <c r="U59" s="6">
        <f t="shared" si="6"/>
        <v>46201</v>
      </c>
      <c r="V59" s="29">
        <v>30</v>
      </c>
      <c r="W59" s="6">
        <v>46161</v>
      </c>
      <c r="X59" s="6">
        <v>46169</v>
      </c>
      <c r="Y59" s="29">
        <f t="shared" si="7"/>
        <v>-40</v>
      </c>
      <c r="Z59" s="2"/>
      <c r="AA59" s="15"/>
      <c r="AB59" s="7"/>
      <c r="AC59" s="6"/>
      <c r="AD59" s="309"/>
      <c r="AE59" s="15">
        <f t="shared" si="8"/>
        <v>46202</v>
      </c>
      <c r="AF59" s="15">
        <f t="shared" si="9"/>
        <v>46247</v>
      </c>
      <c r="AG59" s="29">
        <v>45</v>
      </c>
      <c r="AH59" s="15">
        <f t="shared" si="68"/>
        <v>46214</v>
      </c>
      <c r="AI59" s="15"/>
      <c r="AJ59" s="34">
        <f t="shared" si="10"/>
        <v>-33</v>
      </c>
      <c r="AK59" s="645" t="s">
        <v>5330</v>
      </c>
      <c r="AL59" s="2" t="s">
        <v>5136</v>
      </c>
      <c r="AM59" s="15">
        <f t="shared" si="11"/>
        <v>46248</v>
      </c>
      <c r="AN59" s="15">
        <f t="shared" si="12"/>
        <v>46268</v>
      </c>
      <c r="AO59" s="29">
        <v>20</v>
      </c>
      <c r="AP59" s="15">
        <f t="shared" si="30"/>
        <v>46234</v>
      </c>
      <c r="AQ59" s="15"/>
      <c r="AR59" s="34">
        <f t="shared" si="13"/>
        <v>-34</v>
      </c>
      <c r="AS59" s="7"/>
      <c r="AT59" s="7"/>
      <c r="AU59" s="7"/>
      <c r="AV59" s="7"/>
      <c r="AW59" s="7"/>
      <c r="AX59" s="2"/>
      <c r="AY59" s="15">
        <f t="shared" si="14"/>
        <v>46269</v>
      </c>
      <c r="AZ59" s="15">
        <f t="shared" si="69"/>
        <v>46419</v>
      </c>
      <c r="BA59" s="7">
        <v>150</v>
      </c>
      <c r="BB59" s="15">
        <f t="shared" si="15"/>
        <v>46384</v>
      </c>
      <c r="BC59" s="15"/>
      <c r="BD59" s="7">
        <f t="shared" si="16"/>
        <v>-35</v>
      </c>
      <c r="BE59" s="2"/>
      <c r="BF59" s="15">
        <f t="shared" si="17"/>
        <v>46420</v>
      </c>
      <c r="BG59" s="15">
        <f t="shared" si="18"/>
        <v>46420</v>
      </c>
      <c r="BH59" s="29">
        <v>0</v>
      </c>
      <c r="BI59" s="15">
        <f t="shared" si="19"/>
        <v>46384</v>
      </c>
      <c r="BJ59" s="15"/>
      <c r="BK59" s="34">
        <f t="shared" si="20"/>
        <v>-36</v>
      </c>
      <c r="BL59" s="2"/>
      <c r="BM59" s="15">
        <f t="shared" si="21"/>
        <v>46420</v>
      </c>
      <c r="BN59" s="15">
        <f t="shared" si="22"/>
        <v>46420</v>
      </c>
      <c r="BO59" s="29">
        <v>0</v>
      </c>
      <c r="BP59" s="15">
        <f t="shared" si="23"/>
        <v>46384</v>
      </c>
      <c r="BQ59" s="15"/>
      <c r="BR59" s="34">
        <f t="shared" si="24"/>
        <v>-36</v>
      </c>
      <c r="BS59" s="2"/>
      <c r="BT59" s="15">
        <f t="shared" si="25"/>
        <v>46420</v>
      </c>
      <c r="BU59" s="15">
        <f t="shared" si="26"/>
        <v>46427</v>
      </c>
      <c r="BV59" s="29">
        <v>7</v>
      </c>
      <c r="BW59" s="15">
        <f t="shared" si="27"/>
        <v>46391</v>
      </c>
      <c r="BX59" s="15"/>
      <c r="BY59" s="7">
        <f t="shared" si="28"/>
        <v>-36</v>
      </c>
      <c r="BZ59" s="2" t="s">
        <v>2516</v>
      </c>
      <c r="CA59" s="15">
        <v>46427</v>
      </c>
      <c r="CB59" s="7">
        <f t="shared" si="29"/>
        <v>-36</v>
      </c>
      <c r="CC59" s="2"/>
      <c r="CD59" s="2"/>
      <c r="CF59" s="18" t="str">
        <f>+_xlfn.XLOOKUP(BZ59,'Crono LB 30.09'!B:B,'Crono LB 30.09'!F:F,"No se encuentra",0,1)</f>
        <v>25-Dec-26</v>
      </c>
      <c r="CG59" s="193" t="e">
        <f t="shared" si="31"/>
        <v>#VALUE!</v>
      </c>
      <c r="CI59" s="18">
        <f>+_xlfn.XLOOKUP(B59,'REM-Nuevo'!B:B,'REM-Nuevo'!O:O,"",0,1)</f>
        <v>46427</v>
      </c>
      <c r="CJ59" s="18">
        <f t="shared" si="32"/>
        <v>46427</v>
      </c>
    </row>
    <row r="60" spans="1:88" ht="150" x14ac:dyDescent="0.25">
      <c r="A60" s="40" t="s">
        <v>640</v>
      </c>
      <c r="B60" s="41" t="s">
        <v>2642</v>
      </c>
      <c r="C60" s="42" t="s">
        <v>2526</v>
      </c>
      <c r="D60" s="7"/>
      <c r="E60" s="497"/>
      <c r="F60" s="6">
        <f t="shared" si="0"/>
        <v>46192</v>
      </c>
      <c r="G60" s="6">
        <v>46107</v>
      </c>
      <c r="H60" s="6">
        <v>46111</v>
      </c>
      <c r="I60" s="34">
        <f t="shared" si="1"/>
        <v>-85</v>
      </c>
      <c r="J60" s="309">
        <v>46107</v>
      </c>
      <c r="K60" s="2"/>
      <c r="L60" s="6">
        <f t="shared" si="2"/>
        <v>46193</v>
      </c>
      <c r="M60" s="6">
        <f t="shared" si="3"/>
        <v>46200</v>
      </c>
      <c r="N60" s="29">
        <v>7</v>
      </c>
      <c r="O60" s="6">
        <f t="shared" si="37"/>
        <v>46118</v>
      </c>
      <c r="P60" s="6">
        <v>46120</v>
      </c>
      <c r="Q60" s="29">
        <f t="shared" si="4"/>
        <v>-82</v>
      </c>
      <c r="R60" s="150" t="s">
        <v>5197</v>
      </c>
      <c r="S60" s="2"/>
      <c r="T60" s="6">
        <f t="shared" si="5"/>
        <v>46201</v>
      </c>
      <c r="U60" s="6">
        <f t="shared" si="6"/>
        <v>46231</v>
      </c>
      <c r="V60" s="29">
        <v>30</v>
      </c>
      <c r="W60" s="6">
        <f t="shared" si="67"/>
        <v>46148</v>
      </c>
      <c r="X60" s="6">
        <v>46133</v>
      </c>
      <c r="Y60" s="29">
        <f t="shared" si="7"/>
        <v>-83</v>
      </c>
      <c r="Z60" s="2"/>
      <c r="AA60" s="15"/>
      <c r="AB60" s="7"/>
      <c r="AC60" s="6"/>
      <c r="AD60" s="309"/>
      <c r="AE60" s="15">
        <f t="shared" si="8"/>
        <v>46232</v>
      </c>
      <c r="AF60" s="15">
        <f t="shared" si="9"/>
        <v>46277</v>
      </c>
      <c r="AG60" s="29">
        <v>45</v>
      </c>
      <c r="AH60" s="15">
        <f t="shared" si="68"/>
        <v>46178</v>
      </c>
      <c r="AI60" s="15"/>
      <c r="AJ60" s="34">
        <f t="shared" si="10"/>
        <v>-99</v>
      </c>
      <c r="AK60" s="481" t="s">
        <v>5331</v>
      </c>
      <c r="AL60" s="2" t="s">
        <v>5206</v>
      </c>
      <c r="AM60" s="15">
        <f t="shared" si="11"/>
        <v>46278</v>
      </c>
      <c r="AN60" s="15">
        <f t="shared" si="12"/>
        <v>46298</v>
      </c>
      <c r="AO60" s="29">
        <v>20</v>
      </c>
      <c r="AP60" s="15">
        <f t="shared" si="30"/>
        <v>46198</v>
      </c>
      <c r="AQ60" s="15"/>
      <c r="AR60" s="34">
        <f t="shared" si="13"/>
        <v>-100</v>
      </c>
      <c r="AS60" s="7"/>
      <c r="AT60" s="7"/>
      <c r="AU60" s="7"/>
      <c r="AV60" s="7"/>
      <c r="AW60" s="7"/>
      <c r="AX60" s="2"/>
      <c r="AY60" s="15">
        <f t="shared" si="14"/>
        <v>46299</v>
      </c>
      <c r="AZ60" s="15">
        <f t="shared" si="69"/>
        <v>46419</v>
      </c>
      <c r="BA60" s="7">
        <v>120</v>
      </c>
      <c r="BB60" s="15">
        <f t="shared" si="15"/>
        <v>46318</v>
      </c>
      <c r="BC60" s="15"/>
      <c r="BD60" s="7">
        <f t="shared" si="16"/>
        <v>-101</v>
      </c>
      <c r="BE60" s="2"/>
      <c r="BF60" s="15">
        <f t="shared" si="17"/>
        <v>46420</v>
      </c>
      <c r="BG60" s="15">
        <f t="shared" si="18"/>
        <v>46420</v>
      </c>
      <c r="BH60" s="29">
        <v>0</v>
      </c>
      <c r="BI60" s="15">
        <f t="shared" si="19"/>
        <v>46318</v>
      </c>
      <c r="BJ60" s="15"/>
      <c r="BK60" s="34">
        <f t="shared" si="20"/>
        <v>-102</v>
      </c>
      <c r="BL60" s="2"/>
      <c r="BM60" s="15">
        <f t="shared" si="21"/>
        <v>46420</v>
      </c>
      <c r="BN60" s="15">
        <f t="shared" si="22"/>
        <v>46420</v>
      </c>
      <c r="BO60" s="29">
        <v>0</v>
      </c>
      <c r="BP60" s="15">
        <f t="shared" si="23"/>
        <v>46318</v>
      </c>
      <c r="BQ60" s="15"/>
      <c r="BR60" s="34">
        <f t="shared" si="24"/>
        <v>-102</v>
      </c>
      <c r="BS60" s="2"/>
      <c r="BT60" s="15">
        <f t="shared" si="25"/>
        <v>46420</v>
      </c>
      <c r="BU60" s="15">
        <f t="shared" si="26"/>
        <v>46427</v>
      </c>
      <c r="BV60" s="29">
        <v>7</v>
      </c>
      <c r="BW60" s="15">
        <f t="shared" si="27"/>
        <v>46325</v>
      </c>
      <c r="BX60" s="15"/>
      <c r="BY60" s="7">
        <f t="shared" si="28"/>
        <v>-102</v>
      </c>
      <c r="BZ60" s="2" t="s">
        <v>2516</v>
      </c>
      <c r="CA60" s="15">
        <v>46427</v>
      </c>
      <c r="CB60" s="7">
        <f t="shared" si="29"/>
        <v>-102</v>
      </c>
      <c r="CC60" s="2"/>
      <c r="CD60" s="2"/>
      <c r="CF60" s="18" t="str">
        <f>+_xlfn.XLOOKUP(BZ60,'Crono LB 30.09'!B:B,'Crono LB 30.09'!F:F,"No se encuentra",0,1)</f>
        <v>25-Dec-26</v>
      </c>
      <c r="CG60" s="193" t="e">
        <f t="shared" si="31"/>
        <v>#VALUE!</v>
      </c>
      <c r="CI60" s="18">
        <f>+_xlfn.XLOOKUP(B60,'REM-Nuevo'!B:B,'REM-Nuevo'!O:O,"",0,1)</f>
        <v>46427</v>
      </c>
      <c r="CJ60" s="18">
        <f t="shared" si="32"/>
        <v>46427</v>
      </c>
    </row>
    <row r="61" spans="1:88" ht="120" x14ac:dyDescent="0.25">
      <c r="A61" s="40" t="s">
        <v>640</v>
      </c>
      <c r="B61" s="41" t="s">
        <v>2643</v>
      </c>
      <c r="C61" s="42" t="s">
        <v>2527</v>
      </c>
      <c r="D61" s="7"/>
      <c r="E61" s="497"/>
      <c r="F61" s="6">
        <f t="shared" si="0"/>
        <v>46192</v>
      </c>
      <c r="G61" s="6">
        <v>46111</v>
      </c>
      <c r="H61" s="6">
        <v>46111</v>
      </c>
      <c r="I61" s="34">
        <f t="shared" si="1"/>
        <v>-81</v>
      </c>
      <c r="J61" s="309">
        <v>46111</v>
      </c>
      <c r="K61" s="2"/>
      <c r="L61" s="6">
        <f t="shared" si="2"/>
        <v>46193</v>
      </c>
      <c r="M61" s="6">
        <f t="shared" si="3"/>
        <v>46200</v>
      </c>
      <c r="N61" s="29">
        <v>7</v>
      </c>
      <c r="O61" s="6">
        <f t="shared" si="37"/>
        <v>46118</v>
      </c>
      <c r="P61" s="6">
        <v>46120</v>
      </c>
      <c r="Q61" s="29">
        <f t="shared" si="4"/>
        <v>-82</v>
      </c>
      <c r="R61" s="7">
        <v>23328929</v>
      </c>
      <c r="S61" s="2"/>
      <c r="T61" s="6">
        <f t="shared" si="5"/>
        <v>46201</v>
      </c>
      <c r="U61" s="6">
        <f t="shared" si="6"/>
        <v>46231</v>
      </c>
      <c r="V61" s="29">
        <v>30</v>
      </c>
      <c r="W61" s="6">
        <f t="shared" si="67"/>
        <v>46148</v>
      </c>
      <c r="X61" s="6">
        <v>46134</v>
      </c>
      <c r="Y61" s="29">
        <f t="shared" si="7"/>
        <v>-83</v>
      </c>
      <c r="Z61" s="2"/>
      <c r="AA61" s="15"/>
      <c r="AB61" s="7"/>
      <c r="AC61" s="6"/>
      <c r="AD61" s="309"/>
      <c r="AE61" s="15">
        <f t="shared" si="8"/>
        <v>46232</v>
      </c>
      <c r="AF61" s="15">
        <f t="shared" si="9"/>
        <v>46277</v>
      </c>
      <c r="AG61" s="29">
        <v>45</v>
      </c>
      <c r="AH61" s="15">
        <f t="shared" si="68"/>
        <v>46179</v>
      </c>
      <c r="AI61" s="15"/>
      <c r="AJ61" s="34">
        <f t="shared" si="10"/>
        <v>-98</v>
      </c>
      <c r="AK61" s="481" t="s">
        <v>5332</v>
      </c>
      <c r="AL61" s="2" t="s">
        <v>5206</v>
      </c>
      <c r="AM61" s="15">
        <f t="shared" si="11"/>
        <v>46278</v>
      </c>
      <c r="AN61" s="15">
        <f t="shared" si="12"/>
        <v>46298</v>
      </c>
      <c r="AO61" s="29">
        <v>20</v>
      </c>
      <c r="AP61" s="15">
        <f t="shared" si="30"/>
        <v>46199</v>
      </c>
      <c r="AQ61" s="15"/>
      <c r="AR61" s="34">
        <f t="shared" si="13"/>
        <v>-99</v>
      </c>
      <c r="AS61" s="7"/>
      <c r="AT61" s="7"/>
      <c r="AU61" s="7"/>
      <c r="AV61" s="7"/>
      <c r="AW61" s="7"/>
      <c r="AX61" s="2"/>
      <c r="AY61" s="15">
        <f t="shared" si="14"/>
        <v>46299</v>
      </c>
      <c r="AZ61" s="15">
        <f t="shared" si="69"/>
        <v>46419</v>
      </c>
      <c r="BA61" s="7">
        <v>120</v>
      </c>
      <c r="BB61" s="15">
        <f t="shared" si="15"/>
        <v>46319</v>
      </c>
      <c r="BC61" s="15"/>
      <c r="BD61" s="7">
        <f t="shared" si="16"/>
        <v>-100</v>
      </c>
      <c r="BE61" s="2"/>
      <c r="BF61" s="15">
        <f t="shared" si="17"/>
        <v>46420</v>
      </c>
      <c r="BG61" s="15">
        <f t="shared" si="18"/>
        <v>46420</v>
      </c>
      <c r="BH61" s="29">
        <v>0</v>
      </c>
      <c r="BI61" s="15">
        <f t="shared" si="19"/>
        <v>46319</v>
      </c>
      <c r="BJ61" s="15"/>
      <c r="BK61" s="34">
        <f t="shared" si="20"/>
        <v>-101</v>
      </c>
      <c r="BL61" s="2"/>
      <c r="BM61" s="15">
        <f t="shared" si="21"/>
        <v>46420</v>
      </c>
      <c r="BN61" s="15">
        <f t="shared" si="22"/>
        <v>46420</v>
      </c>
      <c r="BO61" s="29">
        <v>0</v>
      </c>
      <c r="BP61" s="15">
        <f t="shared" si="23"/>
        <v>46319</v>
      </c>
      <c r="BQ61" s="15"/>
      <c r="BR61" s="34">
        <f t="shared" si="24"/>
        <v>-101</v>
      </c>
      <c r="BS61" s="2"/>
      <c r="BT61" s="15">
        <f t="shared" si="25"/>
        <v>46420</v>
      </c>
      <c r="BU61" s="15">
        <f t="shared" si="26"/>
        <v>46427</v>
      </c>
      <c r="BV61" s="29">
        <v>7</v>
      </c>
      <c r="BW61" s="15">
        <f t="shared" si="27"/>
        <v>46326</v>
      </c>
      <c r="BX61" s="15"/>
      <c r="BY61" s="7">
        <f t="shared" si="28"/>
        <v>-101</v>
      </c>
      <c r="BZ61" s="2" t="s">
        <v>2516</v>
      </c>
      <c r="CA61" s="15">
        <v>46427</v>
      </c>
      <c r="CB61" s="7">
        <f t="shared" si="29"/>
        <v>-101</v>
      </c>
      <c r="CC61" s="2"/>
      <c r="CD61" s="2"/>
      <c r="CF61" s="18" t="str">
        <f>+_xlfn.XLOOKUP(BZ61,'Crono LB 30.09'!B:B,'Crono LB 30.09'!F:F,"No se encuentra",0,1)</f>
        <v>25-Dec-26</v>
      </c>
      <c r="CG61" s="193" t="e">
        <f t="shared" si="31"/>
        <v>#VALUE!</v>
      </c>
      <c r="CI61" s="18">
        <f>+_xlfn.XLOOKUP(B61,'REM-Nuevo'!B:B,'REM-Nuevo'!O:O,"",0,1)</f>
        <v>46427</v>
      </c>
      <c r="CJ61" s="18">
        <f t="shared" si="32"/>
        <v>46427</v>
      </c>
    </row>
    <row r="62" spans="1:88" ht="120" x14ac:dyDescent="0.25">
      <c r="A62" s="40" t="s">
        <v>640</v>
      </c>
      <c r="B62" s="41" t="s">
        <v>2644</v>
      </c>
      <c r="C62" s="42" t="s">
        <v>2528</v>
      </c>
      <c r="D62" s="7"/>
      <c r="E62" s="497"/>
      <c r="F62" s="6">
        <f t="shared" si="0"/>
        <v>46152</v>
      </c>
      <c r="G62" s="6">
        <v>46111</v>
      </c>
      <c r="H62" s="6">
        <v>46111</v>
      </c>
      <c r="I62" s="34">
        <f t="shared" si="1"/>
        <v>-41</v>
      </c>
      <c r="J62" s="309">
        <v>46111</v>
      </c>
      <c r="K62" s="2"/>
      <c r="L62" s="6">
        <f t="shared" si="2"/>
        <v>46153</v>
      </c>
      <c r="M62" s="6">
        <f t="shared" si="3"/>
        <v>46160</v>
      </c>
      <c r="N62" s="29">
        <v>7</v>
      </c>
      <c r="O62" s="6">
        <f t="shared" si="37"/>
        <v>46118</v>
      </c>
      <c r="P62" s="6">
        <v>46120</v>
      </c>
      <c r="Q62" s="29">
        <f t="shared" si="4"/>
        <v>-42</v>
      </c>
      <c r="R62" s="7">
        <v>23328928</v>
      </c>
      <c r="S62" s="2"/>
      <c r="T62" s="6">
        <f t="shared" si="5"/>
        <v>46161</v>
      </c>
      <c r="U62" s="6">
        <f t="shared" si="6"/>
        <v>46191</v>
      </c>
      <c r="V62" s="29">
        <v>30</v>
      </c>
      <c r="W62" s="6">
        <f t="shared" si="67"/>
        <v>46148</v>
      </c>
      <c r="X62" s="6">
        <v>46134</v>
      </c>
      <c r="Y62" s="29">
        <f t="shared" si="7"/>
        <v>-43</v>
      </c>
      <c r="Z62" s="2"/>
      <c r="AA62" s="15"/>
      <c r="AB62" s="7"/>
      <c r="AC62" s="6"/>
      <c r="AD62" s="309"/>
      <c r="AE62" s="15">
        <f t="shared" si="8"/>
        <v>46192</v>
      </c>
      <c r="AF62" s="15">
        <f t="shared" si="9"/>
        <v>46237</v>
      </c>
      <c r="AG62" s="29">
        <v>45</v>
      </c>
      <c r="AH62" s="15">
        <f t="shared" si="68"/>
        <v>46179</v>
      </c>
      <c r="AI62" s="15"/>
      <c r="AJ62" s="34">
        <f t="shared" si="10"/>
        <v>-58</v>
      </c>
      <c r="AK62" s="481" t="s">
        <v>5333</v>
      </c>
      <c r="AL62" s="2" t="s">
        <v>5206</v>
      </c>
      <c r="AM62" s="15">
        <f t="shared" si="11"/>
        <v>46238</v>
      </c>
      <c r="AN62" s="15">
        <f t="shared" si="12"/>
        <v>46258</v>
      </c>
      <c r="AO62" s="29">
        <v>20</v>
      </c>
      <c r="AP62" s="15">
        <f t="shared" si="30"/>
        <v>46199</v>
      </c>
      <c r="AQ62" s="15"/>
      <c r="AR62" s="34">
        <f t="shared" si="13"/>
        <v>-59</v>
      </c>
      <c r="AS62" s="7"/>
      <c r="AT62" s="7"/>
      <c r="AU62" s="7"/>
      <c r="AV62" s="7"/>
      <c r="AW62" s="7"/>
      <c r="AX62" s="2"/>
      <c r="AY62" s="15">
        <f t="shared" si="14"/>
        <v>46259</v>
      </c>
      <c r="AZ62" s="15">
        <f t="shared" si="69"/>
        <v>46419</v>
      </c>
      <c r="BA62" s="7">
        <v>160</v>
      </c>
      <c r="BB62" s="15">
        <f t="shared" si="15"/>
        <v>46359</v>
      </c>
      <c r="BC62" s="15"/>
      <c r="BD62" s="7">
        <f t="shared" si="16"/>
        <v>-60</v>
      </c>
      <c r="BE62" s="2"/>
      <c r="BF62" s="15">
        <f t="shared" si="17"/>
        <v>46420</v>
      </c>
      <c r="BG62" s="15">
        <f t="shared" si="18"/>
        <v>46420</v>
      </c>
      <c r="BH62" s="29">
        <v>0</v>
      </c>
      <c r="BI62" s="15">
        <f t="shared" si="19"/>
        <v>46359</v>
      </c>
      <c r="BJ62" s="15"/>
      <c r="BK62" s="34">
        <f t="shared" si="20"/>
        <v>-61</v>
      </c>
      <c r="BL62" s="2"/>
      <c r="BM62" s="15">
        <f t="shared" si="21"/>
        <v>46420</v>
      </c>
      <c r="BN62" s="15">
        <f t="shared" si="22"/>
        <v>46420</v>
      </c>
      <c r="BO62" s="29">
        <v>0</v>
      </c>
      <c r="BP62" s="15">
        <f t="shared" si="23"/>
        <v>46359</v>
      </c>
      <c r="BQ62" s="15"/>
      <c r="BR62" s="34">
        <f t="shared" si="24"/>
        <v>-61</v>
      </c>
      <c r="BS62" s="2"/>
      <c r="BT62" s="15">
        <f t="shared" si="25"/>
        <v>46420</v>
      </c>
      <c r="BU62" s="15">
        <f t="shared" si="26"/>
        <v>46427</v>
      </c>
      <c r="BV62" s="29">
        <v>7</v>
      </c>
      <c r="BW62" s="15">
        <f t="shared" si="27"/>
        <v>46366</v>
      </c>
      <c r="BX62" s="15"/>
      <c r="BY62" s="7">
        <f t="shared" si="28"/>
        <v>-61</v>
      </c>
      <c r="BZ62" s="2" t="s">
        <v>2516</v>
      </c>
      <c r="CA62" s="15">
        <v>46427</v>
      </c>
      <c r="CB62" s="7">
        <f t="shared" si="29"/>
        <v>-61</v>
      </c>
      <c r="CC62" s="2"/>
      <c r="CD62" s="2"/>
      <c r="CF62" s="18" t="str">
        <f>+_xlfn.XLOOKUP(BZ62,'Crono LB 30.09'!B:B,'Crono LB 30.09'!F:F,"No se encuentra",0,1)</f>
        <v>25-Dec-26</v>
      </c>
      <c r="CG62" s="193" t="e">
        <f t="shared" si="31"/>
        <v>#VALUE!</v>
      </c>
      <c r="CI62" s="18">
        <f>+_xlfn.XLOOKUP(B62,'REM-Nuevo'!B:B,'REM-Nuevo'!O:O,"",0,1)</f>
        <v>46427</v>
      </c>
      <c r="CJ62" s="18">
        <f t="shared" si="32"/>
        <v>46427</v>
      </c>
    </row>
    <row r="63" spans="1:88" ht="31.5" customHeight="1" x14ac:dyDescent="0.25">
      <c r="A63" s="40" t="s">
        <v>640</v>
      </c>
      <c r="B63" s="41" t="s">
        <v>2645</v>
      </c>
      <c r="C63" s="42" t="s">
        <v>2529</v>
      </c>
      <c r="D63" s="7"/>
      <c r="E63" s="283"/>
      <c r="F63" s="30">
        <f t="shared" ref="F63:F127" si="243">+L63-1</f>
        <v>46207</v>
      </c>
      <c r="G63" s="6">
        <v>46153</v>
      </c>
      <c r="H63" s="6">
        <v>46156</v>
      </c>
      <c r="I63" s="34">
        <f t="shared" ref="I63:I127" si="244">+G63-F63</f>
        <v>-54</v>
      </c>
      <c r="J63" s="309">
        <v>46153</v>
      </c>
      <c r="K63" s="3"/>
      <c r="L63" s="30">
        <f t="shared" ref="L63:L127" si="245">+M63-N63</f>
        <v>46208</v>
      </c>
      <c r="M63" s="30">
        <f t="shared" ref="M63:M127" si="246">+T63-1</f>
        <v>46215</v>
      </c>
      <c r="N63" s="37">
        <v>7</v>
      </c>
      <c r="O63" s="6">
        <f t="shared" si="37"/>
        <v>46163</v>
      </c>
      <c r="P63" s="6">
        <v>46168</v>
      </c>
      <c r="Q63" s="29">
        <f t="shared" ref="Q63:Q127" si="247">+O63-M63</f>
        <v>-52</v>
      </c>
      <c r="R63" s="7">
        <v>23392002</v>
      </c>
      <c r="S63" s="3"/>
      <c r="T63" s="30">
        <f t="shared" ref="T63:T127" si="248">+U63-V63</f>
        <v>46216</v>
      </c>
      <c r="U63" s="30">
        <f t="shared" ref="U63:U127" si="249">+AE63-1</f>
        <v>46246</v>
      </c>
      <c r="V63" s="37">
        <v>30</v>
      </c>
      <c r="W63" s="6">
        <f t="shared" ref="W63:W127" si="250">+O63+V63</f>
        <v>46193</v>
      </c>
      <c r="X63" s="6"/>
      <c r="Y63" s="29">
        <f t="shared" ref="Y63:Y127" si="251">+W63-U63</f>
        <v>-53</v>
      </c>
      <c r="Z63" s="3"/>
      <c r="AA63" s="31"/>
      <c r="AB63" s="7"/>
      <c r="AC63" s="6"/>
      <c r="AD63" s="25"/>
      <c r="AE63" s="31">
        <f t="shared" ref="AE63:AE127" si="252">+AF63-AG63</f>
        <v>46247</v>
      </c>
      <c r="AF63" s="31">
        <f t="shared" ref="AF63:AF127" si="253">+AM63-1</f>
        <v>46292</v>
      </c>
      <c r="AG63" s="37">
        <v>45</v>
      </c>
      <c r="AH63" s="15">
        <f t="shared" ref="AH63:AH127" si="254">+IF(X63=0,W63,X63)+AG63</f>
        <v>46238</v>
      </c>
      <c r="AI63" s="15"/>
      <c r="AJ63" s="34">
        <f t="shared" ref="AJ63:AJ127" si="255">+AH63-AF63</f>
        <v>-54</v>
      </c>
      <c r="AK63" s="393" t="s">
        <v>5252</v>
      </c>
      <c r="AL63" s="3"/>
      <c r="AM63" s="31">
        <f t="shared" ref="AM63:AM127" si="256">+AN63-AO63</f>
        <v>46293</v>
      </c>
      <c r="AN63" s="31">
        <f t="shared" ref="AN63:AN127" si="257">+AY63-1</f>
        <v>46313</v>
      </c>
      <c r="AO63" s="37">
        <v>20</v>
      </c>
      <c r="AP63" s="15">
        <f t="shared" ref="AP63:AP127" si="258">+IF(AI63=0,AH63,AI63)+AO63</f>
        <v>46258</v>
      </c>
      <c r="AQ63" s="15"/>
      <c r="AR63" s="34">
        <f t="shared" ref="AR63:AR127" si="259">+AP63-AN63</f>
        <v>-55</v>
      </c>
      <c r="AS63" s="7"/>
      <c r="AT63" s="7"/>
      <c r="AU63" s="7"/>
      <c r="AV63" s="7"/>
      <c r="AW63" s="7"/>
      <c r="AX63" s="3"/>
      <c r="AY63" s="31">
        <f t="shared" ref="AY63:AY127" si="260">+AZ63-BA63</f>
        <v>46314</v>
      </c>
      <c r="AZ63" s="31">
        <f t="shared" si="69"/>
        <v>46474</v>
      </c>
      <c r="BA63" s="124">
        <v>160</v>
      </c>
      <c r="BB63" s="15">
        <f t="shared" ref="BB63:BB127" si="261">+IF(AQ63=0,AP63,AQ63)+BA63</f>
        <v>46418</v>
      </c>
      <c r="BC63" s="15"/>
      <c r="BD63" s="7">
        <f t="shared" ref="BD63:BD127" si="262">+BB63-AZ63</f>
        <v>-56</v>
      </c>
      <c r="BE63" s="3"/>
      <c r="BF63" s="31">
        <f t="shared" ref="BF63:BF127" si="263">+BG63-BH63</f>
        <v>46475</v>
      </c>
      <c r="BG63" s="31">
        <f t="shared" ref="BG63:BG127" si="264">+BM63</f>
        <v>46475</v>
      </c>
      <c r="BH63" s="32">
        <v>0</v>
      </c>
      <c r="BI63" s="15">
        <f t="shared" ref="BI63:BI127" si="265">+IF(BC63=0,BB63,BC63)+BH63</f>
        <v>46418</v>
      </c>
      <c r="BJ63" s="15"/>
      <c r="BK63" s="34">
        <f t="shared" ref="BK63:BK127" si="266">+BI63-BG63</f>
        <v>-57</v>
      </c>
      <c r="BL63" s="3"/>
      <c r="BM63" s="31">
        <f t="shared" ref="BM63:BM127" si="267">+BN63-BO63</f>
        <v>46475</v>
      </c>
      <c r="BN63" s="31">
        <f t="shared" ref="BN63:BN127" si="268">+BT63</f>
        <v>46475</v>
      </c>
      <c r="BO63" s="32">
        <v>0</v>
      </c>
      <c r="BP63" s="15">
        <f t="shared" ref="BP63:BP127" si="269">+IF(BJ63=0,BI63,BJ63)+BO63</f>
        <v>46418</v>
      </c>
      <c r="BQ63" s="15"/>
      <c r="BR63" s="34">
        <f t="shared" ref="BR63:BR127" si="270">+BP63-BN63</f>
        <v>-57</v>
      </c>
      <c r="BS63" s="3"/>
      <c r="BT63" s="31">
        <f t="shared" ref="BT63:BT127" si="271">+BU63-BV63</f>
        <v>46475</v>
      </c>
      <c r="BU63" s="31">
        <f t="shared" ref="BU63:BU127" si="272">+CA63</f>
        <v>46482</v>
      </c>
      <c r="BV63" s="37">
        <v>7</v>
      </c>
      <c r="BW63" s="15">
        <f t="shared" ref="BW63:BW127" si="273">+IF(BQ63=0,BP63,BQ63)+BV63</f>
        <v>46425</v>
      </c>
      <c r="BX63" s="15"/>
      <c r="BY63" s="7">
        <f t="shared" ref="BY63:BY127" si="274">+BW63-BU63</f>
        <v>-57</v>
      </c>
      <c r="BZ63" s="2" t="s">
        <v>2516</v>
      </c>
      <c r="CA63" s="315">
        <v>46482</v>
      </c>
      <c r="CB63" s="7">
        <f t="shared" ref="CB63:CB127" si="275">+BW63-CA63</f>
        <v>-57</v>
      </c>
      <c r="CC63" s="2"/>
      <c r="CD63" s="2"/>
      <c r="CF63" s="18" t="str">
        <f>+_xlfn.XLOOKUP(BZ63,'Crono LB 30.09'!B:B,'Crono LB 30.09'!F:F,"No se encuentra",0,1)</f>
        <v>25-Dec-26</v>
      </c>
      <c r="CG63" s="193" t="e">
        <f t="shared" si="31"/>
        <v>#VALUE!</v>
      </c>
      <c r="CI63" s="18">
        <f>+_xlfn.XLOOKUP(B63,'REM-Nuevo'!B:B,'REM-Nuevo'!O:O,"",0,1)</f>
        <v>46482</v>
      </c>
      <c r="CJ63" s="18">
        <f t="shared" si="32"/>
        <v>46482</v>
      </c>
    </row>
    <row r="64" spans="1:88" ht="212.25" customHeight="1" x14ac:dyDescent="0.25">
      <c r="A64" s="40" t="s">
        <v>640</v>
      </c>
      <c r="B64" s="41" t="s">
        <v>2646</v>
      </c>
      <c r="C64" s="221" t="s">
        <v>2647</v>
      </c>
      <c r="D64" s="7"/>
      <c r="E64" s="283"/>
      <c r="F64" s="30">
        <f t="shared" ref="F64:F67" si="276">+L64-1</f>
        <v>46127</v>
      </c>
      <c r="G64" s="6">
        <v>46090</v>
      </c>
      <c r="H64" s="6">
        <v>46091</v>
      </c>
      <c r="I64" s="34">
        <f t="shared" ref="I64:I67" si="277">+G64-F64</f>
        <v>-37</v>
      </c>
      <c r="J64" s="309">
        <v>46090</v>
      </c>
      <c r="K64" s="3"/>
      <c r="L64" s="30">
        <f t="shared" ref="L64:L67" si="278">+M64-N64</f>
        <v>46128</v>
      </c>
      <c r="M64" s="30">
        <f t="shared" ref="M64:M67" si="279">+T64-1</f>
        <v>46135</v>
      </c>
      <c r="N64" s="37">
        <v>7</v>
      </c>
      <c r="O64" s="6">
        <f t="shared" si="37"/>
        <v>46098</v>
      </c>
      <c r="P64" s="6">
        <v>46104</v>
      </c>
      <c r="Q64" s="29">
        <f t="shared" ref="Q64:Q67" si="280">+O64-M64</f>
        <v>-37</v>
      </c>
      <c r="R64" s="7">
        <v>23299281</v>
      </c>
      <c r="S64" s="3"/>
      <c r="T64" s="30">
        <f t="shared" ref="T64:T67" si="281">+U64-V64</f>
        <v>46136</v>
      </c>
      <c r="U64" s="30">
        <f t="shared" ref="U64:U67" si="282">+AE64-1</f>
        <v>46166</v>
      </c>
      <c r="V64" s="37">
        <v>30</v>
      </c>
      <c r="W64" s="6">
        <v>46129</v>
      </c>
      <c r="X64" s="6">
        <v>46129</v>
      </c>
      <c r="Y64" s="29">
        <f t="shared" ref="Y64:Y67" si="283">+W64-U64</f>
        <v>-37</v>
      </c>
      <c r="Z64" s="3"/>
      <c r="AA64" s="31"/>
      <c r="AB64" s="7"/>
      <c r="AC64" s="6"/>
      <c r="AD64" s="25"/>
      <c r="AE64" s="31">
        <f t="shared" ref="AE64:AE67" si="284">+AF64-AG64</f>
        <v>46167</v>
      </c>
      <c r="AF64" s="31">
        <f t="shared" ref="AF64:AF67" si="285">+AM64-1</f>
        <v>46212</v>
      </c>
      <c r="AG64" s="37">
        <v>45</v>
      </c>
      <c r="AH64" s="15">
        <f t="shared" ref="AH64:AH67" si="286">+IF(X64=0,W64,X64)+AG64</f>
        <v>46174</v>
      </c>
      <c r="AI64" s="15"/>
      <c r="AJ64" s="34">
        <f t="shared" ref="AJ64:AJ67" si="287">+AH64-AF64</f>
        <v>-38</v>
      </c>
      <c r="AK64" s="492" t="s">
        <v>5334</v>
      </c>
      <c r="AL64" s="3" t="s">
        <v>5185</v>
      </c>
      <c r="AM64" s="31">
        <f t="shared" ref="AM64:AM67" si="288">+AN64-AO64</f>
        <v>46213</v>
      </c>
      <c r="AN64" s="31">
        <f t="shared" ref="AN64:AN67" si="289">+AY64-1</f>
        <v>46233</v>
      </c>
      <c r="AO64" s="37">
        <v>20</v>
      </c>
      <c r="AP64" s="15">
        <f t="shared" ref="AP64:AP67" si="290">+IF(AI64=0,AH64,AI64)+AO64</f>
        <v>46194</v>
      </c>
      <c r="AQ64" s="15"/>
      <c r="AR64" s="34">
        <f t="shared" ref="AR64:AR67" si="291">+AP64-AN64</f>
        <v>-39</v>
      </c>
      <c r="AS64" s="7"/>
      <c r="AT64" s="7"/>
      <c r="AU64" s="7"/>
      <c r="AV64" s="7"/>
      <c r="AW64" s="7"/>
      <c r="AX64" s="3"/>
      <c r="AY64" s="31">
        <f t="shared" ref="AY64:AY67" si="292">+AZ64-BA64</f>
        <v>46234</v>
      </c>
      <c r="AZ64" s="31">
        <f t="shared" ref="AZ64:AZ67" si="293">+BF64-1</f>
        <v>46474</v>
      </c>
      <c r="BA64" s="124">
        <v>240</v>
      </c>
      <c r="BB64" s="15">
        <f t="shared" ref="BB64:BB67" si="294">+IF(AQ64=0,AP64,AQ64)+BA64</f>
        <v>46434</v>
      </c>
      <c r="BC64" s="15"/>
      <c r="BD64" s="7">
        <f t="shared" ref="BD64:BD67" si="295">+BB64-AZ64</f>
        <v>-40</v>
      </c>
      <c r="BE64" s="3"/>
      <c r="BF64" s="31">
        <f t="shared" ref="BF64:BF67" si="296">+BG64-BH64</f>
        <v>46475</v>
      </c>
      <c r="BG64" s="31">
        <f t="shared" ref="BG64:BG67" si="297">+BM64</f>
        <v>46475</v>
      </c>
      <c r="BH64" s="32">
        <v>0</v>
      </c>
      <c r="BI64" s="15">
        <f t="shared" ref="BI64:BI67" si="298">+IF(BC64=0,BB64,BC64)+BH64</f>
        <v>46434</v>
      </c>
      <c r="BJ64" s="15"/>
      <c r="BK64" s="34">
        <f t="shared" ref="BK64:BK67" si="299">+BI64-BG64</f>
        <v>-41</v>
      </c>
      <c r="BL64" s="3"/>
      <c r="BM64" s="31">
        <f t="shared" ref="BM64:BM67" si="300">+BN64-BO64</f>
        <v>46475</v>
      </c>
      <c r="BN64" s="31">
        <f t="shared" ref="BN64:BN67" si="301">+BT64</f>
        <v>46475</v>
      </c>
      <c r="BO64" s="32">
        <v>0</v>
      </c>
      <c r="BP64" s="15">
        <f t="shared" ref="BP64:BP67" si="302">+IF(BJ64=0,BI64,BJ64)+BO64</f>
        <v>46434</v>
      </c>
      <c r="BQ64" s="15"/>
      <c r="BR64" s="34">
        <f t="shared" ref="BR64:BR67" si="303">+BP64-BN64</f>
        <v>-41</v>
      </c>
      <c r="BS64" s="3"/>
      <c r="BT64" s="31">
        <f t="shared" ref="BT64:BT67" si="304">+BU64-BV64</f>
        <v>46475</v>
      </c>
      <c r="BU64" s="31">
        <f t="shared" ref="BU64:BU67" si="305">+CA64</f>
        <v>46482</v>
      </c>
      <c r="BV64" s="37">
        <v>7</v>
      </c>
      <c r="BW64" s="15">
        <f t="shared" ref="BW64:BW67" si="306">+IF(BQ64=0,BP64,BQ64)+BV64</f>
        <v>46441</v>
      </c>
      <c r="BX64" s="15"/>
      <c r="BY64" s="7">
        <f t="shared" ref="BY64:BY67" si="307">+BW64-BU64</f>
        <v>-41</v>
      </c>
      <c r="BZ64" s="2" t="s">
        <v>2516</v>
      </c>
      <c r="CA64" s="315">
        <v>46482</v>
      </c>
      <c r="CB64" s="7">
        <f t="shared" ref="CB64:CB67" si="308">+BW64-CA64</f>
        <v>-41</v>
      </c>
      <c r="CC64" s="2"/>
      <c r="CD64" s="2"/>
      <c r="CF64" s="18" t="str">
        <f>+_xlfn.XLOOKUP(BZ64,'Crono LB 30.09'!B:B,'Crono LB 30.09'!F:F,"No se encuentra",0,1)</f>
        <v>25-Dec-26</v>
      </c>
      <c r="CG64" s="193" t="e">
        <f t="shared" si="31"/>
        <v>#VALUE!</v>
      </c>
      <c r="CI64" s="18">
        <f>+_xlfn.XLOOKUP(B64,'REM-Nuevo'!B:B,'REM-Nuevo'!O:O,"",0,1)</f>
        <v>46482</v>
      </c>
      <c r="CJ64" s="18">
        <f t="shared" si="32"/>
        <v>46482</v>
      </c>
    </row>
    <row r="65" spans="1:88" ht="210" x14ac:dyDescent="0.25">
      <c r="A65" s="40" t="s">
        <v>640</v>
      </c>
      <c r="B65" s="41" t="s">
        <v>2648</v>
      </c>
      <c r="C65" s="221" t="s">
        <v>2649</v>
      </c>
      <c r="D65" s="7"/>
      <c r="E65" s="283"/>
      <c r="F65" s="30">
        <f t="shared" si="276"/>
        <v>46127</v>
      </c>
      <c r="G65" s="6">
        <v>46090</v>
      </c>
      <c r="H65" s="6">
        <v>46091</v>
      </c>
      <c r="I65" s="34">
        <f t="shared" si="277"/>
        <v>-37</v>
      </c>
      <c r="J65" s="309">
        <v>46090</v>
      </c>
      <c r="K65" s="3"/>
      <c r="L65" s="30">
        <f t="shared" si="278"/>
        <v>46128</v>
      </c>
      <c r="M65" s="30">
        <f t="shared" si="279"/>
        <v>46135</v>
      </c>
      <c r="N65" s="37">
        <v>7</v>
      </c>
      <c r="O65" s="6">
        <f t="shared" si="37"/>
        <v>46098</v>
      </c>
      <c r="P65" s="6">
        <v>46104</v>
      </c>
      <c r="Q65" s="29">
        <f t="shared" si="280"/>
        <v>-37</v>
      </c>
      <c r="R65" s="7">
        <v>23299286</v>
      </c>
      <c r="S65" s="3"/>
      <c r="T65" s="30">
        <f t="shared" si="281"/>
        <v>46136</v>
      </c>
      <c r="U65" s="30">
        <f t="shared" si="282"/>
        <v>46166</v>
      </c>
      <c r="V65" s="37">
        <v>30</v>
      </c>
      <c r="W65" s="6">
        <v>46129</v>
      </c>
      <c r="X65" s="6">
        <v>46129</v>
      </c>
      <c r="Y65" s="29">
        <f t="shared" si="283"/>
        <v>-37</v>
      </c>
      <c r="Z65" s="3"/>
      <c r="AA65" s="31"/>
      <c r="AB65" s="7"/>
      <c r="AC65" s="6"/>
      <c r="AD65" s="25"/>
      <c r="AE65" s="31">
        <f t="shared" si="284"/>
        <v>46167</v>
      </c>
      <c r="AF65" s="31">
        <f t="shared" si="285"/>
        <v>46212</v>
      </c>
      <c r="AG65" s="37">
        <v>45</v>
      </c>
      <c r="AH65" s="15">
        <f t="shared" si="286"/>
        <v>46174</v>
      </c>
      <c r="AI65" s="15"/>
      <c r="AJ65" s="34">
        <f t="shared" si="287"/>
        <v>-38</v>
      </c>
      <c r="AK65" s="422" t="s">
        <v>5335</v>
      </c>
      <c r="AL65" s="3" t="s">
        <v>5185</v>
      </c>
      <c r="AM65" s="31">
        <f t="shared" si="288"/>
        <v>46213</v>
      </c>
      <c r="AN65" s="31">
        <f t="shared" si="289"/>
        <v>46233</v>
      </c>
      <c r="AO65" s="37">
        <v>20</v>
      </c>
      <c r="AP65" s="15">
        <f t="shared" si="290"/>
        <v>46194</v>
      </c>
      <c r="AQ65" s="15"/>
      <c r="AR65" s="34">
        <f t="shared" si="291"/>
        <v>-39</v>
      </c>
      <c r="AS65" s="7"/>
      <c r="AT65" s="7"/>
      <c r="AU65" s="7"/>
      <c r="AV65" s="7"/>
      <c r="AW65" s="7"/>
      <c r="AX65" s="3"/>
      <c r="AY65" s="31">
        <f t="shared" si="292"/>
        <v>46234</v>
      </c>
      <c r="AZ65" s="31">
        <f t="shared" si="293"/>
        <v>46474</v>
      </c>
      <c r="BA65" s="124">
        <v>240</v>
      </c>
      <c r="BB65" s="15">
        <f t="shared" si="294"/>
        <v>46434</v>
      </c>
      <c r="BC65" s="15"/>
      <c r="BD65" s="7">
        <f t="shared" si="295"/>
        <v>-40</v>
      </c>
      <c r="BE65" s="3"/>
      <c r="BF65" s="31">
        <f t="shared" si="296"/>
        <v>46475</v>
      </c>
      <c r="BG65" s="31">
        <f t="shared" si="297"/>
        <v>46475</v>
      </c>
      <c r="BH65" s="32">
        <v>0</v>
      </c>
      <c r="BI65" s="15">
        <f t="shared" si="298"/>
        <v>46434</v>
      </c>
      <c r="BJ65" s="15"/>
      <c r="BK65" s="34">
        <f t="shared" si="299"/>
        <v>-41</v>
      </c>
      <c r="BL65" s="3"/>
      <c r="BM65" s="31">
        <f t="shared" si="300"/>
        <v>46475</v>
      </c>
      <c r="BN65" s="31">
        <f t="shared" si="301"/>
        <v>46475</v>
      </c>
      <c r="BO65" s="32">
        <v>0</v>
      </c>
      <c r="BP65" s="15">
        <f t="shared" si="302"/>
        <v>46434</v>
      </c>
      <c r="BQ65" s="15"/>
      <c r="BR65" s="34">
        <f t="shared" si="303"/>
        <v>-41</v>
      </c>
      <c r="BS65" s="3"/>
      <c r="BT65" s="31">
        <f t="shared" si="304"/>
        <v>46475</v>
      </c>
      <c r="BU65" s="31">
        <f t="shared" si="305"/>
        <v>46482</v>
      </c>
      <c r="BV65" s="37">
        <v>7</v>
      </c>
      <c r="BW65" s="15">
        <f t="shared" si="306"/>
        <v>46441</v>
      </c>
      <c r="BX65" s="15"/>
      <c r="BY65" s="7">
        <f t="shared" si="307"/>
        <v>-41</v>
      </c>
      <c r="BZ65" s="2" t="s">
        <v>2516</v>
      </c>
      <c r="CA65" s="315">
        <v>46482</v>
      </c>
      <c r="CB65" s="7">
        <f t="shared" si="308"/>
        <v>-41</v>
      </c>
      <c r="CC65" s="2"/>
      <c r="CD65" s="2"/>
      <c r="CF65" s="18" t="str">
        <f>+_xlfn.XLOOKUP(BZ65,'Crono LB 30.09'!B:B,'Crono LB 30.09'!F:F,"No se encuentra",0,1)</f>
        <v>25-Dec-26</v>
      </c>
      <c r="CG65" s="193" t="e">
        <f t="shared" si="31"/>
        <v>#VALUE!</v>
      </c>
      <c r="CI65" s="18">
        <f>+_xlfn.XLOOKUP(B65,'REM-Nuevo'!B:B,'REM-Nuevo'!O:O,"",0,1)</f>
        <v>46482</v>
      </c>
      <c r="CJ65" s="18">
        <f t="shared" si="32"/>
        <v>46482</v>
      </c>
    </row>
    <row r="66" spans="1:88" ht="189.75" customHeight="1" x14ac:dyDescent="0.25">
      <c r="A66" s="40" t="s">
        <v>640</v>
      </c>
      <c r="B66" s="41" t="s">
        <v>2650</v>
      </c>
      <c r="C66" s="221" t="s">
        <v>2651</v>
      </c>
      <c r="D66" s="7"/>
      <c r="E66" s="283"/>
      <c r="F66" s="30">
        <f t="shared" si="276"/>
        <v>46127</v>
      </c>
      <c r="G66" s="6">
        <v>46090</v>
      </c>
      <c r="H66" s="6">
        <v>46091</v>
      </c>
      <c r="I66" s="34">
        <f t="shared" si="277"/>
        <v>-37</v>
      </c>
      <c r="J66" s="309">
        <v>46090</v>
      </c>
      <c r="K66" s="3"/>
      <c r="L66" s="30">
        <f t="shared" si="278"/>
        <v>46128</v>
      </c>
      <c r="M66" s="30">
        <f t="shared" si="279"/>
        <v>46135</v>
      </c>
      <c r="N66" s="37">
        <v>7</v>
      </c>
      <c r="O66" s="6">
        <f t="shared" si="37"/>
        <v>46098</v>
      </c>
      <c r="P66" s="6">
        <v>46104</v>
      </c>
      <c r="Q66" s="29">
        <f t="shared" si="280"/>
        <v>-37</v>
      </c>
      <c r="R66" s="150" t="s">
        <v>5202</v>
      </c>
      <c r="S66" s="3"/>
      <c r="T66" s="30">
        <f t="shared" si="281"/>
        <v>46136</v>
      </c>
      <c r="U66" s="30">
        <f t="shared" si="282"/>
        <v>46166</v>
      </c>
      <c r="V66" s="37">
        <v>30</v>
      </c>
      <c r="W66" s="6">
        <v>46129</v>
      </c>
      <c r="X66" s="6">
        <v>46129</v>
      </c>
      <c r="Y66" s="29">
        <f t="shared" si="283"/>
        <v>-37</v>
      </c>
      <c r="Z66" s="3"/>
      <c r="AA66" s="31"/>
      <c r="AB66" s="7"/>
      <c r="AC66" s="6"/>
      <c r="AD66" s="25"/>
      <c r="AE66" s="31">
        <f t="shared" si="284"/>
        <v>46167</v>
      </c>
      <c r="AF66" s="31">
        <f t="shared" si="285"/>
        <v>46212</v>
      </c>
      <c r="AG66" s="37">
        <v>45</v>
      </c>
      <c r="AH66" s="15">
        <f t="shared" si="286"/>
        <v>46174</v>
      </c>
      <c r="AI66" s="15"/>
      <c r="AJ66" s="34">
        <f t="shared" si="287"/>
        <v>-38</v>
      </c>
      <c r="AK66" s="422" t="s">
        <v>5336</v>
      </c>
      <c r="AL66" s="3" t="s">
        <v>5185</v>
      </c>
      <c r="AM66" s="31">
        <f t="shared" si="288"/>
        <v>46213</v>
      </c>
      <c r="AN66" s="31">
        <f t="shared" si="289"/>
        <v>46233</v>
      </c>
      <c r="AO66" s="37">
        <v>20</v>
      </c>
      <c r="AP66" s="15">
        <f t="shared" si="290"/>
        <v>46194</v>
      </c>
      <c r="AQ66" s="15"/>
      <c r="AR66" s="34">
        <f t="shared" si="291"/>
        <v>-39</v>
      </c>
      <c r="AS66" s="7"/>
      <c r="AT66" s="7"/>
      <c r="AU66" s="7"/>
      <c r="AV66" s="7"/>
      <c r="AW66" s="7"/>
      <c r="AX66" s="3"/>
      <c r="AY66" s="31">
        <f t="shared" si="292"/>
        <v>46234</v>
      </c>
      <c r="AZ66" s="31">
        <f t="shared" si="293"/>
        <v>46474</v>
      </c>
      <c r="BA66" s="124">
        <v>240</v>
      </c>
      <c r="BB66" s="15">
        <f t="shared" si="294"/>
        <v>46434</v>
      </c>
      <c r="BC66" s="15"/>
      <c r="BD66" s="7">
        <f t="shared" si="295"/>
        <v>-40</v>
      </c>
      <c r="BE66" s="3"/>
      <c r="BF66" s="31">
        <f t="shared" si="296"/>
        <v>46475</v>
      </c>
      <c r="BG66" s="31">
        <f t="shared" si="297"/>
        <v>46475</v>
      </c>
      <c r="BH66" s="32">
        <v>0</v>
      </c>
      <c r="BI66" s="15">
        <f t="shared" si="298"/>
        <v>46434</v>
      </c>
      <c r="BJ66" s="15"/>
      <c r="BK66" s="34">
        <f t="shared" si="299"/>
        <v>-41</v>
      </c>
      <c r="BL66" s="3"/>
      <c r="BM66" s="31">
        <f t="shared" si="300"/>
        <v>46475</v>
      </c>
      <c r="BN66" s="31">
        <f t="shared" si="301"/>
        <v>46475</v>
      </c>
      <c r="BO66" s="32">
        <v>0</v>
      </c>
      <c r="BP66" s="15">
        <f t="shared" si="302"/>
        <v>46434</v>
      </c>
      <c r="BQ66" s="15"/>
      <c r="BR66" s="34">
        <f t="shared" si="303"/>
        <v>-41</v>
      </c>
      <c r="BS66" s="3"/>
      <c r="BT66" s="31">
        <f t="shared" si="304"/>
        <v>46475</v>
      </c>
      <c r="BU66" s="31">
        <f t="shared" si="305"/>
        <v>46482</v>
      </c>
      <c r="BV66" s="37">
        <v>7</v>
      </c>
      <c r="BW66" s="15">
        <f t="shared" si="306"/>
        <v>46441</v>
      </c>
      <c r="BX66" s="15"/>
      <c r="BY66" s="7">
        <f t="shared" si="307"/>
        <v>-41</v>
      </c>
      <c r="BZ66" s="2" t="s">
        <v>2516</v>
      </c>
      <c r="CA66" s="315">
        <v>46482</v>
      </c>
      <c r="CB66" s="7">
        <f t="shared" si="308"/>
        <v>-41</v>
      </c>
      <c r="CC66" s="2"/>
      <c r="CD66" s="2"/>
      <c r="CF66" s="18" t="str">
        <f>+_xlfn.XLOOKUP(BZ66,'Crono LB 30.09'!B:B,'Crono LB 30.09'!F:F,"No se encuentra",0,1)</f>
        <v>25-Dec-26</v>
      </c>
      <c r="CG66" s="193" t="e">
        <f t="shared" si="31"/>
        <v>#VALUE!</v>
      </c>
      <c r="CI66" s="18">
        <f>+_xlfn.XLOOKUP(B66,'REM-Nuevo'!B:B,'REM-Nuevo'!O:O,"",0,1)</f>
        <v>46482</v>
      </c>
      <c r="CJ66" s="18">
        <f t="shared" si="32"/>
        <v>46482</v>
      </c>
    </row>
    <row r="67" spans="1:88" ht="165" x14ac:dyDescent="0.25">
      <c r="A67" s="40" t="s">
        <v>640</v>
      </c>
      <c r="B67" s="41" t="s">
        <v>2652</v>
      </c>
      <c r="C67" s="221" t="s">
        <v>2653</v>
      </c>
      <c r="D67" s="7"/>
      <c r="E67" s="283"/>
      <c r="F67" s="30">
        <f t="shared" si="276"/>
        <v>46127</v>
      </c>
      <c r="G67" s="6">
        <v>46090</v>
      </c>
      <c r="H67" s="6">
        <v>46091</v>
      </c>
      <c r="I67" s="34">
        <f t="shared" si="277"/>
        <v>-37</v>
      </c>
      <c r="J67" s="309">
        <v>46090</v>
      </c>
      <c r="K67" s="3"/>
      <c r="L67" s="30">
        <f t="shared" si="278"/>
        <v>46128</v>
      </c>
      <c r="M67" s="30">
        <f t="shared" si="279"/>
        <v>46135</v>
      </c>
      <c r="N67" s="37">
        <v>7</v>
      </c>
      <c r="O67" s="6">
        <f t="shared" si="37"/>
        <v>46098</v>
      </c>
      <c r="P67" s="6">
        <v>46104</v>
      </c>
      <c r="Q67" s="29">
        <f t="shared" si="280"/>
        <v>-37</v>
      </c>
      <c r="R67" s="150" t="s">
        <v>5203</v>
      </c>
      <c r="S67" s="3"/>
      <c r="T67" s="30">
        <f t="shared" si="281"/>
        <v>46136</v>
      </c>
      <c r="U67" s="30">
        <f t="shared" si="282"/>
        <v>46166</v>
      </c>
      <c r="V67" s="37">
        <v>30</v>
      </c>
      <c r="W67" s="6">
        <v>46129</v>
      </c>
      <c r="X67" s="6">
        <v>46129</v>
      </c>
      <c r="Y67" s="29">
        <f t="shared" si="283"/>
        <v>-37</v>
      </c>
      <c r="Z67" s="3"/>
      <c r="AA67" s="31"/>
      <c r="AB67" s="7"/>
      <c r="AC67" s="6"/>
      <c r="AD67" s="25"/>
      <c r="AE67" s="31">
        <f t="shared" si="284"/>
        <v>46167</v>
      </c>
      <c r="AF67" s="31">
        <f t="shared" si="285"/>
        <v>46212</v>
      </c>
      <c r="AG67" s="37">
        <v>45</v>
      </c>
      <c r="AH67" s="15">
        <f t="shared" si="286"/>
        <v>46174</v>
      </c>
      <c r="AI67" s="15"/>
      <c r="AJ67" s="34">
        <f t="shared" si="287"/>
        <v>-38</v>
      </c>
      <c r="AK67" s="492" t="s">
        <v>5337</v>
      </c>
      <c r="AL67" s="3" t="s">
        <v>5185</v>
      </c>
      <c r="AM67" s="31">
        <f t="shared" si="288"/>
        <v>46213</v>
      </c>
      <c r="AN67" s="31">
        <f t="shared" si="289"/>
        <v>46233</v>
      </c>
      <c r="AO67" s="37">
        <v>20</v>
      </c>
      <c r="AP67" s="15">
        <f t="shared" si="290"/>
        <v>46194</v>
      </c>
      <c r="AQ67" s="15"/>
      <c r="AR67" s="34">
        <f t="shared" si="291"/>
        <v>-39</v>
      </c>
      <c r="AS67" s="7"/>
      <c r="AT67" s="7"/>
      <c r="AU67" s="7"/>
      <c r="AV67" s="7"/>
      <c r="AW67" s="7"/>
      <c r="AX67" s="3"/>
      <c r="AY67" s="31">
        <f t="shared" si="292"/>
        <v>46234</v>
      </c>
      <c r="AZ67" s="31">
        <f t="shared" si="293"/>
        <v>46474</v>
      </c>
      <c r="BA67" s="124">
        <v>240</v>
      </c>
      <c r="BB67" s="15">
        <f t="shared" si="294"/>
        <v>46434</v>
      </c>
      <c r="BC67" s="15"/>
      <c r="BD67" s="7">
        <f t="shared" si="295"/>
        <v>-40</v>
      </c>
      <c r="BE67" s="3"/>
      <c r="BF67" s="31">
        <f t="shared" si="296"/>
        <v>46475</v>
      </c>
      <c r="BG67" s="31">
        <f t="shared" si="297"/>
        <v>46475</v>
      </c>
      <c r="BH67" s="32">
        <v>0</v>
      </c>
      <c r="BI67" s="15">
        <f t="shared" si="298"/>
        <v>46434</v>
      </c>
      <c r="BJ67" s="15"/>
      <c r="BK67" s="34">
        <f t="shared" si="299"/>
        <v>-41</v>
      </c>
      <c r="BL67" s="3"/>
      <c r="BM67" s="31">
        <f t="shared" si="300"/>
        <v>46475</v>
      </c>
      <c r="BN67" s="31">
        <f t="shared" si="301"/>
        <v>46475</v>
      </c>
      <c r="BO67" s="32">
        <v>0</v>
      </c>
      <c r="BP67" s="15">
        <f t="shared" si="302"/>
        <v>46434</v>
      </c>
      <c r="BQ67" s="15"/>
      <c r="BR67" s="34">
        <f t="shared" si="303"/>
        <v>-41</v>
      </c>
      <c r="BS67" s="3"/>
      <c r="BT67" s="31">
        <f t="shared" si="304"/>
        <v>46475</v>
      </c>
      <c r="BU67" s="31">
        <f t="shared" si="305"/>
        <v>46482</v>
      </c>
      <c r="BV67" s="37">
        <v>7</v>
      </c>
      <c r="BW67" s="15">
        <f t="shared" si="306"/>
        <v>46441</v>
      </c>
      <c r="BX67" s="15"/>
      <c r="BY67" s="7">
        <f t="shared" si="307"/>
        <v>-41</v>
      </c>
      <c r="BZ67" s="2" t="s">
        <v>2516</v>
      </c>
      <c r="CA67" s="315">
        <v>46482</v>
      </c>
      <c r="CB67" s="7">
        <f t="shared" si="308"/>
        <v>-41</v>
      </c>
      <c r="CC67" s="2"/>
      <c r="CD67" s="2"/>
      <c r="CF67" s="18" t="str">
        <f>+_xlfn.XLOOKUP(BZ67,'Crono LB 30.09'!B:B,'Crono LB 30.09'!F:F,"No se encuentra",0,1)</f>
        <v>25-Dec-26</v>
      </c>
      <c r="CG67" s="193" t="e">
        <f t="shared" si="31"/>
        <v>#VALUE!</v>
      </c>
      <c r="CI67" s="18">
        <f>+_xlfn.XLOOKUP(B67,'REM-Nuevo'!B:B,'REM-Nuevo'!O:O,"",0,1)</f>
        <v>46482</v>
      </c>
      <c r="CJ67" s="18">
        <f t="shared" ref="CJ67:CJ125" si="309">+IF(CI67="",CA67,CI67)</f>
        <v>46482</v>
      </c>
    </row>
    <row r="68" spans="1:88" hidden="1" x14ac:dyDescent="0.25">
      <c r="A68" s="40" t="s">
        <v>640</v>
      </c>
      <c r="B68" s="41" t="s">
        <v>2654</v>
      </c>
      <c r="C68" s="42" t="s">
        <v>2530</v>
      </c>
      <c r="D68" s="7"/>
      <c r="E68" s="284"/>
      <c r="F68" s="30">
        <f t="shared" si="243"/>
        <v>46211</v>
      </c>
      <c r="G68" s="6">
        <v>46304</v>
      </c>
      <c r="H68" s="6"/>
      <c r="I68" s="34">
        <f t="shared" si="244"/>
        <v>93</v>
      </c>
      <c r="J68" s="309">
        <v>46304</v>
      </c>
      <c r="K68" s="3"/>
      <c r="L68" s="30">
        <f t="shared" si="245"/>
        <v>46212</v>
      </c>
      <c r="M68" s="30">
        <f t="shared" si="246"/>
        <v>46219</v>
      </c>
      <c r="N68" s="37">
        <v>7</v>
      </c>
      <c r="O68" s="6">
        <f t="shared" si="37"/>
        <v>46311</v>
      </c>
      <c r="P68" s="6"/>
      <c r="Q68" s="29">
        <f t="shared" si="247"/>
        <v>92</v>
      </c>
      <c r="R68" s="7"/>
      <c r="S68" s="3"/>
      <c r="T68" s="30">
        <f t="shared" si="248"/>
        <v>46220</v>
      </c>
      <c r="U68" s="30">
        <f t="shared" si="249"/>
        <v>46250</v>
      </c>
      <c r="V68" s="37">
        <v>30</v>
      </c>
      <c r="W68" s="6">
        <f t="shared" si="250"/>
        <v>46341</v>
      </c>
      <c r="X68" s="6"/>
      <c r="Y68" s="29">
        <f t="shared" si="251"/>
        <v>91</v>
      </c>
      <c r="Z68" s="3"/>
      <c r="AA68" s="31"/>
      <c r="AB68" s="7"/>
      <c r="AC68" s="6"/>
      <c r="AD68" s="25"/>
      <c r="AE68" s="31">
        <f t="shared" si="252"/>
        <v>46251</v>
      </c>
      <c r="AF68" s="31">
        <f t="shared" si="253"/>
        <v>46296</v>
      </c>
      <c r="AG68" s="37">
        <v>45</v>
      </c>
      <c r="AH68" s="15">
        <f t="shared" si="254"/>
        <v>46386</v>
      </c>
      <c r="AI68" s="15"/>
      <c r="AJ68" s="34">
        <f t="shared" si="255"/>
        <v>90</v>
      </c>
      <c r="AK68" s="393"/>
      <c r="AL68" s="3"/>
      <c r="AM68" s="31">
        <f t="shared" si="256"/>
        <v>46297</v>
      </c>
      <c r="AN68" s="31">
        <f t="shared" si="257"/>
        <v>46317</v>
      </c>
      <c r="AO68" s="37">
        <v>20</v>
      </c>
      <c r="AP68" s="15">
        <f t="shared" si="258"/>
        <v>46406</v>
      </c>
      <c r="AQ68" s="15"/>
      <c r="AR68" s="34">
        <f t="shared" si="259"/>
        <v>89</v>
      </c>
      <c r="AS68" s="7"/>
      <c r="AT68" s="7"/>
      <c r="AU68" s="7"/>
      <c r="AV68" s="7"/>
      <c r="AW68" s="7"/>
      <c r="AX68" s="3"/>
      <c r="AY68" s="31">
        <f t="shared" si="260"/>
        <v>46318</v>
      </c>
      <c r="AZ68" s="31">
        <f t="shared" si="69"/>
        <v>46498</v>
      </c>
      <c r="BA68" s="124">
        <v>180</v>
      </c>
      <c r="BB68" s="15">
        <f t="shared" si="261"/>
        <v>46586</v>
      </c>
      <c r="BC68" s="15"/>
      <c r="BD68" s="7">
        <f t="shared" si="262"/>
        <v>88</v>
      </c>
      <c r="BE68" s="3"/>
      <c r="BF68" s="31">
        <f t="shared" si="263"/>
        <v>46499</v>
      </c>
      <c r="BG68" s="31">
        <f t="shared" si="264"/>
        <v>46499</v>
      </c>
      <c r="BH68" s="32">
        <v>0</v>
      </c>
      <c r="BI68" s="15">
        <f t="shared" si="265"/>
        <v>46586</v>
      </c>
      <c r="BJ68" s="15"/>
      <c r="BK68" s="34">
        <f t="shared" si="266"/>
        <v>87</v>
      </c>
      <c r="BL68" s="3"/>
      <c r="BM68" s="31">
        <f t="shared" si="267"/>
        <v>46499</v>
      </c>
      <c r="BN68" s="31">
        <f t="shared" si="268"/>
        <v>46499</v>
      </c>
      <c r="BO68" s="32">
        <v>0</v>
      </c>
      <c r="BP68" s="15">
        <f t="shared" si="269"/>
        <v>46586</v>
      </c>
      <c r="BQ68" s="15"/>
      <c r="BR68" s="34">
        <f t="shared" si="270"/>
        <v>87</v>
      </c>
      <c r="BS68" s="3"/>
      <c r="BT68" s="31">
        <f t="shared" si="271"/>
        <v>46499</v>
      </c>
      <c r="BU68" s="31">
        <f t="shared" si="272"/>
        <v>46506</v>
      </c>
      <c r="BV68" s="37">
        <v>7</v>
      </c>
      <c r="BW68" s="15">
        <f t="shared" si="273"/>
        <v>46593</v>
      </c>
      <c r="BX68" s="15"/>
      <c r="BY68" s="7">
        <f t="shared" si="274"/>
        <v>87</v>
      </c>
      <c r="BZ68" s="2" t="s">
        <v>2516</v>
      </c>
      <c r="CA68" s="315">
        <v>46506</v>
      </c>
      <c r="CB68" s="7">
        <f t="shared" si="275"/>
        <v>87</v>
      </c>
      <c r="CC68" s="2"/>
      <c r="CD68" s="2"/>
      <c r="CF68" s="18" t="str">
        <f>+_xlfn.XLOOKUP(BZ68,'Crono LB 30.09'!B:B,'Crono LB 30.09'!F:F,"No se encuentra",0,1)</f>
        <v>25-Dec-26</v>
      </c>
      <c r="CG68" s="193" t="e">
        <f t="shared" ref="CG68:CG127" si="310">+CF68-CA68</f>
        <v>#VALUE!</v>
      </c>
      <c r="CI68" s="18">
        <f>+_xlfn.XLOOKUP(B68,'REM-Nuevo'!B:B,'REM-Nuevo'!O:O,"",0,1)</f>
        <v>46506</v>
      </c>
      <c r="CJ68" s="18">
        <f t="shared" si="309"/>
        <v>46506</v>
      </c>
    </row>
    <row r="69" spans="1:88" ht="222" customHeight="1" x14ac:dyDescent="0.25">
      <c r="A69" s="40" t="s">
        <v>640</v>
      </c>
      <c r="B69" s="495" t="s">
        <v>2655</v>
      </c>
      <c r="C69" s="42" t="s">
        <v>2656</v>
      </c>
      <c r="D69" s="7"/>
      <c r="E69" s="284"/>
      <c r="F69" s="30">
        <f t="shared" si="243"/>
        <v>46112</v>
      </c>
      <c r="G69" s="6">
        <v>46056</v>
      </c>
      <c r="H69" s="6">
        <v>46056</v>
      </c>
      <c r="I69" s="34">
        <f t="shared" si="244"/>
        <v>-56</v>
      </c>
      <c r="J69" s="309">
        <v>46056</v>
      </c>
      <c r="K69" s="3"/>
      <c r="L69" s="30">
        <f t="shared" si="245"/>
        <v>46113</v>
      </c>
      <c r="M69" s="30">
        <f t="shared" si="246"/>
        <v>46120</v>
      </c>
      <c r="N69" s="37">
        <v>7</v>
      </c>
      <c r="O69" s="6">
        <v>46065</v>
      </c>
      <c r="P69" s="6">
        <v>46072</v>
      </c>
      <c r="Q69" s="29">
        <f t="shared" si="247"/>
        <v>-55</v>
      </c>
      <c r="R69" s="7">
        <v>23256882</v>
      </c>
      <c r="S69" s="3"/>
      <c r="T69" s="30">
        <f t="shared" si="248"/>
        <v>46121</v>
      </c>
      <c r="U69" s="30">
        <f t="shared" si="249"/>
        <v>46151</v>
      </c>
      <c r="V69" s="37">
        <v>30</v>
      </c>
      <c r="W69" s="6">
        <v>46106</v>
      </c>
      <c r="X69" s="6">
        <v>46106</v>
      </c>
      <c r="Y69" s="29">
        <f t="shared" si="251"/>
        <v>-45</v>
      </c>
      <c r="Z69" s="3"/>
      <c r="AA69" s="31"/>
      <c r="AB69" s="7"/>
      <c r="AC69" s="6"/>
      <c r="AD69" s="25"/>
      <c r="AE69" s="31">
        <f t="shared" si="252"/>
        <v>46152</v>
      </c>
      <c r="AF69" s="31">
        <f t="shared" si="253"/>
        <v>46212</v>
      </c>
      <c r="AG69" s="37">
        <v>60</v>
      </c>
      <c r="AH69" s="15">
        <f t="shared" si="254"/>
        <v>46166</v>
      </c>
      <c r="AI69" s="15"/>
      <c r="AJ69" s="34">
        <f t="shared" si="255"/>
        <v>-46</v>
      </c>
      <c r="AK69" s="422" t="s">
        <v>5338</v>
      </c>
      <c r="AL69" s="423" t="s">
        <v>5126</v>
      </c>
      <c r="AM69" s="31">
        <f t="shared" si="256"/>
        <v>46213</v>
      </c>
      <c r="AN69" s="31">
        <f t="shared" si="257"/>
        <v>46253</v>
      </c>
      <c r="AO69" s="37">
        <v>40</v>
      </c>
      <c r="AP69" s="15">
        <f t="shared" si="258"/>
        <v>46206</v>
      </c>
      <c r="AQ69" s="15"/>
      <c r="AR69" s="34">
        <f t="shared" si="259"/>
        <v>-47</v>
      </c>
      <c r="AS69" s="7"/>
      <c r="AT69" s="7"/>
      <c r="AU69" s="7"/>
      <c r="AV69" s="7"/>
      <c r="AW69" s="7"/>
      <c r="AX69" s="3"/>
      <c r="AY69" s="31">
        <f t="shared" si="260"/>
        <v>46254</v>
      </c>
      <c r="AZ69" s="31">
        <f t="shared" si="69"/>
        <v>46554</v>
      </c>
      <c r="BA69" s="124">
        <v>300</v>
      </c>
      <c r="BB69" s="15">
        <f t="shared" si="261"/>
        <v>46506</v>
      </c>
      <c r="BC69" s="15"/>
      <c r="BD69" s="7">
        <f t="shared" si="262"/>
        <v>-48</v>
      </c>
      <c r="BE69" s="3"/>
      <c r="BF69" s="31">
        <f t="shared" si="263"/>
        <v>46555</v>
      </c>
      <c r="BG69" s="31">
        <f t="shared" si="264"/>
        <v>46555</v>
      </c>
      <c r="BH69" s="32">
        <v>0</v>
      </c>
      <c r="BI69" s="15">
        <f t="shared" si="265"/>
        <v>46506</v>
      </c>
      <c r="BJ69" s="15"/>
      <c r="BK69" s="34">
        <f t="shared" si="266"/>
        <v>-49</v>
      </c>
      <c r="BL69" s="3"/>
      <c r="BM69" s="31">
        <f t="shared" si="267"/>
        <v>46555</v>
      </c>
      <c r="BN69" s="31">
        <f t="shared" si="268"/>
        <v>46555</v>
      </c>
      <c r="BO69" s="32">
        <v>0</v>
      </c>
      <c r="BP69" s="15">
        <f t="shared" si="269"/>
        <v>46506</v>
      </c>
      <c r="BQ69" s="15"/>
      <c r="BR69" s="34">
        <f t="shared" si="270"/>
        <v>-49</v>
      </c>
      <c r="BS69" s="3"/>
      <c r="BT69" s="31">
        <f t="shared" si="271"/>
        <v>46555</v>
      </c>
      <c r="BU69" s="31">
        <f t="shared" si="272"/>
        <v>46562</v>
      </c>
      <c r="BV69" s="37">
        <v>7</v>
      </c>
      <c r="BW69" s="15">
        <f t="shared" si="273"/>
        <v>46513</v>
      </c>
      <c r="BX69" s="15"/>
      <c r="BY69" s="7">
        <f t="shared" si="274"/>
        <v>-49</v>
      </c>
      <c r="BZ69" s="2" t="s">
        <v>2657</v>
      </c>
      <c r="CA69" s="315">
        <v>46562</v>
      </c>
      <c r="CB69" s="7">
        <f t="shared" si="275"/>
        <v>-49</v>
      </c>
      <c r="CC69" s="2"/>
      <c r="CD69" s="2"/>
      <c r="CF69" s="18">
        <f>+_xlfn.XLOOKUP(BZ69,'Crono LB 30.09'!B:B,'Crono LB 30.09'!F:F,"No se encuentra",0,1)</f>
        <v>46434</v>
      </c>
      <c r="CG69" s="193">
        <f t="shared" si="310"/>
        <v>-128</v>
      </c>
      <c r="CI69" s="18">
        <f>+_xlfn.XLOOKUP(B69,'REM-Nuevo'!B:B,'REM-Nuevo'!O:O,"",0,1)</f>
        <v>46562</v>
      </c>
      <c r="CJ69" s="18">
        <f t="shared" si="309"/>
        <v>46562</v>
      </c>
    </row>
    <row r="70" spans="1:88" ht="249" customHeight="1" x14ac:dyDescent="0.25">
      <c r="A70" s="40" t="s">
        <v>640</v>
      </c>
      <c r="B70" s="495" t="s">
        <v>2658</v>
      </c>
      <c r="C70" s="42" t="s">
        <v>2659</v>
      </c>
      <c r="D70" s="7"/>
      <c r="E70" s="284"/>
      <c r="F70" s="30">
        <f t="shared" si="243"/>
        <v>46045</v>
      </c>
      <c r="G70" s="6">
        <v>46056</v>
      </c>
      <c r="H70" s="6">
        <v>46056</v>
      </c>
      <c r="I70" s="34">
        <f t="shared" si="244"/>
        <v>11</v>
      </c>
      <c r="J70" s="309">
        <v>46056</v>
      </c>
      <c r="K70" s="3"/>
      <c r="L70" s="30">
        <f t="shared" si="245"/>
        <v>46046</v>
      </c>
      <c r="M70" s="30">
        <f t="shared" si="246"/>
        <v>46053</v>
      </c>
      <c r="N70" s="37">
        <v>7</v>
      </c>
      <c r="O70" s="6">
        <v>46065</v>
      </c>
      <c r="P70" s="6">
        <v>46072</v>
      </c>
      <c r="Q70" s="29">
        <f t="shared" si="247"/>
        <v>12</v>
      </c>
      <c r="R70" s="7">
        <v>23256883</v>
      </c>
      <c r="S70" s="3"/>
      <c r="T70" s="30">
        <f t="shared" si="248"/>
        <v>46054</v>
      </c>
      <c r="U70" s="30">
        <f t="shared" si="249"/>
        <v>46084</v>
      </c>
      <c r="V70" s="37">
        <v>30</v>
      </c>
      <c r="W70" s="6">
        <f t="shared" si="250"/>
        <v>46095</v>
      </c>
      <c r="X70" s="6">
        <v>46094</v>
      </c>
      <c r="Y70" s="29">
        <f t="shared" si="251"/>
        <v>11</v>
      </c>
      <c r="Z70" s="3"/>
      <c r="AA70" s="31"/>
      <c r="AB70" s="7"/>
      <c r="AC70" s="6"/>
      <c r="AD70" s="25"/>
      <c r="AE70" s="31">
        <f t="shared" si="252"/>
        <v>46085</v>
      </c>
      <c r="AF70" s="31">
        <f t="shared" si="253"/>
        <v>46145</v>
      </c>
      <c r="AG70" s="37">
        <v>60</v>
      </c>
      <c r="AH70" s="15">
        <f t="shared" si="254"/>
        <v>46154</v>
      </c>
      <c r="AI70" s="15"/>
      <c r="AJ70" s="34">
        <f t="shared" si="255"/>
        <v>9</v>
      </c>
      <c r="AK70" s="422" t="s">
        <v>5339</v>
      </c>
      <c r="AL70" s="423" t="s">
        <v>5126</v>
      </c>
      <c r="AM70" s="31">
        <f t="shared" si="256"/>
        <v>46146</v>
      </c>
      <c r="AN70" s="31">
        <f t="shared" si="257"/>
        <v>46186</v>
      </c>
      <c r="AO70" s="37">
        <v>40</v>
      </c>
      <c r="AP70" s="15">
        <f t="shared" si="258"/>
        <v>46194</v>
      </c>
      <c r="AQ70" s="15"/>
      <c r="AR70" s="34">
        <f t="shared" si="259"/>
        <v>8</v>
      </c>
      <c r="AS70" s="7"/>
      <c r="AT70" s="7"/>
      <c r="AU70" s="7"/>
      <c r="AV70" s="7"/>
      <c r="AW70" s="7"/>
      <c r="AX70" s="3"/>
      <c r="AY70" s="31">
        <f t="shared" si="260"/>
        <v>46187</v>
      </c>
      <c r="AZ70" s="31">
        <f t="shared" si="69"/>
        <v>46487</v>
      </c>
      <c r="BA70" s="124">
        <v>300</v>
      </c>
      <c r="BB70" s="15">
        <f t="shared" si="261"/>
        <v>46494</v>
      </c>
      <c r="BC70" s="15"/>
      <c r="BD70" s="7">
        <f t="shared" si="262"/>
        <v>7</v>
      </c>
      <c r="BE70" s="3"/>
      <c r="BF70" s="31">
        <f t="shared" si="263"/>
        <v>46488</v>
      </c>
      <c r="BG70" s="31">
        <f t="shared" si="264"/>
        <v>46488</v>
      </c>
      <c r="BH70" s="32">
        <v>0</v>
      </c>
      <c r="BI70" s="15">
        <f t="shared" si="265"/>
        <v>46494</v>
      </c>
      <c r="BJ70" s="15"/>
      <c r="BK70" s="34">
        <f t="shared" si="266"/>
        <v>6</v>
      </c>
      <c r="BL70" s="3"/>
      <c r="BM70" s="31">
        <f t="shared" si="267"/>
        <v>46488</v>
      </c>
      <c r="BN70" s="31">
        <f t="shared" si="268"/>
        <v>46488</v>
      </c>
      <c r="BO70" s="32">
        <v>0</v>
      </c>
      <c r="BP70" s="15">
        <f t="shared" si="269"/>
        <v>46494</v>
      </c>
      <c r="BQ70" s="15"/>
      <c r="BR70" s="34">
        <f t="shared" si="270"/>
        <v>6</v>
      </c>
      <c r="BS70" s="3"/>
      <c r="BT70" s="31">
        <f t="shared" si="271"/>
        <v>46488</v>
      </c>
      <c r="BU70" s="31">
        <f t="shared" si="272"/>
        <v>46495</v>
      </c>
      <c r="BV70" s="37">
        <v>7</v>
      </c>
      <c r="BW70" s="15">
        <f t="shared" si="273"/>
        <v>46501</v>
      </c>
      <c r="BX70" s="15"/>
      <c r="BY70" s="7">
        <f t="shared" si="274"/>
        <v>6</v>
      </c>
      <c r="BZ70" s="2" t="s">
        <v>2660</v>
      </c>
      <c r="CA70" s="315">
        <v>46495</v>
      </c>
      <c r="CB70" s="7">
        <f t="shared" si="275"/>
        <v>6</v>
      </c>
      <c r="CC70" s="2"/>
      <c r="CD70" s="2"/>
      <c r="CF70" s="18" t="str">
        <f>+_xlfn.XLOOKUP(BZ70,'Crono LB 30.09'!B:B,'Crono LB 30.09'!F:F,"No se encuentra",0,1)</f>
        <v>08-Dec-26</v>
      </c>
      <c r="CG70" s="193" t="e">
        <f t="shared" si="310"/>
        <v>#VALUE!</v>
      </c>
      <c r="CI70" s="18">
        <f>+_xlfn.XLOOKUP(B70,'REM-Nuevo'!B:B,'REM-Nuevo'!O:O,"",0,1)</f>
        <v>46495</v>
      </c>
      <c r="CJ70" s="18">
        <f t="shared" si="309"/>
        <v>46495</v>
      </c>
    </row>
    <row r="71" spans="1:88" hidden="1" x14ac:dyDescent="0.25">
      <c r="A71" s="40" t="s">
        <v>640</v>
      </c>
      <c r="B71" s="41" t="s">
        <v>2661</v>
      </c>
      <c r="C71" s="42" t="s">
        <v>2533</v>
      </c>
      <c r="D71" s="7"/>
      <c r="E71" s="283"/>
      <c r="F71" s="30">
        <f t="shared" si="243"/>
        <v>-295</v>
      </c>
      <c r="G71" s="6">
        <v>46223</v>
      </c>
      <c r="H71" s="6"/>
      <c r="I71" s="34">
        <f t="shared" si="244"/>
        <v>46518</v>
      </c>
      <c r="J71" s="309">
        <v>46223</v>
      </c>
      <c r="K71" s="3"/>
      <c r="L71" s="30">
        <f t="shared" si="245"/>
        <v>-294</v>
      </c>
      <c r="M71" s="30">
        <f t="shared" si="246"/>
        <v>-287</v>
      </c>
      <c r="N71" s="37">
        <v>7</v>
      </c>
      <c r="O71" s="6">
        <f t="shared" ref="O71:O127" si="311">+IF(H71=0,G71,H71)+N71</f>
        <v>46230</v>
      </c>
      <c r="P71" s="6"/>
      <c r="Q71" s="29">
        <f t="shared" si="247"/>
        <v>46517</v>
      </c>
      <c r="R71" s="7"/>
      <c r="S71" s="3"/>
      <c r="T71" s="30">
        <f t="shared" si="248"/>
        <v>-286</v>
      </c>
      <c r="U71" s="30">
        <f t="shared" si="249"/>
        <v>-256</v>
      </c>
      <c r="V71" s="37">
        <v>30</v>
      </c>
      <c r="W71" s="6">
        <f t="shared" si="250"/>
        <v>46260</v>
      </c>
      <c r="X71" s="6"/>
      <c r="Y71" s="29">
        <f t="shared" si="251"/>
        <v>46516</v>
      </c>
      <c r="Z71" s="3"/>
      <c r="AA71" s="31"/>
      <c r="AB71" s="7"/>
      <c r="AC71" s="6"/>
      <c r="AD71" s="25"/>
      <c r="AE71" s="31">
        <f t="shared" si="252"/>
        <v>-255</v>
      </c>
      <c r="AF71" s="31">
        <f t="shared" si="253"/>
        <v>-210</v>
      </c>
      <c r="AG71" s="37">
        <v>45</v>
      </c>
      <c r="AH71" s="15">
        <f t="shared" si="254"/>
        <v>46305</v>
      </c>
      <c r="AI71" s="15"/>
      <c r="AJ71" s="34">
        <f t="shared" si="255"/>
        <v>46515</v>
      </c>
      <c r="AK71" s="393"/>
      <c r="AL71" s="3"/>
      <c r="AM71" s="31">
        <f t="shared" si="256"/>
        <v>-209</v>
      </c>
      <c r="AN71" s="31">
        <f t="shared" si="257"/>
        <v>-189</v>
      </c>
      <c r="AO71" s="37">
        <v>20</v>
      </c>
      <c r="AP71" s="15">
        <f t="shared" si="258"/>
        <v>46325</v>
      </c>
      <c r="AQ71" s="15"/>
      <c r="AR71" s="34">
        <f t="shared" si="259"/>
        <v>46514</v>
      </c>
      <c r="AS71" s="7"/>
      <c r="AT71" s="7"/>
      <c r="AU71" s="7"/>
      <c r="AV71" s="7"/>
      <c r="AW71" s="7"/>
      <c r="AX71" s="3"/>
      <c r="AY71" s="31">
        <f t="shared" si="260"/>
        <v>-188</v>
      </c>
      <c r="AZ71" s="31">
        <f t="shared" si="69"/>
        <v>-8</v>
      </c>
      <c r="BA71" s="124">
        <v>180</v>
      </c>
      <c r="BB71" s="15">
        <f t="shared" si="261"/>
        <v>46505</v>
      </c>
      <c r="BC71" s="15"/>
      <c r="BD71" s="7">
        <f t="shared" si="262"/>
        <v>46513</v>
      </c>
      <c r="BE71" s="3"/>
      <c r="BF71" s="31">
        <f t="shared" si="263"/>
        <v>-7</v>
      </c>
      <c r="BG71" s="31">
        <f t="shared" si="264"/>
        <v>-7</v>
      </c>
      <c r="BH71" s="32">
        <v>0</v>
      </c>
      <c r="BI71" s="15">
        <f t="shared" si="265"/>
        <v>46505</v>
      </c>
      <c r="BJ71" s="15"/>
      <c r="BK71" s="34">
        <f t="shared" si="266"/>
        <v>46512</v>
      </c>
      <c r="BL71" s="3"/>
      <c r="BM71" s="31">
        <f t="shared" si="267"/>
        <v>-7</v>
      </c>
      <c r="BN71" s="31">
        <f t="shared" si="268"/>
        <v>-7</v>
      </c>
      <c r="BO71" s="32">
        <v>0</v>
      </c>
      <c r="BP71" s="15">
        <f t="shared" si="269"/>
        <v>46505</v>
      </c>
      <c r="BQ71" s="15"/>
      <c r="BR71" s="34">
        <f t="shared" si="270"/>
        <v>46512</v>
      </c>
      <c r="BS71" s="3"/>
      <c r="BT71" s="31">
        <f t="shared" si="271"/>
        <v>-7</v>
      </c>
      <c r="BU71" s="31">
        <f t="shared" si="272"/>
        <v>0</v>
      </c>
      <c r="BV71" s="37">
        <v>7</v>
      </c>
      <c r="BW71" s="15">
        <f t="shared" si="273"/>
        <v>46512</v>
      </c>
      <c r="BX71" s="15"/>
      <c r="BY71" s="7">
        <f t="shared" si="274"/>
        <v>46512</v>
      </c>
      <c r="BZ71" s="2"/>
      <c r="CA71" s="31"/>
      <c r="CB71" s="7">
        <f t="shared" si="275"/>
        <v>46512</v>
      </c>
      <c r="CC71" s="2"/>
      <c r="CD71" s="2"/>
      <c r="CF71" s="18" t="str">
        <f>+_xlfn.XLOOKUP(BZ71,'Crono LB 30.09'!B:B,'Crono LB 30.09'!F:F,"No se encuentra",0,1)</f>
        <v>26-Jan-28</v>
      </c>
      <c r="CG71" s="193" t="e">
        <f t="shared" si="310"/>
        <v>#VALUE!</v>
      </c>
      <c r="CI71" s="18" t="str">
        <f>+_xlfn.XLOOKUP(B71,'REM-Nuevo'!B:B,'REM-Nuevo'!O:O,"",0,1)</f>
        <v/>
      </c>
      <c r="CJ71" s="18">
        <f t="shared" si="309"/>
        <v>0</v>
      </c>
    </row>
    <row r="72" spans="1:88" hidden="1" x14ac:dyDescent="0.25">
      <c r="A72" s="40" t="s">
        <v>640</v>
      </c>
      <c r="B72" s="41" t="s">
        <v>2662</v>
      </c>
      <c r="C72" s="42" t="s">
        <v>2534</v>
      </c>
      <c r="D72" s="7"/>
      <c r="E72" s="283"/>
      <c r="F72" s="30">
        <f t="shared" si="243"/>
        <v>-295</v>
      </c>
      <c r="G72" s="6">
        <v>46223</v>
      </c>
      <c r="H72" s="6"/>
      <c r="I72" s="34">
        <f t="shared" si="244"/>
        <v>46518</v>
      </c>
      <c r="J72" s="309">
        <v>46223</v>
      </c>
      <c r="K72" s="3"/>
      <c r="L72" s="30">
        <f t="shared" si="245"/>
        <v>-294</v>
      </c>
      <c r="M72" s="30">
        <f t="shared" si="246"/>
        <v>-287</v>
      </c>
      <c r="N72" s="37">
        <v>7</v>
      </c>
      <c r="O72" s="6">
        <f t="shared" si="311"/>
        <v>46230</v>
      </c>
      <c r="P72" s="6"/>
      <c r="Q72" s="29">
        <f t="shared" si="247"/>
        <v>46517</v>
      </c>
      <c r="R72" s="7"/>
      <c r="S72" s="3"/>
      <c r="T72" s="30">
        <f t="shared" si="248"/>
        <v>-286</v>
      </c>
      <c r="U72" s="30">
        <f t="shared" si="249"/>
        <v>-256</v>
      </c>
      <c r="V72" s="37">
        <v>30</v>
      </c>
      <c r="W72" s="6">
        <f t="shared" si="250"/>
        <v>46260</v>
      </c>
      <c r="X72" s="6"/>
      <c r="Y72" s="29">
        <f t="shared" si="251"/>
        <v>46516</v>
      </c>
      <c r="Z72" s="3"/>
      <c r="AA72" s="31"/>
      <c r="AB72" s="7"/>
      <c r="AC72" s="6"/>
      <c r="AD72" s="25"/>
      <c r="AE72" s="31">
        <f t="shared" si="252"/>
        <v>-255</v>
      </c>
      <c r="AF72" s="31">
        <f t="shared" si="253"/>
        <v>-210</v>
      </c>
      <c r="AG72" s="37">
        <v>45</v>
      </c>
      <c r="AH72" s="15">
        <f t="shared" si="254"/>
        <v>46305</v>
      </c>
      <c r="AI72" s="15"/>
      <c r="AJ72" s="34">
        <f t="shared" si="255"/>
        <v>46515</v>
      </c>
      <c r="AK72" s="393"/>
      <c r="AL72" s="3"/>
      <c r="AM72" s="31">
        <f t="shared" si="256"/>
        <v>-209</v>
      </c>
      <c r="AN72" s="31">
        <f t="shared" si="257"/>
        <v>-189</v>
      </c>
      <c r="AO72" s="37">
        <v>20</v>
      </c>
      <c r="AP72" s="15">
        <f t="shared" si="258"/>
        <v>46325</v>
      </c>
      <c r="AQ72" s="15"/>
      <c r="AR72" s="34">
        <f t="shared" si="259"/>
        <v>46514</v>
      </c>
      <c r="AS72" s="7"/>
      <c r="AT72" s="7"/>
      <c r="AU72" s="7"/>
      <c r="AV72" s="7"/>
      <c r="AW72" s="7"/>
      <c r="AX72" s="3"/>
      <c r="AY72" s="31">
        <f t="shared" si="260"/>
        <v>-188</v>
      </c>
      <c r="AZ72" s="31">
        <f t="shared" ref="AZ72:AZ127" si="312">+BF72-1</f>
        <v>-8</v>
      </c>
      <c r="BA72" s="124">
        <v>180</v>
      </c>
      <c r="BB72" s="15">
        <f t="shared" si="261"/>
        <v>46505</v>
      </c>
      <c r="BC72" s="15"/>
      <c r="BD72" s="7">
        <f t="shared" si="262"/>
        <v>46513</v>
      </c>
      <c r="BE72" s="3"/>
      <c r="BF72" s="31">
        <f t="shared" si="263"/>
        <v>-7</v>
      </c>
      <c r="BG72" s="31">
        <f t="shared" si="264"/>
        <v>-7</v>
      </c>
      <c r="BH72" s="32">
        <v>0</v>
      </c>
      <c r="BI72" s="15">
        <f t="shared" si="265"/>
        <v>46505</v>
      </c>
      <c r="BJ72" s="15"/>
      <c r="BK72" s="34">
        <f t="shared" si="266"/>
        <v>46512</v>
      </c>
      <c r="BL72" s="3"/>
      <c r="BM72" s="31">
        <f t="shared" si="267"/>
        <v>-7</v>
      </c>
      <c r="BN72" s="31">
        <f t="shared" si="268"/>
        <v>-7</v>
      </c>
      <c r="BO72" s="32">
        <v>0</v>
      </c>
      <c r="BP72" s="15">
        <f t="shared" si="269"/>
        <v>46505</v>
      </c>
      <c r="BQ72" s="15"/>
      <c r="BR72" s="34">
        <f t="shared" si="270"/>
        <v>46512</v>
      </c>
      <c r="BS72" s="3"/>
      <c r="BT72" s="31">
        <f t="shared" si="271"/>
        <v>-7</v>
      </c>
      <c r="BU72" s="31">
        <f t="shared" si="272"/>
        <v>0</v>
      </c>
      <c r="BV72" s="37">
        <v>7</v>
      </c>
      <c r="BW72" s="15">
        <f t="shared" si="273"/>
        <v>46512</v>
      </c>
      <c r="BX72" s="15"/>
      <c r="BY72" s="7">
        <f t="shared" si="274"/>
        <v>46512</v>
      </c>
      <c r="BZ72" s="2"/>
      <c r="CA72" s="31"/>
      <c r="CB72" s="7">
        <f t="shared" si="275"/>
        <v>46512</v>
      </c>
      <c r="CC72" s="2"/>
      <c r="CD72" s="2"/>
      <c r="CF72" s="18">
        <f>+_xlfn.XLOOKUP(BZ72,'Crono LB 30.09'!B:B,'Crono LB 30.09'!F:F,"No se encuentra",0,1)</f>
        <v>0</v>
      </c>
      <c r="CG72" s="193">
        <f t="shared" si="310"/>
        <v>0</v>
      </c>
      <c r="CI72" s="18" t="str">
        <f>+_xlfn.XLOOKUP(B72,'REM-Nuevo'!B:B,'REM-Nuevo'!O:O,"",0,1)</f>
        <v/>
      </c>
      <c r="CJ72" s="18">
        <f t="shared" si="309"/>
        <v>0</v>
      </c>
    </row>
    <row r="73" spans="1:88" hidden="1" x14ac:dyDescent="0.25">
      <c r="A73" s="40" t="s">
        <v>640</v>
      </c>
      <c r="B73" s="41" t="s">
        <v>2663</v>
      </c>
      <c r="C73" s="42" t="s">
        <v>2664</v>
      </c>
      <c r="D73" s="7"/>
      <c r="E73" s="283"/>
      <c r="F73" s="30">
        <f t="shared" ref="F73" si="313">+L73-1</f>
        <v>-295</v>
      </c>
      <c r="G73" s="6">
        <v>46366</v>
      </c>
      <c r="H73" s="6"/>
      <c r="I73" s="34">
        <f t="shared" ref="I73" si="314">+G73-F73</f>
        <v>46661</v>
      </c>
      <c r="J73" s="309">
        <v>46366</v>
      </c>
      <c r="K73" s="3"/>
      <c r="L73" s="30">
        <f t="shared" ref="L73" si="315">+M73-N73</f>
        <v>-294</v>
      </c>
      <c r="M73" s="30">
        <f t="shared" ref="M73" si="316">+T73-1</f>
        <v>-287</v>
      </c>
      <c r="N73" s="37">
        <v>7</v>
      </c>
      <c r="O73" s="6">
        <f t="shared" si="311"/>
        <v>46373</v>
      </c>
      <c r="P73" s="6"/>
      <c r="Q73" s="29">
        <f t="shared" ref="Q73" si="317">+O73-M73</f>
        <v>46660</v>
      </c>
      <c r="R73" s="7"/>
      <c r="S73" s="3"/>
      <c r="T73" s="30">
        <f t="shared" ref="T73" si="318">+U73-V73</f>
        <v>-286</v>
      </c>
      <c r="U73" s="30">
        <f t="shared" ref="U73" si="319">+AE73-1</f>
        <v>-256</v>
      </c>
      <c r="V73" s="37">
        <v>30</v>
      </c>
      <c r="W73" s="6">
        <f t="shared" ref="W73" si="320">+O73+V73</f>
        <v>46403</v>
      </c>
      <c r="X73" s="6"/>
      <c r="Y73" s="29">
        <f t="shared" ref="Y73" si="321">+W73-U73</f>
        <v>46659</v>
      </c>
      <c r="Z73" s="3"/>
      <c r="AA73" s="31"/>
      <c r="AB73" s="7"/>
      <c r="AC73" s="6"/>
      <c r="AD73" s="25"/>
      <c r="AE73" s="31">
        <f t="shared" ref="AE73" si="322">+AF73-AG73</f>
        <v>-255</v>
      </c>
      <c r="AF73" s="31">
        <f t="shared" ref="AF73" si="323">+AM73-1</f>
        <v>-210</v>
      </c>
      <c r="AG73" s="37">
        <v>45</v>
      </c>
      <c r="AH73" s="15">
        <f t="shared" ref="AH73" si="324">+IF(X73=0,W73,X73)+AG73</f>
        <v>46448</v>
      </c>
      <c r="AI73" s="15"/>
      <c r="AJ73" s="34">
        <f t="shared" ref="AJ73" si="325">+AH73-AF73</f>
        <v>46658</v>
      </c>
      <c r="AK73" s="393"/>
      <c r="AL73" s="3"/>
      <c r="AM73" s="31">
        <f t="shared" ref="AM73" si="326">+AN73-AO73</f>
        <v>-209</v>
      </c>
      <c r="AN73" s="31">
        <f t="shared" ref="AN73" si="327">+AY73-1</f>
        <v>-189</v>
      </c>
      <c r="AO73" s="37">
        <v>20</v>
      </c>
      <c r="AP73" s="15">
        <f t="shared" ref="AP73" si="328">+IF(AI73=0,AH73,AI73)+AO73</f>
        <v>46468</v>
      </c>
      <c r="AQ73" s="15"/>
      <c r="AR73" s="34">
        <f t="shared" ref="AR73" si="329">+AP73-AN73</f>
        <v>46657</v>
      </c>
      <c r="AS73" s="7"/>
      <c r="AT73" s="7"/>
      <c r="AU73" s="7"/>
      <c r="AV73" s="7"/>
      <c r="AW73" s="7"/>
      <c r="AX73" s="3"/>
      <c r="AY73" s="31">
        <f t="shared" ref="AY73" si="330">+AZ73-BA73</f>
        <v>-188</v>
      </c>
      <c r="AZ73" s="31">
        <f t="shared" ref="AZ73" si="331">+BF73-1</f>
        <v>-8</v>
      </c>
      <c r="BA73" s="124">
        <v>180</v>
      </c>
      <c r="BB73" s="15">
        <f t="shared" ref="BB73" si="332">+IF(AQ73=0,AP73,AQ73)+BA73</f>
        <v>46648</v>
      </c>
      <c r="BC73" s="15"/>
      <c r="BD73" s="7">
        <f t="shared" ref="BD73" si="333">+BB73-AZ73</f>
        <v>46656</v>
      </c>
      <c r="BE73" s="3"/>
      <c r="BF73" s="31">
        <f t="shared" ref="BF73" si="334">+BG73-BH73</f>
        <v>-7</v>
      </c>
      <c r="BG73" s="31">
        <f t="shared" ref="BG73" si="335">+BM73</f>
        <v>-7</v>
      </c>
      <c r="BH73" s="32">
        <v>0</v>
      </c>
      <c r="BI73" s="15">
        <f t="shared" ref="BI73" si="336">+IF(BC73=0,BB73,BC73)+BH73</f>
        <v>46648</v>
      </c>
      <c r="BJ73" s="15"/>
      <c r="BK73" s="34">
        <f t="shared" ref="BK73" si="337">+BI73-BG73</f>
        <v>46655</v>
      </c>
      <c r="BL73" s="3"/>
      <c r="BM73" s="31">
        <f t="shared" ref="BM73" si="338">+BN73-BO73</f>
        <v>-7</v>
      </c>
      <c r="BN73" s="31">
        <f t="shared" ref="BN73" si="339">+BT73</f>
        <v>-7</v>
      </c>
      <c r="BO73" s="32">
        <v>0</v>
      </c>
      <c r="BP73" s="15">
        <f t="shared" ref="BP73" si="340">+IF(BJ73=0,BI73,BJ73)+BO73</f>
        <v>46648</v>
      </c>
      <c r="BQ73" s="15"/>
      <c r="BR73" s="34">
        <f t="shared" ref="BR73" si="341">+BP73-BN73</f>
        <v>46655</v>
      </c>
      <c r="BS73" s="3"/>
      <c r="BT73" s="31">
        <f t="shared" ref="BT73" si="342">+BU73-BV73</f>
        <v>-7</v>
      </c>
      <c r="BU73" s="31">
        <f t="shared" ref="BU73" si="343">+CA73</f>
        <v>0</v>
      </c>
      <c r="BV73" s="37">
        <v>7</v>
      </c>
      <c r="BW73" s="15">
        <f t="shared" ref="BW73" si="344">+IF(BQ73=0,BP73,BQ73)+BV73</f>
        <v>46655</v>
      </c>
      <c r="BX73" s="15"/>
      <c r="BY73" s="7">
        <f t="shared" ref="BY73" si="345">+BW73-BU73</f>
        <v>46655</v>
      </c>
      <c r="BZ73" s="2"/>
      <c r="CA73" s="31"/>
      <c r="CB73" s="7">
        <f t="shared" ref="CB73" si="346">+BW73-CA73</f>
        <v>46655</v>
      </c>
      <c r="CC73" s="2"/>
      <c r="CD73" s="2"/>
      <c r="CF73" s="18" t="str">
        <f>+_xlfn.XLOOKUP(BZ73,'Crono LB 30.09'!B:B,'Crono LB 30.09'!F:F,"No se encuentra",0,1)</f>
        <v>No se encuentra</v>
      </c>
      <c r="CG73" s="193" t="e">
        <f t="shared" ref="CG73" si="347">+CF73-CA73</f>
        <v>#VALUE!</v>
      </c>
      <c r="CI73" s="18" t="str">
        <f>+_xlfn.XLOOKUP(B73,'REM-Nuevo'!B:B,'REM-Nuevo'!O:O,"",0,1)</f>
        <v/>
      </c>
      <c r="CJ73" s="18">
        <f t="shared" si="309"/>
        <v>0</v>
      </c>
    </row>
    <row r="74" spans="1:88" ht="75" x14ac:dyDescent="0.25">
      <c r="A74" s="40" t="s">
        <v>640</v>
      </c>
      <c r="B74" s="41" t="s">
        <v>5222</v>
      </c>
      <c r="C74" s="42" t="s">
        <v>2523</v>
      </c>
      <c r="D74" s="7"/>
      <c r="E74" s="283"/>
      <c r="F74" s="30">
        <f t="shared" ref="F74" si="348">+L74-1</f>
        <v>46173</v>
      </c>
      <c r="G74" s="6">
        <v>46139</v>
      </c>
      <c r="H74" s="6">
        <v>46139</v>
      </c>
      <c r="I74" s="34">
        <f t="shared" ref="I74" si="349">+G74-F74</f>
        <v>-34</v>
      </c>
      <c r="J74" s="309">
        <v>46366</v>
      </c>
      <c r="K74" s="3"/>
      <c r="L74" s="30">
        <f t="shared" ref="L74" si="350">+M74-N74</f>
        <v>46174</v>
      </c>
      <c r="M74" s="30">
        <f t="shared" ref="M74" si="351">+T74-1</f>
        <v>46181</v>
      </c>
      <c r="N74" s="37">
        <v>7</v>
      </c>
      <c r="O74" s="6">
        <f t="shared" ref="O74" si="352">+IF(H74=0,G74,H74)+N74</f>
        <v>46146</v>
      </c>
      <c r="P74" s="6">
        <v>46142</v>
      </c>
      <c r="Q74" s="29">
        <f t="shared" ref="Q74" si="353">+O74-M74</f>
        <v>-35</v>
      </c>
      <c r="R74" s="7">
        <v>23361145</v>
      </c>
      <c r="S74" s="3"/>
      <c r="T74" s="30">
        <f t="shared" ref="T74" si="354">+U74-V74</f>
        <v>46182</v>
      </c>
      <c r="U74" s="30">
        <f t="shared" ref="U74" si="355">+AE74-1</f>
        <v>46212</v>
      </c>
      <c r="V74" s="37">
        <v>30</v>
      </c>
      <c r="W74" s="6">
        <f t="shared" ref="W74" si="356">+O74+V74</f>
        <v>46176</v>
      </c>
      <c r="X74" s="6"/>
      <c r="Y74" s="29">
        <f t="shared" ref="Y74" si="357">+W74-U74</f>
        <v>-36</v>
      </c>
      <c r="Z74" s="3"/>
      <c r="AA74" s="31"/>
      <c r="AB74" s="7"/>
      <c r="AC74" s="6"/>
      <c r="AD74" s="25"/>
      <c r="AE74" s="31">
        <f t="shared" ref="AE74" si="358">+AF74-AG74</f>
        <v>46213</v>
      </c>
      <c r="AF74" s="31">
        <f t="shared" ref="AF74" si="359">+AM74-1</f>
        <v>46258</v>
      </c>
      <c r="AG74" s="37">
        <v>45</v>
      </c>
      <c r="AH74" s="15">
        <f t="shared" ref="AH74" si="360">+IF(X74=0,W74,X74)+AG74</f>
        <v>46221</v>
      </c>
      <c r="AI74" s="15"/>
      <c r="AJ74" s="34">
        <f t="shared" ref="AJ74" si="361">+AH74-AF74</f>
        <v>-37</v>
      </c>
      <c r="AK74" s="481" t="s">
        <v>5340</v>
      </c>
      <c r="AL74" s="3" t="s">
        <v>5136</v>
      </c>
      <c r="AM74" s="31">
        <f t="shared" ref="AM74" si="362">+AN74-AO74</f>
        <v>46259</v>
      </c>
      <c r="AN74" s="31">
        <f t="shared" ref="AN74" si="363">+AY74-1</f>
        <v>46279</v>
      </c>
      <c r="AO74" s="37">
        <v>20</v>
      </c>
      <c r="AP74" s="15">
        <f t="shared" ref="AP74" si="364">+IF(AI74=0,AH74,AI74)+AO74</f>
        <v>46241</v>
      </c>
      <c r="AQ74" s="15"/>
      <c r="AR74" s="34">
        <f t="shared" ref="AR74" si="365">+AP74-AN74</f>
        <v>-38</v>
      </c>
      <c r="AS74" s="7"/>
      <c r="AT74" s="7"/>
      <c r="AU74" s="7"/>
      <c r="AV74" s="7"/>
      <c r="AW74" s="7"/>
      <c r="AX74" s="3"/>
      <c r="AY74" s="31">
        <f t="shared" ref="AY74" si="366">+AZ74-BA74</f>
        <v>46280</v>
      </c>
      <c r="AZ74" s="31">
        <f t="shared" ref="AZ74" si="367">+BF74-1</f>
        <v>46530</v>
      </c>
      <c r="BA74" s="124">
        <v>250</v>
      </c>
      <c r="BB74" s="15">
        <f t="shared" ref="BB74" si="368">+IF(AQ74=0,AP74,AQ74)+BA74</f>
        <v>46491</v>
      </c>
      <c r="BC74" s="15"/>
      <c r="BD74" s="7">
        <f t="shared" ref="BD74" si="369">+BB74-AZ74</f>
        <v>-39</v>
      </c>
      <c r="BE74" s="3"/>
      <c r="BF74" s="31">
        <f t="shared" ref="BF74" si="370">+BG74-BH74</f>
        <v>46531</v>
      </c>
      <c r="BG74" s="31">
        <f t="shared" ref="BG74" si="371">+BM74</f>
        <v>46531</v>
      </c>
      <c r="BH74" s="32">
        <v>0</v>
      </c>
      <c r="BI74" s="15">
        <f t="shared" ref="BI74" si="372">+IF(BC74=0,BB74,BC74)+BH74</f>
        <v>46491</v>
      </c>
      <c r="BJ74" s="15"/>
      <c r="BK74" s="34">
        <f t="shared" ref="BK74" si="373">+BI74-BG74</f>
        <v>-40</v>
      </c>
      <c r="BL74" s="3"/>
      <c r="BM74" s="31">
        <f t="shared" ref="BM74" si="374">+BN74-BO74</f>
        <v>46531</v>
      </c>
      <c r="BN74" s="31">
        <f t="shared" ref="BN74" si="375">+BT74</f>
        <v>46531</v>
      </c>
      <c r="BO74" s="32">
        <v>0</v>
      </c>
      <c r="BP74" s="15">
        <f t="shared" ref="BP74" si="376">+IF(BJ74=0,BI74,BJ74)+BO74</f>
        <v>46491</v>
      </c>
      <c r="BQ74" s="15"/>
      <c r="BR74" s="34">
        <f t="shared" ref="BR74" si="377">+BP74-BN74</f>
        <v>-40</v>
      </c>
      <c r="BS74" s="3"/>
      <c r="BT74" s="31">
        <f t="shared" ref="BT74" si="378">+BU74-BV74</f>
        <v>46531</v>
      </c>
      <c r="BU74" s="31">
        <f t="shared" ref="BU74" si="379">+CA74</f>
        <v>46538</v>
      </c>
      <c r="BV74" s="37">
        <v>7</v>
      </c>
      <c r="BW74" s="15">
        <f t="shared" ref="BW74" si="380">+IF(BQ74=0,BP74,BQ74)+BV74</f>
        <v>46498</v>
      </c>
      <c r="BX74" s="15"/>
      <c r="BY74" s="7">
        <f t="shared" ref="BY74" si="381">+BW74-BU74</f>
        <v>-40</v>
      </c>
      <c r="BZ74" s="2" t="s">
        <v>5180</v>
      </c>
      <c r="CA74" s="31">
        <v>46538</v>
      </c>
      <c r="CB74" s="7">
        <f t="shared" ref="CB74" si="382">+BW74-CA74</f>
        <v>-40</v>
      </c>
      <c r="CC74" s="2"/>
      <c r="CD74" s="2"/>
      <c r="CF74" s="18" t="str">
        <f>+_xlfn.XLOOKUP(BZ74,'Crono LB 30.09'!B:B,'Crono LB 30.09'!F:F,"No se encuentra",0,1)</f>
        <v>No se encuentra</v>
      </c>
      <c r="CG74" s="193" t="e">
        <f t="shared" ref="CG74" si="383">+CF74-CA74</f>
        <v>#VALUE!</v>
      </c>
      <c r="CI74" s="18">
        <f>+_xlfn.XLOOKUP(B74,'REM-Nuevo'!B:B,'REM-Nuevo'!O:O,"",0,1)</f>
        <v>46538</v>
      </c>
      <c r="CJ74" s="18">
        <f t="shared" ref="CJ74" si="384">+IF(CI74="",CA74,CI74)</f>
        <v>46538</v>
      </c>
    </row>
    <row r="75" spans="1:88" hidden="1" x14ac:dyDescent="0.25">
      <c r="A75" s="40" t="s">
        <v>640</v>
      </c>
      <c r="B75" s="41" t="s">
        <v>2669</v>
      </c>
      <c r="C75" s="221" t="s">
        <v>2670</v>
      </c>
      <c r="D75" s="7"/>
      <c r="E75" s="283"/>
      <c r="F75" s="30">
        <f t="shared" si="243"/>
        <v>46247</v>
      </c>
      <c r="G75" s="6">
        <v>46177</v>
      </c>
      <c r="H75" s="6"/>
      <c r="I75" s="34">
        <f t="shared" si="244"/>
        <v>-70</v>
      </c>
      <c r="J75" s="309">
        <v>46163</v>
      </c>
      <c r="K75" s="3"/>
      <c r="L75" s="30">
        <f t="shared" si="245"/>
        <v>46248</v>
      </c>
      <c r="M75" s="30">
        <f t="shared" si="246"/>
        <v>46255</v>
      </c>
      <c r="N75" s="37">
        <v>7</v>
      </c>
      <c r="O75" s="6">
        <f t="shared" si="311"/>
        <v>46184</v>
      </c>
      <c r="P75" s="6"/>
      <c r="Q75" s="29">
        <f t="shared" si="247"/>
        <v>-71</v>
      </c>
      <c r="R75" s="7"/>
      <c r="S75" s="3"/>
      <c r="T75" s="30">
        <f t="shared" si="248"/>
        <v>46256</v>
      </c>
      <c r="U75" s="30">
        <f t="shared" si="249"/>
        <v>46286</v>
      </c>
      <c r="V75" s="37">
        <v>30</v>
      </c>
      <c r="W75" s="6">
        <f t="shared" si="250"/>
        <v>46214</v>
      </c>
      <c r="X75" s="6"/>
      <c r="Y75" s="29">
        <f t="shared" si="251"/>
        <v>-72</v>
      </c>
      <c r="Z75" s="3"/>
      <c r="AA75" s="31"/>
      <c r="AB75" s="7"/>
      <c r="AC75" s="6"/>
      <c r="AD75" s="25"/>
      <c r="AE75" s="31">
        <f t="shared" si="252"/>
        <v>46287</v>
      </c>
      <c r="AF75" s="31">
        <f t="shared" si="253"/>
        <v>46332</v>
      </c>
      <c r="AG75" s="37">
        <v>45</v>
      </c>
      <c r="AH75" s="15">
        <f t="shared" si="254"/>
        <v>46259</v>
      </c>
      <c r="AI75" s="15"/>
      <c r="AJ75" s="34">
        <f t="shared" si="255"/>
        <v>-73</v>
      </c>
      <c r="AK75" s="393"/>
      <c r="AL75" s="3"/>
      <c r="AM75" s="31">
        <f t="shared" si="256"/>
        <v>46333</v>
      </c>
      <c r="AN75" s="31">
        <f t="shared" si="257"/>
        <v>46353</v>
      </c>
      <c r="AO75" s="37">
        <v>20</v>
      </c>
      <c r="AP75" s="15">
        <f t="shared" si="258"/>
        <v>46279</v>
      </c>
      <c r="AQ75" s="15"/>
      <c r="AR75" s="34">
        <f t="shared" si="259"/>
        <v>-74</v>
      </c>
      <c r="AS75" s="7"/>
      <c r="AT75" s="7"/>
      <c r="AU75" s="7"/>
      <c r="AV75" s="7"/>
      <c r="AW75" s="7"/>
      <c r="AX75" s="3"/>
      <c r="AY75" s="31">
        <f t="shared" si="260"/>
        <v>46354</v>
      </c>
      <c r="AZ75" s="31">
        <f t="shared" si="312"/>
        <v>46474</v>
      </c>
      <c r="BA75" s="124">
        <v>120</v>
      </c>
      <c r="BB75" s="15">
        <f t="shared" si="261"/>
        <v>46399</v>
      </c>
      <c r="BC75" s="15"/>
      <c r="BD75" s="7">
        <f t="shared" si="262"/>
        <v>-75</v>
      </c>
      <c r="BE75" s="3"/>
      <c r="BF75" s="31">
        <f t="shared" si="263"/>
        <v>46475</v>
      </c>
      <c r="BG75" s="31">
        <f t="shared" si="264"/>
        <v>46475</v>
      </c>
      <c r="BH75" s="32">
        <v>0</v>
      </c>
      <c r="BI75" s="15">
        <f t="shared" si="265"/>
        <v>46399</v>
      </c>
      <c r="BJ75" s="15"/>
      <c r="BK75" s="34">
        <f t="shared" si="266"/>
        <v>-76</v>
      </c>
      <c r="BL75" s="3"/>
      <c r="BM75" s="31">
        <f t="shared" si="267"/>
        <v>46475</v>
      </c>
      <c r="BN75" s="31">
        <f t="shared" si="268"/>
        <v>46475</v>
      </c>
      <c r="BO75" s="32">
        <v>0</v>
      </c>
      <c r="BP75" s="15">
        <f t="shared" si="269"/>
        <v>46399</v>
      </c>
      <c r="BQ75" s="15"/>
      <c r="BR75" s="34">
        <f t="shared" si="270"/>
        <v>-76</v>
      </c>
      <c r="BS75" s="3"/>
      <c r="BT75" s="31">
        <f t="shared" si="271"/>
        <v>46475</v>
      </c>
      <c r="BU75" s="31">
        <f t="shared" si="272"/>
        <v>46482</v>
      </c>
      <c r="BV75" s="37">
        <v>7</v>
      </c>
      <c r="BW75" s="15">
        <f t="shared" si="273"/>
        <v>46406</v>
      </c>
      <c r="BX75" s="15"/>
      <c r="BY75" s="7">
        <f t="shared" si="274"/>
        <v>-76</v>
      </c>
      <c r="BZ75" s="2" t="s">
        <v>2516</v>
      </c>
      <c r="CA75" s="315">
        <v>46482</v>
      </c>
      <c r="CB75" s="7">
        <f t="shared" si="275"/>
        <v>-76</v>
      </c>
      <c r="CC75" s="2"/>
      <c r="CD75" s="2"/>
      <c r="CF75" s="18" t="str">
        <f>+_xlfn.XLOOKUP(BZ75,'Crono LB 30.09'!B:B,'Crono LB 30.09'!F:F,"No se encuentra",0,1)</f>
        <v>25-Dec-26</v>
      </c>
      <c r="CG75" s="193" t="e">
        <f t="shared" si="310"/>
        <v>#VALUE!</v>
      </c>
      <c r="CI75" s="18">
        <f>+_xlfn.XLOOKUP(B75,'REM-Nuevo'!B:B,'REM-Nuevo'!O:O,"",0,1)</f>
        <v>46482</v>
      </c>
      <c r="CJ75" s="18">
        <f t="shared" si="309"/>
        <v>46482</v>
      </c>
    </row>
    <row r="76" spans="1:88" ht="150.75" customHeight="1" x14ac:dyDescent="0.25">
      <c r="A76" s="40" t="s">
        <v>640</v>
      </c>
      <c r="B76" s="41" t="s">
        <v>2673</v>
      </c>
      <c r="C76" s="221" t="s">
        <v>2674</v>
      </c>
      <c r="D76" s="7"/>
      <c r="E76" s="283"/>
      <c r="F76" s="30">
        <f t="shared" si="243"/>
        <v>46192</v>
      </c>
      <c r="G76" s="6">
        <v>46098</v>
      </c>
      <c r="H76" s="6">
        <v>46104</v>
      </c>
      <c r="I76" s="34">
        <f t="shared" si="244"/>
        <v>-94</v>
      </c>
      <c r="J76" s="309">
        <v>46098</v>
      </c>
      <c r="K76" s="3"/>
      <c r="L76" s="30">
        <f t="shared" si="245"/>
        <v>46193</v>
      </c>
      <c r="M76" s="30">
        <f t="shared" si="246"/>
        <v>46200</v>
      </c>
      <c r="N76" s="37">
        <v>7</v>
      </c>
      <c r="O76" s="6">
        <v>46122</v>
      </c>
      <c r="P76" s="6">
        <v>46122</v>
      </c>
      <c r="Q76" s="29">
        <f t="shared" si="247"/>
        <v>-78</v>
      </c>
      <c r="R76" s="7">
        <v>23328934</v>
      </c>
      <c r="S76" s="3"/>
      <c r="T76" s="30">
        <f t="shared" si="248"/>
        <v>46201</v>
      </c>
      <c r="U76" s="30">
        <f t="shared" si="249"/>
        <v>46231</v>
      </c>
      <c r="V76" s="37">
        <v>30</v>
      </c>
      <c r="W76" s="6">
        <v>46188</v>
      </c>
      <c r="X76" s="6"/>
      <c r="Y76" s="29">
        <f t="shared" si="251"/>
        <v>-43</v>
      </c>
      <c r="Z76" s="3"/>
      <c r="AA76" s="31"/>
      <c r="AB76" s="7"/>
      <c r="AC76" s="6"/>
      <c r="AD76" s="25"/>
      <c r="AE76" s="31">
        <f t="shared" si="252"/>
        <v>46232</v>
      </c>
      <c r="AF76" s="31">
        <f t="shared" si="253"/>
        <v>46277</v>
      </c>
      <c r="AG76" s="37">
        <v>45</v>
      </c>
      <c r="AH76" s="15">
        <f t="shared" si="254"/>
        <v>46233</v>
      </c>
      <c r="AI76" s="15"/>
      <c r="AJ76" s="34">
        <f t="shared" si="255"/>
        <v>-44</v>
      </c>
      <c r="AK76" s="481" t="str">
        <f>+AK48</f>
        <v>Objetivo tardío de adjudicación 10/7
16/4: apertura de ofertas 30/4
30/4: apertura 11/5
14/5: apertura 15/5
21/5: ofertas en análisis para enviar a AT.
28/5: hoy se enviaron para AT. Semana del 8/6 se espera rta.</v>
      </c>
      <c r="AL76" s="3" t="s">
        <v>5136</v>
      </c>
      <c r="AM76" s="31">
        <f t="shared" si="256"/>
        <v>46278</v>
      </c>
      <c r="AN76" s="31">
        <f t="shared" si="257"/>
        <v>46298</v>
      </c>
      <c r="AO76" s="37">
        <v>20</v>
      </c>
      <c r="AP76" s="15">
        <f t="shared" si="258"/>
        <v>46253</v>
      </c>
      <c r="AQ76" s="15"/>
      <c r="AR76" s="34">
        <f t="shared" si="259"/>
        <v>-45</v>
      </c>
      <c r="AS76" s="7"/>
      <c r="AT76" s="7"/>
      <c r="AU76" s="7"/>
      <c r="AV76" s="7"/>
      <c r="AW76" s="7"/>
      <c r="AX76" s="3"/>
      <c r="AY76" s="31">
        <f t="shared" si="260"/>
        <v>46299</v>
      </c>
      <c r="AZ76" s="31">
        <f t="shared" si="312"/>
        <v>46419</v>
      </c>
      <c r="BA76" s="124">
        <v>120</v>
      </c>
      <c r="BB76" s="15">
        <f t="shared" si="261"/>
        <v>46373</v>
      </c>
      <c r="BC76" s="15"/>
      <c r="BD76" s="7">
        <f t="shared" si="262"/>
        <v>-46</v>
      </c>
      <c r="BE76" s="3"/>
      <c r="BF76" s="31">
        <f t="shared" si="263"/>
        <v>46420</v>
      </c>
      <c r="BG76" s="31">
        <f t="shared" si="264"/>
        <v>46420</v>
      </c>
      <c r="BH76" s="32">
        <v>0</v>
      </c>
      <c r="BI76" s="15">
        <f t="shared" si="265"/>
        <v>46373</v>
      </c>
      <c r="BJ76" s="15"/>
      <c r="BK76" s="34">
        <f t="shared" si="266"/>
        <v>-47</v>
      </c>
      <c r="BL76" s="3"/>
      <c r="BM76" s="31">
        <f t="shared" si="267"/>
        <v>46420</v>
      </c>
      <c r="BN76" s="31">
        <f t="shared" si="268"/>
        <v>46420</v>
      </c>
      <c r="BO76" s="32">
        <v>0</v>
      </c>
      <c r="BP76" s="15">
        <f t="shared" si="269"/>
        <v>46373</v>
      </c>
      <c r="BQ76" s="15"/>
      <c r="BR76" s="34">
        <f t="shared" si="270"/>
        <v>-47</v>
      </c>
      <c r="BS76" s="3"/>
      <c r="BT76" s="31">
        <f t="shared" si="271"/>
        <v>46420</v>
      </c>
      <c r="BU76" s="31">
        <f t="shared" si="272"/>
        <v>46427</v>
      </c>
      <c r="BV76" s="37">
        <v>7</v>
      </c>
      <c r="BW76" s="15">
        <f t="shared" si="273"/>
        <v>46380</v>
      </c>
      <c r="BX76" s="15"/>
      <c r="BY76" s="7">
        <f t="shared" si="274"/>
        <v>-47</v>
      </c>
      <c r="BZ76" s="2" t="s">
        <v>2516</v>
      </c>
      <c r="CA76" s="315">
        <v>46427</v>
      </c>
      <c r="CB76" s="7">
        <f t="shared" si="275"/>
        <v>-47</v>
      </c>
      <c r="CC76" s="2"/>
      <c r="CD76" s="2"/>
      <c r="CF76" s="18" t="str">
        <f>+_xlfn.XLOOKUP(BZ76,'Crono LB 30.09'!B:B,'Crono LB 30.09'!F:F,"No se encuentra",0,1)</f>
        <v>25-Dec-26</v>
      </c>
      <c r="CG76" s="193" t="e">
        <f t="shared" si="310"/>
        <v>#VALUE!</v>
      </c>
      <c r="CI76" s="18">
        <f>+_xlfn.XLOOKUP(B76,'REM-Nuevo'!B:B,'REM-Nuevo'!O:O,"",0,1)</f>
        <v>46427</v>
      </c>
      <c r="CJ76" s="18">
        <f t="shared" si="309"/>
        <v>46427</v>
      </c>
    </row>
    <row r="77" spans="1:88" ht="60" x14ac:dyDescent="0.25">
      <c r="A77" s="40" t="s">
        <v>640</v>
      </c>
      <c r="B77" s="41" t="s">
        <v>2675</v>
      </c>
      <c r="C77" s="221" t="s">
        <v>5215</v>
      </c>
      <c r="D77" s="7"/>
      <c r="E77" s="283"/>
      <c r="F77" s="30">
        <f t="shared" si="243"/>
        <v>46162</v>
      </c>
      <c r="G77" s="6">
        <v>46121</v>
      </c>
      <c r="H77" s="6">
        <v>46122</v>
      </c>
      <c r="I77" s="34">
        <f t="shared" si="244"/>
        <v>-41</v>
      </c>
      <c r="J77" s="309">
        <v>46121</v>
      </c>
      <c r="K77" s="3"/>
      <c r="L77" s="30">
        <f t="shared" si="245"/>
        <v>46163</v>
      </c>
      <c r="M77" s="30">
        <f t="shared" si="246"/>
        <v>46170</v>
      </c>
      <c r="N77" s="37">
        <v>7</v>
      </c>
      <c r="O77" s="6">
        <v>46132</v>
      </c>
      <c r="P77" s="6">
        <v>46134</v>
      </c>
      <c r="Q77" s="29">
        <f t="shared" si="247"/>
        <v>-38</v>
      </c>
      <c r="R77" s="7">
        <v>23342498</v>
      </c>
      <c r="S77" s="3"/>
      <c r="T77" s="30">
        <f t="shared" si="248"/>
        <v>46171</v>
      </c>
      <c r="U77" s="30">
        <f t="shared" si="249"/>
        <v>46201</v>
      </c>
      <c r="V77" s="37">
        <v>30</v>
      </c>
      <c r="W77" s="6">
        <f t="shared" si="250"/>
        <v>46162</v>
      </c>
      <c r="X77" s="6">
        <v>46153</v>
      </c>
      <c r="Y77" s="29">
        <f t="shared" si="251"/>
        <v>-39</v>
      </c>
      <c r="Z77" s="3"/>
      <c r="AA77" s="31"/>
      <c r="AB77" s="7"/>
      <c r="AC77" s="6"/>
      <c r="AD77" s="25"/>
      <c r="AE77" s="31">
        <f t="shared" si="252"/>
        <v>46202</v>
      </c>
      <c r="AF77" s="31">
        <f t="shared" si="253"/>
        <v>46247</v>
      </c>
      <c r="AG77" s="37">
        <v>45</v>
      </c>
      <c r="AH77" s="15">
        <f t="shared" si="254"/>
        <v>46198</v>
      </c>
      <c r="AI77" s="15"/>
      <c r="AJ77" s="34">
        <f t="shared" si="255"/>
        <v>-49</v>
      </c>
      <c r="AK77" s="481" t="s">
        <v>5247</v>
      </c>
      <c r="AL77" s="3" t="s">
        <v>5136</v>
      </c>
      <c r="AM77" s="31">
        <f t="shared" si="256"/>
        <v>46248</v>
      </c>
      <c r="AN77" s="31">
        <f t="shared" si="257"/>
        <v>46268</v>
      </c>
      <c r="AO77" s="37">
        <v>20</v>
      </c>
      <c r="AP77" s="15">
        <f t="shared" si="258"/>
        <v>46218</v>
      </c>
      <c r="AQ77" s="15"/>
      <c r="AR77" s="34">
        <f t="shared" si="259"/>
        <v>-50</v>
      </c>
      <c r="AS77" s="7"/>
      <c r="AT77" s="7"/>
      <c r="AU77" s="7"/>
      <c r="AV77" s="7"/>
      <c r="AW77" s="7"/>
      <c r="AX77" s="3"/>
      <c r="AY77" s="31">
        <f t="shared" si="260"/>
        <v>46269</v>
      </c>
      <c r="AZ77" s="31">
        <f t="shared" si="312"/>
        <v>46419</v>
      </c>
      <c r="BA77" s="124">
        <v>150</v>
      </c>
      <c r="BB77" s="15">
        <f t="shared" si="261"/>
        <v>46368</v>
      </c>
      <c r="BC77" s="15"/>
      <c r="BD77" s="7">
        <f t="shared" si="262"/>
        <v>-51</v>
      </c>
      <c r="BE77" s="3"/>
      <c r="BF77" s="31">
        <f t="shared" si="263"/>
        <v>46420</v>
      </c>
      <c r="BG77" s="31">
        <f t="shared" si="264"/>
        <v>46420</v>
      </c>
      <c r="BH77" s="32">
        <v>0</v>
      </c>
      <c r="BI77" s="15">
        <f t="shared" si="265"/>
        <v>46368</v>
      </c>
      <c r="BJ77" s="15"/>
      <c r="BK77" s="34">
        <f t="shared" si="266"/>
        <v>-52</v>
      </c>
      <c r="BL77" s="3"/>
      <c r="BM77" s="31">
        <f t="shared" si="267"/>
        <v>46420</v>
      </c>
      <c r="BN77" s="31">
        <f t="shared" si="268"/>
        <v>46420</v>
      </c>
      <c r="BO77" s="32">
        <v>0</v>
      </c>
      <c r="BP77" s="15">
        <f t="shared" si="269"/>
        <v>46368</v>
      </c>
      <c r="BQ77" s="15"/>
      <c r="BR77" s="34">
        <f t="shared" si="270"/>
        <v>-52</v>
      </c>
      <c r="BS77" s="3"/>
      <c r="BT77" s="31">
        <f t="shared" si="271"/>
        <v>46420</v>
      </c>
      <c r="BU77" s="31">
        <f t="shared" si="272"/>
        <v>46427</v>
      </c>
      <c r="BV77" s="37">
        <v>7</v>
      </c>
      <c r="BW77" s="15">
        <f t="shared" si="273"/>
        <v>46375</v>
      </c>
      <c r="BX77" s="15"/>
      <c r="BY77" s="7">
        <f t="shared" si="274"/>
        <v>-52</v>
      </c>
      <c r="BZ77" s="2" t="s">
        <v>2516</v>
      </c>
      <c r="CA77" s="315">
        <v>46427</v>
      </c>
      <c r="CB77" s="7">
        <f t="shared" si="275"/>
        <v>-52</v>
      </c>
      <c r="CC77" s="2"/>
      <c r="CD77" s="2"/>
      <c r="CF77" s="18" t="str">
        <f>+_xlfn.XLOOKUP(BZ77,'Crono LB 30.09'!B:B,'Crono LB 30.09'!F:F,"No se encuentra",0,1)</f>
        <v>25-Dec-26</v>
      </c>
      <c r="CG77" s="193" t="e">
        <f t="shared" si="310"/>
        <v>#VALUE!</v>
      </c>
      <c r="CI77" s="18">
        <f>+_xlfn.XLOOKUP(B77,'REM-Nuevo'!B:B,'REM-Nuevo'!O:O,"",0,1)</f>
        <v>46427</v>
      </c>
      <c r="CJ77" s="18">
        <f t="shared" si="309"/>
        <v>46427</v>
      </c>
    </row>
    <row r="78" spans="1:88" ht="149.25" customHeight="1" x14ac:dyDescent="0.25">
      <c r="A78" s="40" t="s">
        <v>640</v>
      </c>
      <c r="B78" s="495" t="s">
        <v>2677</v>
      </c>
      <c r="C78" s="221" t="s">
        <v>2678</v>
      </c>
      <c r="D78" s="7"/>
      <c r="E78" s="283"/>
      <c r="F78" s="30">
        <f t="shared" si="243"/>
        <v>46152</v>
      </c>
      <c r="G78" s="6">
        <v>46122</v>
      </c>
      <c r="H78" s="6">
        <v>46100</v>
      </c>
      <c r="I78" s="34">
        <f t="shared" si="244"/>
        <v>-30</v>
      </c>
      <c r="J78" s="309">
        <v>46122</v>
      </c>
      <c r="K78" s="3"/>
      <c r="L78" s="30">
        <f t="shared" si="245"/>
        <v>46153</v>
      </c>
      <c r="M78" s="30">
        <f t="shared" si="246"/>
        <v>46160</v>
      </c>
      <c r="N78" s="37">
        <v>7</v>
      </c>
      <c r="O78" s="6">
        <v>46118</v>
      </c>
      <c r="P78" s="6">
        <v>46118</v>
      </c>
      <c r="Q78" s="29">
        <f t="shared" si="247"/>
        <v>-42</v>
      </c>
      <c r="R78" s="7">
        <v>23306737</v>
      </c>
      <c r="S78" s="3"/>
      <c r="T78" s="30">
        <f t="shared" si="248"/>
        <v>46161</v>
      </c>
      <c r="U78" s="30">
        <f t="shared" si="249"/>
        <v>46191</v>
      </c>
      <c r="V78" s="37">
        <v>30</v>
      </c>
      <c r="W78" s="6">
        <f t="shared" si="250"/>
        <v>46148</v>
      </c>
      <c r="X78" s="6">
        <v>46142</v>
      </c>
      <c r="Y78" s="29">
        <f t="shared" si="251"/>
        <v>-43</v>
      </c>
      <c r="Z78" s="3"/>
      <c r="AA78" s="31"/>
      <c r="AB78" s="7"/>
      <c r="AC78" s="6"/>
      <c r="AD78" s="25"/>
      <c r="AE78" s="31">
        <f t="shared" si="252"/>
        <v>46192</v>
      </c>
      <c r="AF78" s="31">
        <f t="shared" si="253"/>
        <v>46237</v>
      </c>
      <c r="AG78" s="37">
        <v>45</v>
      </c>
      <c r="AH78" s="15">
        <f t="shared" si="254"/>
        <v>46187</v>
      </c>
      <c r="AI78" s="15"/>
      <c r="AJ78" s="34">
        <f t="shared" si="255"/>
        <v>-50</v>
      </c>
      <c r="AK78" s="481" t="str">
        <f>+AK36</f>
        <v>Objetivo de adjudicación tardío 21/6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</v>
      </c>
      <c r="AL78" s="3" t="s">
        <v>5136</v>
      </c>
      <c r="AM78" s="31">
        <f t="shared" si="256"/>
        <v>46238</v>
      </c>
      <c r="AN78" s="31">
        <f t="shared" si="257"/>
        <v>46258</v>
      </c>
      <c r="AO78" s="37">
        <v>20</v>
      </c>
      <c r="AP78" s="15">
        <f t="shared" si="258"/>
        <v>46207</v>
      </c>
      <c r="AQ78" s="15"/>
      <c r="AR78" s="34">
        <f t="shared" si="259"/>
        <v>-51</v>
      </c>
      <c r="AS78" s="7"/>
      <c r="AT78" s="7"/>
      <c r="AU78" s="7"/>
      <c r="AV78" s="7"/>
      <c r="AW78" s="7"/>
      <c r="AX78" s="3"/>
      <c r="AY78" s="31">
        <f t="shared" si="260"/>
        <v>46259</v>
      </c>
      <c r="AZ78" s="31">
        <f t="shared" si="312"/>
        <v>46499</v>
      </c>
      <c r="BA78" s="124">
        <v>240</v>
      </c>
      <c r="BB78" s="15">
        <f t="shared" si="261"/>
        <v>46447</v>
      </c>
      <c r="BC78" s="15"/>
      <c r="BD78" s="7">
        <f t="shared" si="262"/>
        <v>-52</v>
      </c>
      <c r="BE78" s="3"/>
      <c r="BF78" s="31">
        <f t="shared" si="263"/>
        <v>46500</v>
      </c>
      <c r="BG78" s="31">
        <f t="shared" si="264"/>
        <v>46500</v>
      </c>
      <c r="BH78" s="32">
        <v>0</v>
      </c>
      <c r="BI78" s="15">
        <f t="shared" si="265"/>
        <v>46447</v>
      </c>
      <c r="BJ78" s="15"/>
      <c r="BK78" s="34">
        <f t="shared" si="266"/>
        <v>-53</v>
      </c>
      <c r="BL78" s="3"/>
      <c r="BM78" s="31">
        <f t="shared" si="267"/>
        <v>46500</v>
      </c>
      <c r="BN78" s="31">
        <f t="shared" si="268"/>
        <v>46500</v>
      </c>
      <c r="BO78" s="32">
        <v>0</v>
      </c>
      <c r="BP78" s="15">
        <f t="shared" si="269"/>
        <v>46447</v>
      </c>
      <c r="BQ78" s="15"/>
      <c r="BR78" s="34">
        <f t="shared" si="270"/>
        <v>-53</v>
      </c>
      <c r="BS78" s="3"/>
      <c r="BT78" s="31">
        <f t="shared" si="271"/>
        <v>46500</v>
      </c>
      <c r="BU78" s="31">
        <f t="shared" si="272"/>
        <v>46507</v>
      </c>
      <c r="BV78" s="37">
        <v>7</v>
      </c>
      <c r="BW78" s="15">
        <f t="shared" si="273"/>
        <v>46454</v>
      </c>
      <c r="BX78" s="15"/>
      <c r="BY78" s="7">
        <f t="shared" si="274"/>
        <v>-53</v>
      </c>
      <c r="BZ78" s="2" t="s">
        <v>2515</v>
      </c>
      <c r="CA78" s="315">
        <v>46507</v>
      </c>
      <c r="CB78" s="7">
        <f t="shared" si="275"/>
        <v>-53</v>
      </c>
      <c r="CC78" s="2"/>
      <c r="CD78" s="2"/>
      <c r="CF78" s="18" t="str">
        <f>+_xlfn.XLOOKUP(BZ78,'Crono LB 30.09'!B:B,'Crono LB 30.09'!F:F,"No se encuentra",0,1)</f>
        <v>25-Jan-27</v>
      </c>
      <c r="CG78" s="193" t="e">
        <f t="shared" si="310"/>
        <v>#VALUE!</v>
      </c>
      <c r="CI78" s="18">
        <f>+_xlfn.XLOOKUP(B78,'REM-Nuevo'!B:B,'REM-Nuevo'!O:O,"",0,1)</f>
        <v>46507</v>
      </c>
      <c r="CJ78" s="18">
        <f t="shared" si="309"/>
        <v>46507</v>
      </c>
    </row>
    <row r="79" spans="1:88" ht="27" customHeight="1" x14ac:dyDescent="0.25">
      <c r="A79" s="40" t="s">
        <v>640</v>
      </c>
      <c r="B79" s="41" t="s">
        <v>2679</v>
      </c>
      <c r="C79" s="221" t="s">
        <v>2680</v>
      </c>
      <c r="D79" s="7"/>
      <c r="E79" s="283"/>
      <c r="F79" s="30">
        <f t="shared" si="243"/>
        <v>46222</v>
      </c>
      <c r="G79" s="6">
        <v>46157</v>
      </c>
      <c r="H79" s="6">
        <v>46159</v>
      </c>
      <c r="I79" s="34">
        <f t="shared" si="244"/>
        <v>-65</v>
      </c>
      <c r="J79" s="309">
        <v>46157</v>
      </c>
      <c r="K79" s="3"/>
      <c r="L79" s="30">
        <f t="shared" si="245"/>
        <v>46223</v>
      </c>
      <c r="M79" s="30">
        <f t="shared" si="246"/>
        <v>46230</v>
      </c>
      <c r="N79" s="37">
        <v>7</v>
      </c>
      <c r="O79" s="6">
        <v>46172</v>
      </c>
      <c r="P79" s="6"/>
      <c r="Q79" s="29">
        <f t="shared" si="247"/>
        <v>-58</v>
      </c>
      <c r="R79" s="7"/>
      <c r="S79" s="3"/>
      <c r="T79" s="30">
        <f t="shared" si="248"/>
        <v>46231</v>
      </c>
      <c r="U79" s="30">
        <f t="shared" si="249"/>
        <v>46261</v>
      </c>
      <c r="V79" s="37">
        <v>30</v>
      </c>
      <c r="W79" s="6">
        <f t="shared" si="250"/>
        <v>46202</v>
      </c>
      <c r="X79" s="6"/>
      <c r="Y79" s="29">
        <f t="shared" si="251"/>
        <v>-59</v>
      </c>
      <c r="Z79" s="3"/>
      <c r="AA79" s="31"/>
      <c r="AB79" s="7"/>
      <c r="AC79" s="6"/>
      <c r="AD79" s="25"/>
      <c r="AE79" s="31">
        <f t="shared" si="252"/>
        <v>46262</v>
      </c>
      <c r="AF79" s="31">
        <f t="shared" si="253"/>
        <v>46307</v>
      </c>
      <c r="AG79" s="37">
        <v>45</v>
      </c>
      <c r="AH79" s="15">
        <f t="shared" si="254"/>
        <v>46247</v>
      </c>
      <c r="AI79" s="15"/>
      <c r="AJ79" s="34">
        <f t="shared" si="255"/>
        <v>-60</v>
      </c>
      <c r="AK79" s="393" t="s">
        <v>5252</v>
      </c>
      <c r="AL79" s="3"/>
      <c r="AM79" s="31">
        <f t="shared" si="256"/>
        <v>46308</v>
      </c>
      <c r="AN79" s="31">
        <f t="shared" si="257"/>
        <v>46328</v>
      </c>
      <c r="AO79" s="37">
        <v>20</v>
      </c>
      <c r="AP79" s="15">
        <f t="shared" si="258"/>
        <v>46267</v>
      </c>
      <c r="AQ79" s="15"/>
      <c r="AR79" s="34">
        <f t="shared" si="259"/>
        <v>-61</v>
      </c>
      <c r="AS79" s="7"/>
      <c r="AT79" s="7"/>
      <c r="AU79" s="7"/>
      <c r="AV79" s="7"/>
      <c r="AW79" s="7"/>
      <c r="AX79" s="3"/>
      <c r="AY79" s="31">
        <f t="shared" si="260"/>
        <v>46329</v>
      </c>
      <c r="AZ79" s="31">
        <f t="shared" si="312"/>
        <v>46419</v>
      </c>
      <c r="BA79" s="124">
        <v>90</v>
      </c>
      <c r="BB79" s="15">
        <f t="shared" si="261"/>
        <v>46357</v>
      </c>
      <c r="BC79" s="15"/>
      <c r="BD79" s="7">
        <f t="shared" si="262"/>
        <v>-62</v>
      </c>
      <c r="BE79" s="3"/>
      <c r="BF79" s="31">
        <f t="shared" si="263"/>
        <v>46420</v>
      </c>
      <c r="BG79" s="31">
        <f t="shared" si="264"/>
        <v>46420</v>
      </c>
      <c r="BH79" s="32">
        <v>0</v>
      </c>
      <c r="BI79" s="15">
        <f t="shared" si="265"/>
        <v>46357</v>
      </c>
      <c r="BJ79" s="15"/>
      <c r="BK79" s="34">
        <f t="shared" si="266"/>
        <v>-63</v>
      </c>
      <c r="BL79" s="3"/>
      <c r="BM79" s="31">
        <f t="shared" si="267"/>
        <v>46420</v>
      </c>
      <c r="BN79" s="31">
        <f t="shared" si="268"/>
        <v>46420</v>
      </c>
      <c r="BO79" s="32">
        <v>0</v>
      </c>
      <c r="BP79" s="15">
        <f t="shared" si="269"/>
        <v>46357</v>
      </c>
      <c r="BQ79" s="15"/>
      <c r="BR79" s="34">
        <f t="shared" si="270"/>
        <v>-63</v>
      </c>
      <c r="BS79" s="3"/>
      <c r="BT79" s="31">
        <f t="shared" si="271"/>
        <v>46420</v>
      </c>
      <c r="BU79" s="31">
        <f t="shared" si="272"/>
        <v>46427</v>
      </c>
      <c r="BV79" s="37">
        <v>7</v>
      </c>
      <c r="BW79" s="15">
        <f t="shared" si="273"/>
        <v>46364</v>
      </c>
      <c r="BX79" s="15"/>
      <c r="BY79" s="7">
        <f t="shared" si="274"/>
        <v>-63</v>
      </c>
      <c r="BZ79" s="2" t="s">
        <v>2516</v>
      </c>
      <c r="CA79" s="315">
        <v>46427</v>
      </c>
      <c r="CB79" s="7">
        <f t="shared" si="275"/>
        <v>-63</v>
      </c>
      <c r="CC79" s="2"/>
      <c r="CD79" s="2"/>
      <c r="CF79" s="18" t="str">
        <f>+_xlfn.XLOOKUP(BZ79,'Crono LB 30.09'!B:B,'Crono LB 30.09'!F:F,"No se encuentra",0,1)</f>
        <v>25-Dec-26</v>
      </c>
      <c r="CG79" s="193" t="e">
        <f t="shared" si="310"/>
        <v>#VALUE!</v>
      </c>
      <c r="CI79" s="18">
        <f>+_xlfn.XLOOKUP(B79,'REM-Nuevo'!B:B,'REM-Nuevo'!O:O,"",0,1)</f>
        <v>46427</v>
      </c>
      <c r="CJ79" s="18">
        <f t="shared" si="309"/>
        <v>46427</v>
      </c>
    </row>
    <row r="80" spans="1:88" ht="27" customHeight="1" x14ac:dyDescent="0.25">
      <c r="A80" s="40" t="s">
        <v>640</v>
      </c>
      <c r="B80" s="41" t="s">
        <v>2681</v>
      </c>
      <c r="C80" s="221" t="s">
        <v>2682</v>
      </c>
      <c r="D80" s="7"/>
      <c r="E80" s="283"/>
      <c r="F80" s="30">
        <f t="shared" ref="F80:F83" si="385">+L80-1</f>
        <v>46210</v>
      </c>
      <c r="G80" s="6">
        <v>46156</v>
      </c>
      <c r="H80" s="6">
        <v>46157</v>
      </c>
      <c r="I80" s="34">
        <f t="shared" ref="I80:I83" si="386">+G80-F80</f>
        <v>-54</v>
      </c>
      <c r="J80" s="309">
        <v>46156</v>
      </c>
      <c r="K80" s="3"/>
      <c r="L80" s="30">
        <f t="shared" ref="L80:L83" si="387">+M80-N80</f>
        <v>46211</v>
      </c>
      <c r="M80" s="30">
        <f t="shared" ref="M80:M83" si="388">+T80-1</f>
        <v>46218</v>
      </c>
      <c r="N80" s="37">
        <v>7</v>
      </c>
      <c r="O80" s="6">
        <f t="shared" si="311"/>
        <v>46164</v>
      </c>
      <c r="P80" s="6">
        <v>46168</v>
      </c>
      <c r="Q80" s="29">
        <f t="shared" ref="Q80:Q83" si="389">+O80-M80</f>
        <v>-54</v>
      </c>
      <c r="R80" s="7">
        <v>23392213</v>
      </c>
      <c r="S80" s="3"/>
      <c r="T80" s="30">
        <f t="shared" ref="T80:T83" si="390">+U80-V80</f>
        <v>46219</v>
      </c>
      <c r="U80" s="30">
        <f t="shared" ref="U80:U83" si="391">+AE80-1</f>
        <v>46249</v>
      </c>
      <c r="V80" s="37">
        <v>30</v>
      </c>
      <c r="W80" s="6">
        <f t="shared" ref="W80:W83" si="392">+O80+V80</f>
        <v>46194</v>
      </c>
      <c r="X80" s="6"/>
      <c r="Y80" s="29">
        <f t="shared" ref="Y80:Y83" si="393">+W80-U80</f>
        <v>-55</v>
      </c>
      <c r="Z80" s="3"/>
      <c r="AA80" s="31"/>
      <c r="AB80" s="7"/>
      <c r="AC80" s="6"/>
      <c r="AD80" s="25"/>
      <c r="AE80" s="31">
        <f t="shared" ref="AE80:AE83" si="394">+AF80-AG80</f>
        <v>46250</v>
      </c>
      <c r="AF80" s="31">
        <f t="shared" ref="AF80:AF83" si="395">+AM80-1</f>
        <v>46295</v>
      </c>
      <c r="AG80" s="37">
        <v>45</v>
      </c>
      <c r="AH80" s="15">
        <f t="shared" ref="AH80:AH83" si="396">+IF(X80=0,W80,X80)+AG80</f>
        <v>46239</v>
      </c>
      <c r="AI80" s="15"/>
      <c r="AJ80" s="34">
        <f t="shared" ref="AJ80:AJ83" si="397">+AH80-AF80</f>
        <v>-56</v>
      </c>
      <c r="AK80" s="393" t="s">
        <v>5252</v>
      </c>
      <c r="AL80" s="3"/>
      <c r="AM80" s="31">
        <f t="shared" ref="AM80:AM83" si="398">+AN80-AO80</f>
        <v>46296</v>
      </c>
      <c r="AN80" s="31">
        <f t="shared" ref="AN80:AN83" si="399">+AY80-1</f>
        <v>46316</v>
      </c>
      <c r="AO80" s="37">
        <v>20</v>
      </c>
      <c r="AP80" s="15">
        <f t="shared" ref="AP80:AP83" si="400">+IF(AI80=0,AH80,AI80)+AO80</f>
        <v>46259</v>
      </c>
      <c r="AQ80" s="15"/>
      <c r="AR80" s="34">
        <f t="shared" ref="AR80:AR83" si="401">+AP80-AN80</f>
        <v>-57</v>
      </c>
      <c r="AS80" s="7"/>
      <c r="AT80" s="7"/>
      <c r="AU80" s="7"/>
      <c r="AV80" s="7"/>
      <c r="AW80" s="7"/>
      <c r="AX80" s="3"/>
      <c r="AY80" s="31">
        <f t="shared" ref="AY80:AY83" si="402">+AZ80-BA80</f>
        <v>46317</v>
      </c>
      <c r="AZ80" s="31">
        <f t="shared" ref="AZ80:AZ83" si="403">+BF80-1</f>
        <v>46467</v>
      </c>
      <c r="BA80" s="124">
        <v>150</v>
      </c>
      <c r="BB80" s="15">
        <f t="shared" ref="BB80:BB83" si="404">+IF(AQ80=0,AP80,AQ80)+BA80</f>
        <v>46409</v>
      </c>
      <c r="BC80" s="15"/>
      <c r="BD80" s="7">
        <f t="shared" ref="BD80:BD83" si="405">+BB80-AZ80</f>
        <v>-58</v>
      </c>
      <c r="BE80" s="3"/>
      <c r="BF80" s="31">
        <f t="shared" ref="BF80:BF83" si="406">+BG80-BH80</f>
        <v>46468</v>
      </c>
      <c r="BG80" s="31">
        <f t="shared" ref="BG80:BG83" si="407">+BM80</f>
        <v>46468</v>
      </c>
      <c r="BH80" s="32">
        <v>0</v>
      </c>
      <c r="BI80" s="15">
        <f t="shared" ref="BI80:BI83" si="408">+IF(BC80=0,BB80,BC80)+BH80</f>
        <v>46409</v>
      </c>
      <c r="BJ80" s="15"/>
      <c r="BK80" s="34">
        <f t="shared" ref="BK80:BK83" si="409">+BI80-BG80</f>
        <v>-59</v>
      </c>
      <c r="BL80" s="3"/>
      <c r="BM80" s="31">
        <f t="shared" ref="BM80:BM83" si="410">+BN80-BO80</f>
        <v>46468</v>
      </c>
      <c r="BN80" s="31">
        <f t="shared" ref="BN80:BN83" si="411">+BT80</f>
        <v>46468</v>
      </c>
      <c r="BO80" s="32">
        <v>0</v>
      </c>
      <c r="BP80" s="15">
        <f t="shared" ref="BP80:BP83" si="412">+IF(BJ80=0,BI80,BJ80)+BO80</f>
        <v>46409</v>
      </c>
      <c r="BQ80" s="15"/>
      <c r="BR80" s="34">
        <f t="shared" ref="BR80:BR83" si="413">+BP80-BN80</f>
        <v>-59</v>
      </c>
      <c r="BS80" s="3"/>
      <c r="BT80" s="31">
        <f t="shared" ref="BT80:BT83" si="414">+BU80-BV80</f>
        <v>46468</v>
      </c>
      <c r="BU80" s="31">
        <f t="shared" ref="BU80:BU83" si="415">+CA80</f>
        <v>46475</v>
      </c>
      <c r="BV80" s="37">
        <v>7</v>
      </c>
      <c r="BW80" s="15">
        <f t="shared" ref="BW80:BW83" si="416">+IF(BQ80=0,BP80,BQ80)+BV80</f>
        <v>46416</v>
      </c>
      <c r="BX80" s="15"/>
      <c r="BY80" s="7">
        <f t="shared" ref="BY80:BY83" si="417">+BW80-BU80</f>
        <v>-59</v>
      </c>
      <c r="BZ80" s="2" t="s">
        <v>2516</v>
      </c>
      <c r="CA80" s="315">
        <v>46475</v>
      </c>
      <c r="CB80" s="7">
        <f t="shared" ref="CB80:CB83" si="418">+BW80-CA80</f>
        <v>-59</v>
      </c>
      <c r="CC80" s="2"/>
      <c r="CD80" s="2"/>
      <c r="CF80" s="18" t="str">
        <f>+_xlfn.XLOOKUP(BZ80,'Crono LB 30.09'!B:B,'Crono LB 30.09'!F:F,"No se encuentra",0,1)</f>
        <v>25-Dec-26</v>
      </c>
      <c r="CG80" s="193" t="e">
        <f t="shared" si="310"/>
        <v>#VALUE!</v>
      </c>
      <c r="CI80" s="18">
        <f>+_xlfn.XLOOKUP(B80,'REM-Nuevo'!B:B,'REM-Nuevo'!O:O,"",0,1)</f>
        <v>46475</v>
      </c>
      <c r="CJ80" s="18">
        <f t="shared" si="309"/>
        <v>46475</v>
      </c>
    </row>
    <row r="81" spans="1:88" hidden="1" x14ac:dyDescent="0.25">
      <c r="A81" s="40" t="s">
        <v>640</v>
      </c>
      <c r="B81" s="41" t="s">
        <v>5169</v>
      </c>
      <c r="C81" s="221" t="s">
        <v>2682</v>
      </c>
      <c r="D81" s="7"/>
      <c r="E81" s="283"/>
      <c r="F81" s="30">
        <f t="shared" ref="F81" si="419">+L81-1</f>
        <v>46292</v>
      </c>
      <c r="G81" s="6">
        <v>46265</v>
      </c>
      <c r="H81" s="6"/>
      <c r="I81" s="34">
        <f t="shared" ref="I81" si="420">+G81-F81</f>
        <v>-27</v>
      </c>
      <c r="J81" s="309">
        <v>46156</v>
      </c>
      <c r="K81" s="3"/>
      <c r="L81" s="30">
        <f t="shared" ref="L81" si="421">+M81-N81</f>
        <v>46293</v>
      </c>
      <c r="M81" s="30">
        <f t="shared" ref="M81" si="422">+T81-1</f>
        <v>46300</v>
      </c>
      <c r="N81" s="37">
        <v>7</v>
      </c>
      <c r="O81" s="6">
        <f t="shared" ref="O81" si="423">+IF(H81=0,G81,H81)+N81</f>
        <v>46272</v>
      </c>
      <c r="P81" s="6"/>
      <c r="Q81" s="29">
        <f t="shared" ref="Q81" si="424">+O81-M81</f>
        <v>-28</v>
      </c>
      <c r="R81" s="7"/>
      <c r="S81" s="3"/>
      <c r="T81" s="30">
        <f t="shared" ref="T81" si="425">+U81-V81</f>
        <v>46301</v>
      </c>
      <c r="U81" s="30">
        <f t="shared" ref="U81" si="426">+AE81-1</f>
        <v>46331</v>
      </c>
      <c r="V81" s="37">
        <v>30</v>
      </c>
      <c r="W81" s="6">
        <f t="shared" ref="W81" si="427">+O81+V81</f>
        <v>46302</v>
      </c>
      <c r="X81" s="6"/>
      <c r="Y81" s="29">
        <f t="shared" ref="Y81" si="428">+W81-U81</f>
        <v>-29</v>
      </c>
      <c r="Z81" s="3"/>
      <c r="AA81" s="31"/>
      <c r="AB81" s="7"/>
      <c r="AC81" s="6"/>
      <c r="AD81" s="25"/>
      <c r="AE81" s="31">
        <f t="shared" ref="AE81" si="429">+AF81-AG81</f>
        <v>46332</v>
      </c>
      <c r="AF81" s="31">
        <f t="shared" ref="AF81" si="430">+AM81-1</f>
        <v>46377</v>
      </c>
      <c r="AG81" s="37">
        <v>45</v>
      </c>
      <c r="AH81" s="15">
        <f t="shared" ref="AH81" si="431">+IF(X81=0,W81,X81)+AG81</f>
        <v>46347</v>
      </c>
      <c r="AI81" s="15"/>
      <c r="AJ81" s="34">
        <f t="shared" ref="AJ81" si="432">+AH81-AF81</f>
        <v>-30</v>
      </c>
      <c r="AK81" s="393"/>
      <c r="AL81" s="3"/>
      <c r="AM81" s="31">
        <f t="shared" ref="AM81" si="433">+AN81-AO81</f>
        <v>46378</v>
      </c>
      <c r="AN81" s="31">
        <f t="shared" ref="AN81" si="434">+AY81-1</f>
        <v>46398</v>
      </c>
      <c r="AO81" s="37">
        <v>20</v>
      </c>
      <c r="AP81" s="15">
        <f t="shared" ref="AP81" si="435">+IF(AI81=0,AH81,AI81)+AO81</f>
        <v>46367</v>
      </c>
      <c r="AQ81" s="15"/>
      <c r="AR81" s="34">
        <f t="shared" ref="AR81" si="436">+AP81-AN81</f>
        <v>-31</v>
      </c>
      <c r="AS81" s="7"/>
      <c r="AT81" s="7"/>
      <c r="AU81" s="7"/>
      <c r="AV81" s="7"/>
      <c r="AW81" s="7"/>
      <c r="AX81" s="3"/>
      <c r="AY81" s="31">
        <f t="shared" ref="AY81" si="437">+AZ81-BA81</f>
        <v>46399</v>
      </c>
      <c r="AZ81" s="31">
        <f t="shared" ref="AZ81" si="438">+BF81-1</f>
        <v>46549</v>
      </c>
      <c r="BA81" s="124">
        <v>150</v>
      </c>
      <c r="BB81" s="15">
        <f t="shared" ref="BB81" si="439">+IF(AQ81=0,AP81,AQ81)+BA81</f>
        <v>46517</v>
      </c>
      <c r="BC81" s="15"/>
      <c r="BD81" s="7">
        <f t="shared" ref="BD81" si="440">+BB81-AZ81</f>
        <v>-32</v>
      </c>
      <c r="BE81" s="3"/>
      <c r="BF81" s="31">
        <f t="shared" ref="BF81" si="441">+BG81-BH81</f>
        <v>46550</v>
      </c>
      <c r="BG81" s="31">
        <f t="shared" ref="BG81" si="442">+BM81</f>
        <v>46550</v>
      </c>
      <c r="BH81" s="32">
        <v>0</v>
      </c>
      <c r="BI81" s="15">
        <f t="shared" ref="BI81" si="443">+IF(BC81=0,BB81,BC81)+BH81</f>
        <v>46517</v>
      </c>
      <c r="BJ81" s="15"/>
      <c r="BK81" s="34">
        <f t="shared" ref="BK81" si="444">+BI81-BG81</f>
        <v>-33</v>
      </c>
      <c r="BL81" s="3"/>
      <c r="BM81" s="31">
        <f t="shared" ref="BM81" si="445">+BN81-BO81</f>
        <v>46550</v>
      </c>
      <c r="BN81" s="31">
        <f t="shared" ref="BN81" si="446">+BT81</f>
        <v>46550</v>
      </c>
      <c r="BO81" s="32">
        <v>0</v>
      </c>
      <c r="BP81" s="15">
        <f t="shared" ref="BP81" si="447">+IF(BJ81=0,BI81,BJ81)+BO81</f>
        <v>46517</v>
      </c>
      <c r="BQ81" s="15"/>
      <c r="BR81" s="34">
        <f t="shared" ref="BR81" si="448">+BP81-BN81</f>
        <v>-33</v>
      </c>
      <c r="BS81" s="3"/>
      <c r="BT81" s="31">
        <f t="shared" ref="BT81" si="449">+BU81-BV81</f>
        <v>46550</v>
      </c>
      <c r="BU81" s="31">
        <f t="shared" ref="BU81" si="450">+CA81</f>
        <v>46557</v>
      </c>
      <c r="BV81" s="37">
        <v>7</v>
      </c>
      <c r="BW81" s="15">
        <f t="shared" ref="BW81" si="451">+IF(BQ81=0,BP81,BQ81)+BV81</f>
        <v>46524</v>
      </c>
      <c r="BX81" s="15"/>
      <c r="BY81" s="7">
        <f t="shared" ref="BY81" si="452">+BW81-BU81</f>
        <v>-33</v>
      </c>
      <c r="BZ81" s="2" t="s">
        <v>2636</v>
      </c>
      <c r="CA81" s="315">
        <v>46557</v>
      </c>
      <c r="CB81" s="7">
        <f t="shared" ref="CB81" si="453">+BW81-CA81</f>
        <v>-33</v>
      </c>
      <c r="CC81" s="2"/>
      <c r="CD81" s="2"/>
      <c r="CF81" s="18" t="str">
        <f>+_xlfn.XLOOKUP(BZ81,'Crono LB 30.09'!B:B,'Crono LB 30.09'!F:F,"No se encuentra",0,1)</f>
        <v>17-Jan-27</v>
      </c>
      <c r="CG81" s="193" t="e">
        <f t="shared" ref="CG81" si="454">+CF81-CA81</f>
        <v>#VALUE!</v>
      </c>
      <c r="CI81" s="18">
        <f>+_xlfn.XLOOKUP(B81,'REM-Nuevo'!B:B,'REM-Nuevo'!O:O,"",0,1)</f>
        <v>46557</v>
      </c>
      <c r="CJ81" s="18">
        <f t="shared" si="309"/>
        <v>46557</v>
      </c>
    </row>
    <row r="82" spans="1:88" ht="130.5" customHeight="1" x14ac:dyDescent="0.25">
      <c r="A82" s="40" t="s">
        <v>640</v>
      </c>
      <c r="B82" s="41" t="s">
        <v>2683</v>
      </c>
      <c r="C82" s="221" t="s">
        <v>2684</v>
      </c>
      <c r="D82" s="7"/>
      <c r="E82" s="283"/>
      <c r="F82" s="30">
        <f t="shared" si="385"/>
        <v>46162</v>
      </c>
      <c r="G82" s="6">
        <v>46107</v>
      </c>
      <c r="H82" s="6">
        <v>46111</v>
      </c>
      <c r="I82" s="34">
        <f t="shared" si="386"/>
        <v>-55</v>
      </c>
      <c r="J82" s="309">
        <v>46107</v>
      </c>
      <c r="K82" s="3"/>
      <c r="L82" s="30">
        <f t="shared" si="387"/>
        <v>46163</v>
      </c>
      <c r="M82" s="30">
        <f t="shared" si="388"/>
        <v>46170</v>
      </c>
      <c r="N82" s="37">
        <v>7</v>
      </c>
      <c r="O82" s="6">
        <f t="shared" si="311"/>
        <v>46118</v>
      </c>
      <c r="P82" s="6">
        <v>46118</v>
      </c>
      <c r="Q82" s="29">
        <f t="shared" si="389"/>
        <v>-52</v>
      </c>
      <c r="R82" s="7">
        <v>23328958</v>
      </c>
      <c r="S82" s="3"/>
      <c r="T82" s="30">
        <f t="shared" si="390"/>
        <v>46171</v>
      </c>
      <c r="U82" s="30">
        <f t="shared" si="391"/>
        <v>46201</v>
      </c>
      <c r="V82" s="37">
        <v>30</v>
      </c>
      <c r="W82" s="6">
        <f t="shared" si="392"/>
        <v>46148</v>
      </c>
      <c r="X82" s="6">
        <v>46142</v>
      </c>
      <c r="Y82" s="29">
        <f t="shared" si="393"/>
        <v>-53</v>
      </c>
      <c r="Z82" s="3"/>
      <c r="AA82" s="31"/>
      <c r="AB82" s="7"/>
      <c r="AC82" s="6"/>
      <c r="AD82" s="25"/>
      <c r="AE82" s="31">
        <f t="shared" si="394"/>
        <v>46202</v>
      </c>
      <c r="AF82" s="31">
        <f t="shared" si="395"/>
        <v>46247</v>
      </c>
      <c r="AG82" s="37">
        <v>45</v>
      </c>
      <c r="AH82" s="15">
        <f t="shared" si="396"/>
        <v>46187</v>
      </c>
      <c r="AI82" s="15"/>
      <c r="AJ82" s="34">
        <f t="shared" si="397"/>
        <v>-60</v>
      </c>
      <c r="AK82" s="481" t="str">
        <f>+AK35</f>
        <v>Objetivo de adjudicación tardío 20/6
5/5: se enviaron ofertas para AT
7/5: 22/5 espera responder ING.
14/5: sin cambios
21/5: hoy se recibió CT para proveedores
28/5: se espera rta hoy para enviar a ING.</v>
      </c>
      <c r="AL82" s="3" t="s">
        <v>5125</v>
      </c>
      <c r="AM82" s="31">
        <f t="shared" si="398"/>
        <v>46248</v>
      </c>
      <c r="AN82" s="31">
        <f t="shared" si="399"/>
        <v>46268</v>
      </c>
      <c r="AO82" s="37">
        <v>20</v>
      </c>
      <c r="AP82" s="15">
        <f t="shared" si="400"/>
        <v>46207</v>
      </c>
      <c r="AQ82" s="15"/>
      <c r="AR82" s="34">
        <f t="shared" si="401"/>
        <v>-61</v>
      </c>
      <c r="AS82" s="7"/>
      <c r="AT82" s="7"/>
      <c r="AU82" s="7"/>
      <c r="AV82" s="7"/>
      <c r="AW82" s="7"/>
      <c r="AX82" s="3"/>
      <c r="AY82" s="31">
        <f t="shared" si="402"/>
        <v>46269</v>
      </c>
      <c r="AZ82" s="31">
        <f t="shared" si="403"/>
        <v>46419</v>
      </c>
      <c r="BA82" s="124">
        <v>150</v>
      </c>
      <c r="BB82" s="15">
        <f t="shared" si="404"/>
        <v>46357</v>
      </c>
      <c r="BC82" s="15"/>
      <c r="BD82" s="7">
        <f t="shared" si="405"/>
        <v>-62</v>
      </c>
      <c r="BE82" s="3"/>
      <c r="BF82" s="31">
        <f t="shared" si="406"/>
        <v>46420</v>
      </c>
      <c r="BG82" s="31">
        <f t="shared" si="407"/>
        <v>46420</v>
      </c>
      <c r="BH82" s="32">
        <v>0</v>
      </c>
      <c r="BI82" s="15">
        <f t="shared" si="408"/>
        <v>46357</v>
      </c>
      <c r="BJ82" s="15"/>
      <c r="BK82" s="34">
        <f t="shared" si="409"/>
        <v>-63</v>
      </c>
      <c r="BL82" s="3"/>
      <c r="BM82" s="31">
        <f t="shared" si="410"/>
        <v>46420</v>
      </c>
      <c r="BN82" s="31">
        <f t="shared" si="411"/>
        <v>46420</v>
      </c>
      <c r="BO82" s="32">
        <v>0</v>
      </c>
      <c r="BP82" s="15">
        <f t="shared" si="412"/>
        <v>46357</v>
      </c>
      <c r="BQ82" s="15"/>
      <c r="BR82" s="34">
        <f t="shared" si="413"/>
        <v>-63</v>
      </c>
      <c r="BS82" s="3"/>
      <c r="BT82" s="31">
        <f t="shared" si="414"/>
        <v>46420</v>
      </c>
      <c r="BU82" s="31">
        <f t="shared" si="415"/>
        <v>46427</v>
      </c>
      <c r="BV82" s="37">
        <v>7</v>
      </c>
      <c r="BW82" s="15">
        <f t="shared" si="416"/>
        <v>46364</v>
      </c>
      <c r="BX82" s="15"/>
      <c r="BY82" s="7">
        <f t="shared" si="417"/>
        <v>-63</v>
      </c>
      <c r="BZ82" s="2" t="s">
        <v>2516</v>
      </c>
      <c r="CA82" s="315">
        <v>46427</v>
      </c>
      <c r="CB82" s="7">
        <f t="shared" si="418"/>
        <v>-63</v>
      </c>
      <c r="CC82" s="2"/>
      <c r="CD82" s="2"/>
      <c r="CF82" s="18" t="str">
        <f>+_xlfn.XLOOKUP(BZ82,'Crono LB 30.09'!B:B,'Crono LB 30.09'!F:F,"No se encuentra",0,1)</f>
        <v>25-Dec-26</v>
      </c>
      <c r="CG82" s="193" t="e">
        <f t="shared" si="310"/>
        <v>#VALUE!</v>
      </c>
      <c r="CI82" s="18">
        <f>+_xlfn.XLOOKUP(B82,'REM-Nuevo'!B:B,'REM-Nuevo'!O:O,"",0,1)</f>
        <v>46427</v>
      </c>
      <c r="CJ82" s="18">
        <f t="shared" si="309"/>
        <v>46427</v>
      </c>
    </row>
    <row r="83" spans="1:88" x14ac:dyDescent="0.25">
      <c r="A83" s="40" t="s">
        <v>640</v>
      </c>
      <c r="B83" s="41" t="s">
        <v>2685</v>
      </c>
      <c r="C83" s="221" t="s">
        <v>2686</v>
      </c>
      <c r="D83" s="7"/>
      <c r="E83" s="283"/>
      <c r="F83" s="30">
        <f t="shared" si="385"/>
        <v>46193</v>
      </c>
      <c r="G83" s="6">
        <v>46147</v>
      </c>
      <c r="H83" s="6">
        <v>46154</v>
      </c>
      <c r="I83" s="34">
        <f t="shared" si="386"/>
        <v>-46</v>
      </c>
      <c r="J83" s="309">
        <v>46147</v>
      </c>
      <c r="K83" s="3"/>
      <c r="L83" s="30">
        <f t="shared" si="387"/>
        <v>46194</v>
      </c>
      <c r="M83" s="30">
        <f t="shared" si="388"/>
        <v>46201</v>
      </c>
      <c r="N83" s="37">
        <v>7</v>
      </c>
      <c r="O83" s="6">
        <v>46172</v>
      </c>
      <c r="P83" s="6"/>
      <c r="Q83" s="29">
        <f t="shared" si="389"/>
        <v>-29</v>
      </c>
      <c r="R83" s="7"/>
      <c r="S83" s="3"/>
      <c r="T83" s="30">
        <f t="shared" si="390"/>
        <v>46202</v>
      </c>
      <c r="U83" s="30">
        <f t="shared" si="391"/>
        <v>46232</v>
      </c>
      <c r="V83" s="37">
        <v>30</v>
      </c>
      <c r="W83" s="6">
        <f t="shared" si="392"/>
        <v>46202</v>
      </c>
      <c r="X83" s="6"/>
      <c r="Y83" s="29">
        <f t="shared" si="393"/>
        <v>-30</v>
      </c>
      <c r="Z83" s="3"/>
      <c r="AA83" s="31"/>
      <c r="AB83" s="7"/>
      <c r="AC83" s="6"/>
      <c r="AD83" s="25"/>
      <c r="AE83" s="31">
        <f t="shared" si="394"/>
        <v>46233</v>
      </c>
      <c r="AF83" s="31">
        <f t="shared" si="395"/>
        <v>46278</v>
      </c>
      <c r="AG83" s="37">
        <v>45</v>
      </c>
      <c r="AH83" s="15">
        <f t="shared" si="396"/>
        <v>46247</v>
      </c>
      <c r="AI83" s="15"/>
      <c r="AJ83" s="34">
        <f t="shared" si="397"/>
        <v>-31</v>
      </c>
      <c r="AK83" s="393" t="s">
        <v>5252</v>
      </c>
      <c r="AL83" s="3"/>
      <c r="AM83" s="31">
        <f t="shared" si="398"/>
        <v>46279</v>
      </c>
      <c r="AN83" s="31">
        <f t="shared" si="399"/>
        <v>46299</v>
      </c>
      <c r="AO83" s="37">
        <v>20</v>
      </c>
      <c r="AP83" s="15">
        <f t="shared" si="400"/>
        <v>46267</v>
      </c>
      <c r="AQ83" s="15"/>
      <c r="AR83" s="34">
        <f t="shared" si="401"/>
        <v>-32</v>
      </c>
      <c r="AS83" s="7"/>
      <c r="AT83" s="7"/>
      <c r="AU83" s="7"/>
      <c r="AV83" s="7"/>
      <c r="AW83" s="7"/>
      <c r="AX83" s="3"/>
      <c r="AY83" s="31">
        <f t="shared" si="402"/>
        <v>46300</v>
      </c>
      <c r="AZ83" s="31">
        <f t="shared" si="403"/>
        <v>46400</v>
      </c>
      <c r="BA83" s="124">
        <v>100</v>
      </c>
      <c r="BB83" s="15">
        <f t="shared" si="404"/>
        <v>46367</v>
      </c>
      <c r="BC83" s="15"/>
      <c r="BD83" s="7">
        <f t="shared" si="405"/>
        <v>-33</v>
      </c>
      <c r="BE83" s="3"/>
      <c r="BF83" s="31">
        <f t="shared" si="406"/>
        <v>46401</v>
      </c>
      <c r="BG83" s="31">
        <f t="shared" si="407"/>
        <v>46401</v>
      </c>
      <c r="BH83" s="32">
        <v>0</v>
      </c>
      <c r="BI83" s="15">
        <f t="shared" si="408"/>
        <v>46367</v>
      </c>
      <c r="BJ83" s="15"/>
      <c r="BK83" s="34">
        <f t="shared" si="409"/>
        <v>-34</v>
      </c>
      <c r="BL83" s="3"/>
      <c r="BM83" s="31">
        <f t="shared" si="410"/>
        <v>46401</v>
      </c>
      <c r="BN83" s="31">
        <f t="shared" si="411"/>
        <v>46401</v>
      </c>
      <c r="BO83" s="32">
        <v>0</v>
      </c>
      <c r="BP83" s="15">
        <f t="shared" si="412"/>
        <v>46367</v>
      </c>
      <c r="BQ83" s="15"/>
      <c r="BR83" s="34">
        <f t="shared" si="413"/>
        <v>-34</v>
      </c>
      <c r="BS83" s="3"/>
      <c r="BT83" s="31">
        <f t="shared" si="414"/>
        <v>46401</v>
      </c>
      <c r="BU83" s="31">
        <f t="shared" si="415"/>
        <v>46408</v>
      </c>
      <c r="BV83" s="37">
        <v>7</v>
      </c>
      <c r="BW83" s="15">
        <f t="shared" si="416"/>
        <v>46374</v>
      </c>
      <c r="BX83" s="15"/>
      <c r="BY83" s="7">
        <f t="shared" si="417"/>
        <v>-34</v>
      </c>
      <c r="BZ83" s="2" t="s">
        <v>2516</v>
      </c>
      <c r="CA83" s="315">
        <v>46408</v>
      </c>
      <c r="CB83" s="7">
        <f t="shared" si="418"/>
        <v>-34</v>
      </c>
      <c r="CC83" s="2"/>
      <c r="CD83" s="2"/>
      <c r="CF83" s="18" t="str">
        <f>+_xlfn.XLOOKUP(BZ83,'Crono LB 30.09'!B:B,'Crono LB 30.09'!F:F,"No se encuentra",0,1)</f>
        <v>25-Dec-26</v>
      </c>
      <c r="CG83" s="193" t="e">
        <f t="shared" si="310"/>
        <v>#VALUE!</v>
      </c>
      <c r="CI83" s="18">
        <f>+_xlfn.XLOOKUP(B83,'REM-Nuevo'!B:B,'REM-Nuevo'!O:O,"",0,1)</f>
        <v>46408</v>
      </c>
      <c r="CJ83" s="18">
        <f t="shared" si="309"/>
        <v>46408</v>
      </c>
    </row>
    <row r="84" spans="1:88" ht="45" hidden="1" x14ac:dyDescent="0.25">
      <c r="A84" s="40" t="s">
        <v>2471</v>
      </c>
      <c r="B84" s="41" t="s">
        <v>2687</v>
      </c>
      <c r="C84" s="42" t="s">
        <v>806</v>
      </c>
      <c r="D84" s="7"/>
      <c r="E84" s="283" t="str">
        <f>+_xlfn.XLOOKUP(B84,'Dinámica P0 RIs'!A:A,'Dinámica P0 RIs'!B:B,"",0,1)</f>
        <v/>
      </c>
      <c r="F84" s="30">
        <f t="shared" ref="F84:F85" si="455">+L84-1</f>
        <v>-175</v>
      </c>
      <c r="G84" s="6">
        <v>45898</v>
      </c>
      <c r="H84" s="6">
        <v>45898</v>
      </c>
      <c r="I84" s="34">
        <f t="shared" ref="I84:I85" si="456">+G84-F84</f>
        <v>46073</v>
      </c>
      <c r="J84" s="309">
        <v>46010</v>
      </c>
      <c r="K84" s="3"/>
      <c r="L84" s="30">
        <f t="shared" ref="L84:L85" si="457">+M84-N84</f>
        <v>-174</v>
      </c>
      <c r="M84" s="30">
        <f t="shared" ref="M84:M85" si="458">+T84-1</f>
        <v>-167</v>
      </c>
      <c r="N84" s="37">
        <v>7</v>
      </c>
      <c r="O84" s="6">
        <v>45912</v>
      </c>
      <c r="P84" s="6">
        <v>45912</v>
      </c>
      <c r="Q84" s="29">
        <f t="shared" ref="Q84:Q85" si="459">+O84-M84</f>
        <v>46079</v>
      </c>
      <c r="R84" s="7">
        <v>23050161</v>
      </c>
      <c r="S84" s="3"/>
      <c r="T84" s="30">
        <f t="shared" ref="T84:T85" si="460">+U84-V84</f>
        <v>-166</v>
      </c>
      <c r="U84" s="30">
        <f t="shared" ref="U84:U85" si="461">+AE84-1</f>
        <v>-136</v>
      </c>
      <c r="V84" s="37">
        <v>30</v>
      </c>
      <c r="W84" s="6">
        <v>45933</v>
      </c>
      <c r="X84" s="6">
        <v>45933</v>
      </c>
      <c r="Y84" s="29">
        <f t="shared" ref="Y84:Y85" si="462">+W84-U84</f>
        <v>46069</v>
      </c>
      <c r="Z84" s="3"/>
      <c r="AA84" s="31"/>
      <c r="AB84" s="7"/>
      <c r="AC84" s="6"/>
      <c r="AD84" s="25"/>
      <c r="AE84" s="31">
        <f t="shared" ref="AE84:AE85" si="463">+AF84-AG84</f>
        <v>-135</v>
      </c>
      <c r="AF84" s="31">
        <f t="shared" ref="AF84:AF85" si="464">+AM84-1</f>
        <v>-90</v>
      </c>
      <c r="AG84" s="37">
        <v>45</v>
      </c>
      <c r="AH84" s="15">
        <v>46073</v>
      </c>
      <c r="AI84" s="15">
        <v>46073</v>
      </c>
      <c r="AJ84" s="34">
        <f t="shared" ref="AJ84:AJ85" si="465">+AH84-AF84</f>
        <v>46163</v>
      </c>
      <c r="AK84" s="397" t="s">
        <v>5128</v>
      </c>
      <c r="AL84" s="3" t="s">
        <v>5126</v>
      </c>
      <c r="AM84" s="31">
        <f t="shared" ref="AM84:AM85" si="466">+AN84-AO84</f>
        <v>-89</v>
      </c>
      <c r="AN84" s="31">
        <f t="shared" ref="AN84:AN85" si="467">+AY84-1</f>
        <v>-69</v>
      </c>
      <c r="AO84" s="37">
        <v>20</v>
      </c>
      <c r="AP84" s="15">
        <f t="shared" ref="AP84:AP85" si="468">+IF(AI84=0,AH84,AI84)+AO84</f>
        <v>46093</v>
      </c>
      <c r="AQ84" s="15">
        <v>46090</v>
      </c>
      <c r="AR84" s="34">
        <f t="shared" ref="AR84:AR85" si="469">+AP84-AN84</f>
        <v>46162</v>
      </c>
      <c r="AS84" s="7"/>
      <c r="AT84" s="7"/>
      <c r="AU84" s="7"/>
      <c r="AV84" s="7"/>
      <c r="AW84" s="7"/>
      <c r="AX84" s="3"/>
      <c r="AY84" s="31">
        <f t="shared" ref="AY84:AY85" si="470">+AZ84-BA84</f>
        <v>-68</v>
      </c>
      <c r="AZ84" s="31">
        <f t="shared" ref="AZ84:AZ85" si="471">+BF84-1</f>
        <v>-8</v>
      </c>
      <c r="BA84" s="124">
        <v>60</v>
      </c>
      <c r="BB84" s="15">
        <f t="shared" ref="BB84:BB85" si="472">+IF(AQ84=0,AP84,AQ84)+BA84</f>
        <v>46150</v>
      </c>
      <c r="BC84" s="15"/>
      <c r="BD84" s="7">
        <f t="shared" ref="BD84:BD85" si="473">+BB84-AZ84</f>
        <v>46158</v>
      </c>
      <c r="BE84" s="3"/>
      <c r="BF84" s="31">
        <f t="shared" ref="BF84:BF85" si="474">+BG84-BH84</f>
        <v>-7</v>
      </c>
      <c r="BG84" s="31">
        <f t="shared" ref="BG84:BG85" si="475">+BM84</f>
        <v>-7</v>
      </c>
      <c r="BH84" s="32">
        <v>0</v>
      </c>
      <c r="BI84" s="15">
        <f t="shared" ref="BI84:BI85" si="476">+IF(BC84=0,BB84,BC84)+BH84</f>
        <v>46150</v>
      </c>
      <c r="BJ84" s="15"/>
      <c r="BK84" s="34">
        <f t="shared" ref="BK84:BK85" si="477">+BI84-BG84</f>
        <v>46157</v>
      </c>
      <c r="BL84" s="3"/>
      <c r="BM84" s="31">
        <f t="shared" ref="BM84:BM85" si="478">+BN84-BO84</f>
        <v>-7</v>
      </c>
      <c r="BN84" s="31">
        <f t="shared" ref="BN84:BN85" si="479">+BT84</f>
        <v>-7</v>
      </c>
      <c r="BO84" s="32">
        <v>0</v>
      </c>
      <c r="BP84" s="15">
        <f t="shared" ref="BP84:BP85" si="480">+IF(BJ84=0,BI84,BJ84)+BO84</f>
        <v>46150</v>
      </c>
      <c r="BQ84" s="15"/>
      <c r="BR84" s="34">
        <f t="shared" ref="BR84:BR85" si="481">+BP84-BN84</f>
        <v>46157</v>
      </c>
      <c r="BS84" s="3"/>
      <c r="BT84" s="31">
        <f t="shared" ref="BT84:BT85" si="482">+BU84-BV84</f>
        <v>-7</v>
      </c>
      <c r="BU84" s="31">
        <f t="shared" ref="BU84:BU85" si="483">+CA84</f>
        <v>0</v>
      </c>
      <c r="BV84" s="37">
        <v>7</v>
      </c>
      <c r="BW84" s="15">
        <f t="shared" ref="BW84:BW85" si="484">+IF(BQ84=0,BP84,BQ84)+BV84</f>
        <v>46157</v>
      </c>
      <c r="BX84" s="15"/>
      <c r="BY84" s="7">
        <f t="shared" ref="BY84:BY85" si="485">+BW84-BU84</f>
        <v>46157</v>
      </c>
      <c r="BZ84" s="2"/>
      <c r="CA84" s="39"/>
      <c r="CB84" s="7">
        <f t="shared" ref="CB84:CB85" si="486">+BW84-CA84</f>
        <v>46157</v>
      </c>
      <c r="CC84" s="2"/>
      <c r="CD84" s="2"/>
      <c r="CF84" s="18" t="str">
        <f>+_xlfn.XLOOKUP(BZ84,'Crono LB 30.09'!B:B,'Crono LB 30.09'!F:F,"No se encuentra",0,1)</f>
        <v>No se encuentra</v>
      </c>
      <c r="CG84" s="193" t="e">
        <f t="shared" si="310"/>
        <v>#VALUE!</v>
      </c>
      <c r="CI84" s="18" t="str">
        <f>+_xlfn.XLOOKUP(B84,'REM-Nuevo'!B:B,'REM-Nuevo'!O:O,"",0,1)</f>
        <v/>
      </c>
      <c r="CJ84" s="18">
        <f t="shared" si="309"/>
        <v>0</v>
      </c>
    </row>
    <row r="85" spans="1:88" ht="45" hidden="1" x14ac:dyDescent="0.25">
      <c r="A85" s="40" t="s">
        <v>2471</v>
      </c>
      <c r="B85" s="41" t="s">
        <v>2688</v>
      </c>
      <c r="C85" s="42" t="s">
        <v>807</v>
      </c>
      <c r="D85" s="7"/>
      <c r="E85" s="283" t="str">
        <f>+_xlfn.XLOOKUP(B85,'Dinámica P0 RIs'!A:A,'Dinámica P0 RIs'!B:B,"",0,1)</f>
        <v/>
      </c>
      <c r="F85" s="30">
        <f t="shared" si="455"/>
        <v>-175</v>
      </c>
      <c r="G85" s="6">
        <v>45898</v>
      </c>
      <c r="H85" s="6">
        <v>45898</v>
      </c>
      <c r="I85" s="34">
        <f t="shared" si="456"/>
        <v>46073</v>
      </c>
      <c r="J85" s="309">
        <v>46036</v>
      </c>
      <c r="K85" s="3"/>
      <c r="L85" s="30">
        <f t="shared" si="457"/>
        <v>-174</v>
      </c>
      <c r="M85" s="30">
        <f t="shared" si="458"/>
        <v>-167</v>
      </c>
      <c r="N85" s="37">
        <v>7</v>
      </c>
      <c r="O85" s="6">
        <v>45912</v>
      </c>
      <c r="P85" s="6">
        <v>45912</v>
      </c>
      <c r="Q85" s="29">
        <f t="shared" si="459"/>
        <v>46079</v>
      </c>
      <c r="R85" s="7">
        <v>23050162</v>
      </c>
      <c r="S85" s="3"/>
      <c r="T85" s="30">
        <f t="shared" si="460"/>
        <v>-166</v>
      </c>
      <c r="U85" s="30">
        <f t="shared" si="461"/>
        <v>-136</v>
      </c>
      <c r="V85" s="37">
        <v>30</v>
      </c>
      <c r="W85" s="6">
        <v>45933</v>
      </c>
      <c r="X85" s="6">
        <v>45933</v>
      </c>
      <c r="Y85" s="29">
        <f t="shared" si="462"/>
        <v>46069</v>
      </c>
      <c r="Z85" s="3"/>
      <c r="AA85" s="31"/>
      <c r="AB85" s="7"/>
      <c r="AC85" s="6"/>
      <c r="AD85" s="25"/>
      <c r="AE85" s="31">
        <f t="shared" si="463"/>
        <v>-135</v>
      </c>
      <c r="AF85" s="31">
        <f t="shared" si="464"/>
        <v>-90</v>
      </c>
      <c r="AG85" s="37">
        <v>45</v>
      </c>
      <c r="AH85" s="15">
        <v>46073</v>
      </c>
      <c r="AI85" s="15">
        <v>46073</v>
      </c>
      <c r="AJ85" s="34">
        <f t="shared" si="465"/>
        <v>46163</v>
      </c>
      <c r="AK85" s="397" t="s">
        <v>5128</v>
      </c>
      <c r="AL85" s="3" t="s">
        <v>5126</v>
      </c>
      <c r="AM85" s="31">
        <f t="shared" si="466"/>
        <v>-89</v>
      </c>
      <c r="AN85" s="31">
        <f t="shared" si="467"/>
        <v>-69</v>
      </c>
      <c r="AO85" s="37">
        <v>20</v>
      </c>
      <c r="AP85" s="15">
        <f t="shared" si="468"/>
        <v>46093</v>
      </c>
      <c r="AQ85" s="15">
        <v>46090</v>
      </c>
      <c r="AR85" s="34">
        <f t="shared" si="469"/>
        <v>46162</v>
      </c>
      <c r="AS85" s="7"/>
      <c r="AT85" s="7"/>
      <c r="AU85" s="7"/>
      <c r="AV85" s="7"/>
      <c r="AW85" s="7"/>
      <c r="AX85" s="3"/>
      <c r="AY85" s="31">
        <f t="shared" si="470"/>
        <v>-68</v>
      </c>
      <c r="AZ85" s="31">
        <f t="shared" si="471"/>
        <v>-8</v>
      </c>
      <c r="BA85" s="124">
        <v>60</v>
      </c>
      <c r="BB85" s="15">
        <f t="shared" si="472"/>
        <v>46150</v>
      </c>
      <c r="BC85" s="15"/>
      <c r="BD85" s="7">
        <f t="shared" si="473"/>
        <v>46158</v>
      </c>
      <c r="BE85" s="3"/>
      <c r="BF85" s="31">
        <f t="shared" si="474"/>
        <v>-7</v>
      </c>
      <c r="BG85" s="31">
        <f t="shared" si="475"/>
        <v>-7</v>
      </c>
      <c r="BH85" s="32">
        <v>0</v>
      </c>
      <c r="BI85" s="15">
        <f t="shared" si="476"/>
        <v>46150</v>
      </c>
      <c r="BJ85" s="15"/>
      <c r="BK85" s="34">
        <f t="shared" si="477"/>
        <v>46157</v>
      </c>
      <c r="BL85" s="3"/>
      <c r="BM85" s="31">
        <f t="shared" si="478"/>
        <v>-7</v>
      </c>
      <c r="BN85" s="31">
        <f t="shared" si="479"/>
        <v>-7</v>
      </c>
      <c r="BO85" s="32">
        <v>0</v>
      </c>
      <c r="BP85" s="15">
        <f t="shared" si="480"/>
        <v>46150</v>
      </c>
      <c r="BQ85" s="15"/>
      <c r="BR85" s="34">
        <f t="shared" si="481"/>
        <v>46157</v>
      </c>
      <c r="BS85" s="3"/>
      <c r="BT85" s="31">
        <f t="shared" si="482"/>
        <v>-7</v>
      </c>
      <c r="BU85" s="31">
        <f t="shared" si="483"/>
        <v>0</v>
      </c>
      <c r="BV85" s="37">
        <v>7</v>
      </c>
      <c r="BW85" s="15">
        <f t="shared" si="484"/>
        <v>46157</v>
      </c>
      <c r="BX85" s="15"/>
      <c r="BY85" s="7">
        <f t="shared" si="485"/>
        <v>46157</v>
      </c>
      <c r="BZ85" s="2"/>
      <c r="CA85" s="39"/>
      <c r="CB85" s="7">
        <f t="shared" si="486"/>
        <v>46157</v>
      </c>
      <c r="CC85" s="2"/>
      <c r="CD85" s="2"/>
      <c r="CF85" s="18" t="str">
        <f>+_xlfn.XLOOKUP(BZ85,'Crono LB 30.09'!B:B,'Crono LB 30.09'!F:F,"No se encuentra",0,1)</f>
        <v>No se encuentra</v>
      </c>
      <c r="CG85" s="193" t="e">
        <f t="shared" si="310"/>
        <v>#VALUE!</v>
      </c>
      <c r="CI85" s="18" t="str">
        <f>+_xlfn.XLOOKUP(B85,'REM-Nuevo'!B:B,'REM-Nuevo'!O:O,"",0,1)</f>
        <v/>
      </c>
      <c r="CJ85" s="18">
        <f t="shared" si="309"/>
        <v>0</v>
      </c>
    </row>
    <row r="86" spans="1:88" ht="45" hidden="1" x14ac:dyDescent="0.25">
      <c r="A86" s="40" t="s">
        <v>2689</v>
      </c>
      <c r="B86" s="41" t="s">
        <v>5249</v>
      </c>
      <c r="C86" s="42" t="s">
        <v>2690</v>
      </c>
      <c r="D86" s="7"/>
      <c r="E86" s="283" t="str">
        <f>+_xlfn.XLOOKUP(B86,'Dinámica P0 RIs'!A:A,'Dinámica P0 RIs'!B:B,"",0,1)</f>
        <v/>
      </c>
      <c r="F86" s="30">
        <f t="shared" si="243"/>
        <v>-175</v>
      </c>
      <c r="G86" s="6">
        <v>46142</v>
      </c>
      <c r="H86" s="6">
        <v>46142</v>
      </c>
      <c r="I86" s="34">
        <f t="shared" si="244"/>
        <v>46317</v>
      </c>
      <c r="J86" s="309" t="s">
        <v>5135</v>
      </c>
      <c r="K86" s="3"/>
      <c r="L86" s="30">
        <f t="shared" si="245"/>
        <v>-174</v>
      </c>
      <c r="M86" s="30">
        <f t="shared" si="246"/>
        <v>-167</v>
      </c>
      <c r="N86" s="37">
        <v>7</v>
      </c>
      <c r="O86" s="6">
        <f t="shared" si="311"/>
        <v>46149</v>
      </c>
      <c r="P86" s="6">
        <v>46153</v>
      </c>
      <c r="Q86" s="29">
        <f t="shared" si="247"/>
        <v>46316</v>
      </c>
      <c r="R86" s="7">
        <v>23377138</v>
      </c>
      <c r="S86" s="3"/>
      <c r="T86" s="30">
        <f t="shared" si="248"/>
        <v>-166</v>
      </c>
      <c r="U86" s="30">
        <f t="shared" si="249"/>
        <v>-136</v>
      </c>
      <c r="V86" s="37">
        <v>30</v>
      </c>
      <c r="W86" s="6">
        <f t="shared" si="250"/>
        <v>46179</v>
      </c>
      <c r="X86" s="6"/>
      <c r="Y86" s="15">
        <f t="shared" si="251"/>
        <v>46315</v>
      </c>
      <c r="Z86" s="3"/>
      <c r="AA86" s="31"/>
      <c r="AB86" s="7"/>
      <c r="AC86" s="6"/>
      <c r="AD86" s="25"/>
      <c r="AE86" s="31">
        <f t="shared" si="252"/>
        <v>-135</v>
      </c>
      <c r="AF86" s="31">
        <f t="shared" si="253"/>
        <v>-90</v>
      </c>
      <c r="AG86" s="37">
        <v>45</v>
      </c>
      <c r="AH86" s="15">
        <f t="shared" si="254"/>
        <v>46224</v>
      </c>
      <c r="AI86" s="15"/>
      <c r="AJ86" s="15">
        <f t="shared" si="255"/>
        <v>46314</v>
      </c>
      <c r="AK86" s="481" t="s">
        <v>5277</v>
      </c>
      <c r="AL86" s="3" t="s">
        <v>5127</v>
      </c>
      <c r="AM86" s="31">
        <f t="shared" si="256"/>
        <v>-89</v>
      </c>
      <c r="AN86" s="31">
        <f t="shared" si="257"/>
        <v>-69</v>
      </c>
      <c r="AO86" s="37">
        <v>20</v>
      </c>
      <c r="AP86" s="15">
        <f t="shared" si="258"/>
        <v>46244</v>
      </c>
      <c r="AQ86" s="15">
        <v>46170</v>
      </c>
      <c r="AR86" s="34">
        <f t="shared" si="259"/>
        <v>46313</v>
      </c>
      <c r="AS86" s="7"/>
      <c r="AT86" s="7"/>
      <c r="AU86" s="7"/>
      <c r="AV86" s="7"/>
      <c r="AW86" s="7"/>
      <c r="AX86" s="3"/>
      <c r="AY86" s="31">
        <f t="shared" si="260"/>
        <v>-68</v>
      </c>
      <c r="AZ86" s="31">
        <f t="shared" si="312"/>
        <v>-8</v>
      </c>
      <c r="BA86" s="124">
        <v>60</v>
      </c>
      <c r="BB86" s="15">
        <f t="shared" si="261"/>
        <v>46230</v>
      </c>
      <c r="BC86" s="15"/>
      <c r="BD86" s="7">
        <f t="shared" si="262"/>
        <v>46238</v>
      </c>
      <c r="BE86" s="3"/>
      <c r="BF86" s="31">
        <f t="shared" si="263"/>
        <v>-7</v>
      </c>
      <c r="BG86" s="31">
        <f t="shared" si="264"/>
        <v>-7</v>
      </c>
      <c r="BH86" s="32">
        <v>0</v>
      </c>
      <c r="BI86" s="15">
        <f t="shared" si="265"/>
        <v>46230</v>
      </c>
      <c r="BJ86" s="15"/>
      <c r="BK86" s="15">
        <f t="shared" si="266"/>
        <v>46237</v>
      </c>
      <c r="BL86" s="3"/>
      <c r="BM86" s="31">
        <f t="shared" si="267"/>
        <v>-7</v>
      </c>
      <c r="BN86" s="31">
        <f t="shared" si="268"/>
        <v>-7</v>
      </c>
      <c r="BO86" s="32">
        <v>0</v>
      </c>
      <c r="BP86" s="15">
        <f t="shared" si="269"/>
        <v>46230</v>
      </c>
      <c r="BQ86" s="15"/>
      <c r="BR86" s="34">
        <f t="shared" si="270"/>
        <v>46237</v>
      </c>
      <c r="BS86" s="3"/>
      <c r="BT86" s="31">
        <f t="shared" si="271"/>
        <v>-7</v>
      </c>
      <c r="BU86" s="31">
        <f t="shared" si="272"/>
        <v>0</v>
      </c>
      <c r="BV86" s="37">
        <v>7</v>
      </c>
      <c r="BW86" s="15">
        <f t="shared" si="273"/>
        <v>46237</v>
      </c>
      <c r="BX86" s="15"/>
      <c r="BY86" s="15">
        <f t="shared" si="274"/>
        <v>46237</v>
      </c>
      <c r="BZ86" s="2"/>
      <c r="CA86" s="39"/>
      <c r="CB86" s="15">
        <f t="shared" si="275"/>
        <v>46237</v>
      </c>
      <c r="CC86" s="2"/>
      <c r="CD86" s="2"/>
      <c r="CF86" s="18" t="str">
        <f>+_xlfn.XLOOKUP(BZ86,'Crono LB 30.09'!B:B,'Crono LB 30.09'!F:F,"No se encuentra",0,1)</f>
        <v>26-Jan-28</v>
      </c>
      <c r="CG86" s="193" t="e">
        <f t="shared" si="310"/>
        <v>#VALUE!</v>
      </c>
      <c r="CI86" s="18" t="str">
        <f>+_xlfn.XLOOKUP(B86,'REM-Nuevo'!B:B,'REM-Nuevo'!O:O,"",0,1)</f>
        <v/>
      </c>
      <c r="CJ86" s="18">
        <f t="shared" si="309"/>
        <v>0</v>
      </c>
    </row>
    <row r="87" spans="1:88" ht="159" hidden="1" customHeight="1" x14ac:dyDescent="0.25">
      <c r="A87" s="40" t="s">
        <v>2689</v>
      </c>
      <c r="B87" s="41" t="s">
        <v>2691</v>
      </c>
      <c r="C87" s="42" t="s">
        <v>2692</v>
      </c>
      <c r="D87" s="7"/>
      <c r="E87" s="283">
        <f>+_xlfn.XLOOKUP(B87,'Dinámica P0 RIs'!A:A,'Dinámica P0 RIs'!B:B,"",0,1)</f>
        <v>735.84</v>
      </c>
      <c r="F87" s="30">
        <f t="shared" si="243"/>
        <v>46068</v>
      </c>
      <c r="G87" s="6">
        <v>46108</v>
      </c>
      <c r="H87" s="6">
        <v>46099</v>
      </c>
      <c r="I87" s="34">
        <f t="shared" si="244"/>
        <v>40</v>
      </c>
      <c r="J87" s="309">
        <v>46108</v>
      </c>
      <c r="K87" s="3"/>
      <c r="L87" s="30">
        <f t="shared" si="245"/>
        <v>46069</v>
      </c>
      <c r="M87" s="30">
        <f t="shared" si="246"/>
        <v>46076</v>
      </c>
      <c r="N87" s="37">
        <v>7</v>
      </c>
      <c r="O87" s="6">
        <v>46113</v>
      </c>
      <c r="P87" s="6">
        <v>46118</v>
      </c>
      <c r="Q87" s="29">
        <f t="shared" si="247"/>
        <v>37</v>
      </c>
      <c r="R87" s="7">
        <v>23304702</v>
      </c>
      <c r="S87" s="3"/>
      <c r="T87" s="30">
        <f t="shared" si="248"/>
        <v>46077</v>
      </c>
      <c r="U87" s="30">
        <f t="shared" si="249"/>
        <v>46107</v>
      </c>
      <c r="V87" s="37">
        <v>30</v>
      </c>
      <c r="W87" s="6">
        <f t="shared" si="250"/>
        <v>46143</v>
      </c>
      <c r="X87" s="6">
        <v>46146</v>
      </c>
      <c r="Y87" s="29">
        <f t="shared" si="251"/>
        <v>36</v>
      </c>
      <c r="Z87" s="3"/>
      <c r="AA87" s="31"/>
      <c r="AB87" s="7"/>
      <c r="AC87" s="6"/>
      <c r="AD87" s="25"/>
      <c r="AE87" s="31">
        <f t="shared" si="252"/>
        <v>46108</v>
      </c>
      <c r="AF87" s="31">
        <f t="shared" si="253"/>
        <v>46153</v>
      </c>
      <c r="AG87" s="37">
        <v>45</v>
      </c>
      <c r="AH87" s="15">
        <f t="shared" si="254"/>
        <v>46191</v>
      </c>
      <c r="AI87" s="15"/>
      <c r="AJ87" s="34">
        <f t="shared" si="255"/>
        <v>38</v>
      </c>
      <c r="AK87" s="481" t="s">
        <v>5279</v>
      </c>
      <c r="AL87" s="3" t="s">
        <v>5125</v>
      </c>
      <c r="AM87" s="31">
        <f t="shared" si="256"/>
        <v>46154</v>
      </c>
      <c r="AN87" s="31">
        <f t="shared" si="257"/>
        <v>46174</v>
      </c>
      <c r="AO87" s="37">
        <v>20</v>
      </c>
      <c r="AP87" s="15">
        <f t="shared" si="258"/>
        <v>46211</v>
      </c>
      <c r="AQ87" s="15"/>
      <c r="AR87" s="34">
        <f t="shared" si="259"/>
        <v>37</v>
      </c>
      <c r="AS87" s="7"/>
      <c r="AT87" s="7"/>
      <c r="AU87" s="7"/>
      <c r="AV87" s="7"/>
      <c r="AW87" s="7"/>
      <c r="AX87" s="3"/>
      <c r="AY87" s="31">
        <f t="shared" si="260"/>
        <v>46175</v>
      </c>
      <c r="AZ87" s="31">
        <f t="shared" si="312"/>
        <v>46415</v>
      </c>
      <c r="BA87" s="124">
        <v>240</v>
      </c>
      <c r="BB87" s="15">
        <f t="shared" si="261"/>
        <v>46451</v>
      </c>
      <c r="BC87" s="15"/>
      <c r="BD87" s="7">
        <f t="shared" si="262"/>
        <v>36</v>
      </c>
      <c r="BE87" s="3"/>
      <c r="BF87" s="31">
        <f t="shared" si="263"/>
        <v>46416</v>
      </c>
      <c r="BG87" s="31">
        <f t="shared" si="264"/>
        <v>46416</v>
      </c>
      <c r="BH87" s="32">
        <v>0</v>
      </c>
      <c r="BI87" s="15">
        <f t="shared" si="265"/>
        <v>46451</v>
      </c>
      <c r="BJ87" s="15"/>
      <c r="BK87" s="34">
        <f t="shared" si="266"/>
        <v>35</v>
      </c>
      <c r="BL87" s="3"/>
      <c r="BM87" s="31">
        <f t="shared" si="267"/>
        <v>46416</v>
      </c>
      <c r="BN87" s="31">
        <f t="shared" si="268"/>
        <v>46416</v>
      </c>
      <c r="BO87" s="32">
        <v>0</v>
      </c>
      <c r="BP87" s="15">
        <f t="shared" si="269"/>
        <v>46451</v>
      </c>
      <c r="BQ87" s="15"/>
      <c r="BR87" s="34">
        <f t="shared" si="270"/>
        <v>35</v>
      </c>
      <c r="BS87" s="3"/>
      <c r="BT87" s="31">
        <f t="shared" si="271"/>
        <v>46416</v>
      </c>
      <c r="BU87" s="31">
        <f t="shared" si="272"/>
        <v>46423</v>
      </c>
      <c r="BV87" s="37">
        <v>7</v>
      </c>
      <c r="BW87" s="15">
        <f t="shared" si="273"/>
        <v>46458</v>
      </c>
      <c r="BX87" s="15"/>
      <c r="BY87" s="7">
        <f t="shared" si="274"/>
        <v>35</v>
      </c>
      <c r="BZ87" s="2" t="s">
        <v>5116</v>
      </c>
      <c r="CA87" s="315">
        <v>46423</v>
      </c>
      <c r="CB87" s="7">
        <f t="shared" si="275"/>
        <v>35</v>
      </c>
      <c r="CC87" s="2"/>
      <c r="CD87" s="2"/>
      <c r="CF87" s="18" t="str">
        <f>+_xlfn.XLOOKUP(BZ87,'Crono LB 30.09'!B:B,'Crono LB 30.09'!F:F,"No se encuentra",0,1)</f>
        <v>No se encuentra</v>
      </c>
      <c r="CG87" s="193" t="e">
        <f t="shared" si="310"/>
        <v>#VALUE!</v>
      </c>
      <c r="CI87" s="18">
        <f>+_xlfn.XLOOKUP(B87,'REM-Nuevo'!B:B,'REM-Nuevo'!O:O,"",0,1)</f>
        <v>46423</v>
      </c>
      <c r="CJ87" s="18">
        <f t="shared" si="309"/>
        <v>46423</v>
      </c>
    </row>
    <row r="88" spans="1:88" ht="120" hidden="1" x14ac:dyDescent="0.25">
      <c r="A88" s="40" t="s">
        <v>2579</v>
      </c>
      <c r="B88" s="41" t="s">
        <v>2693</v>
      </c>
      <c r="C88" s="129" t="s">
        <v>822</v>
      </c>
      <c r="D88" s="7"/>
      <c r="E88" s="283" t="str">
        <f>+_xlfn.XLOOKUP(B88,'Dinámica P0 RIs'!A:A,'Dinámica P0 RIs'!B:B,"",0,1)</f>
        <v/>
      </c>
      <c r="F88" s="30">
        <f t="shared" ref="F88" si="487">+L88-1</f>
        <v>46019</v>
      </c>
      <c r="G88" s="6">
        <v>45923</v>
      </c>
      <c r="H88" s="6">
        <v>45929</v>
      </c>
      <c r="I88" s="34">
        <f t="shared" ref="I88" si="488">+G88-F88</f>
        <v>-96</v>
      </c>
      <c r="J88" s="309" t="s">
        <v>5135</v>
      </c>
      <c r="K88" s="3"/>
      <c r="L88" s="30">
        <f t="shared" ref="L88" si="489">+M88-N88</f>
        <v>46020</v>
      </c>
      <c r="M88" s="30">
        <f t="shared" ref="M88" si="490">+T88-1</f>
        <v>46027</v>
      </c>
      <c r="N88" s="37">
        <v>7</v>
      </c>
      <c r="O88" s="6">
        <f t="shared" si="311"/>
        <v>45936</v>
      </c>
      <c r="P88" s="6">
        <v>45936</v>
      </c>
      <c r="Q88" s="29">
        <f t="shared" ref="Q88" si="491">+O88-M88</f>
        <v>-91</v>
      </c>
      <c r="R88" s="7">
        <v>23092880</v>
      </c>
      <c r="S88" s="3"/>
      <c r="T88" s="30">
        <f t="shared" ref="T88" si="492">+U88-V88</f>
        <v>46028</v>
      </c>
      <c r="U88" s="30">
        <f t="shared" ref="U88" si="493">+AE88-1</f>
        <v>46053</v>
      </c>
      <c r="V88" s="37">
        <v>25</v>
      </c>
      <c r="W88" s="6">
        <v>46057</v>
      </c>
      <c r="X88" s="6">
        <v>46057</v>
      </c>
      <c r="Y88" s="29">
        <f t="shared" ref="Y88" si="494">+W88-U88</f>
        <v>4</v>
      </c>
      <c r="Z88" s="3"/>
      <c r="AA88" s="31"/>
      <c r="AB88" s="7"/>
      <c r="AC88" s="6"/>
      <c r="AD88" s="25"/>
      <c r="AE88" s="31">
        <f t="shared" ref="AE88" si="495">+AF88-AG88</f>
        <v>46054</v>
      </c>
      <c r="AF88" s="31">
        <f t="shared" ref="AF88" si="496">+AM88-1</f>
        <v>46079</v>
      </c>
      <c r="AG88" s="37">
        <v>25</v>
      </c>
      <c r="AH88" s="15">
        <f t="shared" ref="AH88" si="497">+IF(X88=0,W88,X88)+AG88</f>
        <v>46082</v>
      </c>
      <c r="AI88" s="15">
        <v>46090</v>
      </c>
      <c r="AJ88" s="34">
        <f t="shared" ref="AJ88" si="498">+AH88-AF88</f>
        <v>3</v>
      </c>
      <c r="AK88" s="422" t="s">
        <v>5191</v>
      </c>
      <c r="AL88" s="423" t="s">
        <v>5127</v>
      </c>
      <c r="AM88" s="31">
        <f t="shared" ref="AM88" si="499">+AN88-AO88</f>
        <v>46080</v>
      </c>
      <c r="AN88" s="31">
        <f t="shared" ref="AN88" si="500">+AY88-1</f>
        <v>46095</v>
      </c>
      <c r="AO88" s="37">
        <v>15</v>
      </c>
      <c r="AP88" s="15">
        <v>46112</v>
      </c>
      <c r="AQ88" s="15">
        <v>46113</v>
      </c>
      <c r="AR88" s="34">
        <f t="shared" ref="AR88" si="501">+AP88-AN88</f>
        <v>17</v>
      </c>
      <c r="AS88" s="7"/>
      <c r="AT88" s="7"/>
      <c r="AU88" s="7"/>
      <c r="AV88" s="7"/>
      <c r="AW88" s="7"/>
      <c r="AX88" s="3"/>
      <c r="AY88" s="31">
        <f t="shared" ref="AY88" si="502">+AZ88-BA88</f>
        <v>46096</v>
      </c>
      <c r="AZ88" s="31">
        <f t="shared" ref="AZ88" si="503">+BF88-1</f>
        <v>46096</v>
      </c>
      <c r="BA88" s="124"/>
      <c r="BB88" s="15">
        <f t="shared" ref="BB88" si="504">+IF(AQ88=0,AP88,AQ88)+BA88</f>
        <v>46113</v>
      </c>
      <c r="BC88" s="15"/>
      <c r="BD88" s="7">
        <f t="shared" ref="BD88" si="505">+BB88-AZ88</f>
        <v>17</v>
      </c>
      <c r="BE88" s="3"/>
      <c r="BF88" s="31">
        <f t="shared" ref="BF88" si="506">+BG88-BH88</f>
        <v>46097</v>
      </c>
      <c r="BG88" s="31">
        <f t="shared" ref="BG88" si="507">+BM88</f>
        <v>46097</v>
      </c>
      <c r="BH88" s="32">
        <v>0</v>
      </c>
      <c r="BI88" s="15">
        <f t="shared" ref="BI88" si="508">+IF(BC88=0,BB88,BC88)+BH88</f>
        <v>46113</v>
      </c>
      <c r="BJ88" s="15"/>
      <c r="BK88" s="34">
        <f t="shared" ref="BK88" si="509">+BI88-BG88</f>
        <v>16</v>
      </c>
      <c r="BL88" s="3"/>
      <c r="BM88" s="31">
        <f t="shared" ref="BM88" si="510">+BN88-BO88</f>
        <v>46097</v>
      </c>
      <c r="BN88" s="31">
        <f t="shared" ref="BN88" si="511">+BT88</f>
        <v>46097</v>
      </c>
      <c r="BO88" s="32">
        <v>0</v>
      </c>
      <c r="BP88" s="15">
        <f t="shared" ref="BP88" si="512">+IF(BJ88=0,BI88,BJ88)+BO88</f>
        <v>46113</v>
      </c>
      <c r="BQ88" s="15"/>
      <c r="BR88" s="34">
        <f t="shared" ref="BR88" si="513">+BP88-BN88</f>
        <v>16</v>
      </c>
      <c r="BS88" s="3"/>
      <c r="BT88" s="31">
        <f t="shared" ref="BT88" si="514">+BU88-BV88</f>
        <v>46097</v>
      </c>
      <c r="BU88" s="31">
        <f t="shared" ref="BU88" si="515">+CA88</f>
        <v>46097</v>
      </c>
      <c r="BV88" s="37"/>
      <c r="BW88" s="15">
        <f t="shared" ref="BW88" si="516">+IF(BQ88=0,BP88,BQ88)+BV88</f>
        <v>46113</v>
      </c>
      <c r="BX88" s="15"/>
      <c r="BY88" s="7">
        <f t="shared" ref="BY88" si="517">+BW88-BU88</f>
        <v>16</v>
      </c>
      <c r="BZ88" s="2" t="s">
        <v>2484</v>
      </c>
      <c r="CA88" s="315">
        <v>46097</v>
      </c>
      <c r="CB88" s="7">
        <f t="shared" ref="CB88" si="518">+BW88-CA88</f>
        <v>16</v>
      </c>
      <c r="CC88" s="2"/>
      <c r="CD88" s="2"/>
      <c r="CF88" s="18">
        <f>+_xlfn.XLOOKUP(BZ88,'Crono LB 30.09'!B:B,'Crono LB 30.09'!F:F,"No se encuentra",0,1)</f>
        <v>45980</v>
      </c>
      <c r="CG88" s="193">
        <f t="shared" si="310"/>
        <v>-117</v>
      </c>
      <c r="CI88" s="18"/>
      <c r="CJ88" s="18">
        <v>46097</v>
      </c>
    </row>
    <row r="89" spans="1:88" hidden="1" x14ac:dyDescent="0.25">
      <c r="A89" s="40" t="s">
        <v>2689</v>
      </c>
      <c r="B89" s="41" t="s">
        <v>2694</v>
      </c>
      <c r="C89" s="42" t="s">
        <v>2695</v>
      </c>
      <c r="D89" s="7"/>
      <c r="E89" s="283" t="str">
        <f>+_xlfn.XLOOKUP(B89,'Dinámica P0 RIs'!A:A,'Dinámica P0 RIs'!B:B,"",0,1)</f>
        <v/>
      </c>
      <c r="F89" s="30">
        <f t="shared" ref="F89" si="519">+L89-1</f>
        <v>-228</v>
      </c>
      <c r="G89" s="6">
        <v>46188</v>
      </c>
      <c r="H89" s="6"/>
      <c r="I89" s="34">
        <f t="shared" ref="I89" si="520">+G89-F89</f>
        <v>46416</v>
      </c>
      <c r="J89" s="309" t="s">
        <v>5135</v>
      </c>
      <c r="K89" s="3"/>
      <c r="L89" s="30">
        <f t="shared" ref="L89" si="521">+M89-N89</f>
        <v>-227</v>
      </c>
      <c r="M89" s="30">
        <f t="shared" ref="M89" si="522">+T89-1</f>
        <v>-220</v>
      </c>
      <c r="N89" s="37">
        <v>7</v>
      </c>
      <c r="O89" s="6">
        <f t="shared" si="311"/>
        <v>46195</v>
      </c>
      <c r="P89" s="6"/>
      <c r="Q89" s="29">
        <f t="shared" ref="Q89" si="523">+O89-M89</f>
        <v>46415</v>
      </c>
      <c r="R89" s="7"/>
      <c r="S89" s="3"/>
      <c r="T89" s="30">
        <f t="shared" ref="T89" si="524">+U89-V89</f>
        <v>-219</v>
      </c>
      <c r="U89" s="30">
        <f t="shared" ref="U89" si="525">+AE89-1</f>
        <v>-189</v>
      </c>
      <c r="V89" s="37">
        <v>30</v>
      </c>
      <c r="W89" s="6">
        <f t="shared" ref="W89" si="526">+O89+V89</f>
        <v>46225</v>
      </c>
      <c r="X89" s="6"/>
      <c r="Y89" s="29">
        <f t="shared" ref="Y89" si="527">+W89-U89</f>
        <v>46414</v>
      </c>
      <c r="Z89" s="3"/>
      <c r="AA89" s="31"/>
      <c r="AB89" s="7"/>
      <c r="AC89" s="6"/>
      <c r="AD89" s="25"/>
      <c r="AE89" s="31">
        <f t="shared" ref="AE89" si="528">+AF89-AG89</f>
        <v>-188</v>
      </c>
      <c r="AF89" s="31">
        <f t="shared" ref="AF89" si="529">+AM89-1</f>
        <v>-143</v>
      </c>
      <c r="AG89" s="37">
        <v>45</v>
      </c>
      <c r="AH89" s="15">
        <f t="shared" ref="AH89" si="530">+IF(X89=0,W89,X89)+AG89</f>
        <v>46270</v>
      </c>
      <c r="AI89" s="15"/>
      <c r="AJ89" s="34">
        <f t="shared" ref="AJ89" si="531">+AH89-AF89</f>
        <v>46413</v>
      </c>
      <c r="AK89" s="393"/>
      <c r="AL89" s="3"/>
      <c r="AM89" s="31">
        <f t="shared" ref="AM89" si="532">+AN89-AO89</f>
        <v>-142</v>
      </c>
      <c r="AN89" s="31">
        <f t="shared" ref="AN89" si="533">+AY89-1</f>
        <v>-122</v>
      </c>
      <c r="AO89" s="37">
        <v>20</v>
      </c>
      <c r="AP89" s="15">
        <f t="shared" ref="AP89" si="534">+IF(AI89=0,AH89,AI89)+AO89</f>
        <v>46290</v>
      </c>
      <c r="AQ89" s="15"/>
      <c r="AR89" s="34">
        <f t="shared" ref="AR89" si="535">+AP89-AN89</f>
        <v>46412</v>
      </c>
      <c r="AS89" s="7"/>
      <c r="AT89" s="7"/>
      <c r="AU89" s="7"/>
      <c r="AV89" s="7"/>
      <c r="AW89" s="7"/>
      <c r="AX89" s="3"/>
      <c r="AY89" s="31">
        <f t="shared" ref="AY89" si="536">+AZ89-BA89</f>
        <v>-121</v>
      </c>
      <c r="AZ89" s="31">
        <f t="shared" ref="AZ89" si="537">+BF89-1</f>
        <v>-1</v>
      </c>
      <c r="BA89" s="124">
        <v>120</v>
      </c>
      <c r="BB89" s="15">
        <f t="shared" ref="BB89" si="538">+IF(AQ89=0,AP89,AQ89)+BA89</f>
        <v>46410</v>
      </c>
      <c r="BC89" s="15"/>
      <c r="BD89" s="7">
        <f t="shared" ref="BD89" si="539">+BB89-AZ89</f>
        <v>46411</v>
      </c>
      <c r="BE89" s="3"/>
      <c r="BF89" s="31">
        <f t="shared" ref="BF89" si="540">+BG89-BH89</f>
        <v>0</v>
      </c>
      <c r="BG89" s="31">
        <f t="shared" ref="BG89" si="541">+BM89</f>
        <v>0</v>
      </c>
      <c r="BH89" s="32">
        <v>0</v>
      </c>
      <c r="BI89" s="15">
        <f t="shared" ref="BI89" si="542">+IF(BC89=0,BB89,BC89)+BH89</f>
        <v>46410</v>
      </c>
      <c r="BJ89" s="15"/>
      <c r="BK89" s="34">
        <f t="shared" ref="BK89" si="543">+BI89-BG89</f>
        <v>46410</v>
      </c>
      <c r="BL89" s="3"/>
      <c r="BM89" s="31">
        <f t="shared" ref="BM89" si="544">+BN89-BO89</f>
        <v>0</v>
      </c>
      <c r="BN89" s="31">
        <f t="shared" ref="BN89" si="545">+BT89</f>
        <v>0</v>
      </c>
      <c r="BO89" s="32">
        <v>0</v>
      </c>
      <c r="BP89" s="15">
        <f t="shared" ref="BP89" si="546">+IF(BJ89=0,BI89,BJ89)+BO89</f>
        <v>46410</v>
      </c>
      <c r="BQ89" s="15"/>
      <c r="BR89" s="34">
        <f t="shared" ref="BR89" si="547">+BP89-BN89</f>
        <v>46410</v>
      </c>
      <c r="BS89" s="3"/>
      <c r="BT89" s="31">
        <f t="shared" ref="BT89" si="548">+BU89-BV89</f>
        <v>0</v>
      </c>
      <c r="BU89" s="31">
        <f t="shared" ref="BU89" si="549">+CA89</f>
        <v>0</v>
      </c>
      <c r="BV89" s="37"/>
      <c r="BW89" s="15">
        <f t="shared" ref="BW89" si="550">+IF(BQ89=0,BP89,BQ89)+BV89</f>
        <v>46410</v>
      </c>
      <c r="BX89" s="15"/>
      <c r="BY89" s="7">
        <f t="shared" ref="BY89" si="551">+BW89-BU89</f>
        <v>46410</v>
      </c>
      <c r="BZ89" s="2"/>
      <c r="CA89" s="130"/>
      <c r="CB89" s="7">
        <f t="shared" ref="CB89" si="552">+BW89-CA89</f>
        <v>46410</v>
      </c>
      <c r="CC89" s="2"/>
      <c r="CD89" s="2"/>
      <c r="CE89" t="s">
        <v>2536</v>
      </c>
      <c r="CF89" s="18" t="str">
        <f>+_xlfn.XLOOKUP(BZ89,'Crono LB 30.09'!B:B,'Crono LB 30.09'!F:F,"No se encuentra",0,1)</f>
        <v>26-Jan-28</v>
      </c>
      <c r="CG89" s="193" t="e">
        <f t="shared" si="310"/>
        <v>#VALUE!</v>
      </c>
      <c r="CI89" s="18" t="str">
        <f>+_xlfn.XLOOKUP(B89,'REM-Nuevo'!B:B,'REM-Nuevo'!O:O,"",0,1)</f>
        <v/>
      </c>
      <c r="CJ89" s="18">
        <f t="shared" si="309"/>
        <v>0</v>
      </c>
    </row>
    <row r="90" spans="1:88" hidden="1" x14ac:dyDescent="0.25">
      <c r="A90" s="40" t="s">
        <v>2689</v>
      </c>
      <c r="B90" s="41" t="s">
        <v>2696</v>
      </c>
      <c r="C90" s="42" t="s">
        <v>2697</v>
      </c>
      <c r="D90" s="7"/>
      <c r="E90" s="283" t="str">
        <f>+_xlfn.XLOOKUP(B90,'Dinámica P0 RIs'!A:A,'Dinámica P0 RIs'!B:B,"",0,1)</f>
        <v/>
      </c>
      <c r="F90" s="30">
        <f t="shared" si="243"/>
        <v>-213</v>
      </c>
      <c r="G90" s="6">
        <v>46188</v>
      </c>
      <c r="H90" s="6"/>
      <c r="I90" s="34">
        <f t="shared" si="244"/>
        <v>46401</v>
      </c>
      <c r="J90" s="309" t="s">
        <v>5135</v>
      </c>
      <c r="K90" s="3"/>
      <c r="L90" s="30">
        <f t="shared" si="245"/>
        <v>-212</v>
      </c>
      <c r="M90" s="30">
        <f t="shared" si="246"/>
        <v>-205</v>
      </c>
      <c r="N90" s="37">
        <v>7</v>
      </c>
      <c r="O90" s="6">
        <f t="shared" si="311"/>
        <v>46195</v>
      </c>
      <c r="P90" s="6"/>
      <c r="Q90" s="29">
        <f t="shared" si="247"/>
        <v>46400</v>
      </c>
      <c r="R90" s="7"/>
      <c r="S90" s="3"/>
      <c r="T90" s="30">
        <f t="shared" si="248"/>
        <v>-204</v>
      </c>
      <c r="U90" s="30">
        <f t="shared" si="249"/>
        <v>-174</v>
      </c>
      <c r="V90" s="37">
        <v>30</v>
      </c>
      <c r="W90" s="6">
        <f t="shared" si="250"/>
        <v>46225</v>
      </c>
      <c r="X90" s="6"/>
      <c r="Y90" s="29">
        <f t="shared" si="251"/>
        <v>46399</v>
      </c>
      <c r="Z90" s="3"/>
      <c r="AA90" s="31"/>
      <c r="AB90" s="7"/>
      <c r="AC90" s="6"/>
      <c r="AD90" s="25"/>
      <c r="AE90" s="31">
        <f t="shared" si="252"/>
        <v>-173</v>
      </c>
      <c r="AF90" s="31">
        <f t="shared" si="253"/>
        <v>-143</v>
      </c>
      <c r="AG90" s="37">
        <v>30</v>
      </c>
      <c r="AH90" s="15">
        <f t="shared" si="254"/>
        <v>46255</v>
      </c>
      <c r="AI90" s="15"/>
      <c r="AJ90" s="34">
        <f t="shared" si="255"/>
        <v>46398</v>
      </c>
      <c r="AK90" s="393"/>
      <c r="AL90" s="3"/>
      <c r="AM90" s="31">
        <f t="shared" si="256"/>
        <v>-142</v>
      </c>
      <c r="AN90" s="31">
        <f t="shared" si="257"/>
        <v>-122</v>
      </c>
      <c r="AO90" s="37">
        <v>20</v>
      </c>
      <c r="AP90" s="15">
        <f t="shared" si="258"/>
        <v>46275</v>
      </c>
      <c r="AQ90" s="15"/>
      <c r="AR90" s="34">
        <f t="shared" si="259"/>
        <v>46397</v>
      </c>
      <c r="AS90" s="7"/>
      <c r="AT90" s="7"/>
      <c r="AU90" s="7"/>
      <c r="AV90" s="7"/>
      <c r="AW90" s="7"/>
      <c r="AX90" s="3"/>
      <c r="AY90" s="31">
        <f t="shared" si="260"/>
        <v>-121</v>
      </c>
      <c r="AZ90" s="31">
        <f t="shared" si="312"/>
        <v>-1</v>
      </c>
      <c r="BA90" s="124">
        <v>120</v>
      </c>
      <c r="BB90" s="15">
        <f t="shared" si="261"/>
        <v>46395</v>
      </c>
      <c r="BC90" s="15"/>
      <c r="BD90" s="7">
        <f t="shared" si="262"/>
        <v>46396</v>
      </c>
      <c r="BE90" s="3"/>
      <c r="BF90" s="31">
        <f t="shared" si="263"/>
        <v>0</v>
      </c>
      <c r="BG90" s="31">
        <f t="shared" si="264"/>
        <v>0</v>
      </c>
      <c r="BH90" s="32">
        <v>0</v>
      </c>
      <c r="BI90" s="15">
        <f t="shared" si="265"/>
        <v>46395</v>
      </c>
      <c r="BJ90" s="15"/>
      <c r="BK90" s="34">
        <f t="shared" si="266"/>
        <v>46395</v>
      </c>
      <c r="BL90" s="3"/>
      <c r="BM90" s="31">
        <f t="shared" si="267"/>
        <v>0</v>
      </c>
      <c r="BN90" s="31">
        <f t="shared" si="268"/>
        <v>0</v>
      </c>
      <c r="BO90" s="32">
        <v>0</v>
      </c>
      <c r="BP90" s="15">
        <f t="shared" si="269"/>
        <v>46395</v>
      </c>
      <c r="BQ90" s="15"/>
      <c r="BR90" s="34">
        <f t="shared" si="270"/>
        <v>46395</v>
      </c>
      <c r="BS90" s="3"/>
      <c r="BT90" s="31">
        <f t="shared" si="271"/>
        <v>0</v>
      </c>
      <c r="BU90" s="31">
        <f t="shared" si="272"/>
        <v>0</v>
      </c>
      <c r="BV90" s="37"/>
      <c r="BW90" s="15">
        <f t="shared" si="273"/>
        <v>46395</v>
      </c>
      <c r="BX90" s="15"/>
      <c r="BY90" s="7">
        <f t="shared" si="274"/>
        <v>46395</v>
      </c>
      <c r="BZ90" s="2"/>
      <c r="CA90" s="130"/>
      <c r="CB90" s="7">
        <f t="shared" si="275"/>
        <v>46395</v>
      </c>
      <c r="CC90" s="2"/>
      <c r="CD90" s="2"/>
      <c r="CE90" t="s">
        <v>2536</v>
      </c>
      <c r="CF90" s="18" t="str">
        <f>+_xlfn.XLOOKUP(BZ90,'Crono LB 30.09'!B:B,'Crono LB 30.09'!F:F,"No se encuentra",0,1)</f>
        <v>26-Jan-28</v>
      </c>
      <c r="CG90" s="193" t="e">
        <f t="shared" si="310"/>
        <v>#VALUE!</v>
      </c>
      <c r="CI90" s="18" t="str">
        <f>+_xlfn.XLOOKUP(B90,'REM-Nuevo'!B:B,'REM-Nuevo'!O:O,"",0,1)</f>
        <v/>
      </c>
      <c r="CJ90" s="18">
        <f t="shared" si="309"/>
        <v>0</v>
      </c>
    </row>
    <row r="91" spans="1:88" ht="45" hidden="1" x14ac:dyDescent="0.25">
      <c r="A91" s="391" t="s">
        <v>2471</v>
      </c>
      <c r="B91" s="43" t="s">
        <v>1580</v>
      </c>
      <c r="C91" s="44" t="s">
        <v>1581</v>
      </c>
      <c r="D91" s="7"/>
      <c r="E91" s="283" t="str">
        <f>+_xlfn.XLOOKUP(B91,'Dinámica P0 RIs'!A:A,'Dinámica P0 RIs'!B:B,"",0,1)</f>
        <v/>
      </c>
      <c r="F91" s="30">
        <f t="shared" si="243"/>
        <v>-110</v>
      </c>
      <c r="G91" s="6">
        <v>45917</v>
      </c>
      <c r="H91" s="6">
        <v>45917</v>
      </c>
      <c r="I91" s="34">
        <f t="shared" si="244"/>
        <v>46027</v>
      </c>
      <c r="J91" s="309">
        <v>46031</v>
      </c>
      <c r="K91" s="3"/>
      <c r="L91" s="30">
        <f t="shared" si="245"/>
        <v>-109</v>
      </c>
      <c r="M91" s="30">
        <f t="shared" si="246"/>
        <v>-102</v>
      </c>
      <c r="N91" s="37">
        <v>7</v>
      </c>
      <c r="O91" s="6">
        <v>45930</v>
      </c>
      <c r="P91" s="6">
        <v>45930</v>
      </c>
      <c r="Q91" s="29">
        <f t="shared" si="247"/>
        <v>46032</v>
      </c>
      <c r="R91" s="7">
        <v>23078533</v>
      </c>
      <c r="S91" s="3"/>
      <c r="T91" s="30">
        <f t="shared" si="248"/>
        <v>-101</v>
      </c>
      <c r="U91" s="30">
        <f t="shared" si="249"/>
        <v>-81</v>
      </c>
      <c r="V91" s="37">
        <v>20</v>
      </c>
      <c r="W91" s="6">
        <v>46045</v>
      </c>
      <c r="X91" s="6">
        <v>46045</v>
      </c>
      <c r="Y91" s="29">
        <f t="shared" si="251"/>
        <v>46126</v>
      </c>
      <c r="Z91" s="3"/>
      <c r="AA91" s="31"/>
      <c r="AB91" s="7"/>
      <c r="AC91" s="6"/>
      <c r="AD91" s="25"/>
      <c r="AE91" s="31">
        <f t="shared" si="252"/>
        <v>-80</v>
      </c>
      <c r="AF91" s="31">
        <f t="shared" si="253"/>
        <v>-50</v>
      </c>
      <c r="AG91" s="37">
        <v>30</v>
      </c>
      <c r="AH91" s="15">
        <f t="shared" si="254"/>
        <v>46075</v>
      </c>
      <c r="AI91" s="15">
        <v>46055</v>
      </c>
      <c r="AJ91" s="34">
        <f t="shared" si="255"/>
        <v>46125</v>
      </c>
      <c r="AK91" s="397" t="s">
        <v>5129</v>
      </c>
      <c r="AL91" s="3"/>
      <c r="AM91" s="31">
        <f t="shared" si="256"/>
        <v>-49</v>
      </c>
      <c r="AN91" s="31">
        <f t="shared" si="257"/>
        <v>-39</v>
      </c>
      <c r="AO91" s="37">
        <v>10</v>
      </c>
      <c r="AP91" s="15">
        <f t="shared" si="258"/>
        <v>46065</v>
      </c>
      <c r="AQ91" s="15">
        <v>46055</v>
      </c>
      <c r="AR91" s="34">
        <f t="shared" si="259"/>
        <v>46104</v>
      </c>
      <c r="AS91" s="7"/>
      <c r="AT91" s="7"/>
      <c r="AU91" s="7"/>
      <c r="AV91" s="7"/>
      <c r="AW91" s="7"/>
      <c r="AX91" s="3"/>
      <c r="AY91" s="31">
        <f t="shared" si="260"/>
        <v>-38</v>
      </c>
      <c r="AZ91" s="31">
        <f t="shared" si="312"/>
        <v>-8</v>
      </c>
      <c r="BA91" s="124">
        <v>30</v>
      </c>
      <c r="BB91" s="15">
        <f t="shared" si="261"/>
        <v>46085</v>
      </c>
      <c r="BC91" s="15"/>
      <c r="BD91" s="7">
        <f t="shared" si="262"/>
        <v>46093</v>
      </c>
      <c r="BE91" s="3"/>
      <c r="BF91" s="31">
        <f t="shared" si="263"/>
        <v>-7</v>
      </c>
      <c r="BG91" s="31">
        <f t="shared" si="264"/>
        <v>-7</v>
      </c>
      <c r="BH91" s="32">
        <v>0</v>
      </c>
      <c r="BI91" s="15">
        <f t="shared" si="265"/>
        <v>46085</v>
      </c>
      <c r="BJ91" s="15"/>
      <c r="BK91" s="34">
        <f t="shared" si="266"/>
        <v>46092</v>
      </c>
      <c r="BL91" s="3"/>
      <c r="BM91" s="31">
        <f t="shared" si="267"/>
        <v>-7</v>
      </c>
      <c r="BN91" s="31">
        <f t="shared" si="268"/>
        <v>-7</v>
      </c>
      <c r="BO91" s="32">
        <v>0</v>
      </c>
      <c r="BP91" s="15">
        <f t="shared" si="269"/>
        <v>46085</v>
      </c>
      <c r="BQ91" s="15"/>
      <c r="BR91" s="34">
        <f t="shared" si="270"/>
        <v>46092</v>
      </c>
      <c r="BS91" s="3"/>
      <c r="BT91" s="31">
        <f t="shared" si="271"/>
        <v>-7</v>
      </c>
      <c r="BU91" s="31">
        <f t="shared" si="272"/>
        <v>0</v>
      </c>
      <c r="BV91" s="37">
        <v>7</v>
      </c>
      <c r="BW91" s="15">
        <f t="shared" si="273"/>
        <v>46092</v>
      </c>
      <c r="BX91" s="15"/>
      <c r="BY91" s="7">
        <f t="shared" si="274"/>
        <v>46092</v>
      </c>
      <c r="BZ91" s="2"/>
      <c r="CA91" s="39"/>
      <c r="CB91" s="7">
        <f t="shared" si="275"/>
        <v>46092</v>
      </c>
      <c r="CC91" s="2"/>
      <c r="CD91" s="2"/>
      <c r="CF91" s="18">
        <f>+_xlfn.XLOOKUP(BZ91,'Crono LB 30.09'!B:B,'Crono LB 30.09'!F:F,"No se encuentra",0,1)</f>
        <v>0</v>
      </c>
      <c r="CG91" s="193">
        <f t="shared" si="310"/>
        <v>0</v>
      </c>
      <c r="CI91" s="18" t="str">
        <f>+_xlfn.XLOOKUP(B91,'REM-Nuevo'!B:B,'REM-Nuevo'!O:O,"",0,1)</f>
        <v/>
      </c>
      <c r="CJ91" s="18"/>
    </row>
    <row r="92" spans="1:88" hidden="1" x14ac:dyDescent="0.25">
      <c r="A92" s="40" t="s">
        <v>1578</v>
      </c>
      <c r="B92" s="45" t="s">
        <v>1583</v>
      </c>
      <c r="C92" s="46" t="s">
        <v>2698</v>
      </c>
      <c r="D92" s="7"/>
      <c r="E92" s="284"/>
      <c r="F92" s="30">
        <f t="shared" ref="F92" si="553">+L92-1</f>
        <v>46020</v>
      </c>
      <c r="G92" s="6">
        <v>46038</v>
      </c>
      <c r="H92" s="6">
        <v>46038</v>
      </c>
      <c r="I92" s="34">
        <f t="shared" ref="I92" si="554">+G92-F92</f>
        <v>18</v>
      </c>
      <c r="J92" s="309">
        <v>46038</v>
      </c>
      <c r="K92" s="3"/>
      <c r="L92" s="30">
        <f t="shared" ref="L92" si="555">+M92-N92</f>
        <v>46021</v>
      </c>
      <c r="M92" s="30">
        <f t="shared" ref="M92" si="556">+T92-1</f>
        <v>46028</v>
      </c>
      <c r="N92" s="37">
        <v>7</v>
      </c>
      <c r="O92" s="6">
        <f t="shared" ref="O92" si="557">+IF(H92=0,G92,H92)+N92</f>
        <v>46045</v>
      </c>
      <c r="P92" s="6">
        <v>46045</v>
      </c>
      <c r="Q92" s="29">
        <f t="shared" ref="Q92" si="558">+O92-M92</f>
        <v>17</v>
      </c>
      <c r="R92" s="7"/>
      <c r="S92" s="3"/>
      <c r="T92" s="30">
        <f t="shared" ref="T92" si="559">+U92-V92</f>
        <v>46029</v>
      </c>
      <c r="U92" s="30">
        <f t="shared" ref="U92" si="560">+AE92-1</f>
        <v>46044</v>
      </c>
      <c r="V92" s="37">
        <v>15</v>
      </c>
      <c r="W92" s="6">
        <v>46058</v>
      </c>
      <c r="X92" s="6">
        <v>46058</v>
      </c>
      <c r="Y92" s="29">
        <f t="shared" ref="Y92" si="561">+W92-U92</f>
        <v>14</v>
      </c>
      <c r="Z92" s="3"/>
      <c r="AA92" s="31"/>
      <c r="AB92" s="7"/>
      <c r="AC92" s="6"/>
      <c r="AD92" s="25"/>
      <c r="AE92" s="31">
        <f t="shared" ref="AE92" si="562">+AF92-AG92</f>
        <v>46045</v>
      </c>
      <c r="AF92" s="31">
        <f t="shared" ref="AF92" si="563">+AM92-1</f>
        <v>46060</v>
      </c>
      <c r="AG92" s="37">
        <v>15</v>
      </c>
      <c r="AH92" s="15">
        <f t="shared" ref="AH92" si="564">+IF(X92=0,W92,X92)+AG92</f>
        <v>46073</v>
      </c>
      <c r="AI92" s="15">
        <v>46071</v>
      </c>
      <c r="AJ92" s="34">
        <f t="shared" ref="AJ92" si="565">+AH92-AF92</f>
        <v>13</v>
      </c>
      <c r="AK92" s="393" t="s">
        <v>5130</v>
      </c>
      <c r="AL92" s="3"/>
      <c r="AM92" s="31">
        <f t="shared" ref="AM92" si="566">+AN92-AO92</f>
        <v>46061</v>
      </c>
      <c r="AN92" s="31">
        <f t="shared" ref="AN92" si="567">+AY92-1</f>
        <v>46066</v>
      </c>
      <c r="AO92" s="37">
        <v>5</v>
      </c>
      <c r="AP92" s="15">
        <v>46078</v>
      </c>
      <c r="AQ92" s="15">
        <v>46078</v>
      </c>
      <c r="AR92" s="34">
        <f t="shared" ref="AR92" si="568">+AP92-AN92</f>
        <v>12</v>
      </c>
      <c r="AS92" s="7"/>
      <c r="AT92" s="7"/>
      <c r="AU92" s="7"/>
      <c r="AV92" s="7"/>
      <c r="AW92" s="7"/>
      <c r="AX92" s="3"/>
      <c r="AY92" s="31">
        <f t="shared" ref="AY92" si="569">+AZ92-BA92</f>
        <v>46067</v>
      </c>
      <c r="AZ92" s="31">
        <f t="shared" ref="AZ92" si="570">+BF92-1</f>
        <v>46067</v>
      </c>
      <c r="BA92" s="124"/>
      <c r="BB92" s="15">
        <f t="shared" ref="BB92" si="571">+IF(AQ92=0,AP92,AQ92)+BA92</f>
        <v>46078</v>
      </c>
      <c r="BC92" s="15"/>
      <c r="BD92" s="7">
        <f t="shared" ref="BD92" si="572">+BB92-AZ92</f>
        <v>11</v>
      </c>
      <c r="BE92" s="3"/>
      <c r="BF92" s="31">
        <f t="shared" ref="BF92" si="573">+BG92-BH92</f>
        <v>46068</v>
      </c>
      <c r="BG92" s="31">
        <f t="shared" ref="BG92" si="574">+BM92</f>
        <v>46068</v>
      </c>
      <c r="BH92" s="32">
        <v>0</v>
      </c>
      <c r="BI92" s="15">
        <f t="shared" ref="BI92" si="575">+IF(BC92=0,BB92,BC92)+BH92</f>
        <v>46078</v>
      </c>
      <c r="BJ92" s="15"/>
      <c r="BK92" s="34">
        <f t="shared" ref="BK92" si="576">+BI92-BG92</f>
        <v>10</v>
      </c>
      <c r="BL92" s="3"/>
      <c r="BM92" s="31">
        <f t="shared" ref="BM92" si="577">+BN92-BO92</f>
        <v>46068</v>
      </c>
      <c r="BN92" s="31">
        <f t="shared" ref="BN92" si="578">+BT92</f>
        <v>46068</v>
      </c>
      <c r="BO92" s="32">
        <v>0</v>
      </c>
      <c r="BP92" s="15">
        <f t="shared" ref="BP92" si="579">+IF(BJ92=0,BI92,BJ92)+BO92</f>
        <v>46078</v>
      </c>
      <c r="BQ92" s="15"/>
      <c r="BR92" s="34">
        <f t="shared" ref="BR92" si="580">+BP92-BN92</f>
        <v>10</v>
      </c>
      <c r="BS92" s="3"/>
      <c r="BT92" s="31">
        <f t="shared" ref="BT92" si="581">+BU92-BV92</f>
        <v>46068</v>
      </c>
      <c r="BU92" s="31">
        <f t="shared" ref="BU92" si="582">+CA92</f>
        <v>46068</v>
      </c>
      <c r="BV92" s="37"/>
      <c r="BW92" s="15">
        <f t="shared" ref="BW92" si="583">+IF(BQ92=0,BP92,BQ92)+BV92</f>
        <v>46078</v>
      </c>
      <c r="BX92" s="15"/>
      <c r="BY92" s="7">
        <f t="shared" ref="BY92" si="584">+BW92-BU92</f>
        <v>10</v>
      </c>
      <c r="BZ92" s="2"/>
      <c r="CA92" s="315">
        <v>46068</v>
      </c>
      <c r="CB92" s="7">
        <f t="shared" ref="CB92" si="585">+BW92-CA92</f>
        <v>10</v>
      </c>
      <c r="CC92" s="2"/>
      <c r="CD92" s="2"/>
      <c r="CE92" t="s">
        <v>2699</v>
      </c>
      <c r="CF92" s="18">
        <f>+_xlfn.XLOOKUP(BZ92,'Crono LB 30.09'!B:B,'Crono LB 30.09'!F:F,"No se encuentra",0,1)</f>
        <v>0</v>
      </c>
      <c r="CG92" s="193">
        <f t="shared" ref="CG92" si="586">+CF92-CA92</f>
        <v>-46068</v>
      </c>
      <c r="CI92" s="18" t="str">
        <f>+_xlfn.XLOOKUP(B92,'REM-Nuevo'!B:B,'REM-Nuevo'!O:O,"",0,1)</f>
        <v/>
      </c>
      <c r="CJ92" s="18">
        <f t="shared" si="309"/>
        <v>46068</v>
      </c>
    </row>
    <row r="93" spans="1:88" ht="30" hidden="1" x14ac:dyDescent="0.25">
      <c r="A93" s="40" t="s">
        <v>1578</v>
      </c>
      <c r="B93" s="45" t="s">
        <v>1586</v>
      </c>
      <c r="C93" s="46" t="s">
        <v>1587</v>
      </c>
      <c r="D93" s="7"/>
      <c r="E93" s="284">
        <v>448</v>
      </c>
      <c r="F93" s="30">
        <f t="shared" ref="F93" si="587">+L93-1</f>
        <v>46147</v>
      </c>
      <c r="G93" s="6">
        <v>46150</v>
      </c>
      <c r="H93" s="6">
        <v>46155</v>
      </c>
      <c r="I93" s="34">
        <f t="shared" ref="I93" si="588">+G93-F93</f>
        <v>3</v>
      </c>
      <c r="J93" s="309">
        <v>46150</v>
      </c>
      <c r="K93" s="3"/>
      <c r="L93" s="30">
        <f t="shared" ref="L93" si="589">+M93-N93</f>
        <v>46148</v>
      </c>
      <c r="M93" s="30">
        <f t="shared" ref="M93" si="590">+T93-1</f>
        <v>46155</v>
      </c>
      <c r="N93" s="37">
        <v>7</v>
      </c>
      <c r="O93" s="6">
        <v>46181</v>
      </c>
      <c r="P93" s="6"/>
      <c r="Q93" s="29">
        <f t="shared" ref="Q93" si="591">+O93-M93</f>
        <v>26</v>
      </c>
      <c r="R93" s="7" t="s">
        <v>5341</v>
      </c>
      <c r="S93" s="3"/>
      <c r="T93" s="30">
        <f t="shared" ref="T93" si="592">+U93-V93</f>
        <v>46156</v>
      </c>
      <c r="U93" s="30">
        <f t="shared" ref="U93" si="593">+AE93-1</f>
        <v>46186</v>
      </c>
      <c r="V93" s="37">
        <v>30</v>
      </c>
      <c r="W93" s="6">
        <f t="shared" ref="W93" si="594">+O93+V93</f>
        <v>46211</v>
      </c>
      <c r="X93" s="6"/>
      <c r="Y93" s="29">
        <f t="shared" ref="Y93" si="595">+W93-U93</f>
        <v>25</v>
      </c>
      <c r="Z93" s="3"/>
      <c r="AA93" s="31"/>
      <c r="AB93" s="7"/>
      <c r="AC93" s="6"/>
      <c r="AD93" s="25"/>
      <c r="AE93" s="31">
        <f t="shared" ref="AE93" si="596">+AF93-AG93</f>
        <v>46187</v>
      </c>
      <c r="AF93" s="31">
        <f t="shared" ref="AF93" si="597">+AM93-1</f>
        <v>46232</v>
      </c>
      <c r="AG93" s="37">
        <v>45</v>
      </c>
      <c r="AH93" s="15">
        <f t="shared" ref="AH93" si="598">+IF(X93=0,W93,X93)+AG93</f>
        <v>46256</v>
      </c>
      <c r="AI93" s="15"/>
      <c r="AJ93" s="34">
        <f t="shared" ref="AJ93" si="599">+AH93-AF93</f>
        <v>24</v>
      </c>
      <c r="AK93" s="481" t="s">
        <v>5278</v>
      </c>
      <c r="AL93" s="3"/>
      <c r="AM93" s="31">
        <f t="shared" ref="AM93" si="600">+AN93-AO93</f>
        <v>46233</v>
      </c>
      <c r="AN93" s="31">
        <f t="shared" ref="AN93" si="601">+AY93-1</f>
        <v>46253</v>
      </c>
      <c r="AO93" s="37">
        <v>20</v>
      </c>
      <c r="AP93" s="15">
        <f t="shared" ref="AP93" si="602">+IF(AI93=0,AH93,AI93)+AO93</f>
        <v>46276</v>
      </c>
      <c r="AQ93" s="15"/>
      <c r="AR93" s="34">
        <f t="shared" ref="AR93" si="603">+AP93-AN93</f>
        <v>23</v>
      </c>
      <c r="AS93" s="7"/>
      <c r="AT93" s="7"/>
      <c r="AU93" s="7"/>
      <c r="AV93" s="7"/>
      <c r="AW93" s="7"/>
      <c r="AX93" s="3"/>
      <c r="AY93" s="31">
        <f t="shared" ref="AY93" si="604">+AZ93-BA93</f>
        <v>46254</v>
      </c>
      <c r="AZ93" s="31">
        <f t="shared" ref="AZ93" si="605">+BF93-1</f>
        <v>46524</v>
      </c>
      <c r="BA93" s="124">
        <v>270</v>
      </c>
      <c r="BB93" s="15">
        <f t="shared" ref="BB93" si="606">+IF(AQ93=0,AP93,AQ93)+BA93</f>
        <v>46546</v>
      </c>
      <c r="BC93" s="15"/>
      <c r="BD93" s="7">
        <f t="shared" ref="BD93" si="607">+BB93-AZ93</f>
        <v>22</v>
      </c>
      <c r="BE93" s="3"/>
      <c r="BF93" s="31">
        <f t="shared" ref="BF93" si="608">+BG93-BH93</f>
        <v>46525</v>
      </c>
      <c r="BG93" s="31">
        <f t="shared" ref="BG93" si="609">+BM93</f>
        <v>46525</v>
      </c>
      <c r="BH93" s="32">
        <v>0</v>
      </c>
      <c r="BI93" s="15">
        <f t="shared" ref="BI93" si="610">+IF(BC93=0,BB93,BC93)+BH93</f>
        <v>46546</v>
      </c>
      <c r="BJ93" s="15"/>
      <c r="BK93" s="34">
        <f t="shared" ref="BK93" si="611">+BI93-BG93</f>
        <v>21</v>
      </c>
      <c r="BL93" s="3"/>
      <c r="BM93" s="31">
        <f t="shared" ref="BM93" si="612">+BN93-BO93</f>
        <v>46525</v>
      </c>
      <c r="BN93" s="31">
        <f t="shared" ref="BN93" si="613">+BT93</f>
        <v>46525</v>
      </c>
      <c r="BO93" s="32">
        <v>0</v>
      </c>
      <c r="BP93" s="15">
        <f t="shared" ref="BP93" si="614">+IF(BJ93=0,BI93,BJ93)+BO93</f>
        <v>46546</v>
      </c>
      <c r="BQ93" s="15"/>
      <c r="BR93" s="34">
        <f t="shared" ref="BR93" si="615">+BP93-BN93</f>
        <v>21</v>
      </c>
      <c r="BS93" s="3"/>
      <c r="BT93" s="31">
        <f t="shared" ref="BT93" si="616">+BU93-BV93</f>
        <v>46525</v>
      </c>
      <c r="BU93" s="31">
        <f t="shared" ref="BU93" si="617">+CA93</f>
        <v>46532</v>
      </c>
      <c r="BV93" s="37">
        <v>7</v>
      </c>
      <c r="BW93" s="15">
        <f t="shared" ref="BW93" si="618">+IF(BQ93=0,BP93,BQ93)+BV93</f>
        <v>46553</v>
      </c>
      <c r="BX93" s="15"/>
      <c r="BY93" s="7">
        <f t="shared" ref="BY93" si="619">+BW93-BU93</f>
        <v>21</v>
      </c>
      <c r="BZ93" s="2"/>
      <c r="CA93" s="315">
        <v>46532</v>
      </c>
      <c r="CB93" s="7">
        <f t="shared" ref="CB93" si="620">+BW93-CA93</f>
        <v>21</v>
      </c>
      <c r="CC93" s="2"/>
      <c r="CD93" s="2"/>
      <c r="CE93" t="s">
        <v>2699</v>
      </c>
      <c r="CF93" s="18">
        <f>+_xlfn.XLOOKUP(BZ93,'Crono LB 30.09'!B:B,'Crono LB 30.09'!F:F,"No se encuentra",0,1)</f>
        <v>0</v>
      </c>
      <c r="CG93" s="193">
        <f t="shared" ref="CG93" si="621">+CF93-CA93</f>
        <v>-46532</v>
      </c>
      <c r="CI93" s="18">
        <f>+_xlfn.XLOOKUP(B93,'REM-Nuevo'!B:B,'REM-Nuevo'!O:O,"",0,1)</f>
        <v>46532</v>
      </c>
      <c r="CJ93" s="18">
        <f t="shared" si="309"/>
        <v>46532</v>
      </c>
    </row>
    <row r="94" spans="1:88" hidden="1" x14ac:dyDescent="0.25">
      <c r="A94" s="40" t="s">
        <v>1578</v>
      </c>
      <c r="B94" s="45" t="s">
        <v>2700</v>
      </c>
      <c r="C94" s="46" t="s">
        <v>2701</v>
      </c>
      <c r="D94" s="7"/>
      <c r="E94" s="284"/>
      <c r="F94" s="30">
        <f t="shared" si="243"/>
        <v>46020</v>
      </c>
      <c r="G94" s="6">
        <v>46035</v>
      </c>
      <c r="H94" s="6">
        <v>46035</v>
      </c>
      <c r="I94" s="34">
        <f t="shared" si="244"/>
        <v>15</v>
      </c>
      <c r="J94" s="309">
        <v>46035</v>
      </c>
      <c r="K94" s="3"/>
      <c r="L94" s="30">
        <f t="shared" si="245"/>
        <v>46021</v>
      </c>
      <c r="M94" s="30">
        <f t="shared" si="246"/>
        <v>46028</v>
      </c>
      <c r="N94" s="37">
        <v>7</v>
      </c>
      <c r="O94" s="6">
        <v>46045</v>
      </c>
      <c r="P94" s="6">
        <v>46045</v>
      </c>
      <c r="Q94" s="29">
        <f t="shared" si="247"/>
        <v>17</v>
      </c>
      <c r="R94" s="7"/>
      <c r="S94" s="3"/>
      <c r="T94" s="30">
        <f t="shared" si="248"/>
        <v>46029</v>
      </c>
      <c r="U94" s="30">
        <f t="shared" si="249"/>
        <v>46044</v>
      </c>
      <c r="V94" s="37">
        <v>15</v>
      </c>
      <c r="W94" s="6">
        <v>46058</v>
      </c>
      <c r="X94" s="6">
        <v>46058</v>
      </c>
      <c r="Y94" s="29">
        <f t="shared" si="251"/>
        <v>14</v>
      </c>
      <c r="Z94" s="3"/>
      <c r="AA94" s="31"/>
      <c r="AB94" s="7"/>
      <c r="AC94" s="6"/>
      <c r="AD94" s="25"/>
      <c r="AE94" s="31">
        <f t="shared" si="252"/>
        <v>46045</v>
      </c>
      <c r="AF94" s="31">
        <f t="shared" si="253"/>
        <v>46060</v>
      </c>
      <c r="AG94" s="37">
        <v>15</v>
      </c>
      <c r="AH94" s="15">
        <f t="shared" si="254"/>
        <v>46073</v>
      </c>
      <c r="AI94" s="15">
        <v>46071</v>
      </c>
      <c r="AJ94" s="34">
        <f t="shared" si="255"/>
        <v>13</v>
      </c>
      <c r="AK94" s="393" t="s">
        <v>5130</v>
      </c>
      <c r="AL94" s="3"/>
      <c r="AM94" s="31">
        <f t="shared" si="256"/>
        <v>46061</v>
      </c>
      <c r="AN94" s="31">
        <f t="shared" si="257"/>
        <v>46066</v>
      </c>
      <c r="AO94" s="37">
        <v>5</v>
      </c>
      <c r="AP94" s="15">
        <v>46078</v>
      </c>
      <c r="AQ94" s="15">
        <v>46078</v>
      </c>
      <c r="AR94" s="34">
        <f t="shared" si="259"/>
        <v>12</v>
      </c>
      <c r="AS94" s="7"/>
      <c r="AT94" s="7"/>
      <c r="AU94" s="7"/>
      <c r="AV94" s="7"/>
      <c r="AW94" s="7"/>
      <c r="AX94" s="3"/>
      <c r="AY94" s="31">
        <f t="shared" si="260"/>
        <v>46067</v>
      </c>
      <c r="AZ94" s="31">
        <f t="shared" si="312"/>
        <v>46067</v>
      </c>
      <c r="BA94" s="124"/>
      <c r="BB94" s="15">
        <f t="shared" si="261"/>
        <v>46078</v>
      </c>
      <c r="BC94" s="15"/>
      <c r="BD94" s="7">
        <f t="shared" si="262"/>
        <v>11</v>
      </c>
      <c r="BE94" s="3"/>
      <c r="BF94" s="31">
        <f t="shared" si="263"/>
        <v>46068</v>
      </c>
      <c r="BG94" s="31">
        <f t="shared" si="264"/>
        <v>46068</v>
      </c>
      <c r="BH94" s="32">
        <v>0</v>
      </c>
      <c r="BI94" s="15">
        <f t="shared" si="265"/>
        <v>46078</v>
      </c>
      <c r="BJ94" s="15"/>
      <c r="BK94" s="34">
        <f t="shared" si="266"/>
        <v>10</v>
      </c>
      <c r="BL94" s="3"/>
      <c r="BM94" s="31">
        <f t="shared" si="267"/>
        <v>46068</v>
      </c>
      <c r="BN94" s="31">
        <f t="shared" si="268"/>
        <v>46068</v>
      </c>
      <c r="BO94" s="32">
        <v>0</v>
      </c>
      <c r="BP94" s="15">
        <f t="shared" si="269"/>
        <v>46078</v>
      </c>
      <c r="BQ94" s="15"/>
      <c r="BR94" s="34">
        <f t="shared" si="270"/>
        <v>10</v>
      </c>
      <c r="BS94" s="3"/>
      <c r="BT94" s="31">
        <f t="shared" si="271"/>
        <v>46068</v>
      </c>
      <c r="BU94" s="31">
        <f t="shared" si="272"/>
        <v>46068</v>
      </c>
      <c r="BV94" s="37"/>
      <c r="BW94" s="15">
        <f t="shared" si="273"/>
        <v>46078</v>
      </c>
      <c r="BX94" s="15"/>
      <c r="BY94" s="7">
        <f t="shared" si="274"/>
        <v>10</v>
      </c>
      <c r="BZ94" s="2"/>
      <c r="CA94" s="315">
        <v>46068</v>
      </c>
      <c r="CB94" s="7">
        <f t="shared" si="275"/>
        <v>10</v>
      </c>
      <c r="CC94" s="2"/>
      <c r="CD94" s="2"/>
      <c r="CE94" t="s">
        <v>2699</v>
      </c>
      <c r="CF94" s="18" t="str">
        <f>+_xlfn.XLOOKUP(BZ94,'Crono LB 30.09'!B:B,'Crono LB 30.09'!F:F,"No se encuentra",0,1)</f>
        <v>No se encuentra</v>
      </c>
      <c r="CG94" s="193" t="e">
        <f t="shared" si="310"/>
        <v>#VALUE!</v>
      </c>
      <c r="CI94" s="18" t="str">
        <f>+_xlfn.XLOOKUP(B94,'REM-Nuevo'!B:B,'REM-Nuevo'!O:O,"",0,1)</f>
        <v/>
      </c>
      <c r="CJ94" s="18">
        <f t="shared" si="309"/>
        <v>46068</v>
      </c>
    </row>
    <row r="95" spans="1:88" ht="251.25" hidden="1" customHeight="1" x14ac:dyDescent="0.25">
      <c r="A95" s="40" t="s">
        <v>1679</v>
      </c>
      <c r="B95" s="41" t="s">
        <v>1826</v>
      </c>
      <c r="C95" s="222" t="s">
        <v>1827</v>
      </c>
      <c r="D95" s="7" t="s">
        <v>2702</v>
      </c>
      <c r="E95" s="283">
        <f>+_xlfn.XLOOKUP(B95,'Dinámica P0 RIs'!A:A,'Dinámica P0 RIs'!B:B,"",0,1)</f>
        <v>451.5</v>
      </c>
      <c r="F95" s="30">
        <f t="shared" si="243"/>
        <v>46099</v>
      </c>
      <c r="G95" s="6">
        <v>46045</v>
      </c>
      <c r="H95" s="6">
        <v>46045</v>
      </c>
      <c r="I95" s="34">
        <f t="shared" si="244"/>
        <v>-54</v>
      </c>
      <c r="J95" s="309">
        <v>46261</v>
      </c>
      <c r="K95" s="3"/>
      <c r="L95" s="30">
        <f t="shared" si="245"/>
        <v>46100</v>
      </c>
      <c r="M95" s="30">
        <f t="shared" si="246"/>
        <v>46107</v>
      </c>
      <c r="N95" s="37">
        <v>7</v>
      </c>
      <c r="O95" s="6">
        <f t="shared" si="311"/>
        <v>46052</v>
      </c>
      <c r="P95" s="6">
        <v>46052</v>
      </c>
      <c r="Q95" s="29">
        <f t="shared" si="247"/>
        <v>-55</v>
      </c>
      <c r="R95" s="7">
        <v>23240734</v>
      </c>
      <c r="S95" s="3"/>
      <c r="T95" s="30">
        <f t="shared" si="248"/>
        <v>46108</v>
      </c>
      <c r="U95" s="30">
        <f t="shared" si="249"/>
        <v>46138</v>
      </c>
      <c r="V95" s="37">
        <v>30</v>
      </c>
      <c r="W95" s="6">
        <v>46092</v>
      </c>
      <c r="X95" s="6">
        <v>46092</v>
      </c>
      <c r="Y95" s="29">
        <f t="shared" si="251"/>
        <v>-46</v>
      </c>
      <c r="Z95" s="3"/>
      <c r="AA95" s="31"/>
      <c r="AB95" s="7"/>
      <c r="AC95" s="6"/>
      <c r="AD95" s="25"/>
      <c r="AE95" s="31">
        <f t="shared" si="252"/>
        <v>46139</v>
      </c>
      <c r="AF95" s="31">
        <f t="shared" si="253"/>
        <v>46199</v>
      </c>
      <c r="AG95" s="37">
        <v>60</v>
      </c>
      <c r="AH95" s="15">
        <f t="shared" si="254"/>
        <v>46152</v>
      </c>
      <c r="AI95" s="15"/>
      <c r="AJ95" s="34">
        <f t="shared" si="255"/>
        <v>-47</v>
      </c>
      <c r="AK95" s="506" t="s">
        <v>5267</v>
      </c>
      <c r="AL95" s="423" t="s">
        <v>5125</v>
      </c>
      <c r="AM95" s="31">
        <f t="shared" si="256"/>
        <v>46200</v>
      </c>
      <c r="AN95" s="31">
        <f t="shared" si="257"/>
        <v>46220</v>
      </c>
      <c r="AO95" s="37">
        <v>20</v>
      </c>
      <c r="AP95" s="15">
        <v>46188</v>
      </c>
      <c r="AQ95" s="15"/>
      <c r="AR95" s="34">
        <f t="shared" si="259"/>
        <v>-32</v>
      </c>
      <c r="AS95" s="7"/>
      <c r="AT95" s="7"/>
      <c r="AU95" s="7"/>
      <c r="AV95" s="7"/>
      <c r="AW95" s="7"/>
      <c r="AX95" s="3"/>
      <c r="AY95" s="31">
        <f t="shared" si="260"/>
        <v>46221</v>
      </c>
      <c r="AZ95" s="31">
        <f t="shared" si="312"/>
        <v>46461</v>
      </c>
      <c r="BA95" s="124">
        <v>240</v>
      </c>
      <c r="BB95" s="15">
        <f t="shared" si="261"/>
        <v>46428</v>
      </c>
      <c r="BC95" s="15"/>
      <c r="BD95" s="7">
        <f t="shared" si="262"/>
        <v>-33</v>
      </c>
      <c r="BE95" s="3"/>
      <c r="BF95" s="31">
        <f t="shared" si="263"/>
        <v>46462</v>
      </c>
      <c r="BG95" s="31">
        <f t="shared" si="264"/>
        <v>46462</v>
      </c>
      <c r="BH95" s="32">
        <v>0</v>
      </c>
      <c r="BI95" s="15">
        <f t="shared" si="265"/>
        <v>46428</v>
      </c>
      <c r="BJ95" s="15"/>
      <c r="BK95" s="34">
        <f t="shared" si="266"/>
        <v>-34</v>
      </c>
      <c r="BL95" s="3"/>
      <c r="BM95" s="31">
        <f t="shared" si="267"/>
        <v>46462</v>
      </c>
      <c r="BN95" s="31">
        <f t="shared" si="268"/>
        <v>46462</v>
      </c>
      <c r="BO95" s="32">
        <v>0</v>
      </c>
      <c r="BP95" s="15">
        <f t="shared" si="269"/>
        <v>46428</v>
      </c>
      <c r="BQ95" s="15"/>
      <c r="BR95" s="34">
        <f t="shared" si="270"/>
        <v>-34</v>
      </c>
      <c r="BS95" s="3"/>
      <c r="BT95" s="31">
        <f t="shared" si="271"/>
        <v>46462</v>
      </c>
      <c r="BU95" s="31">
        <f t="shared" si="272"/>
        <v>46469</v>
      </c>
      <c r="BV95" s="37">
        <v>7</v>
      </c>
      <c r="BW95" s="15">
        <f t="shared" si="273"/>
        <v>46435</v>
      </c>
      <c r="BX95" s="15"/>
      <c r="BY95" s="7">
        <f t="shared" si="274"/>
        <v>-34</v>
      </c>
      <c r="BZ95" s="2" t="s">
        <v>2539</v>
      </c>
      <c r="CA95" s="315">
        <v>46469</v>
      </c>
      <c r="CB95" s="7">
        <f t="shared" si="275"/>
        <v>-34</v>
      </c>
      <c r="CC95" s="2"/>
      <c r="CD95" s="2">
        <v>102</v>
      </c>
      <c r="CE95" t="s">
        <v>2703</v>
      </c>
      <c r="CF95" s="18" t="str">
        <f>+_xlfn.XLOOKUP(BZ95,'Crono LB 30.09'!B:B,'Crono LB 30.09'!F:F,"No se encuentra",0,1)</f>
        <v>26-Dec-26</v>
      </c>
      <c r="CG95" s="193" t="e">
        <f t="shared" si="310"/>
        <v>#VALUE!</v>
      </c>
      <c r="CI95" s="18">
        <f>+_xlfn.XLOOKUP(B95,'REM-Nuevo'!B:B,'REM-Nuevo'!O:O,"",0,1)</f>
        <v>46469</v>
      </c>
      <c r="CJ95" s="18">
        <f t="shared" si="309"/>
        <v>46469</v>
      </c>
    </row>
    <row r="96" spans="1:88" ht="90" hidden="1" x14ac:dyDescent="0.25">
      <c r="A96" s="40" t="s">
        <v>1679</v>
      </c>
      <c r="B96" s="41" t="s">
        <v>1828</v>
      </c>
      <c r="C96" s="222" t="s">
        <v>1829</v>
      </c>
      <c r="D96" s="398" t="s">
        <v>2704</v>
      </c>
      <c r="E96" s="283">
        <f>+_xlfn.XLOOKUP(B96,'Dinámica P0 RIs'!A:A,'Dinámica P0 RIs'!B:B,"",0,1)</f>
        <v>273</v>
      </c>
      <c r="F96" s="30">
        <f t="shared" si="243"/>
        <v>46194</v>
      </c>
      <c r="G96" s="6">
        <v>46195</v>
      </c>
      <c r="H96" s="6">
        <v>46159</v>
      </c>
      <c r="I96" s="34">
        <f t="shared" si="244"/>
        <v>1</v>
      </c>
      <c r="J96" s="309">
        <v>46195</v>
      </c>
      <c r="K96" s="3"/>
      <c r="L96" s="30">
        <f t="shared" si="245"/>
        <v>46195</v>
      </c>
      <c r="M96" s="30">
        <f t="shared" si="246"/>
        <v>46202</v>
      </c>
      <c r="N96" s="37">
        <v>7</v>
      </c>
      <c r="O96" s="6">
        <f t="shared" si="311"/>
        <v>46166</v>
      </c>
      <c r="P96" s="6">
        <v>46169</v>
      </c>
      <c r="Q96" s="29">
        <f t="shared" si="247"/>
        <v>-36</v>
      </c>
      <c r="R96" s="7">
        <v>23395141</v>
      </c>
      <c r="S96" s="3"/>
      <c r="T96" s="30">
        <f t="shared" si="248"/>
        <v>46203</v>
      </c>
      <c r="U96" s="30">
        <f t="shared" si="249"/>
        <v>46233</v>
      </c>
      <c r="V96" s="37">
        <v>30</v>
      </c>
      <c r="W96" s="6">
        <f t="shared" si="250"/>
        <v>46196</v>
      </c>
      <c r="X96" s="6"/>
      <c r="Y96" s="29">
        <f t="shared" si="251"/>
        <v>-37</v>
      </c>
      <c r="Z96" s="3"/>
      <c r="AA96" s="31"/>
      <c r="AB96" s="7"/>
      <c r="AC96" s="6"/>
      <c r="AD96" s="25"/>
      <c r="AE96" s="31">
        <f t="shared" si="252"/>
        <v>46234</v>
      </c>
      <c r="AF96" s="31">
        <f t="shared" si="253"/>
        <v>46294</v>
      </c>
      <c r="AG96" s="37">
        <v>60</v>
      </c>
      <c r="AH96" s="15">
        <f t="shared" si="254"/>
        <v>46256</v>
      </c>
      <c r="AI96" s="15"/>
      <c r="AJ96" s="34">
        <f t="shared" si="255"/>
        <v>-38</v>
      </c>
      <c r="AK96" s="481" t="s">
        <v>5275</v>
      </c>
      <c r="AL96" s="3"/>
      <c r="AM96" s="31">
        <f t="shared" si="256"/>
        <v>46295</v>
      </c>
      <c r="AN96" s="31">
        <f t="shared" si="257"/>
        <v>46315</v>
      </c>
      <c r="AO96" s="37">
        <v>20</v>
      </c>
      <c r="AP96" s="15">
        <f t="shared" si="258"/>
        <v>46276</v>
      </c>
      <c r="AQ96" s="15"/>
      <c r="AR96" s="34">
        <f t="shared" si="259"/>
        <v>-39</v>
      </c>
      <c r="AS96" s="7"/>
      <c r="AT96" s="7"/>
      <c r="AU96" s="7"/>
      <c r="AV96" s="7"/>
      <c r="AW96" s="7"/>
      <c r="AX96" s="3"/>
      <c r="AY96" s="31">
        <f t="shared" si="260"/>
        <v>46316</v>
      </c>
      <c r="AZ96" s="31">
        <f t="shared" si="312"/>
        <v>46556</v>
      </c>
      <c r="BA96" s="124">
        <v>240</v>
      </c>
      <c r="BB96" s="15">
        <f t="shared" si="261"/>
        <v>46516</v>
      </c>
      <c r="BC96" s="15"/>
      <c r="BD96" s="7">
        <f t="shared" si="262"/>
        <v>-40</v>
      </c>
      <c r="BE96" s="3"/>
      <c r="BF96" s="31">
        <f t="shared" si="263"/>
        <v>46557</v>
      </c>
      <c r="BG96" s="31">
        <f t="shared" si="264"/>
        <v>46557</v>
      </c>
      <c r="BH96" s="32">
        <v>0</v>
      </c>
      <c r="BI96" s="15">
        <f t="shared" si="265"/>
        <v>46516</v>
      </c>
      <c r="BJ96" s="15"/>
      <c r="BK96" s="34">
        <f t="shared" si="266"/>
        <v>-41</v>
      </c>
      <c r="BL96" s="3"/>
      <c r="BM96" s="31">
        <f t="shared" si="267"/>
        <v>46557</v>
      </c>
      <c r="BN96" s="31">
        <f t="shared" si="268"/>
        <v>46557</v>
      </c>
      <c r="BO96" s="32">
        <v>0</v>
      </c>
      <c r="BP96" s="15">
        <f t="shared" si="269"/>
        <v>46516</v>
      </c>
      <c r="BQ96" s="15"/>
      <c r="BR96" s="34">
        <f t="shared" si="270"/>
        <v>-41</v>
      </c>
      <c r="BS96" s="3"/>
      <c r="BT96" s="31">
        <f t="shared" si="271"/>
        <v>46557</v>
      </c>
      <c r="BU96" s="31">
        <f t="shared" si="272"/>
        <v>46564</v>
      </c>
      <c r="BV96" s="37">
        <v>7</v>
      </c>
      <c r="BW96" s="15">
        <f t="shared" si="273"/>
        <v>46523</v>
      </c>
      <c r="BX96" s="15"/>
      <c r="BY96" s="7">
        <f t="shared" si="274"/>
        <v>-41</v>
      </c>
      <c r="BZ96" s="2" t="s">
        <v>2540</v>
      </c>
      <c r="CA96" s="315">
        <v>46564</v>
      </c>
      <c r="CB96" s="7">
        <f t="shared" si="275"/>
        <v>-41</v>
      </c>
      <c r="CC96" s="2"/>
      <c r="CD96" s="2">
        <v>35</v>
      </c>
      <c r="CF96" s="18">
        <f>+_xlfn.XLOOKUP(BZ96,'Crono LB 30.09'!B:B,'Crono LB 30.09'!F:F,"No se encuentra",0,1)</f>
        <v>46442</v>
      </c>
      <c r="CG96" s="193">
        <f t="shared" si="310"/>
        <v>-122</v>
      </c>
      <c r="CI96" s="18">
        <f>+_xlfn.XLOOKUP(B96,'REM-Nuevo'!B:B,'REM-Nuevo'!O:O,"",0,1)</f>
        <v>46564</v>
      </c>
      <c r="CJ96" s="18">
        <f t="shared" si="309"/>
        <v>46564</v>
      </c>
    </row>
    <row r="97" spans="1:88" ht="134.25" hidden="1" customHeight="1" x14ac:dyDescent="0.25">
      <c r="A97" s="40" t="s">
        <v>1679</v>
      </c>
      <c r="B97" s="41" t="s">
        <v>1830</v>
      </c>
      <c r="C97" s="222" t="s">
        <v>1831</v>
      </c>
      <c r="D97" s="150" t="s">
        <v>2705</v>
      </c>
      <c r="E97" s="283">
        <f>+_xlfn.XLOOKUP(B97,'Dinámica P0 RIs'!A:A,'Dinámica P0 RIs'!B:B,"",0,1)</f>
        <v>1365</v>
      </c>
      <c r="F97" s="30">
        <f t="shared" si="243"/>
        <v>46145</v>
      </c>
      <c r="G97" s="6">
        <v>46150</v>
      </c>
      <c r="H97" s="6">
        <v>46133</v>
      </c>
      <c r="I97" s="34">
        <f t="shared" si="244"/>
        <v>5</v>
      </c>
      <c r="J97" s="429">
        <v>46239</v>
      </c>
      <c r="K97" s="3"/>
      <c r="L97" s="30">
        <f t="shared" si="245"/>
        <v>46146</v>
      </c>
      <c r="M97" s="30">
        <f t="shared" si="246"/>
        <v>46153</v>
      </c>
      <c r="N97" s="37">
        <v>7</v>
      </c>
      <c r="O97" s="6">
        <f t="shared" si="311"/>
        <v>46140</v>
      </c>
      <c r="P97" s="6">
        <v>46146</v>
      </c>
      <c r="Q97" s="29">
        <f t="shared" si="247"/>
        <v>-13</v>
      </c>
      <c r="R97" s="7">
        <v>23348822</v>
      </c>
      <c r="S97" s="3"/>
      <c r="T97" s="30">
        <f t="shared" si="248"/>
        <v>46154</v>
      </c>
      <c r="U97" s="30">
        <f t="shared" si="249"/>
        <v>46184</v>
      </c>
      <c r="V97" s="37">
        <v>30</v>
      </c>
      <c r="W97" s="6">
        <f t="shared" si="250"/>
        <v>46170</v>
      </c>
      <c r="X97" s="6">
        <v>46169</v>
      </c>
      <c r="Y97" s="29">
        <f t="shared" si="251"/>
        <v>-14</v>
      </c>
      <c r="Z97" s="3"/>
      <c r="AA97" s="31"/>
      <c r="AB97" s="7"/>
      <c r="AC97" s="6"/>
      <c r="AD97" s="25"/>
      <c r="AE97" s="31">
        <f t="shared" si="252"/>
        <v>46185</v>
      </c>
      <c r="AF97" s="31">
        <f t="shared" si="253"/>
        <v>46245</v>
      </c>
      <c r="AG97" s="37">
        <v>60</v>
      </c>
      <c r="AH97" s="15">
        <f t="shared" si="254"/>
        <v>46229</v>
      </c>
      <c r="AI97" s="15"/>
      <c r="AJ97" s="34">
        <f t="shared" si="255"/>
        <v>-16</v>
      </c>
      <c r="AK97" s="481" t="s">
        <v>5268</v>
      </c>
      <c r="AL97" s="3" t="s">
        <v>5125</v>
      </c>
      <c r="AM97" s="31">
        <f t="shared" si="256"/>
        <v>46246</v>
      </c>
      <c r="AN97" s="31">
        <f t="shared" si="257"/>
        <v>46266</v>
      </c>
      <c r="AO97" s="37">
        <v>20</v>
      </c>
      <c r="AP97" s="15">
        <f t="shared" si="258"/>
        <v>46249</v>
      </c>
      <c r="AQ97" s="15"/>
      <c r="AR97" s="34">
        <f t="shared" si="259"/>
        <v>-17</v>
      </c>
      <c r="AS97" s="7"/>
      <c r="AT97" s="7"/>
      <c r="AU97" s="7"/>
      <c r="AV97" s="7"/>
      <c r="AW97" s="7"/>
      <c r="AX97" s="3"/>
      <c r="AY97" s="31">
        <f t="shared" si="260"/>
        <v>46267</v>
      </c>
      <c r="AZ97" s="31">
        <f t="shared" si="312"/>
        <v>46507</v>
      </c>
      <c r="BA97" s="124">
        <v>240</v>
      </c>
      <c r="BB97" s="15">
        <f t="shared" si="261"/>
        <v>46489</v>
      </c>
      <c r="BC97" s="15"/>
      <c r="BD97" s="7">
        <f t="shared" si="262"/>
        <v>-18</v>
      </c>
      <c r="BE97" s="3"/>
      <c r="BF97" s="31">
        <f t="shared" si="263"/>
        <v>46508</v>
      </c>
      <c r="BG97" s="31">
        <f t="shared" si="264"/>
        <v>46508</v>
      </c>
      <c r="BH97" s="32">
        <v>0</v>
      </c>
      <c r="BI97" s="15">
        <f t="shared" si="265"/>
        <v>46489</v>
      </c>
      <c r="BJ97" s="15"/>
      <c r="BK97" s="34">
        <f t="shared" si="266"/>
        <v>-19</v>
      </c>
      <c r="BL97" s="3"/>
      <c r="BM97" s="31">
        <f t="shared" si="267"/>
        <v>46508</v>
      </c>
      <c r="BN97" s="31">
        <f t="shared" si="268"/>
        <v>46508</v>
      </c>
      <c r="BO97" s="32">
        <v>0</v>
      </c>
      <c r="BP97" s="15">
        <f t="shared" si="269"/>
        <v>46489</v>
      </c>
      <c r="BQ97" s="15"/>
      <c r="BR97" s="34">
        <f t="shared" si="270"/>
        <v>-19</v>
      </c>
      <c r="BS97" s="3"/>
      <c r="BT97" s="31">
        <f t="shared" si="271"/>
        <v>46508</v>
      </c>
      <c r="BU97" s="31">
        <f t="shared" si="272"/>
        <v>46515</v>
      </c>
      <c r="BV97" s="37">
        <v>7</v>
      </c>
      <c r="BW97" s="15">
        <f t="shared" si="273"/>
        <v>46496</v>
      </c>
      <c r="BX97" s="15"/>
      <c r="BY97" s="7">
        <f t="shared" si="274"/>
        <v>-19</v>
      </c>
      <c r="BZ97" s="2" t="s">
        <v>2555</v>
      </c>
      <c r="CA97" s="315">
        <v>46515</v>
      </c>
      <c r="CB97" s="7">
        <f t="shared" si="275"/>
        <v>-19</v>
      </c>
      <c r="CC97" s="2"/>
      <c r="CD97" s="2">
        <v>152</v>
      </c>
      <c r="CF97" s="18" t="str">
        <f>+_xlfn.XLOOKUP(BZ97,'Crono LB 30.09'!B:B,'Crono LB 30.09'!F:F,"No se encuentra",0,1)</f>
        <v>04-Jan-27</v>
      </c>
      <c r="CG97" s="193" t="e">
        <f t="shared" si="310"/>
        <v>#VALUE!</v>
      </c>
      <c r="CI97" s="18">
        <f>+_xlfn.XLOOKUP(B97,'REM-Nuevo'!B:B,'REM-Nuevo'!O:O,"",0,1)</f>
        <v>46515</v>
      </c>
      <c r="CJ97" s="18">
        <f t="shared" si="309"/>
        <v>46515</v>
      </c>
    </row>
    <row r="98" spans="1:88" ht="202.5" hidden="1" customHeight="1" x14ac:dyDescent="0.25">
      <c r="A98" s="40" t="s">
        <v>1679</v>
      </c>
      <c r="B98" s="41" t="s">
        <v>1832</v>
      </c>
      <c r="C98" s="222" t="s">
        <v>1833</v>
      </c>
      <c r="D98" s="150" t="s">
        <v>2706</v>
      </c>
      <c r="E98" s="283">
        <f>+_xlfn.XLOOKUP(B98,'Dinámica P0 RIs'!A:A,'Dinámica P0 RIs'!B:B,"",0,1)</f>
        <v>698.25</v>
      </c>
      <c r="F98" s="30">
        <f t="shared" si="243"/>
        <v>46079</v>
      </c>
      <c r="G98" s="6">
        <v>46029</v>
      </c>
      <c r="H98" s="6">
        <v>46029</v>
      </c>
      <c r="I98" s="34">
        <f t="shared" si="244"/>
        <v>-50</v>
      </c>
      <c r="J98" s="309">
        <v>46118</v>
      </c>
      <c r="K98" s="3"/>
      <c r="L98" s="30">
        <f t="shared" si="245"/>
        <v>46080</v>
      </c>
      <c r="M98" s="30">
        <f t="shared" si="246"/>
        <v>46087</v>
      </c>
      <c r="N98" s="37">
        <v>7</v>
      </c>
      <c r="O98" s="6">
        <f t="shared" si="311"/>
        <v>46036</v>
      </c>
      <c r="P98" s="6">
        <v>46036</v>
      </c>
      <c r="Q98" s="29">
        <f t="shared" si="247"/>
        <v>-51</v>
      </c>
      <c r="R98" s="7">
        <v>23226677</v>
      </c>
      <c r="S98" s="3"/>
      <c r="T98" s="30">
        <f t="shared" si="248"/>
        <v>46088</v>
      </c>
      <c r="U98" s="30">
        <f t="shared" si="249"/>
        <v>46118</v>
      </c>
      <c r="V98" s="37">
        <v>30</v>
      </c>
      <c r="W98" s="6">
        <v>46062</v>
      </c>
      <c r="X98" s="6">
        <v>46062</v>
      </c>
      <c r="Y98" s="29">
        <f t="shared" si="251"/>
        <v>-56</v>
      </c>
      <c r="Z98" s="3"/>
      <c r="AA98" s="31"/>
      <c r="AB98" s="7"/>
      <c r="AC98" s="6"/>
      <c r="AD98" s="25"/>
      <c r="AE98" s="31">
        <f t="shared" si="252"/>
        <v>46119</v>
      </c>
      <c r="AF98" s="31">
        <f t="shared" si="253"/>
        <v>46179</v>
      </c>
      <c r="AG98" s="37">
        <v>60</v>
      </c>
      <c r="AH98" s="15">
        <f t="shared" si="254"/>
        <v>46122</v>
      </c>
      <c r="AI98" s="15">
        <v>46087</v>
      </c>
      <c r="AJ98" s="34">
        <f t="shared" si="255"/>
        <v>-57</v>
      </c>
      <c r="AK98" s="425" t="s">
        <v>5198</v>
      </c>
      <c r="AL98" s="423" t="s">
        <v>5125</v>
      </c>
      <c r="AM98" s="31">
        <f t="shared" si="256"/>
        <v>46180</v>
      </c>
      <c r="AN98" s="31">
        <f t="shared" si="257"/>
        <v>46200</v>
      </c>
      <c r="AO98" s="37">
        <v>20</v>
      </c>
      <c r="AP98" s="15">
        <v>46122</v>
      </c>
      <c r="AQ98" s="15">
        <v>46118</v>
      </c>
      <c r="AR98" s="34">
        <f t="shared" si="259"/>
        <v>-78</v>
      </c>
      <c r="AS98" s="7"/>
      <c r="AT98" s="7"/>
      <c r="AU98" s="7"/>
      <c r="AV98" s="7"/>
      <c r="AW98" s="7"/>
      <c r="AX98" s="3"/>
      <c r="AY98" s="31">
        <f t="shared" si="260"/>
        <v>46201</v>
      </c>
      <c r="AZ98" s="31">
        <f t="shared" si="312"/>
        <v>46441</v>
      </c>
      <c r="BA98" s="124">
        <v>240</v>
      </c>
      <c r="BB98" s="15">
        <f t="shared" si="261"/>
        <v>46358</v>
      </c>
      <c r="BC98" s="15"/>
      <c r="BD98" s="7">
        <f t="shared" si="262"/>
        <v>-83</v>
      </c>
      <c r="BE98" s="3"/>
      <c r="BF98" s="31">
        <f t="shared" si="263"/>
        <v>46442</v>
      </c>
      <c r="BG98" s="31">
        <f t="shared" si="264"/>
        <v>46442</v>
      </c>
      <c r="BH98" s="32">
        <v>0</v>
      </c>
      <c r="BI98" s="15">
        <f t="shared" si="265"/>
        <v>46358</v>
      </c>
      <c r="BJ98" s="15"/>
      <c r="BK98" s="34">
        <f t="shared" si="266"/>
        <v>-84</v>
      </c>
      <c r="BL98" s="3"/>
      <c r="BM98" s="31">
        <f t="shared" si="267"/>
        <v>46442</v>
      </c>
      <c r="BN98" s="31">
        <f t="shared" si="268"/>
        <v>46442</v>
      </c>
      <c r="BO98" s="32">
        <v>0</v>
      </c>
      <c r="BP98" s="15">
        <f t="shared" si="269"/>
        <v>46358</v>
      </c>
      <c r="BQ98" s="15"/>
      <c r="BR98" s="34">
        <f t="shared" si="270"/>
        <v>-84</v>
      </c>
      <c r="BS98" s="3"/>
      <c r="BT98" s="31">
        <f t="shared" si="271"/>
        <v>46442</v>
      </c>
      <c r="BU98" s="31">
        <f t="shared" si="272"/>
        <v>46449</v>
      </c>
      <c r="BV98" s="37">
        <v>7</v>
      </c>
      <c r="BW98" s="15">
        <f t="shared" si="273"/>
        <v>46365</v>
      </c>
      <c r="BX98" s="15"/>
      <c r="BY98" s="7">
        <f t="shared" si="274"/>
        <v>-84</v>
      </c>
      <c r="BZ98" s="2" t="s">
        <v>2542</v>
      </c>
      <c r="CA98" s="315">
        <v>46449</v>
      </c>
      <c r="CB98" s="7">
        <f t="shared" si="275"/>
        <v>-84</v>
      </c>
      <c r="CC98" s="2"/>
      <c r="CD98" s="2">
        <v>32</v>
      </c>
      <c r="CF98" s="18" t="str">
        <f>+_xlfn.XLOOKUP(BZ98,'Crono LB 30.09'!B:B,'Crono LB 30.09'!F:F,"No se encuentra",0,1)</f>
        <v>05-Dec-26</v>
      </c>
      <c r="CG98" s="193" t="e">
        <f t="shared" si="310"/>
        <v>#VALUE!</v>
      </c>
      <c r="CI98" s="18">
        <f>+_xlfn.XLOOKUP(B98,'REM-Nuevo'!B:B,'REM-Nuevo'!O:O,"",0,1)</f>
        <v>46449</v>
      </c>
      <c r="CJ98" s="18">
        <f t="shared" si="309"/>
        <v>46449</v>
      </c>
    </row>
    <row r="99" spans="1:88" ht="266.25" hidden="1" customHeight="1" x14ac:dyDescent="0.25">
      <c r="A99" s="40" t="s">
        <v>1679</v>
      </c>
      <c r="B99" s="41" t="s">
        <v>1836</v>
      </c>
      <c r="C99" s="222" t="s">
        <v>1837</v>
      </c>
      <c r="D99" s="7" t="s">
        <v>2707</v>
      </c>
      <c r="E99" s="283">
        <f>+_xlfn.XLOOKUP(B99,'Dinámica P0 RIs'!A:A,'Dinámica P0 RIs'!B:B,"",0,1)</f>
        <v>214.78800000000001</v>
      </c>
      <c r="F99" s="30">
        <f t="shared" si="243"/>
        <v>46097</v>
      </c>
      <c r="G99" s="6">
        <v>46099</v>
      </c>
      <c r="H99" s="6">
        <v>46058</v>
      </c>
      <c r="I99" s="34">
        <f t="shared" si="244"/>
        <v>2</v>
      </c>
      <c r="J99" s="309">
        <v>46099</v>
      </c>
      <c r="K99" s="3"/>
      <c r="L99" s="30">
        <f t="shared" si="245"/>
        <v>46098</v>
      </c>
      <c r="M99" s="30">
        <f t="shared" si="246"/>
        <v>46105</v>
      </c>
      <c r="N99" s="37">
        <v>7</v>
      </c>
      <c r="O99" s="6">
        <f t="shared" si="311"/>
        <v>46065</v>
      </c>
      <c r="P99" s="6">
        <v>46063</v>
      </c>
      <c r="Q99" s="29">
        <f t="shared" si="247"/>
        <v>-40</v>
      </c>
      <c r="R99" s="7">
        <v>23264154</v>
      </c>
      <c r="S99" s="3"/>
      <c r="T99" s="30">
        <f t="shared" si="248"/>
        <v>46106</v>
      </c>
      <c r="U99" s="30">
        <f t="shared" si="249"/>
        <v>46136</v>
      </c>
      <c r="V99" s="37">
        <v>30</v>
      </c>
      <c r="W99" s="6">
        <v>46118</v>
      </c>
      <c r="X99" s="6">
        <v>46118</v>
      </c>
      <c r="Y99" s="29">
        <f t="shared" si="251"/>
        <v>-18</v>
      </c>
      <c r="Z99" s="3"/>
      <c r="AA99" s="31"/>
      <c r="AB99" s="7"/>
      <c r="AC99" s="6"/>
      <c r="AD99" s="25"/>
      <c r="AE99" s="31">
        <f t="shared" si="252"/>
        <v>46137</v>
      </c>
      <c r="AF99" s="31">
        <f t="shared" si="253"/>
        <v>46197</v>
      </c>
      <c r="AG99" s="37">
        <v>60</v>
      </c>
      <c r="AH99" s="15">
        <f t="shared" si="254"/>
        <v>46178</v>
      </c>
      <c r="AI99" s="15"/>
      <c r="AJ99" s="34">
        <f t="shared" si="255"/>
        <v>-19</v>
      </c>
      <c r="AK99" s="422" t="s">
        <v>5269</v>
      </c>
      <c r="AL99" s="423" t="s">
        <v>5136</v>
      </c>
      <c r="AM99" s="31">
        <f t="shared" si="256"/>
        <v>46198</v>
      </c>
      <c r="AN99" s="31">
        <f t="shared" si="257"/>
        <v>46218</v>
      </c>
      <c r="AO99" s="37">
        <v>20</v>
      </c>
      <c r="AP99" s="15">
        <f t="shared" si="258"/>
        <v>46198</v>
      </c>
      <c r="AQ99" s="15"/>
      <c r="AR99" s="34">
        <f t="shared" si="259"/>
        <v>-20</v>
      </c>
      <c r="AS99" s="7"/>
      <c r="AT99" s="7"/>
      <c r="AU99" s="7"/>
      <c r="AV99" s="7"/>
      <c r="AW99" s="7"/>
      <c r="AX99" s="3"/>
      <c r="AY99" s="31">
        <f t="shared" si="260"/>
        <v>46219</v>
      </c>
      <c r="AZ99" s="31">
        <f t="shared" si="312"/>
        <v>46469</v>
      </c>
      <c r="BA99" s="124">
        <v>250</v>
      </c>
      <c r="BB99" s="15">
        <f t="shared" si="261"/>
        <v>46448</v>
      </c>
      <c r="BC99" s="15"/>
      <c r="BD99" s="7">
        <f t="shared" si="262"/>
        <v>-21</v>
      </c>
      <c r="BE99" s="3"/>
      <c r="BF99" s="31">
        <f t="shared" si="263"/>
        <v>46470</v>
      </c>
      <c r="BG99" s="31">
        <f t="shared" si="264"/>
        <v>46470</v>
      </c>
      <c r="BH99" s="32">
        <v>0</v>
      </c>
      <c r="BI99" s="15">
        <f t="shared" si="265"/>
        <v>46448</v>
      </c>
      <c r="BJ99" s="15"/>
      <c r="BK99" s="34">
        <f t="shared" si="266"/>
        <v>-22</v>
      </c>
      <c r="BL99" s="3"/>
      <c r="BM99" s="31">
        <f t="shared" si="267"/>
        <v>46470</v>
      </c>
      <c r="BN99" s="31">
        <f t="shared" si="268"/>
        <v>46470</v>
      </c>
      <c r="BO99" s="32">
        <v>0</v>
      </c>
      <c r="BP99" s="15">
        <f t="shared" si="269"/>
        <v>46448</v>
      </c>
      <c r="BQ99" s="15"/>
      <c r="BR99" s="34">
        <f t="shared" si="270"/>
        <v>-22</v>
      </c>
      <c r="BS99" s="3"/>
      <c r="BT99" s="31">
        <f t="shared" si="271"/>
        <v>46470</v>
      </c>
      <c r="BU99" s="31">
        <f t="shared" si="272"/>
        <v>46477</v>
      </c>
      <c r="BV99" s="37">
        <v>7</v>
      </c>
      <c r="BW99" s="15">
        <f t="shared" si="273"/>
        <v>46455</v>
      </c>
      <c r="BX99" s="15"/>
      <c r="BY99" s="7">
        <f t="shared" si="274"/>
        <v>-22</v>
      </c>
      <c r="BZ99" s="2" t="s">
        <v>2543</v>
      </c>
      <c r="CA99" s="315">
        <v>46477</v>
      </c>
      <c r="CB99" s="7">
        <f t="shared" si="275"/>
        <v>-22</v>
      </c>
      <c r="CC99" s="2"/>
      <c r="CD99" s="2">
        <v>49</v>
      </c>
      <c r="CE99" t="s">
        <v>2544</v>
      </c>
      <c r="CF99" s="18">
        <f>+_xlfn.XLOOKUP(BZ99,'Crono LB 30.09'!B:B,'Crono LB 30.09'!F:F,"No se encuentra",0,1)</f>
        <v>46352</v>
      </c>
      <c r="CG99" s="193">
        <f t="shared" si="310"/>
        <v>-125</v>
      </c>
      <c r="CI99" s="18">
        <f>+_xlfn.XLOOKUP(B99,'REM-Nuevo'!B:B,'REM-Nuevo'!O:O,"",0,1)</f>
        <v>46477</v>
      </c>
      <c r="CJ99" s="18">
        <f t="shared" si="309"/>
        <v>46477</v>
      </c>
    </row>
    <row r="100" spans="1:88" ht="45" hidden="1" x14ac:dyDescent="0.25">
      <c r="A100" s="136" t="s">
        <v>1679</v>
      </c>
      <c r="B100" s="41" t="s">
        <v>1840</v>
      </c>
      <c r="C100" s="222" t="s">
        <v>1841</v>
      </c>
      <c r="D100" s="7" t="s">
        <v>2708</v>
      </c>
      <c r="E100" s="283">
        <f>+_xlfn.XLOOKUP(B100,'Dinámica P0 RIs'!A:A,'Dinámica P0 RIs'!B:B,"",0,1)</f>
        <v>104.58</v>
      </c>
      <c r="F100" s="30">
        <f t="shared" si="243"/>
        <v>46187</v>
      </c>
      <c r="G100" s="6">
        <v>46188</v>
      </c>
      <c r="H100" s="6">
        <v>46139</v>
      </c>
      <c r="I100" s="34">
        <f t="shared" si="244"/>
        <v>1</v>
      </c>
      <c r="J100" s="309">
        <v>46188</v>
      </c>
      <c r="K100" s="3"/>
      <c r="L100" s="30">
        <f t="shared" si="245"/>
        <v>46188</v>
      </c>
      <c r="M100" s="30">
        <f t="shared" si="246"/>
        <v>46195</v>
      </c>
      <c r="N100" s="37">
        <v>7</v>
      </c>
      <c r="O100" s="6">
        <f t="shared" si="311"/>
        <v>46146</v>
      </c>
      <c r="P100" s="6">
        <v>46150</v>
      </c>
      <c r="Q100" s="29">
        <f t="shared" si="247"/>
        <v>-49</v>
      </c>
      <c r="R100" s="7">
        <v>23363106</v>
      </c>
      <c r="S100" s="3"/>
      <c r="T100" s="30">
        <f t="shared" si="248"/>
        <v>46196</v>
      </c>
      <c r="U100" s="30">
        <f t="shared" si="249"/>
        <v>46226</v>
      </c>
      <c r="V100" s="37">
        <v>30</v>
      </c>
      <c r="W100" s="6">
        <f t="shared" si="250"/>
        <v>46176</v>
      </c>
      <c r="X100" s="6"/>
      <c r="Y100" s="29">
        <f t="shared" si="251"/>
        <v>-50</v>
      </c>
      <c r="Z100" s="3"/>
      <c r="AA100" s="31"/>
      <c r="AB100" s="7"/>
      <c r="AC100" s="6"/>
      <c r="AD100" s="25"/>
      <c r="AE100" s="31">
        <f t="shared" si="252"/>
        <v>46227</v>
      </c>
      <c r="AF100" s="31">
        <f t="shared" si="253"/>
        <v>46287</v>
      </c>
      <c r="AG100" s="37">
        <v>60</v>
      </c>
      <c r="AH100" s="15">
        <f t="shared" si="254"/>
        <v>46236</v>
      </c>
      <c r="AI100" s="15"/>
      <c r="AJ100" s="34">
        <f t="shared" si="255"/>
        <v>-51</v>
      </c>
      <c r="AK100" s="481" t="s">
        <v>5270</v>
      </c>
      <c r="AL100" s="3" t="s">
        <v>5125</v>
      </c>
      <c r="AM100" s="31">
        <f t="shared" si="256"/>
        <v>46288</v>
      </c>
      <c r="AN100" s="31">
        <f t="shared" si="257"/>
        <v>46308</v>
      </c>
      <c r="AO100" s="37">
        <v>20</v>
      </c>
      <c r="AP100" s="15">
        <f t="shared" si="258"/>
        <v>46256</v>
      </c>
      <c r="AQ100" s="15"/>
      <c r="AR100" s="34">
        <f t="shared" si="259"/>
        <v>-52</v>
      </c>
      <c r="AS100" s="7"/>
      <c r="AT100" s="7"/>
      <c r="AU100" s="7"/>
      <c r="AV100" s="7"/>
      <c r="AW100" s="7"/>
      <c r="AX100" s="3"/>
      <c r="AY100" s="31">
        <f t="shared" si="260"/>
        <v>46309</v>
      </c>
      <c r="AZ100" s="31">
        <f t="shared" si="312"/>
        <v>46559</v>
      </c>
      <c r="BA100" s="124">
        <v>250</v>
      </c>
      <c r="BB100" s="15">
        <f t="shared" si="261"/>
        <v>46506</v>
      </c>
      <c r="BC100" s="15"/>
      <c r="BD100" s="7">
        <f t="shared" si="262"/>
        <v>-53</v>
      </c>
      <c r="BE100" s="3"/>
      <c r="BF100" s="31">
        <f t="shared" si="263"/>
        <v>46560</v>
      </c>
      <c r="BG100" s="31">
        <f t="shared" si="264"/>
        <v>46560</v>
      </c>
      <c r="BH100" s="32">
        <v>0</v>
      </c>
      <c r="BI100" s="15">
        <f t="shared" si="265"/>
        <v>46506</v>
      </c>
      <c r="BJ100" s="15"/>
      <c r="BK100" s="34">
        <f t="shared" si="266"/>
        <v>-54</v>
      </c>
      <c r="BL100" s="3"/>
      <c r="BM100" s="31">
        <f t="shared" si="267"/>
        <v>46560</v>
      </c>
      <c r="BN100" s="31">
        <f t="shared" si="268"/>
        <v>46560</v>
      </c>
      <c r="BO100" s="32">
        <v>0</v>
      </c>
      <c r="BP100" s="15">
        <f t="shared" si="269"/>
        <v>46506</v>
      </c>
      <c r="BQ100" s="15"/>
      <c r="BR100" s="34">
        <f t="shared" si="270"/>
        <v>-54</v>
      </c>
      <c r="BS100" s="3"/>
      <c r="BT100" s="31">
        <f t="shared" si="271"/>
        <v>46560</v>
      </c>
      <c r="BU100" s="31">
        <f t="shared" si="272"/>
        <v>46567</v>
      </c>
      <c r="BV100" s="37">
        <v>7</v>
      </c>
      <c r="BW100" s="15">
        <f t="shared" si="273"/>
        <v>46513</v>
      </c>
      <c r="BX100" s="15"/>
      <c r="BY100" s="7">
        <f t="shared" si="274"/>
        <v>-54</v>
      </c>
      <c r="BZ100" s="2" t="s">
        <v>2545</v>
      </c>
      <c r="CA100" s="315">
        <v>46567</v>
      </c>
      <c r="CB100" s="7">
        <f t="shared" si="275"/>
        <v>-54</v>
      </c>
      <c r="CC100" s="2"/>
      <c r="CD100" s="2">
        <v>31</v>
      </c>
      <c r="CF100" s="18">
        <f>+_xlfn.XLOOKUP(BZ100,'Crono LB 30.09'!B:B,'Crono LB 30.09'!F:F,"No se encuentra",0,1)</f>
        <v>46445</v>
      </c>
      <c r="CG100" s="193">
        <f t="shared" si="310"/>
        <v>-122</v>
      </c>
      <c r="CI100" s="18">
        <f>+_xlfn.XLOOKUP(B100,'REM-Nuevo'!B:B,'REM-Nuevo'!O:O,"",0,1)</f>
        <v>46567</v>
      </c>
      <c r="CJ100" s="18">
        <f t="shared" si="309"/>
        <v>46567</v>
      </c>
    </row>
    <row r="101" spans="1:88" ht="179.25" hidden="1" customHeight="1" x14ac:dyDescent="0.25">
      <c r="A101" s="40" t="s">
        <v>1679</v>
      </c>
      <c r="B101" s="41" t="s">
        <v>1842</v>
      </c>
      <c r="C101" s="222" t="s">
        <v>1843</v>
      </c>
      <c r="D101" s="150" t="s">
        <v>2709</v>
      </c>
      <c r="E101" s="283">
        <f>+_xlfn.XLOOKUP(B101,'Dinámica P0 RIs'!A:A,'Dinámica P0 RIs'!B:B,"",0,1)</f>
        <v>88.62</v>
      </c>
      <c r="F101" s="30">
        <f t="shared" si="243"/>
        <v>46102</v>
      </c>
      <c r="G101" s="6">
        <v>46209</v>
      </c>
      <c r="H101" s="6">
        <v>46048</v>
      </c>
      <c r="I101" s="34">
        <f t="shared" si="244"/>
        <v>107</v>
      </c>
      <c r="J101" s="309">
        <v>46209</v>
      </c>
      <c r="K101" s="3"/>
      <c r="L101" s="30">
        <f t="shared" si="245"/>
        <v>46103</v>
      </c>
      <c r="M101" s="30">
        <f t="shared" si="246"/>
        <v>46110</v>
      </c>
      <c r="N101" s="37">
        <v>7</v>
      </c>
      <c r="O101" s="6">
        <f t="shared" si="311"/>
        <v>46055</v>
      </c>
      <c r="P101" s="6">
        <v>46055</v>
      </c>
      <c r="Q101" s="29">
        <f t="shared" si="247"/>
        <v>-55</v>
      </c>
      <c r="R101" s="150" t="s">
        <v>5115</v>
      </c>
      <c r="S101" s="3"/>
      <c r="T101" s="30">
        <f t="shared" si="248"/>
        <v>46111</v>
      </c>
      <c r="U101" s="30">
        <f t="shared" si="249"/>
        <v>46141</v>
      </c>
      <c r="V101" s="37">
        <v>30</v>
      </c>
      <c r="W101" s="6">
        <f t="shared" si="250"/>
        <v>46085</v>
      </c>
      <c r="X101" s="6">
        <v>46085</v>
      </c>
      <c r="Y101" s="29">
        <f t="shared" si="251"/>
        <v>-56</v>
      </c>
      <c r="Z101" s="3"/>
      <c r="AA101" s="31"/>
      <c r="AB101" s="7"/>
      <c r="AC101" s="6"/>
      <c r="AD101" s="25"/>
      <c r="AE101" s="31">
        <f t="shared" si="252"/>
        <v>46142</v>
      </c>
      <c r="AF101" s="31">
        <f t="shared" si="253"/>
        <v>46202</v>
      </c>
      <c r="AG101" s="37">
        <v>60</v>
      </c>
      <c r="AH101" s="15">
        <f t="shared" si="254"/>
        <v>46145</v>
      </c>
      <c r="AI101" s="15"/>
      <c r="AJ101" s="34">
        <f t="shared" si="255"/>
        <v>-57</v>
      </c>
      <c r="AK101" s="422" t="s">
        <v>5204</v>
      </c>
      <c r="AL101" s="423" t="s">
        <v>5125</v>
      </c>
      <c r="AM101" s="31">
        <f t="shared" si="256"/>
        <v>46203</v>
      </c>
      <c r="AN101" s="31">
        <f t="shared" si="257"/>
        <v>46223</v>
      </c>
      <c r="AO101" s="37">
        <v>20</v>
      </c>
      <c r="AP101" s="15">
        <f t="shared" si="258"/>
        <v>46165</v>
      </c>
      <c r="AQ101" s="15">
        <v>46122</v>
      </c>
      <c r="AR101" s="34">
        <f t="shared" si="259"/>
        <v>-58</v>
      </c>
      <c r="AS101" s="7"/>
      <c r="AT101" s="7"/>
      <c r="AU101" s="7"/>
      <c r="AV101" s="7"/>
      <c r="AW101" s="7"/>
      <c r="AX101" s="3"/>
      <c r="AY101" s="31">
        <f t="shared" si="260"/>
        <v>46224</v>
      </c>
      <c r="AZ101" s="31">
        <f t="shared" si="312"/>
        <v>46434</v>
      </c>
      <c r="BA101" s="124">
        <v>210</v>
      </c>
      <c r="BB101" s="15">
        <f t="shared" si="261"/>
        <v>46332</v>
      </c>
      <c r="BC101" s="15"/>
      <c r="BD101" s="7">
        <f t="shared" si="262"/>
        <v>-102</v>
      </c>
      <c r="BE101" s="3"/>
      <c r="BF101" s="31">
        <f t="shared" si="263"/>
        <v>46435</v>
      </c>
      <c r="BG101" s="31">
        <f t="shared" si="264"/>
        <v>46435</v>
      </c>
      <c r="BH101" s="32">
        <v>0</v>
      </c>
      <c r="BI101" s="15">
        <f t="shared" si="265"/>
        <v>46332</v>
      </c>
      <c r="BJ101" s="15"/>
      <c r="BK101" s="34">
        <f t="shared" si="266"/>
        <v>-103</v>
      </c>
      <c r="BL101" s="3"/>
      <c r="BM101" s="31">
        <f t="shared" si="267"/>
        <v>46435</v>
      </c>
      <c r="BN101" s="31">
        <f t="shared" si="268"/>
        <v>46435</v>
      </c>
      <c r="BO101" s="32">
        <v>0</v>
      </c>
      <c r="BP101" s="15">
        <f t="shared" si="269"/>
        <v>46332</v>
      </c>
      <c r="BQ101" s="15"/>
      <c r="BR101" s="34">
        <f t="shared" si="270"/>
        <v>-103</v>
      </c>
      <c r="BS101" s="3"/>
      <c r="BT101" s="31">
        <f t="shared" si="271"/>
        <v>46435</v>
      </c>
      <c r="BU101" s="31">
        <f t="shared" si="272"/>
        <v>46442</v>
      </c>
      <c r="BV101" s="37">
        <v>7</v>
      </c>
      <c r="BW101" s="15">
        <f t="shared" si="273"/>
        <v>46339</v>
      </c>
      <c r="BX101" s="15"/>
      <c r="BY101" s="7">
        <f t="shared" si="274"/>
        <v>-103</v>
      </c>
      <c r="BZ101" s="2" t="s">
        <v>5117</v>
      </c>
      <c r="CA101" s="315">
        <v>46442</v>
      </c>
      <c r="CB101" s="7">
        <f t="shared" si="275"/>
        <v>-103</v>
      </c>
      <c r="CC101" s="2"/>
      <c r="CD101" s="2">
        <v>69</v>
      </c>
      <c r="CF101" s="18">
        <f>+_xlfn.XLOOKUP(BZ101,'Crono LB 30.09'!B:B,'Crono LB 30.09'!F:F,"No se encuentra",0,1)</f>
        <v>46427</v>
      </c>
      <c r="CG101" s="193">
        <f t="shared" si="310"/>
        <v>-15</v>
      </c>
      <c r="CI101" s="18">
        <f>+_xlfn.XLOOKUP(B101,'REM-Nuevo'!B:B,'REM-Nuevo'!O:O,"",0,1)</f>
        <v>46442</v>
      </c>
      <c r="CJ101" s="18">
        <f t="shared" si="309"/>
        <v>46442</v>
      </c>
    </row>
    <row r="102" spans="1:88" ht="185.25" hidden="1" customHeight="1" x14ac:dyDescent="0.25">
      <c r="A102" s="40" t="s">
        <v>2579</v>
      </c>
      <c r="B102" s="41" t="s">
        <v>1844</v>
      </c>
      <c r="C102" s="129" t="s">
        <v>2710</v>
      </c>
      <c r="D102" s="150" t="s">
        <v>2711</v>
      </c>
      <c r="E102" s="283">
        <f>+_xlfn.XLOOKUP(B102,'Dinámica P0 RIs'!A:A,'Dinámica P0 RIs'!B:B,"",0,1)</f>
        <v>9792.5749800029989</v>
      </c>
      <c r="F102" s="30">
        <f t="shared" si="243"/>
        <v>46076</v>
      </c>
      <c r="G102" s="318">
        <v>46034</v>
      </c>
      <c r="H102" s="6">
        <v>45924</v>
      </c>
      <c r="I102" s="34">
        <f t="shared" si="244"/>
        <v>-42</v>
      </c>
      <c r="J102" s="309" t="s">
        <v>5135</v>
      </c>
      <c r="K102" s="3"/>
      <c r="L102" s="30">
        <f t="shared" si="245"/>
        <v>46077</v>
      </c>
      <c r="M102" s="30">
        <f t="shared" si="246"/>
        <v>46084</v>
      </c>
      <c r="N102" s="37">
        <v>7</v>
      </c>
      <c r="O102" s="6">
        <f t="shared" si="311"/>
        <v>45931</v>
      </c>
      <c r="P102" s="6">
        <v>45936</v>
      </c>
      <c r="Q102" s="29">
        <f t="shared" si="247"/>
        <v>-153</v>
      </c>
      <c r="R102" s="7">
        <v>23078531</v>
      </c>
      <c r="S102" s="3"/>
      <c r="T102" s="30">
        <f t="shared" si="248"/>
        <v>46085</v>
      </c>
      <c r="U102" s="30">
        <f t="shared" si="249"/>
        <v>46115</v>
      </c>
      <c r="V102" s="37">
        <v>30</v>
      </c>
      <c r="W102" s="6">
        <f t="shared" si="250"/>
        <v>45961</v>
      </c>
      <c r="X102" s="6">
        <v>45960</v>
      </c>
      <c r="Y102" s="29">
        <f t="shared" si="251"/>
        <v>-154</v>
      </c>
      <c r="Z102" s="3"/>
      <c r="AA102" s="31"/>
      <c r="AB102" s="7"/>
      <c r="AC102" s="6"/>
      <c r="AD102" s="25"/>
      <c r="AE102" s="31">
        <f t="shared" si="252"/>
        <v>46116</v>
      </c>
      <c r="AF102" s="31">
        <f t="shared" si="253"/>
        <v>46161</v>
      </c>
      <c r="AG102" s="37">
        <v>45</v>
      </c>
      <c r="AH102" s="15">
        <v>46127</v>
      </c>
      <c r="AI102" s="15">
        <v>46135</v>
      </c>
      <c r="AJ102" s="34">
        <f t="shared" si="255"/>
        <v>-34</v>
      </c>
      <c r="AK102" s="422" t="s">
        <v>5251</v>
      </c>
      <c r="AL102" s="423" t="s">
        <v>5125</v>
      </c>
      <c r="AM102" s="31">
        <f t="shared" si="256"/>
        <v>46162</v>
      </c>
      <c r="AN102" s="31">
        <f t="shared" si="257"/>
        <v>46182</v>
      </c>
      <c r="AO102" s="37">
        <v>20</v>
      </c>
      <c r="AP102" s="15">
        <v>46164</v>
      </c>
      <c r="AQ102" s="15">
        <v>46163</v>
      </c>
      <c r="AR102" s="34">
        <f t="shared" si="259"/>
        <v>-18</v>
      </c>
      <c r="AS102" s="7"/>
      <c r="AT102" s="7"/>
      <c r="AU102" s="7"/>
      <c r="AV102" s="7"/>
      <c r="AW102" s="7"/>
      <c r="AX102" s="3"/>
      <c r="AY102" s="31">
        <f t="shared" si="260"/>
        <v>46183</v>
      </c>
      <c r="AZ102" s="31">
        <f t="shared" si="312"/>
        <v>46583</v>
      </c>
      <c r="BA102" s="124">
        <v>400</v>
      </c>
      <c r="BB102" s="15">
        <f t="shared" si="261"/>
        <v>46563</v>
      </c>
      <c r="BC102" s="15"/>
      <c r="BD102" s="7">
        <f t="shared" si="262"/>
        <v>-20</v>
      </c>
      <c r="BE102" s="3"/>
      <c r="BF102" s="31">
        <f t="shared" si="263"/>
        <v>46584</v>
      </c>
      <c r="BG102" s="31">
        <f t="shared" si="264"/>
        <v>46584</v>
      </c>
      <c r="BH102" s="32">
        <v>0</v>
      </c>
      <c r="BI102" s="15">
        <f t="shared" si="265"/>
        <v>46563</v>
      </c>
      <c r="BJ102" s="15"/>
      <c r="BK102" s="34">
        <f t="shared" si="266"/>
        <v>-21</v>
      </c>
      <c r="BL102" s="3"/>
      <c r="BM102" s="31">
        <f t="shared" si="267"/>
        <v>46584</v>
      </c>
      <c r="BN102" s="31">
        <f t="shared" si="268"/>
        <v>46584</v>
      </c>
      <c r="BO102" s="32">
        <v>0</v>
      </c>
      <c r="BP102" s="15">
        <f t="shared" si="269"/>
        <v>46563</v>
      </c>
      <c r="BQ102" s="15"/>
      <c r="BR102" s="34">
        <f t="shared" si="270"/>
        <v>-21</v>
      </c>
      <c r="BS102" s="3"/>
      <c r="BT102" s="31">
        <f t="shared" si="271"/>
        <v>46584</v>
      </c>
      <c r="BU102" s="31">
        <f t="shared" si="272"/>
        <v>46584</v>
      </c>
      <c r="BV102" s="37"/>
      <c r="BW102" s="15">
        <f t="shared" si="273"/>
        <v>46563</v>
      </c>
      <c r="BX102" s="15"/>
      <c r="BY102" s="7">
        <f t="shared" si="274"/>
        <v>-21</v>
      </c>
      <c r="BZ102" s="2" t="s">
        <v>2712</v>
      </c>
      <c r="CA102" s="315">
        <v>46584</v>
      </c>
      <c r="CB102" s="7">
        <f t="shared" si="275"/>
        <v>-21</v>
      </c>
      <c r="CC102" s="2"/>
      <c r="CD102" s="2"/>
      <c r="CE102" t="s">
        <v>2713</v>
      </c>
      <c r="CF102" s="18" t="str">
        <f>+_xlfn.XLOOKUP(BZ102,'Crono LB 30.09'!B:B,'Crono LB 30.09'!F:F,"No se encuentra",0,1)</f>
        <v>No se encuentra</v>
      </c>
      <c r="CG102" s="193" t="e">
        <f t="shared" si="310"/>
        <v>#VALUE!</v>
      </c>
      <c r="CI102" s="18">
        <f>+_xlfn.XLOOKUP(B102,'REM-Nuevo'!B:B,'REM-Nuevo'!O:O,"",0,1)</f>
        <v>46591</v>
      </c>
      <c r="CJ102" s="18">
        <f t="shared" si="309"/>
        <v>46591</v>
      </c>
    </row>
    <row r="103" spans="1:88" ht="233.25" hidden="1" customHeight="1" x14ac:dyDescent="0.25">
      <c r="A103" s="40" t="s">
        <v>1679</v>
      </c>
      <c r="B103" s="41" t="s">
        <v>1846</v>
      </c>
      <c r="C103" s="222" t="s">
        <v>1847</v>
      </c>
      <c r="D103" s="150" t="s">
        <v>2714</v>
      </c>
      <c r="E103" s="283">
        <f>+_xlfn.XLOOKUP(B103,'Dinámica P0 RIs'!A:A,'Dinámica P0 RIs'!B:B,"",0,1)</f>
        <v>938.19600000000003</v>
      </c>
      <c r="F103" s="30">
        <f t="shared" si="243"/>
        <v>46045</v>
      </c>
      <c r="G103" s="6">
        <v>45931</v>
      </c>
      <c r="H103" s="6">
        <v>45933</v>
      </c>
      <c r="I103" s="34">
        <f t="shared" si="244"/>
        <v>-114</v>
      </c>
      <c r="J103" s="309" t="s">
        <v>5135</v>
      </c>
      <c r="K103" s="3"/>
      <c r="L103" s="30">
        <f t="shared" si="245"/>
        <v>46046</v>
      </c>
      <c r="M103" s="30">
        <f t="shared" si="246"/>
        <v>46053</v>
      </c>
      <c r="N103" s="37">
        <v>7</v>
      </c>
      <c r="O103" s="6">
        <v>45950</v>
      </c>
      <c r="P103" s="6">
        <v>45950</v>
      </c>
      <c r="Q103" s="29">
        <f t="shared" si="247"/>
        <v>-103</v>
      </c>
      <c r="R103" s="7">
        <v>23127061</v>
      </c>
      <c r="S103" s="3"/>
      <c r="T103" s="30">
        <f t="shared" si="248"/>
        <v>46054</v>
      </c>
      <c r="U103" s="30">
        <f t="shared" si="249"/>
        <v>46084</v>
      </c>
      <c r="V103" s="37">
        <v>30</v>
      </c>
      <c r="W103" s="6">
        <f t="shared" si="250"/>
        <v>45980</v>
      </c>
      <c r="X103" s="6">
        <v>45995</v>
      </c>
      <c r="Y103" s="29">
        <f t="shared" si="251"/>
        <v>-104</v>
      </c>
      <c r="Z103" s="3"/>
      <c r="AA103" s="31"/>
      <c r="AB103" s="7"/>
      <c r="AC103" s="6"/>
      <c r="AD103" s="25"/>
      <c r="AE103" s="31">
        <f t="shared" si="252"/>
        <v>46085</v>
      </c>
      <c r="AF103" s="31">
        <f t="shared" si="253"/>
        <v>46145</v>
      </c>
      <c r="AG103" s="37">
        <v>60</v>
      </c>
      <c r="AH103" s="15">
        <v>46142</v>
      </c>
      <c r="AI103" s="15"/>
      <c r="AJ103" s="34">
        <f t="shared" si="255"/>
        <v>-3</v>
      </c>
      <c r="AK103" s="507" t="s">
        <v>5271</v>
      </c>
      <c r="AL103" s="423" t="s">
        <v>5125</v>
      </c>
      <c r="AM103" s="31">
        <f t="shared" si="256"/>
        <v>46146</v>
      </c>
      <c r="AN103" s="31">
        <f t="shared" si="257"/>
        <v>46166</v>
      </c>
      <c r="AO103" s="37">
        <v>20</v>
      </c>
      <c r="AP103" s="15">
        <v>46179</v>
      </c>
      <c r="AQ103" s="15"/>
      <c r="AR103" s="34">
        <f t="shared" si="259"/>
        <v>13</v>
      </c>
      <c r="AS103" s="7"/>
      <c r="AT103" s="7"/>
      <c r="AU103" s="7"/>
      <c r="AV103" s="7"/>
      <c r="AW103" s="7"/>
      <c r="AX103" s="3"/>
      <c r="AY103" s="31">
        <f t="shared" si="260"/>
        <v>46167</v>
      </c>
      <c r="AZ103" s="31">
        <f t="shared" si="312"/>
        <v>46417</v>
      </c>
      <c r="BA103" s="124">
        <v>250</v>
      </c>
      <c r="BB103" s="15">
        <f t="shared" si="261"/>
        <v>46429</v>
      </c>
      <c r="BC103" s="15"/>
      <c r="BD103" s="7">
        <f t="shared" si="262"/>
        <v>12</v>
      </c>
      <c r="BE103" s="3"/>
      <c r="BF103" s="31">
        <f t="shared" si="263"/>
        <v>46418</v>
      </c>
      <c r="BG103" s="31">
        <f t="shared" si="264"/>
        <v>46418</v>
      </c>
      <c r="BH103" s="32">
        <v>0</v>
      </c>
      <c r="BI103" s="15">
        <f t="shared" si="265"/>
        <v>46429</v>
      </c>
      <c r="BJ103" s="15"/>
      <c r="BK103" s="34">
        <f t="shared" si="266"/>
        <v>11</v>
      </c>
      <c r="BL103" s="3"/>
      <c r="BM103" s="31">
        <f t="shared" si="267"/>
        <v>46418</v>
      </c>
      <c r="BN103" s="31">
        <f t="shared" si="268"/>
        <v>46418</v>
      </c>
      <c r="BO103" s="32">
        <v>0</v>
      </c>
      <c r="BP103" s="15">
        <f t="shared" si="269"/>
        <v>46429</v>
      </c>
      <c r="BQ103" s="15"/>
      <c r="BR103" s="34">
        <f t="shared" si="270"/>
        <v>11</v>
      </c>
      <c r="BS103" s="3"/>
      <c r="BT103" s="31">
        <f t="shared" si="271"/>
        <v>46418</v>
      </c>
      <c r="BU103" s="31">
        <f t="shared" si="272"/>
        <v>46448</v>
      </c>
      <c r="BV103" s="37">
        <v>30</v>
      </c>
      <c r="BW103" s="15">
        <f t="shared" si="273"/>
        <v>46459</v>
      </c>
      <c r="BX103" s="15"/>
      <c r="BY103" s="7">
        <f t="shared" si="274"/>
        <v>11</v>
      </c>
      <c r="BZ103" s="2" t="s">
        <v>2715</v>
      </c>
      <c r="CA103" s="315">
        <v>46448</v>
      </c>
      <c r="CB103" s="7">
        <f t="shared" si="275"/>
        <v>11</v>
      </c>
      <c r="CC103" s="2"/>
      <c r="CD103" s="2"/>
      <c r="CF103" s="18">
        <f>+_xlfn.XLOOKUP(BZ103,'Crono LB 30.09'!B:B,'Crono LB 30.09'!F:F,"No se encuentra",0,1)</f>
        <v>46313</v>
      </c>
      <c r="CG103" s="193">
        <f t="shared" si="310"/>
        <v>-135</v>
      </c>
      <c r="CI103" s="18">
        <f>+_xlfn.XLOOKUP(B103,'REM-Nuevo'!B:B,'REM-Nuevo'!O:O,"",0,1)</f>
        <v>46448</v>
      </c>
      <c r="CJ103" s="18">
        <f t="shared" si="309"/>
        <v>46448</v>
      </c>
    </row>
    <row r="104" spans="1:88" ht="25.5" hidden="1" customHeight="1" x14ac:dyDescent="0.25">
      <c r="A104" s="40" t="s">
        <v>1679</v>
      </c>
      <c r="B104" s="41" t="s">
        <v>1852</v>
      </c>
      <c r="C104" s="222" t="s">
        <v>1853</v>
      </c>
      <c r="D104" s="7" t="s">
        <v>2716</v>
      </c>
      <c r="E104" s="283">
        <f>+_xlfn.XLOOKUP(B104,'Dinámica P0 RIs'!A:A,'Dinámica P0 RIs'!B:B,"",0,1)</f>
        <v>39.604950000000002</v>
      </c>
      <c r="F104" s="30">
        <f t="shared" si="243"/>
        <v>46137</v>
      </c>
      <c r="G104" s="6">
        <v>46167</v>
      </c>
      <c r="H104" s="6">
        <v>46164</v>
      </c>
      <c r="I104" s="34">
        <f t="shared" si="244"/>
        <v>30</v>
      </c>
      <c r="J104" s="309">
        <v>46167</v>
      </c>
      <c r="K104" s="3"/>
      <c r="L104" s="30">
        <f t="shared" si="245"/>
        <v>46138</v>
      </c>
      <c r="M104" s="30">
        <f t="shared" si="246"/>
        <v>46145</v>
      </c>
      <c r="N104" s="37">
        <v>7</v>
      </c>
      <c r="O104" s="6">
        <f t="shared" si="311"/>
        <v>46171</v>
      </c>
      <c r="P104" s="6"/>
      <c r="Q104" s="29">
        <f t="shared" si="247"/>
        <v>26</v>
      </c>
      <c r="R104" s="7">
        <v>23396078</v>
      </c>
      <c r="S104" s="3"/>
      <c r="T104" s="30">
        <f t="shared" si="248"/>
        <v>46146</v>
      </c>
      <c r="U104" s="30">
        <f t="shared" si="249"/>
        <v>46176</v>
      </c>
      <c r="V104" s="37">
        <v>30</v>
      </c>
      <c r="W104" s="6">
        <f t="shared" si="250"/>
        <v>46201</v>
      </c>
      <c r="X104" s="6"/>
      <c r="Y104" s="29">
        <f t="shared" si="251"/>
        <v>25</v>
      </c>
      <c r="Z104" s="3"/>
      <c r="AA104" s="31"/>
      <c r="AB104" s="7"/>
      <c r="AC104" s="6"/>
      <c r="AD104" s="25"/>
      <c r="AE104" s="31">
        <f t="shared" si="252"/>
        <v>46177</v>
      </c>
      <c r="AF104" s="31">
        <f t="shared" si="253"/>
        <v>46237</v>
      </c>
      <c r="AG104" s="37">
        <v>60</v>
      </c>
      <c r="AH104" s="15">
        <f t="shared" si="254"/>
        <v>46261</v>
      </c>
      <c r="AI104" s="15"/>
      <c r="AJ104" s="34">
        <f t="shared" si="255"/>
        <v>24</v>
      </c>
      <c r="AK104" s="393"/>
      <c r="AL104" s="3"/>
      <c r="AM104" s="31">
        <f t="shared" si="256"/>
        <v>46238</v>
      </c>
      <c r="AN104" s="31">
        <f t="shared" si="257"/>
        <v>46258</v>
      </c>
      <c r="AO104" s="37">
        <v>20</v>
      </c>
      <c r="AP104" s="15">
        <f t="shared" si="258"/>
        <v>46281</v>
      </c>
      <c r="AQ104" s="15"/>
      <c r="AR104" s="34">
        <f t="shared" si="259"/>
        <v>23</v>
      </c>
      <c r="AS104" s="7"/>
      <c r="AT104" s="7"/>
      <c r="AU104" s="7"/>
      <c r="AV104" s="7"/>
      <c r="AW104" s="7"/>
      <c r="AX104" s="3"/>
      <c r="AY104" s="31">
        <f t="shared" si="260"/>
        <v>46259</v>
      </c>
      <c r="AZ104" s="31">
        <f t="shared" si="312"/>
        <v>46439</v>
      </c>
      <c r="BA104" s="124">
        <v>180</v>
      </c>
      <c r="BB104" s="15">
        <f t="shared" si="261"/>
        <v>46461</v>
      </c>
      <c r="BC104" s="15"/>
      <c r="BD104" s="7">
        <f t="shared" si="262"/>
        <v>22</v>
      </c>
      <c r="BE104" s="3"/>
      <c r="BF104" s="31">
        <f t="shared" si="263"/>
        <v>46440</v>
      </c>
      <c r="BG104" s="31">
        <f t="shared" si="264"/>
        <v>46440</v>
      </c>
      <c r="BH104" s="32">
        <v>0</v>
      </c>
      <c r="BI104" s="15">
        <f t="shared" si="265"/>
        <v>46461</v>
      </c>
      <c r="BJ104" s="15"/>
      <c r="BK104" s="34">
        <f t="shared" si="266"/>
        <v>21</v>
      </c>
      <c r="BL104" s="3"/>
      <c r="BM104" s="31">
        <f t="shared" si="267"/>
        <v>46440</v>
      </c>
      <c r="BN104" s="31">
        <f t="shared" si="268"/>
        <v>46440</v>
      </c>
      <c r="BO104" s="32">
        <v>0</v>
      </c>
      <c r="BP104" s="15">
        <f t="shared" si="269"/>
        <v>46461</v>
      </c>
      <c r="BQ104" s="15"/>
      <c r="BR104" s="34">
        <f t="shared" si="270"/>
        <v>21</v>
      </c>
      <c r="BS104" s="3"/>
      <c r="BT104" s="31">
        <f t="shared" si="271"/>
        <v>46440</v>
      </c>
      <c r="BU104" s="31">
        <f t="shared" si="272"/>
        <v>46447</v>
      </c>
      <c r="BV104" s="37">
        <v>7</v>
      </c>
      <c r="BW104" s="15">
        <f t="shared" si="273"/>
        <v>46468</v>
      </c>
      <c r="BX104" s="15"/>
      <c r="BY104" s="7">
        <f t="shared" si="274"/>
        <v>21</v>
      </c>
      <c r="BZ104" s="2" t="s">
        <v>2715</v>
      </c>
      <c r="CA104" s="315">
        <v>46447</v>
      </c>
      <c r="CB104" s="7">
        <f t="shared" si="275"/>
        <v>21</v>
      </c>
      <c r="CC104" s="2"/>
      <c r="CD104" s="2">
        <v>62</v>
      </c>
      <c r="CF104" s="18">
        <f>+_xlfn.XLOOKUP(BZ104,'Crono LB 30.09'!B:B,'Crono LB 30.09'!F:F,"No se encuentra",0,1)</f>
        <v>46313</v>
      </c>
      <c r="CG104" s="193">
        <f t="shared" si="310"/>
        <v>-134</v>
      </c>
      <c r="CI104" s="18">
        <f>+_xlfn.XLOOKUP(B104,'REM-Nuevo'!B:B,'REM-Nuevo'!O:O,"",0,1)</f>
        <v>46447</v>
      </c>
      <c r="CJ104" s="18">
        <f t="shared" si="309"/>
        <v>46447</v>
      </c>
    </row>
    <row r="105" spans="1:88" hidden="1" x14ac:dyDescent="0.25">
      <c r="A105" s="40" t="s">
        <v>1679</v>
      </c>
      <c r="B105" s="41" t="s">
        <v>2717</v>
      </c>
      <c r="C105" s="222" t="s">
        <v>1855</v>
      </c>
      <c r="D105" s="7" t="s">
        <v>2718</v>
      </c>
      <c r="E105" s="283" t="str">
        <f>+_xlfn.XLOOKUP(B105,'Dinámica P0 RIs'!A:A,'Dinámica P0 RIs'!B:B,"",0,1)</f>
        <v/>
      </c>
      <c r="F105" s="30">
        <f t="shared" si="243"/>
        <v>46175</v>
      </c>
      <c r="G105" s="6">
        <v>46181</v>
      </c>
      <c r="H105" s="6">
        <v>46121</v>
      </c>
      <c r="I105" s="34">
        <f t="shared" si="244"/>
        <v>6</v>
      </c>
      <c r="J105" s="309">
        <v>46181</v>
      </c>
      <c r="K105" s="3"/>
      <c r="L105" s="30">
        <f t="shared" si="245"/>
        <v>46176</v>
      </c>
      <c r="M105" s="30">
        <f t="shared" si="246"/>
        <v>46183</v>
      </c>
      <c r="N105" s="37">
        <v>7</v>
      </c>
      <c r="O105" s="6">
        <f t="shared" si="311"/>
        <v>46128</v>
      </c>
      <c r="P105" s="6">
        <v>46128</v>
      </c>
      <c r="Q105" s="29">
        <f t="shared" si="247"/>
        <v>-55</v>
      </c>
      <c r="R105" s="7">
        <v>23335550</v>
      </c>
      <c r="S105" s="3"/>
      <c r="T105" s="30">
        <f t="shared" si="248"/>
        <v>46184</v>
      </c>
      <c r="U105" s="30">
        <f t="shared" si="249"/>
        <v>46214</v>
      </c>
      <c r="V105" s="37">
        <v>30</v>
      </c>
      <c r="W105" s="6">
        <f t="shared" si="250"/>
        <v>46158</v>
      </c>
      <c r="X105" s="6">
        <v>46158</v>
      </c>
      <c r="Y105" s="29">
        <f t="shared" si="251"/>
        <v>-56</v>
      </c>
      <c r="Z105" s="3"/>
      <c r="AA105" s="31"/>
      <c r="AB105" s="7"/>
      <c r="AC105" s="6"/>
      <c r="AD105" s="25"/>
      <c r="AE105" s="31">
        <f t="shared" si="252"/>
        <v>46215</v>
      </c>
      <c r="AF105" s="31">
        <f t="shared" si="253"/>
        <v>46275</v>
      </c>
      <c r="AG105" s="37">
        <v>60</v>
      </c>
      <c r="AH105" s="15">
        <f t="shared" si="254"/>
        <v>46218</v>
      </c>
      <c r="AI105" s="15"/>
      <c r="AJ105" s="34">
        <f t="shared" si="255"/>
        <v>-57</v>
      </c>
      <c r="AK105" s="393" t="s">
        <v>5276</v>
      </c>
      <c r="AL105" s="3" t="s">
        <v>5127</v>
      </c>
      <c r="AM105" s="31">
        <f t="shared" si="256"/>
        <v>46276</v>
      </c>
      <c r="AN105" s="31">
        <f t="shared" si="257"/>
        <v>46296</v>
      </c>
      <c r="AO105" s="37">
        <v>20</v>
      </c>
      <c r="AP105" s="15">
        <f t="shared" si="258"/>
        <v>46238</v>
      </c>
      <c r="AQ105" s="15"/>
      <c r="AR105" s="34">
        <f t="shared" si="259"/>
        <v>-58</v>
      </c>
      <c r="AS105" s="7"/>
      <c r="AT105" s="7"/>
      <c r="AU105" s="7"/>
      <c r="AV105" s="7"/>
      <c r="AW105" s="7"/>
      <c r="AX105" s="3"/>
      <c r="AY105" s="31">
        <f t="shared" si="260"/>
        <v>46297</v>
      </c>
      <c r="AZ105" s="31">
        <f t="shared" si="312"/>
        <v>46387</v>
      </c>
      <c r="BA105" s="124">
        <v>90</v>
      </c>
      <c r="BB105" s="15">
        <f t="shared" si="261"/>
        <v>46328</v>
      </c>
      <c r="BC105" s="15"/>
      <c r="BD105" s="7">
        <f t="shared" si="262"/>
        <v>-59</v>
      </c>
      <c r="BE105" s="3"/>
      <c r="BF105" s="31">
        <f t="shared" si="263"/>
        <v>46388</v>
      </c>
      <c r="BG105" s="31">
        <f t="shared" si="264"/>
        <v>46388</v>
      </c>
      <c r="BH105" s="32">
        <v>0</v>
      </c>
      <c r="BI105" s="15">
        <f t="shared" si="265"/>
        <v>46328</v>
      </c>
      <c r="BJ105" s="15"/>
      <c r="BK105" s="34">
        <f t="shared" si="266"/>
        <v>-60</v>
      </c>
      <c r="BL105" s="3"/>
      <c r="BM105" s="31">
        <f t="shared" si="267"/>
        <v>46388</v>
      </c>
      <c r="BN105" s="31">
        <f t="shared" si="268"/>
        <v>46388</v>
      </c>
      <c r="BO105" s="32">
        <v>0</v>
      </c>
      <c r="BP105" s="15">
        <f t="shared" si="269"/>
        <v>46328</v>
      </c>
      <c r="BQ105" s="15"/>
      <c r="BR105" s="34">
        <f t="shared" si="270"/>
        <v>-60</v>
      </c>
      <c r="BS105" s="3"/>
      <c r="BT105" s="31">
        <f t="shared" si="271"/>
        <v>46388</v>
      </c>
      <c r="BU105" s="31">
        <f t="shared" si="272"/>
        <v>46395</v>
      </c>
      <c r="BV105" s="37">
        <v>7</v>
      </c>
      <c r="BW105" s="15">
        <f t="shared" si="273"/>
        <v>46335</v>
      </c>
      <c r="BX105" s="15"/>
      <c r="BY105" s="7">
        <f t="shared" si="274"/>
        <v>-60</v>
      </c>
      <c r="BZ105" s="2" t="s">
        <v>2719</v>
      </c>
      <c r="CA105" s="315">
        <v>46395</v>
      </c>
      <c r="CB105" s="7">
        <f t="shared" si="275"/>
        <v>-60</v>
      </c>
      <c r="CC105" s="2"/>
      <c r="CD105" s="2">
        <v>84</v>
      </c>
      <c r="CF105" s="18" t="str">
        <f>+_xlfn.XLOOKUP(BZ105,'Crono LB 30.09'!B:B,'Crono LB 30.09'!F:F,"No se encuentra",0,1)</f>
        <v>No se encuentra</v>
      </c>
      <c r="CG105" s="193" t="e">
        <f t="shared" si="310"/>
        <v>#VALUE!</v>
      </c>
      <c r="CI105" s="18">
        <f>+_xlfn.XLOOKUP(B105,'REM-Nuevo'!B:B,'REM-Nuevo'!O:O,"",0,1)</f>
        <v>46395</v>
      </c>
      <c r="CJ105" s="18">
        <f t="shared" si="309"/>
        <v>46395</v>
      </c>
    </row>
    <row r="106" spans="1:88" ht="60.75" hidden="1" customHeight="1" x14ac:dyDescent="0.25">
      <c r="A106" s="40" t="s">
        <v>1679</v>
      </c>
      <c r="B106" s="41" t="s">
        <v>1858</v>
      </c>
      <c r="C106" s="222" t="s">
        <v>1859</v>
      </c>
      <c r="D106" s="150" t="s">
        <v>2720</v>
      </c>
      <c r="E106" s="283">
        <f>+_xlfn.XLOOKUP(B106,'Dinámica P0 RIs'!A:A,'Dinámica P0 RIs'!B:B,"",0,1)</f>
        <v>1183.5094950000002</v>
      </c>
      <c r="F106" s="30">
        <f t="shared" si="243"/>
        <v>46130</v>
      </c>
      <c r="G106" s="6">
        <v>46132</v>
      </c>
      <c r="H106" s="6">
        <v>46132</v>
      </c>
      <c r="I106" s="34">
        <f t="shared" si="244"/>
        <v>2</v>
      </c>
      <c r="J106" s="309">
        <v>46132</v>
      </c>
      <c r="K106" s="3"/>
      <c r="L106" s="30">
        <f t="shared" si="245"/>
        <v>46131</v>
      </c>
      <c r="M106" s="30">
        <f t="shared" si="246"/>
        <v>46138</v>
      </c>
      <c r="N106" s="37">
        <v>7</v>
      </c>
      <c r="O106" s="6">
        <f t="shared" si="311"/>
        <v>46139</v>
      </c>
      <c r="P106" s="6">
        <v>46146</v>
      </c>
      <c r="Q106" s="29">
        <f t="shared" si="247"/>
        <v>1</v>
      </c>
      <c r="R106" s="7">
        <v>23359281</v>
      </c>
      <c r="S106" s="3"/>
      <c r="T106" s="30">
        <f t="shared" si="248"/>
        <v>46139</v>
      </c>
      <c r="U106" s="30">
        <f t="shared" si="249"/>
        <v>46169</v>
      </c>
      <c r="V106" s="37">
        <v>30</v>
      </c>
      <c r="W106" s="6">
        <v>46170</v>
      </c>
      <c r="X106" s="6"/>
      <c r="Y106" s="29">
        <f t="shared" si="251"/>
        <v>1</v>
      </c>
      <c r="Z106" s="3"/>
      <c r="AA106" s="31"/>
      <c r="AB106" s="7"/>
      <c r="AC106" s="6"/>
      <c r="AD106" s="25"/>
      <c r="AE106" s="31">
        <f t="shared" si="252"/>
        <v>46170</v>
      </c>
      <c r="AF106" s="31">
        <f t="shared" si="253"/>
        <v>46230</v>
      </c>
      <c r="AG106" s="37">
        <v>60</v>
      </c>
      <c r="AH106" s="15">
        <f t="shared" si="254"/>
        <v>46230</v>
      </c>
      <c r="AI106" s="15"/>
      <c r="AJ106" s="34">
        <f t="shared" si="255"/>
        <v>0</v>
      </c>
      <c r="AK106" s="481" t="s">
        <v>5264</v>
      </c>
      <c r="AL106" s="423" t="s">
        <v>5125</v>
      </c>
      <c r="AM106" s="31">
        <f t="shared" si="256"/>
        <v>46231</v>
      </c>
      <c r="AN106" s="31">
        <f t="shared" si="257"/>
        <v>46251</v>
      </c>
      <c r="AO106" s="37">
        <v>20</v>
      </c>
      <c r="AP106" s="15">
        <f t="shared" si="258"/>
        <v>46250</v>
      </c>
      <c r="AQ106" s="15"/>
      <c r="AR106" s="34">
        <f t="shared" si="259"/>
        <v>-1</v>
      </c>
      <c r="AS106" s="7"/>
      <c r="AT106" s="7"/>
      <c r="AU106" s="7"/>
      <c r="AV106" s="7"/>
      <c r="AW106" s="7"/>
      <c r="AX106" s="3"/>
      <c r="AY106" s="31">
        <f t="shared" si="260"/>
        <v>46252</v>
      </c>
      <c r="AZ106" s="31">
        <f t="shared" si="312"/>
        <v>46502</v>
      </c>
      <c r="BA106" s="124">
        <v>250</v>
      </c>
      <c r="BB106" s="15">
        <f t="shared" si="261"/>
        <v>46500</v>
      </c>
      <c r="BC106" s="15"/>
      <c r="BD106" s="7">
        <f t="shared" si="262"/>
        <v>-2</v>
      </c>
      <c r="BE106" s="3"/>
      <c r="BF106" s="31">
        <f t="shared" si="263"/>
        <v>46503</v>
      </c>
      <c r="BG106" s="31">
        <f t="shared" si="264"/>
        <v>46503</v>
      </c>
      <c r="BH106" s="32">
        <v>0</v>
      </c>
      <c r="BI106" s="15">
        <f t="shared" si="265"/>
        <v>46500</v>
      </c>
      <c r="BJ106" s="15"/>
      <c r="BK106" s="34">
        <f t="shared" si="266"/>
        <v>-3</v>
      </c>
      <c r="BL106" s="3"/>
      <c r="BM106" s="31">
        <f t="shared" si="267"/>
        <v>46503</v>
      </c>
      <c r="BN106" s="31">
        <f t="shared" si="268"/>
        <v>46503</v>
      </c>
      <c r="BO106" s="32">
        <v>0</v>
      </c>
      <c r="BP106" s="15">
        <f t="shared" si="269"/>
        <v>46500</v>
      </c>
      <c r="BQ106" s="15"/>
      <c r="BR106" s="34">
        <f t="shared" si="270"/>
        <v>-3</v>
      </c>
      <c r="BS106" s="3"/>
      <c r="BT106" s="31">
        <f t="shared" si="271"/>
        <v>46503</v>
      </c>
      <c r="BU106" s="31">
        <f t="shared" si="272"/>
        <v>46510</v>
      </c>
      <c r="BV106" s="37">
        <v>7</v>
      </c>
      <c r="BW106" s="15">
        <f t="shared" si="273"/>
        <v>46507</v>
      </c>
      <c r="BX106" s="15"/>
      <c r="BY106" s="7">
        <f t="shared" si="274"/>
        <v>-3</v>
      </c>
      <c r="BZ106" s="2" t="s">
        <v>2721</v>
      </c>
      <c r="CA106" s="315">
        <v>46510</v>
      </c>
      <c r="CB106" s="7">
        <f t="shared" si="275"/>
        <v>-3</v>
      </c>
      <c r="CC106" s="2"/>
      <c r="CD106" s="2">
        <v>103</v>
      </c>
      <c r="CF106" s="18" t="str">
        <f>+_xlfn.XLOOKUP(BZ106,'Crono LB 30.09'!B:B,'Crono LB 30.09'!F:F,"No se encuentra",0,1)</f>
        <v>29-Dec-26</v>
      </c>
      <c r="CG106" s="193" t="e">
        <f t="shared" si="310"/>
        <v>#VALUE!</v>
      </c>
      <c r="CI106" s="18">
        <f>+_xlfn.XLOOKUP(B106,'REM-Nuevo'!B:B,'REM-Nuevo'!O:O,"",0,1)</f>
        <v>46510</v>
      </c>
      <c r="CJ106" s="18">
        <f t="shared" si="309"/>
        <v>46510</v>
      </c>
    </row>
    <row r="107" spans="1:88" ht="246" hidden="1" customHeight="1" x14ac:dyDescent="0.25">
      <c r="A107" s="40" t="s">
        <v>1679</v>
      </c>
      <c r="B107" s="41" t="s">
        <v>1860</v>
      </c>
      <c r="C107" s="222" t="s">
        <v>1861</v>
      </c>
      <c r="D107" s="150" t="s">
        <v>2722</v>
      </c>
      <c r="E107" s="283">
        <f>+_xlfn.XLOOKUP(B107,'Dinámica P0 RIs'!A:A,'Dinámica P0 RIs'!B:B,"",0,1)</f>
        <v>501.167688</v>
      </c>
      <c r="F107" s="30">
        <f t="shared" si="243"/>
        <v>46076</v>
      </c>
      <c r="G107" s="6">
        <v>46056</v>
      </c>
      <c r="H107" s="6">
        <v>46056</v>
      </c>
      <c r="I107" s="34">
        <f t="shared" si="244"/>
        <v>-20</v>
      </c>
      <c r="J107" s="309">
        <v>46077</v>
      </c>
      <c r="K107" s="3"/>
      <c r="L107" s="30">
        <f t="shared" si="245"/>
        <v>46077</v>
      </c>
      <c r="M107" s="30">
        <f t="shared" si="246"/>
        <v>46084</v>
      </c>
      <c r="N107" s="37">
        <v>7</v>
      </c>
      <c r="O107" s="6">
        <v>46065</v>
      </c>
      <c r="P107" s="6">
        <v>46072</v>
      </c>
      <c r="Q107" s="29">
        <f t="shared" si="247"/>
        <v>-19</v>
      </c>
      <c r="R107" s="7">
        <v>23254063</v>
      </c>
      <c r="S107" s="3"/>
      <c r="T107" s="30">
        <f t="shared" si="248"/>
        <v>46085</v>
      </c>
      <c r="U107" s="30">
        <f t="shared" si="249"/>
        <v>46115</v>
      </c>
      <c r="V107" s="37">
        <v>30</v>
      </c>
      <c r="W107" s="6">
        <f t="shared" si="250"/>
        <v>46095</v>
      </c>
      <c r="X107" s="6">
        <v>46097</v>
      </c>
      <c r="Y107" s="29">
        <f t="shared" si="251"/>
        <v>-20</v>
      </c>
      <c r="Z107" s="3"/>
      <c r="AA107" s="31"/>
      <c r="AB107" s="7"/>
      <c r="AC107" s="6"/>
      <c r="AD107" s="25"/>
      <c r="AE107" s="31">
        <f t="shared" si="252"/>
        <v>46116</v>
      </c>
      <c r="AF107" s="31">
        <f t="shared" si="253"/>
        <v>46176</v>
      </c>
      <c r="AG107" s="37">
        <v>60</v>
      </c>
      <c r="AH107" s="15">
        <f t="shared" si="254"/>
        <v>46157</v>
      </c>
      <c r="AI107" s="15"/>
      <c r="AJ107" s="34">
        <f t="shared" si="255"/>
        <v>-19</v>
      </c>
      <c r="AK107" s="506" t="s">
        <v>5272</v>
      </c>
      <c r="AL107" s="423" t="s">
        <v>5136</v>
      </c>
      <c r="AM107" s="31">
        <f t="shared" si="256"/>
        <v>46177</v>
      </c>
      <c r="AN107" s="31">
        <f t="shared" si="257"/>
        <v>46197</v>
      </c>
      <c r="AO107" s="37">
        <v>20</v>
      </c>
      <c r="AP107" s="15">
        <f t="shared" si="258"/>
        <v>46177</v>
      </c>
      <c r="AQ107" s="15"/>
      <c r="AR107" s="34">
        <f t="shared" si="259"/>
        <v>-20</v>
      </c>
      <c r="AS107" s="7"/>
      <c r="AT107" s="7"/>
      <c r="AU107" s="7"/>
      <c r="AV107" s="7"/>
      <c r="AW107" s="7"/>
      <c r="AX107" s="3"/>
      <c r="AY107" s="31">
        <f t="shared" si="260"/>
        <v>46198</v>
      </c>
      <c r="AZ107" s="31">
        <f t="shared" si="312"/>
        <v>46558</v>
      </c>
      <c r="BA107" s="124">
        <v>360</v>
      </c>
      <c r="BB107" s="15">
        <f t="shared" si="261"/>
        <v>46537</v>
      </c>
      <c r="BC107" s="15"/>
      <c r="BD107" s="7">
        <f t="shared" si="262"/>
        <v>-21</v>
      </c>
      <c r="BE107" s="3"/>
      <c r="BF107" s="31">
        <f t="shared" si="263"/>
        <v>46559</v>
      </c>
      <c r="BG107" s="31">
        <f t="shared" si="264"/>
        <v>46559</v>
      </c>
      <c r="BH107" s="32">
        <v>0</v>
      </c>
      <c r="BI107" s="15">
        <f t="shared" si="265"/>
        <v>46537</v>
      </c>
      <c r="BJ107" s="15"/>
      <c r="BK107" s="34">
        <f t="shared" si="266"/>
        <v>-22</v>
      </c>
      <c r="BL107" s="3"/>
      <c r="BM107" s="31">
        <f t="shared" si="267"/>
        <v>46559</v>
      </c>
      <c r="BN107" s="31">
        <f t="shared" si="268"/>
        <v>46559</v>
      </c>
      <c r="BO107" s="32">
        <v>0</v>
      </c>
      <c r="BP107" s="15">
        <f t="shared" si="269"/>
        <v>46537</v>
      </c>
      <c r="BQ107" s="15"/>
      <c r="BR107" s="34">
        <f t="shared" si="270"/>
        <v>-22</v>
      </c>
      <c r="BS107" s="3"/>
      <c r="BT107" s="31">
        <f t="shared" si="271"/>
        <v>46559</v>
      </c>
      <c r="BU107" s="31">
        <f t="shared" si="272"/>
        <v>46566</v>
      </c>
      <c r="BV107" s="37">
        <v>7</v>
      </c>
      <c r="BW107" s="15">
        <f t="shared" si="273"/>
        <v>46544</v>
      </c>
      <c r="BX107" s="15"/>
      <c r="BY107" s="7">
        <f t="shared" si="274"/>
        <v>-22</v>
      </c>
      <c r="BZ107" s="2" t="s">
        <v>2723</v>
      </c>
      <c r="CA107" s="315">
        <v>46566</v>
      </c>
      <c r="CB107" s="7">
        <f t="shared" si="275"/>
        <v>-22</v>
      </c>
      <c r="CC107" s="2"/>
      <c r="CD107" s="2">
        <v>45</v>
      </c>
      <c r="CF107" s="18">
        <f>+_xlfn.XLOOKUP(BZ107,'Crono LB 30.09'!B:B,'Crono LB 30.09'!F:F,"No se encuentra",0,1)</f>
        <v>46439</v>
      </c>
      <c r="CG107" s="193">
        <f t="shared" si="310"/>
        <v>-127</v>
      </c>
      <c r="CI107" s="18">
        <f>+_xlfn.XLOOKUP(B107,'REM-Nuevo'!B:B,'REM-Nuevo'!O:O,"",0,1)</f>
        <v>46566</v>
      </c>
      <c r="CJ107" s="18">
        <f t="shared" si="309"/>
        <v>46566</v>
      </c>
    </row>
    <row r="108" spans="1:88" s="4" customFormat="1" ht="208.5" hidden="1" customHeight="1" x14ac:dyDescent="0.25">
      <c r="A108" s="40" t="s">
        <v>1679</v>
      </c>
      <c r="B108" s="41" t="s">
        <v>1864</v>
      </c>
      <c r="C108" s="222" t="s">
        <v>1865</v>
      </c>
      <c r="D108" s="150" t="s">
        <v>2724</v>
      </c>
      <c r="E108" s="283">
        <f>+_xlfn.XLOOKUP(B108,'Dinámica P0 RIs'!A:A,'Dinámica P0 RIs'!B:B,"",0,1)</f>
        <v>113.43989999999999</v>
      </c>
      <c r="F108" s="30">
        <f t="shared" si="243"/>
        <v>46080</v>
      </c>
      <c r="G108" s="6">
        <v>46034</v>
      </c>
      <c r="H108" s="6">
        <v>46037</v>
      </c>
      <c r="I108" s="34">
        <f t="shared" si="244"/>
        <v>-46</v>
      </c>
      <c r="J108" s="309">
        <v>46254</v>
      </c>
      <c r="K108" s="3"/>
      <c r="L108" s="30">
        <f t="shared" si="245"/>
        <v>46081</v>
      </c>
      <c r="M108" s="30">
        <f t="shared" si="246"/>
        <v>46088</v>
      </c>
      <c r="N108" s="37">
        <v>7</v>
      </c>
      <c r="O108" s="6">
        <f t="shared" si="311"/>
        <v>46044</v>
      </c>
      <c r="P108" s="6">
        <v>46044</v>
      </c>
      <c r="Q108" s="29">
        <f t="shared" si="247"/>
        <v>-44</v>
      </c>
      <c r="R108" s="7">
        <v>23232366</v>
      </c>
      <c r="S108" s="3"/>
      <c r="T108" s="30">
        <f t="shared" si="248"/>
        <v>46089</v>
      </c>
      <c r="U108" s="30">
        <f t="shared" si="249"/>
        <v>46119</v>
      </c>
      <c r="V108" s="37">
        <v>30</v>
      </c>
      <c r="W108" s="6">
        <v>46063</v>
      </c>
      <c r="X108" s="6">
        <v>46063</v>
      </c>
      <c r="Y108" s="29">
        <f t="shared" si="251"/>
        <v>-56</v>
      </c>
      <c r="Z108" s="3"/>
      <c r="AA108" s="31"/>
      <c r="AB108" s="7"/>
      <c r="AC108" s="6"/>
      <c r="AD108" s="25"/>
      <c r="AE108" s="31">
        <f t="shared" si="252"/>
        <v>46120</v>
      </c>
      <c r="AF108" s="31">
        <f t="shared" si="253"/>
        <v>46180</v>
      </c>
      <c r="AG108" s="37">
        <v>60</v>
      </c>
      <c r="AH108" s="15">
        <v>46142</v>
      </c>
      <c r="AI108" s="15"/>
      <c r="AJ108" s="34">
        <f t="shared" si="255"/>
        <v>-38</v>
      </c>
      <c r="AK108" s="507" t="s">
        <v>5273</v>
      </c>
      <c r="AL108" s="423" t="s">
        <v>5125</v>
      </c>
      <c r="AM108" s="31">
        <f t="shared" si="256"/>
        <v>46181</v>
      </c>
      <c r="AN108" s="31">
        <f t="shared" si="257"/>
        <v>46201</v>
      </c>
      <c r="AO108" s="37">
        <v>20</v>
      </c>
      <c r="AP108" s="15">
        <v>46171</v>
      </c>
      <c r="AQ108" s="15"/>
      <c r="AR108" s="34">
        <f t="shared" si="259"/>
        <v>-30</v>
      </c>
      <c r="AS108" s="7"/>
      <c r="AT108" s="7"/>
      <c r="AU108" s="7"/>
      <c r="AV108" s="7"/>
      <c r="AW108" s="7"/>
      <c r="AX108" s="3"/>
      <c r="AY108" s="31">
        <f t="shared" si="260"/>
        <v>46202</v>
      </c>
      <c r="AZ108" s="31">
        <f t="shared" si="312"/>
        <v>46412</v>
      </c>
      <c r="BA108" s="124">
        <v>210</v>
      </c>
      <c r="BB108" s="15">
        <f t="shared" si="261"/>
        <v>46381</v>
      </c>
      <c r="BC108" s="15"/>
      <c r="BD108" s="7">
        <f t="shared" si="262"/>
        <v>-31</v>
      </c>
      <c r="BE108" s="3"/>
      <c r="BF108" s="31">
        <f t="shared" si="263"/>
        <v>46413</v>
      </c>
      <c r="BG108" s="31">
        <f t="shared" si="264"/>
        <v>46413</v>
      </c>
      <c r="BH108" s="32">
        <v>0</v>
      </c>
      <c r="BI108" s="15">
        <f t="shared" si="265"/>
        <v>46381</v>
      </c>
      <c r="BJ108" s="15"/>
      <c r="BK108" s="34">
        <f t="shared" si="266"/>
        <v>-32</v>
      </c>
      <c r="BL108" s="3"/>
      <c r="BM108" s="31">
        <f t="shared" si="267"/>
        <v>46413</v>
      </c>
      <c r="BN108" s="31">
        <f t="shared" si="268"/>
        <v>46413</v>
      </c>
      <c r="BO108" s="32">
        <v>0</v>
      </c>
      <c r="BP108" s="15">
        <f t="shared" si="269"/>
        <v>46381</v>
      </c>
      <c r="BQ108" s="15"/>
      <c r="BR108" s="34">
        <f t="shared" si="270"/>
        <v>-32</v>
      </c>
      <c r="BS108" s="3"/>
      <c r="BT108" s="31">
        <f t="shared" si="271"/>
        <v>46413</v>
      </c>
      <c r="BU108" s="31">
        <f t="shared" si="272"/>
        <v>46420</v>
      </c>
      <c r="BV108" s="37">
        <v>7</v>
      </c>
      <c r="BW108" s="15">
        <f t="shared" si="273"/>
        <v>46388</v>
      </c>
      <c r="BX108" s="15"/>
      <c r="BY108" s="7">
        <f t="shared" si="274"/>
        <v>-32</v>
      </c>
      <c r="BZ108" s="2" t="s">
        <v>2725</v>
      </c>
      <c r="CA108" s="315">
        <v>46420</v>
      </c>
      <c r="CB108" s="7">
        <f t="shared" si="275"/>
        <v>-32</v>
      </c>
      <c r="CC108"/>
      <c r="CD108" s="2">
        <v>130</v>
      </c>
      <c r="CE108" s="4" t="s">
        <v>2726</v>
      </c>
      <c r="CF108" s="18">
        <f>+_xlfn.XLOOKUP(BZ108,'Crono LB 30.09'!B:B,'Crono LB 30.09'!F:F,"No se encuentra",0,1)</f>
        <v>46345</v>
      </c>
      <c r="CG108" s="193">
        <f t="shared" si="310"/>
        <v>-75</v>
      </c>
      <c r="CI108" s="18">
        <f>+_xlfn.XLOOKUP(B108,'REM-Nuevo'!B:B,'REM-Nuevo'!O:O,"",0,1)</f>
        <v>46420</v>
      </c>
      <c r="CJ108" s="18">
        <f t="shared" si="309"/>
        <v>46420</v>
      </c>
    </row>
    <row r="109" spans="1:88" s="4" customFormat="1" ht="253.5" hidden="1" customHeight="1" x14ac:dyDescent="0.25">
      <c r="A109" s="40" t="s">
        <v>1679</v>
      </c>
      <c r="B109" s="41" t="s">
        <v>1866</v>
      </c>
      <c r="C109" s="222" t="s">
        <v>1867</v>
      </c>
      <c r="D109" s="150" t="s">
        <v>2727</v>
      </c>
      <c r="E109" s="283">
        <f>+_xlfn.XLOOKUP(B109,'Dinámica P0 RIs'!A:A,'Dinámica P0 RIs'!B:B,"",0,1)</f>
        <v>449.20480499999996</v>
      </c>
      <c r="F109" s="30">
        <f t="shared" si="243"/>
        <v>46017</v>
      </c>
      <c r="G109" s="6">
        <v>46063</v>
      </c>
      <c r="H109" s="6">
        <v>46063</v>
      </c>
      <c r="I109" s="34">
        <f t="shared" si="244"/>
        <v>46</v>
      </c>
      <c r="J109" s="309">
        <v>46077</v>
      </c>
      <c r="K109" s="3"/>
      <c r="L109" s="30">
        <f t="shared" si="245"/>
        <v>46018</v>
      </c>
      <c r="M109" s="30">
        <f t="shared" si="246"/>
        <v>46025</v>
      </c>
      <c r="N109" s="37">
        <v>7</v>
      </c>
      <c r="O109" s="6">
        <v>46076</v>
      </c>
      <c r="P109" s="6">
        <v>46076</v>
      </c>
      <c r="Q109" s="29">
        <f t="shared" si="247"/>
        <v>51</v>
      </c>
      <c r="R109" s="7">
        <v>23264163</v>
      </c>
      <c r="S109" s="3"/>
      <c r="T109" s="30">
        <f t="shared" si="248"/>
        <v>46026</v>
      </c>
      <c r="U109" s="30">
        <f t="shared" si="249"/>
        <v>46056</v>
      </c>
      <c r="V109" s="37">
        <v>30</v>
      </c>
      <c r="W109" s="6">
        <v>46119</v>
      </c>
      <c r="X109" s="6">
        <v>46125</v>
      </c>
      <c r="Y109" s="29">
        <f t="shared" si="251"/>
        <v>63</v>
      </c>
      <c r="Z109" s="3"/>
      <c r="AA109" s="31"/>
      <c r="AB109" s="7"/>
      <c r="AC109" s="6"/>
      <c r="AD109" s="25"/>
      <c r="AE109" s="31">
        <f t="shared" si="252"/>
        <v>46057</v>
      </c>
      <c r="AF109" s="31">
        <f t="shared" si="253"/>
        <v>46117</v>
      </c>
      <c r="AG109" s="37">
        <v>60</v>
      </c>
      <c r="AH109" s="15">
        <f t="shared" si="254"/>
        <v>46185</v>
      </c>
      <c r="AI109" s="15"/>
      <c r="AJ109" s="34">
        <f t="shared" si="255"/>
        <v>68</v>
      </c>
      <c r="AK109" s="506" t="s">
        <v>5290</v>
      </c>
      <c r="AL109" s="423" t="s">
        <v>5136</v>
      </c>
      <c r="AM109" s="31">
        <f t="shared" si="256"/>
        <v>46118</v>
      </c>
      <c r="AN109" s="31">
        <f t="shared" si="257"/>
        <v>46138</v>
      </c>
      <c r="AO109" s="37">
        <v>20</v>
      </c>
      <c r="AP109" s="15">
        <f t="shared" si="258"/>
        <v>46205</v>
      </c>
      <c r="AQ109" s="15"/>
      <c r="AR109" s="34">
        <f t="shared" si="259"/>
        <v>67</v>
      </c>
      <c r="AS109" s="7"/>
      <c r="AT109" s="7"/>
      <c r="AU109" s="7"/>
      <c r="AV109" s="7"/>
      <c r="AW109" s="7"/>
      <c r="AX109" s="3"/>
      <c r="AY109" s="31">
        <f t="shared" si="260"/>
        <v>46139</v>
      </c>
      <c r="AZ109" s="31">
        <f t="shared" si="312"/>
        <v>46499</v>
      </c>
      <c r="BA109" s="124">
        <v>360</v>
      </c>
      <c r="BB109" s="15">
        <f t="shared" si="261"/>
        <v>46565</v>
      </c>
      <c r="BC109" s="15"/>
      <c r="BD109" s="7">
        <f t="shared" si="262"/>
        <v>66</v>
      </c>
      <c r="BE109" s="3"/>
      <c r="BF109" s="31">
        <f t="shared" si="263"/>
        <v>46500</v>
      </c>
      <c r="BG109" s="31">
        <f t="shared" si="264"/>
        <v>46500</v>
      </c>
      <c r="BH109" s="32">
        <v>0</v>
      </c>
      <c r="BI109" s="15">
        <f t="shared" si="265"/>
        <v>46565</v>
      </c>
      <c r="BJ109" s="15"/>
      <c r="BK109" s="34">
        <f t="shared" si="266"/>
        <v>65</v>
      </c>
      <c r="BL109" s="3"/>
      <c r="BM109" s="31">
        <f t="shared" si="267"/>
        <v>46500</v>
      </c>
      <c r="BN109" s="31">
        <f t="shared" si="268"/>
        <v>46500</v>
      </c>
      <c r="BO109" s="32">
        <v>0</v>
      </c>
      <c r="BP109" s="15">
        <f t="shared" si="269"/>
        <v>46565</v>
      </c>
      <c r="BQ109" s="15"/>
      <c r="BR109" s="34">
        <f t="shared" si="270"/>
        <v>65</v>
      </c>
      <c r="BS109" s="3"/>
      <c r="BT109" s="31">
        <f t="shared" si="271"/>
        <v>46500</v>
      </c>
      <c r="BU109" s="31">
        <f t="shared" si="272"/>
        <v>46507</v>
      </c>
      <c r="BV109" s="37">
        <v>7</v>
      </c>
      <c r="BW109" s="15">
        <f t="shared" si="273"/>
        <v>46572</v>
      </c>
      <c r="BX109" s="15"/>
      <c r="BY109" s="7">
        <f t="shared" si="274"/>
        <v>65</v>
      </c>
      <c r="BZ109" s="2" t="s">
        <v>2553</v>
      </c>
      <c r="CA109" s="315">
        <v>46507</v>
      </c>
      <c r="CB109" s="7">
        <f t="shared" si="275"/>
        <v>65</v>
      </c>
      <c r="CC109"/>
      <c r="CD109" s="2">
        <v>52</v>
      </c>
      <c r="CF109" s="18" t="str">
        <f>+_xlfn.XLOOKUP(BZ109,'Crono LB 30.09'!B:B,'Crono LB 30.09'!F:F,"No se encuentra",0,1)</f>
        <v>25-Dec-26</v>
      </c>
      <c r="CG109" s="193" t="e">
        <f t="shared" si="310"/>
        <v>#VALUE!</v>
      </c>
      <c r="CI109" s="18">
        <f>+_xlfn.XLOOKUP(B109,'REM-Nuevo'!B:B,'REM-Nuevo'!O:O,"",0,1)</f>
        <v>46507</v>
      </c>
      <c r="CJ109" s="18">
        <f t="shared" si="309"/>
        <v>46507</v>
      </c>
    </row>
    <row r="110" spans="1:88" s="4" customFormat="1" ht="216.75" hidden="1" customHeight="1" x14ac:dyDescent="0.25">
      <c r="A110" s="40" t="s">
        <v>1679</v>
      </c>
      <c r="B110" s="41" t="s">
        <v>1868</v>
      </c>
      <c r="C110" s="222" t="s">
        <v>1869</v>
      </c>
      <c r="D110" s="150" t="s">
        <v>2728</v>
      </c>
      <c r="E110" s="283">
        <f>+_xlfn.XLOOKUP(B110,'Dinámica P0 RIs'!A:A,'Dinámica P0 RIs'!B:B,"",0,1)</f>
        <v>2385.1800000000003</v>
      </c>
      <c r="F110" s="30">
        <f t="shared" si="243"/>
        <v>46113</v>
      </c>
      <c r="G110" s="6">
        <v>46120</v>
      </c>
      <c r="H110" s="6">
        <v>46092</v>
      </c>
      <c r="I110" s="34">
        <f t="shared" si="244"/>
        <v>7</v>
      </c>
      <c r="J110" s="309">
        <v>46120</v>
      </c>
      <c r="K110" s="3"/>
      <c r="L110" s="30">
        <f t="shared" si="245"/>
        <v>46114</v>
      </c>
      <c r="M110" s="30">
        <f t="shared" si="246"/>
        <v>46121</v>
      </c>
      <c r="N110" s="37">
        <v>7</v>
      </c>
      <c r="O110" s="6">
        <f t="shared" si="311"/>
        <v>46099</v>
      </c>
      <c r="P110" s="6">
        <v>46100</v>
      </c>
      <c r="Q110" s="29">
        <f t="shared" si="247"/>
        <v>-22</v>
      </c>
      <c r="R110" s="7">
        <v>23301001</v>
      </c>
      <c r="S110" s="3"/>
      <c r="T110" s="30">
        <f t="shared" si="248"/>
        <v>46122</v>
      </c>
      <c r="U110" s="30">
        <f t="shared" si="249"/>
        <v>46152</v>
      </c>
      <c r="V110" s="37">
        <v>30</v>
      </c>
      <c r="W110" s="6">
        <v>46142</v>
      </c>
      <c r="X110" s="6">
        <v>46143</v>
      </c>
      <c r="Y110" s="29">
        <f t="shared" si="251"/>
        <v>-10</v>
      </c>
      <c r="Z110" s="3"/>
      <c r="AA110" s="31"/>
      <c r="AB110" s="7"/>
      <c r="AC110" s="6"/>
      <c r="AD110" s="25"/>
      <c r="AE110" s="31">
        <f t="shared" si="252"/>
        <v>46153</v>
      </c>
      <c r="AF110" s="31">
        <f t="shared" si="253"/>
        <v>46213</v>
      </c>
      <c r="AG110" s="37">
        <v>60</v>
      </c>
      <c r="AH110" s="15">
        <f t="shared" si="254"/>
        <v>46203</v>
      </c>
      <c r="AI110" s="15"/>
      <c r="AJ110" s="34">
        <f t="shared" si="255"/>
        <v>-10</v>
      </c>
      <c r="AK110" s="481" t="s">
        <v>5291</v>
      </c>
      <c r="AL110" s="3" t="s">
        <v>5125</v>
      </c>
      <c r="AM110" s="31">
        <f t="shared" si="256"/>
        <v>46214</v>
      </c>
      <c r="AN110" s="31">
        <f t="shared" si="257"/>
        <v>46234</v>
      </c>
      <c r="AO110" s="37">
        <v>20</v>
      </c>
      <c r="AP110" s="15">
        <f t="shared" si="258"/>
        <v>46223</v>
      </c>
      <c r="AQ110" s="15"/>
      <c r="AR110" s="34">
        <f t="shared" si="259"/>
        <v>-11</v>
      </c>
      <c r="AS110" s="7"/>
      <c r="AT110" s="7"/>
      <c r="AU110" s="7"/>
      <c r="AV110" s="7"/>
      <c r="AW110" s="7"/>
      <c r="AX110" s="3"/>
      <c r="AY110" s="31">
        <f t="shared" si="260"/>
        <v>46235</v>
      </c>
      <c r="AZ110" s="31">
        <f t="shared" si="312"/>
        <v>46485</v>
      </c>
      <c r="BA110" s="124">
        <v>250</v>
      </c>
      <c r="BB110" s="15">
        <f t="shared" si="261"/>
        <v>46473</v>
      </c>
      <c r="BC110" s="15"/>
      <c r="BD110" s="7">
        <f t="shared" si="262"/>
        <v>-12</v>
      </c>
      <c r="BE110" s="3"/>
      <c r="BF110" s="31">
        <f t="shared" si="263"/>
        <v>46486</v>
      </c>
      <c r="BG110" s="31">
        <f t="shared" si="264"/>
        <v>46486</v>
      </c>
      <c r="BH110" s="32">
        <v>0</v>
      </c>
      <c r="BI110" s="15">
        <f t="shared" si="265"/>
        <v>46473</v>
      </c>
      <c r="BJ110" s="15"/>
      <c r="BK110" s="34">
        <f t="shared" si="266"/>
        <v>-13</v>
      </c>
      <c r="BL110" s="3"/>
      <c r="BM110" s="31">
        <f t="shared" si="267"/>
        <v>46486</v>
      </c>
      <c r="BN110" s="31">
        <f t="shared" si="268"/>
        <v>46486</v>
      </c>
      <c r="BO110" s="32">
        <v>0</v>
      </c>
      <c r="BP110" s="15">
        <f t="shared" si="269"/>
        <v>46473</v>
      </c>
      <c r="BQ110" s="15"/>
      <c r="BR110" s="34">
        <f t="shared" si="270"/>
        <v>-13</v>
      </c>
      <c r="BS110" s="3"/>
      <c r="BT110" s="31">
        <f t="shared" si="271"/>
        <v>46486</v>
      </c>
      <c r="BU110" s="31">
        <f t="shared" si="272"/>
        <v>46493</v>
      </c>
      <c r="BV110" s="37">
        <v>7</v>
      </c>
      <c r="BW110" s="15">
        <f t="shared" si="273"/>
        <v>46480</v>
      </c>
      <c r="BX110" s="15"/>
      <c r="BY110" s="7">
        <f t="shared" si="274"/>
        <v>-13</v>
      </c>
      <c r="BZ110" s="2" t="s">
        <v>2540</v>
      </c>
      <c r="CA110" s="315">
        <v>46493</v>
      </c>
      <c r="CB110" s="7">
        <f t="shared" si="275"/>
        <v>-13</v>
      </c>
      <c r="CC110"/>
      <c r="CD110" s="2">
        <v>31</v>
      </c>
      <c r="CF110" s="18">
        <f>+_xlfn.XLOOKUP(BZ110,'Crono LB 30.09'!B:B,'Crono LB 30.09'!F:F,"No se encuentra",0,1)</f>
        <v>46442</v>
      </c>
      <c r="CG110" s="193">
        <f t="shared" si="310"/>
        <v>-51</v>
      </c>
      <c r="CI110" s="18">
        <f>+_xlfn.XLOOKUP(B110,'REM-Nuevo'!B:B,'REM-Nuevo'!O:O,"",0,1)</f>
        <v>46493</v>
      </c>
      <c r="CJ110" s="18">
        <f t="shared" si="309"/>
        <v>46493</v>
      </c>
    </row>
    <row r="111" spans="1:88" s="4" customFormat="1" ht="47.25" hidden="1" customHeight="1" x14ac:dyDescent="0.25">
      <c r="A111" s="40" t="s">
        <v>1679</v>
      </c>
      <c r="B111" s="41" t="s">
        <v>1870</v>
      </c>
      <c r="C111" s="222" t="s">
        <v>1871</v>
      </c>
      <c r="D111" s="150" t="s">
        <v>2729</v>
      </c>
      <c r="E111" s="283">
        <f>+_xlfn.XLOOKUP(B111,'Dinámica P0 RIs'!A:A,'Dinámica P0 RIs'!B:B,"",0,1)</f>
        <v>340.77330000000001</v>
      </c>
      <c r="F111" s="30">
        <f t="shared" si="243"/>
        <v>46132</v>
      </c>
      <c r="G111" s="6">
        <v>46136</v>
      </c>
      <c r="H111" s="6">
        <v>46140</v>
      </c>
      <c r="I111" s="34">
        <f t="shared" si="244"/>
        <v>4</v>
      </c>
      <c r="J111" s="429">
        <v>46225</v>
      </c>
      <c r="K111" s="3"/>
      <c r="L111" s="30">
        <f t="shared" si="245"/>
        <v>46133</v>
      </c>
      <c r="M111" s="30">
        <f t="shared" si="246"/>
        <v>46140</v>
      </c>
      <c r="N111" s="37">
        <v>7</v>
      </c>
      <c r="O111" s="6">
        <f t="shared" si="311"/>
        <v>46147</v>
      </c>
      <c r="P111" s="6">
        <v>46152</v>
      </c>
      <c r="Q111" s="29">
        <f t="shared" si="247"/>
        <v>7</v>
      </c>
      <c r="R111" s="7">
        <v>23376464</v>
      </c>
      <c r="S111" s="3"/>
      <c r="T111" s="30">
        <f t="shared" si="248"/>
        <v>46141</v>
      </c>
      <c r="U111" s="30">
        <f t="shared" si="249"/>
        <v>46171</v>
      </c>
      <c r="V111" s="37">
        <v>30</v>
      </c>
      <c r="W111" s="6">
        <f t="shared" si="250"/>
        <v>46177</v>
      </c>
      <c r="X111" s="6"/>
      <c r="Y111" s="29">
        <f t="shared" si="251"/>
        <v>6</v>
      </c>
      <c r="Z111" s="3"/>
      <c r="AA111" s="31"/>
      <c r="AB111" s="7"/>
      <c r="AC111" s="6"/>
      <c r="AD111" s="25"/>
      <c r="AE111" s="31">
        <f t="shared" si="252"/>
        <v>46172</v>
      </c>
      <c r="AF111" s="31">
        <f t="shared" si="253"/>
        <v>46232</v>
      </c>
      <c r="AG111" s="37">
        <v>60</v>
      </c>
      <c r="AH111" s="15">
        <f t="shared" si="254"/>
        <v>46237</v>
      </c>
      <c r="AI111" s="15"/>
      <c r="AJ111" s="34">
        <f t="shared" si="255"/>
        <v>5</v>
      </c>
      <c r="AK111" s="481" t="s">
        <v>5266</v>
      </c>
      <c r="AL111" s="3" t="s">
        <v>5185</v>
      </c>
      <c r="AM111" s="31">
        <f t="shared" si="256"/>
        <v>46233</v>
      </c>
      <c r="AN111" s="31">
        <f t="shared" si="257"/>
        <v>46253</v>
      </c>
      <c r="AO111" s="37">
        <v>20</v>
      </c>
      <c r="AP111" s="15">
        <f t="shared" si="258"/>
        <v>46257</v>
      </c>
      <c r="AQ111" s="15"/>
      <c r="AR111" s="34">
        <f t="shared" si="259"/>
        <v>4</v>
      </c>
      <c r="AS111" s="7"/>
      <c r="AT111" s="7"/>
      <c r="AU111" s="7"/>
      <c r="AV111" s="7"/>
      <c r="AW111" s="7"/>
      <c r="AX111" s="3"/>
      <c r="AY111" s="31">
        <f t="shared" si="260"/>
        <v>46254</v>
      </c>
      <c r="AZ111" s="31">
        <f t="shared" si="312"/>
        <v>46434</v>
      </c>
      <c r="BA111" s="124">
        <v>180</v>
      </c>
      <c r="BB111" s="15">
        <f t="shared" si="261"/>
        <v>46437</v>
      </c>
      <c r="BC111" s="15"/>
      <c r="BD111" s="7">
        <f t="shared" si="262"/>
        <v>3</v>
      </c>
      <c r="BE111" s="3"/>
      <c r="BF111" s="31">
        <f t="shared" si="263"/>
        <v>46435</v>
      </c>
      <c r="BG111" s="31">
        <f t="shared" si="264"/>
        <v>46435</v>
      </c>
      <c r="BH111" s="32">
        <v>0</v>
      </c>
      <c r="BI111" s="15">
        <f t="shared" si="265"/>
        <v>46437</v>
      </c>
      <c r="BJ111" s="15"/>
      <c r="BK111" s="34">
        <f t="shared" si="266"/>
        <v>2</v>
      </c>
      <c r="BL111" s="3"/>
      <c r="BM111" s="31">
        <f t="shared" si="267"/>
        <v>46435</v>
      </c>
      <c r="BN111" s="31">
        <f t="shared" si="268"/>
        <v>46435</v>
      </c>
      <c r="BO111" s="32">
        <v>0</v>
      </c>
      <c r="BP111" s="15">
        <f t="shared" si="269"/>
        <v>46437</v>
      </c>
      <c r="BQ111" s="15"/>
      <c r="BR111" s="34">
        <f t="shared" si="270"/>
        <v>2</v>
      </c>
      <c r="BS111" s="3"/>
      <c r="BT111" s="31">
        <f t="shared" si="271"/>
        <v>46435</v>
      </c>
      <c r="BU111" s="31">
        <f t="shared" si="272"/>
        <v>46442</v>
      </c>
      <c r="BV111" s="37">
        <v>7</v>
      </c>
      <c r="BW111" s="15">
        <f t="shared" si="273"/>
        <v>46444</v>
      </c>
      <c r="BX111" s="15"/>
      <c r="BY111" s="7">
        <f t="shared" si="274"/>
        <v>2</v>
      </c>
      <c r="BZ111" s="2" t="s">
        <v>2554</v>
      </c>
      <c r="CA111" s="315">
        <v>46442</v>
      </c>
      <c r="CB111" s="7">
        <f t="shared" si="275"/>
        <v>2</v>
      </c>
      <c r="CC111"/>
      <c r="CD111" s="2">
        <v>100</v>
      </c>
      <c r="CF111" s="18">
        <f>+_xlfn.XLOOKUP(BZ111,'Crono LB 30.09'!B:B,'Crono LB 30.09'!F:F,"No se encuentra",0,1)</f>
        <v>46314</v>
      </c>
      <c r="CG111" s="193">
        <f t="shared" si="310"/>
        <v>-128</v>
      </c>
      <c r="CI111" s="18">
        <f>+_xlfn.XLOOKUP(B111,'REM-Nuevo'!B:B,'REM-Nuevo'!O:O,"",0,1)</f>
        <v>46442</v>
      </c>
      <c r="CJ111" s="18">
        <f t="shared" si="309"/>
        <v>46442</v>
      </c>
    </row>
    <row r="112" spans="1:88" s="4" customFormat="1" ht="240.75" hidden="1" customHeight="1" x14ac:dyDescent="0.25">
      <c r="A112" s="40" t="s">
        <v>1679</v>
      </c>
      <c r="B112" s="41" t="s">
        <v>1872</v>
      </c>
      <c r="C112" s="222" t="s">
        <v>1873</v>
      </c>
      <c r="D112" s="7" t="s">
        <v>2730</v>
      </c>
      <c r="E112" s="283">
        <f>+_xlfn.XLOOKUP(B112,'Dinámica P0 RIs'!A:A,'Dinámica P0 RIs'!B:B,"",0,1)</f>
        <v>547.05000000000007</v>
      </c>
      <c r="F112" s="30">
        <f t="shared" si="243"/>
        <v>46135</v>
      </c>
      <c r="G112" s="6">
        <v>46120</v>
      </c>
      <c r="H112" s="6">
        <v>46098</v>
      </c>
      <c r="I112" s="34">
        <f t="shared" si="244"/>
        <v>-15</v>
      </c>
      <c r="J112" s="309">
        <v>46120</v>
      </c>
      <c r="K112" s="3"/>
      <c r="L112" s="30">
        <f t="shared" si="245"/>
        <v>46136</v>
      </c>
      <c r="M112" s="30">
        <f t="shared" si="246"/>
        <v>46143</v>
      </c>
      <c r="N112" s="37">
        <v>7</v>
      </c>
      <c r="O112" s="6">
        <v>46111</v>
      </c>
      <c r="P112" s="6">
        <v>46111</v>
      </c>
      <c r="Q112" s="29">
        <f t="shared" si="247"/>
        <v>-32</v>
      </c>
      <c r="R112" s="7">
        <v>23304269</v>
      </c>
      <c r="S112" s="3"/>
      <c r="T112" s="30">
        <f t="shared" si="248"/>
        <v>46144</v>
      </c>
      <c r="U112" s="30">
        <f t="shared" si="249"/>
        <v>46174</v>
      </c>
      <c r="V112" s="37">
        <v>30</v>
      </c>
      <c r="W112" s="6">
        <f t="shared" si="250"/>
        <v>46141</v>
      </c>
      <c r="X112" s="6">
        <v>46135</v>
      </c>
      <c r="Y112" s="29">
        <f t="shared" si="251"/>
        <v>-33</v>
      </c>
      <c r="Z112" s="3"/>
      <c r="AA112" s="31"/>
      <c r="AB112" s="7"/>
      <c r="AC112" s="6"/>
      <c r="AD112" s="25"/>
      <c r="AE112" s="31">
        <f t="shared" si="252"/>
        <v>46175</v>
      </c>
      <c r="AF112" s="31">
        <f t="shared" si="253"/>
        <v>46235</v>
      </c>
      <c r="AG112" s="37">
        <v>60</v>
      </c>
      <c r="AH112" s="15">
        <f t="shared" si="254"/>
        <v>46195</v>
      </c>
      <c r="AI112" s="15"/>
      <c r="AJ112" s="34">
        <f t="shared" si="255"/>
        <v>-40</v>
      </c>
      <c r="AK112" s="481" t="s">
        <v>5274</v>
      </c>
      <c r="AL112" s="3" t="s">
        <v>5125</v>
      </c>
      <c r="AM112" s="31">
        <f t="shared" si="256"/>
        <v>46236</v>
      </c>
      <c r="AN112" s="31">
        <f t="shared" si="257"/>
        <v>46256</v>
      </c>
      <c r="AO112" s="37">
        <v>20</v>
      </c>
      <c r="AP112" s="15">
        <f t="shared" si="258"/>
        <v>46215</v>
      </c>
      <c r="AQ112" s="15"/>
      <c r="AR112" s="34">
        <f t="shared" si="259"/>
        <v>-41</v>
      </c>
      <c r="AS112" s="7"/>
      <c r="AT112" s="7"/>
      <c r="AU112" s="7"/>
      <c r="AV112" s="7"/>
      <c r="AW112" s="7"/>
      <c r="AX112" s="3"/>
      <c r="AY112" s="31">
        <f t="shared" si="260"/>
        <v>46257</v>
      </c>
      <c r="AZ112" s="31">
        <f t="shared" si="312"/>
        <v>46507</v>
      </c>
      <c r="BA112" s="124">
        <v>250</v>
      </c>
      <c r="BB112" s="15">
        <f t="shared" si="261"/>
        <v>46465</v>
      </c>
      <c r="BC112" s="15"/>
      <c r="BD112" s="7">
        <f t="shared" si="262"/>
        <v>-42</v>
      </c>
      <c r="BE112" s="3"/>
      <c r="BF112" s="31">
        <f t="shared" si="263"/>
        <v>46508</v>
      </c>
      <c r="BG112" s="31">
        <f t="shared" si="264"/>
        <v>46508</v>
      </c>
      <c r="BH112" s="32">
        <v>0</v>
      </c>
      <c r="BI112" s="15">
        <f t="shared" si="265"/>
        <v>46465</v>
      </c>
      <c r="BJ112" s="15"/>
      <c r="BK112" s="34">
        <f t="shared" si="266"/>
        <v>-43</v>
      </c>
      <c r="BL112" s="3"/>
      <c r="BM112" s="31">
        <f t="shared" si="267"/>
        <v>46508</v>
      </c>
      <c r="BN112" s="31">
        <f t="shared" si="268"/>
        <v>46508</v>
      </c>
      <c r="BO112" s="32">
        <v>0</v>
      </c>
      <c r="BP112" s="15">
        <f t="shared" si="269"/>
        <v>46465</v>
      </c>
      <c r="BQ112" s="15"/>
      <c r="BR112" s="34">
        <f t="shared" si="270"/>
        <v>-43</v>
      </c>
      <c r="BS112" s="3"/>
      <c r="BT112" s="31">
        <f t="shared" si="271"/>
        <v>46508</v>
      </c>
      <c r="BU112" s="31">
        <f t="shared" si="272"/>
        <v>46515</v>
      </c>
      <c r="BV112" s="37">
        <v>7</v>
      </c>
      <c r="BW112" s="15">
        <f t="shared" si="273"/>
        <v>46472</v>
      </c>
      <c r="BX112" s="15"/>
      <c r="BY112" s="7">
        <f t="shared" si="274"/>
        <v>-43</v>
      </c>
      <c r="BZ112" s="2" t="s">
        <v>2555</v>
      </c>
      <c r="CA112" s="315">
        <v>46515</v>
      </c>
      <c r="CB112" s="7">
        <f t="shared" si="275"/>
        <v>-43</v>
      </c>
      <c r="CC112"/>
      <c r="CD112" s="2">
        <v>107</v>
      </c>
      <c r="CF112" s="18" t="str">
        <f>+_xlfn.XLOOKUP(BZ112,'Crono LB 30.09'!B:B,'Crono LB 30.09'!F:F,"No se encuentra",0,1)</f>
        <v>04-Jan-27</v>
      </c>
      <c r="CG112" s="193" t="e">
        <f t="shared" si="310"/>
        <v>#VALUE!</v>
      </c>
      <c r="CI112" s="18">
        <f>+_xlfn.XLOOKUP(B112,'REM-Nuevo'!B:B,'REM-Nuevo'!O:O,"",0,1)</f>
        <v>46515</v>
      </c>
      <c r="CJ112" s="18">
        <f t="shared" si="309"/>
        <v>46515</v>
      </c>
    </row>
    <row r="113" spans="1:88" s="4" customFormat="1" ht="209.25" hidden="1" customHeight="1" x14ac:dyDescent="0.25">
      <c r="A113" s="40" t="s">
        <v>1679</v>
      </c>
      <c r="B113" s="41" t="s">
        <v>1874</v>
      </c>
      <c r="C113" s="222" t="s">
        <v>1875</v>
      </c>
      <c r="D113" s="7" t="s">
        <v>2731</v>
      </c>
      <c r="E113" s="283">
        <f>+_xlfn.XLOOKUP(B113,'Dinámica P0 RIs'!A:A,'Dinámica P0 RIs'!B:B,"",0,1)</f>
        <v>252</v>
      </c>
      <c r="F113" s="30">
        <f t="shared" si="243"/>
        <v>46032</v>
      </c>
      <c r="G113" s="6">
        <v>46086</v>
      </c>
      <c r="H113" s="6">
        <v>46065</v>
      </c>
      <c r="I113" s="34">
        <f t="shared" si="244"/>
        <v>54</v>
      </c>
      <c r="J113" s="309">
        <v>46086</v>
      </c>
      <c r="K113" s="3"/>
      <c r="L113" s="30">
        <f t="shared" si="245"/>
        <v>46033</v>
      </c>
      <c r="M113" s="30">
        <f t="shared" si="246"/>
        <v>46040</v>
      </c>
      <c r="N113" s="37">
        <v>7</v>
      </c>
      <c r="O113" s="6">
        <v>46081</v>
      </c>
      <c r="P113" s="6">
        <v>46080</v>
      </c>
      <c r="Q113" s="29">
        <f t="shared" si="247"/>
        <v>41</v>
      </c>
      <c r="R113" s="7">
        <v>23270128</v>
      </c>
      <c r="S113" s="3"/>
      <c r="T113" s="30">
        <f t="shared" si="248"/>
        <v>46041</v>
      </c>
      <c r="U113" s="30">
        <f t="shared" si="249"/>
        <v>46071</v>
      </c>
      <c r="V113" s="37">
        <v>30</v>
      </c>
      <c r="W113" s="6">
        <v>46119</v>
      </c>
      <c r="X113" s="6">
        <v>46120</v>
      </c>
      <c r="Y113" s="29">
        <f t="shared" si="251"/>
        <v>48</v>
      </c>
      <c r="Z113" s="3"/>
      <c r="AA113" s="31"/>
      <c r="AB113" s="7"/>
      <c r="AC113" s="6"/>
      <c r="AD113" s="25"/>
      <c r="AE113" s="31">
        <f t="shared" si="252"/>
        <v>46072</v>
      </c>
      <c r="AF113" s="31">
        <f t="shared" si="253"/>
        <v>46132</v>
      </c>
      <c r="AG113" s="37">
        <v>60</v>
      </c>
      <c r="AH113" s="15">
        <f t="shared" si="254"/>
        <v>46180</v>
      </c>
      <c r="AI113" s="15"/>
      <c r="AJ113" s="34">
        <f t="shared" si="255"/>
        <v>48</v>
      </c>
      <c r="AK113" s="422" t="s">
        <v>5289</v>
      </c>
      <c r="AL113" s="423" t="s">
        <v>5136</v>
      </c>
      <c r="AM113" s="31">
        <f t="shared" si="256"/>
        <v>46133</v>
      </c>
      <c r="AN113" s="31">
        <f t="shared" si="257"/>
        <v>46153</v>
      </c>
      <c r="AO113" s="37">
        <v>20</v>
      </c>
      <c r="AP113" s="15">
        <f t="shared" si="258"/>
        <v>46200</v>
      </c>
      <c r="AQ113" s="15"/>
      <c r="AR113" s="34">
        <f t="shared" si="259"/>
        <v>47</v>
      </c>
      <c r="AS113" s="7"/>
      <c r="AT113" s="7"/>
      <c r="AU113" s="7"/>
      <c r="AV113" s="7"/>
      <c r="AW113" s="7"/>
      <c r="AX113" s="3"/>
      <c r="AY113" s="31">
        <f t="shared" si="260"/>
        <v>46154</v>
      </c>
      <c r="AZ113" s="31">
        <f t="shared" si="312"/>
        <v>46404</v>
      </c>
      <c r="BA113" s="124">
        <v>250</v>
      </c>
      <c r="BB113" s="15">
        <f t="shared" si="261"/>
        <v>46450</v>
      </c>
      <c r="BC113" s="15"/>
      <c r="BD113" s="7">
        <f t="shared" si="262"/>
        <v>46</v>
      </c>
      <c r="BE113" s="3"/>
      <c r="BF113" s="31">
        <f t="shared" si="263"/>
        <v>46405</v>
      </c>
      <c r="BG113" s="31">
        <f t="shared" si="264"/>
        <v>46405</v>
      </c>
      <c r="BH113" s="32">
        <v>0</v>
      </c>
      <c r="BI113" s="15">
        <f t="shared" si="265"/>
        <v>46450</v>
      </c>
      <c r="BJ113" s="15"/>
      <c r="BK113" s="34">
        <f t="shared" si="266"/>
        <v>45</v>
      </c>
      <c r="BL113" s="3"/>
      <c r="BM113" s="31">
        <f t="shared" si="267"/>
        <v>46405</v>
      </c>
      <c r="BN113" s="31">
        <f t="shared" si="268"/>
        <v>46405</v>
      </c>
      <c r="BO113" s="32">
        <v>0</v>
      </c>
      <c r="BP113" s="15">
        <f t="shared" si="269"/>
        <v>46450</v>
      </c>
      <c r="BQ113" s="15"/>
      <c r="BR113" s="34">
        <f t="shared" si="270"/>
        <v>45</v>
      </c>
      <c r="BS113" s="3"/>
      <c r="BT113" s="31">
        <f t="shared" si="271"/>
        <v>46405</v>
      </c>
      <c r="BU113" s="31">
        <f t="shared" si="272"/>
        <v>46412</v>
      </c>
      <c r="BV113" s="37">
        <v>7</v>
      </c>
      <c r="BW113" s="15">
        <f t="shared" si="273"/>
        <v>46457</v>
      </c>
      <c r="BX113" s="15"/>
      <c r="BY113" s="7">
        <f t="shared" si="274"/>
        <v>45</v>
      </c>
      <c r="BZ113" s="2" t="s">
        <v>2732</v>
      </c>
      <c r="CA113" s="315">
        <v>46412</v>
      </c>
      <c r="CB113" s="7">
        <f t="shared" si="275"/>
        <v>45</v>
      </c>
      <c r="CC113"/>
      <c r="CD113"/>
      <c r="CF113" s="18">
        <f>+_xlfn.XLOOKUP(BZ113,'Crono LB 30.09'!B:B,'Crono LB 30.09'!F:F,"No se encuentra",0,1)</f>
        <v>46284</v>
      </c>
      <c r="CG113" s="193">
        <f t="shared" si="310"/>
        <v>-128</v>
      </c>
      <c r="CI113" s="18">
        <f>+_xlfn.XLOOKUP(B113,'REM-Nuevo'!B:B,'REM-Nuevo'!O:O,"",0,1)</f>
        <v>46412</v>
      </c>
      <c r="CJ113" s="18">
        <f t="shared" si="309"/>
        <v>46412</v>
      </c>
    </row>
    <row r="114" spans="1:88" s="4" customFormat="1" ht="90" hidden="1" x14ac:dyDescent="0.25">
      <c r="A114" s="40" t="s">
        <v>2024</v>
      </c>
      <c r="B114" s="47" t="s">
        <v>2733</v>
      </c>
      <c r="C114" s="48" t="s">
        <v>2734</v>
      </c>
      <c r="D114" s="7"/>
      <c r="E114" s="530" t="str">
        <f>+_xlfn.XLOOKUP(B114,'Dinámica P0 RIs'!A:A,'Dinámica P0 RIs'!B:B,"",0,1)</f>
        <v/>
      </c>
      <c r="F114" s="30">
        <f t="shared" si="243"/>
        <v>46035</v>
      </c>
      <c r="G114" s="318">
        <v>46010</v>
      </c>
      <c r="H114" s="6">
        <v>46010</v>
      </c>
      <c r="I114" s="34">
        <f t="shared" si="244"/>
        <v>-25</v>
      </c>
      <c r="J114" s="309">
        <v>46045</v>
      </c>
      <c r="K114" s="3"/>
      <c r="L114" s="30">
        <f t="shared" si="245"/>
        <v>46036</v>
      </c>
      <c r="M114" s="30">
        <f t="shared" si="246"/>
        <v>46043</v>
      </c>
      <c r="N114" s="37">
        <v>7</v>
      </c>
      <c r="O114" s="6">
        <v>46030</v>
      </c>
      <c r="P114" s="6">
        <v>46030</v>
      </c>
      <c r="Q114" s="29">
        <f t="shared" si="247"/>
        <v>-13</v>
      </c>
      <c r="R114" s="150"/>
      <c r="S114" s="3"/>
      <c r="T114" s="30">
        <f t="shared" si="248"/>
        <v>46044</v>
      </c>
      <c r="U114" s="30">
        <f t="shared" si="249"/>
        <v>46064</v>
      </c>
      <c r="V114" s="37">
        <v>20</v>
      </c>
      <c r="W114" s="6">
        <f t="shared" si="250"/>
        <v>46050</v>
      </c>
      <c r="X114" s="6">
        <v>46048</v>
      </c>
      <c r="Y114" s="29">
        <f t="shared" si="251"/>
        <v>-14</v>
      </c>
      <c r="Z114" s="3"/>
      <c r="AA114" s="31"/>
      <c r="AB114" s="7"/>
      <c r="AC114" s="6"/>
      <c r="AD114" s="25"/>
      <c r="AE114" s="31">
        <f t="shared" si="252"/>
        <v>46065</v>
      </c>
      <c r="AF114" s="31">
        <f t="shared" si="253"/>
        <v>46065</v>
      </c>
      <c r="AG114" s="37"/>
      <c r="AH114" s="15">
        <f t="shared" si="254"/>
        <v>46048</v>
      </c>
      <c r="AI114" s="15">
        <v>46048</v>
      </c>
      <c r="AJ114" s="34">
        <f t="shared" si="255"/>
        <v>-17</v>
      </c>
      <c r="AK114" s="422" t="s">
        <v>5177</v>
      </c>
      <c r="AL114" s="423" t="s">
        <v>5125</v>
      </c>
      <c r="AM114" s="31">
        <f t="shared" si="256"/>
        <v>46066</v>
      </c>
      <c r="AN114" s="31">
        <f t="shared" si="257"/>
        <v>46076</v>
      </c>
      <c r="AO114" s="37">
        <v>10</v>
      </c>
      <c r="AP114" s="15">
        <v>46081</v>
      </c>
      <c r="AQ114" s="15">
        <v>46087</v>
      </c>
      <c r="AR114" s="34">
        <f t="shared" si="259"/>
        <v>5</v>
      </c>
      <c r="AS114" s="7"/>
      <c r="AT114" s="7"/>
      <c r="AU114" s="7"/>
      <c r="AV114" s="7"/>
      <c r="AW114" s="7"/>
      <c r="AX114" s="3"/>
      <c r="AY114" s="31">
        <f t="shared" si="260"/>
        <v>46077</v>
      </c>
      <c r="AZ114" s="31">
        <f t="shared" si="312"/>
        <v>46152</v>
      </c>
      <c r="BA114" s="124">
        <v>75</v>
      </c>
      <c r="BB114" s="15">
        <f t="shared" si="261"/>
        <v>46162</v>
      </c>
      <c r="BC114" s="15"/>
      <c r="BD114" s="7">
        <f t="shared" si="262"/>
        <v>10</v>
      </c>
      <c r="BE114" s="3"/>
      <c r="BF114" s="31">
        <f t="shared" si="263"/>
        <v>46153</v>
      </c>
      <c r="BG114" s="31">
        <f t="shared" si="264"/>
        <v>46153</v>
      </c>
      <c r="BH114" s="126">
        <v>0</v>
      </c>
      <c r="BI114" s="15">
        <f t="shared" si="265"/>
        <v>46162</v>
      </c>
      <c r="BJ114" s="15"/>
      <c r="BK114" s="34">
        <f t="shared" si="266"/>
        <v>9</v>
      </c>
      <c r="BL114" s="3"/>
      <c r="BM114" s="31">
        <f t="shared" si="267"/>
        <v>46153</v>
      </c>
      <c r="BN114" s="31">
        <f t="shared" si="268"/>
        <v>46153</v>
      </c>
      <c r="BO114" s="126">
        <v>0</v>
      </c>
      <c r="BP114" s="15">
        <f t="shared" si="269"/>
        <v>46162</v>
      </c>
      <c r="BQ114" s="15"/>
      <c r="BR114" s="34">
        <f t="shared" si="270"/>
        <v>9</v>
      </c>
      <c r="BS114" s="3"/>
      <c r="BT114" s="31">
        <f t="shared" si="271"/>
        <v>46153</v>
      </c>
      <c r="BU114" s="31">
        <f t="shared" si="272"/>
        <v>46156</v>
      </c>
      <c r="BV114" s="37">
        <v>3</v>
      </c>
      <c r="BW114" s="15">
        <f t="shared" si="273"/>
        <v>46165</v>
      </c>
      <c r="BX114" s="15"/>
      <c r="BY114" s="7">
        <f t="shared" si="274"/>
        <v>9</v>
      </c>
      <c r="BZ114" s="2" t="s">
        <v>2735</v>
      </c>
      <c r="CA114" s="315">
        <v>46156</v>
      </c>
      <c r="CB114" s="7">
        <f t="shared" si="275"/>
        <v>9</v>
      </c>
      <c r="CC114"/>
      <c r="CD114"/>
      <c r="CE114" s="4" t="s">
        <v>2557</v>
      </c>
      <c r="CF114" s="18">
        <f>+_xlfn.XLOOKUP(BZ114,'Crono LB 30.09'!B:B,'Crono LB 30.09'!F:F,"No se encuentra",0,1)</f>
        <v>46083</v>
      </c>
      <c r="CG114" s="193">
        <f t="shared" si="310"/>
        <v>-73</v>
      </c>
      <c r="CI114" s="18">
        <f>+_xlfn.XLOOKUP(B114,'REM-Nuevo'!B:B,'REM-Nuevo'!O:O,"",0,1)</f>
        <v>46156</v>
      </c>
      <c r="CJ114" s="18">
        <f t="shared" si="309"/>
        <v>46156</v>
      </c>
    </row>
    <row r="115" spans="1:88" s="4" customFormat="1" ht="90" hidden="1" x14ac:dyDescent="0.25">
      <c r="A115" s="40" t="s">
        <v>2024</v>
      </c>
      <c r="B115" s="47" t="s">
        <v>2736</v>
      </c>
      <c r="C115" s="48" t="s">
        <v>5110</v>
      </c>
      <c r="D115" s="7"/>
      <c r="E115" s="531"/>
      <c r="F115" s="30">
        <f t="shared" ref="F115" si="622">+L115-1</f>
        <v>46033</v>
      </c>
      <c r="G115" s="318">
        <v>46048</v>
      </c>
      <c r="H115" s="6">
        <v>46048</v>
      </c>
      <c r="I115" s="34">
        <f t="shared" ref="I115" si="623">+G115-F115</f>
        <v>15</v>
      </c>
      <c r="J115" s="309" t="s">
        <v>5135</v>
      </c>
      <c r="K115" s="3"/>
      <c r="L115" s="30">
        <f t="shared" ref="L115" si="624">+M115-N115</f>
        <v>46034</v>
      </c>
      <c r="M115" s="30">
        <f t="shared" ref="M115" si="625">+T115-1</f>
        <v>46041</v>
      </c>
      <c r="N115" s="37">
        <v>7</v>
      </c>
      <c r="O115" s="6">
        <v>46052</v>
      </c>
      <c r="P115" s="6">
        <v>46052</v>
      </c>
      <c r="Q115" s="29">
        <f t="shared" ref="Q115" si="626">+O115-M115</f>
        <v>11</v>
      </c>
      <c r="R115" s="150"/>
      <c r="S115" s="3"/>
      <c r="T115" s="30">
        <f t="shared" ref="T115" si="627">+U115-V115</f>
        <v>46042</v>
      </c>
      <c r="U115" s="30">
        <f t="shared" ref="U115" si="628">+AE115-1</f>
        <v>46062</v>
      </c>
      <c r="V115" s="37">
        <v>20</v>
      </c>
      <c r="W115" s="6">
        <v>46048</v>
      </c>
      <c r="X115" s="6">
        <v>46048</v>
      </c>
      <c r="Y115" s="29">
        <f t="shared" ref="Y115" si="629">+W115-U115</f>
        <v>-14</v>
      </c>
      <c r="Z115" s="3"/>
      <c r="AA115" s="31"/>
      <c r="AB115" s="7"/>
      <c r="AC115" s="6"/>
      <c r="AD115" s="25"/>
      <c r="AE115" s="31">
        <f t="shared" ref="AE115" si="630">+AF115-AG115</f>
        <v>46063</v>
      </c>
      <c r="AF115" s="31">
        <f t="shared" ref="AF115" si="631">+AM115-1</f>
        <v>46063</v>
      </c>
      <c r="AG115" s="37"/>
      <c r="AH115" s="15">
        <f t="shared" ref="AH115" si="632">+IF(X115=0,W115,X115)+AG115</f>
        <v>46048</v>
      </c>
      <c r="AI115" s="15">
        <v>46048</v>
      </c>
      <c r="AJ115" s="34">
        <f t="shared" ref="AJ115" si="633">+AH115-AF115</f>
        <v>-15</v>
      </c>
      <c r="AK115" s="422" t="s">
        <v>5177</v>
      </c>
      <c r="AL115" s="423" t="s">
        <v>5125</v>
      </c>
      <c r="AM115" s="31">
        <f t="shared" ref="AM115" si="634">+AN115-AO115</f>
        <v>46064</v>
      </c>
      <c r="AN115" s="31">
        <f t="shared" ref="AN115" si="635">+AY115-1</f>
        <v>46074</v>
      </c>
      <c r="AO115" s="37">
        <v>10</v>
      </c>
      <c r="AP115" s="15">
        <v>46081</v>
      </c>
      <c r="AQ115" s="15">
        <v>46087</v>
      </c>
      <c r="AR115" s="34">
        <f t="shared" ref="AR115" si="636">+AP115-AN115</f>
        <v>7</v>
      </c>
      <c r="AS115" s="7"/>
      <c r="AT115" s="7"/>
      <c r="AU115" s="7"/>
      <c r="AV115" s="7"/>
      <c r="AW115" s="7"/>
      <c r="AX115" s="3"/>
      <c r="AY115" s="31">
        <f t="shared" ref="AY115" si="637">+AZ115-BA115</f>
        <v>46075</v>
      </c>
      <c r="AZ115" s="31">
        <f t="shared" ref="AZ115" si="638">+BF115-1</f>
        <v>46135</v>
      </c>
      <c r="BA115" s="124">
        <v>60</v>
      </c>
      <c r="BB115" s="15">
        <f t="shared" ref="BB115" si="639">+IF(AQ115=0,AP115,AQ115)+BA115</f>
        <v>46147</v>
      </c>
      <c r="BC115" s="15"/>
      <c r="BD115" s="7">
        <f t="shared" ref="BD115" si="640">+BB115-AZ115</f>
        <v>12</v>
      </c>
      <c r="BE115" s="3"/>
      <c r="BF115" s="31">
        <f t="shared" ref="BF115" si="641">+BG115-BH115</f>
        <v>46136</v>
      </c>
      <c r="BG115" s="31">
        <f t="shared" ref="BG115" si="642">+BM115</f>
        <v>46226</v>
      </c>
      <c r="BH115" s="126">
        <v>90</v>
      </c>
      <c r="BI115" s="15">
        <f t="shared" ref="BI115" si="643">+IF(BC115=0,BB115,BC115)+BH115</f>
        <v>46237</v>
      </c>
      <c r="BJ115" s="15"/>
      <c r="BK115" s="34">
        <f t="shared" ref="BK115" si="644">+BI115-BG115</f>
        <v>11</v>
      </c>
      <c r="BL115" s="3"/>
      <c r="BM115" s="31">
        <f t="shared" ref="BM115" si="645">+BN115-BO115</f>
        <v>46226</v>
      </c>
      <c r="BN115" s="31">
        <f t="shared" ref="BN115" si="646">+BT115</f>
        <v>46236</v>
      </c>
      <c r="BO115" s="126">
        <v>10</v>
      </c>
      <c r="BP115" s="15">
        <f t="shared" ref="BP115" si="647">+IF(BJ115=0,BI115,BJ115)+BO115</f>
        <v>46247</v>
      </c>
      <c r="BQ115" s="15"/>
      <c r="BR115" s="34">
        <f t="shared" ref="BR115" si="648">+BP115-BN115</f>
        <v>11</v>
      </c>
      <c r="BS115" s="3"/>
      <c r="BT115" s="31">
        <f t="shared" ref="BT115" si="649">+BU115-BV115</f>
        <v>46236</v>
      </c>
      <c r="BU115" s="31">
        <f t="shared" ref="BU115" si="650">+CA115</f>
        <v>46239</v>
      </c>
      <c r="BV115" s="37">
        <v>3</v>
      </c>
      <c r="BW115" s="15">
        <f t="shared" ref="BW115" si="651">+IF(BQ115=0,BP115,BQ115)+BV115</f>
        <v>46250</v>
      </c>
      <c r="BX115" s="15"/>
      <c r="BY115" s="7">
        <f t="shared" ref="BY115" si="652">+BW115-BU115</f>
        <v>11</v>
      </c>
      <c r="BZ115" s="2" t="s">
        <v>2735</v>
      </c>
      <c r="CA115" s="315">
        <v>46239</v>
      </c>
      <c r="CB115" s="7">
        <f t="shared" ref="CB115" si="653">+BW115-CA115</f>
        <v>11</v>
      </c>
      <c r="CC115"/>
      <c r="CD115"/>
      <c r="CE115" s="4" t="s">
        <v>2557</v>
      </c>
      <c r="CF115" s="18">
        <f>+_xlfn.XLOOKUP(BZ115,'Crono LB 30.09'!B:B,'Crono LB 30.09'!F:F,"No se encuentra",0,1)</f>
        <v>46083</v>
      </c>
      <c r="CG115" s="193">
        <f t="shared" ref="CG115" si="654">+CF115-CA115</f>
        <v>-156</v>
      </c>
      <c r="CI115" s="18">
        <f>+_xlfn.XLOOKUP(B115,'REM-Nuevo'!B:B,'REM-Nuevo'!O:O,"",0,1)</f>
        <v>46239</v>
      </c>
      <c r="CJ115" s="18">
        <f t="shared" si="309"/>
        <v>46239</v>
      </c>
    </row>
    <row r="116" spans="1:88" s="4" customFormat="1" ht="188.25" hidden="1" customHeight="1" x14ac:dyDescent="0.25">
      <c r="A116" s="40" t="s">
        <v>2024</v>
      </c>
      <c r="B116" s="47" t="s">
        <v>5193</v>
      </c>
      <c r="C116" s="48" t="s">
        <v>5110</v>
      </c>
      <c r="D116" s="7"/>
      <c r="E116" s="531"/>
      <c r="F116" s="30">
        <f t="shared" ref="F116" si="655">+L116-1</f>
        <v>46084</v>
      </c>
      <c r="G116" s="318">
        <v>46101</v>
      </c>
      <c r="H116" s="6">
        <v>46106</v>
      </c>
      <c r="I116" s="34">
        <f t="shared" ref="I116" si="656">+G116-F116</f>
        <v>17</v>
      </c>
      <c r="J116" s="309" t="s">
        <v>5135</v>
      </c>
      <c r="K116" s="3"/>
      <c r="L116" s="30">
        <f t="shared" ref="L116" si="657">+M116-N116</f>
        <v>46085</v>
      </c>
      <c r="M116" s="30">
        <f t="shared" ref="M116" si="658">+T116-1</f>
        <v>46092</v>
      </c>
      <c r="N116" s="37">
        <v>7</v>
      </c>
      <c r="O116" s="6">
        <v>46113</v>
      </c>
      <c r="P116" s="6">
        <v>46113</v>
      </c>
      <c r="Q116" s="29">
        <f t="shared" ref="Q116" si="659">+O116-M116</f>
        <v>21</v>
      </c>
      <c r="R116" s="150"/>
      <c r="S116" s="3"/>
      <c r="T116" s="30">
        <f t="shared" ref="T116" si="660">+U116-V116</f>
        <v>46093</v>
      </c>
      <c r="U116" s="30">
        <f t="shared" ref="U116" si="661">+AE116-1</f>
        <v>46113</v>
      </c>
      <c r="V116" s="37">
        <v>20</v>
      </c>
      <c r="W116" s="6">
        <v>46135</v>
      </c>
      <c r="X116" s="6">
        <v>46136</v>
      </c>
      <c r="Y116" s="29">
        <f t="shared" ref="Y116" si="662">+W116-U116</f>
        <v>22</v>
      </c>
      <c r="Z116" s="3"/>
      <c r="AA116" s="31"/>
      <c r="AB116" s="7"/>
      <c r="AC116" s="6"/>
      <c r="AD116" s="25"/>
      <c r="AE116" s="31">
        <f t="shared" ref="AE116" si="663">+AF116-AG116</f>
        <v>46114</v>
      </c>
      <c r="AF116" s="31">
        <f t="shared" ref="AF116" si="664">+AM116-1</f>
        <v>46114</v>
      </c>
      <c r="AG116" s="37"/>
      <c r="AH116" s="15">
        <f t="shared" ref="AH116" si="665">+IF(X116=0,W116,X116)+AG116</f>
        <v>46136</v>
      </c>
      <c r="AI116" s="15"/>
      <c r="AJ116" s="34">
        <f t="shared" ref="AJ116" si="666">+AH116-AF116</f>
        <v>22</v>
      </c>
      <c r="AK116" s="397" t="s">
        <v>5280</v>
      </c>
      <c r="AL116" s="3" t="s">
        <v>5218</v>
      </c>
      <c r="AM116" s="31">
        <f t="shared" ref="AM116" si="667">+AN116-AO116</f>
        <v>46115</v>
      </c>
      <c r="AN116" s="31">
        <f t="shared" ref="AN116" si="668">+AY116-1</f>
        <v>46135</v>
      </c>
      <c r="AO116" s="37">
        <v>20</v>
      </c>
      <c r="AP116" s="15">
        <v>46171</v>
      </c>
      <c r="AQ116" s="15"/>
      <c r="AR116" s="34">
        <f t="shared" ref="AR116" si="669">+AP116-AN116</f>
        <v>36</v>
      </c>
      <c r="AS116" s="7"/>
      <c r="AT116" s="7"/>
      <c r="AU116" s="7"/>
      <c r="AV116" s="7"/>
      <c r="AW116" s="7"/>
      <c r="AX116" s="3"/>
      <c r="AY116" s="31">
        <f t="shared" ref="AY116" si="670">+AZ116-BA116</f>
        <v>46136</v>
      </c>
      <c r="AZ116" s="31">
        <f t="shared" ref="AZ116" si="671">+BF116-1</f>
        <v>46196</v>
      </c>
      <c r="BA116" s="124">
        <v>60</v>
      </c>
      <c r="BB116" s="15">
        <f t="shared" ref="BB116" si="672">+IF(AQ116=0,AP116,AQ116)+BA116</f>
        <v>46231</v>
      </c>
      <c r="BC116" s="15"/>
      <c r="BD116" s="7">
        <f t="shared" ref="BD116" si="673">+BB116-AZ116</f>
        <v>35</v>
      </c>
      <c r="BE116" s="3"/>
      <c r="BF116" s="31">
        <f t="shared" ref="BF116" si="674">+BG116-BH116</f>
        <v>46197</v>
      </c>
      <c r="BG116" s="31">
        <f t="shared" ref="BG116" si="675">+BM116</f>
        <v>46287</v>
      </c>
      <c r="BH116" s="126">
        <v>90</v>
      </c>
      <c r="BI116" s="15">
        <f t="shared" ref="BI116" si="676">+IF(BC116=0,BB116,BC116)+BH116</f>
        <v>46321</v>
      </c>
      <c r="BJ116" s="15"/>
      <c r="BK116" s="34">
        <f t="shared" ref="BK116" si="677">+BI116-BG116</f>
        <v>34</v>
      </c>
      <c r="BL116" s="3"/>
      <c r="BM116" s="31">
        <f t="shared" ref="BM116" si="678">+BN116-BO116</f>
        <v>46287</v>
      </c>
      <c r="BN116" s="31">
        <f t="shared" ref="BN116" si="679">+BT116</f>
        <v>46294</v>
      </c>
      <c r="BO116" s="126">
        <v>7</v>
      </c>
      <c r="BP116" s="15">
        <f t="shared" ref="BP116" si="680">+IF(BJ116=0,BI116,BJ116)+BO116</f>
        <v>46328</v>
      </c>
      <c r="BQ116" s="15"/>
      <c r="BR116" s="34">
        <f t="shared" ref="BR116" si="681">+BP116-BN116</f>
        <v>34</v>
      </c>
      <c r="BS116" s="3"/>
      <c r="BT116" s="31">
        <f t="shared" ref="BT116" si="682">+BU116-BV116</f>
        <v>46294</v>
      </c>
      <c r="BU116" s="31">
        <f t="shared" ref="BU116" si="683">+CA116</f>
        <v>46297</v>
      </c>
      <c r="BV116" s="37">
        <v>3</v>
      </c>
      <c r="BW116" s="15">
        <f t="shared" ref="BW116" si="684">+IF(BQ116=0,BP116,BQ116)+BV116</f>
        <v>46331</v>
      </c>
      <c r="BX116" s="15"/>
      <c r="BY116" s="7">
        <f t="shared" ref="BY116" si="685">+BW116-BU116</f>
        <v>34</v>
      </c>
      <c r="BZ116" s="2" t="s">
        <v>2735</v>
      </c>
      <c r="CA116" s="315">
        <v>46297</v>
      </c>
      <c r="CB116" s="7">
        <f t="shared" ref="CB116" si="686">+BW116-CA116</f>
        <v>34</v>
      </c>
      <c r="CC116"/>
      <c r="CD116"/>
      <c r="CE116" s="4" t="s">
        <v>2557</v>
      </c>
      <c r="CF116" s="18">
        <f>+_xlfn.XLOOKUP(BZ116,'Crono LB 30.09'!B:B,'Crono LB 30.09'!F:F,"No se encuentra",0,1)</f>
        <v>46083</v>
      </c>
      <c r="CG116" s="193">
        <f t="shared" ref="CG116" si="687">+CF116-CA116</f>
        <v>-214</v>
      </c>
      <c r="CI116" s="18">
        <f>+_xlfn.XLOOKUP(B116,'REM-Nuevo'!B:B,'REM-Nuevo'!O:O,"",0,1)</f>
        <v>46297</v>
      </c>
      <c r="CJ116" s="18">
        <f t="shared" si="309"/>
        <v>46297</v>
      </c>
    </row>
    <row r="117" spans="1:88" s="4" customFormat="1" ht="23.25" hidden="1" x14ac:dyDescent="0.25">
      <c r="A117" s="40" t="s">
        <v>2024</v>
      </c>
      <c r="B117" s="47" t="s">
        <v>2739</v>
      </c>
      <c r="C117" s="127" t="s">
        <v>2740</v>
      </c>
      <c r="D117" s="7"/>
      <c r="E117" s="531"/>
      <c r="F117" s="30">
        <f t="shared" si="243"/>
        <v>46244</v>
      </c>
      <c r="G117" s="318">
        <v>46245</v>
      </c>
      <c r="H117" s="6"/>
      <c r="I117" s="34">
        <f t="shared" si="244"/>
        <v>1</v>
      </c>
      <c r="J117" s="309" t="s">
        <v>5135</v>
      </c>
      <c r="K117" s="3"/>
      <c r="L117" s="30">
        <f t="shared" si="245"/>
        <v>46245</v>
      </c>
      <c r="M117" s="30">
        <f t="shared" si="246"/>
        <v>46252</v>
      </c>
      <c r="N117" s="37">
        <v>7</v>
      </c>
      <c r="O117" s="6">
        <f t="shared" si="311"/>
        <v>46252</v>
      </c>
      <c r="P117" s="6"/>
      <c r="Q117" s="29">
        <f t="shared" si="247"/>
        <v>0</v>
      </c>
      <c r="R117" s="7"/>
      <c r="S117" s="3"/>
      <c r="T117" s="30">
        <f t="shared" si="248"/>
        <v>46253</v>
      </c>
      <c r="U117" s="30">
        <f t="shared" si="249"/>
        <v>46273</v>
      </c>
      <c r="V117" s="37">
        <v>20</v>
      </c>
      <c r="W117" s="6">
        <f t="shared" si="250"/>
        <v>46272</v>
      </c>
      <c r="X117" s="6"/>
      <c r="Y117" s="29">
        <f t="shared" si="251"/>
        <v>-1</v>
      </c>
      <c r="Z117" s="3"/>
      <c r="AA117" s="31"/>
      <c r="AB117" s="7"/>
      <c r="AC117" s="6"/>
      <c r="AD117" s="25"/>
      <c r="AE117" s="31">
        <f t="shared" si="252"/>
        <v>46274</v>
      </c>
      <c r="AF117" s="31">
        <f t="shared" si="253"/>
        <v>46274</v>
      </c>
      <c r="AG117" s="37"/>
      <c r="AH117" s="15">
        <f t="shared" si="254"/>
        <v>46272</v>
      </c>
      <c r="AI117" s="15"/>
      <c r="AJ117" s="34">
        <f t="shared" si="255"/>
        <v>-2</v>
      </c>
      <c r="AK117" s="393"/>
      <c r="AL117" s="3"/>
      <c r="AM117" s="31">
        <f t="shared" si="256"/>
        <v>46275</v>
      </c>
      <c r="AN117" s="31">
        <f t="shared" si="257"/>
        <v>46290</v>
      </c>
      <c r="AO117" s="37">
        <v>15</v>
      </c>
      <c r="AP117" s="15">
        <f t="shared" si="258"/>
        <v>46287</v>
      </c>
      <c r="AQ117" s="15"/>
      <c r="AR117" s="34">
        <f t="shared" si="259"/>
        <v>-3</v>
      </c>
      <c r="AS117" s="7"/>
      <c r="AT117" s="7"/>
      <c r="AU117" s="7"/>
      <c r="AV117" s="7"/>
      <c r="AW117" s="7"/>
      <c r="AX117" s="3"/>
      <c r="AY117" s="31">
        <f t="shared" si="260"/>
        <v>46291</v>
      </c>
      <c r="AZ117" s="31">
        <f t="shared" si="312"/>
        <v>46351</v>
      </c>
      <c r="BA117" s="124">
        <v>60</v>
      </c>
      <c r="BB117" s="15">
        <f t="shared" si="261"/>
        <v>46347</v>
      </c>
      <c r="BC117" s="15"/>
      <c r="BD117" s="7">
        <f t="shared" si="262"/>
        <v>-4</v>
      </c>
      <c r="BE117" s="3"/>
      <c r="BF117" s="31">
        <f t="shared" si="263"/>
        <v>46352</v>
      </c>
      <c r="BG117" s="31">
        <f t="shared" si="264"/>
        <v>46382</v>
      </c>
      <c r="BH117" s="126">
        <v>30</v>
      </c>
      <c r="BI117" s="15">
        <f t="shared" si="265"/>
        <v>46377</v>
      </c>
      <c r="BJ117" s="15"/>
      <c r="BK117" s="34">
        <f t="shared" si="266"/>
        <v>-5</v>
      </c>
      <c r="BL117" s="3"/>
      <c r="BM117" s="31">
        <f t="shared" si="267"/>
        <v>46382</v>
      </c>
      <c r="BN117" s="31">
        <f t="shared" si="268"/>
        <v>46389</v>
      </c>
      <c r="BO117" s="126">
        <v>7</v>
      </c>
      <c r="BP117" s="15">
        <f t="shared" si="269"/>
        <v>46384</v>
      </c>
      <c r="BQ117" s="15"/>
      <c r="BR117" s="34">
        <f t="shared" si="270"/>
        <v>-5</v>
      </c>
      <c r="BS117" s="3"/>
      <c r="BT117" s="31">
        <f t="shared" si="271"/>
        <v>46389</v>
      </c>
      <c r="BU117" s="31">
        <f t="shared" si="272"/>
        <v>46392</v>
      </c>
      <c r="BV117" s="37">
        <v>3</v>
      </c>
      <c r="BW117" s="15">
        <f t="shared" si="273"/>
        <v>46387</v>
      </c>
      <c r="BX117" s="15"/>
      <c r="BY117" s="7">
        <f t="shared" si="274"/>
        <v>-5</v>
      </c>
      <c r="BZ117" s="2" t="s">
        <v>2741</v>
      </c>
      <c r="CA117" s="315">
        <v>46392</v>
      </c>
      <c r="CB117" s="7">
        <f t="shared" si="275"/>
        <v>-5</v>
      </c>
      <c r="CC117"/>
      <c r="CD117"/>
      <c r="CE117" s="4" t="s">
        <v>2563</v>
      </c>
      <c r="CF117" s="18">
        <f>+_xlfn.XLOOKUP(BZ117,'Crono LB 30.09'!B:B,'Crono LB 30.09'!F:F,"No se encuentra",0,1)</f>
        <v>46315</v>
      </c>
      <c r="CG117" s="193">
        <f t="shared" si="310"/>
        <v>-77</v>
      </c>
      <c r="CI117" s="18">
        <f>+_xlfn.XLOOKUP(B117,'REM-Nuevo'!B:B,'REM-Nuevo'!O:O,"",0,1)</f>
        <v>46392</v>
      </c>
      <c r="CJ117" s="18">
        <f t="shared" si="309"/>
        <v>46392</v>
      </c>
    </row>
    <row r="118" spans="1:88" s="4" customFormat="1" ht="23.25" hidden="1" x14ac:dyDescent="0.25">
      <c r="A118" s="40" t="s">
        <v>2024</v>
      </c>
      <c r="B118" s="47" t="s">
        <v>2742</v>
      </c>
      <c r="C118" s="127" t="s">
        <v>2743</v>
      </c>
      <c r="D118" s="7"/>
      <c r="E118" s="532"/>
      <c r="F118" s="30">
        <f t="shared" si="243"/>
        <v>46410</v>
      </c>
      <c r="G118" s="318">
        <v>46428</v>
      </c>
      <c r="H118" s="6"/>
      <c r="I118" s="34">
        <f t="shared" si="244"/>
        <v>18</v>
      </c>
      <c r="J118" s="309" t="s">
        <v>5135</v>
      </c>
      <c r="K118" s="3"/>
      <c r="L118" s="30">
        <f t="shared" si="245"/>
        <v>46411</v>
      </c>
      <c r="M118" s="30">
        <f t="shared" si="246"/>
        <v>46418</v>
      </c>
      <c r="N118" s="37">
        <v>7</v>
      </c>
      <c r="O118" s="6">
        <f t="shared" si="311"/>
        <v>46435</v>
      </c>
      <c r="P118" s="6"/>
      <c r="Q118" s="29">
        <f t="shared" si="247"/>
        <v>17</v>
      </c>
      <c r="R118" s="7"/>
      <c r="S118" s="3"/>
      <c r="T118" s="30">
        <f t="shared" si="248"/>
        <v>46419</v>
      </c>
      <c r="U118" s="30">
        <f t="shared" si="249"/>
        <v>46439</v>
      </c>
      <c r="V118" s="37">
        <v>20</v>
      </c>
      <c r="W118" s="6">
        <f t="shared" si="250"/>
        <v>46455</v>
      </c>
      <c r="X118" s="6"/>
      <c r="Y118" s="29">
        <f t="shared" si="251"/>
        <v>16</v>
      </c>
      <c r="Z118" s="3"/>
      <c r="AA118" s="31"/>
      <c r="AB118" s="7"/>
      <c r="AC118" s="6"/>
      <c r="AD118" s="25"/>
      <c r="AE118" s="31">
        <f t="shared" si="252"/>
        <v>46440</v>
      </c>
      <c r="AF118" s="31">
        <f t="shared" si="253"/>
        <v>46440</v>
      </c>
      <c r="AG118" s="37"/>
      <c r="AH118" s="15">
        <f t="shared" si="254"/>
        <v>46455</v>
      </c>
      <c r="AI118" s="15"/>
      <c r="AJ118" s="34">
        <f t="shared" si="255"/>
        <v>15</v>
      </c>
      <c r="AK118" s="393"/>
      <c r="AL118" s="3"/>
      <c r="AM118" s="31">
        <f t="shared" si="256"/>
        <v>46441</v>
      </c>
      <c r="AN118" s="31">
        <f t="shared" si="257"/>
        <v>46451</v>
      </c>
      <c r="AO118" s="37">
        <v>10</v>
      </c>
      <c r="AP118" s="15">
        <f t="shared" si="258"/>
        <v>46465</v>
      </c>
      <c r="AQ118" s="15"/>
      <c r="AR118" s="34">
        <f t="shared" si="259"/>
        <v>14</v>
      </c>
      <c r="AS118" s="7"/>
      <c r="AT118" s="7"/>
      <c r="AU118" s="7"/>
      <c r="AV118" s="7"/>
      <c r="AW118" s="7"/>
      <c r="AX118" s="3"/>
      <c r="AY118" s="31">
        <f t="shared" si="260"/>
        <v>46452</v>
      </c>
      <c r="AZ118" s="31">
        <f t="shared" si="312"/>
        <v>46512</v>
      </c>
      <c r="BA118" s="124">
        <v>60</v>
      </c>
      <c r="BB118" s="15">
        <f t="shared" si="261"/>
        <v>46525</v>
      </c>
      <c r="BC118" s="15"/>
      <c r="BD118" s="7">
        <f t="shared" si="262"/>
        <v>13</v>
      </c>
      <c r="BE118" s="3"/>
      <c r="BF118" s="31">
        <f t="shared" si="263"/>
        <v>46513</v>
      </c>
      <c r="BG118" s="31">
        <f t="shared" si="264"/>
        <v>46543</v>
      </c>
      <c r="BH118" s="126">
        <v>30</v>
      </c>
      <c r="BI118" s="15">
        <f t="shared" si="265"/>
        <v>46555</v>
      </c>
      <c r="BJ118" s="15"/>
      <c r="BK118" s="34">
        <f t="shared" si="266"/>
        <v>12</v>
      </c>
      <c r="BL118" s="3"/>
      <c r="BM118" s="31">
        <f t="shared" si="267"/>
        <v>46543</v>
      </c>
      <c r="BN118" s="31">
        <f t="shared" si="268"/>
        <v>46550</v>
      </c>
      <c r="BO118" s="126">
        <v>7</v>
      </c>
      <c r="BP118" s="15">
        <f t="shared" si="269"/>
        <v>46562</v>
      </c>
      <c r="BQ118" s="15"/>
      <c r="BR118" s="34">
        <f t="shared" si="270"/>
        <v>12</v>
      </c>
      <c r="BS118" s="3"/>
      <c r="BT118" s="31">
        <f t="shared" si="271"/>
        <v>46550</v>
      </c>
      <c r="BU118" s="31">
        <f t="shared" si="272"/>
        <v>46553</v>
      </c>
      <c r="BV118" s="37">
        <v>3</v>
      </c>
      <c r="BW118" s="15">
        <f t="shared" si="273"/>
        <v>46565</v>
      </c>
      <c r="BX118" s="15"/>
      <c r="BY118" s="7">
        <f t="shared" si="274"/>
        <v>12</v>
      </c>
      <c r="BZ118" s="2" t="s">
        <v>2744</v>
      </c>
      <c r="CA118" s="315">
        <v>46553</v>
      </c>
      <c r="CB118" s="7">
        <f t="shared" si="275"/>
        <v>12</v>
      </c>
      <c r="CC118"/>
      <c r="CD118"/>
      <c r="CE118" s="4" t="s">
        <v>2567</v>
      </c>
      <c r="CF118" s="18" t="str">
        <f>+_xlfn.XLOOKUP(BZ118,'Crono LB 30.09'!B:B,'Crono LB 30.09'!F:F,"No se encuentra",0,1)</f>
        <v>22-Jan-27</v>
      </c>
      <c r="CG118" s="193" t="e">
        <f t="shared" si="310"/>
        <v>#VALUE!</v>
      </c>
      <c r="CI118" s="18" t="str">
        <f>+_xlfn.XLOOKUP(B118,'REM-Nuevo'!B:B,'REM-Nuevo'!O:O,"",0,1)</f>
        <v/>
      </c>
      <c r="CJ118" s="18">
        <f t="shared" si="309"/>
        <v>46553</v>
      </c>
    </row>
    <row r="119" spans="1:88" s="4" customFormat="1" ht="77.25" hidden="1" customHeight="1" x14ac:dyDescent="0.25">
      <c r="A119" s="136" t="s">
        <v>2024</v>
      </c>
      <c r="B119" s="47" t="s">
        <v>2745</v>
      </c>
      <c r="C119" s="48" t="s">
        <v>2746</v>
      </c>
      <c r="D119" s="7"/>
      <c r="E119" s="317"/>
      <c r="F119" s="30">
        <f t="shared" ref="F119" si="688">+L119-1</f>
        <v>46026</v>
      </c>
      <c r="G119" s="318">
        <v>46013</v>
      </c>
      <c r="H119" s="6">
        <v>46013</v>
      </c>
      <c r="I119" s="34">
        <f t="shared" ref="I119" si="689">+G119-F119</f>
        <v>-13</v>
      </c>
      <c r="J119" s="309">
        <v>46073</v>
      </c>
      <c r="K119" s="3"/>
      <c r="L119" s="30">
        <f t="shared" ref="L119" si="690">+M119-N119</f>
        <v>46027</v>
      </c>
      <c r="M119" s="30">
        <f t="shared" ref="M119" si="691">+T119-1</f>
        <v>46034</v>
      </c>
      <c r="N119" s="37">
        <v>7</v>
      </c>
      <c r="O119" s="6">
        <v>46030</v>
      </c>
      <c r="P119" s="6">
        <v>46030</v>
      </c>
      <c r="Q119" s="29">
        <f t="shared" ref="Q119" si="692">+O119-M119</f>
        <v>-4</v>
      </c>
      <c r="R119" s="150"/>
      <c r="S119" s="3"/>
      <c r="T119" s="30">
        <f t="shared" ref="T119" si="693">+U119-V119</f>
        <v>46035</v>
      </c>
      <c r="U119" s="30">
        <f t="shared" ref="U119" si="694">+AE119-1</f>
        <v>46055</v>
      </c>
      <c r="V119" s="37">
        <v>20</v>
      </c>
      <c r="W119" s="6">
        <f t="shared" si="250"/>
        <v>46050</v>
      </c>
      <c r="X119" s="6">
        <v>46048</v>
      </c>
      <c r="Y119" s="29">
        <f t="shared" ref="Y119" si="695">+W119-U119</f>
        <v>-5</v>
      </c>
      <c r="Z119" s="3"/>
      <c r="AA119" s="31"/>
      <c r="AB119" s="7"/>
      <c r="AC119" s="6"/>
      <c r="AD119" s="25"/>
      <c r="AE119" s="31">
        <f t="shared" ref="AE119" si="696">+AF119-AG119</f>
        <v>46056</v>
      </c>
      <c r="AF119" s="31">
        <f t="shared" ref="AF119" si="697">+AM119-1</f>
        <v>46056</v>
      </c>
      <c r="AG119" s="37"/>
      <c r="AH119" s="15">
        <f t="shared" ref="AH119" si="698">+IF(X119=0,W119,X119)+AG119</f>
        <v>46048</v>
      </c>
      <c r="AI119" s="15">
        <v>46048</v>
      </c>
      <c r="AJ119" s="34">
        <f t="shared" ref="AJ119" si="699">+AH119-AF119</f>
        <v>-8</v>
      </c>
      <c r="AK119" s="422" t="s">
        <v>5133</v>
      </c>
      <c r="AL119" s="423" t="s">
        <v>5125</v>
      </c>
      <c r="AM119" s="31">
        <f t="shared" ref="AM119" si="700">+AN119-AO119</f>
        <v>46057</v>
      </c>
      <c r="AN119" s="31">
        <f t="shared" ref="AN119" si="701">+AY119-1</f>
        <v>46067</v>
      </c>
      <c r="AO119" s="37">
        <v>10</v>
      </c>
      <c r="AP119" s="15">
        <v>46081</v>
      </c>
      <c r="AQ119" s="15">
        <v>46079</v>
      </c>
      <c r="AR119" s="34">
        <f t="shared" ref="AR119" si="702">+AP119-AN119</f>
        <v>14</v>
      </c>
      <c r="AS119" s="7"/>
      <c r="AT119" s="7"/>
      <c r="AU119" s="7"/>
      <c r="AV119" s="7"/>
      <c r="AW119" s="7"/>
      <c r="AX119" s="3"/>
      <c r="AY119" s="31">
        <f t="shared" ref="AY119" si="703">+AZ119-BA119</f>
        <v>46068</v>
      </c>
      <c r="AZ119" s="31">
        <f t="shared" ref="AZ119" si="704">+BF119-1</f>
        <v>46128</v>
      </c>
      <c r="BA119" s="124">
        <v>60</v>
      </c>
      <c r="BB119" s="15">
        <f t="shared" ref="BB119" si="705">+IF(AQ119=0,AP119,AQ119)+BA119</f>
        <v>46139</v>
      </c>
      <c r="BC119" s="15"/>
      <c r="BD119" s="7">
        <f t="shared" ref="BD119" si="706">+BB119-AZ119</f>
        <v>11</v>
      </c>
      <c r="BE119" s="3"/>
      <c r="BF119" s="31">
        <f t="shared" ref="BF119" si="707">+BG119-BH119</f>
        <v>46129</v>
      </c>
      <c r="BG119" s="31">
        <f t="shared" ref="BG119" si="708">+BM119</f>
        <v>46129</v>
      </c>
      <c r="BH119" s="126">
        <v>0</v>
      </c>
      <c r="BI119" s="15">
        <f t="shared" ref="BI119" si="709">+IF(BC119=0,BB119,BC119)+BH119</f>
        <v>46139</v>
      </c>
      <c r="BJ119" s="15"/>
      <c r="BK119" s="34">
        <f t="shared" ref="BK119" si="710">+BI119-BG119</f>
        <v>10</v>
      </c>
      <c r="BL119" s="3"/>
      <c r="BM119" s="31">
        <f t="shared" ref="BM119" si="711">+BN119-BO119</f>
        <v>46129</v>
      </c>
      <c r="BN119" s="31">
        <f t="shared" ref="BN119" si="712">+BT119</f>
        <v>46129</v>
      </c>
      <c r="BO119" s="126">
        <v>0</v>
      </c>
      <c r="BP119" s="15">
        <f t="shared" ref="BP119" si="713">+IF(BJ119=0,BI119,BJ119)+BO119</f>
        <v>46139</v>
      </c>
      <c r="BQ119" s="15"/>
      <c r="BR119" s="34">
        <f t="shared" ref="BR119" si="714">+BP119-BN119</f>
        <v>10</v>
      </c>
      <c r="BS119" s="3"/>
      <c r="BT119" s="31">
        <f t="shared" ref="BT119" si="715">+BU119-BV119</f>
        <v>46129</v>
      </c>
      <c r="BU119" s="31">
        <f t="shared" ref="BU119" si="716">+CA119</f>
        <v>46132</v>
      </c>
      <c r="BV119" s="37">
        <v>3</v>
      </c>
      <c r="BW119" s="15">
        <f t="shared" ref="BW119" si="717">+IF(BQ119=0,BP119,BQ119)+BV119</f>
        <v>46142</v>
      </c>
      <c r="BX119" s="15"/>
      <c r="BY119" s="7">
        <f t="shared" ref="BY119" si="718">+BW119-BU119</f>
        <v>10</v>
      </c>
      <c r="BZ119" s="2"/>
      <c r="CA119" s="315">
        <v>46132</v>
      </c>
      <c r="CB119" s="7">
        <f t="shared" ref="CB119" si="719">+BW119-CA119</f>
        <v>10</v>
      </c>
      <c r="CC119"/>
      <c r="CD119"/>
      <c r="CE119" s="4" t="s">
        <v>2557</v>
      </c>
      <c r="CF119" s="18" t="str">
        <f>+_xlfn.XLOOKUP(BZ119,'Crono LB 30.09'!B:B,'Crono LB 30.09'!F:F,"No se encuentra",0,1)</f>
        <v>No se encuentra</v>
      </c>
      <c r="CG119" s="193" t="e">
        <f t="shared" ref="CG119" si="720">+CF119-CA119</f>
        <v>#VALUE!</v>
      </c>
      <c r="CI119" s="18">
        <f>+_xlfn.XLOOKUP(B119,'REM-Nuevo'!B:B,'REM-Nuevo'!O:O,"",0,1)</f>
        <v>46132</v>
      </c>
      <c r="CJ119" s="18">
        <f t="shared" si="309"/>
        <v>46132</v>
      </c>
    </row>
    <row r="120" spans="1:88" s="4" customFormat="1" ht="194.25" hidden="1" customHeight="1" x14ac:dyDescent="0.25">
      <c r="A120" s="40" t="s">
        <v>2024</v>
      </c>
      <c r="B120" s="47" t="s">
        <v>5138</v>
      </c>
      <c r="C120" s="430" t="s">
        <v>5137</v>
      </c>
      <c r="D120" s="7"/>
      <c r="E120" s="317"/>
      <c r="F120" s="30">
        <f t="shared" ref="F120" si="721">+L120-1</f>
        <v>46128</v>
      </c>
      <c r="G120" s="318">
        <v>46084</v>
      </c>
      <c r="H120" s="6">
        <v>46084</v>
      </c>
      <c r="I120" s="34">
        <f t="shared" ref="I120" si="722">+G120-F120</f>
        <v>-44</v>
      </c>
      <c r="J120" s="309">
        <v>46073</v>
      </c>
      <c r="K120" s="3"/>
      <c r="L120" s="30">
        <f t="shared" ref="L120" si="723">+M120-N120</f>
        <v>46129</v>
      </c>
      <c r="M120" s="30">
        <f t="shared" ref="M120" si="724">+T120-1</f>
        <v>46136</v>
      </c>
      <c r="N120" s="37">
        <v>7</v>
      </c>
      <c r="O120" s="6">
        <v>46097</v>
      </c>
      <c r="P120" s="6">
        <v>46097</v>
      </c>
      <c r="Q120" s="29">
        <f t="shared" ref="Q120" si="725">+O120-M120</f>
        <v>-39</v>
      </c>
      <c r="R120" s="150"/>
      <c r="S120" s="3"/>
      <c r="T120" s="30">
        <f t="shared" ref="T120" si="726">+U120-V120</f>
        <v>46137</v>
      </c>
      <c r="U120" s="30">
        <f t="shared" ref="U120" si="727">+AE120-1</f>
        <v>46157</v>
      </c>
      <c r="V120" s="37">
        <v>20</v>
      </c>
      <c r="W120" s="6">
        <f t="shared" ref="W120" si="728">+O120+V120</f>
        <v>46117</v>
      </c>
      <c r="X120" s="6">
        <v>46112</v>
      </c>
      <c r="Y120" s="29">
        <f t="shared" ref="Y120" si="729">+W120-U120</f>
        <v>-40</v>
      </c>
      <c r="Z120" s="3"/>
      <c r="AA120" s="31"/>
      <c r="AB120" s="7"/>
      <c r="AC120" s="6"/>
      <c r="AD120" s="25"/>
      <c r="AE120" s="31">
        <f t="shared" ref="AE120" si="730">+AF120-AG120</f>
        <v>46158</v>
      </c>
      <c r="AF120" s="31">
        <f t="shared" ref="AF120" si="731">+AM120-1</f>
        <v>46158</v>
      </c>
      <c r="AG120" s="37"/>
      <c r="AH120" s="15">
        <v>46142</v>
      </c>
      <c r="AI120" s="15"/>
      <c r="AJ120" s="34">
        <f t="shared" ref="AJ120" si="732">+AH120-AF120</f>
        <v>-16</v>
      </c>
      <c r="AK120" s="492" t="s">
        <v>5281</v>
      </c>
      <c r="AL120" s="423" t="s">
        <v>5219</v>
      </c>
      <c r="AM120" s="31">
        <f t="shared" ref="AM120" si="733">+AN120-AO120</f>
        <v>46159</v>
      </c>
      <c r="AN120" s="31">
        <f t="shared" ref="AN120" si="734">+AY120-1</f>
        <v>46174</v>
      </c>
      <c r="AO120" s="37">
        <v>15</v>
      </c>
      <c r="AP120" s="15">
        <v>46175</v>
      </c>
      <c r="AQ120" s="15"/>
      <c r="AR120" s="34">
        <f t="shared" ref="AR120" si="735">+AP120-AN120</f>
        <v>1</v>
      </c>
      <c r="AS120" s="7"/>
      <c r="AT120" s="7"/>
      <c r="AU120" s="7"/>
      <c r="AV120" s="7"/>
      <c r="AW120" s="7"/>
      <c r="AX120" s="3"/>
      <c r="AY120" s="31">
        <f t="shared" ref="AY120" si="736">+AZ120-BA120</f>
        <v>46175</v>
      </c>
      <c r="AZ120" s="31">
        <f t="shared" ref="AZ120" si="737">+BF120-1</f>
        <v>46235</v>
      </c>
      <c r="BA120" s="124">
        <v>60</v>
      </c>
      <c r="BB120" s="15">
        <f t="shared" ref="BB120" si="738">+IF(AQ120=0,AP120,AQ120)+BA120</f>
        <v>46235</v>
      </c>
      <c r="BC120" s="15"/>
      <c r="BD120" s="7">
        <f t="shared" ref="BD120" si="739">+BB120-AZ120</f>
        <v>0</v>
      </c>
      <c r="BE120" s="3"/>
      <c r="BF120" s="31">
        <f t="shared" ref="BF120" si="740">+BG120-BH120</f>
        <v>46236</v>
      </c>
      <c r="BG120" s="31">
        <f t="shared" ref="BG120" si="741">+BM120</f>
        <v>46236</v>
      </c>
      <c r="BH120" s="126">
        <v>0</v>
      </c>
      <c r="BI120" s="15">
        <f t="shared" ref="BI120" si="742">+IF(BC120=0,BB120,BC120)+BH120</f>
        <v>46235</v>
      </c>
      <c r="BJ120" s="15"/>
      <c r="BK120" s="34">
        <f t="shared" ref="BK120" si="743">+BI120-BG120</f>
        <v>-1</v>
      </c>
      <c r="BL120" s="3"/>
      <c r="BM120" s="31">
        <f t="shared" ref="BM120" si="744">+BN120-BO120</f>
        <v>46236</v>
      </c>
      <c r="BN120" s="31">
        <f t="shared" ref="BN120" si="745">+BT120</f>
        <v>46236</v>
      </c>
      <c r="BO120" s="126">
        <v>0</v>
      </c>
      <c r="BP120" s="15">
        <f t="shared" ref="BP120" si="746">+IF(BJ120=0,BI120,BJ120)+BO120</f>
        <v>46235</v>
      </c>
      <c r="BQ120" s="15"/>
      <c r="BR120" s="34">
        <f t="shared" ref="BR120" si="747">+BP120-BN120</f>
        <v>-1</v>
      </c>
      <c r="BS120" s="3"/>
      <c r="BT120" s="31">
        <f t="shared" ref="BT120" si="748">+BU120-BV120</f>
        <v>46236</v>
      </c>
      <c r="BU120" s="31">
        <f t="shared" ref="BU120" si="749">+CA120</f>
        <v>46239</v>
      </c>
      <c r="BV120" s="37">
        <v>3</v>
      </c>
      <c r="BW120" s="15">
        <f t="shared" ref="BW120" si="750">+IF(BQ120=0,BP120,BQ120)+BV120</f>
        <v>46238</v>
      </c>
      <c r="BX120" s="15"/>
      <c r="BY120" s="7">
        <f t="shared" ref="BY120" si="751">+BW120-BU120</f>
        <v>-1</v>
      </c>
      <c r="BZ120" s="2"/>
      <c r="CA120" s="315">
        <v>46239</v>
      </c>
      <c r="CB120" s="7">
        <f t="shared" ref="CB120" si="752">+BW120-CA120</f>
        <v>-1</v>
      </c>
      <c r="CC120"/>
      <c r="CD120"/>
      <c r="CE120" s="4" t="s">
        <v>2557</v>
      </c>
      <c r="CF120" s="18" t="str">
        <f>+_xlfn.XLOOKUP(BZ120,'Crono LB 30.09'!B:B,'Crono LB 30.09'!F:F,"No se encuentra",0,1)</f>
        <v>26-Jan-28</v>
      </c>
      <c r="CG120" s="193" t="e">
        <f t="shared" ref="CG120" si="753">+CF120-CA120</f>
        <v>#VALUE!</v>
      </c>
      <c r="CI120" s="18">
        <f>+_xlfn.XLOOKUP(B120,'REM-Nuevo'!B:B,'REM-Nuevo'!O:O,"",0,1)</f>
        <v>46239</v>
      </c>
      <c r="CJ120" s="18">
        <f t="shared" si="309"/>
        <v>46239</v>
      </c>
    </row>
    <row r="121" spans="1:88" s="4" customFormat="1" ht="105" hidden="1" x14ac:dyDescent="0.25">
      <c r="A121" s="40" t="s">
        <v>2024</v>
      </c>
      <c r="B121" s="47" t="s">
        <v>5214</v>
      </c>
      <c r="C121" s="430" t="s">
        <v>5137</v>
      </c>
      <c r="D121" s="7"/>
      <c r="E121" s="317"/>
      <c r="F121" s="30">
        <f t="shared" ref="F121" si="754">+L121-1</f>
        <v>46128</v>
      </c>
      <c r="G121" s="318">
        <v>46125</v>
      </c>
      <c r="H121" s="6">
        <v>46125</v>
      </c>
      <c r="I121" s="34">
        <f t="shared" ref="I121" si="755">+G121-F121</f>
        <v>-3</v>
      </c>
      <c r="J121" s="309">
        <v>46073</v>
      </c>
      <c r="K121" s="3"/>
      <c r="L121" s="30">
        <f t="shared" ref="L121" si="756">+M121-N121</f>
        <v>46129</v>
      </c>
      <c r="M121" s="30">
        <f t="shared" ref="M121" si="757">+T121-1</f>
        <v>46136</v>
      </c>
      <c r="N121" s="37">
        <v>7</v>
      </c>
      <c r="O121" s="6">
        <f t="shared" si="311"/>
        <v>46132</v>
      </c>
      <c r="P121" s="6">
        <v>46134</v>
      </c>
      <c r="Q121" s="29">
        <f t="shared" ref="Q121" si="758">+O121-M121</f>
        <v>-4</v>
      </c>
      <c r="R121" s="150">
        <v>23346239</v>
      </c>
      <c r="S121" s="3"/>
      <c r="T121" s="30">
        <f t="shared" ref="T121" si="759">+U121-V121</f>
        <v>46137</v>
      </c>
      <c r="U121" s="30">
        <f t="shared" ref="U121" si="760">+AE121-1</f>
        <v>46157</v>
      </c>
      <c r="V121" s="37">
        <v>20</v>
      </c>
      <c r="W121" s="6">
        <f t="shared" ref="W121" si="761">+O121+V121</f>
        <v>46152</v>
      </c>
      <c r="X121" s="6">
        <v>46153</v>
      </c>
      <c r="Y121" s="29">
        <f t="shared" ref="Y121" si="762">+W121-U121</f>
        <v>-5</v>
      </c>
      <c r="Z121" s="3"/>
      <c r="AA121" s="31"/>
      <c r="AB121" s="7"/>
      <c r="AC121" s="6"/>
      <c r="AD121" s="25"/>
      <c r="AE121" s="31">
        <f t="shared" ref="AE121" si="763">+AF121-AG121</f>
        <v>46158</v>
      </c>
      <c r="AF121" s="31">
        <f t="shared" ref="AF121" si="764">+AM121-1</f>
        <v>46158</v>
      </c>
      <c r="AG121" s="37"/>
      <c r="AH121" s="15">
        <f t="shared" ref="AH121" si="765">+IF(X121=0,W121,X121)+AG121</f>
        <v>46153</v>
      </c>
      <c r="AI121" s="15"/>
      <c r="AJ121" s="34">
        <f t="shared" ref="AJ121" si="766">+AH121-AF121</f>
        <v>-5</v>
      </c>
      <c r="AK121" s="492" t="s">
        <v>5282</v>
      </c>
      <c r="AL121" s="423"/>
      <c r="AM121" s="31">
        <f t="shared" ref="AM121" si="767">+AN121-AO121</f>
        <v>46159</v>
      </c>
      <c r="AN121" s="31">
        <f t="shared" ref="AN121" si="768">+AY121-1</f>
        <v>46174</v>
      </c>
      <c r="AO121" s="37">
        <v>15</v>
      </c>
      <c r="AP121" s="15">
        <v>46175</v>
      </c>
      <c r="AQ121" s="15"/>
      <c r="AR121" s="34">
        <f t="shared" ref="AR121" si="769">+AP121-AN121</f>
        <v>1</v>
      </c>
      <c r="AS121" s="7"/>
      <c r="AT121" s="7"/>
      <c r="AU121" s="7"/>
      <c r="AV121" s="7"/>
      <c r="AW121" s="7"/>
      <c r="AX121" s="3"/>
      <c r="AY121" s="31">
        <f t="shared" ref="AY121" si="770">+AZ121-BA121</f>
        <v>46175</v>
      </c>
      <c r="AZ121" s="31">
        <f t="shared" ref="AZ121" si="771">+BF121-1</f>
        <v>46235</v>
      </c>
      <c r="BA121" s="124">
        <v>60</v>
      </c>
      <c r="BB121" s="15">
        <f t="shared" ref="BB121" si="772">+IF(AQ121=0,AP121,AQ121)+BA121</f>
        <v>46235</v>
      </c>
      <c r="BC121" s="15"/>
      <c r="BD121" s="7">
        <f t="shared" ref="BD121" si="773">+BB121-AZ121</f>
        <v>0</v>
      </c>
      <c r="BE121" s="3"/>
      <c r="BF121" s="31">
        <f t="shared" ref="BF121" si="774">+BG121-BH121</f>
        <v>46236</v>
      </c>
      <c r="BG121" s="31">
        <f t="shared" ref="BG121" si="775">+BM121</f>
        <v>46236</v>
      </c>
      <c r="BH121" s="126">
        <v>0</v>
      </c>
      <c r="BI121" s="15">
        <f t="shared" ref="BI121" si="776">+IF(BC121=0,BB121,BC121)+BH121</f>
        <v>46235</v>
      </c>
      <c r="BJ121" s="15"/>
      <c r="BK121" s="34">
        <f t="shared" ref="BK121" si="777">+BI121-BG121</f>
        <v>-1</v>
      </c>
      <c r="BL121" s="3"/>
      <c r="BM121" s="31">
        <f t="shared" ref="BM121" si="778">+BN121-BO121</f>
        <v>46236</v>
      </c>
      <c r="BN121" s="31">
        <f t="shared" ref="BN121" si="779">+BT121</f>
        <v>46236</v>
      </c>
      <c r="BO121" s="126">
        <v>0</v>
      </c>
      <c r="BP121" s="15">
        <f t="shared" ref="BP121" si="780">+IF(BJ121=0,BI121,BJ121)+BO121</f>
        <v>46235</v>
      </c>
      <c r="BQ121" s="15"/>
      <c r="BR121" s="34">
        <f t="shared" ref="BR121" si="781">+BP121-BN121</f>
        <v>-1</v>
      </c>
      <c r="BS121" s="3"/>
      <c r="BT121" s="31">
        <f t="shared" ref="BT121" si="782">+BU121-BV121</f>
        <v>46236</v>
      </c>
      <c r="BU121" s="31">
        <f t="shared" ref="BU121" si="783">+CA121</f>
        <v>46239</v>
      </c>
      <c r="BV121" s="37">
        <v>3</v>
      </c>
      <c r="BW121" s="15">
        <f t="shared" ref="BW121" si="784">+IF(BQ121=0,BP121,BQ121)+BV121</f>
        <v>46238</v>
      </c>
      <c r="BX121" s="15"/>
      <c r="BY121" s="7">
        <f t="shared" ref="BY121" si="785">+BW121-BU121</f>
        <v>-1</v>
      </c>
      <c r="BZ121" s="2"/>
      <c r="CA121" s="315">
        <v>46239</v>
      </c>
      <c r="CB121" s="7">
        <f t="shared" ref="CB121" si="786">+BW121-CA121</f>
        <v>-1</v>
      </c>
      <c r="CC121"/>
      <c r="CD121"/>
      <c r="CE121" s="4" t="s">
        <v>2557</v>
      </c>
      <c r="CF121" s="18" t="str">
        <f>+_xlfn.XLOOKUP(BZ121,'Crono LB 30.09'!B:B,'Crono LB 30.09'!F:F,"No se encuentra",0,1)</f>
        <v>26-Jan-28</v>
      </c>
      <c r="CG121" s="193" t="e">
        <f t="shared" ref="CG121" si="787">+CF121-CA121</f>
        <v>#VALUE!</v>
      </c>
      <c r="CI121" s="18">
        <f>+_xlfn.XLOOKUP(B121,'REM-Nuevo'!B:B,'REM-Nuevo'!O:O,"",0,1)</f>
        <v>46239</v>
      </c>
      <c r="CJ121" s="18">
        <f t="shared" ref="CJ121" si="788">+IF(CI121="",CA121,CI121)</f>
        <v>46239</v>
      </c>
    </row>
    <row r="122" spans="1:88" s="4" customFormat="1" ht="30" hidden="1" x14ac:dyDescent="0.25">
      <c r="A122" s="499" t="s">
        <v>2024</v>
      </c>
      <c r="B122" s="47" t="s">
        <v>5226</v>
      </c>
      <c r="C122" s="500" t="s">
        <v>5137</v>
      </c>
      <c r="D122" s="7"/>
      <c r="E122" s="317"/>
      <c r="F122" s="30">
        <f>+L122-1</f>
        <v>46128</v>
      </c>
      <c r="G122" s="318">
        <v>46140</v>
      </c>
      <c r="H122" s="6">
        <v>46140</v>
      </c>
      <c r="I122" s="34">
        <f>+G122-F122</f>
        <v>12</v>
      </c>
      <c r="J122" s="309">
        <v>46073</v>
      </c>
      <c r="K122" s="3"/>
      <c r="L122" s="30">
        <f>+M122-N122</f>
        <v>46129</v>
      </c>
      <c r="M122" s="30">
        <f>+T122-1</f>
        <v>46136</v>
      </c>
      <c r="N122" s="37">
        <v>7</v>
      </c>
      <c r="O122" s="6">
        <f>+IF(H122=0,G122,H122)+N122</f>
        <v>46147</v>
      </c>
      <c r="P122" s="6">
        <v>46147</v>
      </c>
      <c r="Q122" s="29">
        <f>+O122-M122</f>
        <v>11</v>
      </c>
      <c r="R122" s="150"/>
      <c r="S122" s="3"/>
      <c r="T122" s="30">
        <f>+U122-V122</f>
        <v>46137</v>
      </c>
      <c r="U122" s="30">
        <f>+AE122-1</f>
        <v>46157</v>
      </c>
      <c r="V122" s="37">
        <v>20</v>
      </c>
      <c r="W122" s="6">
        <f>+O122+V122</f>
        <v>46167</v>
      </c>
      <c r="X122" s="6">
        <v>46168</v>
      </c>
      <c r="Y122" s="29">
        <f>+W122-U122</f>
        <v>10</v>
      </c>
      <c r="Z122" s="3"/>
      <c r="AA122" s="31"/>
      <c r="AB122" s="7"/>
      <c r="AC122" s="6"/>
      <c r="AD122" s="25"/>
      <c r="AE122" s="31">
        <f>+AF122-AG122</f>
        <v>46158</v>
      </c>
      <c r="AF122" s="31">
        <f>+AM122-1</f>
        <v>46158</v>
      </c>
      <c r="AG122" s="37"/>
      <c r="AH122" s="15">
        <f>+IF(X122=0,W122,X122)+AG122</f>
        <v>46168</v>
      </c>
      <c r="AI122" s="15"/>
      <c r="AJ122" s="34">
        <f>+AH122-AF122</f>
        <v>10</v>
      </c>
      <c r="AK122" s="492" t="s">
        <v>5283</v>
      </c>
      <c r="AL122" s="423" t="s">
        <v>5284</v>
      </c>
      <c r="AM122" s="31">
        <f>+AN122-AO122</f>
        <v>46159</v>
      </c>
      <c r="AN122" s="31">
        <f>+AY122-1</f>
        <v>46174</v>
      </c>
      <c r="AO122" s="37">
        <v>15</v>
      </c>
      <c r="AP122" s="15">
        <f>+IF(AI122=0,AH122,AI122)+AO122</f>
        <v>46183</v>
      </c>
      <c r="AQ122" s="15"/>
      <c r="AR122" s="34">
        <f>+AP122-AN122</f>
        <v>9</v>
      </c>
      <c r="AS122" s="7"/>
      <c r="AT122" s="7"/>
      <c r="AU122" s="7"/>
      <c r="AV122" s="7"/>
      <c r="AW122" s="7"/>
      <c r="AX122" s="3"/>
      <c r="AY122" s="31">
        <f>+AZ122-BA122</f>
        <v>46175</v>
      </c>
      <c r="AZ122" s="31">
        <f>+BF122-1</f>
        <v>46235</v>
      </c>
      <c r="BA122" s="124">
        <v>60</v>
      </c>
      <c r="BB122" s="15">
        <f>+IF(AQ122=0,AP122,AQ122)+BA122</f>
        <v>46243</v>
      </c>
      <c r="BC122" s="15"/>
      <c r="BD122" s="7">
        <f>+BB122-AZ122</f>
        <v>8</v>
      </c>
      <c r="BE122" s="3"/>
      <c r="BF122" s="31">
        <f>+BG122-BH122</f>
        <v>46236</v>
      </c>
      <c r="BG122" s="31">
        <f>+BM122</f>
        <v>46236</v>
      </c>
      <c r="BH122" s="126">
        <v>0</v>
      </c>
      <c r="BI122" s="15">
        <f>+IF(BC122=0,BB122,BC122)+BH122</f>
        <v>46243</v>
      </c>
      <c r="BJ122" s="15"/>
      <c r="BK122" s="34">
        <f>+BI122-BG122</f>
        <v>7</v>
      </c>
      <c r="BL122" s="3"/>
      <c r="BM122" s="31">
        <f>+BN122-BO122</f>
        <v>46236</v>
      </c>
      <c r="BN122" s="31">
        <f>+BT122</f>
        <v>46236</v>
      </c>
      <c r="BO122" s="126">
        <v>0</v>
      </c>
      <c r="BP122" s="15">
        <f>+IF(BJ122=0,BI122,BJ122)+BO122</f>
        <v>46243</v>
      </c>
      <c r="BQ122" s="15"/>
      <c r="BR122" s="34">
        <f>+BP122-BN122</f>
        <v>7</v>
      </c>
      <c r="BS122" s="3"/>
      <c r="BT122" s="31">
        <f>+BU122-BV122</f>
        <v>46236</v>
      </c>
      <c r="BU122" s="31">
        <f>+CA122</f>
        <v>46239</v>
      </c>
      <c r="BV122" s="37">
        <v>3</v>
      </c>
      <c r="BW122" s="15">
        <f>+IF(BQ122=0,BP122,BQ122)+BV122</f>
        <v>46246</v>
      </c>
      <c r="BX122" s="15"/>
      <c r="BY122" s="7">
        <f>+BW122-BU122</f>
        <v>7</v>
      </c>
      <c r="BZ122" s="2"/>
      <c r="CA122" s="315">
        <v>46239</v>
      </c>
      <c r="CB122" s="7">
        <f>+BW122-CA122</f>
        <v>7</v>
      </c>
      <c r="CC122"/>
      <c r="CD122"/>
      <c r="CE122" s="4" t="s">
        <v>2557</v>
      </c>
      <c r="CF122" s="18" t="str">
        <f>+_xlfn.XLOOKUP(BZ122,'Crono LB 30.09'!B:B,'Crono LB 30.09'!F:F,"No se encuentra",0,1)</f>
        <v>26-Jan-28</v>
      </c>
      <c r="CG122" s="193" t="e">
        <f>+CF122-CA122</f>
        <v>#VALUE!</v>
      </c>
      <c r="CI122" s="18">
        <f>+_xlfn.XLOOKUP(B122,'REM-Nuevo'!B:B,'REM-Nuevo'!O:O,"",0,1)</f>
        <v>46264</v>
      </c>
      <c r="CJ122" s="18">
        <f>+IF(CI122="",CA122,CI122)</f>
        <v>46264</v>
      </c>
    </row>
    <row r="123" spans="1:88" hidden="1" x14ac:dyDescent="0.25">
      <c r="A123" s="40" t="s">
        <v>2024</v>
      </c>
      <c r="B123" s="47" t="s">
        <v>2747</v>
      </c>
      <c r="C123" s="48" t="s">
        <v>2423</v>
      </c>
      <c r="D123" s="7"/>
      <c r="E123" s="283" t="str">
        <f>+_xlfn.XLOOKUP(B123,'Dinámica P0 RIs'!A:A,'Dinámica P0 RIs'!B:B,"",0,1)</f>
        <v/>
      </c>
      <c r="F123" s="30">
        <f t="shared" si="243"/>
        <v>46342</v>
      </c>
      <c r="G123" s="6">
        <v>46122</v>
      </c>
      <c r="H123" s="6">
        <v>46122</v>
      </c>
      <c r="I123" s="34">
        <f t="shared" si="244"/>
        <v>-220</v>
      </c>
      <c r="J123" s="309">
        <v>46122</v>
      </c>
      <c r="K123" s="3"/>
      <c r="L123" s="30">
        <f t="shared" si="245"/>
        <v>46343</v>
      </c>
      <c r="M123" s="30">
        <f t="shared" si="246"/>
        <v>46350</v>
      </c>
      <c r="N123" s="37">
        <v>7</v>
      </c>
      <c r="O123" s="6">
        <v>46203</v>
      </c>
      <c r="P123" s="6"/>
      <c r="Q123" s="29">
        <f t="shared" si="247"/>
        <v>-147</v>
      </c>
      <c r="R123" s="7"/>
      <c r="S123" s="3"/>
      <c r="T123" s="30">
        <f t="shared" si="248"/>
        <v>46351</v>
      </c>
      <c r="U123" s="30">
        <f t="shared" si="249"/>
        <v>46381</v>
      </c>
      <c r="V123" s="37">
        <v>30</v>
      </c>
      <c r="W123" s="6">
        <f t="shared" si="250"/>
        <v>46233</v>
      </c>
      <c r="X123" s="6"/>
      <c r="Y123" s="29">
        <f t="shared" si="251"/>
        <v>-148</v>
      </c>
      <c r="Z123" s="3"/>
      <c r="AA123" s="31"/>
      <c r="AB123" s="7"/>
      <c r="AC123" s="6"/>
      <c r="AD123" s="25"/>
      <c r="AE123" s="31">
        <f t="shared" si="252"/>
        <v>46382</v>
      </c>
      <c r="AF123" s="31">
        <f t="shared" si="253"/>
        <v>46412</v>
      </c>
      <c r="AG123" s="37">
        <v>30</v>
      </c>
      <c r="AH123" s="15">
        <f t="shared" si="254"/>
        <v>46263</v>
      </c>
      <c r="AI123" s="15"/>
      <c r="AJ123" s="34">
        <f t="shared" si="255"/>
        <v>-149</v>
      </c>
      <c r="AK123" s="393" t="s">
        <v>5229</v>
      </c>
      <c r="AL123" s="3"/>
      <c r="AM123" s="31">
        <f t="shared" si="256"/>
        <v>46413</v>
      </c>
      <c r="AN123" s="31">
        <f t="shared" si="257"/>
        <v>46433</v>
      </c>
      <c r="AO123" s="37">
        <v>20</v>
      </c>
      <c r="AP123" s="15">
        <f t="shared" si="258"/>
        <v>46283</v>
      </c>
      <c r="AQ123" s="15"/>
      <c r="AR123" s="34">
        <f t="shared" si="259"/>
        <v>-150</v>
      </c>
      <c r="AS123" s="7"/>
      <c r="AT123" s="7"/>
      <c r="AU123" s="7"/>
      <c r="AV123" s="7"/>
      <c r="AW123" s="7"/>
      <c r="AX123" s="3"/>
      <c r="AY123" s="31">
        <f t="shared" si="260"/>
        <v>46434</v>
      </c>
      <c r="AZ123" s="31">
        <f t="shared" si="312"/>
        <v>46524</v>
      </c>
      <c r="BA123" s="124">
        <v>90</v>
      </c>
      <c r="BB123" s="15">
        <f t="shared" si="261"/>
        <v>46373</v>
      </c>
      <c r="BC123" s="15"/>
      <c r="BD123" s="7">
        <f t="shared" si="262"/>
        <v>-151</v>
      </c>
      <c r="BE123" s="3"/>
      <c r="BF123" s="31">
        <f t="shared" si="263"/>
        <v>46525</v>
      </c>
      <c r="BG123" s="31">
        <f t="shared" si="264"/>
        <v>46525</v>
      </c>
      <c r="BH123" s="32">
        <v>0</v>
      </c>
      <c r="BI123" s="15">
        <f t="shared" si="265"/>
        <v>46373</v>
      </c>
      <c r="BJ123" s="15"/>
      <c r="BK123" s="34">
        <f t="shared" si="266"/>
        <v>-152</v>
      </c>
      <c r="BL123" s="3"/>
      <c r="BM123" s="31">
        <f t="shared" si="267"/>
        <v>46525</v>
      </c>
      <c r="BN123" s="31">
        <f t="shared" si="268"/>
        <v>46525</v>
      </c>
      <c r="BO123" s="32">
        <v>0</v>
      </c>
      <c r="BP123" s="15">
        <f t="shared" si="269"/>
        <v>46373</v>
      </c>
      <c r="BQ123" s="15"/>
      <c r="BR123" s="34">
        <f t="shared" si="270"/>
        <v>-152</v>
      </c>
      <c r="BS123" s="3"/>
      <c r="BT123" s="31">
        <f t="shared" si="271"/>
        <v>46525</v>
      </c>
      <c r="BU123" s="31">
        <f t="shared" si="272"/>
        <v>46532</v>
      </c>
      <c r="BV123" s="37">
        <v>7</v>
      </c>
      <c r="BW123" s="15">
        <f t="shared" si="273"/>
        <v>46380</v>
      </c>
      <c r="BX123" s="15"/>
      <c r="BY123" s="7">
        <f t="shared" si="274"/>
        <v>-152</v>
      </c>
      <c r="BZ123" s="2" t="s">
        <v>2748</v>
      </c>
      <c r="CA123" s="315">
        <v>46532</v>
      </c>
      <c r="CB123" s="7">
        <f t="shared" si="275"/>
        <v>-152</v>
      </c>
      <c r="CF123" s="18" t="str">
        <f>+_xlfn.XLOOKUP(BZ123,'Crono LB 30.09'!B:B,'Crono LB 30.09'!F:F,"No se encuentra",0,1)</f>
        <v>No se encuentra</v>
      </c>
      <c r="CG123" s="193" t="e">
        <f t="shared" si="310"/>
        <v>#VALUE!</v>
      </c>
      <c r="CI123" s="18">
        <f>+_xlfn.XLOOKUP(B123,'REM-Nuevo'!B:B,'REM-Nuevo'!O:O,"",0,1)</f>
        <v>46532</v>
      </c>
      <c r="CJ123" s="18">
        <f t="shared" si="309"/>
        <v>46532</v>
      </c>
    </row>
    <row r="124" spans="1:88" hidden="1" x14ac:dyDescent="0.25">
      <c r="A124" s="40" t="s">
        <v>2024</v>
      </c>
      <c r="B124" s="223" t="s">
        <v>2749</v>
      </c>
      <c r="C124" s="48" t="s">
        <v>2425</v>
      </c>
      <c r="D124" s="7"/>
      <c r="E124" s="283" t="str">
        <f>+_xlfn.XLOOKUP(B124,'Dinámica P0 RIs'!A:A,'Dinámica P0 RIs'!B:B,"",0,1)</f>
        <v/>
      </c>
      <c r="F124" s="30">
        <f t="shared" si="243"/>
        <v>46184</v>
      </c>
      <c r="G124" s="6">
        <v>46172</v>
      </c>
      <c r="H124" s="6">
        <v>46155</v>
      </c>
      <c r="I124" s="34">
        <f t="shared" si="244"/>
        <v>-12</v>
      </c>
      <c r="J124" s="309">
        <v>46115</v>
      </c>
      <c r="K124" s="3"/>
      <c r="L124" s="30">
        <f t="shared" si="245"/>
        <v>46185</v>
      </c>
      <c r="M124" s="30">
        <f t="shared" si="246"/>
        <v>46192</v>
      </c>
      <c r="N124" s="37">
        <v>7</v>
      </c>
      <c r="O124" s="6">
        <v>46178</v>
      </c>
      <c r="P124" s="6"/>
      <c r="Q124" s="29">
        <f t="shared" si="247"/>
        <v>-14</v>
      </c>
      <c r="R124" s="7"/>
      <c r="S124" s="3"/>
      <c r="T124" s="30">
        <f t="shared" si="248"/>
        <v>46193</v>
      </c>
      <c r="U124" s="30">
        <f t="shared" si="249"/>
        <v>46223</v>
      </c>
      <c r="V124" s="37">
        <v>30</v>
      </c>
      <c r="W124" s="6">
        <f t="shared" si="250"/>
        <v>46208</v>
      </c>
      <c r="X124" s="6"/>
      <c r="Y124" s="29">
        <f t="shared" si="251"/>
        <v>-15</v>
      </c>
      <c r="Z124" s="3"/>
      <c r="AA124" s="31"/>
      <c r="AB124" s="7"/>
      <c r="AC124" s="6"/>
      <c r="AD124" s="25"/>
      <c r="AE124" s="31">
        <f t="shared" si="252"/>
        <v>46224</v>
      </c>
      <c r="AF124" s="31">
        <f t="shared" si="253"/>
        <v>46269</v>
      </c>
      <c r="AG124" s="37">
        <v>45</v>
      </c>
      <c r="AH124" s="15">
        <f t="shared" si="254"/>
        <v>46253</v>
      </c>
      <c r="AI124" s="15"/>
      <c r="AJ124" s="34">
        <f t="shared" si="255"/>
        <v>-16</v>
      </c>
      <c r="AK124" s="393" t="s">
        <v>5252</v>
      </c>
      <c r="AL124" s="3"/>
      <c r="AM124" s="31">
        <f t="shared" si="256"/>
        <v>46270</v>
      </c>
      <c r="AN124" s="31">
        <f t="shared" si="257"/>
        <v>46290</v>
      </c>
      <c r="AO124" s="37">
        <v>20</v>
      </c>
      <c r="AP124" s="15">
        <f t="shared" si="258"/>
        <v>46273</v>
      </c>
      <c r="AQ124" s="15"/>
      <c r="AR124" s="34">
        <f t="shared" si="259"/>
        <v>-17</v>
      </c>
      <c r="AS124" s="7"/>
      <c r="AT124" s="7"/>
      <c r="AU124" s="7"/>
      <c r="AV124" s="7"/>
      <c r="AW124" s="7"/>
      <c r="AX124" s="3"/>
      <c r="AY124" s="31">
        <f t="shared" si="260"/>
        <v>46291</v>
      </c>
      <c r="AZ124" s="31">
        <f t="shared" si="312"/>
        <v>46441</v>
      </c>
      <c r="BA124" s="124">
        <v>150</v>
      </c>
      <c r="BB124" s="15">
        <f t="shared" si="261"/>
        <v>46423</v>
      </c>
      <c r="BC124" s="15"/>
      <c r="BD124" s="7">
        <f t="shared" si="262"/>
        <v>-18</v>
      </c>
      <c r="BE124" s="3"/>
      <c r="BF124" s="31">
        <f t="shared" si="263"/>
        <v>46442</v>
      </c>
      <c r="BG124" s="31">
        <f t="shared" si="264"/>
        <v>46442</v>
      </c>
      <c r="BH124" s="32">
        <v>0</v>
      </c>
      <c r="BI124" s="15">
        <f t="shared" si="265"/>
        <v>46423</v>
      </c>
      <c r="BJ124" s="15"/>
      <c r="BK124" s="34">
        <f t="shared" si="266"/>
        <v>-19</v>
      </c>
      <c r="BL124" s="3"/>
      <c r="BM124" s="31">
        <f t="shared" si="267"/>
        <v>46442</v>
      </c>
      <c r="BN124" s="31">
        <f t="shared" si="268"/>
        <v>46442</v>
      </c>
      <c r="BO124" s="32">
        <v>0</v>
      </c>
      <c r="BP124" s="15">
        <f t="shared" si="269"/>
        <v>46423</v>
      </c>
      <c r="BQ124" s="15"/>
      <c r="BR124" s="34">
        <f t="shared" si="270"/>
        <v>-19</v>
      </c>
      <c r="BS124" s="3"/>
      <c r="BT124" s="31">
        <f t="shared" si="271"/>
        <v>46442</v>
      </c>
      <c r="BU124" s="31">
        <f t="shared" si="272"/>
        <v>46449</v>
      </c>
      <c r="BV124" s="37">
        <v>7</v>
      </c>
      <c r="BW124" s="15">
        <f t="shared" si="273"/>
        <v>46430</v>
      </c>
      <c r="BX124" s="15"/>
      <c r="BY124" s="7">
        <f t="shared" si="274"/>
        <v>-19</v>
      </c>
      <c r="BZ124" s="2" t="s">
        <v>2750</v>
      </c>
      <c r="CA124" s="315">
        <v>46449</v>
      </c>
      <c r="CB124" s="7">
        <f t="shared" si="275"/>
        <v>-19</v>
      </c>
      <c r="CD124" t="s">
        <v>2751</v>
      </c>
      <c r="CF124" s="18" t="str">
        <f>+_xlfn.XLOOKUP(BZ124,'Crono LB 30.09'!B:B,'Crono LB 30.09'!F:F,"No se encuentra",0,1)</f>
        <v>No se encuentra</v>
      </c>
      <c r="CG124" s="193" t="e">
        <f t="shared" si="310"/>
        <v>#VALUE!</v>
      </c>
      <c r="CI124" s="18">
        <f>+_xlfn.XLOOKUP(B124,'REM-Nuevo'!B:B,'REM-Nuevo'!O:O,"",0,1)</f>
        <v>46449</v>
      </c>
      <c r="CJ124" s="18">
        <f t="shared" si="309"/>
        <v>46449</v>
      </c>
    </row>
    <row r="125" spans="1:88" ht="221.25" hidden="1" customHeight="1" x14ac:dyDescent="0.25">
      <c r="A125" s="40" t="s">
        <v>2024</v>
      </c>
      <c r="B125" s="47" t="s">
        <v>5123</v>
      </c>
      <c r="C125" s="48" t="s">
        <v>2754</v>
      </c>
      <c r="D125" s="7"/>
      <c r="E125" s="479" t="str">
        <f>+_xlfn.XLOOKUP(B125,'Dinámica P0 RIs'!A:A,'Dinámica P0 RIs'!B:B,"",0,1)</f>
        <v/>
      </c>
      <c r="F125" s="30">
        <f t="shared" ref="F125" si="789">+L125-1</f>
        <v>46064</v>
      </c>
      <c r="G125" s="318">
        <v>46073</v>
      </c>
      <c r="H125" s="6">
        <v>46073</v>
      </c>
      <c r="I125" s="34">
        <f t="shared" ref="I125" si="790">+G125-F125</f>
        <v>9</v>
      </c>
      <c r="J125" s="309" t="s">
        <v>5135</v>
      </c>
      <c r="K125" s="3"/>
      <c r="L125" s="30">
        <f t="shared" ref="L125" si="791">+M125-N125</f>
        <v>46065</v>
      </c>
      <c r="M125" s="30">
        <f t="shared" ref="M125" si="792">+T125-1</f>
        <v>46072</v>
      </c>
      <c r="N125" s="37">
        <v>7</v>
      </c>
      <c r="O125" s="6">
        <f t="shared" ref="O125" si="793">+IF(H125=0,G125,H125)+N125</f>
        <v>46080</v>
      </c>
      <c r="P125" s="6">
        <v>46084</v>
      </c>
      <c r="Q125" s="29">
        <f t="shared" ref="Q125" si="794">+O125-M125</f>
        <v>8</v>
      </c>
      <c r="R125" s="150" t="s">
        <v>5131</v>
      </c>
      <c r="S125" s="3"/>
      <c r="T125" s="30">
        <f t="shared" ref="T125" si="795">+U125-V125</f>
        <v>46073</v>
      </c>
      <c r="U125" s="30">
        <f t="shared" ref="U125" si="796">+AE125-1</f>
        <v>46098</v>
      </c>
      <c r="V125" s="37">
        <v>25</v>
      </c>
      <c r="W125" s="6">
        <f t="shared" ref="W125" si="797">+O125+V125</f>
        <v>46105</v>
      </c>
      <c r="X125" s="6">
        <v>46101</v>
      </c>
      <c r="Y125" s="29">
        <f t="shared" ref="Y125" si="798">+W125-U125</f>
        <v>7</v>
      </c>
      <c r="Z125" s="3"/>
      <c r="AA125" s="31"/>
      <c r="AB125" s="7"/>
      <c r="AC125" s="6"/>
      <c r="AD125" s="25"/>
      <c r="AE125" s="31">
        <f t="shared" ref="AE125" si="799">+AF125-AG125</f>
        <v>46099</v>
      </c>
      <c r="AF125" s="31">
        <f t="shared" ref="AF125" si="800">+AM125-1</f>
        <v>46144</v>
      </c>
      <c r="AG125" s="37">
        <v>45</v>
      </c>
      <c r="AH125" s="15">
        <f t="shared" ref="AH125" si="801">+IF(X125=0,W125,X125)+AG125</f>
        <v>46146</v>
      </c>
      <c r="AI125" s="15"/>
      <c r="AJ125" s="34">
        <f t="shared" ref="AJ125" si="802">+AH125-AF125</f>
        <v>2</v>
      </c>
      <c r="AK125" s="422" t="s">
        <v>5285</v>
      </c>
      <c r="AL125" s="423" t="s">
        <v>5140</v>
      </c>
      <c r="AM125" s="31">
        <f t="shared" ref="AM125" si="803">+AN125-AO125</f>
        <v>46145</v>
      </c>
      <c r="AN125" s="31">
        <f t="shared" ref="AN125" si="804">+AY125-1</f>
        <v>46165</v>
      </c>
      <c r="AO125" s="37">
        <v>20</v>
      </c>
      <c r="AP125" s="15">
        <v>46171</v>
      </c>
      <c r="AQ125" s="15"/>
      <c r="AR125" s="34">
        <f t="shared" ref="AR125" si="805">+AP125-AN125</f>
        <v>6</v>
      </c>
      <c r="AS125" s="7"/>
      <c r="AT125" s="7"/>
      <c r="AU125" s="7"/>
      <c r="AV125" s="7"/>
      <c r="AW125" s="7"/>
      <c r="AX125" s="3"/>
      <c r="AY125" s="31">
        <f t="shared" ref="AY125" si="806">+AZ125-BA125</f>
        <v>46166</v>
      </c>
      <c r="AZ125" s="31">
        <f t="shared" ref="AZ125" si="807">+BF125-1</f>
        <v>46316</v>
      </c>
      <c r="BA125" s="124">
        <v>150</v>
      </c>
      <c r="BB125" s="15">
        <f t="shared" ref="BB125" si="808">+IF(AQ125=0,AP125,AQ125)+BA125</f>
        <v>46321</v>
      </c>
      <c r="BC125" s="15"/>
      <c r="BD125" s="7">
        <f t="shared" ref="BD125" si="809">+BB125-AZ125</f>
        <v>5</v>
      </c>
      <c r="BE125" s="3"/>
      <c r="BF125" s="31">
        <f t="shared" ref="BF125" si="810">+BG125-BH125</f>
        <v>46317</v>
      </c>
      <c r="BG125" s="31">
        <f t="shared" ref="BG125" si="811">+BM125</f>
        <v>46407</v>
      </c>
      <c r="BH125" s="126">
        <v>90</v>
      </c>
      <c r="BI125" s="15">
        <f t="shared" ref="BI125" si="812">+IF(BC125=0,BB125,BC125)+BH125</f>
        <v>46411</v>
      </c>
      <c r="BJ125" s="15"/>
      <c r="BK125" s="34">
        <f t="shared" ref="BK125" si="813">+BI125-BG125</f>
        <v>4</v>
      </c>
      <c r="BL125" s="3"/>
      <c r="BM125" s="31">
        <f t="shared" ref="BM125" si="814">+BN125-BO125</f>
        <v>46407</v>
      </c>
      <c r="BN125" s="31">
        <f t="shared" ref="BN125" si="815">+BT125</f>
        <v>46414</v>
      </c>
      <c r="BO125" s="126">
        <v>7</v>
      </c>
      <c r="BP125" s="15">
        <f t="shared" ref="BP125" si="816">+IF(BJ125=0,BI125,BJ125)+BO125</f>
        <v>46418</v>
      </c>
      <c r="BQ125" s="15"/>
      <c r="BR125" s="34">
        <f t="shared" ref="BR125" si="817">+BP125-BN125</f>
        <v>4</v>
      </c>
      <c r="BS125" s="3"/>
      <c r="BT125" s="31">
        <f t="shared" ref="BT125" si="818">+BU125-BV125</f>
        <v>46414</v>
      </c>
      <c r="BU125" s="31">
        <f t="shared" ref="BU125" si="819">+CA125</f>
        <v>46417</v>
      </c>
      <c r="BV125" s="37">
        <v>3</v>
      </c>
      <c r="BW125" s="15">
        <f t="shared" ref="BW125" si="820">+IF(BQ125=0,BP125,BQ125)+BV125</f>
        <v>46421</v>
      </c>
      <c r="BX125" s="15"/>
      <c r="BY125" s="7">
        <f t="shared" ref="BY125" si="821">+BW125-BU125</f>
        <v>4</v>
      </c>
      <c r="BZ125" s="2" t="s">
        <v>2569</v>
      </c>
      <c r="CA125" s="315">
        <v>46417</v>
      </c>
      <c r="CB125" s="7">
        <f t="shared" ref="CB125" si="822">+BW125-CA125</f>
        <v>4</v>
      </c>
      <c r="CD125">
        <v>46</v>
      </c>
      <c r="CE125" s="4" t="s">
        <v>2570</v>
      </c>
      <c r="CF125" s="18">
        <f>+_xlfn.XLOOKUP(BZ125,'Crono LB 30.09'!B:B,'Crono LB 30.09'!F:F,"No se encuentra",0,1)</f>
        <v>46275</v>
      </c>
      <c r="CG125" s="193">
        <f t="shared" ref="CG125" si="823">+CF125-CA125</f>
        <v>-142</v>
      </c>
      <c r="CI125" s="18">
        <f>+_xlfn.XLOOKUP(B125,'REM-Nuevo'!B:B,'REM-Nuevo'!O:O,"",0,1)</f>
        <v>46417</v>
      </c>
      <c r="CJ125" s="18">
        <f t="shared" si="309"/>
        <v>46417</v>
      </c>
    </row>
    <row r="126" spans="1:88" ht="71.25" hidden="1" customHeight="1" x14ac:dyDescent="0.25">
      <c r="A126" s="499" t="s">
        <v>2024</v>
      </c>
      <c r="B126" s="47" t="s">
        <v>5172</v>
      </c>
      <c r="C126" s="505" t="s">
        <v>2429</v>
      </c>
      <c r="D126" s="7"/>
      <c r="E126" s="479" t="str">
        <f>+_xlfn.XLOOKUP(B126,'Dinámica P0 RIs'!A:A,'Dinámica P0 RIs'!B:B,"",0,1)</f>
        <v/>
      </c>
      <c r="F126" s="30">
        <f>+L126-1</f>
        <v>46245</v>
      </c>
      <c r="G126" s="318">
        <v>46141</v>
      </c>
      <c r="H126" s="6">
        <v>46141</v>
      </c>
      <c r="I126" s="34">
        <f>+G126-F126</f>
        <v>-104</v>
      </c>
      <c r="J126" s="309" t="s">
        <v>5135</v>
      </c>
      <c r="K126" s="3"/>
      <c r="L126" s="30">
        <f>+M126-N126</f>
        <v>46246</v>
      </c>
      <c r="M126" s="30">
        <f>+T126-1</f>
        <v>46253</v>
      </c>
      <c r="N126" s="37">
        <v>7</v>
      </c>
      <c r="O126" s="6">
        <f>+IF(H126=0,G126,H126)+N126</f>
        <v>46148</v>
      </c>
      <c r="P126" s="6">
        <v>46152</v>
      </c>
      <c r="Q126" s="29">
        <f>+O126-M126</f>
        <v>-105</v>
      </c>
      <c r="R126" s="150" t="s">
        <v>5230</v>
      </c>
      <c r="S126" s="3"/>
      <c r="T126" s="30">
        <f>+U126-V126</f>
        <v>46254</v>
      </c>
      <c r="U126" s="30">
        <f>+AE126-1</f>
        <v>46279</v>
      </c>
      <c r="V126" s="37">
        <v>25</v>
      </c>
      <c r="W126" s="6">
        <v>46188</v>
      </c>
      <c r="X126" s="6"/>
      <c r="Y126" s="29">
        <f>+W126-U126</f>
        <v>-91</v>
      </c>
      <c r="Z126" s="3"/>
      <c r="AA126" s="31"/>
      <c r="AB126" s="7"/>
      <c r="AC126" s="6"/>
      <c r="AD126" s="25"/>
      <c r="AE126" s="31">
        <f>+AF126-AG126</f>
        <v>46280</v>
      </c>
      <c r="AF126" s="31">
        <f>+AM126-1</f>
        <v>46325</v>
      </c>
      <c r="AG126" s="37">
        <v>45</v>
      </c>
      <c r="AH126" s="15">
        <f>+IF(X126=0,W126,X126)+AG126</f>
        <v>46233</v>
      </c>
      <c r="AI126" s="15"/>
      <c r="AJ126" s="34">
        <f>+AH126-AF126</f>
        <v>-92</v>
      </c>
      <c r="AK126" s="422" t="s">
        <v>5286</v>
      </c>
      <c r="AL126" s="423" t="s">
        <v>5185</v>
      </c>
      <c r="AM126" s="31">
        <f>+AN126-AO126</f>
        <v>46326</v>
      </c>
      <c r="AN126" s="31">
        <f>+AY126-1</f>
        <v>46346</v>
      </c>
      <c r="AO126" s="37">
        <v>20</v>
      </c>
      <c r="AP126" s="15">
        <f>+IF(AI126=0,AH126,AI126)+AO126</f>
        <v>46253</v>
      </c>
      <c r="AQ126" s="15"/>
      <c r="AR126" s="34">
        <f>+AP126-AN126</f>
        <v>-93</v>
      </c>
      <c r="AS126" s="7"/>
      <c r="AT126" s="7"/>
      <c r="AU126" s="7"/>
      <c r="AV126" s="7"/>
      <c r="AW126" s="7"/>
      <c r="AX126" s="3"/>
      <c r="AY126" s="31">
        <f>+AZ126-BA126</f>
        <v>46347</v>
      </c>
      <c r="AZ126" s="31">
        <f>+BF126-1</f>
        <v>46497</v>
      </c>
      <c r="BA126" s="124">
        <v>150</v>
      </c>
      <c r="BB126" s="15">
        <f>+IF(AQ126=0,AP126,AQ126)+BA126</f>
        <v>46403</v>
      </c>
      <c r="BC126" s="15"/>
      <c r="BD126" s="7">
        <f>+BB126-AZ126</f>
        <v>-94</v>
      </c>
      <c r="BE126" s="3"/>
      <c r="BF126" s="31">
        <f>+BG126-BH126</f>
        <v>46498</v>
      </c>
      <c r="BG126" s="31">
        <f>+BM126</f>
        <v>46528</v>
      </c>
      <c r="BH126" s="126">
        <v>30</v>
      </c>
      <c r="BI126" s="15">
        <f>+IF(BC126=0,BB126,BC126)+BH126</f>
        <v>46433</v>
      </c>
      <c r="BJ126" s="15"/>
      <c r="BK126" s="34">
        <f>+BI126-BG126</f>
        <v>-95</v>
      </c>
      <c r="BL126" s="3"/>
      <c r="BM126" s="31">
        <f>+BN126-BO126</f>
        <v>46528</v>
      </c>
      <c r="BN126" s="31">
        <f>+BT126</f>
        <v>46535</v>
      </c>
      <c r="BO126" s="126">
        <v>7</v>
      </c>
      <c r="BP126" s="15">
        <f>+IF(BJ126=0,BI126,BJ126)+BO126</f>
        <v>46440</v>
      </c>
      <c r="BQ126" s="15"/>
      <c r="BR126" s="34">
        <f>+BP126-BN126</f>
        <v>-95</v>
      </c>
      <c r="BS126" s="3"/>
      <c r="BT126" s="31">
        <f>+BU126-BV126</f>
        <v>46535</v>
      </c>
      <c r="BU126" s="31">
        <f>+CA126</f>
        <v>46538</v>
      </c>
      <c r="BV126" s="37">
        <v>3</v>
      </c>
      <c r="BW126" s="15">
        <f>+IF(BQ126=0,BP126,BQ126)+BV126</f>
        <v>46443</v>
      </c>
      <c r="BX126" s="15"/>
      <c r="BY126" s="7">
        <f>+BW126-BU126</f>
        <v>-95</v>
      </c>
      <c r="BZ126" s="2" t="s">
        <v>2569</v>
      </c>
      <c r="CA126" s="315">
        <v>46538</v>
      </c>
      <c r="CB126" s="7">
        <f>+BW126-CA126</f>
        <v>-95</v>
      </c>
      <c r="CD126">
        <v>46</v>
      </c>
      <c r="CE126" s="4" t="s">
        <v>2570</v>
      </c>
      <c r="CF126" s="18">
        <f>+_xlfn.XLOOKUP(BZ126,'Crono LB 30.09'!B:B,'Crono LB 30.09'!F:F,"No se encuentra",0,1)</f>
        <v>46275</v>
      </c>
      <c r="CG126" s="193">
        <f>+CF126-CA126</f>
        <v>-263</v>
      </c>
      <c r="CI126" s="18">
        <f>+_xlfn.XLOOKUP(B126,'REM-Nuevo'!B:B,'REM-Nuevo'!O:O,"",0,1)</f>
        <v>46476</v>
      </c>
      <c r="CJ126" s="18">
        <f>+IF(CI126="",CA126,CI126)</f>
        <v>46476</v>
      </c>
    </row>
    <row r="127" spans="1:88" ht="71.25" hidden="1" customHeight="1" x14ac:dyDescent="0.25">
      <c r="A127" s="136" t="s">
        <v>2024</v>
      </c>
      <c r="B127" s="47" t="s">
        <v>5227</v>
      </c>
      <c r="C127" s="48" t="s">
        <v>2429</v>
      </c>
      <c r="D127" s="7"/>
      <c r="E127" s="479" t="str">
        <f>+_xlfn.XLOOKUP(B127,'Dinámica P0 RIs'!A:A,'Dinámica P0 RIs'!B:B,"",0,1)</f>
        <v/>
      </c>
      <c r="F127" s="30">
        <f t="shared" si="243"/>
        <v>46245</v>
      </c>
      <c r="G127" s="318">
        <v>46234</v>
      </c>
      <c r="H127" s="6"/>
      <c r="I127" s="34">
        <f t="shared" si="244"/>
        <v>-11</v>
      </c>
      <c r="J127" s="309" t="s">
        <v>5135</v>
      </c>
      <c r="K127" s="3"/>
      <c r="L127" s="30">
        <f t="shared" si="245"/>
        <v>46246</v>
      </c>
      <c r="M127" s="30">
        <f t="shared" si="246"/>
        <v>46253</v>
      </c>
      <c r="N127" s="37">
        <v>7</v>
      </c>
      <c r="O127" s="6">
        <f t="shared" si="311"/>
        <v>46241</v>
      </c>
      <c r="P127" s="6">
        <v>46084</v>
      </c>
      <c r="Q127" s="29">
        <f t="shared" si="247"/>
        <v>-12</v>
      </c>
      <c r="R127" s="150"/>
      <c r="S127" s="3"/>
      <c r="T127" s="30">
        <f t="shared" si="248"/>
        <v>46254</v>
      </c>
      <c r="U127" s="30">
        <f t="shared" si="249"/>
        <v>46279</v>
      </c>
      <c r="V127" s="37">
        <v>25</v>
      </c>
      <c r="W127" s="6">
        <f t="shared" si="250"/>
        <v>46266</v>
      </c>
      <c r="X127" s="6"/>
      <c r="Y127" s="29">
        <f t="shared" si="251"/>
        <v>-13</v>
      </c>
      <c r="Z127" s="3"/>
      <c r="AA127" s="31"/>
      <c r="AB127" s="7"/>
      <c r="AC127" s="6"/>
      <c r="AD127" s="25"/>
      <c r="AE127" s="31">
        <f t="shared" si="252"/>
        <v>46280</v>
      </c>
      <c r="AF127" s="31">
        <f t="shared" si="253"/>
        <v>46325</v>
      </c>
      <c r="AG127" s="37">
        <v>45</v>
      </c>
      <c r="AH127" s="15">
        <f t="shared" si="254"/>
        <v>46311</v>
      </c>
      <c r="AI127" s="15"/>
      <c r="AJ127" s="34">
        <f t="shared" si="255"/>
        <v>-14</v>
      </c>
      <c r="AK127" s="422"/>
      <c r="AL127" s="423"/>
      <c r="AM127" s="31">
        <f t="shared" si="256"/>
        <v>46326</v>
      </c>
      <c r="AN127" s="31">
        <f t="shared" si="257"/>
        <v>46346</v>
      </c>
      <c r="AO127" s="37">
        <v>20</v>
      </c>
      <c r="AP127" s="15">
        <f t="shared" si="258"/>
        <v>46331</v>
      </c>
      <c r="AQ127" s="15"/>
      <c r="AR127" s="34">
        <f t="shared" si="259"/>
        <v>-15</v>
      </c>
      <c r="AS127" s="7"/>
      <c r="AT127" s="7"/>
      <c r="AU127" s="7"/>
      <c r="AV127" s="7"/>
      <c r="AW127" s="7"/>
      <c r="AX127" s="3"/>
      <c r="AY127" s="31">
        <f t="shared" si="260"/>
        <v>46347</v>
      </c>
      <c r="AZ127" s="31">
        <f t="shared" si="312"/>
        <v>46497</v>
      </c>
      <c r="BA127" s="124">
        <v>150</v>
      </c>
      <c r="BB127" s="15">
        <f t="shared" si="261"/>
        <v>46481</v>
      </c>
      <c r="BC127" s="15"/>
      <c r="BD127" s="7">
        <f t="shared" si="262"/>
        <v>-16</v>
      </c>
      <c r="BE127" s="3"/>
      <c r="BF127" s="31">
        <f t="shared" si="263"/>
        <v>46498</v>
      </c>
      <c r="BG127" s="31">
        <f t="shared" si="264"/>
        <v>46528</v>
      </c>
      <c r="BH127" s="126">
        <v>30</v>
      </c>
      <c r="BI127" s="15">
        <f t="shared" si="265"/>
        <v>46511</v>
      </c>
      <c r="BJ127" s="15"/>
      <c r="BK127" s="34">
        <f t="shared" si="266"/>
        <v>-17</v>
      </c>
      <c r="BL127" s="3"/>
      <c r="BM127" s="31">
        <f t="shared" si="267"/>
        <v>46528</v>
      </c>
      <c r="BN127" s="31">
        <f t="shared" si="268"/>
        <v>46535</v>
      </c>
      <c r="BO127" s="126">
        <v>7</v>
      </c>
      <c r="BP127" s="15">
        <f t="shared" si="269"/>
        <v>46518</v>
      </c>
      <c r="BQ127" s="15"/>
      <c r="BR127" s="34">
        <f t="shared" si="270"/>
        <v>-17</v>
      </c>
      <c r="BS127" s="3"/>
      <c r="BT127" s="31">
        <f t="shared" si="271"/>
        <v>46535</v>
      </c>
      <c r="BU127" s="31">
        <f t="shared" si="272"/>
        <v>46538</v>
      </c>
      <c r="BV127" s="37">
        <v>3</v>
      </c>
      <c r="BW127" s="15">
        <f t="shared" si="273"/>
        <v>46521</v>
      </c>
      <c r="BX127" s="15"/>
      <c r="BY127" s="7">
        <f t="shared" si="274"/>
        <v>-17</v>
      </c>
      <c r="BZ127" s="2" t="s">
        <v>2569</v>
      </c>
      <c r="CA127" s="315">
        <v>46538</v>
      </c>
      <c r="CB127" s="7">
        <f t="shared" si="275"/>
        <v>-17</v>
      </c>
      <c r="CD127">
        <v>46</v>
      </c>
      <c r="CE127" s="4" t="s">
        <v>2570</v>
      </c>
      <c r="CF127" s="18">
        <f>+_xlfn.XLOOKUP(BZ127,'Crono LB 30.09'!B:B,'Crono LB 30.09'!F:F,"No se encuentra",0,1)</f>
        <v>46275</v>
      </c>
      <c r="CG127" s="193">
        <f t="shared" si="310"/>
        <v>-263</v>
      </c>
      <c r="CI127" s="18">
        <f>+_xlfn.XLOOKUP(B127,'REM-Nuevo'!B:B,'REM-Nuevo'!O:O,"",0,1)</f>
        <v>46538</v>
      </c>
      <c r="CJ127" s="18">
        <f t="shared" ref="CJ127" si="824">+IF(CI127="",CA127,CI127)</f>
        <v>46538</v>
      </c>
    </row>
    <row r="130" spans="2:42" x14ac:dyDescent="0.25">
      <c r="AP130" s="1"/>
    </row>
    <row r="131" spans="2:42" x14ac:dyDescent="0.25">
      <c r="B131" t="s">
        <v>5208</v>
      </c>
      <c r="C131" t="s">
        <v>5207</v>
      </c>
    </row>
    <row r="132" spans="2:42" x14ac:dyDescent="0.25">
      <c r="B132" t="s">
        <v>5210</v>
      </c>
      <c r="C132" t="s">
        <v>5209</v>
      </c>
    </row>
    <row r="134" spans="2:42" x14ac:dyDescent="0.25">
      <c r="B134" t="s">
        <v>5212</v>
      </c>
      <c r="C134" t="s">
        <v>5211</v>
      </c>
      <c r="D134" s="4" t="s">
        <v>5213</v>
      </c>
    </row>
  </sheetData>
  <autoFilter ref="A3:CG127" xr:uid="{00000000-0009-0000-0000-000000000000}">
    <filterColumn colId="0">
      <filters>
        <filter val="ELECTRICIDAD"/>
        <filter val="INSTRUMENTOS"/>
      </filters>
    </filterColumn>
    <filterColumn colId="7">
      <customFilters>
        <customFilter operator="notEqual" val=" "/>
      </customFilters>
    </filterColumn>
    <filterColumn colId="42">
      <filters blank="1"/>
    </filterColumn>
  </autoFilter>
  <mergeCells count="12">
    <mergeCell ref="E114:E118"/>
    <mergeCell ref="AM1:AW1"/>
    <mergeCell ref="AY1:BD1"/>
    <mergeCell ref="BF1:BK1"/>
    <mergeCell ref="BM1:BR1"/>
    <mergeCell ref="BT1:BY1"/>
    <mergeCell ref="AE1:AJ1"/>
    <mergeCell ref="A1:C1"/>
    <mergeCell ref="F1:I1"/>
    <mergeCell ref="L1:R1"/>
    <mergeCell ref="T1:Y1"/>
    <mergeCell ref="AA1:AC1"/>
  </mergeCells>
  <conditionalFormatting sqref="B33:B34">
    <cfRule type="duplicateValues" dxfId="40" priority="12"/>
  </conditionalFormatting>
  <conditionalFormatting sqref="B35">
    <cfRule type="duplicateValues" dxfId="39" priority="8"/>
  </conditionalFormatting>
  <conditionalFormatting sqref="B36:B40">
    <cfRule type="duplicateValues" dxfId="38" priority="11"/>
  </conditionalFormatting>
  <conditionalFormatting sqref="B41:B45">
    <cfRule type="duplicateValues" dxfId="37" priority="10"/>
  </conditionalFormatting>
  <conditionalFormatting sqref="B46:B49">
    <cfRule type="duplicateValues" dxfId="36" priority="9"/>
  </conditionalFormatting>
  <conditionalFormatting sqref="B50:B52">
    <cfRule type="duplicateValues" dxfId="35" priority="7"/>
  </conditionalFormatting>
  <conditionalFormatting sqref="B53:B54">
    <cfRule type="duplicateValues" dxfId="34" priority="3"/>
  </conditionalFormatting>
  <conditionalFormatting sqref="B58:B63">
    <cfRule type="duplicateValues" dxfId="33" priority="6017"/>
  </conditionalFormatting>
  <conditionalFormatting sqref="B64:B67">
    <cfRule type="duplicateValues" dxfId="32" priority="5"/>
  </conditionalFormatting>
  <conditionalFormatting sqref="B68:B74">
    <cfRule type="duplicateValues" dxfId="31" priority="4"/>
  </conditionalFormatting>
  <conditionalFormatting sqref="B75:B79">
    <cfRule type="duplicateValues" dxfId="30" priority="6677"/>
  </conditionalFormatting>
  <conditionalFormatting sqref="B80:B83">
    <cfRule type="duplicateValues" dxfId="29" priority="1"/>
  </conditionalFormatting>
  <conditionalFormatting sqref="AA4:AA127 AM4:AO127 AZ4:AZ127 BG4:BG127 BN4:BN127 BU4:BU127 CA4:CA127">
    <cfRule type="cellIs" dxfId="28" priority="13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3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702" id="{5C96B859-9528-4714-AB40-ECCF9DF779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I4:J127</xm:sqref>
        </x14:conditionalFormatting>
        <x14:conditionalFormatting xmlns:xm="http://schemas.microsoft.com/office/excel/2006/main">
          <x14:cfRule type="iconSet" priority="6704" id="{720651EF-A277-447D-9C9E-73AC1E6D361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Q4:Q127</xm:sqref>
        </x14:conditionalFormatting>
        <x14:conditionalFormatting xmlns:xm="http://schemas.microsoft.com/office/excel/2006/main">
          <x14:cfRule type="iconSet" priority="6706" id="{82F53AF9-FC1A-4288-A35D-427F08DB105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Y4:Y127</xm:sqref>
        </x14:conditionalFormatting>
        <x14:conditionalFormatting xmlns:xm="http://schemas.microsoft.com/office/excel/2006/main">
          <x14:cfRule type="iconSet" priority="6722" id="{2A3D488B-FE6B-4F65-A17B-1ACBE03E01D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AC4:AC127</xm:sqref>
        </x14:conditionalFormatting>
        <x14:conditionalFormatting xmlns:xm="http://schemas.microsoft.com/office/excel/2006/main">
          <x14:cfRule type="iconSet" priority="6724" id="{6AB3CA89-E1DB-408A-99D5-BC05B11AA62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AJ4:AK127</xm:sqref>
        </x14:conditionalFormatting>
        <x14:conditionalFormatting xmlns:xm="http://schemas.microsoft.com/office/excel/2006/main">
          <x14:cfRule type="iconSet" priority="6726" id="{DCCFDD28-409E-43DF-AAF7-736A9D2CF83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AR4:AR127</xm:sqref>
        </x14:conditionalFormatting>
        <x14:conditionalFormatting xmlns:xm="http://schemas.microsoft.com/office/excel/2006/main">
          <x14:cfRule type="iconSet" priority="6728" id="{6E00E7D6-736E-4633-9998-7E1646CF00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BD4:BD127</xm:sqref>
        </x14:conditionalFormatting>
        <x14:conditionalFormatting xmlns:xm="http://schemas.microsoft.com/office/excel/2006/main">
          <x14:cfRule type="iconSet" priority="6730" id="{724917ED-D3DD-49F1-931C-6C01A0DDB33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BK4:BK127</xm:sqref>
        </x14:conditionalFormatting>
        <x14:conditionalFormatting xmlns:xm="http://schemas.microsoft.com/office/excel/2006/main">
          <x14:cfRule type="iconSet" priority="6732" id="{58030E26-0856-445A-A012-8211BC56F1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BR4:BR127</xm:sqref>
        </x14:conditionalFormatting>
        <x14:conditionalFormatting xmlns:xm="http://schemas.microsoft.com/office/excel/2006/main">
          <x14:cfRule type="iconSet" priority="6734" id="{0098C3E6-65B3-415F-988E-4D4764C2AC4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BY4:BY127</xm:sqref>
        </x14:conditionalFormatting>
        <x14:conditionalFormatting xmlns:xm="http://schemas.microsoft.com/office/excel/2006/main">
          <x14:cfRule type="iconSet" priority="6736" id="{08A88D26-2410-4340-A753-3EA58B212A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BZ4:BZ127</xm:sqref>
        </x14:conditionalFormatting>
        <x14:conditionalFormatting xmlns:xm="http://schemas.microsoft.com/office/excel/2006/main">
          <x14:cfRule type="iconSet" priority="6738" id="{D77F6214-E287-4438-B1EF-3C0F2AD84A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CB4:CB127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C0B7-F3A4-4990-99B1-E4CECD5EA1B2}">
  <sheetPr>
    <tabColor rgb="FF92D050"/>
  </sheetPr>
  <dimension ref="A1:AB114"/>
  <sheetViews>
    <sheetView zoomScale="90" zoomScaleNormal="111" workbookViewId="0">
      <pane xSplit="4" ySplit="1" topLeftCell="M2" activePane="bottomRight" state="frozen"/>
      <selection activeCell="J13" sqref="J13"/>
      <selection pane="topRight" activeCell="J13" sqref="J13"/>
      <selection pane="bottomLeft" activeCell="J13" sqref="J13"/>
      <selection pane="bottomRight" activeCell="C14" sqref="C14"/>
    </sheetView>
  </sheetViews>
  <sheetFormatPr baseColWidth="10" defaultColWidth="11.42578125" defaultRowHeight="15" x14ac:dyDescent="0.25"/>
  <cols>
    <col min="2" max="2" width="27" customWidth="1"/>
    <col min="3" max="3" width="66.7109375" customWidth="1"/>
    <col min="4" max="4" width="19.42578125" customWidth="1"/>
    <col min="5" max="5" width="13.28515625" customWidth="1"/>
    <col min="6" max="6" width="14.28515625" customWidth="1"/>
    <col min="7" max="7" width="15" customWidth="1"/>
    <col min="8" max="8" width="14.42578125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64.42578125" customWidth="1"/>
    <col min="20" max="20" width="20.140625" bestFit="1" customWidth="1"/>
    <col min="21" max="21" width="14.7109375" customWidth="1"/>
    <col min="22" max="22" width="11.42578125" style="18"/>
    <col min="23" max="23" width="20.28515625" bestFit="1" customWidth="1"/>
  </cols>
  <sheetData>
    <row r="1" spans="1:28" ht="15.75" thickBot="1" x14ac:dyDescent="0.3">
      <c r="A1" s="605" t="s">
        <v>2759</v>
      </c>
      <c r="B1" s="606"/>
      <c r="C1" s="606"/>
      <c r="D1" s="607"/>
      <c r="E1" s="608" t="s">
        <v>2760</v>
      </c>
      <c r="F1" s="609"/>
      <c r="G1" s="610"/>
      <c r="H1" s="608" t="s">
        <v>4</v>
      </c>
      <c r="I1" s="609"/>
      <c r="J1" s="611"/>
      <c r="K1" s="612" t="s">
        <v>2761</v>
      </c>
      <c r="L1" s="608" t="s">
        <v>2762</v>
      </c>
      <c r="M1" s="609"/>
      <c r="N1" s="610"/>
      <c r="O1" s="614" t="s">
        <v>2763</v>
      </c>
      <c r="P1" s="615"/>
      <c r="Q1" s="615"/>
      <c r="R1" s="616"/>
      <c r="S1" s="599" t="s">
        <v>2470</v>
      </c>
      <c r="T1" s="601" t="s">
        <v>2764</v>
      </c>
      <c r="U1" s="597" t="s">
        <v>5175</v>
      </c>
    </row>
    <row r="2" spans="1:28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613"/>
      <c r="L2" s="409" t="s">
        <v>2765</v>
      </c>
      <c r="M2" s="410" t="s">
        <v>2766</v>
      </c>
      <c r="N2" s="431" t="s">
        <v>20</v>
      </c>
      <c r="O2" s="489" t="s">
        <v>2767</v>
      </c>
      <c r="P2" s="490" t="s">
        <v>2766</v>
      </c>
      <c r="Q2" s="490" t="s">
        <v>20</v>
      </c>
      <c r="R2" s="491" t="s">
        <v>2768</v>
      </c>
      <c r="S2" s="600"/>
      <c r="T2" s="602"/>
      <c r="U2" s="598"/>
      <c r="V2" s="18" t="s">
        <v>5176</v>
      </c>
      <c r="W2" t="s">
        <v>2769</v>
      </c>
      <c r="AA2" t="s">
        <v>2770</v>
      </c>
    </row>
    <row r="3" spans="1:28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86" t="s">
        <v>5156</v>
      </c>
      <c r="L3" s="286">
        <v>46127</v>
      </c>
      <c r="M3" s="287">
        <v>46132</v>
      </c>
      <c r="N3" s="292">
        <v>46130</v>
      </c>
      <c r="O3" s="201"/>
      <c r="P3" s="198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>
        <f>IF(N3="","",+IF(Q3="",+O3-P3,+O3-Q3))</f>
        <v>0</v>
      </c>
      <c r="S3" s="603" t="s">
        <v>2772</v>
      </c>
      <c r="T3" s="413" t="s">
        <v>2473</v>
      </c>
      <c r="U3" s="415"/>
      <c r="W3" s="18">
        <f>+_xlfn.XLOOKUP(B3,'La Calera II - RFSU 31.1.28'!B:B,'La Calera II - RFSU 31.1.28'!BW:BW,"No se encuentra",0,1)</f>
        <v>46130</v>
      </c>
      <c r="X3" s="193">
        <f t="shared" ref="X3:X9" si="0">+O3-L3</f>
        <v>-46127</v>
      </c>
    </row>
    <row r="4" spans="1:28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487" t="s">
        <v>5156</v>
      </c>
      <c r="L4" s="201">
        <v>46104</v>
      </c>
      <c r="M4" s="198">
        <v>46104</v>
      </c>
      <c r="N4" s="293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/>
      <c r="S4" s="604"/>
      <c r="T4" s="304" t="s">
        <v>2535</v>
      </c>
      <c r="U4" s="416"/>
      <c r="W4" s="18">
        <f>+_xlfn.XLOOKUP(B4,'La Calera II - RFSU 31.1.28'!B:B,'La Calera II - RFSU 31.1.28'!BW:BW,"No se encuentra",0,1)</f>
        <v>46085</v>
      </c>
      <c r="X4" s="193">
        <f t="shared" si="0"/>
        <v>-46104</v>
      </c>
    </row>
    <row r="5" spans="1:28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487" t="s">
        <v>5156</v>
      </c>
      <c r="L5" s="201">
        <v>46097</v>
      </c>
      <c r="M5" s="198">
        <v>46111</v>
      </c>
      <c r="N5" s="293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>
        <f t="shared" ref="R5:R41" si="1">IF(N5="","",+IF(Q5="",+O5-P5,+O5-Q5))</f>
        <v>0</v>
      </c>
      <c r="S5" s="604"/>
      <c r="T5" s="304" t="s">
        <v>2484</v>
      </c>
      <c r="U5" s="416"/>
      <c r="W5" s="18">
        <f>+_xlfn.XLOOKUP(B5,'La Calera II - RFSU 31.1.28'!B:B,'La Calera II - RFSU 31.1.28'!BW:BW,"No se encuentra",0,1)</f>
        <v>46113</v>
      </c>
      <c r="X5" s="193">
        <f t="shared" si="0"/>
        <v>-46097</v>
      </c>
    </row>
    <row r="6" spans="1:28" ht="56.25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487" t="s">
        <v>5156</v>
      </c>
      <c r="L6" s="201">
        <v>46171</v>
      </c>
      <c r="M6" s="198">
        <v>46164</v>
      </c>
      <c r="N6" s="293">
        <v>46162</v>
      </c>
      <c r="O6" s="201">
        <v>46591</v>
      </c>
      <c r="P6" s="198">
        <v>46531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>
        <f t="shared" si="1"/>
        <v>60</v>
      </c>
      <c r="S6" s="483" t="s">
        <v>5132</v>
      </c>
      <c r="T6" s="304" t="s">
        <v>2712</v>
      </c>
      <c r="U6" s="416">
        <v>46591</v>
      </c>
      <c r="V6" s="18">
        <v>46591</v>
      </c>
      <c r="W6" s="18">
        <f>+_xlfn.XLOOKUP(B6,'La Calera II - RFSU 31.1.28'!B:B,'La Calera II - RFSU 31.1.28'!BW:BW,"No se encuentra",0,1)</f>
        <v>46563</v>
      </c>
      <c r="X6" s="193">
        <f t="shared" si="0"/>
        <v>420</v>
      </c>
      <c r="AA6" s="18" t="str">
        <f>+_xlfn.XLOOKUP(T6,'Crono LB 30.09'!B:B,'Crono LB 30.09'!E:E,"No se encuentra",0,1)</f>
        <v>No se encuentra</v>
      </c>
      <c r="AB6" s="193" t="e">
        <f>+AA6-L6</f>
        <v>#VALUE!</v>
      </c>
    </row>
    <row r="7" spans="1:28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487" t="str">
        <f>+IF(+_xlfn.XLOOKUP(B7,'La Calera II - RFSU 31.1.28'!B:B,'La Calera II - RFSU 31.1.28'!AG:AG,"No se encuentra",0,1)=0,"N/A","Sin iniciar")</f>
        <v>N/A</v>
      </c>
      <c r="L7" s="201">
        <v>46126</v>
      </c>
      <c r="M7" s="198">
        <v>46091</v>
      </c>
      <c r="N7" s="293">
        <v>46091</v>
      </c>
      <c r="O7" s="201">
        <v>46156</v>
      </c>
      <c r="P7" s="198">
        <v>46156</v>
      </c>
      <c r="Q7" s="498">
        <v>46156</v>
      </c>
      <c r="R7" s="202">
        <f t="shared" si="1"/>
        <v>0</v>
      </c>
      <c r="S7" s="484" t="s">
        <v>5250</v>
      </c>
      <c r="T7" s="304" t="s">
        <v>5154</v>
      </c>
      <c r="U7" s="416">
        <v>46156</v>
      </c>
      <c r="V7" s="18">
        <v>46156</v>
      </c>
      <c r="W7" s="18">
        <f>+_xlfn.XLOOKUP(B7,'La Calera II - RFSU 31.1.28'!B:B,'La Calera II - RFSU 31.1.28'!BW:BW,"No se encuentra",0,1)</f>
        <v>46165</v>
      </c>
      <c r="X7" s="193">
        <f t="shared" si="0"/>
        <v>30</v>
      </c>
      <c r="AA7" s="18" t="str">
        <f>+_xlfn.XLOOKUP(T7,'Crono LB 30.09'!B:B,'Crono LB 30.09'!E:E,"No se encuentra",0,1)</f>
        <v>No se encuentra</v>
      </c>
      <c r="AB7" s="193" t="e">
        <f>+AA7-L7</f>
        <v>#VALUE!</v>
      </c>
    </row>
    <row r="8" spans="1:28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487" t="str">
        <f>+IF(+_xlfn.XLOOKUP(B8,'La Calera II - RFSU 31.1.28'!B:B,'La Calera II - RFSU 31.1.28'!AG:AG,"No se encuentra",0,1)=0,"N/A","Sin iniciar")</f>
        <v>N/A</v>
      </c>
      <c r="L8" s="201">
        <v>46126</v>
      </c>
      <c r="M8" s="198">
        <v>46091</v>
      </c>
      <c r="N8" s="293">
        <v>46091</v>
      </c>
      <c r="O8" s="201">
        <v>46239</v>
      </c>
      <c r="P8" s="198"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>
        <f t="shared" si="1"/>
        <v>0</v>
      </c>
      <c r="S8" s="484"/>
      <c r="T8" s="304" t="s">
        <v>2735</v>
      </c>
      <c r="U8" s="416">
        <v>46239</v>
      </c>
      <c r="V8" s="18">
        <v>46239</v>
      </c>
      <c r="W8" s="18">
        <f>+_xlfn.XLOOKUP(B8,'La Calera II - RFSU 31.1.28'!B:B,'La Calera II - RFSU 31.1.28'!BW:BW,"No se encuentra",0,1)</f>
        <v>46250</v>
      </c>
      <c r="X8" s="193">
        <f t="shared" si="0"/>
        <v>113</v>
      </c>
      <c r="AA8" s="18">
        <f>+_xlfn.XLOOKUP(T8,'Crono LB 30.09'!B:B,'Crono LB 30.09'!E:E,"No se encuentra",0,1)</f>
        <v>45930</v>
      </c>
      <c r="AB8" s="193">
        <f>+AA8-L8</f>
        <v>-196</v>
      </c>
    </row>
    <row r="9" spans="1:28" x14ac:dyDescent="0.25">
      <c r="A9" s="159" t="s">
        <v>2024</v>
      </c>
      <c r="B9" s="160" t="s">
        <v>5193</v>
      </c>
      <c r="C9" s="161" t="s">
        <v>5110</v>
      </c>
      <c r="D9" s="285"/>
      <c r="E9" s="201">
        <v>46106</v>
      </c>
      <c r="F9" s="198">
        <v>46106</v>
      </c>
      <c r="G9" s="289">
        <f>IF(+_xlfn.XLOOKUP(B9,'La Calera II - RFSU 31.1.28'!B:B,'La Calera II - RFSU 31.1.28'!H:H,"No se encuentra",0,1)&gt;0,+_xlfn.XLOOKUP(B9,'La Calera II - RFSU 31.1.28'!B:B,'La Calera II - RFSU 31.1.28'!H:H,"No se encuentra",0,1),"")</f>
        <v>46106</v>
      </c>
      <c r="H9" s="416">
        <v>46135</v>
      </c>
      <c r="I9" s="198">
        <v>46135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46136</v>
      </c>
      <c r="K9" s="487" t="str">
        <f>+IF(+_xlfn.XLOOKUP(B9,'La Calera II - RFSU 31.1.28'!B:B,'La Calera II - RFSU 31.1.28'!AG:AG,"No se encuentra",0,1)=0,"N/A","Sin iniciar")</f>
        <v>N/A</v>
      </c>
      <c r="L9" s="201">
        <v>46147</v>
      </c>
      <c r="M9" s="198">
        <v>46178</v>
      </c>
      <c r="N9" s="293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46297</v>
      </c>
      <c r="P9" s="198">
        <v>46291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 t="str">
        <f t="shared" si="1"/>
        <v/>
      </c>
      <c r="S9" s="484"/>
      <c r="T9" s="304" t="s">
        <v>2738</v>
      </c>
      <c r="U9" s="416">
        <v>46297</v>
      </c>
      <c r="V9" s="18">
        <v>46297</v>
      </c>
      <c r="W9" s="18">
        <f>+_xlfn.XLOOKUP(B9,'La Calera II - RFSU 31.1.28'!B:B,'La Calera II - RFSU 31.1.28'!BW:BW,"No se encuentra",0,1)</f>
        <v>46331</v>
      </c>
      <c r="X9" s="193">
        <f t="shared" si="0"/>
        <v>150</v>
      </c>
      <c r="AA9" s="18" t="str">
        <f>+_xlfn.XLOOKUP(T9,'Crono LB 30.09'!B:B,'Crono LB 30.09'!E:E,"No se encuentra",0,1)</f>
        <v>31-Jan-26</v>
      </c>
      <c r="AB9" s="193" t="e">
        <f>+AA9-L9</f>
        <v>#VALUE!</v>
      </c>
    </row>
    <row r="10" spans="1:28" x14ac:dyDescent="0.25">
      <c r="A10" s="159" t="s">
        <v>2024</v>
      </c>
      <c r="B10" s="160" t="s">
        <v>2739</v>
      </c>
      <c r="C10" s="161" t="s">
        <v>5122</v>
      </c>
      <c r="D10" s="285"/>
      <c r="E10" s="201">
        <v>46259</v>
      </c>
      <c r="F10" s="198">
        <f>+_xlfn.XLOOKUP(B10,'La Calera II - RFSU 31.1.28'!B:B,'La Calera II - RFSU 31.1.28'!G:G,"No se encuentra",0,1)</f>
        <v>46245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/>
      </c>
      <c r="H10" s="416">
        <v>46286</v>
      </c>
      <c r="I10" s="198">
        <v>46272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487" t="str">
        <f>+IF(+_xlfn.XLOOKUP(B10,'La Calera II - RFSU 31.1.28'!B:B,'La Calera II - RFSU 31.1.28'!AG:AG,"No se encuentra",0,1)=0,"N/A","Sin iniciar")</f>
        <v>N/A</v>
      </c>
      <c r="L10" s="201">
        <v>46287</v>
      </c>
      <c r="M10" s="198">
        <v>46287</v>
      </c>
      <c r="N10" s="293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46392</v>
      </c>
      <c r="P10" s="198">
        <v>46387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 t="str">
        <f t="shared" si="1"/>
        <v/>
      </c>
      <c r="S10" s="484"/>
      <c r="T10" s="304" t="s">
        <v>2741</v>
      </c>
      <c r="U10" s="416">
        <v>46391</v>
      </c>
      <c r="V10" s="18">
        <v>46392</v>
      </c>
      <c r="W10" s="18">
        <f>+_xlfn.XLOOKUP(B10,'La Calera II - RFSU 31.1.28'!B:B,'La Calera II - RFSU 31.1.28'!BW:BW,"No se encuentra",0,1)</f>
        <v>46387</v>
      </c>
      <c r="X10" s="193"/>
      <c r="AA10" s="18"/>
      <c r="AB10" s="193"/>
    </row>
    <row r="11" spans="1:28" x14ac:dyDescent="0.25">
      <c r="A11" s="159" t="s">
        <v>2024</v>
      </c>
      <c r="B11" s="160" t="s">
        <v>2745</v>
      </c>
      <c r="C11" s="161" t="s">
        <v>2746</v>
      </c>
      <c r="D11" s="285"/>
      <c r="E11" s="201">
        <v>46013</v>
      </c>
      <c r="F11" s="198">
        <v>46013</v>
      </c>
      <c r="G11" s="289">
        <f>IF(+_xlfn.XLOOKUP(B11,'La Calera II - RFSU 31.1.28'!B:B,'La Calera II - RFSU 31.1.28'!H:H,"No se encuentra",0,1)&gt;0,+_xlfn.XLOOKUP(B11,'La Calera II - RFSU 31.1.28'!B:B,'La Calera II - RFSU 31.1.28'!H:H,"No se encuentra",0,1),"")</f>
        <v>46013</v>
      </c>
      <c r="H11" s="416">
        <v>46050</v>
      </c>
      <c r="I11" s="198">
        <v>46050</v>
      </c>
      <c r="J11" s="289">
        <f>IF(+_xlfn.XLOOKUP(B11,'La Calera II - RFSU 31.1.28'!B:B,'La Calera II - RFSU 31.1.28'!X:X,"No se encuentra",0,1)&gt;0,+_xlfn.XLOOKUP(B11,'La Calera II - RFSU 31.1.28'!B:B,'La Calera II - RFSU 31.1.28'!X:X,"No se encuentra",0,1),"")</f>
        <v>46048</v>
      </c>
      <c r="K11" s="487" t="str">
        <f>+IF(+_xlfn.XLOOKUP(B11,'La Calera II - RFSU 31.1.28'!B:B,'La Calera II - RFSU 31.1.28'!AG:AG,"No se encuentra",0,1)=0,"N/A","Sin iniciar")</f>
        <v>N/A</v>
      </c>
      <c r="L11" s="201">
        <v>46126</v>
      </c>
      <c r="M11" s="198">
        <v>46081</v>
      </c>
      <c r="N11" s="293">
        <f>IF(+_xlfn.XLOOKUP(B11,'La Calera II - RFSU 31.1.28'!B:B,'La Calera II - RFSU 31.1.28'!AQ:AQ,"No se encuentra",0,1)&gt;0,+_xlfn.XLOOKUP(B11,'La Calera II - RFSU 31.1.28'!B:B,'La Calera II - RFSU 31.1.28'!AQ:AQ,"No se encuentra",0,1),"")</f>
        <v>46079</v>
      </c>
      <c r="O11" s="201">
        <v>46132</v>
      </c>
      <c r="P11" s="198">
        <v>46213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>
        <f t="shared" si="1"/>
        <v>-81</v>
      </c>
      <c r="S11" s="484" t="s">
        <v>5228</v>
      </c>
      <c r="T11" s="304" t="s">
        <v>5155</v>
      </c>
      <c r="U11" s="416">
        <v>46132</v>
      </c>
      <c r="V11" s="18">
        <v>46132</v>
      </c>
      <c r="W11" s="18">
        <f>+_xlfn.XLOOKUP(B11,'La Calera II - RFSU 31.1.28'!B:B,'La Calera II - RFSU 31.1.28'!BW:BW,"No se encuentra",0,1)</f>
        <v>46142</v>
      </c>
      <c r="X11" s="193">
        <f t="shared" ref="X11:X46" si="2">+O11-L11</f>
        <v>6</v>
      </c>
      <c r="AA11" s="18" t="str">
        <f>+_xlfn.XLOOKUP(T11,'Crono LB 30.09'!B:B,'Crono LB 30.09'!E:E,"No se encuentra",0,1)</f>
        <v>No se encuentra</v>
      </c>
      <c r="AB11" s="193" t="e">
        <f t="shared" ref="AB11:AB46" si="3">+AA11-L11</f>
        <v>#VALUE!</v>
      </c>
    </row>
    <row r="12" spans="1:28" x14ac:dyDescent="0.25">
      <c r="A12" s="159" t="s">
        <v>2024</v>
      </c>
      <c r="B12" s="160" t="s">
        <v>5138</v>
      </c>
      <c r="C12" s="161" t="s">
        <v>5137</v>
      </c>
      <c r="D12" s="285"/>
      <c r="E12" s="201">
        <v>46084</v>
      </c>
      <c r="F12" s="198">
        <v>46084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46084</v>
      </c>
      <c r="H12" s="416">
        <v>46111</v>
      </c>
      <c r="I12" s="198">
        <v>46111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46112</v>
      </c>
      <c r="K12" s="487" t="str">
        <f>+IF(+_xlfn.XLOOKUP(B12,'La Calera II - RFSU 31.1.28'!B:B,'La Calera II - RFSU 31.1.28'!AG:AG,"No se encuentra",0,1)=0,"N/A","Sin iniciar")</f>
        <v>N/A</v>
      </c>
      <c r="L12" s="201">
        <v>46142</v>
      </c>
      <c r="M12" s="198">
        <v>46175</v>
      </c>
      <c r="N12" s="293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46239</v>
      </c>
      <c r="P12" s="198">
        <v>46239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ref="R12" si="4">IF(N12="","",+IF(Q12="",+O12-P12,+O12-Q12))</f>
        <v/>
      </c>
      <c r="S12" s="484"/>
      <c r="T12" s="304" t="s">
        <v>2735</v>
      </c>
      <c r="U12" s="416">
        <v>46188</v>
      </c>
      <c r="V12" s="18">
        <v>46239</v>
      </c>
      <c r="W12" s="18">
        <f>+_xlfn.XLOOKUP(B12,'La Calera II - RFSU 31.1.28'!B:B,'La Calera II - RFSU 31.1.28'!BW:BW,"No se encuentra",0,1)</f>
        <v>46238</v>
      </c>
      <c r="X12" s="193">
        <f t="shared" ref="X12" si="5">+O12-L12</f>
        <v>97</v>
      </c>
      <c r="AA12" s="18">
        <f>+_xlfn.XLOOKUP(T12,'Crono LB 30.09'!B:B,'Crono LB 30.09'!E:E,"No se encuentra",0,1)</f>
        <v>45930</v>
      </c>
      <c r="AB12" s="193">
        <f t="shared" ref="AB12" si="6">+AA12-L12</f>
        <v>-212</v>
      </c>
    </row>
    <row r="13" spans="1:28" x14ac:dyDescent="0.25">
      <c r="A13" s="159" t="s">
        <v>2024</v>
      </c>
      <c r="B13" s="160" t="s">
        <v>5214</v>
      </c>
      <c r="C13" s="161" t="s">
        <v>5137</v>
      </c>
      <c r="D13" s="285"/>
      <c r="E13" s="201">
        <v>46125</v>
      </c>
      <c r="F13" s="198">
        <v>46125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46125</v>
      </c>
      <c r="H13" s="416">
        <v>46162</v>
      </c>
      <c r="I13" s="198">
        <v>46162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46153</v>
      </c>
      <c r="K13" s="487" t="str">
        <f>+IF(+_xlfn.XLOOKUP(B13,'La Calera II - RFSU 31.1.28'!B:B,'La Calera II - RFSU 31.1.28'!AG:AG,"No se encuentra",0,1)=0,"N/A","Sin iniciar")</f>
        <v>N/A</v>
      </c>
      <c r="L13" s="201">
        <v>46183</v>
      </c>
      <c r="M13" s="198">
        <v>46183</v>
      </c>
      <c r="N13" s="293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v>46239</v>
      </c>
      <c r="P13" s="198">
        <v>46239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1"/>
        <v/>
      </c>
      <c r="S13" s="484"/>
      <c r="T13" s="304" t="s">
        <v>2735</v>
      </c>
      <c r="U13" s="416">
        <v>46188</v>
      </c>
      <c r="V13" s="18">
        <v>46239</v>
      </c>
      <c r="W13" s="18">
        <f>+_xlfn.XLOOKUP(B13,'La Calera II - RFSU 31.1.28'!B:B,'La Calera II - RFSU 31.1.28'!BW:BW,"No se encuentra",0,1)</f>
        <v>46238</v>
      </c>
      <c r="X13" s="193">
        <f t="shared" si="2"/>
        <v>56</v>
      </c>
      <c r="AA13" s="18">
        <f>+_xlfn.XLOOKUP(T13,'Crono LB 30.09'!B:B,'Crono LB 30.09'!E:E,"No se encuentra",0,1)</f>
        <v>45930</v>
      </c>
      <c r="AB13" s="193">
        <f t="shared" si="3"/>
        <v>-253</v>
      </c>
    </row>
    <row r="14" spans="1:28" x14ac:dyDescent="0.25">
      <c r="A14" s="501" t="s">
        <v>2024</v>
      </c>
      <c r="B14" s="502" t="s">
        <v>5226</v>
      </c>
      <c r="C14" s="503" t="s">
        <v>5137</v>
      </c>
      <c r="D14" s="504"/>
      <c r="E14" s="201">
        <v>46140</v>
      </c>
      <c r="F14" s="198">
        <v>46140</v>
      </c>
      <c r="G14" s="289">
        <v>46140</v>
      </c>
      <c r="H14" s="416">
        <v>46167</v>
      </c>
      <c r="I14" s="198">
        <v>46167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46168</v>
      </c>
      <c r="K14" s="487" t="str">
        <f>+IF(+_xlfn.XLOOKUP(B14,'La Calera II - RFSU 31.1.28'!B:B,'La Calera II - RFSU 31.1.28'!AG:AG,"No se encuentra",0,1)=0,"N/A","Sin iniciar")</f>
        <v>N/A</v>
      </c>
      <c r="L14" s="201">
        <v>46182</v>
      </c>
      <c r="M14" s="201">
        <v>46182</v>
      </c>
      <c r="N14" s="293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v>46264</v>
      </c>
      <c r="P14" s="201">
        <v>46264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>IF(N14="","",+IF(Q14="",+O14-P14,+O14-Q14))</f>
        <v/>
      </c>
      <c r="S14" s="484"/>
      <c r="T14" s="304" t="s">
        <v>2735</v>
      </c>
      <c r="U14" s="416">
        <v>46188</v>
      </c>
      <c r="V14" s="18">
        <v>46239</v>
      </c>
      <c r="W14" s="18">
        <f>+_xlfn.XLOOKUP(B14,'La Calera II - RFSU 31.1.28'!B:B,'La Calera II - RFSU 31.1.28'!BW:BW,"No se encuentra",0,1)</f>
        <v>46246</v>
      </c>
      <c r="X14" s="193">
        <f>+O14-L14</f>
        <v>82</v>
      </c>
      <c r="AA14" s="18">
        <f>+_xlfn.XLOOKUP(T14,'Crono LB 30.09'!B:B,'Crono LB 30.09'!E:E,"No se encuentra",0,1)</f>
        <v>45930</v>
      </c>
      <c r="AB14" s="193">
        <f>+AA14-L14</f>
        <v>-252</v>
      </c>
    </row>
    <row r="15" spans="1:28" x14ac:dyDescent="0.25">
      <c r="A15" s="159" t="s">
        <v>2024</v>
      </c>
      <c r="B15" s="160" t="s">
        <v>2747</v>
      </c>
      <c r="C15" s="161" t="s">
        <v>2423</v>
      </c>
      <c r="D15" s="285"/>
      <c r="E15" s="201">
        <v>46122</v>
      </c>
      <c r="F15" s="198">
        <v>46122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46122</v>
      </c>
      <c r="H15" s="416">
        <v>46159</v>
      </c>
      <c r="I15" s="198">
        <v>46251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487" t="str">
        <f>+IF(+_xlfn.XLOOKUP(B15,'La Calera II - RFSU 31.1.28'!B:B,'La Calera II - RFSU 31.1.28'!AG:AG,"No se encuentra",0,1)=0,"N/A","Sin iniciar")</f>
        <v>Sin iniciar</v>
      </c>
      <c r="L15" s="201">
        <v>46219</v>
      </c>
      <c r="M15" s="198">
        <v>46209</v>
      </c>
      <c r="N15" s="293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46532</v>
      </c>
      <c r="P15" s="198">
        <v>46532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1"/>
        <v/>
      </c>
      <c r="S15" s="483"/>
      <c r="T15" s="304" t="s">
        <v>5142</v>
      </c>
      <c r="U15" s="416">
        <v>46532</v>
      </c>
      <c r="V15" s="18">
        <v>46532</v>
      </c>
      <c r="W15" s="18">
        <f>+_xlfn.XLOOKUP(B15,'La Calera II - RFSU 31.1.28'!B:B,'La Calera II - RFSU 31.1.28'!BW:BW,"No se encuentra",0,1)</f>
        <v>46380</v>
      </c>
      <c r="X15" s="193">
        <f t="shared" si="2"/>
        <v>313</v>
      </c>
      <c r="AA15" s="18" t="str">
        <f>+_xlfn.XLOOKUP(T15,'Crono LB 30.09'!B:B,'Crono LB 30.09'!E:E,"No se encuentra",0,1)</f>
        <v>No se encuentra</v>
      </c>
      <c r="AB15" s="193" t="e">
        <f t="shared" si="3"/>
        <v>#VALUE!</v>
      </c>
    </row>
    <row r="16" spans="1:28" x14ac:dyDescent="0.25">
      <c r="A16" s="159" t="s">
        <v>2024</v>
      </c>
      <c r="B16" s="160" t="s">
        <v>2749</v>
      </c>
      <c r="C16" s="161" t="s">
        <v>2425</v>
      </c>
      <c r="D16" s="285"/>
      <c r="E16" s="201">
        <v>46115</v>
      </c>
      <c r="F16" s="198">
        <f>+_xlfn.XLOOKUP(B16,'La Calera II - RFSU 31.1.28'!B:B,'La Calera II - RFSU 31.1.28'!G:G,"No se encuentra",0,1)</f>
        <v>46172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46155</v>
      </c>
      <c r="H16" s="416">
        <v>46152</v>
      </c>
      <c r="I16" s="198">
        <v>46183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487" t="str">
        <f>+IF(+_xlfn.XLOOKUP(B16,'La Calera II - RFSU 31.1.28'!B:B,'La Calera II - RFSU 31.1.28'!AG:AG,"No se encuentra",0,1)=0,"N/A","Sin iniciar")</f>
        <v>Sin iniciar</v>
      </c>
      <c r="L16" s="201">
        <v>46373</v>
      </c>
      <c r="M16" s="198">
        <v>46248</v>
      </c>
      <c r="N16" s="293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46449</v>
      </c>
      <c r="P16" s="198">
        <v>46368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1"/>
        <v/>
      </c>
      <c r="S16" s="484"/>
      <c r="T16" s="304" t="s">
        <v>2744</v>
      </c>
      <c r="U16" s="416">
        <v>46449</v>
      </c>
      <c r="V16" s="18">
        <v>46392</v>
      </c>
      <c r="W16" s="18">
        <f>+_xlfn.XLOOKUP(B16,'La Calera II - RFSU 31.1.28'!B:B,'La Calera II - RFSU 31.1.28'!BW:BW,"No se encuentra",0,1)</f>
        <v>46430</v>
      </c>
      <c r="X16" s="193">
        <f t="shared" si="2"/>
        <v>76</v>
      </c>
      <c r="AA16" s="18">
        <f>+_xlfn.XLOOKUP(T16,'Crono LB 30.09'!B:B,'Crono LB 30.09'!E:E,"No se encuentra",0,1)</f>
        <v>46324</v>
      </c>
      <c r="AB16" s="193">
        <f t="shared" si="3"/>
        <v>-49</v>
      </c>
    </row>
    <row r="17" spans="1:28" x14ac:dyDescent="0.25">
      <c r="A17" s="159" t="s">
        <v>2024</v>
      </c>
      <c r="B17" s="160" t="s">
        <v>5123</v>
      </c>
      <c r="C17" s="161" t="s">
        <v>2754</v>
      </c>
      <c r="D17" s="285"/>
      <c r="E17" s="201">
        <v>46073</v>
      </c>
      <c r="F17" s="198">
        <v>46073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46073</v>
      </c>
      <c r="H17" s="416">
        <v>46110</v>
      </c>
      <c r="I17" s="198">
        <v>46105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46101</v>
      </c>
      <c r="K17" s="487" t="s">
        <v>5156</v>
      </c>
      <c r="L17" s="201">
        <v>46175</v>
      </c>
      <c r="M17" s="198">
        <v>46171</v>
      </c>
      <c r="N17" s="293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46417</v>
      </c>
      <c r="P17" s="198">
        <v>46410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1"/>
        <v/>
      </c>
      <c r="S17" s="484"/>
      <c r="T17" s="304" t="s">
        <v>2569</v>
      </c>
      <c r="U17" s="416">
        <v>46417</v>
      </c>
      <c r="V17" s="18">
        <v>46417</v>
      </c>
      <c r="W17" s="18">
        <f>+_xlfn.XLOOKUP(B17,'La Calera II - RFSU 31.1.28'!B:B,'La Calera II - RFSU 31.1.28'!BW:BW,"No se encuentra",0,1)</f>
        <v>46421</v>
      </c>
      <c r="X17" s="193">
        <f t="shared" si="2"/>
        <v>242</v>
      </c>
      <c r="AA17" s="18" t="str">
        <f>+_xlfn.XLOOKUP(T17,'Crono LB 30.09'!B:B,'Crono LB 30.09'!E:E,"No se encuentra",0,1)</f>
        <v>29-Jan-26</v>
      </c>
      <c r="AB17" s="193" t="e">
        <f t="shared" si="3"/>
        <v>#VALUE!</v>
      </c>
    </row>
    <row r="18" spans="1:28" x14ac:dyDescent="0.25">
      <c r="A18" s="501" t="s">
        <v>2024</v>
      </c>
      <c r="B18" s="502" t="s">
        <v>5172</v>
      </c>
      <c r="C18" s="503" t="s">
        <v>2429</v>
      </c>
      <c r="D18" s="504"/>
      <c r="E18" s="201">
        <v>46141</v>
      </c>
      <c r="F18" s="198">
        <v>46141</v>
      </c>
      <c r="G18" s="289">
        <f>IF(+_xlfn.XLOOKUP(B18,'La Calera II - RFSU 31.1.28'!B:B,'La Calera II - RFSU 31.1.28'!H:H,"No se encuentra",0,1)&gt;0,+_xlfn.XLOOKUP(B18,'La Calera II - RFSU 31.1.28'!B:B,'La Calera II - RFSU 31.1.28'!H:H,"No se encuentra",0,1),"")</f>
        <v>46141</v>
      </c>
      <c r="H18" s="416">
        <v>46173</v>
      </c>
      <c r="I18" s="198">
        <v>46173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487" t="s">
        <v>2771</v>
      </c>
      <c r="L18" s="201">
        <v>46238</v>
      </c>
      <c r="M18" s="198">
        <v>46238</v>
      </c>
      <c r="N18" s="293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46476</v>
      </c>
      <c r="P18" s="198">
        <v>46476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202" t="str">
        <f>IF(N18="","",+IF(Q18="",+O18-P18,+O18-Q18))</f>
        <v/>
      </c>
      <c r="S18" s="484"/>
      <c r="T18" s="304" t="s">
        <v>2569</v>
      </c>
      <c r="U18" s="416">
        <v>46417</v>
      </c>
      <c r="V18" s="18">
        <v>46417</v>
      </c>
      <c r="W18" s="18">
        <f>+_xlfn.XLOOKUP(B18,'La Calera II - RFSU 31.1.28'!B:B,'La Calera II - RFSU 31.1.28'!BW:BW,"No se encuentra",0,1)</f>
        <v>46443</v>
      </c>
      <c r="X18" s="193">
        <f>+O18-L18</f>
        <v>238</v>
      </c>
      <c r="AA18" s="18" t="str">
        <f>+_xlfn.XLOOKUP(T18,'Crono LB 30.09'!B:B,'Crono LB 30.09'!E:E,"No se encuentra",0,1)</f>
        <v>29-Jan-26</v>
      </c>
      <c r="AB18" s="193" t="e">
        <f>+AA18-L18</f>
        <v>#VALUE!</v>
      </c>
    </row>
    <row r="19" spans="1:28" x14ac:dyDescent="0.25">
      <c r="A19" s="159" t="s">
        <v>2024</v>
      </c>
      <c r="B19" s="160" t="s">
        <v>5227</v>
      </c>
      <c r="C19" s="161" t="s">
        <v>2429</v>
      </c>
      <c r="D19" s="285"/>
      <c r="E19" s="201">
        <v>46234</v>
      </c>
      <c r="F19" s="198">
        <f>+_xlfn.XLOOKUP(B19,'La Calera II - RFSU 31.1.28'!B:B,'La Calera II - RFSU 31.1.28'!G:G,"No se encuentra",0,1)</f>
        <v>46234</v>
      </c>
      <c r="G19" s="289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416">
        <v>46266</v>
      </c>
      <c r="I19" s="198">
        <v>46266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487" t="str">
        <f>+IF(+_xlfn.XLOOKUP(B19,'La Calera II - RFSU 31.1.28'!B:B,'La Calera II - RFSU 31.1.28'!AG:AG,"No se encuentra",0,1)=0,"N/A","Sin iniciar")</f>
        <v>Sin iniciar</v>
      </c>
      <c r="L19" s="201">
        <v>46331</v>
      </c>
      <c r="M19" s="198">
        <v>46331</v>
      </c>
      <c r="N19" s="293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46538</v>
      </c>
      <c r="P19" s="198">
        <v>46537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 t="str">
        <f t="shared" ref="R19" si="7">IF(N19="","",+IF(Q19="",+O19-P19,+O19-Q19))</f>
        <v/>
      </c>
      <c r="S19" s="484" t="s">
        <v>5168</v>
      </c>
      <c r="T19" s="304" t="s">
        <v>5178</v>
      </c>
      <c r="U19" s="416">
        <v>46537</v>
      </c>
      <c r="V19" s="18">
        <v>46537</v>
      </c>
      <c r="W19" s="18">
        <f>+_xlfn.XLOOKUP(B19,'La Calera II - RFSU 31.1.28'!B:B,'La Calera II - RFSU 31.1.28'!BW:BW,"No se encuentra",0,1)</f>
        <v>46521</v>
      </c>
      <c r="X19" s="193">
        <f t="shared" si="2"/>
        <v>207</v>
      </c>
      <c r="AA19" s="18" t="str">
        <f>+_xlfn.XLOOKUP(T19,'Crono LB 30.09'!B:B,'Crono LB 30.09'!E:E,"No se encuentra",0,1)</f>
        <v>No se encuentra</v>
      </c>
      <c r="AB19" s="193" t="e">
        <f t="shared" si="3"/>
        <v>#VALUE!</v>
      </c>
    </row>
    <row r="20" spans="1:28" x14ac:dyDescent="0.25">
      <c r="A20" s="159" t="s">
        <v>2689</v>
      </c>
      <c r="B20" s="160" t="s">
        <v>2691</v>
      </c>
      <c r="C20" s="161" t="s">
        <v>2692</v>
      </c>
      <c r="D20" s="285"/>
      <c r="E20" s="201">
        <v>46108</v>
      </c>
      <c r="F20" s="198">
        <v>46108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46099</v>
      </c>
      <c r="H20" s="416">
        <v>46145</v>
      </c>
      <c r="I20" s="198">
        <v>46145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46146</v>
      </c>
      <c r="K20" s="487" t="s">
        <v>2771</v>
      </c>
      <c r="L20" s="201">
        <v>46225</v>
      </c>
      <c r="M20" s="198">
        <v>46210</v>
      </c>
      <c r="N20" s="293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46423</v>
      </c>
      <c r="P20" s="198">
        <v>46423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 t="str">
        <f t="shared" si="1"/>
        <v/>
      </c>
      <c r="S20" s="484"/>
      <c r="T20" s="304" t="s">
        <v>5116</v>
      </c>
      <c r="U20" s="416">
        <v>46424</v>
      </c>
      <c r="V20" s="18">
        <v>46423</v>
      </c>
      <c r="W20" s="18">
        <f>+_xlfn.XLOOKUP(B20,'La Calera II - RFSU 31.1.28'!B:B,'La Calera II - RFSU 31.1.28'!BW:BW,"No se encuentra",0,1)</f>
        <v>46458</v>
      </c>
      <c r="X20" s="193">
        <f t="shared" si="2"/>
        <v>198</v>
      </c>
      <c r="AA20" s="18" t="str">
        <f>+_xlfn.XLOOKUP(T20,'Crono LB 30.09'!B:B,'Crono LB 30.09'!E:E,"No se encuentra",0,1)</f>
        <v>No se encuentra</v>
      </c>
      <c r="AB20" s="193" t="e">
        <f t="shared" si="3"/>
        <v>#VALUE!</v>
      </c>
    </row>
    <row r="21" spans="1:28" x14ac:dyDescent="0.25">
      <c r="A21" s="159" t="s">
        <v>246</v>
      </c>
      <c r="B21" s="160" t="s">
        <v>2584</v>
      </c>
      <c r="C21" s="161" t="s">
        <v>621</v>
      </c>
      <c r="D21" s="285"/>
      <c r="E21" s="201">
        <v>46183</v>
      </c>
      <c r="F21" s="198">
        <f>+_xlfn.XLOOKUP(B21,'La Calera II - RFSU 31.1.28'!B:B,'La Calera II - RFSU 31.1.28'!G:G,"No se encuentra",0,1)</f>
        <v>46183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46220</v>
      </c>
      <c r="I21" s="198">
        <v>46220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487" t="str">
        <f>+IF(+_xlfn.XLOOKUP(B21,'La Calera II - RFSU 31.1.28'!B:B,'La Calera II - RFSU 31.1.28'!AG:AG,"No se encuentra",0,1)=0,"N/A","Sin iniciar")</f>
        <v>Sin iniciar</v>
      </c>
      <c r="L21" s="201">
        <v>46293</v>
      </c>
      <c r="M21" s="198">
        <v>46285</v>
      </c>
      <c r="N21" s="293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46591</v>
      </c>
      <c r="P21" s="198">
        <v>46591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 t="str">
        <f t="shared" si="1"/>
        <v/>
      </c>
      <c r="S21" s="484"/>
      <c r="T21" s="304" t="s">
        <v>5149</v>
      </c>
      <c r="U21" s="416">
        <v>46591</v>
      </c>
      <c r="V21" s="18">
        <v>46591</v>
      </c>
      <c r="W21" s="18">
        <f>+_xlfn.XLOOKUP(B21,'La Calera II - RFSU 31.1.28'!B:B,'La Calera II - RFSU 31.1.28'!BW:BW,"No se encuentra",0,1)</f>
        <v>46592</v>
      </c>
      <c r="X21" s="193">
        <f t="shared" si="2"/>
        <v>298</v>
      </c>
      <c r="AA21" s="18" t="str">
        <f>+_xlfn.XLOOKUP(T21,'Crono LB 30.09'!B:B,'Crono LB 30.09'!E:E,"No se encuentra",0,1)</f>
        <v>No se encuentra</v>
      </c>
      <c r="AB21" s="193" t="e">
        <f t="shared" si="3"/>
        <v>#VALUE!</v>
      </c>
    </row>
    <row r="22" spans="1:28" x14ac:dyDescent="0.25">
      <c r="A22" s="159" t="s">
        <v>246</v>
      </c>
      <c r="B22" s="160" t="s">
        <v>2585</v>
      </c>
      <c r="C22" s="161" t="s">
        <v>624</v>
      </c>
      <c r="D22" s="285"/>
      <c r="E22" s="201">
        <v>46153</v>
      </c>
      <c r="F22" s="198">
        <v>46153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46122</v>
      </c>
      <c r="H22" s="416">
        <v>46190</v>
      </c>
      <c r="I22" s="198">
        <v>46190</v>
      </c>
      <c r="J22" s="289">
        <v>46122</v>
      </c>
      <c r="K22" s="487" t="s">
        <v>2771</v>
      </c>
      <c r="L22" s="201">
        <v>46286</v>
      </c>
      <c r="M22" s="198">
        <v>46255</v>
      </c>
      <c r="N22" s="293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v>46524</v>
      </c>
      <c r="P22" s="198">
        <v>46462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1"/>
        <v/>
      </c>
      <c r="S22" s="484"/>
      <c r="T22" s="304" t="s">
        <v>2489</v>
      </c>
      <c r="U22" s="416">
        <v>46594</v>
      </c>
      <c r="V22" s="18">
        <v>46496</v>
      </c>
      <c r="W22" s="18">
        <f>+_xlfn.XLOOKUP(B22,'La Calera II - RFSU 31.1.28'!B:B,'La Calera II - RFSU 31.1.28'!BW:BW,"No se encuentra",0,1)</f>
        <v>46414</v>
      </c>
      <c r="X22" s="193">
        <f t="shared" si="2"/>
        <v>238</v>
      </c>
      <c r="AA22" s="18">
        <f>+_xlfn.XLOOKUP(T22,'Crono LB 30.09'!B:B,'Crono LB 30.09'!E:E,"No se encuentra",0,1)</f>
        <v>46162</v>
      </c>
      <c r="AB22" s="193">
        <f t="shared" si="3"/>
        <v>-124</v>
      </c>
    </row>
    <row r="23" spans="1:28" x14ac:dyDescent="0.25">
      <c r="A23" s="159" t="s">
        <v>246</v>
      </c>
      <c r="B23" s="160" t="s">
        <v>2586</v>
      </c>
      <c r="C23" s="161" t="s">
        <v>622</v>
      </c>
      <c r="D23" s="285"/>
      <c r="E23" s="201">
        <v>46153</v>
      </c>
      <c r="F23" s="198">
        <v>46153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46122</v>
      </c>
      <c r="H23" s="416">
        <v>46190</v>
      </c>
      <c r="I23" s="198">
        <v>46190</v>
      </c>
      <c r="J23" s="289">
        <v>46122</v>
      </c>
      <c r="K23" s="487" t="s">
        <v>2771</v>
      </c>
      <c r="L23" s="201">
        <v>46286</v>
      </c>
      <c r="M23" s="198">
        <v>46255</v>
      </c>
      <c r="N23" s="293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v>46524</v>
      </c>
      <c r="P23" s="198">
        <v>46462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1"/>
        <v/>
      </c>
      <c r="S23" s="484"/>
      <c r="T23" s="304" t="s">
        <v>2489</v>
      </c>
      <c r="U23" s="416">
        <v>46594</v>
      </c>
      <c r="V23" s="18">
        <v>46496</v>
      </c>
      <c r="W23" s="18">
        <f>+_xlfn.XLOOKUP(B23,'La Calera II - RFSU 31.1.28'!B:B,'La Calera II - RFSU 31.1.28'!BW:BW,"No se encuentra",0,1)</f>
        <v>46414</v>
      </c>
      <c r="X23" s="193">
        <f t="shared" si="2"/>
        <v>238</v>
      </c>
      <c r="AA23" s="18">
        <f>+_xlfn.XLOOKUP(T23,'Crono LB 30.09'!B:B,'Crono LB 30.09'!E:E,"No se encuentra",0,1)</f>
        <v>46162</v>
      </c>
      <c r="AB23" s="193">
        <f t="shared" si="3"/>
        <v>-124</v>
      </c>
    </row>
    <row r="24" spans="1:28" x14ac:dyDescent="0.25">
      <c r="A24" s="159" t="s">
        <v>246</v>
      </c>
      <c r="B24" s="160" t="s">
        <v>2587</v>
      </c>
      <c r="C24" s="161" t="s">
        <v>626</v>
      </c>
      <c r="D24" s="285"/>
      <c r="E24" s="201">
        <v>46185</v>
      </c>
      <c r="F24" s="198">
        <f>+_xlfn.XLOOKUP(B24,'La Calera II - RFSU 31.1.28'!B:B,'La Calera II - RFSU 31.1.28'!G:G,"No se encuentra",0,1)</f>
        <v>46185</v>
      </c>
      <c r="G24" s="289" t="str">
        <f>IF(+_xlfn.XLOOKUP(B24,'La Calera II - RFSU 31.1.28'!B:B,'La Calera II - RFSU 31.1.28'!H:H,"No se encuentra",0,1)&gt;0,+_xlfn.XLOOKUP(B24,'La Calera II - RFSU 31.1.28'!B:B,'La Calera II - RFSU 31.1.28'!H:H,"No se encuentra",0,1),"")</f>
        <v/>
      </c>
      <c r="H24" s="416">
        <v>46222</v>
      </c>
      <c r="I24" s="198">
        <v>46222</v>
      </c>
      <c r="J24" s="289" t="str">
        <f>IF(+_xlfn.XLOOKUP(B24,'La Calera II - RFSU 31.1.28'!B:B,'La Calera II - RFSU 31.1.28'!X:X,"No se encuentra",0,1)&gt;0,+_xlfn.XLOOKUP(B24,'La Calera II - RFSU 31.1.28'!B:B,'La Calera II - RFSU 31.1.28'!X:X,"No se encuentra",0,1),"")</f>
        <v/>
      </c>
      <c r="K24" s="487" t="str">
        <f>+IF(+_xlfn.XLOOKUP(B24,'La Calera II - RFSU 31.1.28'!B:B,'La Calera II - RFSU 31.1.28'!AG:AG,"No se encuentra",0,1)=0,"N/A","Sin iniciar")</f>
        <v>Sin iniciar</v>
      </c>
      <c r="L24" s="201">
        <v>46309</v>
      </c>
      <c r="M24" s="198">
        <v>46286</v>
      </c>
      <c r="N24" s="293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v>46443</v>
      </c>
      <c r="P24" s="198">
        <v>46414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1"/>
        <v/>
      </c>
      <c r="S24" s="484"/>
      <c r="T24" s="304" t="s">
        <v>2491</v>
      </c>
      <c r="U24" s="416">
        <v>46444</v>
      </c>
      <c r="V24" s="18">
        <v>46443</v>
      </c>
      <c r="W24" s="18">
        <f>+_xlfn.XLOOKUP(B24,'La Calera II - RFSU 31.1.28'!B:B,'La Calera II - RFSU 31.1.28'!BW:BW,"No se encuentra",0,1)</f>
        <v>46414</v>
      </c>
      <c r="X24" s="193">
        <f t="shared" si="2"/>
        <v>134</v>
      </c>
      <c r="AA24" s="18">
        <f>+_xlfn.XLOOKUP(T24,'Crono LB 30.09'!B:B,'Crono LB 30.09'!E:E,"No se encuentra",0,1)</f>
        <v>46162</v>
      </c>
      <c r="AB24" s="193">
        <f t="shared" si="3"/>
        <v>-147</v>
      </c>
    </row>
    <row r="25" spans="1:28" ht="22.5" customHeight="1" x14ac:dyDescent="0.25">
      <c r="A25" s="159" t="s">
        <v>246</v>
      </c>
      <c r="B25" s="160" t="s">
        <v>2588</v>
      </c>
      <c r="C25" s="161" t="s">
        <v>2589</v>
      </c>
      <c r="D25" s="285"/>
      <c r="E25" s="201">
        <v>46031</v>
      </c>
      <c r="F25" s="198">
        <v>46031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416">
        <v>46055</v>
      </c>
      <c r="I25" s="198">
        <v>46055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46055</v>
      </c>
      <c r="K25" s="487" t="s">
        <v>5156</v>
      </c>
      <c r="L25" s="201">
        <v>46237</v>
      </c>
      <c r="M25" s="198">
        <v>46094</v>
      </c>
      <c r="N25" s="293">
        <v>46090</v>
      </c>
      <c r="O25" s="201">
        <v>46443</v>
      </c>
      <c r="P25" s="198">
        <v>46278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>
        <f t="shared" si="1"/>
        <v>165</v>
      </c>
      <c r="S25" s="484"/>
      <c r="T25" s="304" t="s">
        <v>5144</v>
      </c>
      <c r="U25" s="416">
        <v>46531</v>
      </c>
      <c r="V25" s="18">
        <v>46351</v>
      </c>
      <c r="W25" s="18">
        <f>+_xlfn.XLOOKUP(B25,'La Calera II - RFSU 31.1.28'!B:B,'La Calera II - RFSU 31.1.28'!BW:BW,"No se encuentra",0,1)</f>
        <v>46294</v>
      </c>
      <c r="X25" s="193">
        <f t="shared" si="2"/>
        <v>206</v>
      </c>
      <c r="AA25" s="18" t="str">
        <f>+_xlfn.XLOOKUP(T25,'Crono LB 30.09'!B:B,'Crono LB 30.09'!E:E,"No se encuentra",0,1)</f>
        <v>No se encuentra</v>
      </c>
      <c r="AB25" s="193" t="e">
        <f t="shared" si="3"/>
        <v>#VALUE!</v>
      </c>
    </row>
    <row r="26" spans="1:28" x14ac:dyDescent="0.25">
      <c r="A26" s="159" t="s">
        <v>246</v>
      </c>
      <c r="B26" s="160" t="s">
        <v>2591</v>
      </c>
      <c r="C26" s="161" t="s">
        <v>628</v>
      </c>
      <c r="D26" s="285"/>
      <c r="E26" s="201">
        <v>46146</v>
      </c>
      <c r="F26" s="198">
        <f>+_xlfn.XLOOKUP(B26,'La Calera II - RFSU 31.1.28'!B:B,'La Calera II - RFSU 31.1.28'!G:G,"No se encuentra",0,1)</f>
        <v>46146</v>
      </c>
      <c r="G26" s="289">
        <f>IF(+_xlfn.XLOOKUP(B26,'La Calera II - RFSU 31.1.28'!B:B,'La Calera II - RFSU 31.1.28'!H:H,"No se encuentra",0,1)&gt;0,+_xlfn.XLOOKUP(B26,'La Calera II - RFSU 31.1.28'!B:B,'La Calera II - RFSU 31.1.28'!H:H,"No se encuentra",0,1),"")</f>
        <v>46142</v>
      </c>
      <c r="H26" s="416">
        <v>46183</v>
      </c>
      <c r="I26" s="198">
        <v>46183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487" t="str">
        <f>+IF(+_xlfn.XLOOKUP(B26,'La Calera II - RFSU 31.1.28'!B:B,'La Calera II - RFSU 31.1.28'!AG:AG,"No se encuentra",0,1)=0,"N/A","Sin iniciar")</f>
        <v>Sin iniciar</v>
      </c>
      <c r="L26" s="201">
        <v>46286</v>
      </c>
      <c r="M26" s="198">
        <v>46248</v>
      </c>
      <c r="N26" s="293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46524</v>
      </c>
      <c r="P26" s="198">
        <v>46435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1"/>
        <v/>
      </c>
      <c r="S26" s="484"/>
      <c r="T26" s="304" t="s">
        <v>2489</v>
      </c>
      <c r="U26" s="416">
        <v>46594</v>
      </c>
      <c r="V26" s="18">
        <v>46496</v>
      </c>
      <c r="W26" s="18">
        <f>+_xlfn.XLOOKUP(B26,'La Calera II - RFSU 31.1.28'!B:B,'La Calera II - RFSU 31.1.28'!BW:BW,"No se encuentra",0,1)</f>
        <v>46431</v>
      </c>
      <c r="X26" s="193">
        <f t="shared" si="2"/>
        <v>238</v>
      </c>
      <c r="AA26" s="18">
        <f>+_xlfn.XLOOKUP(T26,'Crono LB 30.09'!B:B,'Crono LB 30.09'!E:E,"No se encuentra",0,1)</f>
        <v>46162</v>
      </c>
      <c r="AB26" s="193">
        <f t="shared" si="3"/>
        <v>-124</v>
      </c>
    </row>
    <row r="27" spans="1:28" x14ac:dyDescent="0.25">
      <c r="A27" s="159" t="s">
        <v>246</v>
      </c>
      <c r="B27" s="160" t="s">
        <v>2592</v>
      </c>
      <c r="C27" s="161" t="s">
        <v>629</v>
      </c>
      <c r="D27" s="285"/>
      <c r="E27" s="201">
        <v>46030</v>
      </c>
      <c r="F27" s="198">
        <v>46030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46030</v>
      </c>
      <c r="H27" s="416">
        <v>46053</v>
      </c>
      <c r="I27" s="198">
        <v>46053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46053</v>
      </c>
      <c r="K27" s="487" t="s">
        <v>5156</v>
      </c>
      <c r="L27" s="201">
        <v>46094</v>
      </c>
      <c r="M27" s="198">
        <v>46094</v>
      </c>
      <c r="N27" s="293">
        <v>46090</v>
      </c>
      <c r="O27" s="201">
        <v>46132</v>
      </c>
      <c r="P27" s="198">
        <v>46152</v>
      </c>
      <c r="Q27" s="498">
        <v>46142</v>
      </c>
      <c r="R27" s="202">
        <f t="shared" si="1"/>
        <v>-10</v>
      </c>
      <c r="S27" s="484" t="s">
        <v>5225</v>
      </c>
      <c r="T27" s="304" t="s">
        <v>2593</v>
      </c>
      <c r="U27" s="416">
        <v>46132</v>
      </c>
      <c r="V27" s="18">
        <v>46132</v>
      </c>
      <c r="W27" s="18">
        <f>+_xlfn.XLOOKUP(B27,'La Calera II - RFSU 31.1.28'!B:B,'La Calera II - RFSU 31.1.28'!BW:BW,"No se encuentra",0,1)</f>
        <v>46201</v>
      </c>
      <c r="X27" s="193">
        <f t="shared" si="2"/>
        <v>38</v>
      </c>
      <c r="AA27" s="18">
        <f>+_xlfn.XLOOKUP(T27,'Crono LB 30.09'!B:B,'Crono LB 30.09'!E:E,"No se encuentra",0,1)</f>
        <v>45988</v>
      </c>
      <c r="AB27" s="193">
        <f t="shared" si="3"/>
        <v>-106</v>
      </c>
    </row>
    <row r="28" spans="1:28" x14ac:dyDescent="0.25">
      <c r="A28" s="159" t="s">
        <v>246</v>
      </c>
      <c r="B28" s="160" t="s">
        <v>2594</v>
      </c>
      <c r="C28" s="161" t="s">
        <v>630</v>
      </c>
      <c r="D28" s="285"/>
      <c r="E28" s="201">
        <v>46189</v>
      </c>
      <c r="F28" s="198">
        <v>46189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46056</v>
      </c>
      <c r="H28" s="416">
        <v>46219</v>
      </c>
      <c r="I28" s="198">
        <v>46101</v>
      </c>
      <c r="J28" s="289">
        <v>46097</v>
      </c>
      <c r="K28" s="487" t="s">
        <v>5156</v>
      </c>
      <c r="L28" s="201">
        <v>46226</v>
      </c>
      <c r="M28" s="198">
        <v>46166</v>
      </c>
      <c r="N28" s="293">
        <f>IF(+_xlfn.XLOOKUP(B28,'La Calera II - RFSU 31.1.28'!B:B,'La Calera II - RFSU 31.1.28'!AQ:AQ,"No se encuentra",0,1)&gt;0,+_xlfn.XLOOKUP(B28,'La Calera II - RFSU 31.1.28'!B:B,'La Calera II - RFSU 31.1.28'!AQ:AQ,"No se encuentra",0,1),"")</f>
        <v>46127</v>
      </c>
      <c r="O28" s="201">
        <v>46384</v>
      </c>
      <c r="P28" s="198">
        <v>46264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>
        <f t="shared" si="1"/>
        <v>120</v>
      </c>
      <c r="S28" s="484"/>
      <c r="T28" s="304" t="s">
        <v>2500</v>
      </c>
      <c r="U28" s="416">
        <v>46551</v>
      </c>
      <c r="V28" s="18">
        <v>46384</v>
      </c>
      <c r="W28" s="18">
        <f>+_xlfn.XLOOKUP(B28,'La Calera II - RFSU 31.1.28'!B:B,'La Calera II - RFSU 31.1.28'!BW:BW,"No se encuentra",0,1)</f>
        <v>46284</v>
      </c>
      <c r="X28" s="193">
        <f t="shared" si="2"/>
        <v>158</v>
      </c>
      <c r="AA28" s="18">
        <f>+_xlfn.XLOOKUP(T28,'Crono LB 30.09'!B:B,'Crono LB 30.09'!E:E,"No se encuentra",0,1)</f>
        <v>46204</v>
      </c>
      <c r="AB28" s="193">
        <f t="shared" si="3"/>
        <v>-22</v>
      </c>
    </row>
    <row r="29" spans="1:28" x14ac:dyDescent="0.25">
      <c r="A29" s="159" t="s">
        <v>246</v>
      </c>
      <c r="B29" s="160" t="s">
        <v>5217</v>
      </c>
      <c r="C29" s="161" t="s">
        <v>630</v>
      </c>
      <c r="D29" s="285"/>
      <c r="E29" s="201">
        <v>46132</v>
      </c>
      <c r="F29" s="201">
        <v>46132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46132</v>
      </c>
      <c r="H29" s="416">
        <v>46169</v>
      </c>
      <c r="I29" s="416">
        <v>46169</v>
      </c>
      <c r="J29" s="289"/>
      <c r="K29" s="487" t="s">
        <v>2771</v>
      </c>
      <c r="L29" s="201">
        <v>46234</v>
      </c>
      <c r="M29" s="201">
        <v>46234</v>
      </c>
      <c r="N29" s="293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46384</v>
      </c>
      <c r="P29" s="198">
        <v>46384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ref="R29" si="8">IF(N29="","",+IF(Q29="",+O29-P29,+O29-Q29))</f>
        <v/>
      </c>
      <c r="S29" s="484"/>
      <c r="T29" s="304" t="s">
        <v>2500</v>
      </c>
      <c r="U29" s="416">
        <v>46551</v>
      </c>
      <c r="V29" s="18">
        <v>46384</v>
      </c>
      <c r="W29" s="18">
        <f>+_xlfn.XLOOKUP(B29,'La Calera II - RFSU 31.1.28'!B:B,'La Calera II - RFSU 31.1.28'!BW:BW,"No se encuentra",0,1)</f>
        <v>46405</v>
      </c>
      <c r="X29" s="193">
        <f t="shared" ref="X29" si="9">+O29-L29</f>
        <v>150</v>
      </c>
      <c r="AA29" s="18">
        <f>+_xlfn.XLOOKUP(T29,'Crono LB 30.09'!B:B,'Crono LB 30.09'!E:E,"No se encuentra",0,1)</f>
        <v>46204</v>
      </c>
      <c r="AB29" s="193">
        <f t="shared" ref="AB29" si="10">+AA29-L29</f>
        <v>-30</v>
      </c>
    </row>
    <row r="30" spans="1:28" x14ac:dyDescent="0.25">
      <c r="A30" s="159" t="s">
        <v>246</v>
      </c>
      <c r="B30" s="160" t="s">
        <v>2595</v>
      </c>
      <c r="C30" s="161" t="s">
        <v>631</v>
      </c>
      <c r="D30" s="285"/>
      <c r="E30" s="201">
        <v>46246</v>
      </c>
      <c r="F30" s="198">
        <f>+_xlfn.XLOOKUP(B30,'La Calera II - RFSU 31.1.28'!B:B,'La Calera II - RFSU 31.1.28'!G:G,"No se encuentra",0,1)</f>
        <v>46246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46283</v>
      </c>
      <c r="I30" s="198">
        <v>46283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487" t="str">
        <f>+IF(+_xlfn.XLOOKUP(B30,'La Calera II - RFSU 31.1.28'!B:B,'La Calera II - RFSU 31.1.28'!AG:AG,"No se encuentra",0,1)=0,"N/A","Sin iniciar")</f>
        <v>Sin iniciar</v>
      </c>
      <c r="L30" s="201">
        <v>46360</v>
      </c>
      <c r="M30" s="198">
        <v>46348</v>
      </c>
      <c r="N30" s="293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46475</v>
      </c>
      <c r="P30" s="198">
        <v>46475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1"/>
        <v/>
      </c>
      <c r="S30" s="484"/>
      <c r="T30" s="304" t="s">
        <v>5143</v>
      </c>
      <c r="U30" s="416">
        <v>46475</v>
      </c>
      <c r="V30" s="18">
        <v>46475</v>
      </c>
      <c r="W30" s="18">
        <f>+_xlfn.XLOOKUP(B30,'La Calera II - RFSU 31.1.28'!B:B,'La Calera II - RFSU 31.1.28'!BW:BW,"No se encuentra",0,1)</f>
        <v>46475</v>
      </c>
      <c r="X30" s="193">
        <f t="shared" si="2"/>
        <v>115</v>
      </c>
      <c r="AA30" s="18" t="str">
        <f>+_xlfn.XLOOKUP(T30,'Crono LB 30.09'!B:B,'Crono LB 30.09'!E:E,"No se encuentra",0,1)</f>
        <v>No se encuentra</v>
      </c>
      <c r="AB30" s="193" t="e">
        <f t="shared" si="3"/>
        <v>#VALUE!</v>
      </c>
    </row>
    <row r="31" spans="1:28" x14ac:dyDescent="0.25">
      <c r="A31" s="159" t="s">
        <v>246</v>
      </c>
      <c r="B31" s="160" t="s">
        <v>2596</v>
      </c>
      <c r="C31" s="161" t="s">
        <v>632</v>
      </c>
      <c r="D31" s="285"/>
      <c r="E31" s="201">
        <v>46122</v>
      </c>
      <c r="F31" s="198">
        <f>+_xlfn.XLOOKUP(B31,'La Calera II - RFSU 31.1.28'!B:B,'La Calera II - RFSU 31.1.28'!G:G,"No se encuentra",0,1)</f>
        <v>46136</v>
      </c>
      <c r="G31" s="289">
        <f>IF(+_xlfn.XLOOKUP(B31,'La Calera II - RFSU 31.1.28'!B:B,'La Calera II - RFSU 31.1.28'!H:H,"No se encuentra",0,1)&gt;0,+_xlfn.XLOOKUP(B31,'La Calera II - RFSU 31.1.28'!B:B,'La Calera II - RFSU 31.1.28'!H:H,"No se encuentra",0,1),"")</f>
        <v>46148</v>
      </c>
      <c r="H31" s="416">
        <v>46159</v>
      </c>
      <c r="I31" s="198">
        <v>46190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487" t="str">
        <f>+IF(+_xlfn.XLOOKUP(B31,'La Calera II - RFSU 31.1.28'!B:B,'La Calera II - RFSU 31.1.28'!AG:AG,"No se encuentra",0,1)=0,"N/A","Sin iniciar")</f>
        <v>Sin iniciar</v>
      </c>
      <c r="L31" s="201">
        <v>46237</v>
      </c>
      <c r="M31" s="198">
        <v>46224</v>
      </c>
      <c r="N31" s="293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46443</v>
      </c>
      <c r="P31" s="198">
        <v>46443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1"/>
        <v/>
      </c>
      <c r="S31" s="484"/>
      <c r="T31" s="304" t="s">
        <v>5144</v>
      </c>
      <c r="U31" s="416">
        <v>46531</v>
      </c>
      <c r="V31" s="18">
        <v>46351</v>
      </c>
      <c r="W31" s="18">
        <f>+_xlfn.XLOOKUP(B31,'La Calera II - RFSU 31.1.28'!B:B,'La Calera II - RFSU 31.1.28'!BW:BW,"No se encuentra",0,1)</f>
        <v>46394</v>
      </c>
      <c r="X31" s="193">
        <f t="shared" si="2"/>
        <v>206</v>
      </c>
      <c r="AA31" s="18" t="str">
        <f>+_xlfn.XLOOKUP(T31,'Crono LB 30.09'!B:B,'Crono LB 30.09'!E:E,"No se encuentra",0,1)</f>
        <v>No se encuentra</v>
      </c>
      <c r="AB31" s="193" t="e">
        <f t="shared" si="3"/>
        <v>#VALUE!</v>
      </c>
    </row>
    <row r="32" spans="1:28" x14ac:dyDescent="0.25">
      <c r="A32" s="159" t="s">
        <v>246</v>
      </c>
      <c r="B32" s="160" t="s">
        <v>2598</v>
      </c>
      <c r="C32" s="161" t="s">
        <v>633</v>
      </c>
      <c r="D32" s="285"/>
      <c r="E32" s="201">
        <v>46184</v>
      </c>
      <c r="F32" s="198">
        <f>+_xlfn.XLOOKUP(B32,'La Calera II - RFSU 31.1.28'!B:B,'La Calera II - RFSU 31.1.28'!G:G,"No se encuentra",0,1)</f>
        <v>46184</v>
      </c>
      <c r="G32" s="289" t="str">
        <f>IF(+_xlfn.XLOOKUP(B32,'La Calera II - RFSU 31.1.28'!B:B,'La Calera II - RFSU 31.1.28'!H:H,"No se encuentra",0,1)&gt;0,+_xlfn.XLOOKUP(B32,'La Calera II - RFSU 31.1.28'!B:B,'La Calera II - RFSU 31.1.28'!H:H,"No se encuentra",0,1),"")</f>
        <v/>
      </c>
      <c r="H32" s="416">
        <v>46221</v>
      </c>
      <c r="I32" s="198">
        <v>46221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487" t="str">
        <f>+IF(+_xlfn.XLOOKUP(B32,'La Calera II - RFSU 31.1.28'!B:B,'La Calera II - RFSU 31.1.28'!AG:AG,"No se encuentra",0,1)=0,"N/A","Sin iniciar")</f>
        <v>Sin iniciar</v>
      </c>
      <c r="L32" s="201">
        <v>46332</v>
      </c>
      <c r="M32" s="198">
        <v>46286</v>
      </c>
      <c r="N32" s="293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46503</v>
      </c>
      <c r="P32" s="198">
        <v>46443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1"/>
        <v/>
      </c>
      <c r="S32" s="484"/>
      <c r="T32" s="304" t="s">
        <v>2599</v>
      </c>
      <c r="U32" s="416">
        <v>46507</v>
      </c>
      <c r="V32" s="18">
        <v>46503</v>
      </c>
      <c r="W32" s="18">
        <f>+_xlfn.XLOOKUP(B32,'La Calera II - RFSU 31.1.28'!B:B,'La Calera II - RFSU 31.1.28'!BW:BW,"No se encuentra",0,1)</f>
        <v>46443</v>
      </c>
      <c r="X32" s="193">
        <f t="shared" si="2"/>
        <v>171</v>
      </c>
      <c r="AA32" s="18">
        <f>+_xlfn.XLOOKUP(T32,'Crono LB 30.09'!B:B,'Crono LB 30.09'!E:E,"No se encuentra",0,1)</f>
        <v>46207</v>
      </c>
      <c r="AB32" s="193">
        <f t="shared" si="3"/>
        <v>-125</v>
      </c>
    </row>
    <row r="33" spans="1:28" x14ac:dyDescent="0.25">
      <c r="A33" s="159" t="s">
        <v>246</v>
      </c>
      <c r="B33" s="160" t="s">
        <v>5170</v>
      </c>
      <c r="C33" s="161" t="s">
        <v>633</v>
      </c>
      <c r="D33" s="285"/>
      <c r="E33" s="201">
        <v>46295</v>
      </c>
      <c r="F33" s="198">
        <f>+_xlfn.XLOOKUP(B33,'La Calera II - RFSU 31.1.28'!B:B,'La Calera II - RFSU 31.1.28'!G:G,"No se encuentra",0,1)</f>
        <v>46295</v>
      </c>
      <c r="G33" s="289" t="str">
        <f>IF(+_xlfn.XLOOKUP(B33,'La Calera II - RFSU 31.1.28'!B:B,'La Calera II - RFSU 31.1.28'!H:H,"No se encuentra",0,1)&gt;0,+_xlfn.XLOOKUP(B33,'La Calera II - RFSU 31.1.28'!B:B,'La Calera II - RFSU 31.1.28'!H:H,"No se encuentra",0,1),"")</f>
        <v/>
      </c>
      <c r="H33" s="416">
        <v>46332</v>
      </c>
      <c r="I33" s="198">
        <v>46332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487" t="str">
        <f>+IF(+_xlfn.XLOOKUP(B33,'La Calera II - RFSU 31.1.28'!B:B,'La Calera II - RFSU 31.1.28'!AG:AG,"No se encuentra",0,1)=0,"N/A","Sin iniciar")</f>
        <v>Sin iniciar</v>
      </c>
      <c r="L33" s="201">
        <v>46398</v>
      </c>
      <c r="M33" s="198">
        <v>46397</v>
      </c>
      <c r="N33" s="293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46568</v>
      </c>
      <c r="P33" s="198">
        <v>46568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ref="R33" si="11">IF(N33="","",+IF(Q33="",+O33-P33,+O33-Q33))</f>
        <v/>
      </c>
      <c r="S33" s="484" t="s">
        <v>5171</v>
      </c>
      <c r="T33" s="304" t="s">
        <v>5179</v>
      </c>
      <c r="U33" s="416">
        <v>46568</v>
      </c>
      <c r="V33" s="18">
        <v>46568</v>
      </c>
      <c r="W33" s="18">
        <f>+_xlfn.XLOOKUP(B33,'La Calera II - RFSU 31.1.28'!B:B,'La Calera II - RFSU 31.1.28'!BW:BW,"No se encuentra",0,1)</f>
        <v>46554</v>
      </c>
      <c r="X33" s="193">
        <f t="shared" si="2"/>
        <v>170</v>
      </c>
      <c r="AA33" s="18" t="str">
        <f>+_xlfn.XLOOKUP(T33,'Crono LB 30.09'!B:B,'Crono LB 30.09'!E:E,"No se encuentra",0,1)</f>
        <v>No se encuentra</v>
      </c>
      <c r="AB33" s="193" t="e">
        <f t="shared" si="3"/>
        <v>#VALUE!</v>
      </c>
    </row>
    <row r="34" spans="1:28" x14ac:dyDescent="0.25">
      <c r="A34" s="159" t="s">
        <v>246</v>
      </c>
      <c r="B34" s="160" t="s">
        <v>2600</v>
      </c>
      <c r="C34" s="161" t="s">
        <v>634</v>
      </c>
      <c r="D34" s="285"/>
      <c r="E34" s="201">
        <v>46185</v>
      </c>
      <c r="F34" s="198">
        <f>+_xlfn.XLOOKUP(B34,'La Calera II - RFSU 31.1.28'!B:B,'La Calera II - RFSU 31.1.28'!G:G,"No se encuentra",0,1)</f>
        <v>46185</v>
      </c>
      <c r="G34" s="289" t="str">
        <f>IF(+_xlfn.XLOOKUP(B34,'La Calera II - RFSU 31.1.28'!B:B,'La Calera II - RFSU 31.1.28'!H:H,"No se encuentra",0,1)&gt;0,+_xlfn.XLOOKUP(B34,'La Calera II - RFSU 31.1.28'!B:B,'La Calera II - RFSU 31.1.28'!H:H,"No se encuentra",0,1),"")</f>
        <v/>
      </c>
      <c r="H34" s="416">
        <v>46222</v>
      </c>
      <c r="I34" s="198">
        <v>46222</v>
      </c>
      <c r="J34" s="289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487" t="str">
        <f>+IF(+_xlfn.XLOOKUP(B34,'La Calera II - RFSU 31.1.28'!B:B,'La Calera II - RFSU 31.1.28'!AG:AG,"No se encuentra",0,1)=0,"N/A","Sin iniciar")</f>
        <v>Sin iniciar</v>
      </c>
      <c r="L34" s="201">
        <v>46309</v>
      </c>
      <c r="M34" s="198">
        <v>46287</v>
      </c>
      <c r="N34" s="293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46443</v>
      </c>
      <c r="P34" s="198">
        <v>46414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1"/>
        <v/>
      </c>
      <c r="S34" s="484"/>
      <c r="T34" s="304" t="s">
        <v>2491</v>
      </c>
      <c r="U34" s="416">
        <v>46444</v>
      </c>
      <c r="V34" s="18">
        <v>46443</v>
      </c>
      <c r="W34" s="18">
        <f>+_xlfn.XLOOKUP(B34,'La Calera II - RFSU 31.1.28'!B:B,'La Calera II - RFSU 31.1.28'!BW:BW,"No se encuentra",0,1)</f>
        <v>46414</v>
      </c>
      <c r="X34" s="193">
        <f t="shared" si="2"/>
        <v>134</v>
      </c>
      <c r="AA34" s="18">
        <f>+_xlfn.XLOOKUP(T34,'Crono LB 30.09'!B:B,'Crono LB 30.09'!E:E,"No se encuentra",0,1)</f>
        <v>46162</v>
      </c>
      <c r="AB34" s="193">
        <f t="shared" si="3"/>
        <v>-147</v>
      </c>
    </row>
    <row r="35" spans="1:28" x14ac:dyDescent="0.25">
      <c r="A35" s="159" t="s">
        <v>246</v>
      </c>
      <c r="B35" s="160" t="s">
        <v>2601</v>
      </c>
      <c r="C35" s="161" t="s">
        <v>635</v>
      </c>
      <c r="D35" s="285"/>
      <c r="E35" s="201">
        <v>46338</v>
      </c>
      <c r="F35" s="198">
        <f>+_xlfn.XLOOKUP(B35,'La Calera II - RFSU 31.1.28'!B:B,'La Calera II - RFSU 31.1.28'!G:G,"No se encuentra",0,1)</f>
        <v>46338</v>
      </c>
      <c r="G35" s="289" t="str">
        <f>IF(+_xlfn.XLOOKUP(B35,'La Calera II - RFSU 31.1.28'!B:B,'La Calera II - RFSU 31.1.28'!H:H,"No se encuentra",0,1)&gt;0,+_xlfn.XLOOKUP(B35,'La Calera II - RFSU 31.1.28'!B:B,'La Calera II - RFSU 31.1.28'!H:H,"No se encuentra",0,1),"")</f>
        <v/>
      </c>
      <c r="H35" s="416">
        <v>46375</v>
      </c>
      <c r="I35" s="198">
        <v>46375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487" t="str">
        <f>+IF(+_xlfn.XLOOKUP(B35,'La Calera II - RFSU 31.1.28'!B:B,'La Calera II - RFSU 31.1.28'!AG:AG,"No se encuentra",0,1)=0,"N/A","Sin iniciar")</f>
        <v>Sin iniciar</v>
      </c>
      <c r="L35" s="201">
        <v>46440</v>
      </c>
      <c r="M35" s="198">
        <v>46440</v>
      </c>
      <c r="N35" s="293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46506</v>
      </c>
      <c r="P35" s="198">
        <v>46506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1"/>
        <v/>
      </c>
      <c r="S35" s="484"/>
      <c r="T35" s="304" t="s">
        <v>5151</v>
      </c>
      <c r="U35" s="416">
        <v>46507</v>
      </c>
      <c r="V35" s="18">
        <v>46506</v>
      </c>
      <c r="W35" s="18">
        <f>+_xlfn.XLOOKUP(B35,'La Calera II - RFSU 31.1.28'!B:B,'La Calera II - RFSU 31.1.28'!BW:BW,"No se encuentra",0,1)</f>
        <v>46537</v>
      </c>
      <c r="X35" s="193">
        <f t="shared" si="2"/>
        <v>66</v>
      </c>
      <c r="AA35" s="18" t="str">
        <f>+_xlfn.XLOOKUP(T35,'Crono LB 30.09'!B:B,'Crono LB 30.09'!E:E,"No se encuentra",0,1)</f>
        <v>No se encuentra</v>
      </c>
      <c r="AB35" s="193" t="e">
        <f t="shared" si="3"/>
        <v>#VALUE!</v>
      </c>
    </row>
    <row r="36" spans="1:28" x14ac:dyDescent="0.25">
      <c r="A36" s="159" t="s">
        <v>246</v>
      </c>
      <c r="B36" s="160" t="s">
        <v>2602</v>
      </c>
      <c r="C36" s="161" t="s">
        <v>636</v>
      </c>
      <c r="D36" s="285"/>
      <c r="E36" s="201">
        <v>46248</v>
      </c>
      <c r="F36" s="198">
        <f>+_xlfn.XLOOKUP(B36,'La Calera II - RFSU 31.1.28'!B:B,'La Calera II - RFSU 31.1.28'!G:G,"No se encuentra",0,1)</f>
        <v>46248</v>
      </c>
      <c r="G36" s="289" t="str">
        <f>IF(+_xlfn.XLOOKUP(B36,'La Calera II - RFSU 31.1.28'!B:B,'La Calera II - RFSU 31.1.28'!H:H,"No se encuentra",0,1)&gt;0,+_xlfn.XLOOKUP(B36,'La Calera II - RFSU 31.1.28'!B:B,'La Calera II - RFSU 31.1.28'!H:H,"No se encuentra",0,1),"")</f>
        <v/>
      </c>
      <c r="H36" s="416">
        <v>46285</v>
      </c>
      <c r="I36" s="198">
        <v>46285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487" t="str">
        <f>+IF(+_xlfn.XLOOKUP(B36,'La Calera II - RFSU 31.1.28'!B:B,'La Calera II - RFSU 31.1.28'!AG:AG,"No se encuentra",0,1)=0,"N/A","Sin iniciar")</f>
        <v>Sin iniciar</v>
      </c>
      <c r="L36" s="201">
        <v>46332</v>
      </c>
      <c r="M36" s="198">
        <v>46332</v>
      </c>
      <c r="N36" s="293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46503</v>
      </c>
      <c r="P36" s="198">
        <v>46477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1"/>
        <v/>
      </c>
      <c r="S36" s="484"/>
      <c r="T36" s="304" t="s">
        <v>2599</v>
      </c>
      <c r="U36" s="416">
        <v>46507</v>
      </c>
      <c r="V36" s="18">
        <v>46503</v>
      </c>
      <c r="W36" s="18">
        <f>+_xlfn.XLOOKUP(B36,'La Calera II - RFSU 31.1.28'!B:B,'La Calera II - RFSU 31.1.28'!BW:BW,"No se encuentra",0,1)</f>
        <v>46477</v>
      </c>
      <c r="X36" s="193">
        <f t="shared" si="2"/>
        <v>171</v>
      </c>
      <c r="AA36" s="18">
        <f>+_xlfn.XLOOKUP(T36,'Crono LB 30.09'!B:B,'Crono LB 30.09'!E:E,"No se encuentra",0,1)</f>
        <v>46207</v>
      </c>
      <c r="AB36" s="193">
        <f t="shared" si="3"/>
        <v>-125</v>
      </c>
    </row>
    <row r="37" spans="1:28" x14ac:dyDescent="0.25">
      <c r="A37" s="159" t="s">
        <v>246</v>
      </c>
      <c r="B37" s="160" t="s">
        <v>2603</v>
      </c>
      <c r="C37" s="161" t="s">
        <v>637</v>
      </c>
      <c r="D37" s="285"/>
      <c r="E37" s="201">
        <v>46157</v>
      </c>
      <c r="F37" s="198">
        <f>+_xlfn.XLOOKUP(B37,'La Calera II - RFSU 31.1.28'!B:B,'La Calera II - RFSU 31.1.28'!G:G,"No se encuentra",0,1)</f>
        <v>46157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46157</v>
      </c>
      <c r="H37" s="416">
        <v>46194</v>
      </c>
      <c r="I37" s="198">
        <v>46194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487" t="str">
        <f>+IF(+_xlfn.XLOOKUP(B37,'La Calera II - RFSU 31.1.28'!B:B,'La Calera II - RFSU 31.1.28'!AG:AG,"No se encuentra",0,1)=0,"N/A","Sin iniciar")</f>
        <v>Sin iniciar</v>
      </c>
      <c r="L37" s="201">
        <v>46272</v>
      </c>
      <c r="M37" s="198">
        <v>46259</v>
      </c>
      <c r="N37" s="293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46506</v>
      </c>
      <c r="P37" s="198">
        <v>46506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1"/>
        <v/>
      </c>
      <c r="S37" s="484"/>
      <c r="T37" s="304" t="s">
        <v>5145</v>
      </c>
      <c r="U37" s="416">
        <v>46506</v>
      </c>
      <c r="V37" s="18">
        <v>46506</v>
      </c>
      <c r="W37" s="18">
        <f>+_xlfn.XLOOKUP(B37,'La Calera II - RFSU 31.1.28'!B:B,'La Calera II - RFSU 31.1.28'!BW:BW,"No se encuentra",0,1)</f>
        <v>46514</v>
      </c>
      <c r="X37" s="193">
        <f t="shared" si="2"/>
        <v>234</v>
      </c>
      <c r="AA37" s="18" t="str">
        <f>+_xlfn.XLOOKUP(T37,'Crono LB 30.09'!B:B,'Crono LB 30.09'!E:E,"No se encuentra",0,1)</f>
        <v>No se encuentra</v>
      </c>
      <c r="AB37" s="193" t="e">
        <f t="shared" si="3"/>
        <v>#VALUE!</v>
      </c>
    </row>
    <row r="38" spans="1:28" x14ac:dyDescent="0.25">
      <c r="A38" s="159" t="s">
        <v>246</v>
      </c>
      <c r="B38" s="160" t="s">
        <v>2604</v>
      </c>
      <c r="C38" s="161" t="s">
        <v>2605</v>
      </c>
      <c r="D38" s="285"/>
      <c r="E38" s="201">
        <v>46031</v>
      </c>
      <c r="F38" s="198">
        <v>46031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46031</v>
      </c>
      <c r="H38" s="416">
        <v>46062</v>
      </c>
      <c r="I38" s="198">
        <v>46062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46062</v>
      </c>
      <c r="K38" s="487" t="s">
        <v>5156</v>
      </c>
      <c r="L38" s="201">
        <v>46170</v>
      </c>
      <c r="M38" s="198">
        <v>46152</v>
      </c>
      <c r="N38" s="293">
        <f>IF(+_xlfn.XLOOKUP(B38,'La Calera II - RFSU 31.1.28'!B:B,'La Calera II - RFSU 31.1.28'!AQ:AQ,"No se encuentra",0,1)&gt;0,+_xlfn.XLOOKUP(B38,'La Calera II - RFSU 31.1.28'!B:B,'La Calera II - RFSU 31.1.28'!AQ:AQ,"No se encuentra",0,1),"")</f>
        <v>46150</v>
      </c>
      <c r="O38" s="201">
        <v>46561</v>
      </c>
      <c r="P38" s="198">
        <v>46492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>
        <f t="shared" si="1"/>
        <v>69</v>
      </c>
      <c r="S38" s="484"/>
      <c r="T38" s="304" t="s">
        <v>2514</v>
      </c>
      <c r="U38" s="416">
        <v>46561</v>
      </c>
      <c r="V38" s="18">
        <v>46561</v>
      </c>
      <c r="W38" s="18">
        <f>+_xlfn.XLOOKUP(B38,'La Calera II - RFSU 31.1.28'!B:B,'La Calera II - RFSU 31.1.28'!BW:BW,"No se encuentra",0,1)</f>
        <v>46547</v>
      </c>
      <c r="X38" s="193">
        <f t="shared" si="2"/>
        <v>391</v>
      </c>
      <c r="AA38" s="18" t="str">
        <f>+_xlfn.XLOOKUP(T38,'Crono LB 30.09'!B:B,'Crono LB 30.09'!E:E,"No se encuentra",0,1)</f>
        <v>17-Jan-26</v>
      </c>
      <c r="AB38" s="193" t="e">
        <f t="shared" si="3"/>
        <v>#VALUE!</v>
      </c>
    </row>
    <row r="39" spans="1:28" x14ac:dyDescent="0.25">
      <c r="A39" s="159" t="s">
        <v>246</v>
      </c>
      <c r="B39" s="160" t="s">
        <v>2606</v>
      </c>
      <c r="C39" s="161" t="s">
        <v>2607</v>
      </c>
      <c r="D39" s="285"/>
      <c r="E39" s="201">
        <v>46031</v>
      </c>
      <c r="F39" s="198">
        <v>46031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46031</v>
      </c>
      <c r="H39" s="416">
        <v>46062</v>
      </c>
      <c r="I39" s="198">
        <v>46062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46062</v>
      </c>
      <c r="K39" s="487" t="s">
        <v>5156</v>
      </c>
      <c r="L39" s="201">
        <v>46170</v>
      </c>
      <c r="M39" s="198">
        <v>46152</v>
      </c>
      <c r="N39" s="293">
        <f>IF(+_xlfn.XLOOKUP(B39,'La Calera II - RFSU 31.1.28'!B:B,'La Calera II - RFSU 31.1.28'!AQ:AQ,"No se encuentra",0,1)&gt;0,+_xlfn.XLOOKUP(B39,'La Calera II - RFSU 31.1.28'!B:B,'La Calera II - RFSU 31.1.28'!AQ:AQ,"No se encuentra",0,1),"")</f>
        <v>46150</v>
      </c>
      <c r="O39" s="201">
        <v>46531</v>
      </c>
      <c r="P39" s="198">
        <v>46531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>
        <f t="shared" si="1"/>
        <v>0</v>
      </c>
      <c r="S39" s="484"/>
      <c r="T39" s="304" t="s">
        <v>2493</v>
      </c>
      <c r="U39" s="416">
        <v>46531</v>
      </c>
      <c r="V39" s="18">
        <v>46499</v>
      </c>
      <c r="W39" s="18">
        <f>+_xlfn.XLOOKUP(B39,'La Calera II - RFSU 31.1.28'!B:B,'La Calera II - RFSU 31.1.28'!BW:BW,"No se encuentra",0,1)</f>
        <v>46517</v>
      </c>
      <c r="X39" s="193">
        <f t="shared" si="2"/>
        <v>361</v>
      </c>
      <c r="AA39" s="18" t="str">
        <f>+_xlfn.XLOOKUP(T39,'Crono LB 30.09'!B:B,'Crono LB 30.09'!E:E,"No se encuentra",0,1)</f>
        <v>17-Jan-26</v>
      </c>
      <c r="AB39" s="193" t="e">
        <f t="shared" si="3"/>
        <v>#VALUE!</v>
      </c>
    </row>
    <row r="40" spans="1:28" x14ac:dyDescent="0.25">
      <c r="A40" s="159" t="s">
        <v>246</v>
      </c>
      <c r="B40" s="160" t="s">
        <v>2608</v>
      </c>
      <c r="C40" s="161" t="s">
        <v>2609</v>
      </c>
      <c r="D40" s="285"/>
      <c r="E40" s="201">
        <v>46031</v>
      </c>
      <c r="F40" s="198">
        <v>46031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46031</v>
      </c>
      <c r="H40" s="416">
        <v>46062</v>
      </c>
      <c r="I40" s="198">
        <v>46062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46062</v>
      </c>
      <c r="K40" s="487" t="s">
        <v>5156</v>
      </c>
      <c r="L40" s="201">
        <v>46192</v>
      </c>
      <c r="M40" s="198">
        <v>46152</v>
      </c>
      <c r="N40" s="293">
        <f>IF(+_xlfn.XLOOKUP(B40,'La Calera II - RFSU 31.1.28'!B:B,'La Calera II - RFSU 31.1.28'!AQ:AQ,"No se encuentra",0,1)&gt;0,+_xlfn.XLOOKUP(B40,'La Calera II - RFSU 31.1.28'!B:B,'La Calera II - RFSU 31.1.28'!AQ:AQ,"No se encuentra",0,1),"")</f>
        <v>46150</v>
      </c>
      <c r="O40" s="201">
        <v>46540</v>
      </c>
      <c r="P40" s="198">
        <v>46531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1"/>
        <v>9</v>
      </c>
      <c r="S40" s="484"/>
      <c r="T40" s="304" t="s">
        <v>2610</v>
      </c>
      <c r="U40" s="416">
        <v>46540</v>
      </c>
      <c r="V40" s="18">
        <v>46499</v>
      </c>
      <c r="W40" s="18">
        <f>+_xlfn.XLOOKUP(B40,'La Calera II - RFSU 31.1.28'!B:B,'La Calera II - RFSU 31.1.28'!BW:BW,"No se encuentra",0,1)</f>
        <v>46517</v>
      </c>
      <c r="X40" s="193">
        <f t="shared" si="2"/>
        <v>348</v>
      </c>
      <c r="AA40" s="18">
        <f>+_xlfn.XLOOKUP(T40,'Crono LB 30.09'!B:B,'Crono LB 30.09'!E:E,"No se encuentra",0,1)</f>
        <v>46063</v>
      </c>
      <c r="AB40" s="193">
        <f t="shared" si="3"/>
        <v>-129</v>
      </c>
    </row>
    <row r="41" spans="1:28" x14ac:dyDescent="0.25">
      <c r="A41" s="159" t="s">
        <v>640</v>
      </c>
      <c r="B41" s="160" t="s">
        <v>2611</v>
      </c>
      <c r="C41" s="161" t="s">
        <v>744</v>
      </c>
      <c r="D41" s="285"/>
      <c r="E41" s="201">
        <v>46134</v>
      </c>
      <c r="F41" s="198">
        <f>+_xlfn.XLOOKUP(B41,'La Calera II - RFSU 31.1.28'!B:B,'La Calera II - RFSU 31.1.28'!G:G,"No se encuentra",0,1)</f>
        <v>46134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46135</v>
      </c>
      <c r="H41" s="416">
        <v>46171</v>
      </c>
      <c r="I41" s="198">
        <v>46171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46168</v>
      </c>
      <c r="K41" s="487" t="str">
        <f>+IF(+_xlfn.XLOOKUP(B41,'La Calera II - RFSU 31.1.28'!B:B,'La Calera II - RFSU 31.1.28'!AG:AG,"No se encuentra",0,1)=0,"N/A","Sin iniciar")</f>
        <v>Sin iniciar</v>
      </c>
      <c r="L41" s="201">
        <v>46253</v>
      </c>
      <c r="M41" s="198">
        <v>46236</v>
      </c>
      <c r="N41" s="293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46538</v>
      </c>
      <c r="P41" s="198">
        <v>46538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1"/>
        <v/>
      </c>
      <c r="S41" s="484"/>
      <c r="T41" s="304" t="s">
        <v>5180</v>
      </c>
      <c r="U41" s="416">
        <v>46539</v>
      </c>
      <c r="V41" s="18">
        <v>46538</v>
      </c>
      <c r="W41" s="18">
        <f>+_xlfn.XLOOKUP(B41,'La Calera II - RFSU 31.1.28'!B:B,'La Calera II - RFSU 31.1.28'!BW:BW,"No se encuentra",0,1)</f>
        <v>46540</v>
      </c>
      <c r="X41" s="193">
        <f t="shared" si="2"/>
        <v>285</v>
      </c>
      <c r="AA41" s="18" t="str">
        <f>+_xlfn.XLOOKUP(T41,'Crono LB 30.09'!B:B,'Crono LB 30.09'!E:E,"No se encuentra",0,1)</f>
        <v>No se encuentra</v>
      </c>
      <c r="AB41" s="193" t="e">
        <f t="shared" si="3"/>
        <v>#VALUE!</v>
      </c>
    </row>
    <row r="42" spans="1:28" x14ac:dyDescent="0.25">
      <c r="A42" s="159" t="s">
        <v>640</v>
      </c>
      <c r="B42" s="160" t="s">
        <v>2612</v>
      </c>
      <c r="C42" s="161" t="s">
        <v>745</v>
      </c>
      <c r="D42" s="285"/>
      <c r="E42" s="201">
        <v>46108</v>
      </c>
      <c r="F42" s="198">
        <v>46108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46111</v>
      </c>
      <c r="H42" s="416">
        <v>46145</v>
      </c>
      <c r="I42" s="198">
        <v>46145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46142</v>
      </c>
      <c r="K42" s="487" t="s">
        <v>2771</v>
      </c>
      <c r="L42" s="201">
        <v>46253</v>
      </c>
      <c r="M42" s="198">
        <v>46210</v>
      </c>
      <c r="N42" s="293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46443</v>
      </c>
      <c r="P42" s="198">
        <v>46397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ref="R42:R74" si="12">IF(N42="","",+IF(Q42="",+O42-P42,+O42-Q42))</f>
        <v/>
      </c>
      <c r="S42" s="484"/>
      <c r="T42" s="304" t="s">
        <v>2515</v>
      </c>
      <c r="U42" s="416">
        <v>46539</v>
      </c>
      <c r="V42" s="18">
        <v>46397</v>
      </c>
      <c r="W42" s="18">
        <f>+_xlfn.XLOOKUP(B42,'La Calera II - RFSU 31.1.28'!B:B,'La Calera II - RFSU 31.1.28'!BW:BW,"No se encuentra",0,1)</f>
        <v>46394</v>
      </c>
      <c r="X42" s="193">
        <f t="shared" si="2"/>
        <v>190</v>
      </c>
      <c r="AA42" s="18">
        <f>+_xlfn.XLOOKUP(T42,'Crono LB 30.09'!B:B,'Crono LB 30.09'!E:E,"No se encuentra",0,1)</f>
        <v>46107</v>
      </c>
      <c r="AB42" s="193">
        <f t="shared" si="3"/>
        <v>-146</v>
      </c>
    </row>
    <row r="43" spans="1:28" x14ac:dyDescent="0.25">
      <c r="A43" s="159" t="s">
        <v>640</v>
      </c>
      <c r="B43" s="160" t="s">
        <v>2613</v>
      </c>
      <c r="C43" s="161" t="s">
        <v>747</v>
      </c>
      <c r="D43" s="285"/>
      <c r="E43" s="201">
        <v>46107</v>
      </c>
      <c r="F43" s="198">
        <v>46107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46111</v>
      </c>
      <c r="H43" s="416">
        <v>46144</v>
      </c>
      <c r="I43" s="198">
        <v>46144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46142</v>
      </c>
      <c r="K43" s="487" t="s">
        <v>2771</v>
      </c>
      <c r="L43" s="201">
        <v>46259</v>
      </c>
      <c r="M43" s="198">
        <v>46209</v>
      </c>
      <c r="N43" s="293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46427</v>
      </c>
      <c r="P43" s="198">
        <v>46366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12"/>
        <v/>
      </c>
      <c r="S43" s="484"/>
      <c r="T43" s="304" t="s">
        <v>2516</v>
      </c>
      <c r="U43" s="416">
        <v>46506</v>
      </c>
      <c r="V43" s="18">
        <v>46387</v>
      </c>
      <c r="W43" s="18">
        <f>+_xlfn.XLOOKUP(B43,'La Calera II - RFSU 31.1.28'!B:B,'La Calera II - RFSU 31.1.28'!BW:BW,"No se encuentra",0,1)</f>
        <v>46364</v>
      </c>
      <c r="X43" s="193">
        <f t="shared" si="2"/>
        <v>168</v>
      </c>
      <c r="AA43" s="18">
        <f>+_xlfn.XLOOKUP(T43,'Crono LB 30.09'!B:B,'Crono LB 30.09'!E:E,"No se encuentra",0,1)</f>
        <v>46162</v>
      </c>
      <c r="AB43" s="193">
        <f t="shared" si="3"/>
        <v>-97</v>
      </c>
    </row>
    <row r="44" spans="1:28" x14ac:dyDescent="0.25">
      <c r="A44" s="159" t="s">
        <v>640</v>
      </c>
      <c r="B44" s="160" t="s">
        <v>2614</v>
      </c>
      <c r="C44" s="161" t="s">
        <v>748</v>
      </c>
      <c r="D44" s="285"/>
      <c r="E44" s="201">
        <v>46122</v>
      </c>
      <c r="F44" s="198">
        <v>46122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46100</v>
      </c>
      <c r="H44" s="416">
        <v>46159</v>
      </c>
      <c r="I44" s="198"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46142</v>
      </c>
      <c r="K44" s="487" t="s">
        <v>2771</v>
      </c>
      <c r="L44" s="201">
        <v>46253</v>
      </c>
      <c r="M44" s="198">
        <v>46224</v>
      </c>
      <c r="N44" s="293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v>46507</v>
      </c>
      <c r="P44" s="198">
        <v>46471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12"/>
        <v/>
      </c>
      <c r="S44" s="484"/>
      <c r="T44" s="304" t="s">
        <v>5181</v>
      </c>
      <c r="U44" s="416">
        <v>46539</v>
      </c>
      <c r="V44" s="18">
        <v>46472</v>
      </c>
      <c r="W44" s="18">
        <f>+_xlfn.XLOOKUP(B44,'La Calera II - RFSU 31.1.28'!B:B,'La Calera II - RFSU 31.1.28'!BW:BW,"No se encuentra",0,1)</f>
        <v>46454</v>
      </c>
      <c r="X44" s="193">
        <f t="shared" si="2"/>
        <v>254</v>
      </c>
      <c r="AA44" s="18" t="str">
        <f>+_xlfn.XLOOKUP(T44,'Crono LB 30.09'!B:B,'Crono LB 30.09'!E:E,"No se encuentra",0,1)</f>
        <v>No se encuentra</v>
      </c>
      <c r="AB44" s="193" t="e">
        <f t="shared" si="3"/>
        <v>#VALUE!</v>
      </c>
    </row>
    <row r="45" spans="1:28" x14ac:dyDescent="0.25">
      <c r="A45" s="159" t="s">
        <v>640</v>
      </c>
      <c r="B45" s="160" t="s">
        <v>2615</v>
      </c>
      <c r="C45" s="161" t="s">
        <v>749</v>
      </c>
      <c r="D45" s="285"/>
      <c r="E45" s="201">
        <v>46157</v>
      </c>
      <c r="F45" s="198">
        <f>+_xlfn.XLOOKUP(B45,'La Calera II - RFSU 31.1.28'!B:B,'La Calera II - RFSU 31.1.28'!G:G,"No se encuentra",0,1)</f>
        <v>46157</v>
      </c>
      <c r="G45" s="289">
        <f>IF(+_xlfn.XLOOKUP(B45,'La Calera II - RFSU 31.1.28'!B:B,'La Calera II - RFSU 31.1.28'!H:H,"No se encuentra",0,1)&gt;0,+_xlfn.XLOOKUP(B45,'La Calera II - RFSU 31.1.28'!B:B,'La Calera II - RFSU 31.1.28'!H:H,"No se encuentra",0,1),"")</f>
        <v>46159</v>
      </c>
      <c r="H45" s="416">
        <v>46194</v>
      </c>
      <c r="I45" s="198">
        <v>46194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487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v>46259</v>
      </c>
      <c r="N45" s="293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46427</v>
      </c>
      <c r="P45" s="198">
        <v>46356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12"/>
        <v/>
      </c>
      <c r="S45" s="484"/>
      <c r="T45" s="304" t="s">
        <v>2516</v>
      </c>
      <c r="U45" s="416">
        <v>46506</v>
      </c>
      <c r="V45" s="18">
        <v>46387</v>
      </c>
      <c r="W45" s="18">
        <f>+_xlfn.XLOOKUP(B45,'La Calera II - RFSU 31.1.28'!B:B,'La Calera II - RFSU 31.1.28'!BW:BW,"No se encuentra",0,1)</f>
        <v>46364</v>
      </c>
      <c r="X45" s="193">
        <f t="shared" si="2"/>
        <v>168</v>
      </c>
      <c r="AA45" s="18">
        <f>+_xlfn.XLOOKUP(T45,'Crono LB 30.09'!B:B,'Crono LB 30.09'!E:E,"No se encuentra",0,1)</f>
        <v>46162</v>
      </c>
      <c r="AB45" s="193">
        <f t="shared" si="3"/>
        <v>-97</v>
      </c>
    </row>
    <row r="46" spans="1:28" x14ac:dyDescent="0.25">
      <c r="A46" s="159" t="s">
        <v>640</v>
      </c>
      <c r="B46" s="160" t="s">
        <v>2616</v>
      </c>
      <c r="C46" s="161" t="s">
        <v>750</v>
      </c>
      <c r="D46" s="285"/>
      <c r="E46" s="201">
        <v>46118</v>
      </c>
      <c r="F46" s="198">
        <v>46118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46122</v>
      </c>
      <c r="H46" s="416">
        <v>46155</v>
      </c>
      <c r="I46" s="198">
        <v>46155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46151</v>
      </c>
      <c r="K46" s="487" t="str">
        <f>+IF(+_xlfn.XLOOKUP(B46,'La Calera II - RFSU 31.1.28'!B:B,'La Calera II - RFSU 31.1.28'!AG:AG,"No se encuentra",0,1)=0,"N/A","Sin iniciar")</f>
        <v>Sin iniciar</v>
      </c>
      <c r="L46" s="201">
        <v>46259</v>
      </c>
      <c r="M46" s="198">
        <v>46220</v>
      </c>
      <c r="N46" s="293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46427</v>
      </c>
      <c r="P46" s="198">
        <v>46377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12"/>
        <v/>
      </c>
      <c r="S46" s="484"/>
      <c r="T46" s="304" t="s">
        <v>2516</v>
      </c>
      <c r="U46" s="416">
        <v>46506</v>
      </c>
      <c r="V46" s="18">
        <v>46387</v>
      </c>
      <c r="W46" s="18">
        <f>+_xlfn.XLOOKUP(B46,'La Calera II - RFSU 31.1.28'!B:B,'La Calera II - RFSU 31.1.28'!BW:BW,"No se encuentra",0,1)</f>
        <v>46373</v>
      </c>
      <c r="X46" s="193">
        <f t="shared" si="2"/>
        <v>168</v>
      </c>
      <c r="AA46" s="18">
        <f>+_xlfn.XLOOKUP(T46,'Crono LB 30.09'!B:B,'Crono LB 30.09'!E:E,"No se encuentra",0,1)</f>
        <v>46162</v>
      </c>
      <c r="AB46" s="193">
        <f t="shared" si="3"/>
        <v>-97</v>
      </c>
    </row>
    <row r="47" spans="1:28" x14ac:dyDescent="0.25">
      <c r="A47" s="159" t="s">
        <v>640</v>
      </c>
      <c r="B47" s="160" t="s">
        <v>2617</v>
      </c>
      <c r="C47" s="161" t="s">
        <v>751</v>
      </c>
      <c r="D47" s="285"/>
      <c r="E47" s="201">
        <v>46121</v>
      </c>
      <c r="F47" s="198">
        <v>46121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46122</v>
      </c>
      <c r="H47" s="416">
        <v>46158</v>
      </c>
      <c r="I47" s="198">
        <v>46158</v>
      </c>
      <c r="J47" s="289">
        <f>IF(+_xlfn.XLOOKUP(B47,'La Calera II - RFSU 31.1.28'!B:B,'La Calera II - RFSU 31.1.28'!X:X,"No se encuentra",0,1)&gt;0,+_xlfn.XLOOKUP(B47,'La Calera II - RFSU 31.1.28'!B:B,'La Calera II - RFSU 31.1.28'!X:X,"No se encuentra",0,1),"")</f>
        <v>46154</v>
      </c>
      <c r="K47" s="487" t="str">
        <f>+IF(+_xlfn.XLOOKUP(B47,'La Calera II - RFSU 31.1.28'!B:B,'La Calera II - RFSU 31.1.28'!AG:AG,"No se encuentra",0,1)=0,"N/A","Sin iniciar")</f>
        <v>Sin iniciar</v>
      </c>
      <c r="L47" s="201">
        <v>46259</v>
      </c>
      <c r="M47" s="198">
        <v>46223</v>
      </c>
      <c r="N47" s="293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46427</v>
      </c>
      <c r="P47" s="198">
        <v>46380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12"/>
        <v/>
      </c>
      <c r="S47" s="484"/>
      <c r="T47" s="304" t="s">
        <v>2516</v>
      </c>
      <c r="U47" s="416">
        <v>46506</v>
      </c>
      <c r="V47" s="18">
        <v>46387</v>
      </c>
      <c r="W47" s="18">
        <f>+_xlfn.XLOOKUP(B47,'La Calera II - RFSU 31.1.28'!B:B,'La Calera II - RFSU 31.1.28'!BW:BW,"No se encuentra",0,1)</f>
        <v>46376</v>
      </c>
      <c r="X47" s="193">
        <f t="shared" ref="X47:X78" si="13">+O47-L47</f>
        <v>168</v>
      </c>
      <c r="AA47" s="18">
        <f>+_xlfn.XLOOKUP(T47,'Crono LB 30.09'!B:B,'Crono LB 30.09'!E:E,"No se encuentra",0,1)</f>
        <v>46162</v>
      </c>
      <c r="AB47" s="193">
        <f t="shared" ref="AB47:AB78" si="14">+AA47-L47</f>
        <v>-97</v>
      </c>
    </row>
    <row r="48" spans="1:28" x14ac:dyDescent="0.25">
      <c r="A48" s="159" t="s">
        <v>640</v>
      </c>
      <c r="B48" s="160" t="s">
        <v>2618</v>
      </c>
      <c r="C48" s="161" t="s">
        <v>752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46163</v>
      </c>
      <c r="H48" s="416">
        <v>46200</v>
      </c>
      <c r="I48" s="198">
        <v>46200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487" t="str">
        <f>+IF(+_xlfn.XLOOKUP(B48,'La Calera II - RFSU 31.1.28'!B:B,'La Calera II - RFSU 31.1.28'!AG:AG,"No se encuentra",0,1)=0,"N/A","Sin iniciar")</f>
        <v>Sin iniciar</v>
      </c>
      <c r="L48" s="201">
        <v>46289</v>
      </c>
      <c r="M48" s="198">
        <v>46265</v>
      </c>
      <c r="N48" s="293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46482</v>
      </c>
      <c r="P48" s="198">
        <v>46392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12"/>
        <v/>
      </c>
      <c r="S48" s="484"/>
      <c r="T48" s="304" t="s">
        <v>5182</v>
      </c>
      <c r="U48" s="416">
        <v>46506</v>
      </c>
      <c r="V48" s="18">
        <v>46458</v>
      </c>
      <c r="W48" s="18">
        <f>+_xlfn.XLOOKUP(B48,'La Calera II - RFSU 31.1.28'!B:B,'La Calera II - RFSU 31.1.28'!BW:BW,"No se encuentra",0,1)</f>
        <v>46394</v>
      </c>
      <c r="X48" s="193">
        <f t="shared" si="13"/>
        <v>193</v>
      </c>
      <c r="AA48" s="18" t="str">
        <f>+_xlfn.XLOOKUP(T48,'Crono LB 30.09'!B:B,'Crono LB 30.09'!E:E,"No se encuentra",0,1)</f>
        <v>No se encuentra</v>
      </c>
      <c r="AB48" s="193" t="e">
        <f t="shared" si="14"/>
        <v>#VALUE!</v>
      </c>
    </row>
    <row r="49" spans="1:28" x14ac:dyDescent="0.25">
      <c r="A49" s="159" t="s">
        <v>640</v>
      </c>
      <c r="B49" s="160" t="s">
        <v>2619</v>
      </c>
      <c r="C49" s="161" t="s">
        <v>754</v>
      </c>
      <c r="D49" s="285"/>
      <c r="E49" s="201">
        <v>46125</v>
      </c>
      <c r="F49" s="198">
        <v>46125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46122</v>
      </c>
      <c r="H49" s="416">
        <v>46162</v>
      </c>
      <c r="I49" s="198">
        <v>46162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46153</v>
      </c>
      <c r="K49" s="487" t="str">
        <f>+IF(+_xlfn.XLOOKUP(B49,'La Calera II - RFSU 31.1.28'!B:B,'La Calera II - RFSU 31.1.28'!AG:AG,"No se encuentra",0,1)=0,"N/A","Sin iniciar")</f>
        <v>Sin iniciar</v>
      </c>
      <c r="L49" s="201">
        <v>46289</v>
      </c>
      <c r="M49" s="198">
        <v>46227</v>
      </c>
      <c r="N49" s="293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46482</v>
      </c>
      <c r="P49" s="198">
        <v>46414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12"/>
        <v/>
      </c>
      <c r="S49" s="484"/>
      <c r="T49" s="304" t="s">
        <v>5182</v>
      </c>
      <c r="U49" s="416">
        <v>46506</v>
      </c>
      <c r="V49" s="18">
        <v>46458</v>
      </c>
      <c r="W49" s="18">
        <f>+_xlfn.XLOOKUP(B49,'La Calera II - RFSU 31.1.28'!B:B,'La Calera II - RFSU 31.1.28'!BW:BW,"No se encuentra",0,1)</f>
        <v>46405</v>
      </c>
      <c r="X49" s="193">
        <f t="shared" si="13"/>
        <v>193</v>
      </c>
      <c r="AA49" s="18" t="str">
        <f>+_xlfn.XLOOKUP(T49,'Crono LB 30.09'!B:B,'Crono LB 30.09'!E:E,"No se encuentra",0,1)</f>
        <v>No se encuentra</v>
      </c>
      <c r="AB49" s="193" t="e">
        <f t="shared" si="14"/>
        <v>#VALUE!</v>
      </c>
    </row>
    <row r="50" spans="1:28" x14ac:dyDescent="0.25">
      <c r="A50" s="159" t="s">
        <v>640</v>
      </c>
      <c r="B50" s="160" t="s">
        <v>2620</v>
      </c>
      <c r="C50" s="161" t="s">
        <v>755</v>
      </c>
      <c r="D50" s="285"/>
      <c r="E50" s="201">
        <v>46157</v>
      </c>
      <c r="F50" s="198">
        <f>+_xlfn.XLOOKUP(B50,'La Calera II - RFSU 31.1.28'!B:B,'La Calera II - RFSU 31.1.28'!G:G,"No se encuentra",0,1)</f>
        <v>46177</v>
      </c>
      <c r="G50" s="289" t="str">
        <f>IF(+_xlfn.XLOOKUP(B50,'La Calera II - RFSU 31.1.28'!B:B,'La Calera II - RFSU 31.1.28'!H:H,"No se encuentra",0,1)&gt;0,+_xlfn.XLOOKUP(B50,'La Calera II - RFSU 31.1.28'!B:B,'La Calera II - RFSU 31.1.28'!H:H,"No se encuentra",0,1),"")</f>
        <v/>
      </c>
      <c r="H50" s="416">
        <v>46194</v>
      </c>
      <c r="I50" s="198">
        <v>46194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487" t="str">
        <f>+IF(+_xlfn.XLOOKUP(B50,'La Calera II - RFSU 31.1.28'!B:B,'La Calera II - RFSU 31.1.28'!AG:AG,"No se encuentra",0,1)=0,"N/A","Sin iniciar")</f>
        <v>Sin iniciar</v>
      </c>
      <c r="L50" s="201">
        <v>46289</v>
      </c>
      <c r="M50" s="198">
        <v>46259</v>
      </c>
      <c r="N50" s="293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46482</v>
      </c>
      <c r="P50" s="198">
        <v>46416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12"/>
        <v/>
      </c>
      <c r="S50" s="484"/>
      <c r="T50" s="304" t="s">
        <v>5182</v>
      </c>
      <c r="U50" s="416">
        <v>46506</v>
      </c>
      <c r="V50" s="18">
        <v>46458</v>
      </c>
      <c r="W50" s="18">
        <f>+_xlfn.XLOOKUP(B50,'La Calera II - RFSU 31.1.28'!B:B,'La Calera II - RFSU 31.1.28'!BW:BW,"No se encuentra",0,1)</f>
        <v>46436</v>
      </c>
      <c r="X50" s="193">
        <f t="shared" si="13"/>
        <v>193</v>
      </c>
      <c r="AA50" s="18" t="str">
        <f>+_xlfn.XLOOKUP(T50,'Crono LB 30.09'!B:B,'Crono LB 30.09'!E:E,"No se encuentra",0,1)</f>
        <v>No se encuentra</v>
      </c>
      <c r="AB50" s="193" t="e">
        <f t="shared" si="14"/>
        <v>#VALUE!</v>
      </c>
    </row>
    <row r="51" spans="1:28" x14ac:dyDescent="0.25">
      <c r="A51" s="159" t="s">
        <v>640</v>
      </c>
      <c r="B51" s="160" t="s">
        <v>2621</v>
      </c>
      <c r="C51" s="161" t="s">
        <v>756</v>
      </c>
      <c r="D51" s="285"/>
      <c r="E51" s="201">
        <v>46129</v>
      </c>
      <c r="F51" s="198">
        <f>+_xlfn.XLOOKUP(B51,'La Calera II - RFSU 31.1.28'!B:B,'La Calera II - RFSU 31.1.28'!G:G,"No se encuentra",0,1)</f>
        <v>46129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46129</v>
      </c>
      <c r="H51" s="416">
        <v>46166</v>
      </c>
      <c r="I51" s="198">
        <v>46166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46153</v>
      </c>
      <c r="K51" s="487" t="str">
        <f>+IF(+_xlfn.XLOOKUP(B51,'La Calera II - RFSU 31.1.28'!B:B,'La Calera II - RFSU 31.1.28'!AG:AG,"No se encuentra",0,1)=0,"N/A","Sin iniciar")</f>
        <v>Sin iniciar</v>
      </c>
      <c r="L51" s="201">
        <v>46289</v>
      </c>
      <c r="M51" s="198">
        <v>46231</v>
      </c>
      <c r="N51" s="293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46482</v>
      </c>
      <c r="P51" s="198">
        <v>46388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12"/>
        <v/>
      </c>
      <c r="S51" s="484"/>
      <c r="T51" s="304" t="s">
        <v>5182</v>
      </c>
      <c r="U51" s="416">
        <v>46506</v>
      </c>
      <c r="V51" s="18">
        <v>46458</v>
      </c>
      <c r="W51" s="18">
        <f>+_xlfn.XLOOKUP(B51,'La Calera II - RFSU 31.1.28'!B:B,'La Calera II - RFSU 31.1.28'!BW:BW,"No se encuentra",0,1)</f>
        <v>46375</v>
      </c>
      <c r="X51" s="193">
        <f t="shared" si="13"/>
        <v>193</v>
      </c>
      <c r="AA51" s="18" t="str">
        <f>+_xlfn.XLOOKUP(T51,'Crono LB 30.09'!B:B,'Crono LB 30.09'!E:E,"No se encuentra",0,1)</f>
        <v>No se encuentra</v>
      </c>
      <c r="AB51" s="193" t="e">
        <f t="shared" si="14"/>
        <v>#VALUE!</v>
      </c>
    </row>
    <row r="52" spans="1:28" x14ac:dyDescent="0.25">
      <c r="A52" s="159" t="s">
        <v>640</v>
      </c>
      <c r="B52" s="160" t="s">
        <v>2622</v>
      </c>
      <c r="C52" s="161" t="s">
        <v>757</v>
      </c>
      <c r="D52" s="285"/>
      <c r="E52" s="201">
        <v>46163</v>
      </c>
      <c r="F52" s="198">
        <f>+_xlfn.XLOOKUP(B52,'La Calera II - RFSU 31.1.28'!B:B,'La Calera II - RFSU 31.1.28'!G:G,"No se encuentra",0,1)</f>
        <v>46177</v>
      </c>
      <c r="G52" s="289" t="str">
        <f>IF(+_xlfn.XLOOKUP(B52,'La Calera II - RFSU 31.1.28'!B:B,'La Calera II - RFSU 31.1.28'!H:H,"No se encuentra",0,1)&gt;0,+_xlfn.XLOOKUP(B52,'La Calera II - RFSU 31.1.28'!B:B,'La Calera II - RFSU 31.1.28'!H:H,"No se encuentra",0,1),"")</f>
        <v/>
      </c>
      <c r="H52" s="416">
        <v>46200</v>
      </c>
      <c r="I52" s="198">
        <v>46200</v>
      </c>
      <c r="J52" s="289" t="str">
        <f>IF(+_xlfn.XLOOKUP(B52,'La Calera II - RFSU 31.1.28'!B:B,'La Calera II - RFSU 31.1.28'!X:X,"No se encuentra",0,1)&gt;0,+_xlfn.XLOOKUP(B52,'La Calera II - RFSU 31.1.28'!B:B,'La Calera II - RFSU 31.1.28'!X:X,"No se encuentra",0,1),"")</f>
        <v/>
      </c>
      <c r="K52" s="487" t="str">
        <f>+IF(+_xlfn.XLOOKUP(B52,'La Calera II - RFSU 31.1.28'!B:B,'La Calera II - RFSU 31.1.28'!AG:AG,"No se encuentra",0,1)=0,"N/A","Sin iniciar")</f>
        <v>Sin iniciar</v>
      </c>
      <c r="L52" s="201">
        <v>46289</v>
      </c>
      <c r="M52" s="198">
        <v>46265</v>
      </c>
      <c r="N52" s="293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46482</v>
      </c>
      <c r="P52" s="198">
        <v>46392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12"/>
        <v/>
      </c>
      <c r="S52" s="484"/>
      <c r="T52" s="304" t="s">
        <v>5182</v>
      </c>
      <c r="U52" s="416">
        <v>46506</v>
      </c>
      <c r="V52" s="18">
        <v>46458</v>
      </c>
      <c r="W52" s="18">
        <f>+_xlfn.XLOOKUP(B52,'La Calera II - RFSU 31.1.28'!B:B,'La Calera II - RFSU 31.1.28'!BW:BW,"No se encuentra",0,1)</f>
        <v>46406</v>
      </c>
      <c r="X52" s="193">
        <f t="shared" si="13"/>
        <v>193</v>
      </c>
      <c r="AA52" s="18" t="str">
        <f>+_xlfn.XLOOKUP(T52,'Crono LB 30.09'!B:B,'Crono LB 30.09'!E:E,"No se encuentra",0,1)</f>
        <v>No se encuentra</v>
      </c>
      <c r="AB52" s="193" t="e">
        <f t="shared" si="14"/>
        <v>#VALUE!</v>
      </c>
    </row>
    <row r="53" spans="1:28" x14ac:dyDescent="0.25">
      <c r="A53" s="159" t="s">
        <v>640</v>
      </c>
      <c r="B53" s="160" t="s">
        <v>2623</v>
      </c>
      <c r="C53" s="161" t="s">
        <v>2624</v>
      </c>
      <c r="D53" s="285"/>
      <c r="E53" s="201">
        <v>46163</v>
      </c>
      <c r="F53" s="198">
        <f>+_xlfn.XLOOKUP(B53,'La Calera II - RFSU 31.1.28'!B:B,'La Calera II - RFSU 31.1.28'!G:G,"No se encuentra",0,1)</f>
        <v>46163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46163</v>
      </c>
      <c r="H53" s="416">
        <v>46200</v>
      </c>
      <c r="I53" s="198">
        <v>46200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487" t="str">
        <f>+IF(+_xlfn.XLOOKUP(B53,'La Calera II - RFSU 31.1.28'!B:B,'La Calera II - RFSU 31.1.28'!AG:AG,"No se encuentra",0,1)=0,"N/A","Sin iniciar")</f>
        <v>Sin iniciar</v>
      </c>
      <c r="L53" s="201">
        <v>46289</v>
      </c>
      <c r="M53" s="198">
        <v>46265</v>
      </c>
      <c r="N53" s="293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46482</v>
      </c>
      <c r="P53" s="198">
        <v>46452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12"/>
        <v/>
      </c>
      <c r="S53" s="484"/>
      <c r="T53" s="304" t="s">
        <v>5182</v>
      </c>
      <c r="U53" s="416">
        <v>46506</v>
      </c>
      <c r="V53" s="18">
        <v>46458</v>
      </c>
      <c r="W53" s="18">
        <f>+_xlfn.XLOOKUP(B53,'La Calera II - RFSU 31.1.28'!B:B,'La Calera II - RFSU 31.1.28'!BW:BW,"No se encuentra",0,1)</f>
        <v>46454</v>
      </c>
      <c r="X53" s="193">
        <f t="shared" si="13"/>
        <v>193</v>
      </c>
      <c r="AA53" s="18" t="str">
        <f>+_xlfn.XLOOKUP(T53,'Crono LB 30.09'!B:B,'Crono LB 30.09'!E:E,"No se encuentra",0,1)</f>
        <v>No se encuentra</v>
      </c>
      <c r="AB53" s="193" t="e">
        <f t="shared" si="14"/>
        <v>#VALUE!</v>
      </c>
    </row>
    <row r="54" spans="1:28" x14ac:dyDescent="0.25">
      <c r="A54" s="159" t="s">
        <v>640</v>
      </c>
      <c r="B54" s="160" t="s">
        <v>2625</v>
      </c>
      <c r="C54" s="161" t="s">
        <v>760</v>
      </c>
      <c r="D54" s="285"/>
      <c r="E54" s="201">
        <v>46101</v>
      </c>
      <c r="F54" s="198">
        <v>46101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46106</v>
      </c>
      <c r="H54" s="416">
        <v>46138</v>
      </c>
      <c r="I54" s="198">
        <v>46150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46148</v>
      </c>
      <c r="K54" s="487" t="str">
        <f>+IF(+_xlfn.XLOOKUP(B54,'La Calera II - RFSU 31.1.28'!B:B,'La Calera II - RFSU 31.1.28'!AG:AG,"No se encuentra",0,1)=0,"N/A","Sin iniciar")</f>
        <v>Sin iniciar</v>
      </c>
      <c r="L54" s="201">
        <v>46253</v>
      </c>
      <c r="M54" s="198">
        <v>46203</v>
      </c>
      <c r="N54" s="293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46443</v>
      </c>
      <c r="P54" s="198">
        <v>46390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12"/>
        <v/>
      </c>
      <c r="S54" s="484"/>
      <c r="T54" s="304" t="s">
        <v>2515</v>
      </c>
      <c r="U54" s="416">
        <v>46539</v>
      </c>
      <c r="V54" s="18">
        <v>46397</v>
      </c>
      <c r="W54" s="18">
        <f>+_xlfn.XLOOKUP(B54,'La Calera II - RFSU 31.1.28'!B:B,'La Calera II - RFSU 31.1.28'!BW:BW,"No se encuentra",0,1)</f>
        <v>46400</v>
      </c>
      <c r="X54" s="193">
        <f t="shared" si="13"/>
        <v>190</v>
      </c>
      <c r="AA54" s="18">
        <f>+_xlfn.XLOOKUP(T54,'Crono LB 30.09'!B:B,'Crono LB 30.09'!E:E,"No se encuentra",0,1)</f>
        <v>46107</v>
      </c>
      <c r="AB54" s="193">
        <f t="shared" si="14"/>
        <v>-146</v>
      </c>
    </row>
    <row r="55" spans="1:28" x14ac:dyDescent="0.25">
      <c r="A55" s="159" t="s">
        <v>640</v>
      </c>
      <c r="B55" s="160" t="s">
        <v>2626</v>
      </c>
      <c r="C55" s="161" t="s">
        <v>5216</v>
      </c>
      <c r="D55" s="285"/>
      <c r="E55" s="201">
        <v>46132</v>
      </c>
      <c r="F55" s="198">
        <f>+_xlfn.XLOOKUP(B55,'La Calera II - RFSU 31.1.28'!B:B,'La Calera II - RFSU 31.1.28'!G:G,"No se encuentra",0,1)</f>
        <v>46136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46136</v>
      </c>
      <c r="H55" s="416">
        <v>46169</v>
      </c>
      <c r="I55" s="198">
        <v>46169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46164</v>
      </c>
      <c r="K55" s="487" t="str">
        <f>+IF(+_xlfn.XLOOKUP(B55,'La Calera II - RFSU 31.1.28'!B:B,'La Calera II - RFSU 31.1.28'!AG:AG,"No se encuentra",0,1)=0,"N/A","Sin iniciar")</f>
        <v>Sin iniciar</v>
      </c>
      <c r="L55" s="201">
        <v>46289</v>
      </c>
      <c r="M55" s="198">
        <v>46234</v>
      </c>
      <c r="N55" s="293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46482</v>
      </c>
      <c r="P55" s="198">
        <v>46391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12"/>
        <v/>
      </c>
      <c r="S55" s="484"/>
      <c r="T55" s="304" t="s">
        <v>5182</v>
      </c>
      <c r="U55" s="416">
        <v>46506</v>
      </c>
      <c r="V55" s="18">
        <v>46458</v>
      </c>
      <c r="W55" s="18">
        <f>+_xlfn.XLOOKUP(B55,'La Calera II - RFSU 31.1.28'!B:B,'La Calera II - RFSU 31.1.28'!BW:BW,"No se encuentra",0,1)</f>
        <v>46386</v>
      </c>
      <c r="X55" s="193">
        <f t="shared" si="13"/>
        <v>193</v>
      </c>
      <c r="AA55" s="18" t="str">
        <f>+_xlfn.XLOOKUP(T55,'Crono LB 30.09'!B:B,'Crono LB 30.09'!E:E,"No se encuentra",0,1)</f>
        <v>No se encuentra</v>
      </c>
      <c r="AB55" s="193" t="e">
        <f t="shared" si="14"/>
        <v>#VALUE!</v>
      </c>
    </row>
    <row r="56" spans="1:28" x14ac:dyDescent="0.25">
      <c r="A56" s="159" t="s">
        <v>640</v>
      </c>
      <c r="B56" s="160" t="s">
        <v>2627</v>
      </c>
      <c r="C56" s="161" t="s">
        <v>762</v>
      </c>
      <c r="D56" s="285"/>
      <c r="E56" s="201">
        <v>46136</v>
      </c>
      <c r="F56" s="198">
        <v>46136</v>
      </c>
      <c r="G56" s="289">
        <f>IF(+_xlfn.XLOOKUP(B56,'La Calera II - RFSU 31.1.28'!B:B,'La Calera II - RFSU 31.1.28'!H:H,"No se encuentra",0,1)&gt;0,+_xlfn.XLOOKUP(B56,'La Calera II - RFSU 31.1.28'!B:B,'La Calera II - RFSU 31.1.28'!H:H,"No se encuentra",0,1),"")</f>
        <v>46111</v>
      </c>
      <c r="H56" s="416">
        <v>46173</v>
      </c>
      <c r="I56" s="198">
        <v>46173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46164</v>
      </c>
      <c r="K56" s="487" t="str">
        <f>+IF(+_xlfn.XLOOKUP(B56,'La Calera II - RFSU 31.1.28'!B:B,'La Calera II - RFSU 31.1.28'!AG:AG,"No se encuentra",0,1)=0,"N/A","Sin iniciar")</f>
        <v>Sin iniciar</v>
      </c>
      <c r="L56" s="201">
        <v>46259</v>
      </c>
      <c r="M56" s="198">
        <v>46238</v>
      </c>
      <c r="N56" s="293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46427</v>
      </c>
      <c r="P56" s="198">
        <v>46365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12"/>
        <v/>
      </c>
      <c r="S56" s="484"/>
      <c r="T56" s="304" t="s">
        <v>2516</v>
      </c>
      <c r="U56" s="416">
        <v>46506</v>
      </c>
      <c r="V56" s="18">
        <v>46387</v>
      </c>
      <c r="W56" s="18">
        <f>+_xlfn.XLOOKUP(B56,'La Calera II - RFSU 31.1.28'!B:B,'La Calera II - RFSU 31.1.28'!BW:BW,"No se encuentra",0,1)</f>
        <v>46356</v>
      </c>
      <c r="X56" s="193">
        <f t="shared" si="13"/>
        <v>168</v>
      </c>
      <c r="AA56" s="18">
        <f>+_xlfn.XLOOKUP(T56,'Crono LB 30.09'!B:B,'Crono LB 30.09'!E:E,"No se encuentra",0,1)</f>
        <v>46162</v>
      </c>
      <c r="AB56" s="193">
        <f t="shared" si="14"/>
        <v>-97</v>
      </c>
    </row>
    <row r="57" spans="1:28" x14ac:dyDescent="0.25">
      <c r="A57" s="159" t="s">
        <v>640</v>
      </c>
      <c r="B57" s="160" t="s">
        <v>2628</v>
      </c>
      <c r="C57" s="161" t="s">
        <v>763</v>
      </c>
      <c r="D57" s="285"/>
      <c r="E57" s="201">
        <v>46090</v>
      </c>
      <c r="F57" s="198">
        <v>46090</v>
      </c>
      <c r="G57" s="289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416">
        <v>46127</v>
      </c>
      <c r="I57" s="198"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487" t="s">
        <v>2771</v>
      </c>
      <c r="L57" s="201">
        <v>46259</v>
      </c>
      <c r="M57" s="198">
        <v>46192</v>
      </c>
      <c r="N57" s="293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46427</v>
      </c>
      <c r="P57" s="198">
        <v>46379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12"/>
        <v/>
      </c>
      <c r="S57" s="484"/>
      <c r="T57" s="304" t="s">
        <v>2516</v>
      </c>
      <c r="U57" s="416">
        <v>46506</v>
      </c>
      <c r="V57" s="18">
        <v>46387</v>
      </c>
      <c r="W57" s="18">
        <f>+_xlfn.XLOOKUP(B57,'La Calera II - RFSU 31.1.28'!B:B,'La Calera II - RFSU 31.1.28'!BW:BW,"No se encuentra",0,1)</f>
        <v>46381</v>
      </c>
      <c r="X57" s="193">
        <f t="shared" si="13"/>
        <v>168</v>
      </c>
      <c r="AA57" s="18">
        <f>+_xlfn.XLOOKUP(T57,'Crono LB 30.09'!B:B,'Crono LB 30.09'!E:E,"No se encuentra",0,1)</f>
        <v>46162</v>
      </c>
      <c r="AB57" s="193">
        <f t="shared" si="14"/>
        <v>-97</v>
      </c>
    </row>
    <row r="58" spans="1:28" x14ac:dyDescent="0.25">
      <c r="A58" s="159" t="s">
        <v>640</v>
      </c>
      <c r="B58" s="160" t="s">
        <v>2629</v>
      </c>
      <c r="C58" s="161" t="s">
        <v>764</v>
      </c>
      <c r="D58" s="285"/>
      <c r="E58" s="201">
        <v>46148</v>
      </c>
      <c r="F58" s="198">
        <f>+_xlfn.XLOOKUP(B58,'La Calera II - RFSU 31.1.28'!B:B,'La Calera II - RFSU 31.1.28'!G:G,"No se encuentra",0,1)</f>
        <v>46148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46156</v>
      </c>
      <c r="H58" s="416">
        <v>46185</v>
      </c>
      <c r="I58" s="198">
        <v>46185</v>
      </c>
      <c r="J58" s="289" t="str">
        <f>IF(+_xlfn.XLOOKUP(B58,'La Calera II - RFSU 31.1.28'!B:B,'La Calera II - RFSU 31.1.28'!X:X,"No se encuentra",0,1)&gt;0,+_xlfn.XLOOKUP(B58,'La Calera II - RFSU 31.1.28'!B:B,'La Calera II - RFSU 31.1.28'!X:X,"No se encuentra",0,1),"")</f>
        <v/>
      </c>
      <c r="K58" s="487" t="str">
        <f>+IF(+_xlfn.XLOOKUP(B58,'La Calera II - RFSU 31.1.28'!B:B,'La Calera II - RFSU 31.1.28'!AG:AG,"No se encuentra",0,1)=0,"N/A","Sin iniciar")</f>
        <v>Sin iniciar</v>
      </c>
      <c r="L58" s="201">
        <v>46289</v>
      </c>
      <c r="M58" s="198">
        <v>46250</v>
      </c>
      <c r="N58" s="293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v>46482</v>
      </c>
      <c r="P58" s="198">
        <v>46407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12"/>
        <v/>
      </c>
      <c r="S58" s="484"/>
      <c r="T58" s="304" t="s">
        <v>5182</v>
      </c>
      <c r="U58" s="416">
        <v>46506</v>
      </c>
      <c r="V58" s="18">
        <v>46458</v>
      </c>
      <c r="W58" s="18">
        <f>+_xlfn.XLOOKUP(B58,'La Calera II - RFSU 31.1.28'!B:B,'La Calera II - RFSU 31.1.28'!BW:BW,"No se encuentra",0,1)</f>
        <v>46415</v>
      </c>
      <c r="X58" s="193">
        <f t="shared" si="13"/>
        <v>193</v>
      </c>
      <c r="AA58" s="18" t="str">
        <f>+_xlfn.XLOOKUP(T58,'Crono LB 30.09'!B:B,'Crono LB 30.09'!E:E,"No se encuentra",0,1)</f>
        <v>No se encuentra</v>
      </c>
      <c r="AB58" s="193" t="e">
        <f t="shared" si="14"/>
        <v>#VALUE!</v>
      </c>
    </row>
    <row r="59" spans="1:28" x14ac:dyDescent="0.25">
      <c r="A59" s="159" t="s">
        <v>640</v>
      </c>
      <c r="B59" s="160" t="s">
        <v>2630</v>
      </c>
      <c r="C59" s="161" t="s">
        <v>765</v>
      </c>
      <c r="D59" s="285"/>
      <c r="E59" s="201">
        <v>46091</v>
      </c>
      <c r="F59" s="198">
        <v>46091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416">
        <v>46128</v>
      </c>
      <c r="I59" s="198"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487" t="s">
        <v>2771</v>
      </c>
      <c r="L59" s="201">
        <v>46253</v>
      </c>
      <c r="M59" s="198">
        <v>46193</v>
      </c>
      <c r="N59" s="293">
        <f>IF(+_xlfn.XLOOKUP(B59,'La Calera II - RFSU 31.1.28'!B:B,'La Calera II - RFSU 31.1.28'!AQ:AQ,"No se encuentra",0,1)&gt;0,+_xlfn.XLOOKUP(B59,'La Calera II - RFSU 31.1.28'!B:B,'La Calera II - RFSU 31.1.28'!AQ:AQ,"No se encuentra",0,1),"")</f>
        <v>46157</v>
      </c>
      <c r="O59" s="201">
        <v>46443</v>
      </c>
      <c r="P59" s="198">
        <v>46249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202">
        <f t="shared" si="12"/>
        <v>194</v>
      </c>
      <c r="S59" s="484"/>
      <c r="T59" s="304" t="s">
        <v>2515</v>
      </c>
      <c r="U59" s="416">
        <v>46539</v>
      </c>
      <c r="V59" s="18">
        <v>46397</v>
      </c>
      <c r="W59" s="18">
        <f>+_xlfn.XLOOKUP(B59,'La Calera II - RFSU 31.1.28'!B:B,'La Calera II - RFSU 31.1.28'!BW:BW,"No se encuentra",0,1)</f>
        <v>46314</v>
      </c>
      <c r="X59" s="193">
        <f t="shared" si="13"/>
        <v>190</v>
      </c>
      <c r="AA59" s="18">
        <f>+_xlfn.XLOOKUP(T59,'Crono LB 30.09'!B:B,'Crono LB 30.09'!E:E,"No se encuentra",0,1)</f>
        <v>46107</v>
      </c>
      <c r="AB59" s="193">
        <f t="shared" si="14"/>
        <v>-146</v>
      </c>
    </row>
    <row r="60" spans="1:28" x14ac:dyDescent="0.25">
      <c r="A60" s="159" t="s">
        <v>640</v>
      </c>
      <c r="B60" s="160" t="s">
        <v>2631</v>
      </c>
      <c r="C60" s="161" t="s">
        <v>766</v>
      </c>
      <c r="D60" s="285"/>
      <c r="E60" s="201">
        <v>46164</v>
      </c>
      <c r="F60" s="198">
        <f>+_xlfn.XLOOKUP(B60,'La Calera II - RFSU 31.1.28'!B:B,'La Calera II - RFSU 31.1.28'!G:G,"No se encuentra",0,1)</f>
        <v>46164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46164</v>
      </c>
      <c r="H60" s="416">
        <v>46201</v>
      </c>
      <c r="I60" s="198">
        <v>46201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487" t="str">
        <f>+IF(+_xlfn.XLOOKUP(B60,'La Calera II - RFSU 31.1.28'!B:B,'La Calera II - RFSU 31.1.28'!AG:AG,"No se encuentra",0,1)=0,"N/A","Sin iniciar")</f>
        <v>Sin iniciar</v>
      </c>
      <c r="L60" s="201">
        <v>46289</v>
      </c>
      <c r="M60" s="198">
        <v>46266</v>
      </c>
      <c r="N60" s="293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46482</v>
      </c>
      <c r="P60" s="198">
        <v>46423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202" t="str">
        <f t="shared" si="12"/>
        <v/>
      </c>
      <c r="S60" s="484"/>
      <c r="T60" s="304" t="s">
        <v>5182</v>
      </c>
      <c r="U60" s="416">
        <v>46506</v>
      </c>
      <c r="V60" s="18">
        <v>46458</v>
      </c>
      <c r="W60" s="18">
        <f>+_xlfn.XLOOKUP(B60,'La Calera II - RFSU 31.1.28'!B:B,'La Calera II - RFSU 31.1.28'!BW:BW,"No se encuentra",0,1)</f>
        <v>46423</v>
      </c>
      <c r="X60" s="193">
        <f t="shared" si="13"/>
        <v>193</v>
      </c>
      <c r="AA60" s="18" t="str">
        <f>+_xlfn.XLOOKUP(T60,'Crono LB 30.09'!B:B,'Crono LB 30.09'!E:E,"No se encuentra",0,1)</f>
        <v>No se encuentra</v>
      </c>
      <c r="AB60" s="193" t="e">
        <f t="shared" si="14"/>
        <v>#VALUE!</v>
      </c>
    </row>
    <row r="61" spans="1:28" x14ac:dyDescent="0.25">
      <c r="A61" s="159" t="s">
        <v>640</v>
      </c>
      <c r="B61" s="160" t="s">
        <v>2632</v>
      </c>
      <c r="C61" s="161" t="s">
        <v>767</v>
      </c>
      <c r="D61" s="285"/>
      <c r="E61" s="201">
        <v>46315</v>
      </c>
      <c r="F61" s="198">
        <f>+_xlfn.XLOOKUP(B61,'La Calera II - RFSU 31.1.28'!B:B,'La Calera II - RFSU 31.1.28'!G:G,"No se encuentra",0,1)</f>
        <v>46315</v>
      </c>
      <c r="G61" s="289" t="str">
        <f>IF(+_xlfn.XLOOKUP(B61,'La Calera II - RFSU 31.1.28'!B:B,'La Calera II - RFSU 31.1.28'!H:H,"No se encuentra",0,1)&gt;0,+_xlfn.XLOOKUP(B61,'La Calera II - RFSU 31.1.28'!B:B,'La Calera II - RFSU 31.1.28'!H:H,"No se encuentra",0,1),"")</f>
        <v/>
      </c>
      <c r="H61" s="416">
        <v>46352</v>
      </c>
      <c r="I61" s="198">
        <v>46352</v>
      </c>
      <c r="J61" s="289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487" t="str">
        <f>+IF(+_xlfn.XLOOKUP(B61,'La Calera II - RFSU 31.1.28'!B:B,'La Calera II - RFSU 31.1.28'!AG:AG,"No se encuentra",0,1)=0,"N/A","Sin iniciar")</f>
        <v>Sin iniciar</v>
      </c>
      <c r="L61" s="201">
        <v>46406</v>
      </c>
      <c r="M61" s="198">
        <v>46392</v>
      </c>
      <c r="N61" s="293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46506</v>
      </c>
      <c r="P61" s="198">
        <v>46489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12"/>
        <v/>
      </c>
      <c r="S61" s="484"/>
      <c r="T61" s="304" t="s">
        <v>5153</v>
      </c>
      <c r="U61" s="416">
        <v>46506</v>
      </c>
      <c r="V61" s="18">
        <v>46506</v>
      </c>
      <c r="W61" s="18">
        <f>+_xlfn.XLOOKUP(B61,'La Calera II - RFSU 31.1.28'!B:B,'La Calera II - RFSU 31.1.28'!BW:BW,"No se encuentra",0,1)</f>
        <v>46489</v>
      </c>
      <c r="X61" s="193">
        <f t="shared" si="13"/>
        <v>100</v>
      </c>
      <c r="AA61" s="18" t="str">
        <f>+_xlfn.XLOOKUP(T61,'Crono LB 30.09'!B:B,'Crono LB 30.09'!E:E,"No se encuentra",0,1)</f>
        <v>No se encuentra</v>
      </c>
      <c r="AB61" s="193" t="e">
        <f t="shared" si="14"/>
        <v>#VALUE!</v>
      </c>
    </row>
    <row r="62" spans="1:28" x14ac:dyDescent="0.25">
      <c r="A62" s="159" t="s">
        <v>640</v>
      </c>
      <c r="B62" s="160" t="s">
        <v>2633</v>
      </c>
      <c r="C62" s="161" t="s">
        <v>768</v>
      </c>
      <c r="D62" s="285"/>
      <c r="E62" s="201">
        <v>46285</v>
      </c>
      <c r="F62" s="198">
        <f>+_xlfn.XLOOKUP(B62,'La Calera II - RFSU 31.1.28'!B:B,'La Calera II - RFSU 31.1.28'!G:G,"No se encuentra",0,1)</f>
        <v>46285</v>
      </c>
      <c r="G62" s="289" t="str">
        <f>IF(+_xlfn.XLOOKUP(B62,'La Calera II - RFSU 31.1.28'!B:B,'La Calera II - RFSU 31.1.28'!H:H,"No se encuentra",0,1)&gt;0,+_xlfn.XLOOKUP(B62,'La Calera II - RFSU 31.1.28'!B:B,'La Calera II - RFSU 31.1.28'!H:H,"No se encuentra",0,1),"")</f>
        <v/>
      </c>
      <c r="H62" s="201">
        <v>46312</v>
      </c>
      <c r="I62" s="198">
        <v>46312</v>
      </c>
      <c r="J62" s="289" t="str">
        <f>IF(+_xlfn.XLOOKUP(B62,'La Calera II - RFSU 31.1.28'!B:B,'La Calera II - RFSU 31.1.28'!X:X,"No se encuentra",0,1)&gt;0,+_xlfn.XLOOKUP(B62,'La Calera II - RFSU 31.1.28'!B:B,'La Calera II - RFSU 31.1.28'!X:X,"No se encuentra",0,1),"")</f>
        <v/>
      </c>
      <c r="K62" s="487" t="str">
        <f>+IF(+_xlfn.XLOOKUP(B62,'La Calera II - RFSU 31.1.28'!B:B,'La Calera II - RFSU 31.1.28'!AG:AG,"No se encuentra",0,1)=0,"N/A","Sin iniciar")</f>
        <v>Sin iniciar</v>
      </c>
      <c r="L62" s="201">
        <v>46366</v>
      </c>
      <c r="M62" s="198">
        <v>46352</v>
      </c>
      <c r="N62" s="293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46409</v>
      </c>
      <c r="P62" s="198">
        <v>46404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202" t="str">
        <f t="shared" si="12"/>
        <v/>
      </c>
      <c r="S62" s="484"/>
      <c r="T62" s="304" t="s">
        <v>5152</v>
      </c>
      <c r="U62" s="416">
        <v>46408</v>
      </c>
      <c r="V62" s="18">
        <v>46409</v>
      </c>
      <c r="W62" s="18">
        <f>+_xlfn.XLOOKUP(B62,'La Calera II - RFSU 31.1.28'!B:B,'La Calera II - RFSU 31.1.28'!BW:BW,"No se encuentra",0,1)</f>
        <v>46404</v>
      </c>
      <c r="X62" s="193">
        <f t="shared" si="13"/>
        <v>43</v>
      </c>
      <c r="AA62" s="18" t="str">
        <f>+_xlfn.XLOOKUP(T62,'Crono LB 30.09'!B:B,'Crono LB 30.09'!E:E,"No se encuentra",0,1)</f>
        <v>No se encuentra</v>
      </c>
      <c r="AB62" s="193" t="e">
        <f t="shared" si="14"/>
        <v>#VALUE!</v>
      </c>
    </row>
    <row r="63" spans="1:28" x14ac:dyDescent="0.25">
      <c r="A63" s="159" t="s">
        <v>640</v>
      </c>
      <c r="B63" s="160" t="s">
        <v>2634</v>
      </c>
      <c r="C63" s="161" t="s">
        <v>2635</v>
      </c>
      <c r="D63" s="285"/>
      <c r="E63" s="201">
        <v>46156</v>
      </c>
      <c r="F63" s="198">
        <f>+_xlfn.XLOOKUP(B63,'La Calera II - RFSU 31.1.28'!B:B,'La Calera II - RFSU 31.1.28'!G:G,"No se encuentra",0,1)</f>
        <v>46156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46157</v>
      </c>
      <c r="H63" s="416">
        <v>46193</v>
      </c>
      <c r="I63" s="198">
        <v>46193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/>
      </c>
      <c r="K63" s="487" t="str">
        <f>+IF(+_xlfn.XLOOKUP(B63,'La Calera II - RFSU 31.1.28'!B:B,'La Calera II - RFSU 31.1.28'!AG:AG,"No se encuentra",0,1)=0,"N/A","Sin iniciar")</f>
        <v>Sin iniciar</v>
      </c>
      <c r="L63" s="201">
        <v>46301</v>
      </c>
      <c r="M63" s="198">
        <v>46258</v>
      </c>
      <c r="N63" s="293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v>46475</v>
      </c>
      <c r="P63" s="198">
        <v>46415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12"/>
        <v/>
      </c>
      <c r="S63" s="484"/>
      <c r="T63" s="304" t="s">
        <v>2636</v>
      </c>
      <c r="U63" s="416">
        <v>46526</v>
      </c>
      <c r="V63" s="18">
        <v>46475</v>
      </c>
      <c r="W63" s="18">
        <f>+_xlfn.XLOOKUP(B63,'La Calera II - RFSU 31.1.28'!B:B,'La Calera II - RFSU 31.1.28'!BW:BW,"No se encuentra",0,1)</f>
        <v>46423</v>
      </c>
      <c r="X63" s="193">
        <f t="shared" si="13"/>
        <v>174</v>
      </c>
      <c r="AA63" s="18">
        <f>+_xlfn.XLOOKUP(T63,'Crono LB 30.09'!B:B,'Crono LB 30.09'!E:E,"No se encuentra",0,1)</f>
        <v>46176</v>
      </c>
      <c r="AB63" s="193">
        <f t="shared" si="14"/>
        <v>-125</v>
      </c>
    </row>
    <row r="64" spans="1:28" x14ac:dyDescent="0.25">
      <c r="A64" s="159" t="s">
        <v>640</v>
      </c>
      <c r="B64" s="160" t="s">
        <v>5167</v>
      </c>
      <c r="C64" s="161" t="s">
        <v>2635</v>
      </c>
      <c r="D64" s="285"/>
      <c r="E64" s="201">
        <v>46265</v>
      </c>
      <c r="F64" s="198">
        <f>+_xlfn.XLOOKUP(B64,'La Calera II - RFSU 31.1.28'!B:B,'La Calera II - RFSU 31.1.28'!G:G,"No se encuentra",0,1)</f>
        <v>46265</v>
      </c>
      <c r="G64" s="289" t="str">
        <f>IF(+_xlfn.XLOOKUP(B64,'La Calera II - RFSU 31.1.28'!B:B,'La Calera II - RFSU 31.1.28'!H:H,"No se encuentra",0,1)&gt;0,+_xlfn.XLOOKUP(B64,'La Calera II - RFSU 31.1.28'!B:B,'La Calera II - RFSU 31.1.28'!H:H,"No se encuentra",0,1),"")</f>
        <v/>
      </c>
      <c r="H64" s="416">
        <v>46302</v>
      </c>
      <c r="I64" s="416">
        <v>46302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/>
      </c>
      <c r="K64" s="487" t="str">
        <f>+IF(+_xlfn.XLOOKUP(B64,'La Calera II - RFSU 31.1.28'!B:B,'La Calera II - RFSU 31.1.28'!AG:AG,"No se encuentra",0,1)=0,"N/A","Sin iniciar")</f>
        <v>Sin iniciar</v>
      </c>
      <c r="L64" s="201">
        <v>46398</v>
      </c>
      <c r="M64" s="198">
        <v>46398</v>
      </c>
      <c r="N64" s="293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v>46557</v>
      </c>
      <c r="P64" s="198">
        <v>46557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" si="15">IF(N64="","",+IF(Q64="",+O64-P64,+O64-Q64))</f>
        <v/>
      </c>
      <c r="S64" s="484" t="s">
        <v>5168</v>
      </c>
      <c r="T64" s="304" t="s">
        <v>5183</v>
      </c>
      <c r="U64" s="416">
        <v>46557</v>
      </c>
      <c r="V64" s="18">
        <v>46557</v>
      </c>
      <c r="W64" s="18">
        <f>+_xlfn.XLOOKUP(B64,'La Calera II - RFSU 31.1.28'!B:B,'La Calera II - RFSU 31.1.28'!BW:BW,"No se encuentra",0,1)</f>
        <v>46524</v>
      </c>
      <c r="X64" s="193">
        <f t="shared" si="13"/>
        <v>159</v>
      </c>
      <c r="AA64" s="18" t="str">
        <f>+_xlfn.XLOOKUP(T64,'Crono LB 30.09'!B:B,'Crono LB 30.09'!E:E,"No se encuentra",0,1)</f>
        <v>No se encuentra</v>
      </c>
      <c r="AB64" s="193" t="e">
        <f t="shared" si="14"/>
        <v>#VALUE!</v>
      </c>
    </row>
    <row r="65" spans="1:28" x14ac:dyDescent="0.25">
      <c r="A65" s="159" t="s">
        <v>640</v>
      </c>
      <c r="B65" s="160" t="s">
        <v>2637</v>
      </c>
      <c r="C65" s="161" t="s">
        <v>2638</v>
      </c>
      <c r="D65" s="285"/>
      <c r="E65" s="201">
        <v>46147</v>
      </c>
      <c r="F65" s="198">
        <f>+_xlfn.XLOOKUP(B65,'La Calera II - RFSU 31.1.28'!B:B,'La Calera II - RFSU 31.1.28'!G:G,"No se encuentra",0,1)</f>
        <v>46147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46154</v>
      </c>
      <c r="H65" s="416">
        <v>46184</v>
      </c>
      <c r="I65" s="198">
        <v>46184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487" t="str">
        <f>+IF(+_xlfn.XLOOKUP(B65,'La Calera II - RFSU 31.1.28'!B:B,'La Calera II - RFSU 31.1.28'!AG:AG,"No se encuentra",0,1)=0,"N/A","Sin iniciar")</f>
        <v>Sin iniciar</v>
      </c>
      <c r="L65" s="201">
        <v>46268</v>
      </c>
      <c r="M65" s="198">
        <v>46249</v>
      </c>
      <c r="N65" s="293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46408</v>
      </c>
      <c r="P65" s="198">
        <v>46356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2"/>
        <v/>
      </c>
      <c r="S65" s="484"/>
      <c r="T65" s="304" t="s">
        <v>5184</v>
      </c>
      <c r="U65" s="416">
        <v>46408</v>
      </c>
      <c r="V65" s="18">
        <v>46356</v>
      </c>
      <c r="W65" s="18">
        <f>+_xlfn.XLOOKUP(B65,'La Calera II - RFSU 31.1.28'!B:B,'La Calera II - RFSU 31.1.28'!BW:BW,"No se encuentra",0,1)</f>
        <v>46374</v>
      </c>
      <c r="X65" s="193">
        <f t="shared" si="13"/>
        <v>140</v>
      </c>
      <c r="AA65" s="18" t="str">
        <f>+_xlfn.XLOOKUP(T65,'Crono LB 30.09'!B:B,'Crono LB 30.09'!E:E,"No se encuentra",0,1)</f>
        <v>No se encuentra</v>
      </c>
      <c r="AB65" s="193" t="e">
        <f t="shared" si="14"/>
        <v>#VALUE!</v>
      </c>
    </row>
    <row r="66" spans="1:28" x14ac:dyDescent="0.25">
      <c r="A66" s="159" t="s">
        <v>640</v>
      </c>
      <c r="B66" s="160" t="s">
        <v>2639</v>
      </c>
      <c r="C66" s="161" t="s">
        <v>2640</v>
      </c>
      <c r="D66" s="285"/>
      <c r="E66" s="201">
        <v>46153</v>
      </c>
      <c r="F66" s="198">
        <f>+_xlfn.XLOOKUP(B66,'La Calera II - RFSU 31.1.28'!B:B,'La Calera II - RFSU 31.1.28'!G:G,"No se encuentra",0,1)</f>
        <v>46164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46164</v>
      </c>
      <c r="H66" s="416">
        <v>46190</v>
      </c>
      <c r="I66" s="198">
        <v>46190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/>
      </c>
      <c r="K66" s="487" t="str">
        <f>+IF(+_xlfn.XLOOKUP(B66,'La Calera II - RFSU 31.1.28'!B:B,'La Calera II - RFSU 31.1.28'!AG:AG,"No se encuentra",0,1)=0,"N/A","Sin iniciar")</f>
        <v>Sin iniciar</v>
      </c>
      <c r="L66" s="201">
        <v>46253</v>
      </c>
      <c r="M66" s="198">
        <v>46253</v>
      </c>
      <c r="N66" s="293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v>46507</v>
      </c>
      <c r="P66" s="198">
        <v>46472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2"/>
        <v/>
      </c>
      <c r="S66" s="484"/>
      <c r="T66" s="304" t="s">
        <v>5181</v>
      </c>
      <c r="U66" s="416">
        <v>46539</v>
      </c>
      <c r="V66" s="18">
        <v>46472</v>
      </c>
      <c r="W66" s="18">
        <f>+_xlfn.XLOOKUP(B66,'La Calera II - RFSU 31.1.28'!B:B,'La Calera II - RFSU 31.1.28'!BW:BW,"No se encuentra",0,1)</f>
        <v>46484</v>
      </c>
      <c r="X66" s="193">
        <f t="shared" si="13"/>
        <v>254</v>
      </c>
      <c r="AA66" s="18" t="str">
        <f>+_xlfn.XLOOKUP(T66,'Crono LB 30.09'!B:B,'Crono LB 30.09'!E:E,"No se encuentra",0,1)</f>
        <v>No se encuentra</v>
      </c>
      <c r="AB66" s="193" t="e">
        <f t="shared" si="14"/>
        <v>#VALUE!</v>
      </c>
    </row>
    <row r="67" spans="1:28" x14ac:dyDescent="0.25">
      <c r="A67" s="159" t="s">
        <v>640</v>
      </c>
      <c r="B67" s="160" t="s">
        <v>2641</v>
      </c>
      <c r="C67" s="161" t="s">
        <v>2525</v>
      </c>
      <c r="D67" s="285"/>
      <c r="E67" s="201">
        <v>46097</v>
      </c>
      <c r="F67" s="198">
        <v>46097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416">
        <v>46134</v>
      </c>
      <c r="I67" s="198">
        <v>46161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46169</v>
      </c>
      <c r="K67" s="487" t="str">
        <f>+IF(+_xlfn.XLOOKUP(B67,'La Calera II - RFSU 31.1.28'!B:B,'La Calera II - RFSU 31.1.28'!AG:AG,"No se encuentra",0,1)=0,"N/A","Sin iniciar")</f>
        <v>Sin iniciar</v>
      </c>
      <c r="L67" s="201">
        <v>46259</v>
      </c>
      <c r="M67" s="198">
        <v>46199</v>
      </c>
      <c r="N67" s="293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46427</v>
      </c>
      <c r="P67" s="198">
        <v>46356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2"/>
        <v/>
      </c>
      <c r="S67" s="484"/>
      <c r="T67" s="304" t="s">
        <v>2516</v>
      </c>
      <c r="U67" s="416">
        <v>46506</v>
      </c>
      <c r="V67" s="18">
        <v>46387</v>
      </c>
      <c r="W67" s="18">
        <f>+_xlfn.XLOOKUP(B67,'La Calera II - RFSU 31.1.28'!B:B,'La Calera II - RFSU 31.1.28'!BW:BW,"No se encuentra",0,1)</f>
        <v>46391</v>
      </c>
      <c r="X67" s="193">
        <f t="shared" si="13"/>
        <v>168</v>
      </c>
      <c r="AA67" s="18">
        <f>+_xlfn.XLOOKUP(T67,'Crono LB 30.09'!B:B,'Crono LB 30.09'!E:E,"No se encuentra",0,1)</f>
        <v>46162</v>
      </c>
      <c r="AB67" s="193">
        <f t="shared" si="14"/>
        <v>-97</v>
      </c>
    </row>
    <row r="68" spans="1:28" x14ac:dyDescent="0.25">
      <c r="A68" s="159" t="s">
        <v>640</v>
      </c>
      <c r="B68" s="160" t="s">
        <v>2642</v>
      </c>
      <c r="C68" s="161" t="s">
        <v>2526</v>
      </c>
      <c r="D68" s="285"/>
      <c r="E68" s="201">
        <v>46107</v>
      </c>
      <c r="F68" s="198">
        <v>46107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416">
        <v>46144</v>
      </c>
      <c r="I68" s="198">
        <v>46144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46133</v>
      </c>
      <c r="K68" s="487" t="s">
        <v>2771</v>
      </c>
      <c r="L68" s="201">
        <v>46259</v>
      </c>
      <c r="M68" s="198">
        <v>46209</v>
      </c>
      <c r="N68" s="293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46427</v>
      </c>
      <c r="P68" s="198">
        <v>46336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2"/>
        <v/>
      </c>
      <c r="S68" s="484"/>
      <c r="T68" s="304" t="s">
        <v>2516</v>
      </c>
      <c r="U68" s="416">
        <v>46506</v>
      </c>
      <c r="V68" s="18">
        <v>46387</v>
      </c>
      <c r="W68" s="18">
        <f>+_xlfn.XLOOKUP(B68,'La Calera II - RFSU 31.1.28'!B:B,'La Calera II - RFSU 31.1.28'!BW:BW,"No se encuentra",0,1)</f>
        <v>46325</v>
      </c>
      <c r="X68" s="193">
        <f t="shared" si="13"/>
        <v>168</v>
      </c>
      <c r="AA68" s="18">
        <f>+_xlfn.XLOOKUP(T68,'Crono LB 30.09'!B:B,'Crono LB 30.09'!E:E,"No se encuentra",0,1)</f>
        <v>46162</v>
      </c>
      <c r="AB68" s="193">
        <f t="shared" si="14"/>
        <v>-97</v>
      </c>
    </row>
    <row r="69" spans="1:28" x14ac:dyDescent="0.25">
      <c r="A69" s="159" t="s">
        <v>640</v>
      </c>
      <c r="B69" s="160" t="s">
        <v>2643</v>
      </c>
      <c r="C69" s="161" t="s">
        <v>2527</v>
      </c>
      <c r="D69" s="285"/>
      <c r="E69" s="201">
        <v>46111</v>
      </c>
      <c r="F69" s="198">
        <v>46111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46111</v>
      </c>
      <c r="H69" s="416">
        <v>46148</v>
      </c>
      <c r="I69" s="198"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46134</v>
      </c>
      <c r="K69" s="487" t="s">
        <v>2771</v>
      </c>
      <c r="L69" s="201">
        <v>46259</v>
      </c>
      <c r="M69" s="198">
        <v>46213</v>
      </c>
      <c r="N69" s="293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46427</v>
      </c>
      <c r="P69" s="198">
        <v>46340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2"/>
        <v/>
      </c>
      <c r="S69" s="484"/>
      <c r="T69" s="304" t="s">
        <v>2516</v>
      </c>
      <c r="U69" s="416">
        <v>46506</v>
      </c>
      <c r="V69" s="18">
        <v>46387</v>
      </c>
      <c r="W69" s="18">
        <f>+_xlfn.XLOOKUP(B69,'La Calera II - RFSU 31.1.28'!B:B,'La Calera II - RFSU 31.1.28'!BW:BW,"No se encuentra",0,1)</f>
        <v>46326</v>
      </c>
      <c r="X69" s="193">
        <f t="shared" si="13"/>
        <v>168</v>
      </c>
      <c r="AA69" s="18">
        <f>+_xlfn.XLOOKUP(T69,'Crono LB 30.09'!B:B,'Crono LB 30.09'!E:E,"No se encuentra",0,1)</f>
        <v>46162</v>
      </c>
      <c r="AB69" s="193">
        <f t="shared" si="14"/>
        <v>-97</v>
      </c>
    </row>
    <row r="70" spans="1:28" x14ac:dyDescent="0.25">
      <c r="A70" s="159" t="s">
        <v>640</v>
      </c>
      <c r="B70" s="162" t="s">
        <v>2644</v>
      </c>
      <c r="C70" s="163" t="s">
        <v>2528</v>
      </c>
      <c r="D70" s="285"/>
      <c r="E70" s="201">
        <v>46111</v>
      </c>
      <c r="F70" s="198">
        <v>46111</v>
      </c>
      <c r="G70" s="289">
        <f>IF(+_xlfn.XLOOKUP(B70,'La Calera II - RFSU 31.1.28'!B:B,'La Calera II - RFSU 31.1.28'!H:H,"No se encuentra",0,1)&gt;0,+_xlfn.XLOOKUP(B70,'La Calera II - RFSU 31.1.28'!B:B,'La Calera II - RFSU 31.1.28'!H:H,"No se encuentra",0,1),"")</f>
        <v>46111</v>
      </c>
      <c r="H70" s="416">
        <v>46148</v>
      </c>
      <c r="I70" s="198">
        <v>46148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46134</v>
      </c>
      <c r="K70" s="487" t="s">
        <v>2771</v>
      </c>
      <c r="L70" s="201">
        <v>46259</v>
      </c>
      <c r="M70" s="198">
        <v>46213</v>
      </c>
      <c r="N70" s="293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46427</v>
      </c>
      <c r="P70" s="198">
        <v>46380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2"/>
        <v/>
      </c>
      <c r="S70" s="484"/>
      <c r="T70" s="304" t="s">
        <v>2516</v>
      </c>
      <c r="U70" s="416">
        <v>46506</v>
      </c>
      <c r="V70" s="18">
        <v>46387</v>
      </c>
      <c r="W70" s="18">
        <f>+_xlfn.XLOOKUP(B70,'La Calera II - RFSU 31.1.28'!B:B,'La Calera II - RFSU 31.1.28'!BW:BW,"No se encuentra",0,1)</f>
        <v>46366</v>
      </c>
      <c r="X70" s="193">
        <f t="shared" si="13"/>
        <v>168</v>
      </c>
      <c r="AA70" s="18">
        <f>+_xlfn.XLOOKUP(T70,'Crono LB 30.09'!B:B,'Crono LB 30.09'!E:E,"No se encuentra",0,1)</f>
        <v>46162</v>
      </c>
      <c r="AB70" s="193">
        <f t="shared" si="14"/>
        <v>-97</v>
      </c>
    </row>
    <row r="71" spans="1:28" x14ac:dyDescent="0.25">
      <c r="A71" s="159" t="s">
        <v>640</v>
      </c>
      <c r="B71" s="162" t="s">
        <v>2645</v>
      </c>
      <c r="C71" s="163" t="s">
        <v>2529</v>
      </c>
      <c r="D71" s="285"/>
      <c r="E71" s="201">
        <v>46153</v>
      </c>
      <c r="F71" s="198">
        <f>+_xlfn.XLOOKUP(B71,'La Calera II - RFSU 31.1.28'!B:B,'La Calera II - RFSU 31.1.28'!G:G,"No se encuentra",0,1)</f>
        <v>46153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46156</v>
      </c>
      <c r="H71" s="416">
        <v>46190</v>
      </c>
      <c r="I71" s="198">
        <v>46190</v>
      </c>
      <c r="J71" s="289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487" t="str">
        <f>+IF(+_xlfn.XLOOKUP(B71,'La Calera II - RFSU 31.1.28'!B:B,'La Calera II - RFSU 31.1.28'!AG:AG,"No se encuentra",0,1)=0,"N/A","Sin iniciar")</f>
        <v>Sin iniciar</v>
      </c>
      <c r="L71" s="201">
        <v>46289</v>
      </c>
      <c r="M71" s="198">
        <v>46255</v>
      </c>
      <c r="N71" s="293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46482</v>
      </c>
      <c r="P71" s="198">
        <v>46422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2"/>
        <v/>
      </c>
      <c r="S71" s="484"/>
      <c r="T71" s="304" t="s">
        <v>5182</v>
      </c>
      <c r="U71" s="416">
        <v>46506</v>
      </c>
      <c r="V71" s="18">
        <v>46458</v>
      </c>
      <c r="W71" s="18">
        <f>+_xlfn.XLOOKUP(B71,'La Calera II - RFSU 31.1.28'!B:B,'La Calera II - RFSU 31.1.28'!BW:BW,"No se encuentra",0,1)</f>
        <v>46425</v>
      </c>
      <c r="X71" s="193">
        <f t="shared" si="13"/>
        <v>193</v>
      </c>
      <c r="AA71" s="18" t="str">
        <f>+_xlfn.XLOOKUP(T71,'Crono LB 30.09'!B:B,'Crono LB 30.09'!E:E,"No se encuentra",0,1)</f>
        <v>No se encuentra</v>
      </c>
      <c r="AB71" s="193" t="e">
        <f t="shared" si="14"/>
        <v>#VALUE!</v>
      </c>
    </row>
    <row r="72" spans="1:28" x14ac:dyDescent="0.25">
      <c r="A72" s="159" t="s">
        <v>640</v>
      </c>
      <c r="B72" s="162" t="s">
        <v>2646</v>
      </c>
      <c r="C72" s="163" t="s">
        <v>2647</v>
      </c>
      <c r="D72" s="285"/>
      <c r="E72" s="201">
        <v>46090</v>
      </c>
      <c r="F72" s="198">
        <v>46090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46091</v>
      </c>
      <c r="H72" s="416">
        <v>46127</v>
      </c>
      <c r="I72" s="198">
        <v>46129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46129</v>
      </c>
      <c r="K72" s="487" t="s">
        <v>2771</v>
      </c>
      <c r="L72" s="201">
        <v>46289</v>
      </c>
      <c r="M72" s="198">
        <v>46192</v>
      </c>
      <c r="N72" s="293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46482</v>
      </c>
      <c r="P72" s="198">
        <v>46439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2"/>
        <v/>
      </c>
      <c r="S72" s="484"/>
      <c r="T72" s="304" t="s">
        <v>5182</v>
      </c>
      <c r="U72" s="416">
        <v>46506</v>
      </c>
      <c r="V72" s="18">
        <v>46458</v>
      </c>
      <c r="W72" s="18">
        <f>+_xlfn.XLOOKUP(B72,'La Calera II - RFSU 31.1.28'!B:B,'La Calera II - RFSU 31.1.28'!BW:BW,"No se encuentra",0,1)</f>
        <v>46441</v>
      </c>
      <c r="X72" s="193">
        <f t="shared" si="13"/>
        <v>193</v>
      </c>
      <c r="AA72" s="18" t="str">
        <f>+_xlfn.XLOOKUP(T72,'Crono LB 30.09'!B:B,'Crono LB 30.09'!E:E,"No se encuentra",0,1)</f>
        <v>No se encuentra</v>
      </c>
      <c r="AB72" s="193" t="e">
        <f t="shared" si="14"/>
        <v>#VALUE!</v>
      </c>
    </row>
    <row r="73" spans="1:28" x14ac:dyDescent="0.25">
      <c r="A73" s="159" t="s">
        <v>640</v>
      </c>
      <c r="B73" s="160" t="s">
        <v>2648</v>
      </c>
      <c r="C73" s="161" t="s">
        <v>2649</v>
      </c>
      <c r="D73" s="285"/>
      <c r="E73" s="201">
        <v>46090</v>
      </c>
      <c r="F73" s="198">
        <v>46090</v>
      </c>
      <c r="G73" s="289">
        <f>IF(+_xlfn.XLOOKUP(B73,'La Calera II - RFSU 31.1.28'!B:B,'La Calera II - RFSU 31.1.28'!H:H,"No se encuentra",0,1)&gt;0,+_xlfn.XLOOKUP(B73,'La Calera II - RFSU 31.1.28'!B:B,'La Calera II - RFSU 31.1.28'!H:H,"No se encuentra",0,1),"")</f>
        <v>46091</v>
      </c>
      <c r="H73" s="416">
        <v>46127</v>
      </c>
      <c r="I73" s="198">
        <v>46129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46129</v>
      </c>
      <c r="K73" s="487" t="s">
        <v>2771</v>
      </c>
      <c r="L73" s="201">
        <v>46289</v>
      </c>
      <c r="M73" s="198">
        <v>46192</v>
      </c>
      <c r="N73" s="293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46482</v>
      </c>
      <c r="P73" s="198">
        <v>46439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2"/>
        <v/>
      </c>
      <c r="S73" s="484"/>
      <c r="T73" s="304" t="s">
        <v>5182</v>
      </c>
      <c r="U73" s="416">
        <v>46506</v>
      </c>
      <c r="V73" s="18">
        <v>46458</v>
      </c>
      <c r="W73" s="18">
        <f>+_xlfn.XLOOKUP(B73,'La Calera II - RFSU 31.1.28'!B:B,'La Calera II - RFSU 31.1.28'!BW:BW,"No se encuentra",0,1)</f>
        <v>46441</v>
      </c>
      <c r="X73" s="193">
        <f t="shared" si="13"/>
        <v>193</v>
      </c>
      <c r="AA73" s="18" t="str">
        <f>+_xlfn.XLOOKUP(T73,'Crono LB 30.09'!B:B,'Crono LB 30.09'!E:E,"No se encuentra",0,1)</f>
        <v>No se encuentra</v>
      </c>
      <c r="AB73" s="193" t="e">
        <f t="shared" si="14"/>
        <v>#VALUE!</v>
      </c>
    </row>
    <row r="74" spans="1:28" x14ac:dyDescent="0.25">
      <c r="A74" s="159" t="s">
        <v>640</v>
      </c>
      <c r="B74" s="160" t="s">
        <v>2650</v>
      </c>
      <c r="C74" s="161" t="s">
        <v>2651</v>
      </c>
      <c r="D74" s="285"/>
      <c r="E74" s="201">
        <v>46090</v>
      </c>
      <c r="F74" s="198">
        <v>46090</v>
      </c>
      <c r="G74" s="289">
        <f>IF(+_xlfn.XLOOKUP(B74,'La Calera II - RFSU 31.1.28'!B:B,'La Calera II - RFSU 31.1.28'!H:H,"No se encuentra",0,1)&gt;0,+_xlfn.XLOOKUP(B74,'La Calera II - RFSU 31.1.28'!B:B,'La Calera II - RFSU 31.1.28'!H:H,"No se encuentra",0,1),"")</f>
        <v>46091</v>
      </c>
      <c r="H74" s="416">
        <v>46127</v>
      </c>
      <c r="I74" s="198">
        <v>46129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46129</v>
      </c>
      <c r="K74" s="487" t="s">
        <v>2771</v>
      </c>
      <c r="L74" s="201">
        <v>46289</v>
      </c>
      <c r="M74" s="198">
        <v>46192</v>
      </c>
      <c r="N74" s="293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46482</v>
      </c>
      <c r="P74" s="198">
        <v>46439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2"/>
        <v/>
      </c>
      <c r="S74" s="484"/>
      <c r="T74" s="304" t="s">
        <v>5182</v>
      </c>
      <c r="U74" s="416">
        <v>46506</v>
      </c>
      <c r="V74" s="18">
        <v>46458</v>
      </c>
      <c r="W74" s="18">
        <f>+_xlfn.XLOOKUP(B74,'La Calera II - RFSU 31.1.28'!B:B,'La Calera II - RFSU 31.1.28'!BW:BW,"No se encuentra",0,1)</f>
        <v>46441</v>
      </c>
      <c r="X74" s="193">
        <f t="shared" si="13"/>
        <v>193</v>
      </c>
      <c r="AA74" s="18" t="str">
        <f>+_xlfn.XLOOKUP(T74,'Crono LB 30.09'!B:B,'Crono LB 30.09'!E:E,"No se encuentra",0,1)</f>
        <v>No se encuentra</v>
      </c>
      <c r="AB74" s="193" t="e">
        <f t="shared" si="14"/>
        <v>#VALUE!</v>
      </c>
    </row>
    <row r="75" spans="1:28" x14ac:dyDescent="0.25">
      <c r="A75" s="159" t="s">
        <v>640</v>
      </c>
      <c r="B75" s="160" t="s">
        <v>2652</v>
      </c>
      <c r="C75" s="161" t="s">
        <v>2653</v>
      </c>
      <c r="D75" s="285"/>
      <c r="E75" s="201">
        <v>46090</v>
      </c>
      <c r="F75" s="198">
        <v>46090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46091</v>
      </c>
      <c r="H75" s="416">
        <v>46127</v>
      </c>
      <c r="I75" s="198">
        <v>46129</v>
      </c>
      <c r="J75" s="289">
        <f>IF(+_xlfn.XLOOKUP(B75,'La Calera II - RFSU 31.1.28'!B:B,'La Calera II - RFSU 31.1.28'!X:X,"No se encuentra",0,1)&gt;0,+_xlfn.XLOOKUP(B75,'La Calera II - RFSU 31.1.28'!B:B,'La Calera II - RFSU 31.1.28'!X:X,"No se encuentra",0,1),"")</f>
        <v>46129</v>
      </c>
      <c r="K75" s="487" t="s">
        <v>2771</v>
      </c>
      <c r="L75" s="201">
        <v>46289</v>
      </c>
      <c r="M75" s="198">
        <v>46192</v>
      </c>
      <c r="N75" s="293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46482</v>
      </c>
      <c r="P75" s="198">
        <v>46439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202" t="str">
        <f t="shared" ref="R75:R105" si="16">IF(N75="","",+IF(Q75="",+O75-P75,+O75-Q75))</f>
        <v/>
      </c>
      <c r="S75" s="484"/>
      <c r="T75" s="304" t="s">
        <v>5182</v>
      </c>
      <c r="U75" s="416">
        <v>46506</v>
      </c>
      <c r="V75" s="18">
        <v>46458</v>
      </c>
      <c r="W75" s="18">
        <f>+_xlfn.XLOOKUP(B75,'La Calera II - RFSU 31.1.28'!B:B,'La Calera II - RFSU 31.1.28'!BW:BW,"No se encuentra",0,1)</f>
        <v>46441</v>
      </c>
      <c r="X75" s="193">
        <f t="shared" si="13"/>
        <v>193</v>
      </c>
      <c r="AA75" s="18" t="str">
        <f>+_xlfn.XLOOKUP(T75,'Crono LB 30.09'!B:B,'Crono LB 30.09'!E:E,"No se encuentra",0,1)</f>
        <v>No se encuentra</v>
      </c>
      <c r="AB75" s="193" t="e">
        <f t="shared" si="14"/>
        <v>#VALUE!</v>
      </c>
    </row>
    <row r="76" spans="1:28" x14ac:dyDescent="0.25">
      <c r="A76" s="159" t="s">
        <v>640</v>
      </c>
      <c r="B76" s="160" t="s">
        <v>2654</v>
      </c>
      <c r="C76" s="161" t="s">
        <v>2530</v>
      </c>
      <c r="D76" s="285"/>
      <c r="E76" s="201">
        <v>46304</v>
      </c>
      <c r="F76" s="198">
        <f>+_xlfn.XLOOKUP(B76,'La Calera II - RFSU 31.1.28'!B:B,'La Calera II - RFSU 31.1.28'!G:G,"No se encuentra",0,1)</f>
        <v>46304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/>
      </c>
      <c r="H76" s="416">
        <v>46341</v>
      </c>
      <c r="I76" s="198">
        <v>46341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/>
      </c>
      <c r="K76" s="487" t="str">
        <f>+IF(+_xlfn.XLOOKUP(B76,'La Calera II - RFSU 31.1.28'!B:B,'La Calera II - RFSU 31.1.28'!AG:AG,"No se encuentra",0,1)=0,"N/A","Sin iniciar")</f>
        <v>Sin iniciar</v>
      </c>
      <c r="L76" s="201">
        <v>46406</v>
      </c>
      <c r="M76" s="198">
        <v>46406</v>
      </c>
      <c r="N76" s="293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46506</v>
      </c>
      <c r="P76" s="198">
        <v>46503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 t="str">
        <f t="shared" si="16"/>
        <v/>
      </c>
      <c r="S76" s="484"/>
      <c r="T76" s="304" t="s">
        <v>5153</v>
      </c>
      <c r="U76" s="416">
        <v>46506</v>
      </c>
      <c r="V76" s="18">
        <v>46506</v>
      </c>
      <c r="W76" s="18">
        <f>+_xlfn.XLOOKUP(B76,'La Calera II - RFSU 31.1.28'!B:B,'La Calera II - RFSU 31.1.28'!BW:BW,"No se encuentra",0,1)</f>
        <v>46593</v>
      </c>
      <c r="X76" s="193">
        <f t="shared" si="13"/>
        <v>100</v>
      </c>
      <c r="AA76" s="18" t="str">
        <f>+_xlfn.XLOOKUP(T76,'Crono LB 30.09'!B:B,'Crono LB 30.09'!E:E,"No se encuentra",0,1)</f>
        <v>No se encuentra</v>
      </c>
      <c r="AB76" s="193" t="e">
        <f t="shared" si="14"/>
        <v>#VALUE!</v>
      </c>
    </row>
    <row r="77" spans="1:28" x14ac:dyDescent="0.25">
      <c r="A77" s="159" t="s">
        <v>640</v>
      </c>
      <c r="B77" s="160" t="s">
        <v>2655</v>
      </c>
      <c r="C77" s="161" t="s">
        <v>2656</v>
      </c>
      <c r="D77" s="285"/>
      <c r="E77" s="201">
        <v>46056</v>
      </c>
      <c r="F77" s="198">
        <v>46056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46056</v>
      </c>
      <c r="H77" s="416">
        <v>46095</v>
      </c>
      <c r="I77" s="198">
        <v>46107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46106</v>
      </c>
      <c r="K77" s="487" t="s">
        <v>2771</v>
      </c>
      <c r="L77" s="201">
        <v>46196</v>
      </c>
      <c r="M77" s="198">
        <v>46195</v>
      </c>
      <c r="N77" s="293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46562</v>
      </c>
      <c r="P77" s="198">
        <v>46502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202" t="str">
        <f t="shared" si="16"/>
        <v/>
      </c>
      <c r="S77" s="484"/>
      <c r="T77" s="304" t="s">
        <v>2657</v>
      </c>
      <c r="U77" s="416">
        <v>46566</v>
      </c>
      <c r="V77" s="18">
        <v>46562</v>
      </c>
      <c r="W77" s="18">
        <f>+_xlfn.XLOOKUP(B77,'La Calera II - RFSU 31.1.28'!B:B,'La Calera II - RFSU 31.1.28'!BW:BW,"No se encuentra",0,1)</f>
        <v>46513</v>
      </c>
      <c r="X77" s="193">
        <f t="shared" si="13"/>
        <v>366</v>
      </c>
      <c r="AA77" s="18">
        <f>+_xlfn.XLOOKUP(T77,'Crono LB 30.09'!B:B,'Crono LB 30.09'!E:E,"No se encuentra",0,1)</f>
        <v>46067</v>
      </c>
      <c r="AB77" s="193">
        <f t="shared" si="14"/>
        <v>-129</v>
      </c>
    </row>
    <row r="78" spans="1:28" x14ac:dyDescent="0.25">
      <c r="A78" s="159" t="s">
        <v>640</v>
      </c>
      <c r="B78" s="160" t="s">
        <v>2658</v>
      </c>
      <c r="C78" s="161" t="s">
        <v>2659</v>
      </c>
      <c r="D78" s="285"/>
      <c r="E78" s="201">
        <v>46056</v>
      </c>
      <c r="F78" s="198">
        <v>46056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46056</v>
      </c>
      <c r="H78" s="416">
        <v>46095</v>
      </c>
      <c r="I78" s="198">
        <v>46094</v>
      </c>
      <c r="J78" s="289">
        <v>46094</v>
      </c>
      <c r="K78" s="487" t="s">
        <v>2771</v>
      </c>
      <c r="L78" s="201">
        <v>46197</v>
      </c>
      <c r="M78" s="198">
        <v>46195</v>
      </c>
      <c r="N78" s="293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46495</v>
      </c>
      <c r="P78" s="198">
        <v>46494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202" t="str">
        <f t="shared" si="16"/>
        <v/>
      </c>
      <c r="S78" s="484"/>
      <c r="T78" s="304" t="s">
        <v>2660</v>
      </c>
      <c r="U78" s="416">
        <v>46495</v>
      </c>
      <c r="V78" s="18">
        <v>46495</v>
      </c>
      <c r="W78" s="18">
        <f>+_xlfn.XLOOKUP(B78,'La Calera II - RFSU 31.1.28'!B:B,'La Calera II - RFSU 31.1.28'!BW:BW,"No se encuentra",0,1)</f>
        <v>46501</v>
      </c>
      <c r="X78" s="193">
        <f t="shared" si="13"/>
        <v>298</v>
      </c>
      <c r="AA78" s="18">
        <f>+_xlfn.XLOOKUP(T78,'Crono LB 30.09'!B:B,'Crono LB 30.09'!E:E,"No se encuentra",0,1)</f>
        <v>46067</v>
      </c>
      <c r="AB78" s="193">
        <f t="shared" si="14"/>
        <v>-130</v>
      </c>
    </row>
    <row r="79" spans="1:28" x14ac:dyDescent="0.25">
      <c r="A79" s="159" t="s">
        <v>640</v>
      </c>
      <c r="B79" s="160" t="s">
        <v>5222</v>
      </c>
      <c r="C79" s="161" t="s">
        <v>2523</v>
      </c>
      <c r="D79" s="285"/>
      <c r="E79" s="201">
        <v>46139</v>
      </c>
      <c r="F79" s="198">
        <v>46139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46139</v>
      </c>
      <c r="H79" s="416">
        <v>46171</v>
      </c>
      <c r="I79" s="198">
        <v>46171</v>
      </c>
      <c r="J79" s="289">
        <v>46162</v>
      </c>
      <c r="K79" s="487" t="str">
        <f>+IF(+_xlfn.XLOOKUP(B79,'La Calera II - RFSU 31.1.28'!B:B,'La Calera II - RFSU 31.1.28'!AG:AG,"No se encuentra",0,1)=0,"N/A","Sin iniciar")</f>
        <v>Sin iniciar</v>
      </c>
      <c r="L79" s="201">
        <v>46253</v>
      </c>
      <c r="M79" s="198">
        <v>46253</v>
      </c>
      <c r="N79" s="293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201">
        <v>46538</v>
      </c>
      <c r="P79" s="198">
        <v>46538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202" t="str">
        <f t="shared" si="16"/>
        <v/>
      </c>
      <c r="S79" s="484"/>
      <c r="T79" s="304" t="s">
        <v>5180</v>
      </c>
      <c r="U79" s="416"/>
      <c r="W79" s="18"/>
      <c r="X79" s="193"/>
      <c r="AA79" s="18"/>
      <c r="AB79" s="193"/>
    </row>
    <row r="80" spans="1:28" x14ac:dyDescent="0.25">
      <c r="A80" s="159" t="s">
        <v>640</v>
      </c>
      <c r="B80" s="160" t="s">
        <v>2669</v>
      </c>
      <c r="C80" s="161" t="s">
        <v>2670</v>
      </c>
      <c r="D80" s="285"/>
      <c r="E80" s="201">
        <v>46163</v>
      </c>
      <c r="F80" s="198">
        <f>+_xlfn.XLOOKUP(B80,'La Calera II - RFSU 31.1.28'!B:B,'La Calera II - RFSU 31.1.28'!G:G,"No se encuentra",0,1)</f>
        <v>46177</v>
      </c>
      <c r="G80" s="289" t="str">
        <f>IF(+_xlfn.XLOOKUP(B80,'La Calera II - RFSU 31.1.28'!B:B,'La Calera II - RFSU 31.1.28'!H:H,"No se encuentra",0,1)&gt;0,+_xlfn.XLOOKUP(B80,'La Calera II - RFSU 31.1.28'!B:B,'La Calera II - RFSU 31.1.28'!H:H,"No se encuentra",0,1),"")</f>
        <v/>
      </c>
      <c r="H80" s="416">
        <v>46200</v>
      </c>
      <c r="I80" s="198">
        <v>46200</v>
      </c>
      <c r="J80" s="289" t="str">
        <f>IF(+_xlfn.XLOOKUP(B80,'La Calera II - RFSU 31.1.28'!B:B,'La Calera II - RFSU 31.1.28'!X:X,"No se encuentra",0,1)&gt;0,+_xlfn.XLOOKUP(B80,'La Calera II - RFSU 31.1.28'!B:B,'La Calera II - RFSU 31.1.28'!X:X,"No se encuentra",0,1),"")</f>
        <v/>
      </c>
      <c r="K80" s="487" t="str">
        <f>+IF(+_xlfn.XLOOKUP(B80,'La Calera II - RFSU 31.1.28'!B:B,'La Calera II - RFSU 31.1.28'!AG:AG,"No se encuentra",0,1)=0,"N/A","Sin iniciar")</f>
        <v>Sin iniciar</v>
      </c>
      <c r="L80" s="201">
        <v>46289</v>
      </c>
      <c r="M80" s="198">
        <v>46265</v>
      </c>
      <c r="N80" s="293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v>46482</v>
      </c>
      <c r="P80" s="198">
        <v>46392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6"/>
        <v/>
      </c>
      <c r="S80" s="484"/>
      <c r="T80" s="304" t="s">
        <v>5182</v>
      </c>
      <c r="U80" s="416">
        <v>46506</v>
      </c>
      <c r="V80" s="18">
        <v>46458</v>
      </c>
      <c r="W80" s="18">
        <f>+_xlfn.XLOOKUP(B80,'La Calera II - RFSU 31.1.28'!B:B,'La Calera II - RFSU 31.1.28'!BW:BW,"No se encuentra",0,1)</f>
        <v>46406</v>
      </c>
      <c r="X80" s="193">
        <f t="shared" ref="X80:X107" si="17">+O80-L80</f>
        <v>193</v>
      </c>
      <c r="AA80" s="18"/>
      <c r="AB80" s="193"/>
    </row>
    <row r="81" spans="1:28" x14ac:dyDescent="0.25">
      <c r="A81" s="159" t="s">
        <v>640</v>
      </c>
      <c r="B81" s="160" t="s">
        <v>2673</v>
      </c>
      <c r="C81" s="161" t="s">
        <v>2674</v>
      </c>
      <c r="D81" s="285"/>
      <c r="E81" s="201">
        <v>46098</v>
      </c>
      <c r="F81" s="198">
        <v>46098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46104</v>
      </c>
      <c r="H81" s="416">
        <v>46135</v>
      </c>
      <c r="I81" s="198">
        <v>46179</v>
      </c>
      <c r="J81" s="289" t="str">
        <f>IF(+_xlfn.XLOOKUP(B81,'La Calera II - RFSU 31.1.28'!B:B,'La Calera II - RFSU 31.1.28'!X:X,"No se encuentra",0,1)&gt;0,+_xlfn.XLOOKUP(B81,'La Calera II - RFSU 31.1.28'!B:B,'La Calera II - RFSU 31.1.28'!X:X,"No se encuentra",0,1),"")</f>
        <v/>
      </c>
      <c r="K81" s="487" t="str">
        <f>+IF(+_xlfn.XLOOKUP(B81,'La Calera II - RFSU 31.1.28'!B:B,'La Calera II - RFSU 31.1.28'!AG:AG,"No se encuentra",0,1)=0,"N/A","Sin iniciar")</f>
        <v>Sin iniciar</v>
      </c>
      <c r="L81" s="201">
        <v>46259</v>
      </c>
      <c r="M81" s="198">
        <v>46200</v>
      </c>
      <c r="N81" s="293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201">
        <v>46427</v>
      </c>
      <c r="P81" s="198">
        <v>46327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202" t="str">
        <f t="shared" si="16"/>
        <v/>
      </c>
      <c r="S81" s="484"/>
      <c r="T81" s="304" t="s">
        <v>2516</v>
      </c>
      <c r="U81" s="416">
        <v>46506</v>
      </c>
      <c r="V81" s="18">
        <v>46387</v>
      </c>
      <c r="W81" s="18">
        <f>+_xlfn.XLOOKUP(B81,'La Calera II - RFSU 31.1.28'!B:B,'La Calera II - RFSU 31.1.28'!BW:BW,"No se encuentra",0,1)</f>
        <v>46380</v>
      </c>
      <c r="X81" s="193">
        <f t="shared" si="17"/>
        <v>168</v>
      </c>
      <c r="AA81" s="18"/>
      <c r="AB81" s="193"/>
    </row>
    <row r="82" spans="1:28" ht="22.5" x14ac:dyDescent="0.25">
      <c r="A82" s="159" t="s">
        <v>640</v>
      </c>
      <c r="B82" s="160" t="s">
        <v>2675</v>
      </c>
      <c r="C82" s="161" t="s">
        <v>5215</v>
      </c>
      <c r="D82" s="285"/>
      <c r="E82" s="201">
        <v>46121</v>
      </c>
      <c r="F82" s="198">
        <v>46121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46122</v>
      </c>
      <c r="H82" s="416">
        <v>46158</v>
      </c>
      <c r="I82" s="198">
        <v>46158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46153</v>
      </c>
      <c r="K82" s="487" t="str">
        <f>+IF(+_xlfn.XLOOKUP(B82,'La Calera II - RFSU 31.1.28'!B:B,'La Calera II - RFSU 31.1.28'!AG:AG,"No se encuentra",0,1)=0,"N/A","Sin iniciar")</f>
        <v>Sin iniciar</v>
      </c>
      <c r="L82" s="201">
        <v>46259</v>
      </c>
      <c r="M82" s="198">
        <v>46223</v>
      </c>
      <c r="N82" s="293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v>46427</v>
      </c>
      <c r="P82" s="198">
        <v>46380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6"/>
        <v/>
      </c>
      <c r="S82" s="484"/>
      <c r="T82" s="304" t="s">
        <v>2516</v>
      </c>
      <c r="U82" s="416">
        <v>46506</v>
      </c>
      <c r="V82" s="18">
        <v>46387</v>
      </c>
      <c r="W82" s="18">
        <f>+_xlfn.XLOOKUP(B82,'La Calera II - RFSU 31.1.28'!B:B,'La Calera II - RFSU 31.1.28'!BW:BW,"No se encuentra",0,1)</f>
        <v>46375</v>
      </c>
      <c r="X82" s="193">
        <f t="shared" si="17"/>
        <v>168</v>
      </c>
      <c r="AA82" s="18"/>
      <c r="AB82" s="193"/>
    </row>
    <row r="83" spans="1:28" x14ac:dyDescent="0.25">
      <c r="A83" s="159" t="s">
        <v>640</v>
      </c>
      <c r="B83" s="160" t="s">
        <v>2677</v>
      </c>
      <c r="C83" s="161" t="s">
        <v>2678</v>
      </c>
      <c r="D83" s="285"/>
      <c r="E83" s="201">
        <v>46122</v>
      </c>
      <c r="F83" s="198">
        <v>46122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46100</v>
      </c>
      <c r="H83" s="416">
        <v>46159</v>
      </c>
      <c r="I83" s="198">
        <v>46159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46142</v>
      </c>
      <c r="K83" s="487" t="s">
        <v>2771</v>
      </c>
      <c r="L83" s="201">
        <v>46253</v>
      </c>
      <c r="M83" s="198">
        <v>46224</v>
      </c>
      <c r="N83" s="293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201">
        <v>46507</v>
      </c>
      <c r="P83" s="198">
        <v>46471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 t="str">
        <f t="shared" si="16"/>
        <v/>
      </c>
      <c r="S83" s="484"/>
      <c r="T83" s="304" t="s">
        <v>5181</v>
      </c>
      <c r="U83" s="416">
        <v>46539</v>
      </c>
      <c r="V83" s="18">
        <v>46472</v>
      </c>
      <c r="W83" s="18">
        <f>+_xlfn.XLOOKUP(B83,'La Calera II - RFSU 31.1.28'!B:B,'La Calera II - RFSU 31.1.28'!BW:BW,"No se encuentra",0,1)</f>
        <v>46454</v>
      </c>
      <c r="X83" s="193">
        <f t="shared" si="17"/>
        <v>254</v>
      </c>
      <c r="AA83" s="18"/>
      <c r="AB83" s="193"/>
    </row>
    <row r="84" spans="1:28" x14ac:dyDescent="0.25">
      <c r="A84" s="159" t="s">
        <v>640</v>
      </c>
      <c r="B84" s="160" t="s">
        <v>2679</v>
      </c>
      <c r="C84" s="161" t="s">
        <v>2680</v>
      </c>
      <c r="D84" s="285"/>
      <c r="E84" s="201">
        <v>46157</v>
      </c>
      <c r="F84" s="198">
        <f>+_xlfn.XLOOKUP(B84,'La Calera II - RFSU 31.1.28'!B:B,'La Calera II - RFSU 31.1.28'!G:G,"No se encuentra",0,1)</f>
        <v>46157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46159</v>
      </c>
      <c r="H84" s="416">
        <v>46194</v>
      </c>
      <c r="I84" s="198">
        <v>46194</v>
      </c>
      <c r="J84" s="289" t="str">
        <f>IF(+_xlfn.XLOOKUP(B84,'La Calera II - RFSU 31.1.28'!B:B,'La Calera II - RFSU 31.1.28'!X:X,"No se encuentra",0,1)&gt;0,+_xlfn.XLOOKUP(B84,'La Calera II - RFSU 31.1.28'!B:B,'La Calera II - RFSU 31.1.28'!X:X,"No se encuentra",0,1),"")</f>
        <v/>
      </c>
      <c r="K84" s="487" t="str">
        <f>+IF(+_xlfn.XLOOKUP(B84,'La Calera II - RFSU 31.1.28'!B:B,'La Calera II - RFSU 31.1.28'!AG:AG,"No se encuentra",0,1)=0,"N/A","Sin iniciar")</f>
        <v>Sin iniciar</v>
      </c>
      <c r="L84" s="201">
        <v>46259</v>
      </c>
      <c r="M84" s="198">
        <v>46259</v>
      </c>
      <c r="N84" s="293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46427</v>
      </c>
      <c r="P84" s="198">
        <v>46356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 t="str">
        <f t="shared" si="16"/>
        <v/>
      </c>
      <c r="S84" s="484"/>
      <c r="T84" s="304" t="s">
        <v>2516</v>
      </c>
      <c r="U84" s="416">
        <v>46506</v>
      </c>
      <c r="V84" s="18">
        <v>46387</v>
      </c>
      <c r="W84" s="18">
        <f>+_xlfn.XLOOKUP(B84,'La Calera II - RFSU 31.1.28'!B:B,'La Calera II - RFSU 31.1.28'!BW:BW,"No se encuentra",0,1)</f>
        <v>46364</v>
      </c>
      <c r="X84" s="193">
        <f t="shared" si="17"/>
        <v>168</v>
      </c>
      <c r="AA84" s="18"/>
      <c r="AB84" s="193"/>
    </row>
    <row r="85" spans="1:28" x14ac:dyDescent="0.25">
      <c r="A85" s="159" t="s">
        <v>640</v>
      </c>
      <c r="B85" s="160" t="s">
        <v>2681</v>
      </c>
      <c r="C85" s="161" t="s">
        <v>2682</v>
      </c>
      <c r="D85" s="285"/>
      <c r="E85" s="201">
        <v>46156</v>
      </c>
      <c r="F85" s="198">
        <f>+_xlfn.XLOOKUP(B85,'La Calera II - RFSU 31.1.28'!B:B,'La Calera II - RFSU 31.1.28'!G:G,"No se encuentra",0,1)</f>
        <v>46156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46157</v>
      </c>
      <c r="H85" s="416">
        <v>46193</v>
      </c>
      <c r="I85" s="198">
        <v>46193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/>
      </c>
      <c r="K85" s="487" t="str">
        <f>+IF(+_xlfn.XLOOKUP(B85,'La Calera II - RFSU 31.1.28'!B:B,'La Calera II - RFSU 31.1.28'!AG:AG,"No se encuentra",0,1)=0,"N/A","Sin iniciar")</f>
        <v>Sin iniciar</v>
      </c>
      <c r="L85" s="201">
        <v>46301</v>
      </c>
      <c r="M85" s="198">
        <v>46258</v>
      </c>
      <c r="N85" s="293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201">
        <v>46475</v>
      </c>
      <c r="P85" s="198">
        <v>46415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202" t="str">
        <f t="shared" si="16"/>
        <v/>
      </c>
      <c r="S85" s="484"/>
      <c r="T85" s="304" t="s">
        <v>2636</v>
      </c>
      <c r="U85" s="416">
        <v>46526</v>
      </c>
      <c r="V85" s="18">
        <v>46475</v>
      </c>
      <c r="W85" s="18">
        <f>+_xlfn.XLOOKUP(B85,'La Calera II - RFSU 31.1.28'!B:B,'La Calera II - RFSU 31.1.28'!BW:BW,"No se encuentra",0,1)</f>
        <v>46416</v>
      </c>
      <c r="X85" s="193">
        <f t="shared" si="17"/>
        <v>174</v>
      </c>
      <c r="AA85" s="18"/>
      <c r="AB85" s="193"/>
    </row>
    <row r="86" spans="1:28" x14ac:dyDescent="0.25">
      <c r="A86" s="159" t="s">
        <v>640</v>
      </c>
      <c r="B86" s="160" t="s">
        <v>5169</v>
      </c>
      <c r="C86" s="161" t="s">
        <v>2682</v>
      </c>
      <c r="D86" s="285"/>
      <c r="E86" s="201">
        <v>46265</v>
      </c>
      <c r="F86" s="198">
        <f>+_xlfn.XLOOKUP(B86,'La Calera II - RFSU 31.1.28'!B:B,'La Calera II - RFSU 31.1.28'!G:G,"No se encuentra",0,1)</f>
        <v>46265</v>
      </c>
      <c r="G86" s="289" t="str">
        <f>IF(+_xlfn.XLOOKUP(B86,'La Calera II - RFSU 31.1.28'!B:B,'La Calera II - RFSU 31.1.28'!H:H,"No se encuentra",0,1)&gt;0,+_xlfn.XLOOKUP(B86,'La Calera II - RFSU 31.1.28'!B:B,'La Calera II - RFSU 31.1.28'!H:H,"No se encuentra",0,1),"")</f>
        <v/>
      </c>
      <c r="H86" s="416">
        <v>46302</v>
      </c>
      <c r="I86" s="416">
        <v>46302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487" t="str">
        <f>+IF(+_xlfn.XLOOKUP(B86,'La Calera II - RFSU 31.1.28'!B:B,'La Calera II - RFSU 31.1.28'!AG:AG,"No se encuentra",0,1)=0,"N/A","Sin iniciar")</f>
        <v>Sin iniciar</v>
      </c>
      <c r="L86" s="201">
        <v>46398</v>
      </c>
      <c r="M86" s="198">
        <v>46398</v>
      </c>
      <c r="N86" s="293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46557</v>
      </c>
      <c r="P86" s="198">
        <v>46557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202" t="str">
        <f t="shared" si="16"/>
        <v/>
      </c>
      <c r="S86" s="484" t="s">
        <v>5168</v>
      </c>
      <c r="T86" s="304" t="s">
        <v>5183</v>
      </c>
      <c r="U86" s="416">
        <v>46557</v>
      </c>
      <c r="V86" s="18">
        <v>46557</v>
      </c>
      <c r="W86" s="18">
        <f>+_xlfn.XLOOKUP(B86,'La Calera II - RFSU 31.1.28'!B:B,'La Calera II - RFSU 31.1.28'!BW:BW,"No se encuentra",0,1)</f>
        <v>46524</v>
      </c>
      <c r="X86" s="193">
        <f t="shared" si="17"/>
        <v>159</v>
      </c>
      <c r="AA86" s="18"/>
      <c r="AB86" s="193"/>
    </row>
    <row r="87" spans="1:28" ht="22.5" x14ac:dyDescent="0.25">
      <c r="A87" s="159" t="s">
        <v>640</v>
      </c>
      <c r="B87" s="160" t="s">
        <v>2683</v>
      </c>
      <c r="C87" s="161" t="s">
        <v>2684</v>
      </c>
      <c r="D87" s="285"/>
      <c r="E87" s="201">
        <v>46107</v>
      </c>
      <c r="F87" s="198">
        <v>46107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46111</v>
      </c>
      <c r="H87" s="416">
        <v>46144</v>
      </c>
      <c r="I87" s="198">
        <v>46144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46142</v>
      </c>
      <c r="K87" s="487" t="s">
        <v>2771</v>
      </c>
      <c r="L87" s="201">
        <v>46259</v>
      </c>
      <c r="M87" s="198">
        <v>46209</v>
      </c>
      <c r="N87" s="293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201">
        <v>46427</v>
      </c>
      <c r="P87" s="198">
        <v>46366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202" t="str">
        <f t="shared" si="16"/>
        <v/>
      </c>
      <c r="S87" s="484"/>
      <c r="T87" s="304" t="s">
        <v>2516</v>
      </c>
      <c r="U87" s="416">
        <v>46506</v>
      </c>
      <c r="V87" s="18">
        <v>46387</v>
      </c>
      <c r="W87" s="18">
        <f>+_xlfn.XLOOKUP(B87,'La Calera II - RFSU 31.1.28'!B:B,'La Calera II - RFSU 31.1.28'!BW:BW,"No se encuentra",0,1)</f>
        <v>46364</v>
      </c>
      <c r="X87" s="193">
        <f t="shared" si="17"/>
        <v>168</v>
      </c>
      <c r="AA87" s="18"/>
      <c r="AB87" s="193"/>
    </row>
    <row r="88" spans="1:28" x14ac:dyDescent="0.25">
      <c r="A88" s="159" t="s">
        <v>640</v>
      </c>
      <c r="B88" s="160" t="s">
        <v>2685</v>
      </c>
      <c r="C88" s="161" t="s">
        <v>2686</v>
      </c>
      <c r="D88" s="285"/>
      <c r="E88" s="201">
        <v>46147</v>
      </c>
      <c r="F88" s="198">
        <f>+_xlfn.XLOOKUP(B88,'La Calera II - RFSU 31.1.28'!B:B,'La Calera II - RFSU 31.1.28'!G:G,"No se encuentra",0,1)</f>
        <v>46147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46154</v>
      </c>
      <c r="H88" s="416">
        <v>46184</v>
      </c>
      <c r="I88" s="198">
        <v>46184</v>
      </c>
      <c r="J88" s="289" t="str">
        <f>IF(+_xlfn.XLOOKUP(B88,'La Calera II - RFSU 31.1.28'!B:B,'La Calera II - RFSU 31.1.28'!X:X,"No se encuentra",0,1)&gt;0,+_xlfn.XLOOKUP(B88,'La Calera II - RFSU 31.1.28'!B:B,'La Calera II - RFSU 31.1.28'!X:X,"No se encuentra",0,1),"")</f>
        <v/>
      </c>
      <c r="K88" s="487" t="str">
        <f>+IF(+_xlfn.XLOOKUP(B88,'La Calera II - RFSU 31.1.28'!B:B,'La Calera II - RFSU 31.1.28'!AG:AG,"No se encuentra",0,1)=0,"N/A","Sin iniciar")</f>
        <v>Sin iniciar</v>
      </c>
      <c r="L88" s="201">
        <v>46268</v>
      </c>
      <c r="M88" s="198">
        <v>46249</v>
      </c>
      <c r="N88" s="293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8" s="201">
        <v>46408</v>
      </c>
      <c r="P88" s="198">
        <v>46356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202" t="str">
        <f t="shared" si="16"/>
        <v/>
      </c>
      <c r="S88" s="484"/>
      <c r="T88" s="304" t="s">
        <v>5184</v>
      </c>
      <c r="U88" s="416">
        <v>46408</v>
      </c>
      <c r="V88" s="18">
        <v>46356</v>
      </c>
      <c r="W88" s="18">
        <f>+_xlfn.XLOOKUP(B88,'La Calera II - RFSU 31.1.28'!B:B,'La Calera II - RFSU 31.1.28'!BW:BW,"No se encuentra",0,1)</f>
        <v>46374</v>
      </c>
      <c r="X88" s="193">
        <f t="shared" si="17"/>
        <v>140</v>
      </c>
      <c r="AA88" s="18"/>
      <c r="AB88" s="193"/>
    </row>
    <row r="89" spans="1:28" x14ac:dyDescent="0.25">
      <c r="A89" s="159" t="s">
        <v>1578</v>
      </c>
      <c r="B89" s="160" t="s">
        <v>1586</v>
      </c>
      <c r="C89" s="161" t="s">
        <v>1587</v>
      </c>
      <c r="D89" s="285"/>
      <c r="E89" s="201">
        <v>46150</v>
      </c>
      <c r="F89" s="198">
        <f>+_xlfn.XLOOKUP(B89,'La Calera II - RFSU 31.1.28'!B:B,'La Calera II - RFSU 31.1.28'!G:G,"No se encuentra",0,1)</f>
        <v>46150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46155</v>
      </c>
      <c r="H89" s="416">
        <v>46187</v>
      </c>
      <c r="I89" s="198">
        <v>46187</v>
      </c>
      <c r="J89" s="289" t="str">
        <f>IF(+_xlfn.XLOOKUP(B89,'La Calera II - RFSU 31.1.28'!B:B,'La Calera II - RFSU 31.1.28'!X:X,"No se encuentra",0,1)&gt;0,+_xlfn.XLOOKUP(B89,'La Calera II - RFSU 31.1.28'!B:B,'La Calera II - RFSU 31.1.28'!X:X,"No se encuentra",0,1),"")</f>
        <v/>
      </c>
      <c r="K89" s="487" t="str">
        <f>+IF(+_xlfn.XLOOKUP(B89,'La Calera II - RFSU 31.1.28'!B:B,'La Calera II - RFSU 31.1.28'!AG:AG,"No se encuentra",0,1)=0,"N/A","Sin iniciar")</f>
        <v>Sin iniciar</v>
      </c>
      <c r="L89" s="201">
        <v>46265</v>
      </c>
      <c r="M89" s="198">
        <v>46252</v>
      </c>
      <c r="N89" s="293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201">
        <v>46532</v>
      </c>
      <c r="P89" s="198">
        <v>46527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202" t="str">
        <f t="shared" si="16"/>
        <v/>
      </c>
      <c r="S89" s="484"/>
      <c r="T89" s="304" t="s">
        <v>5146</v>
      </c>
      <c r="U89" s="416">
        <v>46527</v>
      </c>
      <c r="V89" s="18">
        <v>46532</v>
      </c>
      <c r="W89" s="18">
        <f>+_xlfn.XLOOKUP(B89,'La Calera II - RFSU 31.1.28'!B:B,'La Calera II - RFSU 31.1.28'!BW:BW,"No se encuentra",0,1)</f>
        <v>46553</v>
      </c>
      <c r="X89" s="193">
        <f t="shared" si="17"/>
        <v>267</v>
      </c>
      <c r="AA89" s="18" t="str">
        <f>+_xlfn.XLOOKUP(T89,'Crono LB 30.09'!B:B,'Crono LB 30.09'!E:E,"No se encuentra",0,1)</f>
        <v>No se encuentra</v>
      </c>
      <c r="AB89" s="193" t="e">
        <f t="shared" ref="AB89:AB98" si="18">+AA89-L89</f>
        <v>#VALUE!</v>
      </c>
    </row>
    <row r="90" spans="1:28" x14ac:dyDescent="0.25">
      <c r="A90" s="159" t="s">
        <v>1679</v>
      </c>
      <c r="B90" s="160" t="s">
        <v>1826</v>
      </c>
      <c r="C90" s="161" t="s">
        <v>1827</v>
      </c>
      <c r="D90" s="285" t="str">
        <f>+_xlfn.XLOOKUP(B90,'La Calera II - RFSU 31.1.28'!B:B,'La Calera II - RFSU 31.1.28'!D:D,"No se encuentra",0,1)</f>
        <v xml:space="preserve">VBD-10240 </v>
      </c>
      <c r="E90" s="201">
        <v>46045</v>
      </c>
      <c r="F90" s="198">
        <v>46045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46045</v>
      </c>
      <c r="H90" s="416">
        <v>46082</v>
      </c>
      <c r="I90" s="198">
        <v>46092</v>
      </c>
      <c r="J90" s="289">
        <f>IF(+_xlfn.XLOOKUP(B90,'La Calera II - RFSU 31.1.28'!B:B,'La Calera II - RFSU 31.1.28'!X:X,"No se encuentra",0,1)&gt;0,+_xlfn.XLOOKUP(B90,'La Calera II - RFSU 31.1.28'!B:B,'La Calera II - RFSU 31.1.28'!X:X,"No se encuentra",0,1),"")</f>
        <v>46092</v>
      </c>
      <c r="K90" s="487" t="s">
        <v>2771</v>
      </c>
      <c r="L90" s="201">
        <v>46223</v>
      </c>
      <c r="M90" s="198">
        <v>46183</v>
      </c>
      <c r="N90" s="293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v>46469</v>
      </c>
      <c r="P90" s="198">
        <v>46409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6"/>
        <v/>
      </c>
      <c r="S90" s="484"/>
      <c r="T90" s="304" t="s">
        <v>2539</v>
      </c>
      <c r="U90" s="416">
        <v>46506</v>
      </c>
      <c r="V90" s="18">
        <v>46469</v>
      </c>
      <c r="W90" s="18">
        <f>+_xlfn.XLOOKUP(B90,'La Calera II - RFSU 31.1.28'!B:B,'La Calera II - RFSU 31.1.28'!BW:BW,"No se encuentra",0,1)</f>
        <v>46435</v>
      </c>
      <c r="X90" s="193">
        <f t="shared" si="17"/>
        <v>246</v>
      </c>
      <c r="AA90" s="18">
        <f>+_xlfn.XLOOKUP(T90,'Crono LB 30.09'!B:B,'Crono LB 30.09'!E:E,"No se encuentra",0,1)</f>
        <v>46143</v>
      </c>
      <c r="AB90" s="193">
        <f t="shared" si="18"/>
        <v>-80</v>
      </c>
    </row>
    <row r="91" spans="1:28" ht="67.5" x14ac:dyDescent="0.25">
      <c r="A91" s="159" t="s">
        <v>1679</v>
      </c>
      <c r="B91" s="160" t="s">
        <v>1828</v>
      </c>
      <c r="C91" s="161" t="s">
        <v>1829</v>
      </c>
      <c r="D91" s="285" t="str">
        <f>+_xlfn.XLOOKUP(B91,'La Calera II - RFSU 31.1.28'!B:B,'La Calera II - RFSU 31.1.28'!D:D,"No se encuentra",0,1)</f>
        <v>DMB-24310 - Desgasificador presurizado
DBM-24320 - Desgasificador atmosférico</v>
      </c>
      <c r="E91" s="201">
        <v>46195</v>
      </c>
      <c r="F91" s="198">
        <f>+_xlfn.XLOOKUP(B91,'La Calera II - RFSU 31.1.28'!B:B,'La Calera II - RFSU 31.1.28'!G:G,"No se encuentra",0,1)</f>
        <v>46195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46159</v>
      </c>
      <c r="H91" s="416">
        <v>46232</v>
      </c>
      <c r="I91" s="198">
        <v>46232</v>
      </c>
      <c r="J91" s="289" t="str">
        <f>IF(+_xlfn.XLOOKUP(B91,'La Calera II - RFSU 31.1.28'!B:B,'La Calera II - RFSU 31.1.28'!X:X,"No se encuentra",0,1)&gt;0,+_xlfn.XLOOKUP(B91,'La Calera II - RFSU 31.1.28'!B:B,'La Calera II - RFSU 31.1.28'!X:X,"No se encuentra",0,1),"")</f>
        <v/>
      </c>
      <c r="K91" s="487" t="str">
        <f>+IF(+_xlfn.XLOOKUP(B91,'La Calera II - RFSU 31.1.28'!B:B,'La Calera II - RFSU 31.1.28'!AG:AG,"No se encuentra",0,1)=0,"N/A","Sin iniciar")</f>
        <v>Sin iniciar</v>
      </c>
      <c r="L91" s="201">
        <v>46324</v>
      </c>
      <c r="M91" s="198">
        <v>46312</v>
      </c>
      <c r="N91" s="293" t="str">
        <f>IF(+_xlfn.XLOOKUP(B91,'La Calera II - RFSU 31.1.28'!B:B,'La Calera II - RFSU 31.1.28'!AQ:AQ,"No se encuentra",0,1)&gt;0,+_xlfn.XLOOKUP(B91,'La Calera II - RFSU 31.1.28'!B:B,'La Calera II - RFSU 31.1.28'!AQ:AQ,"No se encuentra",0,1),"")</f>
        <v/>
      </c>
      <c r="O91" s="201">
        <v>46564</v>
      </c>
      <c r="P91" s="198">
        <v>46559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202" t="str">
        <f t="shared" si="16"/>
        <v/>
      </c>
      <c r="S91" s="484"/>
      <c r="T91" s="304" t="s">
        <v>2540</v>
      </c>
      <c r="U91" s="416">
        <v>46564</v>
      </c>
      <c r="V91" s="18">
        <v>46564</v>
      </c>
      <c r="W91" s="18">
        <f>+_xlfn.XLOOKUP(B91,'La Calera II - RFSU 31.1.28'!B:B,'La Calera II - RFSU 31.1.28'!BW:BW,"No se encuentra",0,1)</f>
        <v>46523</v>
      </c>
      <c r="X91" s="193">
        <f t="shared" si="17"/>
        <v>240</v>
      </c>
      <c r="AA91" s="18">
        <f>+_xlfn.XLOOKUP(T91,'Crono LB 30.09'!B:B,'Crono LB 30.09'!E:E,"No se encuentra",0,1)</f>
        <v>46203</v>
      </c>
      <c r="AB91" s="193">
        <f t="shared" si="18"/>
        <v>-121</v>
      </c>
    </row>
    <row r="92" spans="1:28" ht="112.5" x14ac:dyDescent="0.25">
      <c r="A92" s="419" t="s">
        <v>1679</v>
      </c>
      <c r="B92" s="420" t="s">
        <v>1830</v>
      </c>
      <c r="C92" s="421" t="s">
        <v>1831</v>
      </c>
      <c r="D92" s="285" t="s">
        <v>5119</v>
      </c>
      <c r="E92" s="201">
        <v>46150</v>
      </c>
      <c r="F92" s="198">
        <f>+_xlfn.XLOOKUP(B92,'La Calera II - RFSU 31.1.28'!B:B,'La Calera II - RFSU 31.1.28'!G:G,"No se encuentra",0,1)</f>
        <v>46150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46133</v>
      </c>
      <c r="H92" s="416">
        <v>46187</v>
      </c>
      <c r="I92" s="198">
        <v>46187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46169</v>
      </c>
      <c r="K92" s="487" t="str">
        <f>+IF(+_xlfn.XLOOKUP(B92,'La Calera II - RFSU 31.1.28'!B:B,'La Calera II - RFSU 31.1.28'!AG:AG,"No se encuentra",0,1)=0,"N/A","Sin iniciar")</f>
        <v>Sin iniciar</v>
      </c>
      <c r="L92" s="201">
        <v>46267</v>
      </c>
      <c r="M92" s="198">
        <v>46267</v>
      </c>
      <c r="N92" s="293" t="str">
        <f>IF(+_xlfn.XLOOKUP(B92,'La Calera II - RFSU 31.1.28'!B:B,'La Calera II - RFSU 31.1.28'!AQ:AQ,"No se encuentra",0,1)&gt;0,+_xlfn.XLOOKUP(B92,'La Calera II - RFSU 31.1.28'!B:B,'La Calera II - RFSU 31.1.28'!AQ:AQ,"No se encuentra",0,1),"")</f>
        <v/>
      </c>
      <c r="O92" s="201">
        <v>46515</v>
      </c>
      <c r="P92" s="198">
        <v>46514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202" t="str">
        <f t="shared" si="16"/>
        <v/>
      </c>
      <c r="S92" s="484"/>
      <c r="T92" s="304" t="s">
        <v>2555</v>
      </c>
      <c r="U92" s="416">
        <v>46515</v>
      </c>
      <c r="V92" s="18">
        <v>46515</v>
      </c>
      <c r="W92" s="18">
        <f>+_xlfn.XLOOKUP(B92,'La Calera II - RFSU 31.1.28'!B:B,'La Calera II - RFSU 31.1.28'!BW:BW,"No se encuentra",0,1)</f>
        <v>46496</v>
      </c>
      <c r="X92" s="193">
        <f t="shared" si="17"/>
        <v>248</v>
      </c>
      <c r="AA92" s="18" t="str">
        <f>+_xlfn.XLOOKUP(T92,'Crono LB 30.09'!B:B,'Crono LB 30.09'!E:E,"No se encuentra",0,1)</f>
        <v>10-Apr-26</v>
      </c>
      <c r="AB92" s="193" t="e">
        <f t="shared" si="18"/>
        <v>#VALUE!</v>
      </c>
    </row>
    <row r="93" spans="1:28" ht="78.75" x14ac:dyDescent="0.25">
      <c r="A93" s="419" t="s">
        <v>1679</v>
      </c>
      <c r="B93" s="420" t="s">
        <v>1832</v>
      </c>
      <c r="C93" s="421" t="s">
        <v>1833</v>
      </c>
      <c r="D93" s="285" t="s">
        <v>5118</v>
      </c>
      <c r="E93" s="201">
        <v>46029</v>
      </c>
      <c r="F93" s="198">
        <v>46029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46029</v>
      </c>
      <c r="H93" s="416">
        <v>46062</v>
      </c>
      <c r="I93" s="198">
        <v>46062</v>
      </c>
      <c r="J93" s="289">
        <f>IF(+_xlfn.XLOOKUP(B93,'La Calera II - RFSU 31.1.28'!B:B,'La Calera II - RFSU 31.1.28'!X:X,"No se encuentra",0,1)&gt;0,+_xlfn.XLOOKUP(B93,'La Calera II - RFSU 31.1.28'!B:B,'La Calera II - RFSU 31.1.28'!X:X,"No se encuentra",0,1),"")</f>
        <v>46062</v>
      </c>
      <c r="K93" s="487" t="s">
        <v>5156</v>
      </c>
      <c r="L93" s="201">
        <v>46202</v>
      </c>
      <c r="M93" s="198">
        <v>46142</v>
      </c>
      <c r="N93" s="293">
        <f>IF(+_xlfn.XLOOKUP(B93,'La Calera II - RFSU 31.1.28'!B:B,'La Calera II - RFSU 31.1.28'!AQ:AQ,"No se encuentra",0,1)&gt;0,+_xlfn.XLOOKUP(B93,'La Calera II - RFSU 31.1.28'!B:B,'La Calera II - RFSU 31.1.28'!AQ:AQ,"No se encuentra",0,1),"")</f>
        <v>46118</v>
      </c>
      <c r="O93" s="201">
        <v>46449</v>
      </c>
      <c r="P93" s="198">
        <v>46249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>
        <f t="shared" si="16"/>
        <v>200</v>
      </c>
      <c r="S93" s="484"/>
      <c r="T93" s="304" t="s">
        <v>2542</v>
      </c>
      <c r="U93" s="416">
        <v>46484</v>
      </c>
      <c r="V93" s="18">
        <v>46449</v>
      </c>
      <c r="W93" s="18">
        <f>+_xlfn.XLOOKUP(B93,'La Calera II - RFSU 31.1.28'!B:B,'La Calera II - RFSU 31.1.28'!BW:BW,"No se encuentra",0,1)</f>
        <v>46365</v>
      </c>
      <c r="X93" s="193">
        <f t="shared" si="17"/>
        <v>247</v>
      </c>
      <c r="AA93" s="18" t="str">
        <f>+_xlfn.XLOOKUP(T93,'Crono LB 30.09'!B:B,'Crono LB 30.09'!E:E,"No se encuentra",0,1)</f>
        <v>10-Apr-26</v>
      </c>
      <c r="AB93" s="193" t="e">
        <f t="shared" si="18"/>
        <v>#VALUE!</v>
      </c>
    </row>
    <row r="94" spans="1:28" ht="33.75" x14ac:dyDescent="0.25">
      <c r="A94" s="159" t="s">
        <v>1679</v>
      </c>
      <c r="B94" s="160" t="s">
        <v>1836</v>
      </c>
      <c r="C94" s="161" t="s">
        <v>1837</v>
      </c>
      <c r="D94" s="285" t="str">
        <f>+_xlfn.XLOOKUP(B94,'La Calera II - RFSU 31.1.28'!B:B,'La Calera II - RFSU 31.1.28'!D:D,"No se encuentra",0,1)</f>
        <v>EAL-94270 - Aeroenfriador de hot oil (trim cooler)</v>
      </c>
      <c r="E94" s="201">
        <v>46099</v>
      </c>
      <c r="F94" s="198">
        <v>46099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46058</v>
      </c>
      <c r="H94" s="416">
        <v>46136</v>
      </c>
      <c r="I94" s="198">
        <v>46111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46118</v>
      </c>
      <c r="K94" s="487" t="s">
        <v>2771</v>
      </c>
      <c r="L94" s="201">
        <v>46234</v>
      </c>
      <c r="M94" s="198">
        <v>46213</v>
      </c>
      <c r="N94" s="293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201">
        <v>46477</v>
      </c>
      <c r="P94" s="198">
        <v>46432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202" t="str">
        <f t="shared" si="16"/>
        <v/>
      </c>
      <c r="S94" s="484"/>
      <c r="T94" s="304" t="s">
        <v>2543</v>
      </c>
      <c r="U94" s="416">
        <v>46477</v>
      </c>
      <c r="V94" s="18">
        <v>46477</v>
      </c>
      <c r="W94" s="18">
        <f>+_xlfn.XLOOKUP(B94,'La Calera II - RFSU 31.1.28'!B:B,'La Calera II - RFSU 31.1.28'!BW:BW,"No se encuentra",0,1)</f>
        <v>46455</v>
      </c>
      <c r="X94" s="193">
        <f t="shared" si="17"/>
        <v>243</v>
      </c>
      <c r="AA94" s="18" t="str">
        <f>+_xlfn.XLOOKUP(T94,'Crono LB 30.09'!B:B,'Crono LB 30.09'!E:E,"No se encuentra",0,1)</f>
        <v>01-Apr-26</v>
      </c>
      <c r="AB94" s="193" t="e">
        <f t="shared" si="18"/>
        <v>#VALUE!</v>
      </c>
    </row>
    <row r="95" spans="1:28" ht="33.75" x14ac:dyDescent="0.25">
      <c r="A95" s="159" t="s">
        <v>1679</v>
      </c>
      <c r="B95" s="160" t="s">
        <v>1840</v>
      </c>
      <c r="C95" s="161" t="s">
        <v>1841</v>
      </c>
      <c r="D95" s="285" t="s">
        <v>2708</v>
      </c>
      <c r="E95" s="201">
        <v>46188</v>
      </c>
      <c r="F95" s="198">
        <f>+_xlfn.XLOOKUP(B95,'La Calera II - RFSU 31.1.28'!B:B,'La Calera II - RFSU 31.1.28'!G:G,"No se encuentra",0,1)</f>
        <v>46188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46139</v>
      </c>
      <c r="H95" s="416">
        <v>46225</v>
      </c>
      <c r="I95" s="198">
        <v>46225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/>
      </c>
      <c r="K95" s="487" t="str">
        <f>+IF(+_xlfn.XLOOKUP(B95,'La Calera II - RFSU 31.1.28'!B:B,'La Calera II - RFSU 31.1.28'!AG:AG,"No se encuentra",0,1)=0,"N/A","Sin iniciar")</f>
        <v>Sin iniciar</v>
      </c>
      <c r="L95" s="201">
        <v>46317</v>
      </c>
      <c r="M95" s="198">
        <v>46305</v>
      </c>
      <c r="N95" s="293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201">
        <v>46567</v>
      </c>
      <c r="P95" s="198">
        <v>46562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202" t="str">
        <f t="shared" si="16"/>
        <v/>
      </c>
      <c r="S95" s="484"/>
      <c r="T95" s="304" t="s">
        <v>2545</v>
      </c>
      <c r="U95" s="416">
        <v>46567</v>
      </c>
      <c r="V95" s="18">
        <v>46567</v>
      </c>
      <c r="W95" s="18">
        <f>+_xlfn.XLOOKUP(B95,'La Calera II - RFSU 31.1.28'!B:B,'La Calera II - RFSU 31.1.28'!BW:BW,"No se encuentra",0,1)</f>
        <v>46513</v>
      </c>
      <c r="X95" s="193">
        <f t="shared" si="17"/>
        <v>250</v>
      </c>
      <c r="AA95" s="18">
        <f>+_xlfn.XLOOKUP(T95,'Crono LB 30.09'!B:B,'Crono LB 30.09'!E:E,"No se encuentra",0,1)</f>
        <v>46196</v>
      </c>
      <c r="AB95" s="193">
        <f t="shared" si="18"/>
        <v>-121</v>
      </c>
    </row>
    <row r="96" spans="1:28" ht="22.5" x14ac:dyDescent="0.25">
      <c r="A96" s="159" t="s">
        <v>1679</v>
      </c>
      <c r="B96" s="160" t="s">
        <v>1842</v>
      </c>
      <c r="C96" s="161" t="s">
        <v>1843</v>
      </c>
      <c r="D96" s="285" t="str">
        <f>+_xlfn.XLOOKUP(B96,'La Calera II - RFSU 31.1.28'!B:B,'La Calera II - RFSU 31.1.28'!D:D,"No se encuentra",0,1)</f>
        <v>FAJ-94260 - FILTRO DE BOMBA DE HOT OIL</v>
      </c>
      <c r="E96" s="201">
        <v>46209</v>
      </c>
      <c r="F96" s="198">
        <v>46209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46048</v>
      </c>
      <c r="H96" s="416">
        <v>46246</v>
      </c>
      <c r="I96" s="198">
        <v>46085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46085</v>
      </c>
      <c r="K96" s="487" t="s">
        <v>5156</v>
      </c>
      <c r="L96" s="201">
        <v>46225</v>
      </c>
      <c r="M96" s="198">
        <v>46165</v>
      </c>
      <c r="N96" s="293">
        <f>IF(+_xlfn.XLOOKUP(B96,'La Calera II - RFSU 31.1.28'!B:B,'La Calera II - RFSU 31.1.28'!AQ:AQ,"No se encuentra",0,1)&gt;0,+_xlfn.XLOOKUP(B96,'La Calera II - RFSU 31.1.28'!B:B,'La Calera II - RFSU 31.1.28'!AQ:AQ,"No se encuentra",0,1),"")</f>
        <v>46122</v>
      </c>
      <c r="O96" s="201">
        <v>46442</v>
      </c>
      <c r="P96" s="198">
        <v>46280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>
        <f t="shared" si="16"/>
        <v>162</v>
      </c>
      <c r="S96" s="484"/>
      <c r="T96" s="304" t="s">
        <v>5117</v>
      </c>
      <c r="U96" s="416">
        <v>46548</v>
      </c>
      <c r="V96" s="18">
        <v>46442</v>
      </c>
      <c r="W96" s="18">
        <f>+_xlfn.XLOOKUP(B96,'La Calera II - RFSU 31.1.28'!B:B,'La Calera II - RFSU 31.1.28'!BW:BW,"No se encuentra",0,1)</f>
        <v>46339</v>
      </c>
      <c r="X96" s="193">
        <f t="shared" si="17"/>
        <v>217</v>
      </c>
      <c r="AA96" s="18">
        <f>+_xlfn.XLOOKUP(T96,'Crono LB 30.09'!B:B,'Crono LB 30.09'!E:E,"No se encuentra",0,1)</f>
        <v>46218</v>
      </c>
      <c r="AB96" s="193">
        <f t="shared" si="18"/>
        <v>-7</v>
      </c>
    </row>
    <row r="97" spans="1:28" ht="45" x14ac:dyDescent="0.25">
      <c r="A97" s="159" t="s">
        <v>1679</v>
      </c>
      <c r="B97" s="160" t="s">
        <v>1846</v>
      </c>
      <c r="C97" s="161" t="s">
        <v>1847</v>
      </c>
      <c r="D97" s="285" t="str">
        <f>+_xlfn.XLOOKUP(B97,'La Calera II - RFSU 31.1.28'!B:B,'La Calera II - RFSU 31.1.28'!D:D,"No se encuentra",0,1)</f>
        <v xml:space="preserve">TKBA-24410 A/B - Tanque cónico de efluentes
</v>
      </c>
      <c r="E97" s="201">
        <v>45931</v>
      </c>
      <c r="F97" s="198">
        <v>45931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45933</v>
      </c>
      <c r="H97" s="416">
        <v>45980</v>
      </c>
      <c r="I97" s="198">
        <v>45980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45995</v>
      </c>
      <c r="K97" s="487" t="s">
        <v>2771</v>
      </c>
      <c r="L97" s="201">
        <v>46148</v>
      </c>
      <c r="M97" s="198">
        <v>46179</v>
      </c>
      <c r="N97" s="293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46448</v>
      </c>
      <c r="P97" s="198">
        <v>46407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6"/>
        <v/>
      </c>
      <c r="S97" s="484"/>
      <c r="T97" s="304" t="s">
        <v>2715</v>
      </c>
      <c r="U97" s="416">
        <v>46448</v>
      </c>
      <c r="V97" s="18">
        <v>46448</v>
      </c>
      <c r="W97" s="18">
        <f>+_xlfn.XLOOKUP(B97,'La Calera II - RFSU 31.1.28'!B:B,'La Calera II - RFSU 31.1.28'!BW:BW,"No se encuentra",0,1)</f>
        <v>46459</v>
      </c>
      <c r="X97" s="193">
        <f t="shared" si="17"/>
        <v>300</v>
      </c>
      <c r="AA97" s="18" t="str">
        <f>+_xlfn.XLOOKUP(T97,'Crono LB 30.09'!B:B,'Crono LB 30.09'!E:E,"No se encuentra",0,1)</f>
        <v>23-Dec-25</v>
      </c>
      <c r="AB97" s="193" t="e">
        <f t="shared" si="18"/>
        <v>#VALUE!</v>
      </c>
    </row>
    <row r="98" spans="1:28" x14ac:dyDescent="0.25">
      <c r="A98" s="159" t="s">
        <v>1679</v>
      </c>
      <c r="B98" s="164" t="s">
        <v>1852</v>
      </c>
      <c r="C98" s="163" t="s">
        <v>1853</v>
      </c>
      <c r="D98" s="285" t="str">
        <f>+_xlfn.XLOOKUP(B98,'La Calera II - RFSU 31.1.28'!B:B,'La Calera II - RFSU 31.1.28'!D:D,"No se encuentra",0,1)</f>
        <v>T-29181/29281/29381</v>
      </c>
      <c r="E98" s="201">
        <v>46167</v>
      </c>
      <c r="F98" s="198">
        <f>+_xlfn.XLOOKUP(B98,'La Calera II - RFSU 31.1.28'!B:B,'La Calera II - RFSU 31.1.28'!G:G,"No se encuentra",0,1)</f>
        <v>46167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46164</v>
      </c>
      <c r="H98" s="416">
        <v>46204</v>
      </c>
      <c r="I98" s="198">
        <v>46204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/>
      </c>
      <c r="K98" s="487" t="str">
        <f>+IF(+_xlfn.XLOOKUP(B98,'La Calera II - RFSU 31.1.28'!B:B,'La Calera II - RFSU 31.1.28'!AG:AG,"No se encuentra",0,1)=0,"N/A","Sin iniciar")</f>
        <v>Sin iniciar</v>
      </c>
      <c r="L98" s="201">
        <v>46300</v>
      </c>
      <c r="M98" s="198">
        <v>46284</v>
      </c>
      <c r="N98" s="293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201">
        <v>46447</v>
      </c>
      <c r="P98" s="198">
        <v>46446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202" t="str">
        <f t="shared" si="16"/>
        <v/>
      </c>
      <c r="S98" s="484"/>
      <c r="T98" s="304" t="s">
        <v>5147</v>
      </c>
      <c r="U98" s="416">
        <v>46447</v>
      </c>
      <c r="V98" s="18">
        <v>46447</v>
      </c>
      <c r="W98" s="18">
        <f>+_xlfn.XLOOKUP(B98,'La Calera II - RFSU 31.1.28'!B:B,'La Calera II - RFSU 31.1.28'!BW:BW,"No se encuentra",0,1)</f>
        <v>46468</v>
      </c>
      <c r="X98" s="193">
        <f t="shared" si="17"/>
        <v>147</v>
      </c>
      <c r="AA98" s="18" t="str">
        <f>+_xlfn.XLOOKUP(T98,'Crono LB 30.09'!B:B,'Crono LB 30.09'!E:E,"No se encuentra",0,1)</f>
        <v>No se encuentra</v>
      </c>
      <c r="AB98" s="193" t="e">
        <f t="shared" si="18"/>
        <v>#VALUE!</v>
      </c>
    </row>
    <row r="99" spans="1:28" x14ac:dyDescent="0.25">
      <c r="A99" s="159" t="s">
        <v>1679</v>
      </c>
      <c r="B99" s="164" t="s">
        <v>2717</v>
      </c>
      <c r="C99" s="163" t="s">
        <v>1855</v>
      </c>
      <c r="D99" s="285" t="s">
        <v>2718</v>
      </c>
      <c r="E99" s="201">
        <v>46181</v>
      </c>
      <c r="F99" s="198">
        <f>+_xlfn.XLOOKUP(B99,'La Calera II - RFSU 31.1.28'!B:B,'La Calera II - RFSU 31.1.28'!G:G,"No se encuentra",0,1)</f>
        <v>46181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46121</v>
      </c>
      <c r="H99" s="416">
        <v>46218</v>
      </c>
      <c r="I99" s="198">
        <v>46218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46158</v>
      </c>
      <c r="K99" s="487" t="str">
        <f>+IF(+_xlfn.XLOOKUP(B99,'La Calera II - RFSU 31.1.28'!B:B,'La Calera II - RFSU 31.1.28'!AG:AG,"No se encuentra",0,1)=0,"N/A","Sin iniciar")</f>
        <v>Sin iniciar</v>
      </c>
      <c r="L99" s="201">
        <v>46310</v>
      </c>
      <c r="M99" s="198">
        <v>46298</v>
      </c>
      <c r="N99" s="293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201">
        <v>46395</v>
      </c>
      <c r="P99" s="198">
        <v>46395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 t="str">
        <f t="shared" si="16"/>
        <v/>
      </c>
      <c r="S99" s="484"/>
      <c r="T99" s="304" t="s">
        <v>5148</v>
      </c>
      <c r="U99" s="416">
        <v>46395</v>
      </c>
      <c r="V99" s="18">
        <v>46395</v>
      </c>
      <c r="W99" s="18">
        <f>+_xlfn.XLOOKUP(B99,'La Calera II - RFSU 31.1.28'!B:B,'La Calera II - RFSU 31.1.28'!BW:BW,"No se encuentra",0,1)</f>
        <v>46335</v>
      </c>
      <c r="X99" s="193">
        <f t="shared" si="17"/>
        <v>85</v>
      </c>
      <c r="AA99" s="18"/>
      <c r="AB99" s="193"/>
    </row>
    <row r="100" spans="1:28" ht="90" x14ac:dyDescent="0.25">
      <c r="A100" s="159" t="s">
        <v>1679</v>
      </c>
      <c r="B100" s="164" t="s">
        <v>1858</v>
      </c>
      <c r="C100" s="163" t="s">
        <v>1859</v>
      </c>
      <c r="D100" s="285" t="s">
        <v>2781</v>
      </c>
      <c r="E100" s="201">
        <v>46132</v>
      </c>
      <c r="F100" s="198">
        <f>+_xlfn.XLOOKUP(B100,'La Calera II - RFSU 31.1.28'!B:B,'La Calera II - RFSU 31.1.28'!G:G,"No se encuentra",0,1)</f>
        <v>46132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416">
        <v>46169</v>
      </c>
      <c r="I100" s="198">
        <v>46169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487" t="str">
        <f>+IF(+_xlfn.XLOOKUP(B100,'La Calera II - RFSU 31.1.28'!B:B,'La Calera II - RFSU 31.1.28'!AG:AG,"No se encuentra",0,1)=0,"N/A","Sin iniciar")</f>
        <v>Sin iniciar</v>
      </c>
      <c r="L100" s="201">
        <v>46260</v>
      </c>
      <c r="M100" s="198">
        <v>46249</v>
      </c>
      <c r="N100" s="293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46510</v>
      </c>
      <c r="P100" s="198">
        <v>46506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6"/>
        <v/>
      </c>
      <c r="S100" s="483"/>
      <c r="T100" s="304" t="s">
        <v>2721</v>
      </c>
      <c r="U100" s="416">
        <v>46510</v>
      </c>
      <c r="V100" s="18">
        <v>46510</v>
      </c>
      <c r="W100" s="18">
        <f>+_xlfn.XLOOKUP(B100,'La Calera II - RFSU 31.1.28'!B:B,'La Calera II - RFSU 31.1.28'!BW:BW,"No se encuentra",0,1)</f>
        <v>46507</v>
      </c>
      <c r="X100" s="193">
        <f t="shared" si="17"/>
        <v>250</v>
      </c>
      <c r="AA100" s="18" t="str">
        <f>+_xlfn.XLOOKUP(T100,'Crono LB 30.09'!B:B,'Crono LB 30.09'!E:E,"No se encuentra",0,1)</f>
        <v>24-Apr-26</v>
      </c>
      <c r="AB100" s="193" t="e">
        <f t="shared" ref="AB100:AB107" si="19">+AA100-L100</f>
        <v>#VALUE!</v>
      </c>
    </row>
    <row r="101" spans="1:28" ht="39" customHeight="1" x14ac:dyDescent="0.2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46077</v>
      </c>
      <c r="F101" s="198">
        <v>46056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416">
        <v>46095</v>
      </c>
      <c r="I101" s="198">
        <v>46101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487" t="s">
        <v>2771</v>
      </c>
      <c r="L101" s="201">
        <v>46237</v>
      </c>
      <c r="M101" s="198">
        <v>46175</v>
      </c>
      <c r="N101" s="293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46566</v>
      </c>
      <c r="P101" s="198">
        <v>46542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6"/>
        <v/>
      </c>
      <c r="S101" s="484"/>
      <c r="T101" s="304" t="s">
        <v>2723</v>
      </c>
      <c r="U101" s="416">
        <v>46566</v>
      </c>
      <c r="V101" s="18">
        <v>46566</v>
      </c>
      <c r="W101" s="18">
        <f>+_xlfn.XLOOKUP(B101,'La Calera II - RFSU 31.1.28'!B:B,'La Calera II - RFSU 31.1.28'!BW:BW,"No se encuentra",0,1)</f>
        <v>46544</v>
      </c>
      <c r="X101" s="193">
        <f t="shared" si="17"/>
        <v>329</v>
      </c>
      <c r="AA101" s="18">
        <f>+_xlfn.XLOOKUP(T101,'Crono LB 30.09'!B:B,'Crono LB 30.09'!E:E,"No se encuentra",0,1)</f>
        <v>46143</v>
      </c>
      <c r="AB101" s="193">
        <f t="shared" si="19"/>
        <v>-94</v>
      </c>
    </row>
    <row r="102" spans="1:28" ht="67.5" x14ac:dyDescent="0.25">
      <c r="A102" s="159" t="s">
        <v>1679</v>
      </c>
      <c r="B102" s="164" t="s">
        <v>1864</v>
      </c>
      <c r="C102" s="163" t="s">
        <v>1865</v>
      </c>
      <c r="D102" s="285" t="str">
        <f>+_xlfn.XLOOKUP(B102,'La Calera II - RFSU 31.1.28'!B:B,'La Calera II - RFSU 31.1.28'!D:D,"No se encuentra",0,1)</f>
        <v>PBE-94250-BOMBA DE TANQUE SUMIDERO DE HOT OIL
PBE-98130 -BOMBA DE TANQUE DE DRENAJE DE GLICOL</v>
      </c>
      <c r="E102" s="201">
        <v>46034</v>
      </c>
      <c r="F102" s="198">
        <v>46034</v>
      </c>
      <c r="G102" s="289">
        <f>IF(+_xlfn.XLOOKUP(B102,'La Calera II - RFSU 31.1.28'!B:B,'La Calera II - RFSU 31.1.28'!H:H,"No se encuentra",0,1)&gt;0,+_xlfn.XLOOKUP(B102,'La Calera II - RFSU 31.1.28'!B:B,'La Calera II - RFSU 31.1.28'!H:H,"No se encuentra",0,1),"")</f>
        <v>46037</v>
      </c>
      <c r="H102" s="416">
        <v>46063</v>
      </c>
      <c r="I102" s="198">
        <v>46063</v>
      </c>
      <c r="J102" s="289">
        <f>IF(+_xlfn.XLOOKUP(B102,'La Calera II - RFSU 31.1.28'!B:B,'La Calera II - RFSU 31.1.28'!X:X,"No se encuentra",0,1)&gt;0,+_xlfn.XLOOKUP(B102,'La Calera II - RFSU 31.1.28'!B:B,'La Calera II - RFSU 31.1.28'!X:X,"No se encuentra",0,1),"")</f>
        <v>46063</v>
      </c>
      <c r="K102" s="487" t="s">
        <v>2771</v>
      </c>
      <c r="L102" s="201">
        <v>46203</v>
      </c>
      <c r="M102" s="198">
        <v>46171</v>
      </c>
      <c r="N102" s="293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v>46420</v>
      </c>
      <c r="P102" s="198">
        <v>46360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6"/>
        <v/>
      </c>
      <c r="S102" s="484"/>
      <c r="T102" s="304" t="s">
        <v>2725</v>
      </c>
      <c r="U102" s="416">
        <v>46470</v>
      </c>
      <c r="V102" s="18">
        <v>46420</v>
      </c>
      <c r="W102" s="18">
        <f>+_xlfn.XLOOKUP(B102,'La Calera II - RFSU 31.1.28'!B:B,'La Calera II - RFSU 31.1.28'!BW:BW,"No se encuentra",0,1)</f>
        <v>46388</v>
      </c>
      <c r="X102" s="193">
        <f t="shared" si="17"/>
        <v>217</v>
      </c>
      <c r="AA102" s="18" t="str">
        <f>+_xlfn.XLOOKUP(T102,'Crono LB 30.09'!B:B,'Crono LB 30.09'!E:E,"No se encuentra",0,1)</f>
        <v>24-Apr-26</v>
      </c>
      <c r="AB102" s="193" t="e">
        <f t="shared" si="19"/>
        <v>#VALUE!</v>
      </c>
    </row>
    <row r="103" spans="1:28" ht="56.25" x14ac:dyDescent="0.25">
      <c r="A103" s="159" t="s">
        <v>1679</v>
      </c>
      <c r="B103" s="164" t="s">
        <v>1866</v>
      </c>
      <c r="C103" s="163" t="s">
        <v>1867</v>
      </c>
      <c r="D103" s="285" t="str">
        <f>+_xlfn.XLOOKUP(B103,'La Calera II - RFSU 31.1.28'!B:B,'La Calera II - RFSU 31.1.28'!D:D,"No se encuentra",0,1)</f>
        <v>PBM-24340 A/B-BOMBA DE TRANSFERENCIA
PAZ-24390 A/B/C- BOMBA DE AGUA TRATADA A TANQUES</v>
      </c>
      <c r="E103" s="201">
        <v>46063</v>
      </c>
      <c r="F103" s="198">
        <v>46063</v>
      </c>
      <c r="G103" s="289">
        <f>IF(+_xlfn.XLOOKUP(B103,'La Calera II - RFSU 31.1.28'!B:B,'La Calera II - RFSU 31.1.28'!H:H,"No se encuentra",0,1)&gt;0,+_xlfn.XLOOKUP(B103,'La Calera II - RFSU 31.1.28'!B:B,'La Calera II - RFSU 31.1.28'!H:H,"No se encuentra",0,1),"")</f>
        <v>46063</v>
      </c>
      <c r="H103" s="416">
        <v>46100</v>
      </c>
      <c r="I103" s="198">
        <v>46119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46125</v>
      </c>
      <c r="K103" s="487" t="s">
        <v>2771</v>
      </c>
      <c r="L103" s="201">
        <v>46202</v>
      </c>
      <c r="M103" s="198">
        <v>46186</v>
      </c>
      <c r="N103" s="293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v>46507</v>
      </c>
      <c r="P103" s="198">
        <v>46507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6"/>
        <v/>
      </c>
      <c r="S103" s="483"/>
      <c r="T103" s="304" t="s">
        <v>2553</v>
      </c>
      <c r="U103" s="416">
        <v>46507</v>
      </c>
      <c r="V103" s="18">
        <v>46507</v>
      </c>
      <c r="W103" s="18">
        <f>+_xlfn.XLOOKUP(B103,'La Calera II - RFSU 31.1.28'!B:B,'La Calera II - RFSU 31.1.28'!BW:BW,"No se encuentra",0,1)</f>
        <v>46572</v>
      </c>
      <c r="X103" s="193">
        <f t="shared" si="17"/>
        <v>305</v>
      </c>
      <c r="AA103" s="18">
        <f>+_xlfn.XLOOKUP(T103,'Crono LB 30.09'!B:B,'Crono LB 30.09'!E:E,"No se encuentra",0,1)</f>
        <v>46077</v>
      </c>
      <c r="AB103" s="193">
        <f t="shared" si="19"/>
        <v>-125</v>
      </c>
    </row>
    <row r="104" spans="1:28" ht="45" customHeight="1" x14ac:dyDescent="0.25">
      <c r="A104" s="159" t="s">
        <v>1679</v>
      </c>
      <c r="B104" s="164" t="s">
        <v>1868</v>
      </c>
      <c r="C104" s="163" t="s">
        <v>1869</v>
      </c>
      <c r="D104" s="285" t="str">
        <f>+_xlfn.XLOOKUP(B104,'La Calera II - RFSU 31.1.28'!B:B,'La Calera II - RFSU 31.1.28'!D:D,"No se encuentra",0,1)</f>
        <v>SKZZ-93110 - SKID DE GAS COMBUSTIBLE CPF2
SKZZ-67040-SKID DE GAS COMBUSTIBLE GENERACIÓN</v>
      </c>
      <c r="E104" s="201">
        <v>46120</v>
      </c>
      <c r="F104" s="198">
        <v>46120</v>
      </c>
      <c r="G104" s="289">
        <f>IF(+_xlfn.XLOOKUP(B104,'La Calera II - RFSU 31.1.28'!B:B,'La Calera II - RFSU 31.1.28'!H:H,"No se encuentra",0,1)&gt;0,+_xlfn.XLOOKUP(B104,'La Calera II - RFSU 31.1.28'!B:B,'La Calera II - RFSU 31.1.28'!H:H,"No se encuentra",0,1),"")</f>
        <v>46092</v>
      </c>
      <c r="H104" s="416">
        <v>46157</v>
      </c>
      <c r="I104" s="198">
        <v>46157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46143</v>
      </c>
      <c r="K104" s="487" t="str">
        <f>+IF(+_xlfn.XLOOKUP(B104,'La Calera II - RFSU 31.1.28'!B:B,'La Calera II - RFSU 31.1.28'!AG:AG,"No se encuentra",0,1)=0,"N/A","Sin iniciar")</f>
        <v>Sin iniciar</v>
      </c>
      <c r="L104" s="201">
        <v>46269</v>
      </c>
      <c r="M104" s="198">
        <v>46237</v>
      </c>
      <c r="N104" s="293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46493</v>
      </c>
      <c r="P104" s="198">
        <v>46493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6"/>
        <v/>
      </c>
      <c r="S104" s="484"/>
      <c r="T104" s="304" t="s">
        <v>5150</v>
      </c>
      <c r="U104" s="198">
        <v>46510</v>
      </c>
      <c r="V104" s="18">
        <v>46493</v>
      </c>
      <c r="W104" s="18">
        <f>+_xlfn.XLOOKUP(B104,'La Calera II - RFSU 31.1.28'!B:B,'La Calera II - RFSU 31.1.28'!BW:BW,"No se encuentra",0,1)</f>
        <v>46480</v>
      </c>
      <c r="X104" s="193">
        <f t="shared" si="17"/>
        <v>224</v>
      </c>
      <c r="AA104" s="18" t="str">
        <f>+_xlfn.XLOOKUP(T104,'Crono LB 30.09'!B:B,'Crono LB 30.09'!E:E,"No se encuentra",0,1)</f>
        <v>No se encuentra</v>
      </c>
      <c r="AB104" s="193" t="e">
        <f t="shared" si="19"/>
        <v>#VALUE!</v>
      </c>
    </row>
    <row r="105" spans="1:28" ht="158.25" customHeight="1" x14ac:dyDescent="0.25">
      <c r="A105" s="159" t="s">
        <v>1679</v>
      </c>
      <c r="B105" s="164" t="s">
        <v>1870</v>
      </c>
      <c r="C105" s="163" t="s">
        <v>1871</v>
      </c>
      <c r="D105" s="285" t="str">
        <f>+_xlfn.XLOOKUP(B105,'La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5" s="201">
        <v>46136</v>
      </c>
      <c r="F105" s="198">
        <v>46150</v>
      </c>
      <c r="G105" s="289">
        <f>IF(+_xlfn.XLOOKUP(B105,'La Calera II - RFSU 31.1.28'!B:B,'La Calera II - RFSU 31.1.28'!H:H,"No se encuentra",0,1)&gt;0,+_xlfn.XLOOKUP(B105,'La Calera II - RFSU 31.1.28'!B:B,'La Calera II - RFSU 31.1.28'!H:H,"No se encuentra",0,1),"")</f>
        <v>46140</v>
      </c>
      <c r="H105" s="416">
        <v>46173</v>
      </c>
      <c r="I105" s="198">
        <v>46173</v>
      </c>
      <c r="J105" s="289" t="str">
        <f>IF(+_xlfn.XLOOKUP(B105,'La Calera II - RFSU 31.1.28'!B:B,'La Calera II - RFSU 31.1.28'!X:X,"No se encuentra",0,1)&gt;0,+_xlfn.XLOOKUP(B105,'La Calera II - RFSU 31.1.28'!B:B,'La Calera II - RFSU 31.1.28'!X:X,"No se encuentra",0,1),"")</f>
        <v/>
      </c>
      <c r="K105" s="487" t="str">
        <f>+IF(+_xlfn.XLOOKUP(B105,'La Calera II - RFSU 31.1.28'!B:B,'La Calera II - RFSU 31.1.28'!AG:AG,"No se encuentra",0,1)=0,"N/A","Sin iniciar")</f>
        <v>Sin iniciar</v>
      </c>
      <c r="L105" s="201">
        <v>46253</v>
      </c>
      <c r="M105" s="198">
        <v>46253</v>
      </c>
      <c r="N105" s="293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v>46440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202" t="str">
        <f t="shared" si="16"/>
        <v/>
      </c>
      <c r="S105" s="484"/>
      <c r="T105" s="304" t="s">
        <v>2554</v>
      </c>
      <c r="U105" s="416">
        <v>46442</v>
      </c>
      <c r="V105" s="18">
        <v>46442</v>
      </c>
      <c r="W105" s="18">
        <f>+_xlfn.XLOOKUP(B105,'La Calera II - RFSU 31.1.28'!B:B,'La Calera II - RFSU 31.1.28'!BW:BW,"No se encuentra",0,1)</f>
        <v>46444</v>
      </c>
      <c r="X105" s="193">
        <f t="shared" si="17"/>
        <v>189</v>
      </c>
      <c r="AA105" s="18">
        <f>+_xlfn.XLOOKUP(T105,'Crono LB 30.09'!B:B,'Crono LB 30.09'!E:E,"No se encuentra",0,1)</f>
        <v>46105</v>
      </c>
      <c r="AB105" s="193">
        <f t="shared" si="19"/>
        <v>-148</v>
      </c>
    </row>
    <row r="106" spans="1:28" ht="33.75" x14ac:dyDescent="0.25">
      <c r="A106" s="159" t="s">
        <v>1679</v>
      </c>
      <c r="B106" s="164" t="s">
        <v>1872</v>
      </c>
      <c r="C106" s="163" t="s">
        <v>1873</v>
      </c>
      <c r="D106" s="285" t="str">
        <f>+_xlfn.XLOOKUP(B106,'La Calera II - RFSU 31.1.28'!B:B,'La Calera II - RFSU 31.1.28'!D:D,"No se encuentra",0,1)</f>
        <v>SKZZ-91040/91050-SKID DE COMPRESIÓN Y SECADO DE AIRE</v>
      </c>
      <c r="E106" s="201">
        <v>46120</v>
      </c>
      <c r="F106" s="198">
        <v>46120</v>
      </c>
      <c r="G106" s="289">
        <f>IF(+_xlfn.XLOOKUP(B106,'La Calera II - RFSU 31.1.28'!B:B,'La Calera II - RFSU 31.1.28'!H:H,"No se encuentra",0,1)&gt;0,+_xlfn.XLOOKUP(B106,'La Calera II - RFSU 31.1.28'!B:B,'La Calera II - RFSU 31.1.28'!H:H,"No se encuentra",0,1),"")</f>
        <v>46098</v>
      </c>
      <c r="H106" s="416">
        <v>46157</v>
      </c>
      <c r="I106" s="198">
        <v>46157</v>
      </c>
      <c r="J106" s="289">
        <f>IF(+_xlfn.XLOOKUP(B106,'La Calera II - RFSU 31.1.28'!B:B,'La Calera II - RFSU 31.1.28'!X:X,"No se encuentra",0,1)&gt;0,+_xlfn.XLOOKUP(B106,'La Calera II - RFSU 31.1.28'!B:B,'La Calera II - RFSU 31.1.28'!X:X,"No se encuentra",0,1),"")</f>
        <v>46135</v>
      </c>
      <c r="K106" s="487" t="s">
        <v>2771</v>
      </c>
      <c r="L106" s="201">
        <v>46267</v>
      </c>
      <c r="M106" s="198">
        <v>46237</v>
      </c>
      <c r="N106" s="293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46515</v>
      </c>
      <c r="P106" s="198">
        <v>46494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202" t="str">
        <f t="shared" ref="R106:R107" si="20">IF(N106="","",+IF(Q106="",+O106-P106,+O106-Q106))</f>
        <v/>
      </c>
      <c r="S106" s="484"/>
      <c r="T106" s="304" t="s">
        <v>2555</v>
      </c>
      <c r="U106" s="416">
        <v>46515</v>
      </c>
      <c r="V106" s="18">
        <v>46515</v>
      </c>
      <c r="W106" s="18">
        <f>+_xlfn.XLOOKUP(B106,'La Calera II - RFSU 31.1.28'!B:B,'La Calera II - RFSU 31.1.28'!BW:BW,"No se encuentra",0,1)</f>
        <v>46472</v>
      </c>
      <c r="X106" s="193">
        <f t="shared" si="17"/>
        <v>248</v>
      </c>
      <c r="AA106" s="18" t="str">
        <f>+_xlfn.XLOOKUP(T106,'Crono LB 30.09'!B:B,'Crono LB 30.09'!E:E,"No se encuentra",0,1)</f>
        <v>10-Apr-26</v>
      </c>
      <c r="AB106" s="193" t="e">
        <f t="shared" si="19"/>
        <v>#VALUE!</v>
      </c>
    </row>
    <row r="107" spans="1:28" ht="45.75" thickBot="1" x14ac:dyDescent="0.3">
      <c r="A107" s="159" t="s">
        <v>1679</v>
      </c>
      <c r="B107" s="164" t="s">
        <v>1874</v>
      </c>
      <c r="C107" s="163" t="s">
        <v>1875</v>
      </c>
      <c r="D107" s="285" t="str">
        <f>+_xlfn.XLOOKUP(B107,'La Calera II - RFSU 31.1.28'!B:B,'La Calera II - RFSU 31.1.28'!D:D,"No se encuentra",0,1)</f>
        <v>SKZZ-92020/SKZZ-92030 - UNIDAD DE GENERACIÓN DE NITRÓGENO</v>
      </c>
      <c r="E107" s="203">
        <v>46086</v>
      </c>
      <c r="F107" s="230">
        <v>46086</v>
      </c>
      <c r="G107" s="290">
        <f>IF(+_xlfn.XLOOKUP(B107,'La Calera II - RFSU 31.1.28'!B:B,'La Calera II - RFSU 31.1.28'!H:H,"No se encuentra",0,1)&gt;0,+_xlfn.XLOOKUP(B107,'La Calera II - RFSU 31.1.28'!B:B,'La Calera II - RFSU 31.1.28'!H:H,"No se encuentra",0,1),"")</f>
        <v>46065</v>
      </c>
      <c r="H107" s="417">
        <v>46123</v>
      </c>
      <c r="I107" s="230">
        <v>46119</v>
      </c>
      <c r="J107" s="290">
        <f>IF(+_xlfn.XLOOKUP(B107,'La Calera II - RFSU 31.1.28'!B:B,'La Calera II - RFSU 31.1.28'!X:X,"No se encuentra",0,1)&gt;0,+_xlfn.XLOOKUP(B107,'La Calera II - RFSU 31.1.28'!B:B,'La Calera II - RFSU 31.1.28'!X:X,"No se encuentra",0,1),"")</f>
        <v>46120</v>
      </c>
      <c r="K107" s="487" t="s">
        <v>2771</v>
      </c>
      <c r="L107" s="203">
        <v>46232</v>
      </c>
      <c r="M107" s="230">
        <v>46191</v>
      </c>
      <c r="N107" s="294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3">
        <v>46412</v>
      </c>
      <c r="P107" s="230">
        <v>46411</v>
      </c>
      <c r="Q107" s="139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204" t="str">
        <f t="shared" si="20"/>
        <v/>
      </c>
      <c r="S107" s="485"/>
      <c r="T107" s="304" t="s">
        <v>2732</v>
      </c>
      <c r="U107" s="416">
        <v>46412</v>
      </c>
      <c r="V107" s="18">
        <v>46412</v>
      </c>
      <c r="W107" s="18">
        <f>+_xlfn.XLOOKUP(B107,'La Calera II - RFSU 31.1.28'!B:B,'La Calera II - RFSU 31.1.28'!BW:BW,"No se encuentra",0,1)</f>
        <v>46457</v>
      </c>
      <c r="X107" s="193">
        <f t="shared" si="17"/>
        <v>180</v>
      </c>
      <c r="AA107" s="18">
        <f>+_xlfn.XLOOKUP(T107,'Crono LB 30.09'!B:B,'Crono LB 30.09'!E:E,"No se encuentra",0,1)</f>
        <v>46105</v>
      </c>
      <c r="AB107" s="193">
        <f t="shared" si="19"/>
        <v>-127</v>
      </c>
    </row>
    <row r="113" spans="4:19" ht="15.75" thickBot="1" x14ac:dyDescent="0.3"/>
    <row r="114" spans="4:19" x14ac:dyDescent="0.25">
      <c r="D114" t="s">
        <v>2784</v>
      </c>
      <c r="E114" s="286" t="str">
        <f>+_xlfn.XLOOKUP(B114,'La Calera II - RFSU 31.1.28'!B:B,'La Calera II - RFSU 31.1.28'!G:G,"No se encuentra",0,1)</f>
        <v>No se encuentra</v>
      </c>
      <c r="F114" s="198" t="str">
        <f>+_xlfn.XLOOKUP(B114,'La Calera II - RFSU 31.1.28'!B:B,'La Calera II - RFSU 31.1.28'!G:G,"No se encuentra",0,1)</f>
        <v>No se encuentra</v>
      </c>
      <c r="G114" s="293" t="str">
        <f>IF(+_xlfn.XLOOKUP(B114,'La Calera II - RFSU 31.1.28'!B:B,'La Calera II - RFSU 31.1.28'!H:H,"No se encuentra",0,1)&gt;0,+_xlfn.XLOOKUP(B114,'La Calera II - RFSU 31.1.28'!B:B,'La Calera II - RFSU 31.1.28'!H:H,"No se encuentra",0,1),"")</f>
        <v>No se encuentra</v>
      </c>
      <c r="H114" s="201">
        <v>46025</v>
      </c>
      <c r="I114" s="198" t="str">
        <f>+_xlfn.XLOOKUP(B114,'La Calera II - RFSU 31.1.28'!B:B,'La Calera II - RFSU 31.1.28'!W:W,"No se encuentra",0,1)</f>
        <v>No se encuentra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>No se encuentra</v>
      </c>
      <c r="K114" s="141" t="str">
        <f>+IF(+_xlfn.XLOOKUP(B114,'La Calera II - RFSU 31.1.28'!B:B,'La Calera II - RFSU 31.1.28'!AG:AG,"No se encuentra",0,1)=0,"N/A","Sin iniciar")</f>
        <v>Sin iniciar</v>
      </c>
      <c r="L114" s="201" t="str">
        <f>+_xlfn.XLOOKUP(B114,'La Calera II - RFSU 31.1.28'!B:B,'La Calera II - RFSU 31.1.28'!AP:AP,"No se encuentra",0,1)</f>
        <v>No se encuentra</v>
      </c>
      <c r="M114" s="198" t="str">
        <f>+_xlfn.XLOOKUP(B114,'La Calera II - RFSU 31.1.28'!B:B,'La Calera II - RFSU 31.1.28'!AP:AP,"No se encuentra",0,1)</f>
        <v>No se encuentra</v>
      </c>
      <c r="N114" s="293" t="str">
        <f>IF(+_xlfn.XLOOKUP(B114,'La Calera II - RFSU 31.1.28'!B:B,'La Calera II - RFSU 31.1.28'!AQ:AQ,"No se encuentra",0,1)&gt;0,+_xlfn.XLOOKUP(B114,'La Calera II - RFSU 31.1.28'!B:B,'La Calera II - RFSU 31.1.28'!AQ:AQ,"No se encuentra",0,1),"")</f>
        <v>No se encuentra</v>
      </c>
      <c r="O114" s="201">
        <v>46362</v>
      </c>
      <c r="P114" s="198">
        <f>+IF(W114&gt;O114,O114,W114)</f>
        <v>0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>No se encuentra</v>
      </c>
      <c r="R114" s="302" t="e">
        <f>IF(N114="","",+IF(Q114="",+O114-P114,+O114-Q114))</f>
        <v>#VALUE!</v>
      </c>
      <c r="S114" s="227"/>
    </row>
  </sheetData>
  <autoFilter ref="A2:AB107" xr:uid="{2672C0B7-F3A4-4990-99B1-E4CECD5EA1B2}"/>
  <mergeCells count="10">
    <mergeCell ref="U1:U2"/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7" priority="7" operator="containsText" text="Sin iniciar">
      <formula>NOT(ISERROR(SEARCH("Sin iniciar",K1)))</formula>
    </cfRule>
    <cfRule type="containsText" dxfId="26" priority="8" operator="containsText" text="Finalizado">
      <formula>NOT(ISERROR(SEARCH("Finalizado",K1)))</formula>
    </cfRule>
    <cfRule type="containsText" dxfId="25" priority="9" operator="containsText" text="En curso">
      <formula>NOT(ISERROR(SEARCH("En curso",K1)))</formula>
    </cfRule>
  </conditionalFormatting>
  <conditionalFormatting sqref="R1:R107">
    <cfRule type="cellIs" dxfId="24" priority="5" operator="lessThan">
      <formula>0</formula>
    </cfRule>
    <cfRule type="cellIs" dxfId="23" priority="6" operator="lessThan">
      <formula>15</formula>
    </cfRule>
  </conditionalFormatting>
  <conditionalFormatting sqref="R114">
    <cfRule type="cellIs" dxfId="22" priority="1" operator="lessThan">
      <formula>0</formula>
    </cfRule>
    <cfRule type="cellIs" dxfId="21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EF37-5562-40BA-B153-A77F7DF8D138}">
  <sheetPr filterMode="1">
    <tabColor rgb="FFFFFF00"/>
  </sheetPr>
  <dimension ref="A1:AA109"/>
  <sheetViews>
    <sheetView zoomScale="85" zoomScaleNormal="111" workbookViewId="0">
      <pane xSplit="4" ySplit="1" topLeftCell="K2" activePane="bottomRight" state="frozen"/>
      <selection activeCell="J13" sqref="J13"/>
      <selection pane="topRight" activeCell="J13" sqref="J13"/>
      <selection pane="bottomLeft" activeCell="J13" sqref="J13"/>
      <selection pane="bottomRight" activeCell="D12" sqref="D12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54.140625" customWidth="1"/>
    <col min="5" max="5" width="13.28515625" customWidth="1"/>
    <col min="6" max="6" width="14.28515625" customWidth="1"/>
    <col min="7" max="7" width="15" customWidth="1"/>
    <col min="8" max="8" width="14.42578125" bestFit="1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605" t="s">
        <v>2759</v>
      </c>
      <c r="B1" s="606"/>
      <c r="C1" s="606"/>
      <c r="D1" s="607"/>
      <c r="E1" s="608" t="s">
        <v>2760</v>
      </c>
      <c r="F1" s="609"/>
      <c r="G1" s="610"/>
      <c r="H1" s="608" t="s">
        <v>4</v>
      </c>
      <c r="I1" s="609"/>
      <c r="J1" s="611"/>
      <c r="K1" s="612" t="s">
        <v>2761</v>
      </c>
      <c r="L1" s="608" t="s">
        <v>2762</v>
      </c>
      <c r="M1" s="609"/>
      <c r="N1" s="610"/>
      <c r="O1" s="608" t="s">
        <v>2763</v>
      </c>
      <c r="P1" s="609"/>
      <c r="Q1" s="609"/>
      <c r="R1" s="610"/>
      <c r="S1" s="599" t="s">
        <v>2470</v>
      </c>
      <c r="T1" s="601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613"/>
      <c r="L2" s="409" t="s">
        <v>2765</v>
      </c>
      <c r="M2" s="410" t="s">
        <v>2766</v>
      </c>
      <c r="N2" s="431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17"/>
      <c r="T2" s="602"/>
      <c r="V2" t="s">
        <v>2769</v>
      </c>
      <c r="Z2" t="s">
        <v>2770</v>
      </c>
    </row>
    <row r="3" spans="1:27" hidden="1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f>+_xlfn.XLOOKUP(B3,'La Calera II - RFSU 31.1.28'!B:B,'La Calera II - RFSU 31.1.28'!G:G,"No se encuentra",0,1)</f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12" t="s">
        <v>2771</v>
      </c>
      <c r="L3" s="286">
        <v>46082</v>
      </c>
      <c r="M3" s="287">
        <f>+_xlfn.XLOOKUP(B3,'La Calera II - RFSU 31.1.28'!B:B,'La Calera II - RFSU 31.1.28'!AP:AP,"No se encuentra",0,1)</f>
        <v>46127</v>
      </c>
      <c r="N3" s="288"/>
      <c r="O3" s="415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18" t="s">
        <v>2772</v>
      </c>
      <c r="T3" s="413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-46082</v>
      </c>
    </row>
    <row r="4" spans="1:27" hidden="1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f t="shared" ref="F4:F5" si="0">+E4</f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f>+_xlfn.XLOOKUP(B4,'La Calera II - RFSU 31.1.28'!B:B,'La Calera II - RFSU 31.1.28'!W:W,"No se encuentra",0,1)</f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141" t="s">
        <v>2771</v>
      </c>
      <c r="L4" s="201">
        <v>46104</v>
      </c>
      <c r="M4" s="198">
        <f>+_xlfn.XLOOKUP(B4,'La Calera II - RFSU 31.1.28'!B:B,'La Calera II - RFSU 31.1.28'!AP:AP,"No se encuentra",0,1)</f>
        <v>46088</v>
      </c>
      <c r="N4" s="289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416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302">
        <f t="shared" ref="R4:R67" si="1">IF(N4="","",+IF(Q4="",+O4-P4,+O4-Q4))</f>
        <v>0</v>
      </c>
      <c r="S4" s="619"/>
      <c r="T4" s="304" t="s">
        <v>2535</v>
      </c>
      <c r="V4" s="18">
        <f>+_xlfn.XLOOKUP(B4,'La Calera II - RFSU 31.1.28'!B:B,'La Calera II - RFSU 31.1.28'!BW:BW,"No se encuentra",0,1)</f>
        <v>46085</v>
      </c>
      <c r="W4" s="193">
        <f t="shared" ref="W4:W67" si="2">+O4-L4</f>
        <v>-46104</v>
      </c>
    </row>
    <row r="5" spans="1:27" hidden="1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f t="shared" si="0"/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f>+_xlfn.XLOOKUP(B5,'La Calera II - RFSU 31.1.28'!B:B,'La Calera II - RFSU 31.1.28'!W:W,"No se encuentra",0,1)</f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141" t="s">
        <v>2771</v>
      </c>
      <c r="L5" s="201">
        <v>46097</v>
      </c>
      <c r="M5" s="198">
        <f>+_xlfn.XLOOKUP(B5,'La Calera II - RFSU 31.1.28'!B:B,'La Calera II - RFSU 31.1.28'!AP:AP,"No se encuentra",0,1)</f>
        <v>46112</v>
      </c>
      <c r="N5" s="289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416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1"/>
        <v>0</v>
      </c>
      <c r="S5" s="619"/>
      <c r="T5" s="304" t="s">
        <v>2484</v>
      </c>
      <c r="V5" s="18">
        <f>+_xlfn.XLOOKUP(B5,'La Calera II - RFSU 31.1.28'!B:B,'La Calera II - RFSU 31.1.28'!BW:BW,"No se encuentra",0,1)</f>
        <v>46113</v>
      </c>
      <c r="W5" s="193">
        <f t="shared" si="2"/>
        <v>-46097</v>
      </c>
    </row>
    <row r="6" spans="1:27" ht="33.75" hidden="1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f>+_xlfn.XLOOKUP(B6,'La Calera II - RFSU 31.1.28'!B:B,'La Calera II - RFSU 31.1.28'!G:G,"No se encuentra",0,1)</f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f>+_xlfn.XLOOKUP(B6,'La Calera II - RFSU 31.1.28'!B:B,'La Calera II - RFSU 31.1.28'!W:W,"No se encuentra",0,1)</f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141" t="s">
        <v>2771</v>
      </c>
      <c r="L6" s="201">
        <v>46171</v>
      </c>
      <c r="M6" s="198">
        <f>+_xlfn.XLOOKUP(B6,'La Calera II - RFSU 31.1.28'!B:B,'La Calera II - RFSU 31.1.28'!AP:AP,"No se encuentra",0,1)</f>
        <v>46164</v>
      </c>
      <c r="N6" s="289">
        <f>IF(+_xlfn.XLOOKUP(B6,'La Calera II - RFSU 31.1.28'!B:B,'La Calera II - RFSU 31.1.28'!AQ:AQ,"No se encuentra",0,1)&gt;0,+_xlfn.XLOOKUP(B6,'La Calera II - RFSU 31.1.28'!B:B,'La Calera II - RFSU 31.1.28'!AQ:AQ,"No se encuentra",0,1),"")</f>
        <v>46163</v>
      </c>
      <c r="O6" s="416">
        <f>+_xlfn.XLOOKUP(B6,'La Calera II - RFSU 31.1.28'!B:B,'La Calera II - RFSU 31.1.28'!CA:CA,"No se encuentra",0,1)</f>
        <v>46584</v>
      </c>
      <c r="P6" s="198">
        <f>+IF(V6&gt;O6,O6,V6)</f>
        <v>46563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1"/>
        <v>21</v>
      </c>
      <c r="S6" s="305" t="s">
        <v>5132</v>
      </c>
      <c r="T6" s="304" t="str">
        <f>+_xlfn.XLOOKUP(B6,'La Calera II - RFSU 31.1.28'!B:B,'La Calera II - RFSU 31.1.28'!BZ:BZ,"",0,1)</f>
        <v>CM018022</v>
      </c>
      <c r="V6" s="18">
        <f>+_xlfn.XLOOKUP(B6,'La Calera II - RFSU 31.1.28'!B:B,'La Calera II - RFSU 31.1.28'!BW:BW,"No se encuentra",0,1)</f>
        <v>46563</v>
      </c>
      <c r="W6" s="193">
        <f t="shared" si="2"/>
        <v>413</v>
      </c>
      <c r="Z6" s="18" t="str">
        <f>+_xlfn.XLOOKUP(T6,'Crono LB 30.09'!B:B,'Crono LB 30.09'!E:E,"No se encuentra",0,1)</f>
        <v>No se encuentra</v>
      </c>
      <c r="AA6" s="193" t="e">
        <f>+Z6-L6</f>
        <v>#VALUE!</v>
      </c>
    </row>
    <row r="7" spans="1:27" ht="22.5" hidden="1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f>+_xlfn.XLOOKUP(B7,'La Calera II - RFSU 31.1.28'!B:B,'La Calera II - RFSU 31.1.28'!G:G,"No se encuentra",0,1)</f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f>+_xlfn.XLOOKUP(B7,'La Calera II - RFSU 31.1.28'!B:B,'La Calera II - RFSU 31.1.28'!W:W,"No se encuentra",0,1)</f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141" t="str">
        <f>+IF(+_xlfn.XLOOKUP(B7,'La Calera II - RFSU 31.1.28'!B:B,'La Calera II - RFSU 31.1.28'!AG:AG,"No se encuentra",0,1)=0,"N/A","Sin iniciar")</f>
        <v>N/A</v>
      </c>
      <c r="L7" s="201">
        <v>46060</v>
      </c>
      <c r="M7" s="198">
        <f>+_xlfn.XLOOKUP(B7,'La Calera II - RFSU 31.1.28'!B:B,'La Calera II - RFSU 31.1.28'!AP:AP,"No se encuentra",0,1)</f>
        <v>46081</v>
      </c>
      <c r="N7" s="289">
        <f>IF(+_xlfn.XLOOKUP(B7,'La Calera II - RFSU 31.1.28'!B:B,'La Calera II - RFSU 31.1.28'!AQ:AQ,"No se encuentra",0,1)&gt;0,+_xlfn.XLOOKUP(B7,'La Calera II - RFSU 31.1.28'!B:B,'La Calera II - RFSU 31.1.28'!AQ:AQ,"No se encuentra",0,1),"")</f>
        <v>46087</v>
      </c>
      <c r="O7" s="416">
        <f>+_xlfn.XLOOKUP(B7,'La Calera II - RFSU 31.1.28'!B:B,'La Calera II - RFSU 31.1.28'!CA:CA,"No se encuentra",0,1)</f>
        <v>46156</v>
      </c>
      <c r="P7" s="198">
        <f t="shared" ref="P7:P70" si="3">+IF(V7&gt;O7,O7,V7)</f>
        <v>46156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>
        <f t="shared" si="1"/>
        <v>0</v>
      </c>
      <c r="S7" s="227"/>
      <c r="T7" s="304" t="str">
        <f>+_xlfn.XLOOKUP(B7,'La Calera II - RFSU 31.1.28'!B:B,'La Calera II - RFSU 31.1.28'!BZ:BZ,"",0,1)</f>
        <v>FDP1000</v>
      </c>
      <c r="V7" s="18">
        <f>+_xlfn.XLOOKUP(B7,'La Calera II - RFSU 31.1.28'!B:B,'La Calera II - RFSU 31.1.28'!BW:BW,"No se encuentra",0,1)</f>
        <v>46165</v>
      </c>
      <c r="W7" s="193">
        <f t="shared" si="2"/>
        <v>96</v>
      </c>
      <c r="Z7" s="18">
        <f>+_xlfn.XLOOKUP(T7,'Crono LB 30.09'!B:B,'Crono LB 30.09'!E:E,"No se encuentra",0,1)</f>
        <v>45930</v>
      </c>
      <c r="AA7" s="193">
        <f t="shared" ref="AA7:AA70" si="4">+Z7-L7</f>
        <v>-130</v>
      </c>
    </row>
    <row r="8" spans="1:27" hidden="1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f>+_xlfn.XLOOKUP(B8,'La Calera II - RFSU 31.1.28'!B:B,'La Calera II - RFSU 31.1.28'!G:G,"No se encuentra",0,1)</f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f>+_xlfn.XLOOKUP(B8,'La Calera II - RFSU 31.1.28'!B:B,'La Calera II - RFSU 31.1.28'!W:W,"No se encuentra",0,1)</f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141" t="str">
        <f>+IF(+_xlfn.XLOOKUP(B8,'La Calera II - RFSU 31.1.28'!B:B,'La Calera II - RFSU 31.1.28'!AG:AG,"No se encuentra",0,1)=0,"N/A","Sin iniciar")</f>
        <v>N/A</v>
      </c>
      <c r="L8" s="201">
        <v>46073</v>
      </c>
      <c r="M8" s="198">
        <f>+_xlfn.XLOOKUP(B8,'La Calera II - RFSU 31.1.28'!B:B,'La Calera II - RFSU 31.1.28'!AP:AP,"No se encuentra",0,1)</f>
        <v>46081</v>
      </c>
      <c r="N8" s="289">
        <f>IF(+_xlfn.XLOOKUP(B8,'La Calera II - RFSU 31.1.28'!B:B,'La Calera II - RFSU 31.1.28'!AQ:AQ,"No se encuentra",0,1)&gt;0,+_xlfn.XLOOKUP(B8,'La Calera II - RFSU 31.1.28'!B:B,'La Calera II - RFSU 31.1.28'!AQ:AQ,"No se encuentra",0,1),"")</f>
        <v>46087</v>
      </c>
      <c r="O8" s="416">
        <f>+_xlfn.XLOOKUP(B8,'La Calera II - RFSU 31.1.28'!B:B,'La Calera II - RFSU 31.1.28'!CA:CA,"No se encuentra",0,1)</f>
        <v>46239</v>
      </c>
      <c r="P8" s="198">
        <f t="shared" si="3"/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>
        <f t="shared" si="1"/>
        <v>0</v>
      </c>
      <c r="S8" s="227"/>
      <c r="T8" s="304" t="str">
        <f>+_xlfn.XLOOKUP(B8,'La Calera II - RFSU 31.1.28'!B:B,'La Calera II - RFSU 31.1.28'!BZ:BZ,"",0,1)</f>
        <v>FDP1000</v>
      </c>
      <c r="V8" s="18">
        <f>+_xlfn.XLOOKUP(B8,'La Calera II - RFSU 31.1.28'!B:B,'La Calera II - RFSU 31.1.28'!BW:BW,"No se encuentra",0,1)</f>
        <v>46250</v>
      </c>
      <c r="W8" s="193">
        <f t="shared" si="2"/>
        <v>166</v>
      </c>
      <c r="Z8" s="18">
        <f>+_xlfn.XLOOKUP(T8,'Crono LB 30.09'!B:B,'Crono LB 30.09'!E:E,"No se encuentra",0,1)</f>
        <v>45930</v>
      </c>
      <c r="AA8" s="193">
        <f t="shared" si="4"/>
        <v>-143</v>
      </c>
    </row>
    <row r="9" spans="1:27" hidden="1" x14ac:dyDescent="0.25">
      <c r="A9" s="159" t="s">
        <v>2024</v>
      </c>
      <c r="B9" s="160" t="s">
        <v>5124</v>
      </c>
      <c r="C9" s="161" t="s">
        <v>5110</v>
      </c>
      <c r="D9" s="285"/>
      <c r="E9" s="201" t="str">
        <f>+F9</f>
        <v>No se encuentra</v>
      </c>
      <c r="F9" s="198" t="str">
        <f>+_xlfn.XLOOKUP(B9,'La Calera II - RFSU 31.1.28'!B:B,'La Calera II - RFSU 31.1.28'!G:G,"No se encuentra",0,1)</f>
        <v>No se encuentra</v>
      </c>
      <c r="G9" s="289" t="str">
        <f>IF(+_xlfn.XLOOKUP(B9,'La Calera II - RFSU 31.1.28'!B:B,'La Calera II - RFSU 31.1.28'!H:H,"No se encuentra",0,1)&gt;0,+_xlfn.XLOOKUP(B9,'La Calera II - RFSU 31.1.28'!B:B,'La Calera II - RFSU 31.1.28'!H:H,"No se encuentra",0,1),"")</f>
        <v>No se encuentra</v>
      </c>
      <c r="H9" s="416" t="str">
        <f>+I9</f>
        <v>No se encuentra</v>
      </c>
      <c r="I9" s="198" t="str">
        <f>+_xlfn.XLOOKUP(B9,'La Calera II - RFSU 31.1.28'!B:B,'La Calera II - RFSU 31.1.28'!W:W,"No se encuentra",0,1)</f>
        <v>No se encuentra</v>
      </c>
      <c r="J9" s="289" t="str">
        <f>IF(+_xlfn.XLOOKUP(B9,'La Calera II - RFSU 31.1.28'!B:B,'La Calera II - RFSU 31.1.28'!X:X,"No se encuentra",0,1)&gt;0,+_xlfn.XLOOKUP(B9,'La Calera II - RFSU 31.1.28'!B:B,'La Calera II - RFSU 31.1.28'!X:X,"No se encuentra",0,1),"")</f>
        <v>No se encuentra</v>
      </c>
      <c r="K9" s="141" t="str">
        <f>+IF(+_xlfn.XLOOKUP(B9,'La Calera II - RFSU 31.1.28'!B:B,'La Calera II - RFSU 31.1.28'!AG:AG,"No se encuentra",0,1)=0,"N/A","Sin iniciar")</f>
        <v>Sin iniciar</v>
      </c>
      <c r="L9" s="201" t="str">
        <f>+M9</f>
        <v>No se encuentra</v>
      </c>
      <c r="M9" s="198" t="str">
        <f>+_xlfn.XLOOKUP(B9,'La Calera II - RFSU 31.1.28'!B:B,'La Calera II - RFSU 31.1.28'!AP:AP,"No se encuentra",0,1)</f>
        <v>No se encuentra</v>
      </c>
      <c r="N9" s="289" t="str">
        <f>IF(+_xlfn.XLOOKUP(B9,'La Calera II - RFSU 31.1.28'!B:B,'La Calera II - RFSU 31.1.28'!AQ:AQ,"No se encuentra",0,1)&gt;0,+_xlfn.XLOOKUP(B9,'La Calera II - RFSU 31.1.28'!B:B,'La Calera II - RFSU 31.1.28'!AQ:AQ,"No se encuentra",0,1),"")</f>
        <v>No se encuentra</v>
      </c>
      <c r="O9" s="416" t="str">
        <f>+_xlfn.XLOOKUP(B9,'La Calera II - RFSU 31.1.28'!B:B,'La Calera II - RFSU 31.1.28'!CA:CA,"No se encuentra",0,1)</f>
        <v>No se encuentra</v>
      </c>
      <c r="P9" s="198" t="str">
        <f t="shared" si="3"/>
        <v>No se encuentra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>No se encuentra</v>
      </c>
      <c r="R9" s="302" t="e">
        <f t="shared" si="1"/>
        <v>#VALUE!</v>
      </c>
      <c r="S9" s="227"/>
      <c r="T9" s="304" t="str">
        <f>+_xlfn.XLOOKUP(B9,'La Calera II - RFSU 31.1.28'!B:B,'La Calera II - RFSU 31.1.28'!BZ:BZ,"",0,1)</f>
        <v/>
      </c>
      <c r="V9" s="18" t="str">
        <f>+_xlfn.XLOOKUP(B9,'La Calera II - RFSU 31.1.28'!B:B,'La Calera II - RFSU 31.1.28'!BW:BW,"No se encuentra",0,1)</f>
        <v>No se encuentra</v>
      </c>
      <c r="W9" s="193" t="e">
        <f t="shared" si="2"/>
        <v>#VALUE!</v>
      </c>
      <c r="Z9" s="18" t="str">
        <f>+_xlfn.XLOOKUP(T9,'Crono LB 30.09'!B:B,'Crono LB 30.09'!E:E,"No se encuentra",0,1)</f>
        <v>No se encuentra</v>
      </c>
      <c r="AA9" s="193" t="e">
        <f t="shared" si="4"/>
        <v>#VALUE!</v>
      </c>
    </row>
    <row r="10" spans="1:27" ht="22.5" hidden="1" x14ac:dyDescent="0.25">
      <c r="A10" s="159" t="s">
        <v>2024</v>
      </c>
      <c r="B10" s="160" t="s">
        <v>2737</v>
      </c>
      <c r="C10" s="161" t="s">
        <v>5121</v>
      </c>
      <c r="D10" s="285"/>
      <c r="E10" s="201">
        <v>46108</v>
      </c>
      <c r="F10" s="198" t="str">
        <f>+_xlfn.XLOOKUP(B10,'La Calera II - RFSU 31.1.28'!B:B,'La Calera II - RFSU 31.1.28'!G:G,"No se encuentra",0,1)</f>
        <v>No se encuentra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>No se encuentra</v>
      </c>
      <c r="H10" s="416">
        <v>46135</v>
      </c>
      <c r="I10" s="198" t="str">
        <f>+_xlfn.XLOOKUP(B10,'La Calera II - RFSU 31.1.28'!B:B,'La Calera II - RFSU 31.1.28'!W:W,"No se encuentra",0,1)</f>
        <v>No se encuentra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>No se encuentra</v>
      </c>
      <c r="K10" s="141" t="str">
        <f>+IF(+_xlfn.XLOOKUP(B10,'La Calera II - RFSU 31.1.28'!B:B,'La Calera II - RFSU 31.1.28'!AG:AG,"No se encuentra",0,1)=0,"N/A","Sin iniciar")</f>
        <v>Sin iniciar</v>
      </c>
      <c r="L10" s="201">
        <v>46141</v>
      </c>
      <c r="M10" s="198" t="str">
        <f>+_xlfn.XLOOKUP(B10,'La Calera II - RFSU 31.1.28'!B:B,'La Calera II - RFSU 31.1.28'!AP:AP,"No se encuentra",0,1)</f>
        <v>No se encuentra</v>
      </c>
      <c r="N10" s="289" t="str">
        <f>IF(+_xlfn.XLOOKUP(B10,'La Calera II - RFSU 31.1.28'!B:B,'La Calera II - RFSU 31.1.28'!AQ:AQ,"No se encuentra",0,1)&gt;0,+_xlfn.XLOOKUP(B10,'La Calera II - RFSU 31.1.28'!B:B,'La Calera II - RFSU 31.1.28'!AQ:AQ,"No se encuentra",0,1),"")</f>
        <v>No se encuentra</v>
      </c>
      <c r="O10" s="416" t="str">
        <f>+_xlfn.XLOOKUP(B10,'La Calera II - RFSU 31.1.28'!B:B,'La Calera II - RFSU 31.1.28'!CA:CA,"No se encuentra",0,1)</f>
        <v>No se encuentra</v>
      </c>
      <c r="P10" s="198" t="str">
        <f t="shared" si="3"/>
        <v>No se encuentra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>No se encuentra</v>
      </c>
      <c r="R10" s="302" t="e">
        <f t="shared" si="1"/>
        <v>#VALUE!</v>
      </c>
      <c r="S10" s="227"/>
      <c r="T10" s="304" t="s">
        <v>2738</v>
      </c>
      <c r="V10" s="18" t="str">
        <f>+_xlfn.XLOOKUP(B10,'La Calera II - RFSU 31.1.28'!B:B,'La Calera II - RFSU 31.1.28'!BW:BW,"No se encuentra",0,1)</f>
        <v>No se encuentra</v>
      </c>
      <c r="W10" s="193"/>
      <c r="Z10" s="18"/>
      <c r="AA10" s="193"/>
    </row>
    <row r="11" spans="1:27" ht="22.5" hidden="1" x14ac:dyDescent="0.25">
      <c r="A11" s="159" t="s">
        <v>2024</v>
      </c>
      <c r="B11" s="160" t="s">
        <v>2739</v>
      </c>
      <c r="C11" s="161" t="s">
        <v>5122</v>
      </c>
      <c r="D11" s="285"/>
      <c r="E11" s="201">
        <v>46259</v>
      </c>
      <c r="F11" s="198">
        <f>+_xlfn.XLOOKUP(B11,'La Calera II - RFSU 31.1.28'!B:B,'La Calera II - RFSU 31.1.28'!G:G,"No se encuentra",0,1)</f>
        <v>46245</v>
      </c>
      <c r="G11" s="289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416">
        <v>46286</v>
      </c>
      <c r="I11" s="198">
        <f>+_xlfn.XLOOKUP(B11,'La Calera II - RFSU 31.1.28'!B:B,'La Calera II - RFSU 31.1.28'!W:W,"No se encuentra",0,1)</f>
        <v>46272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N/A</v>
      </c>
      <c r="L11" s="201">
        <v>46289</v>
      </c>
      <c r="M11" s="198">
        <f>+_xlfn.XLOOKUP(B11,'La Calera II - RFSU 31.1.28'!B:B,'La Calera II - RFSU 31.1.28'!AP:AP,"No se encuentra",0,1)</f>
        <v>46287</v>
      </c>
      <c r="N11" s="289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416">
        <v>46400</v>
      </c>
      <c r="P11" s="198">
        <f t="shared" si="3"/>
        <v>46387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302" t="str">
        <f t="shared" si="1"/>
        <v/>
      </c>
      <c r="S11" s="227"/>
      <c r="T11" s="304" t="s">
        <v>2741</v>
      </c>
      <c r="V11" s="18">
        <f>+_xlfn.XLOOKUP(B11,'La Calera II - RFSU 31.1.28'!B:B,'La Calera II - RFSU 31.1.28'!BW:BW,"No se encuentra",0,1)</f>
        <v>46387</v>
      </c>
      <c r="W11" s="193"/>
      <c r="Z11" s="18"/>
      <c r="AA11" s="193"/>
    </row>
    <row r="12" spans="1:27" ht="22.5" hidden="1" x14ac:dyDescent="0.25">
      <c r="A12" s="159" t="s">
        <v>2024</v>
      </c>
      <c r="B12" s="160" t="s">
        <v>2745</v>
      </c>
      <c r="C12" s="161" t="s">
        <v>2746</v>
      </c>
      <c r="D12" s="285"/>
      <c r="E12" s="201">
        <v>46013</v>
      </c>
      <c r="F12" s="198">
        <f>+_xlfn.XLOOKUP(B12,'La Calera II - RFSU 31.1.28'!B:B,'La Calera II - RFSU 31.1.28'!G:G,"No se encuentra",0,1)</f>
        <v>46013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46013</v>
      </c>
      <c r="H12" s="416">
        <v>46050</v>
      </c>
      <c r="I12" s="198">
        <f>+_xlfn.XLOOKUP(B12,'La Calera II - RFSU 31.1.28'!B:B,'La Calera II - RFSU 31.1.28'!W:W,"No se encuentra",0,1)</f>
        <v>46050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46048</v>
      </c>
      <c r="K12" s="141" t="str">
        <f>+IF(+_xlfn.XLOOKUP(B12,'La Calera II - RFSU 31.1.28'!B:B,'La Calera II - RFSU 31.1.28'!AG:AG,"No se encuentra",0,1)=0,"N/A","Sin iniciar")</f>
        <v>N/A</v>
      </c>
      <c r="L12" s="201">
        <v>46060</v>
      </c>
      <c r="M12" s="198">
        <f>+_xlfn.XLOOKUP(B12,'La Calera II - RFSU 31.1.28'!B:B,'La Calera II - RFSU 31.1.28'!AP:AP,"No se encuentra",0,1)</f>
        <v>46081</v>
      </c>
      <c r="N12" s="289">
        <f>IF(+_xlfn.XLOOKUP(B12,'La Calera II - RFSU 31.1.28'!B:B,'La Calera II - RFSU 31.1.28'!AQ:AQ,"No se encuentra",0,1)&gt;0,+_xlfn.XLOOKUP(B12,'La Calera II - RFSU 31.1.28'!B:B,'La Calera II - RFSU 31.1.28'!AQ:AQ,"No se encuentra",0,1),"")</f>
        <v>46079</v>
      </c>
      <c r="O12" s="416">
        <f>+_xlfn.XLOOKUP(B12,'La Calera II - RFSU 31.1.28'!B:B,'La Calera II - RFSU 31.1.28'!CA:CA,"No se encuentra",0,1)</f>
        <v>46132</v>
      </c>
      <c r="P12" s="198">
        <f t="shared" si="3"/>
        <v>46132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>
        <f t="shared" si="1"/>
        <v>0</v>
      </c>
      <c r="S12" s="227"/>
      <c r="T12" s="304">
        <f>+_xlfn.XLOOKUP(B12,'La Calera II - RFSU 31.1.28'!B:B,'La Calera II - RFSU 31.1.28'!BZ:BZ,"",0,1)</f>
        <v>0</v>
      </c>
      <c r="V12" s="18">
        <f>+_xlfn.XLOOKUP(B12,'La Calera II - RFSU 31.1.28'!B:B,'La Calera II - RFSU 31.1.28'!BW:BW,"No se encuentra",0,1)</f>
        <v>46142</v>
      </c>
      <c r="W12" s="193">
        <f t="shared" si="2"/>
        <v>72</v>
      </c>
      <c r="Z12" s="18" t="str">
        <f>+_xlfn.XLOOKUP(T12,'Crono LB 30.09'!B:B,'Crono LB 30.09'!E:E,"No se encuentra",0,1)</f>
        <v>No se encuentra</v>
      </c>
      <c r="AA12" s="193" t="e">
        <f t="shared" si="4"/>
        <v>#VALUE!</v>
      </c>
    </row>
    <row r="13" spans="1:27" hidden="1" x14ac:dyDescent="0.25">
      <c r="A13" s="159" t="s">
        <v>2024</v>
      </c>
      <c r="B13" s="160" t="s">
        <v>5138</v>
      </c>
      <c r="C13" s="161" t="s">
        <v>5137</v>
      </c>
      <c r="D13" s="285"/>
      <c r="E13" s="201">
        <f>+F13</f>
        <v>46084</v>
      </c>
      <c r="F13" s="198">
        <f>+_xlfn.XLOOKUP(B13,'La Calera II - RFSU 31.1.28'!B:B,'La Calera II - RFSU 31.1.28'!G:G,"No se encuentra",0,1)</f>
        <v>46084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46084</v>
      </c>
      <c r="H13" s="416">
        <f>+I13</f>
        <v>46117</v>
      </c>
      <c r="I13" s="198">
        <f>+_xlfn.XLOOKUP(B13,'La Calera II - RFSU 31.1.28'!B:B,'La Calera II - RFSU 31.1.28'!W:W,"No se encuentra",0,1)</f>
        <v>46117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46112</v>
      </c>
      <c r="K13" s="141" t="str">
        <f>+IF(+_xlfn.XLOOKUP(B13,'La Calera II - RFSU 31.1.28'!B:B,'La Calera II - RFSU 31.1.28'!AG:AG,"No se encuentra",0,1)=0,"N/A","Sin iniciar")</f>
        <v>N/A</v>
      </c>
      <c r="L13" s="201">
        <f>+M13</f>
        <v>46175</v>
      </c>
      <c r="M13" s="198">
        <f>+_xlfn.XLOOKUP(B13,'La Calera II - RFSU 31.1.28'!B:B,'La Calera II - RFSU 31.1.28'!AP:AP,"No se encuentra",0,1)</f>
        <v>46175</v>
      </c>
      <c r="N13" s="289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416">
        <f>+_xlfn.XLOOKUP(B13,'La Calera II - RFSU 31.1.28'!B:B,'La Calera II - RFSU 31.1.28'!CA:CA,"No se encuentra",0,1)</f>
        <v>46239</v>
      </c>
      <c r="P13" s="198">
        <f t="shared" si="3"/>
        <v>46238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 t="str">
        <f t="shared" si="1"/>
        <v/>
      </c>
      <c r="S13" s="227"/>
      <c r="T13" s="304">
        <f>+_xlfn.XLOOKUP(B13,'La Calera II - RFSU 31.1.28'!B:B,'La Calera II - RFSU 31.1.28'!BZ:BZ,"",0,1)</f>
        <v>0</v>
      </c>
      <c r="V13" s="18">
        <f>+_xlfn.XLOOKUP(B13,'La Calera II - RFSU 31.1.28'!B:B,'La Calera II - RFSU 31.1.28'!BW:BW,"No se encuentra",0,1)</f>
        <v>46238</v>
      </c>
      <c r="W13" s="193">
        <f t="shared" si="2"/>
        <v>64</v>
      </c>
      <c r="Z13" s="18" t="str">
        <f>+_xlfn.XLOOKUP(T13,'Crono LB 30.09'!B:B,'Crono LB 30.09'!E:E,"No se encuentra",0,1)</f>
        <v>No se encuentra</v>
      </c>
      <c r="AA13" s="193" t="e">
        <f t="shared" si="4"/>
        <v>#VALUE!</v>
      </c>
    </row>
    <row r="14" spans="1:27" hidden="1" x14ac:dyDescent="0.25">
      <c r="A14" s="159" t="s">
        <v>2024</v>
      </c>
      <c r="B14" s="160" t="s">
        <v>2747</v>
      </c>
      <c r="C14" s="161" t="s">
        <v>2423</v>
      </c>
      <c r="D14" s="285"/>
      <c r="E14" s="201">
        <v>46122</v>
      </c>
      <c r="F14" s="198">
        <f>+_xlfn.XLOOKUP(B14,'La Calera II - RFSU 31.1.28'!B:B,'La Calera II - RFSU 31.1.28'!G:G,"No se encuentra",0,1)</f>
        <v>46122</v>
      </c>
      <c r="G14" s="289">
        <f>IF(+_xlfn.XLOOKUP(B14,'La Calera II - RFSU 31.1.28'!B:B,'La Calera II - RFSU 31.1.28'!H:H,"No se encuentra",0,1)&gt;0,+_xlfn.XLOOKUP(B14,'La Calera II - RFSU 31.1.28'!B:B,'La Calera II - RFSU 31.1.28'!H:H,"No se encuentra",0,1),"")</f>
        <v>46122</v>
      </c>
      <c r="H14" s="416">
        <v>46159</v>
      </c>
      <c r="I14" s="198">
        <f>+_xlfn.XLOOKUP(B14,'La Calera II - RFSU 31.1.28'!B:B,'La Calera II - RFSU 31.1.28'!W:W,"No se encuentra",0,1)</f>
        <v>46233</v>
      </c>
      <c r="J14" s="289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46209</v>
      </c>
      <c r="M14" s="198">
        <f>+_xlfn.XLOOKUP(B14,'La Calera II - RFSU 31.1.28'!B:B,'La Calera II - RFSU 31.1.28'!AP:AP,"No se encuentra",0,1)</f>
        <v>46283</v>
      </c>
      <c r="N14" s="289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416">
        <f>+_xlfn.XLOOKUP(B14,'La Calera II - RFSU 31.1.28'!B:B,'La Calera II - RFSU 31.1.28'!CA:CA,"No se encuentra",0,1)</f>
        <v>46532</v>
      </c>
      <c r="P14" s="198">
        <f t="shared" si="3"/>
        <v>46380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 t="str">
        <f t="shared" si="1"/>
        <v/>
      </c>
      <c r="S14" s="305"/>
      <c r="T14" s="304" t="str">
        <f>+_xlfn.XLOOKUP(B14,'La Calera II - RFSU 31.1.28'!B:B,'La Calera II - RFSU 31.1.28'!BZ:BZ,"",0,1)</f>
        <v>CPI010020</v>
      </c>
      <c r="V14" s="18">
        <f>+_xlfn.XLOOKUP(B14,'La Calera II - RFSU 31.1.28'!B:B,'La Calera II - RFSU 31.1.28'!BW:BW,"No se encuentra",0,1)</f>
        <v>46380</v>
      </c>
      <c r="W14" s="193">
        <f t="shared" si="2"/>
        <v>323</v>
      </c>
      <c r="Z14" s="18" t="str">
        <f>+_xlfn.XLOOKUP(T14,'Crono LB 30.09'!B:B,'Crono LB 30.09'!E:E,"No se encuentra",0,1)</f>
        <v>No se encuentra</v>
      </c>
      <c r="AA14" s="193" t="e">
        <f t="shared" si="4"/>
        <v>#VALUE!</v>
      </c>
    </row>
    <row r="15" spans="1:27" hidden="1" x14ac:dyDescent="0.25">
      <c r="A15" s="159" t="s">
        <v>2024</v>
      </c>
      <c r="B15" s="160" t="s">
        <v>2749</v>
      </c>
      <c r="C15" s="161" t="s">
        <v>2425</v>
      </c>
      <c r="D15" s="285"/>
      <c r="E15" s="201">
        <v>46115</v>
      </c>
      <c r="F15" s="198">
        <f>+_xlfn.XLOOKUP(B15,'La Calera II - RFSU 31.1.28'!B:B,'La Calera II - RFSU 31.1.28'!G:G,"No se encuentra",0,1)</f>
        <v>46172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46155</v>
      </c>
      <c r="H15" s="416">
        <v>46152</v>
      </c>
      <c r="I15" s="198">
        <f>+_xlfn.XLOOKUP(B15,'La Calera II - RFSU 31.1.28'!B:B,'La Calera II - RFSU 31.1.28'!W:W,"No se encuentra",0,1)</f>
        <v>46208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46217</v>
      </c>
      <c r="M15" s="198">
        <f>+_xlfn.XLOOKUP(B15,'La Calera II - RFSU 31.1.28'!B:B,'La Calera II - RFSU 31.1.28'!AP:AP,"No se encuentra",0,1)</f>
        <v>46273</v>
      </c>
      <c r="N15" s="289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416">
        <f>+_xlfn.XLOOKUP(B15,'La Calera II - RFSU 31.1.28'!B:B,'La Calera II - RFSU 31.1.28'!CA:CA,"No se encuentra",0,1)</f>
        <v>46449</v>
      </c>
      <c r="P15" s="198">
        <f t="shared" si="3"/>
        <v>46430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1"/>
        <v/>
      </c>
      <c r="S15" s="227"/>
      <c r="T15" s="304" t="str">
        <f>+_xlfn.XLOOKUP(B15,'La Calera II - RFSU 31.1.28'!B:B,'La Calera II - RFSU 31.1.28'!BZ:BZ,"",0,1)</f>
        <v>CP011010</v>
      </c>
      <c r="V15" s="18">
        <f>+_xlfn.XLOOKUP(B15,'La Calera II - RFSU 31.1.28'!B:B,'La Calera II - RFSU 31.1.28'!BW:BW,"No se encuentra",0,1)</f>
        <v>46430</v>
      </c>
      <c r="W15" s="193">
        <f t="shared" si="2"/>
        <v>232</v>
      </c>
      <c r="Z15" s="18" t="str">
        <f>+_xlfn.XLOOKUP(T15,'Crono LB 30.09'!B:B,'Crono LB 30.09'!E:E,"No se encuentra",0,1)</f>
        <v>No se encuentra</v>
      </c>
      <c r="AA15" s="193" t="e">
        <f t="shared" si="4"/>
        <v>#VALUE!</v>
      </c>
    </row>
    <row r="16" spans="1:27" ht="22.5" hidden="1" x14ac:dyDescent="0.25">
      <c r="A16" s="159" t="s">
        <v>2024</v>
      </c>
      <c r="B16" s="160" t="s">
        <v>5123</v>
      </c>
      <c r="C16" s="161" t="s">
        <v>2754</v>
      </c>
      <c r="D16" s="285"/>
      <c r="E16" s="201">
        <v>46073</v>
      </c>
      <c r="F16" s="198">
        <f>+_xlfn.XLOOKUP(B16,'La Calera II - RFSU 31.1.28'!B:B,'La Calera II - RFSU 31.1.28'!G:G,"No se encuentra",0,1)</f>
        <v>46073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46073</v>
      </c>
      <c r="H16" s="416">
        <v>46110</v>
      </c>
      <c r="I16" s="198">
        <f>+_xlfn.XLOOKUP(B16,'La Calera II - RFSU 31.1.28'!B:B,'La Calera II - RFSU 31.1.28'!W:W,"No se encuentra",0,1)</f>
        <v>46105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46101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46175</v>
      </c>
      <c r="M16" s="198">
        <f>+_xlfn.XLOOKUP(B16,'La Calera II - RFSU 31.1.28'!B:B,'La Calera II - RFSU 31.1.28'!AP:AP,"No se encuentra",0,1)</f>
        <v>46171</v>
      </c>
      <c r="N16" s="289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416">
        <f>+_xlfn.XLOOKUP(B16,'La Calera II - RFSU 31.1.28'!B:B,'La Calera II - RFSU 31.1.28'!CA:CA,"No se encuentra",0,1)</f>
        <v>46417</v>
      </c>
      <c r="P16" s="198">
        <f t="shared" si="3"/>
        <v>46417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 t="str">
        <f t="shared" si="1"/>
        <v/>
      </c>
      <c r="S16" s="227"/>
      <c r="T16" s="304" t="str">
        <f>+_xlfn.XLOOKUP(B16,'La Calera II - RFSU 31.1.28'!B:B,'La Calera II - RFSU 31.1.28'!BZ:BZ,"",0,1)</f>
        <v>FDP1030</v>
      </c>
      <c r="U16" t="s">
        <v>2774</v>
      </c>
      <c r="V16" s="18">
        <f>+_xlfn.XLOOKUP(B16,'La Calera II - RFSU 31.1.28'!B:B,'La Calera II - RFSU 31.1.28'!BW:BW,"No se encuentra",0,1)</f>
        <v>46421</v>
      </c>
      <c r="W16" s="193">
        <f t="shared" si="2"/>
        <v>242</v>
      </c>
      <c r="Z16" s="18" t="str">
        <f>+_xlfn.XLOOKUP(T16,'Crono LB 30.09'!B:B,'Crono LB 30.09'!E:E,"No se encuentra",0,1)</f>
        <v>29-Jan-26</v>
      </c>
      <c r="AA16" s="193" t="e">
        <f t="shared" si="4"/>
        <v>#VALUE!</v>
      </c>
    </row>
    <row r="17" spans="1:27" hidden="1" x14ac:dyDescent="0.25">
      <c r="A17" s="159" t="s">
        <v>2689</v>
      </c>
      <c r="B17" s="160" t="s">
        <v>2691</v>
      </c>
      <c r="C17" s="161" t="s">
        <v>2692</v>
      </c>
      <c r="D17" s="285"/>
      <c r="E17" s="201">
        <v>46108</v>
      </c>
      <c r="F17" s="198">
        <f>+_xlfn.XLOOKUP(B17,'La Calera II - RFSU 31.1.28'!B:B,'La Calera II - RFSU 31.1.28'!G:G,"No se encuentra",0,1)</f>
        <v>46108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46099</v>
      </c>
      <c r="H17" s="416">
        <v>46145</v>
      </c>
      <c r="I17" s="198">
        <f>+_xlfn.XLOOKUP(B17,'La Calera II - RFSU 31.1.28'!B:B,'La Calera II - RFSU 31.1.28'!W:W,"No se encuentra",0,1)</f>
        <v>46143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46146</v>
      </c>
      <c r="K17" s="141" t="str">
        <f>+IF(+_xlfn.XLOOKUP(B17,'La Calera II - RFSU 31.1.28'!B:B,'La Calera II - RFSU 31.1.28'!AG:AG,"No se encuentra",0,1)=0,"N/A","Sin iniciar")</f>
        <v>Sin iniciar</v>
      </c>
      <c r="L17" s="201">
        <v>46210</v>
      </c>
      <c r="M17" s="198">
        <f>+_xlfn.XLOOKUP(B17,'La Calera II - RFSU 31.1.28'!B:B,'La Calera II - RFSU 31.1.28'!AP:AP,"No se encuentra",0,1)</f>
        <v>46211</v>
      </c>
      <c r="N17" s="289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416">
        <f>+_xlfn.XLOOKUP(B17,'La Calera II - RFSU 31.1.28'!B:B,'La Calera II - RFSU 31.1.28'!CA:CA,"No se encuentra",0,1)</f>
        <v>46423</v>
      </c>
      <c r="P17" s="198">
        <f t="shared" si="3"/>
        <v>46423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1"/>
        <v/>
      </c>
      <c r="S17" s="227"/>
      <c r="T17" s="304" t="str">
        <f>+_xlfn.XLOOKUP(B17,'La Calera II - RFSU 31.1.28'!B:B,'La Calera II - RFSU 31.1.28'!BZ:BZ,"",0,1)</f>
        <v>FDI1030</v>
      </c>
      <c r="V17" s="18">
        <f>+_xlfn.XLOOKUP(B17,'La Calera II - RFSU 31.1.28'!B:B,'La Calera II - RFSU 31.1.28'!BW:BW,"No se encuentra",0,1)</f>
        <v>46458</v>
      </c>
      <c r="W17" s="193">
        <f t="shared" si="2"/>
        <v>213</v>
      </c>
      <c r="Z17" s="18" t="str">
        <f>+_xlfn.XLOOKUP(T17,'Crono LB 30.09'!B:B,'Crono LB 30.09'!E:E,"No se encuentra",0,1)</f>
        <v>No se encuentra</v>
      </c>
      <c r="AA17" s="193" t="e">
        <f t="shared" si="4"/>
        <v>#VALUE!</v>
      </c>
    </row>
    <row r="18" spans="1:27" hidden="1" x14ac:dyDescent="0.25">
      <c r="A18" s="159" t="s">
        <v>246</v>
      </c>
      <c r="B18" s="160" t="s">
        <v>2584</v>
      </c>
      <c r="C18" s="161" t="s">
        <v>621</v>
      </c>
      <c r="D18" s="285"/>
      <c r="E18" s="201">
        <v>46183</v>
      </c>
      <c r="F18" s="198">
        <f>+_xlfn.XLOOKUP(B18,'La Calera II - RFSU 31.1.28'!B:B,'La Calera II - RFSU 31.1.28'!G:G,"No se encuentra",0,1)</f>
        <v>46183</v>
      </c>
      <c r="G18" s="289" t="str">
        <f>IF(+_xlfn.XLOOKUP(B18,'La Calera II - RFSU 31.1.28'!B:B,'La Calera II - RFSU 31.1.28'!H:H,"No se encuentra",0,1)&gt;0,+_xlfn.XLOOKUP(B18,'La Calera II - RFSU 31.1.28'!B:B,'La Calera II - RFSU 31.1.28'!H:H,"No se encuentra",0,1),"")</f>
        <v/>
      </c>
      <c r="H18" s="416">
        <v>46220</v>
      </c>
      <c r="I18" s="198">
        <f>+_xlfn.XLOOKUP(B18,'La Calera II - RFSU 31.1.28'!B:B,'La Calera II - RFSU 31.1.28'!W:W,"No se encuentra",0,1)</f>
        <v>46220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46286</v>
      </c>
      <c r="M18" s="198">
        <f>+_xlfn.XLOOKUP(B18,'La Calera II - RFSU 31.1.28'!B:B,'La Calera II - RFSU 31.1.28'!AP:AP,"No se encuentra",0,1)</f>
        <v>46285</v>
      </c>
      <c r="N18" s="289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416">
        <f>+_xlfn.XLOOKUP(B18,'La Calera II - RFSU 31.1.28'!B:B,'La Calera II - RFSU 31.1.28'!CA:CA,"No se encuentra",0,1)</f>
        <v>46591</v>
      </c>
      <c r="P18" s="198">
        <f t="shared" si="3"/>
        <v>46591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1"/>
        <v/>
      </c>
      <c r="S18" s="227"/>
      <c r="T18" s="304" t="str">
        <f>+_xlfn.XLOOKUP(B18,'La Calera II - RFSU 31.1.28'!B:B,'La Calera II - RFSU 31.1.28'!BZ:BZ,"",0,1)</f>
        <v>FDE1140</v>
      </c>
      <c r="V18" s="18">
        <f>+_xlfn.XLOOKUP(B18,'La Calera II - RFSU 31.1.28'!B:B,'La Calera II - RFSU 31.1.28'!BW:BW,"No se encuentra",0,1)</f>
        <v>46592</v>
      </c>
      <c r="W18" s="193">
        <f t="shared" si="2"/>
        <v>305</v>
      </c>
      <c r="Z18" s="18">
        <f>+_xlfn.XLOOKUP(T18,'Crono LB 30.09'!B:B,'Crono LB 30.09'!E:E,"No se encuentra",0,1)</f>
        <v>46162</v>
      </c>
      <c r="AA18" s="193">
        <f t="shared" si="4"/>
        <v>-124</v>
      </c>
    </row>
    <row r="19" spans="1:27" hidden="1" x14ac:dyDescent="0.25">
      <c r="A19" s="159" t="s">
        <v>246</v>
      </c>
      <c r="B19" s="160" t="s">
        <v>2585</v>
      </c>
      <c r="C19" s="161" t="s">
        <v>624</v>
      </c>
      <c r="D19" s="285"/>
      <c r="E19" s="201">
        <v>46153</v>
      </c>
      <c r="F19" s="198">
        <f>+_xlfn.XLOOKUP(B19,'La Calera II - RFSU 31.1.28'!B:B,'La Calera II - RFSU 31.1.28'!G:G,"No se encuentra",0,1)</f>
        <v>46153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46122</v>
      </c>
      <c r="H19" s="416">
        <v>46190</v>
      </c>
      <c r="I19" s="198">
        <f>+_xlfn.XLOOKUP(B19,'La Calera II - RFSU 31.1.28'!B:B,'La Calera II - RFSU 31.1.28'!W:W,"No se encuentra",0,1)</f>
        <v>46162</v>
      </c>
      <c r="J19" s="289">
        <f>IF(+_xlfn.XLOOKUP(B19,'La Calera II - RFSU 31.1.28'!B:B,'La Calera II - RFSU 31.1.28'!X:X,"No se encuentra",0,1)&gt;0,+_xlfn.XLOOKUP(B19,'La Calera II - RFSU 31.1.28'!B:B,'La Calera II - RFSU 31.1.28'!X:X,"No se encuentra",0,1),"")</f>
        <v>46142</v>
      </c>
      <c r="K19" s="141" t="str">
        <f>+IF(+_xlfn.XLOOKUP(B19,'La Calera II - RFSU 31.1.28'!B:B,'La Calera II - RFSU 31.1.28'!AG:AG,"No se encuentra",0,1)=0,"N/A","Sin iniciar")</f>
        <v>Sin iniciar</v>
      </c>
      <c r="L19" s="201">
        <v>46286</v>
      </c>
      <c r="M19" s="198">
        <f>+_xlfn.XLOOKUP(B19,'La Calera II - RFSU 31.1.28'!B:B,'La Calera II - RFSU 31.1.28'!AP:AP,"No se encuentra",0,1)</f>
        <v>46207</v>
      </c>
      <c r="N19" s="289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416">
        <f>+_xlfn.XLOOKUP(B19,'La Calera II - RFSU 31.1.28'!B:B,'La Calera II - RFSU 31.1.28'!CA:CA,"No se encuentra",0,1)</f>
        <v>46524</v>
      </c>
      <c r="P19" s="198">
        <f t="shared" si="3"/>
        <v>46414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1"/>
        <v/>
      </c>
      <c r="S19" s="227"/>
      <c r="T19" s="304" t="str">
        <f>+_xlfn.XLOOKUP(B19,'La Calera II - RFSU 31.1.28'!B:B,'La Calera II - RFSU 31.1.28'!BZ:BZ,"",0,1)</f>
        <v>FDE1140</v>
      </c>
      <c r="V19" s="18">
        <f>+_xlfn.XLOOKUP(B19,'La Calera II - RFSU 31.1.28'!B:B,'La Calera II - RFSU 31.1.28'!BW:BW,"No se encuentra",0,1)</f>
        <v>46414</v>
      </c>
      <c r="W19" s="193">
        <f t="shared" si="2"/>
        <v>238</v>
      </c>
      <c r="Z19" s="18">
        <f>+_xlfn.XLOOKUP(T19,'Crono LB 30.09'!B:B,'Crono LB 30.09'!E:E,"No se encuentra",0,1)</f>
        <v>46162</v>
      </c>
      <c r="AA19" s="193">
        <f t="shared" si="4"/>
        <v>-124</v>
      </c>
    </row>
    <row r="20" spans="1:27" hidden="1" x14ac:dyDescent="0.25">
      <c r="A20" s="159" t="s">
        <v>246</v>
      </c>
      <c r="B20" s="160" t="s">
        <v>2586</v>
      </c>
      <c r="C20" s="161" t="s">
        <v>622</v>
      </c>
      <c r="D20" s="285"/>
      <c r="E20" s="201">
        <v>46153</v>
      </c>
      <c r="F20" s="198">
        <f>+_xlfn.XLOOKUP(B20,'La Calera II - RFSU 31.1.28'!B:B,'La Calera II - RFSU 31.1.28'!G:G,"No se encuentra",0,1)</f>
        <v>46153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46122</v>
      </c>
      <c r="H20" s="416">
        <v>46190</v>
      </c>
      <c r="I20" s="198">
        <f>+_xlfn.XLOOKUP(B20,'La Calera II - RFSU 31.1.28'!B:B,'La Calera II - RFSU 31.1.28'!W:W,"No se encuentra",0,1)</f>
        <v>46162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46142</v>
      </c>
      <c r="K20" s="141" t="str">
        <f>+IF(+_xlfn.XLOOKUP(B20,'La Calera II - RFSU 31.1.28'!B:B,'La Calera II - RFSU 31.1.28'!AG:AG,"No se encuentra",0,1)=0,"N/A","Sin iniciar")</f>
        <v>Sin iniciar</v>
      </c>
      <c r="L20" s="201">
        <v>46286</v>
      </c>
      <c r="M20" s="198">
        <f>+_xlfn.XLOOKUP(B20,'La Calera II - RFSU 31.1.28'!B:B,'La Calera II - RFSU 31.1.28'!AP:AP,"No se encuentra",0,1)</f>
        <v>46207</v>
      </c>
      <c r="N20" s="289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416">
        <f>+_xlfn.XLOOKUP(B20,'La Calera II - RFSU 31.1.28'!B:B,'La Calera II - RFSU 31.1.28'!CA:CA,"No se encuentra",0,1)</f>
        <v>46524</v>
      </c>
      <c r="P20" s="198">
        <f t="shared" si="3"/>
        <v>46414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1"/>
        <v/>
      </c>
      <c r="S20" s="227"/>
      <c r="T20" s="304" t="str">
        <f>+_xlfn.XLOOKUP(B20,'La Calera II - RFSU 31.1.28'!B:B,'La Calera II - RFSU 31.1.28'!BZ:BZ,"",0,1)</f>
        <v>FDE1140</v>
      </c>
      <c r="V20" s="18">
        <f>+_xlfn.XLOOKUP(B20,'La Calera II - RFSU 31.1.28'!B:B,'La Calera II - RFSU 31.1.28'!BW:BW,"No se encuentra",0,1)</f>
        <v>46414</v>
      </c>
      <c r="W20" s="193">
        <f t="shared" si="2"/>
        <v>238</v>
      </c>
      <c r="Z20" s="18">
        <f>+_xlfn.XLOOKUP(T20,'Crono LB 30.09'!B:B,'Crono LB 30.09'!E:E,"No se encuentra",0,1)</f>
        <v>46162</v>
      </c>
      <c r="AA20" s="193">
        <f t="shared" si="4"/>
        <v>-124</v>
      </c>
    </row>
    <row r="21" spans="1:27" hidden="1" x14ac:dyDescent="0.25">
      <c r="A21" s="159" t="s">
        <v>246</v>
      </c>
      <c r="B21" s="160" t="s">
        <v>2587</v>
      </c>
      <c r="C21" s="161" t="s">
        <v>626</v>
      </c>
      <c r="D21" s="285"/>
      <c r="E21" s="201">
        <v>46185</v>
      </c>
      <c r="F21" s="198">
        <f>+_xlfn.XLOOKUP(B21,'La Calera II - RFSU 31.1.28'!B:B,'La Calera II - RFSU 31.1.28'!G:G,"No se encuentra",0,1)</f>
        <v>46185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46222</v>
      </c>
      <c r="I21" s="198">
        <f>+_xlfn.XLOOKUP(B21,'La Calera II - RFSU 31.1.28'!B:B,'La Calera II - RFSU 31.1.28'!W:W,"No se encuentra",0,1)</f>
        <v>46222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46286</v>
      </c>
      <c r="M21" s="198">
        <f>+_xlfn.XLOOKUP(B21,'La Calera II - RFSU 31.1.28'!B:B,'La Calera II - RFSU 31.1.28'!AP:AP,"No se encuentra",0,1)</f>
        <v>46287</v>
      </c>
      <c r="N21" s="289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416">
        <f>+_xlfn.XLOOKUP(B21,'La Calera II - RFSU 31.1.28'!B:B,'La Calera II - RFSU 31.1.28'!CA:CA,"No se encuentra",0,1)</f>
        <v>46443</v>
      </c>
      <c r="P21" s="198">
        <f t="shared" si="3"/>
        <v>46414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1"/>
        <v/>
      </c>
      <c r="S21" s="227"/>
      <c r="T21" s="304" t="str">
        <f>+_xlfn.XLOOKUP(B21,'La Calera II - RFSU 31.1.28'!B:B,'La Calera II - RFSU 31.1.28'!BZ:BZ,"",0,1)</f>
        <v>FDE1010</v>
      </c>
      <c r="V21" s="18">
        <f>+_xlfn.XLOOKUP(B21,'La Calera II - RFSU 31.1.28'!B:B,'La Calera II - RFSU 31.1.28'!BW:BW,"No se encuentra",0,1)</f>
        <v>46414</v>
      </c>
      <c r="W21" s="193">
        <f t="shared" si="2"/>
        <v>157</v>
      </c>
      <c r="Z21" s="18">
        <f>+_xlfn.XLOOKUP(T21,'Crono LB 30.09'!B:B,'Crono LB 30.09'!E:E,"No se encuentra",0,1)</f>
        <v>46162</v>
      </c>
      <c r="AA21" s="193">
        <f t="shared" si="4"/>
        <v>-124</v>
      </c>
    </row>
    <row r="22" spans="1:27" ht="22.5" hidden="1" customHeight="1" x14ac:dyDescent="0.25">
      <c r="A22" s="159" t="s">
        <v>246</v>
      </c>
      <c r="B22" s="160" t="s">
        <v>2588</v>
      </c>
      <c r="C22" s="161" t="s">
        <v>2589</v>
      </c>
      <c r="D22" s="285"/>
      <c r="E22" s="201">
        <v>46031</v>
      </c>
      <c r="F22" s="198">
        <f>+_xlfn.XLOOKUP(B22,'La Calera II - RFSU 31.1.28'!B:B,'La Calera II - RFSU 31.1.28'!G:G,"No se encuentra",0,1)</f>
        <v>46031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46031</v>
      </c>
      <c r="H22" s="416">
        <v>46055</v>
      </c>
      <c r="I22" s="198">
        <f>+_xlfn.XLOOKUP(B22,'La Calera II - RFSU 31.1.28'!B:B,'La Calera II - RFSU 31.1.28'!W:W,"No se encuentra",0,1)</f>
        <v>46055</v>
      </c>
      <c r="J22" s="289">
        <f>IF(+_xlfn.XLOOKUP(B22,'La Calera II - RFSU 31.1.28'!B:B,'La Calera II - RFSU 31.1.28'!X:X,"No se encuentra",0,1)&gt;0,+_xlfn.XLOOKUP(B22,'La Calera II - RFSU 31.1.28'!B:B,'La Calera II - RFSU 31.1.28'!X:X,"No se encuentra",0,1),"")</f>
        <v>46055</v>
      </c>
      <c r="K22" s="141" t="s">
        <v>2771</v>
      </c>
      <c r="L22" s="201">
        <v>46108</v>
      </c>
      <c r="M22" s="198">
        <f>+_xlfn.XLOOKUP(B22,'La Calera II - RFSU 31.1.28'!B:B,'La Calera II - RFSU 31.1.28'!AP:AP,"No se encuentra",0,1)</f>
        <v>46112</v>
      </c>
      <c r="N22" s="289">
        <f>IF(+_xlfn.XLOOKUP(B22,'La Calera II - RFSU 31.1.28'!B:B,'La Calera II - RFSU 31.1.28'!AQ:AQ,"No se encuentra",0,1)&gt;0,+_xlfn.XLOOKUP(B22,'La Calera II - RFSU 31.1.28'!B:B,'La Calera II - RFSU 31.1.28'!AQ:AQ,"No se encuentra",0,1),"")</f>
        <v>46107</v>
      </c>
      <c r="O22" s="416">
        <f>+_xlfn.XLOOKUP(B22,'La Calera II - RFSU 31.1.28'!B:B,'La Calera II - RFSU 31.1.28'!CA:CA,"No se encuentra",0,1)</f>
        <v>46443</v>
      </c>
      <c r="P22" s="198">
        <f t="shared" si="3"/>
        <v>46294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302">
        <f t="shared" si="1"/>
        <v>149</v>
      </c>
      <c r="S22" s="227"/>
      <c r="T22" s="304" t="str">
        <f>+_xlfn.XLOOKUP(B22,'La Calera II - RFSU 31.1.28'!B:B,'La Calera II - RFSU 31.1.28'!BZ:BZ,"",0,1)</f>
        <v>FDE1103</v>
      </c>
      <c r="V22" s="18">
        <f>+_xlfn.XLOOKUP(B22,'La Calera II - RFSU 31.1.28'!B:B,'La Calera II - RFSU 31.1.28'!BW:BW,"No se encuentra",0,1)</f>
        <v>46294</v>
      </c>
      <c r="W22" s="193">
        <f t="shared" si="2"/>
        <v>335</v>
      </c>
      <c r="Z22" s="18" t="str">
        <f>+_xlfn.XLOOKUP(T22,'Crono LB 30.09'!B:B,'Crono LB 30.09'!E:E,"No se encuentra",0,1)</f>
        <v>17-Jan-26</v>
      </c>
      <c r="AA22" s="193" t="e">
        <f t="shared" si="4"/>
        <v>#VALUE!</v>
      </c>
    </row>
    <row r="23" spans="1:27" hidden="1" x14ac:dyDescent="0.25">
      <c r="A23" s="159" t="s">
        <v>246</v>
      </c>
      <c r="B23" s="160" t="s">
        <v>2591</v>
      </c>
      <c r="C23" s="161" t="s">
        <v>628</v>
      </c>
      <c r="D23" s="285"/>
      <c r="E23" s="201">
        <v>46146</v>
      </c>
      <c r="F23" s="198">
        <f>+_xlfn.XLOOKUP(B23,'La Calera II - RFSU 31.1.28'!B:B,'La Calera II - RFSU 31.1.28'!G:G,"No se encuentra",0,1)</f>
        <v>46146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46142</v>
      </c>
      <c r="H23" s="416">
        <v>46183</v>
      </c>
      <c r="I23" s="198">
        <f>+_xlfn.XLOOKUP(B23,'La Calera II - RFSU 31.1.28'!B:B,'La Calera II - RFSU 31.1.28'!W:W,"No se encuentra",0,1)</f>
        <v>46179</v>
      </c>
      <c r="J23" s="289" t="str">
        <f>IF(+_xlfn.XLOOKUP(B23,'La Calera II - RFSU 31.1.28'!B:B,'La Calera II - RFSU 31.1.28'!X:X,"No se encuentra",0,1)&gt;0,+_xlfn.XLOOKUP(B23,'La Calera II - RFSU 31.1.28'!B:B,'La Calera II - RFSU 31.1.28'!X:X,"No se encuentra",0,1),"")</f>
        <v/>
      </c>
      <c r="K23" s="141" t="str">
        <f>+IF(+_xlfn.XLOOKUP(B23,'La Calera II - RFSU 31.1.28'!B:B,'La Calera II - RFSU 31.1.28'!AG:AG,"No se encuentra",0,1)=0,"N/A","Sin iniciar")</f>
        <v>Sin iniciar</v>
      </c>
      <c r="L23" s="201">
        <v>46248</v>
      </c>
      <c r="M23" s="198">
        <f>+_xlfn.XLOOKUP(B23,'La Calera II - RFSU 31.1.28'!B:B,'La Calera II - RFSU 31.1.28'!AP:AP,"No se encuentra",0,1)</f>
        <v>46244</v>
      </c>
      <c r="N23" s="289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416">
        <f>+_xlfn.XLOOKUP(B23,'La Calera II - RFSU 31.1.28'!B:B,'La Calera II - RFSU 31.1.28'!CA:CA,"No se encuentra",0,1)</f>
        <v>46524</v>
      </c>
      <c r="P23" s="198">
        <f t="shared" si="3"/>
        <v>46431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 t="str">
        <f t="shared" si="1"/>
        <v/>
      </c>
      <c r="S23" s="227"/>
      <c r="T23" s="304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46431</v>
      </c>
      <c r="W23" s="193">
        <f t="shared" si="2"/>
        <v>276</v>
      </c>
      <c r="Z23" s="18" t="str">
        <f>+_xlfn.XLOOKUP(T23,'Crono LB 30.09'!B:B,'Crono LB 30.09'!E:E,"No se encuentra",0,1)</f>
        <v>17-Jan-26</v>
      </c>
      <c r="AA23" s="193" t="e">
        <f t="shared" si="4"/>
        <v>#VALUE!</v>
      </c>
    </row>
    <row r="24" spans="1:27" hidden="1" x14ac:dyDescent="0.25">
      <c r="A24" s="159" t="s">
        <v>246</v>
      </c>
      <c r="B24" s="160" t="s">
        <v>2592</v>
      </c>
      <c r="C24" s="161" t="s">
        <v>629</v>
      </c>
      <c r="D24" s="285"/>
      <c r="E24" s="201">
        <v>46030</v>
      </c>
      <c r="F24" s="198">
        <f>+_xlfn.XLOOKUP(B24,'La Calera II - RFSU 31.1.28'!B:B,'La Calera II - RFSU 31.1.28'!G:G,"No se encuentra",0,1)</f>
        <v>46030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46030</v>
      </c>
      <c r="H24" s="416">
        <v>46053</v>
      </c>
      <c r="I24" s="198">
        <f>+_xlfn.XLOOKUP(B24,'La Calera II - RFSU 31.1.28'!B:B,'La Calera II - RFSU 31.1.28'!W:W,"No se encuentra",0,1)</f>
        <v>46053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46053</v>
      </c>
      <c r="K24" s="141" t="s">
        <v>2771</v>
      </c>
      <c r="L24" s="201">
        <v>46484</v>
      </c>
      <c r="M24" s="198">
        <f>+_xlfn.XLOOKUP(B24,'La Calera II - RFSU 31.1.28'!B:B,'La Calera II - RFSU 31.1.28'!AP:AP,"No se encuentra",0,1)</f>
        <v>46112</v>
      </c>
      <c r="N24" s="289">
        <f>IF(+_xlfn.XLOOKUP(B24,'La Calera II - RFSU 31.1.28'!B:B,'La Calera II - RFSU 31.1.28'!AQ:AQ,"No se encuentra",0,1)&gt;0,+_xlfn.XLOOKUP(B24,'La Calera II - RFSU 31.1.28'!B:B,'La Calera II - RFSU 31.1.28'!AQ:AQ,"No se encuentra",0,1),"")</f>
        <v>46134</v>
      </c>
      <c r="O24" s="416">
        <f>+_xlfn.XLOOKUP(B24,'La Calera II - RFSU 31.1.28'!B:B,'La Calera II - RFSU 31.1.28'!CA:CA,"No se encuentra",0,1)</f>
        <v>46132</v>
      </c>
      <c r="P24" s="198">
        <f t="shared" si="3"/>
        <v>46132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1"/>
        <v>0</v>
      </c>
      <c r="S24" s="227"/>
      <c r="T24" s="304" t="str">
        <f>+_xlfn.XLOOKUP(B24,'La Calera II - RFSU 31.1.28'!B:B,'La Calera II - RFSU 31.1.28'!BZ:BZ,"",0,1)</f>
        <v>FDE1030</v>
      </c>
      <c r="V24" s="18">
        <f>+_xlfn.XLOOKUP(B24,'La Calera II - RFSU 31.1.28'!B:B,'La Calera II - RFSU 31.1.28'!BW:BW,"No se encuentra",0,1)</f>
        <v>46201</v>
      </c>
      <c r="W24" s="193">
        <f t="shared" si="2"/>
        <v>-352</v>
      </c>
      <c r="Z24" s="18">
        <f>+_xlfn.XLOOKUP(T24,'Crono LB 30.09'!B:B,'Crono LB 30.09'!E:E,"No se encuentra",0,1)</f>
        <v>45988</v>
      </c>
      <c r="AA24" s="193">
        <f t="shared" si="4"/>
        <v>-496</v>
      </c>
    </row>
    <row r="25" spans="1:27" hidden="1" x14ac:dyDescent="0.25">
      <c r="A25" s="159" t="s">
        <v>246</v>
      </c>
      <c r="B25" s="160" t="s">
        <v>2594</v>
      </c>
      <c r="C25" s="161" t="s">
        <v>630</v>
      </c>
      <c r="D25" s="285"/>
      <c r="E25" s="201">
        <v>46189</v>
      </c>
      <c r="F25" s="198">
        <f>+_xlfn.XLOOKUP(B25,'La Calera II - RFSU 31.1.28'!B:B,'La Calera II - RFSU 31.1.28'!G:G,"No se encuentra",0,1)</f>
        <v>46189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46056</v>
      </c>
      <c r="H25" s="416">
        <v>46219</v>
      </c>
      <c r="I25" s="198">
        <f>+_xlfn.XLOOKUP(B25,'La Calera II - RFSU 31.1.28'!B:B,'La Calera II - RFSU 31.1.28'!W:W,"No se encuentra",0,1)</f>
        <v>46101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46092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46329</v>
      </c>
      <c r="M25" s="198">
        <f>+_xlfn.XLOOKUP(B25,'La Calera II - RFSU 31.1.28'!B:B,'La Calera II - RFSU 31.1.28'!AP:AP,"No se encuentra",0,1)</f>
        <v>46142</v>
      </c>
      <c r="N25" s="289">
        <f>IF(+_xlfn.XLOOKUP(B25,'La Calera II - RFSU 31.1.28'!B:B,'La Calera II - RFSU 31.1.28'!AQ:AQ,"No se encuentra",0,1)&gt;0,+_xlfn.XLOOKUP(B25,'La Calera II - RFSU 31.1.28'!B:B,'La Calera II - RFSU 31.1.28'!AQ:AQ,"No se encuentra",0,1),"")</f>
        <v>46127</v>
      </c>
      <c r="O25" s="416">
        <f>+_xlfn.XLOOKUP(B25,'La Calera II - RFSU 31.1.28'!B:B,'La Calera II - RFSU 31.1.28'!CA:CA,"No se encuentra",0,1)</f>
        <v>46384</v>
      </c>
      <c r="P25" s="198">
        <f t="shared" si="3"/>
        <v>46284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1"/>
        <v>100</v>
      </c>
      <c r="S25" s="227"/>
      <c r="T25" s="304" t="str">
        <f>+_xlfn.XLOOKUP(B25,'La Calera II - RFSU 31.1.28'!B:B,'La Calera II - RFSU 31.1.28'!BZ:BZ,"",0,1)</f>
        <v>FDE1090</v>
      </c>
      <c r="V25" s="18">
        <f>+_xlfn.XLOOKUP(B25,'La Calera II - RFSU 31.1.28'!B:B,'La Calera II - RFSU 31.1.28'!BW:BW,"No se encuentra",0,1)</f>
        <v>46284</v>
      </c>
      <c r="W25" s="193">
        <f t="shared" si="2"/>
        <v>55</v>
      </c>
      <c r="Z25" s="18">
        <f>+_xlfn.XLOOKUP(T25,'Crono LB 30.09'!B:B,'Crono LB 30.09'!E:E,"No se encuentra",0,1)</f>
        <v>46204</v>
      </c>
      <c r="AA25" s="193">
        <f t="shared" si="4"/>
        <v>-125</v>
      </c>
    </row>
    <row r="26" spans="1:27" hidden="1" x14ac:dyDescent="0.25">
      <c r="A26" s="159" t="s">
        <v>246</v>
      </c>
      <c r="B26" s="160" t="s">
        <v>2595</v>
      </c>
      <c r="C26" s="161" t="s">
        <v>631</v>
      </c>
      <c r="D26" s="285"/>
      <c r="E26" s="201">
        <v>46246</v>
      </c>
      <c r="F26" s="198">
        <f>+_xlfn.XLOOKUP(B26,'La Calera II - RFSU 31.1.28'!B:B,'La Calera II - RFSU 31.1.28'!G:G,"No se encuentra",0,1)</f>
        <v>46246</v>
      </c>
      <c r="G26" s="289" t="str">
        <f>IF(+_xlfn.XLOOKUP(B26,'La Calera II - RFSU 31.1.28'!B:B,'La Calera II - RFSU 31.1.28'!H:H,"No se encuentra",0,1)&gt;0,+_xlfn.XLOOKUP(B26,'La Calera II - RFSU 31.1.28'!B:B,'La Calera II - RFSU 31.1.28'!H:H,"No se encuentra",0,1),"")</f>
        <v/>
      </c>
      <c r="H26" s="416">
        <v>46283</v>
      </c>
      <c r="I26" s="198">
        <f>+_xlfn.XLOOKUP(B26,'La Calera II - RFSU 31.1.28'!B:B,'La Calera II - RFSU 31.1.28'!W:W,"No se encuentra",0,1)</f>
        <v>46283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201">
        <v>46348</v>
      </c>
      <c r="M26" s="198">
        <f>+_xlfn.XLOOKUP(B26,'La Calera II - RFSU 31.1.28'!B:B,'La Calera II - RFSU 31.1.28'!AP:AP,"No se encuentra",0,1)</f>
        <v>46348</v>
      </c>
      <c r="N26" s="289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416">
        <f>+_xlfn.XLOOKUP(B26,'La Calera II - RFSU 31.1.28'!B:B,'La Calera II - RFSU 31.1.28'!CA:CA,"No se encuentra",0,1)</f>
        <v>46475</v>
      </c>
      <c r="P26" s="198">
        <f t="shared" si="3"/>
        <v>46475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1"/>
        <v/>
      </c>
      <c r="S26" s="227"/>
      <c r="T26" s="304" t="str">
        <f>+_xlfn.XLOOKUP(B26,'La Calera II - RFSU 31.1.28'!B:B,'La Calera II - RFSU 31.1.28'!BZ:BZ,"",0,1)</f>
        <v>CDE1160</v>
      </c>
      <c r="V26" s="18">
        <f>+_xlfn.XLOOKUP(B26,'La Calera II - RFSU 31.1.28'!B:B,'La Calera II - RFSU 31.1.28'!BW:BW,"No se encuentra",0,1)</f>
        <v>46475</v>
      </c>
      <c r="W26" s="193">
        <f t="shared" si="2"/>
        <v>127</v>
      </c>
      <c r="Z26" s="18" t="str">
        <f>+_xlfn.XLOOKUP(T26,'Crono LB 30.09'!B:B,'Crono LB 30.09'!E:E,"No se encuentra",0,1)</f>
        <v>14-Dec-26</v>
      </c>
      <c r="AA26" s="193" t="e">
        <f t="shared" si="4"/>
        <v>#VALUE!</v>
      </c>
    </row>
    <row r="27" spans="1:27" hidden="1" x14ac:dyDescent="0.25">
      <c r="A27" s="159" t="s">
        <v>246</v>
      </c>
      <c r="B27" s="160" t="s">
        <v>2596</v>
      </c>
      <c r="C27" s="161" t="s">
        <v>632</v>
      </c>
      <c r="D27" s="285"/>
      <c r="E27" s="201">
        <v>46122</v>
      </c>
      <c r="F27" s="198">
        <f>+_xlfn.XLOOKUP(B27,'La Calera II - RFSU 31.1.28'!B:B,'La Calera II - RFSU 31.1.28'!G:G,"No se encuentra",0,1)</f>
        <v>46136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46148</v>
      </c>
      <c r="H27" s="416">
        <v>46159</v>
      </c>
      <c r="I27" s="198">
        <f>+_xlfn.XLOOKUP(B27,'La Calera II - RFSU 31.1.28'!B:B,'La Calera II - RFSU 31.1.28'!W:W,"No se encuentra",0,1)</f>
        <v>46202</v>
      </c>
      <c r="J27" s="289" t="str">
        <f>IF(+_xlfn.XLOOKUP(B27,'La Calera II - RFSU 31.1.28'!B:B,'La Calera II - RFSU 31.1.28'!X:X,"No se encuentra",0,1)&gt;0,+_xlfn.XLOOKUP(B27,'La Calera II - RFSU 31.1.28'!B:B,'La Calera II - RFSU 31.1.28'!X:X,"No se encuentra",0,1),"")</f>
        <v/>
      </c>
      <c r="K27" s="141" t="str">
        <f>+IF(+_xlfn.XLOOKUP(B27,'La Calera II - RFSU 31.1.28'!B:B,'La Calera II - RFSU 31.1.28'!AG:AG,"No se encuentra",0,1)=0,"N/A","Sin iniciar")</f>
        <v>Sin iniciar</v>
      </c>
      <c r="L27" s="201">
        <v>46224</v>
      </c>
      <c r="M27" s="198">
        <f>+_xlfn.XLOOKUP(B27,'La Calera II - RFSU 31.1.28'!B:B,'La Calera II - RFSU 31.1.28'!AP:AP,"No se encuentra",0,1)</f>
        <v>46267</v>
      </c>
      <c r="N27" s="289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416">
        <f>+_xlfn.XLOOKUP(B27,'La Calera II - RFSU 31.1.28'!B:B,'La Calera II - RFSU 31.1.28'!CA:CA,"No se encuentra",0,1)</f>
        <v>46443</v>
      </c>
      <c r="P27" s="198">
        <f t="shared" si="3"/>
        <v>46394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1"/>
        <v/>
      </c>
      <c r="S27" s="227"/>
      <c r="T27" s="304" t="str">
        <f>+_xlfn.XLOOKUP(B27,'La Calera II - RFSU 31.1.28'!B:B,'La Calera II - RFSU 31.1.28'!BZ:BZ,"",0,1)</f>
        <v>CDE1170</v>
      </c>
      <c r="V27" s="18">
        <f>+_xlfn.XLOOKUP(B27,'La Calera II - RFSU 31.1.28'!B:B,'La Calera II - RFSU 31.1.28'!BW:BW,"No se encuentra",0,1)</f>
        <v>46394</v>
      </c>
      <c r="W27" s="193">
        <f t="shared" si="2"/>
        <v>219</v>
      </c>
      <c r="Z27" s="18" t="str">
        <f>+_xlfn.XLOOKUP(T27,'Crono LB 30.09'!B:B,'Crono LB 30.09'!E:E,"No se encuentra",0,1)</f>
        <v>03-Apr-27</v>
      </c>
      <c r="AA27" s="193" t="e">
        <f t="shared" si="4"/>
        <v>#VALUE!</v>
      </c>
    </row>
    <row r="28" spans="1:27" hidden="1" x14ac:dyDescent="0.25">
      <c r="A28" s="159" t="s">
        <v>246</v>
      </c>
      <c r="B28" s="160" t="s">
        <v>2598</v>
      </c>
      <c r="C28" s="161" t="s">
        <v>633</v>
      </c>
      <c r="D28" s="285"/>
      <c r="E28" s="201">
        <v>46184</v>
      </c>
      <c r="F28" s="198">
        <f>+_xlfn.XLOOKUP(B28,'La Calera II - RFSU 31.1.28'!B:B,'La Calera II - RFSU 31.1.28'!G:G,"No se encuentra",0,1)</f>
        <v>46184</v>
      </c>
      <c r="G28" s="289" t="str">
        <f>IF(+_xlfn.XLOOKUP(B28,'La Calera II - RFSU 31.1.28'!B:B,'La Calera II - RFSU 31.1.28'!H:H,"No se encuentra",0,1)&gt;0,+_xlfn.XLOOKUP(B28,'La Calera II - RFSU 31.1.28'!B:B,'La Calera II - RFSU 31.1.28'!H:H,"No se encuentra",0,1),"")</f>
        <v/>
      </c>
      <c r="H28" s="416">
        <v>46221</v>
      </c>
      <c r="I28" s="198">
        <f>+_xlfn.XLOOKUP(B28,'La Calera II - RFSU 31.1.28'!B:B,'La Calera II - RFSU 31.1.28'!W:W,"No se encuentra",0,1)</f>
        <v>46221</v>
      </c>
      <c r="J28" s="289" t="str">
        <f>IF(+_xlfn.XLOOKUP(B28,'La Calera II - RFSU 31.1.28'!B:B,'La Calera II - RFSU 31.1.28'!X:X,"No se encuentra",0,1)&gt;0,+_xlfn.XLOOKUP(B28,'La Calera II - RFSU 31.1.28'!B:B,'La Calera II - RFSU 31.1.28'!X:X,"No se encuentra",0,1),"")</f>
        <v/>
      </c>
      <c r="K28" s="141" t="str">
        <f>+IF(+_xlfn.XLOOKUP(B28,'La Calera II - RFSU 31.1.28'!B:B,'La Calera II - RFSU 31.1.28'!AG:AG,"No se encuentra",0,1)=0,"N/A","Sin iniciar")</f>
        <v>Sin iniciar</v>
      </c>
      <c r="L28" s="201">
        <v>46330</v>
      </c>
      <c r="M28" s="198">
        <f>+_xlfn.XLOOKUP(B28,'La Calera II - RFSU 31.1.28'!B:B,'La Calera II - RFSU 31.1.28'!AP:AP,"No se encuentra",0,1)</f>
        <v>46286</v>
      </c>
      <c r="N28" s="289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416">
        <f>+_xlfn.XLOOKUP(B28,'La Calera II - RFSU 31.1.28'!B:B,'La Calera II - RFSU 31.1.28'!CA:CA,"No se encuentra",0,1)</f>
        <v>46503</v>
      </c>
      <c r="P28" s="198">
        <f t="shared" si="3"/>
        <v>46443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1"/>
        <v/>
      </c>
      <c r="S28" s="227"/>
      <c r="T28" s="304" t="str">
        <f>+_xlfn.XLOOKUP(B28,'La Calera II - RFSU 31.1.28'!B:B,'La Calera II - RFSU 31.1.28'!BZ:BZ,"",0,1)</f>
        <v>FDE1050</v>
      </c>
      <c r="V28" s="18">
        <f>+_xlfn.XLOOKUP(B28,'La Calera II - RFSU 31.1.28'!B:B,'La Calera II - RFSU 31.1.28'!BW:BW,"No se encuentra",0,1)</f>
        <v>46443</v>
      </c>
      <c r="W28" s="193">
        <f t="shared" si="2"/>
        <v>173</v>
      </c>
      <c r="Z28" s="18">
        <f>+_xlfn.XLOOKUP(T28,'Crono LB 30.09'!B:B,'Crono LB 30.09'!E:E,"No se encuentra",0,1)</f>
        <v>46207</v>
      </c>
      <c r="AA28" s="193">
        <f t="shared" si="4"/>
        <v>-123</v>
      </c>
    </row>
    <row r="29" spans="1:27" hidden="1" x14ac:dyDescent="0.25">
      <c r="A29" s="159" t="s">
        <v>246</v>
      </c>
      <c r="B29" s="160" t="s">
        <v>2600</v>
      </c>
      <c r="C29" s="161" t="s">
        <v>634</v>
      </c>
      <c r="D29" s="285"/>
      <c r="E29" s="201">
        <v>46185</v>
      </c>
      <c r="F29" s="198">
        <f>+_xlfn.XLOOKUP(B29,'La Calera II - RFSU 31.1.28'!B:B,'La Calera II - RFSU 31.1.28'!G:G,"No se encuentra",0,1)</f>
        <v>46185</v>
      </c>
      <c r="G29" s="289" t="str">
        <f>IF(+_xlfn.XLOOKUP(B29,'La Calera II - RFSU 31.1.28'!B:B,'La Calera II - RFSU 31.1.28'!H:H,"No se encuentra",0,1)&gt;0,+_xlfn.XLOOKUP(B29,'La Calera II - RFSU 31.1.28'!B:B,'La Calera II - RFSU 31.1.28'!H:H,"No se encuentra",0,1),"")</f>
        <v/>
      </c>
      <c r="H29" s="416">
        <v>46222</v>
      </c>
      <c r="I29" s="198">
        <f>+_xlfn.XLOOKUP(B29,'La Calera II - RFSU 31.1.28'!B:B,'La Calera II - RFSU 31.1.28'!W:W,"No se encuentra",0,1)</f>
        <v>46222</v>
      </c>
      <c r="J29" s="289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201">
        <v>46287</v>
      </c>
      <c r="M29" s="198">
        <f>+_xlfn.XLOOKUP(B29,'La Calera II - RFSU 31.1.28'!B:B,'La Calera II - RFSU 31.1.28'!AP:AP,"No se encuentra",0,1)</f>
        <v>46287</v>
      </c>
      <c r="N29" s="289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416">
        <f>+_xlfn.XLOOKUP(B29,'La Calera II - RFSU 31.1.28'!B:B,'La Calera II - RFSU 31.1.28'!CA:CA,"No se encuentra",0,1)</f>
        <v>46443</v>
      </c>
      <c r="P29" s="198">
        <f t="shared" si="3"/>
        <v>46414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1"/>
        <v/>
      </c>
      <c r="S29" s="227"/>
      <c r="T29" s="304" t="str">
        <f>+_xlfn.XLOOKUP(B29,'La Calera II - RFSU 31.1.28'!B:B,'La Calera II - RFSU 31.1.28'!BZ:BZ,"",0,1)</f>
        <v>FDE1010</v>
      </c>
      <c r="V29" s="18">
        <f>+_xlfn.XLOOKUP(B29,'La Calera II - RFSU 31.1.28'!B:B,'La Calera II - RFSU 31.1.28'!BW:BW,"No se encuentra",0,1)</f>
        <v>46414</v>
      </c>
      <c r="W29" s="193">
        <f t="shared" si="2"/>
        <v>156</v>
      </c>
      <c r="Z29" s="18">
        <f>+_xlfn.XLOOKUP(T29,'Crono LB 30.09'!B:B,'Crono LB 30.09'!E:E,"No se encuentra",0,1)</f>
        <v>46162</v>
      </c>
      <c r="AA29" s="193">
        <f t="shared" si="4"/>
        <v>-125</v>
      </c>
    </row>
    <row r="30" spans="1:27" hidden="1" x14ac:dyDescent="0.25">
      <c r="A30" s="159" t="s">
        <v>246</v>
      </c>
      <c r="B30" s="160" t="s">
        <v>2601</v>
      </c>
      <c r="C30" s="161" t="s">
        <v>635</v>
      </c>
      <c r="D30" s="285"/>
      <c r="E30" s="201">
        <v>46338</v>
      </c>
      <c r="F30" s="198">
        <f>+_xlfn.XLOOKUP(B30,'La Calera II - RFSU 31.1.28'!B:B,'La Calera II - RFSU 31.1.28'!G:G,"No se encuentra",0,1)</f>
        <v>46338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46375</v>
      </c>
      <c r="I30" s="198">
        <f>+_xlfn.XLOOKUP(B30,'La Calera II - RFSU 31.1.28'!B:B,'La Calera II - RFSU 31.1.28'!W:W,"No se encuentra",0,1)</f>
        <v>46375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46440</v>
      </c>
      <c r="M30" s="198">
        <f>+_xlfn.XLOOKUP(B30,'La Calera II - RFSU 31.1.28'!B:B,'La Calera II - RFSU 31.1.28'!AP:AP,"No se encuentra",0,1)</f>
        <v>46440</v>
      </c>
      <c r="N30" s="289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416">
        <f>+_xlfn.XLOOKUP(B30,'La Calera II - RFSU 31.1.28'!B:B,'La Calera II - RFSU 31.1.28'!CA:CA,"No se encuentra",0,1)</f>
        <v>46506</v>
      </c>
      <c r="P30" s="198">
        <f t="shared" si="3"/>
        <v>46506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1"/>
        <v/>
      </c>
      <c r="S30" s="227"/>
      <c r="T30" s="304" t="str">
        <f>+_xlfn.XLOOKUP(B30,'La Calera II - RFSU 31.1.28'!B:B,'La Calera II - RFSU 31.1.28'!BZ:BZ,"",0,1)</f>
        <v>FDE1050</v>
      </c>
      <c r="V30" s="18">
        <f>+_xlfn.XLOOKUP(B30,'La Calera II - RFSU 31.1.28'!B:B,'La Calera II - RFSU 31.1.28'!BW:BW,"No se encuentra",0,1)</f>
        <v>46537</v>
      </c>
      <c r="W30" s="193">
        <f t="shared" si="2"/>
        <v>66</v>
      </c>
      <c r="Z30" s="18">
        <f>+_xlfn.XLOOKUP(T30,'Crono LB 30.09'!B:B,'Crono LB 30.09'!E:E,"No se encuentra",0,1)</f>
        <v>46207</v>
      </c>
      <c r="AA30" s="193">
        <f t="shared" si="4"/>
        <v>-233</v>
      </c>
    </row>
    <row r="31" spans="1:27" hidden="1" x14ac:dyDescent="0.25">
      <c r="A31" s="159" t="s">
        <v>246</v>
      </c>
      <c r="B31" s="160" t="s">
        <v>2602</v>
      </c>
      <c r="C31" s="161" t="s">
        <v>636</v>
      </c>
      <c r="D31" s="285"/>
      <c r="E31" s="201">
        <v>46248</v>
      </c>
      <c r="F31" s="198">
        <f>+_xlfn.XLOOKUP(B31,'La Calera II - RFSU 31.1.28'!B:B,'La Calera II - RFSU 31.1.28'!G:G,"No se encuentra",0,1)</f>
        <v>46248</v>
      </c>
      <c r="G31" s="289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416">
        <v>46285</v>
      </c>
      <c r="I31" s="198">
        <f>+_xlfn.XLOOKUP(B31,'La Calera II - RFSU 31.1.28'!B:B,'La Calera II - RFSU 31.1.28'!W:W,"No se encuentra",0,1)</f>
        <v>46285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201">
        <v>46350</v>
      </c>
      <c r="M31" s="198">
        <f>+_xlfn.XLOOKUP(B31,'La Calera II - RFSU 31.1.28'!B:B,'La Calera II - RFSU 31.1.28'!AP:AP,"No se encuentra",0,1)</f>
        <v>46350</v>
      </c>
      <c r="N31" s="289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416">
        <f>+_xlfn.XLOOKUP(B31,'La Calera II - RFSU 31.1.28'!B:B,'La Calera II - RFSU 31.1.28'!CA:CA,"No se encuentra",0,1)</f>
        <v>46503</v>
      </c>
      <c r="P31" s="198">
        <f t="shared" si="3"/>
        <v>46477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1"/>
        <v/>
      </c>
      <c r="S31" s="227"/>
      <c r="T31" s="304" t="str">
        <f>+_xlfn.XLOOKUP(B31,'La Calera II - RFSU 31.1.28'!B:B,'La Calera II - RFSU 31.1.28'!BZ:BZ,"",0,1)</f>
        <v>FDE1050</v>
      </c>
      <c r="V31" s="18">
        <f>+_xlfn.XLOOKUP(B31,'La Calera II - RFSU 31.1.28'!B:B,'La Calera II - RFSU 31.1.28'!BW:BW,"No se encuentra",0,1)</f>
        <v>46477</v>
      </c>
      <c r="W31" s="193">
        <f t="shared" si="2"/>
        <v>153</v>
      </c>
      <c r="Z31" s="18">
        <f>+_xlfn.XLOOKUP(T31,'Crono LB 30.09'!B:B,'Crono LB 30.09'!E:E,"No se encuentra",0,1)</f>
        <v>46207</v>
      </c>
      <c r="AA31" s="193">
        <f t="shared" si="4"/>
        <v>-143</v>
      </c>
    </row>
    <row r="32" spans="1:27" ht="22.5" hidden="1" x14ac:dyDescent="0.25">
      <c r="A32" s="159" t="s">
        <v>246</v>
      </c>
      <c r="B32" s="160" t="s">
        <v>2603</v>
      </c>
      <c r="C32" s="161" t="s">
        <v>637</v>
      </c>
      <c r="D32" s="285"/>
      <c r="E32" s="201">
        <v>46157</v>
      </c>
      <c r="F32" s="198">
        <f>+_xlfn.XLOOKUP(B32,'La Calera II - RFSU 31.1.28'!B:B,'La Calera II - RFSU 31.1.28'!G:G,"No se encuentra",0,1)</f>
        <v>46157</v>
      </c>
      <c r="G32" s="289">
        <f>IF(+_xlfn.XLOOKUP(B32,'La Calera II - RFSU 31.1.28'!B:B,'La Calera II - RFSU 31.1.28'!H:H,"No se encuentra",0,1)&gt;0,+_xlfn.XLOOKUP(B32,'La Calera II - RFSU 31.1.28'!B:B,'La Calera II - RFSU 31.1.28'!H:H,"No se encuentra",0,1),"")</f>
        <v>46157</v>
      </c>
      <c r="H32" s="416">
        <v>46194</v>
      </c>
      <c r="I32" s="198">
        <f>+_xlfn.XLOOKUP(B32,'La Calera II - RFSU 31.1.28'!B:B,'La Calera II - RFSU 31.1.28'!W:W,"No se encuentra",0,1)</f>
        <v>46202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141" t="str">
        <f>+IF(+_xlfn.XLOOKUP(B32,'La Calera II - RFSU 31.1.28'!B:B,'La Calera II - RFSU 31.1.28'!AG:AG,"No se encuentra",0,1)=0,"N/A","Sin iniciar")</f>
        <v>Sin iniciar</v>
      </c>
      <c r="L32" s="201">
        <v>46259</v>
      </c>
      <c r="M32" s="198">
        <f>+_xlfn.XLOOKUP(B32,'La Calera II - RFSU 31.1.28'!B:B,'La Calera II - RFSU 31.1.28'!AP:AP,"No se encuentra",0,1)</f>
        <v>46267</v>
      </c>
      <c r="N32" s="289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416">
        <f>+_xlfn.XLOOKUP(B32,'La Calera II - RFSU 31.1.28'!B:B,'La Calera II - RFSU 31.1.28'!CA:CA,"No se encuentra",0,1)</f>
        <v>46506</v>
      </c>
      <c r="P32" s="198">
        <f t="shared" si="3"/>
        <v>46506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1"/>
        <v/>
      </c>
      <c r="S32" s="227"/>
      <c r="T32" s="304" t="str">
        <f>+_xlfn.XLOOKUP(B32,'La Calera II - RFSU 31.1.28'!B:B,'La Calera II - RFSU 31.1.28'!BZ:BZ,"",0,1)</f>
        <v>FDE1104</v>
      </c>
      <c r="V32" s="18">
        <f>+_xlfn.XLOOKUP(B32,'La Calera II - RFSU 31.1.28'!B:B,'La Calera II - RFSU 31.1.28'!BW:BW,"No se encuentra",0,1)</f>
        <v>46514</v>
      </c>
      <c r="W32" s="193">
        <f t="shared" si="2"/>
        <v>247</v>
      </c>
      <c r="Z32" s="18" t="str">
        <f>+_xlfn.XLOOKUP(T32,'Crono LB 30.09'!B:B,'Crono LB 30.09'!E:E,"No se encuentra",0,1)</f>
        <v>17-Jan-26</v>
      </c>
      <c r="AA32" s="193" t="e">
        <f t="shared" si="4"/>
        <v>#VALUE!</v>
      </c>
    </row>
    <row r="33" spans="1:27" ht="22.5" hidden="1" x14ac:dyDescent="0.25">
      <c r="A33" s="159" t="s">
        <v>246</v>
      </c>
      <c r="B33" s="160" t="s">
        <v>2604</v>
      </c>
      <c r="C33" s="161" t="s">
        <v>2605</v>
      </c>
      <c r="D33" s="285"/>
      <c r="E33" s="201">
        <v>46031</v>
      </c>
      <c r="F33" s="198">
        <f>+_xlfn.XLOOKUP(B33,'La Calera II - RFSU 31.1.28'!B:B,'La Calera II - RFSU 31.1.28'!G:G,"No se encuentra",0,1)</f>
        <v>46031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46031</v>
      </c>
      <c r="H33" s="416">
        <v>46062</v>
      </c>
      <c r="I33" s="198">
        <f>+_xlfn.XLOOKUP(B33,'La Calera II - RFSU 31.1.28'!B:B,'La Calera II - RFSU 31.1.28'!W:W,"No se encuentra",0,1)</f>
        <v>46062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46062</v>
      </c>
      <c r="K33" s="141" t="s">
        <v>2771</v>
      </c>
      <c r="L33" s="201">
        <v>46170</v>
      </c>
      <c r="M33" s="198">
        <f>+_xlfn.XLOOKUP(B33,'La Calera II - RFSU 31.1.28'!B:B,'La Calera II - RFSU 31.1.28'!AP:AP,"No se encuentra",0,1)</f>
        <v>46147</v>
      </c>
      <c r="N33" s="289">
        <f>IF(+_xlfn.XLOOKUP(B33,'La Calera II - RFSU 31.1.28'!B:B,'La Calera II - RFSU 31.1.28'!AQ:AQ,"No se encuentra",0,1)&gt;0,+_xlfn.XLOOKUP(B33,'La Calera II - RFSU 31.1.28'!B:B,'La Calera II - RFSU 31.1.28'!AQ:AQ,"No se encuentra",0,1),"")</f>
        <v>46150</v>
      </c>
      <c r="O33" s="416">
        <f>+_xlfn.XLOOKUP(B33,'La Calera II - RFSU 31.1.28'!B:B,'La Calera II - RFSU 31.1.28'!CA:CA,"No se encuentra",0,1)</f>
        <v>46561</v>
      </c>
      <c r="P33" s="198">
        <f t="shared" si="3"/>
        <v>46547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>
        <f t="shared" si="1"/>
        <v>14</v>
      </c>
      <c r="S33" s="227"/>
      <c r="T33" s="304" t="str">
        <f>+_xlfn.XLOOKUP(B33,'La Calera II - RFSU 31.1.28'!B:B,'La Calera II - RFSU 31.1.28'!BZ:BZ,"",0,1)</f>
        <v>FDE1104</v>
      </c>
      <c r="V33" s="18">
        <f>+_xlfn.XLOOKUP(B33,'La Calera II - RFSU 31.1.28'!B:B,'La Calera II - RFSU 31.1.28'!BW:BW,"No se encuentra",0,1)</f>
        <v>46547</v>
      </c>
      <c r="W33" s="193">
        <f t="shared" si="2"/>
        <v>391</v>
      </c>
      <c r="Z33" s="18" t="str">
        <f>+_xlfn.XLOOKUP(T33,'Crono LB 30.09'!B:B,'Crono LB 30.09'!E:E,"No se encuentra",0,1)</f>
        <v>17-Jan-26</v>
      </c>
      <c r="AA33" s="193" t="e">
        <f t="shared" si="4"/>
        <v>#VALUE!</v>
      </c>
    </row>
    <row r="34" spans="1:27" ht="22.5" hidden="1" x14ac:dyDescent="0.25">
      <c r="A34" s="159" t="s">
        <v>246</v>
      </c>
      <c r="B34" s="160" t="s">
        <v>2606</v>
      </c>
      <c r="C34" s="161" t="s">
        <v>2607</v>
      </c>
      <c r="D34" s="285"/>
      <c r="E34" s="201">
        <v>46031</v>
      </c>
      <c r="F34" s="198">
        <f>+_xlfn.XLOOKUP(B34,'La Calera II - RFSU 31.1.28'!B:B,'La Calera II - RFSU 31.1.28'!G:G,"No se encuentra",0,1)</f>
        <v>46031</v>
      </c>
      <c r="G34" s="289">
        <f>IF(+_xlfn.XLOOKUP(B34,'La Calera II - RFSU 31.1.28'!B:B,'La Calera II - RFSU 31.1.28'!H:H,"No se encuentra",0,1)&gt;0,+_xlfn.XLOOKUP(B34,'La Calera II - RFSU 31.1.28'!B:B,'La Calera II - RFSU 31.1.28'!H:H,"No se encuentra",0,1),"")</f>
        <v>46031</v>
      </c>
      <c r="H34" s="416">
        <v>46062</v>
      </c>
      <c r="I34" s="198">
        <f>+_xlfn.XLOOKUP(B34,'La Calera II - RFSU 31.1.28'!B:B,'La Calera II - RFSU 31.1.28'!W:W,"No se encuentra",0,1)</f>
        <v>46062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46062</v>
      </c>
      <c r="K34" s="141" t="s">
        <v>2771</v>
      </c>
      <c r="L34" s="201">
        <v>46170</v>
      </c>
      <c r="M34" s="198">
        <f>+_xlfn.XLOOKUP(B34,'La Calera II - RFSU 31.1.28'!B:B,'La Calera II - RFSU 31.1.28'!AP:AP,"No se encuentra",0,1)</f>
        <v>46147</v>
      </c>
      <c r="N34" s="289">
        <f>IF(+_xlfn.XLOOKUP(B34,'La Calera II - RFSU 31.1.28'!B:B,'La Calera II - RFSU 31.1.28'!AQ:AQ,"No se encuentra",0,1)&gt;0,+_xlfn.XLOOKUP(B34,'La Calera II - RFSU 31.1.28'!B:B,'La Calera II - RFSU 31.1.28'!AQ:AQ,"No se encuentra",0,1),"")</f>
        <v>46150</v>
      </c>
      <c r="O34" s="416">
        <f>+_xlfn.XLOOKUP(B34,'La Calera II - RFSU 31.1.28'!B:B,'La Calera II - RFSU 31.1.28'!CA:CA,"No se encuentra",0,1)</f>
        <v>46531</v>
      </c>
      <c r="P34" s="198">
        <f t="shared" si="3"/>
        <v>46517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>
        <f t="shared" si="1"/>
        <v>14</v>
      </c>
      <c r="S34" s="227"/>
      <c r="T34" s="304" t="str">
        <f>+_xlfn.XLOOKUP(B34,'La Calera II - RFSU 31.1.28'!B:B,'La Calera II - RFSU 31.1.28'!BZ:BZ,"",0,1)</f>
        <v>FDE1103</v>
      </c>
      <c r="V34" s="18">
        <f>+_xlfn.XLOOKUP(B34,'La Calera II - RFSU 31.1.28'!B:B,'La Calera II - RFSU 31.1.28'!BW:BW,"No se encuentra",0,1)</f>
        <v>46517</v>
      </c>
      <c r="W34" s="193">
        <f t="shared" si="2"/>
        <v>361</v>
      </c>
      <c r="Z34" s="18" t="str">
        <f>+_xlfn.XLOOKUP(T34,'Crono LB 30.09'!B:B,'Crono LB 30.09'!E:E,"No se encuentra",0,1)</f>
        <v>17-Jan-26</v>
      </c>
      <c r="AA34" s="193" t="e">
        <f t="shared" si="4"/>
        <v>#VALUE!</v>
      </c>
    </row>
    <row r="35" spans="1:27" hidden="1" x14ac:dyDescent="0.25">
      <c r="A35" s="159" t="s">
        <v>246</v>
      </c>
      <c r="B35" s="160" t="s">
        <v>2608</v>
      </c>
      <c r="C35" s="161" t="s">
        <v>2609</v>
      </c>
      <c r="D35" s="285"/>
      <c r="E35" s="201">
        <v>46031</v>
      </c>
      <c r="F35" s="198">
        <f>+_xlfn.XLOOKUP(B35,'La Calera II - RFSU 31.1.28'!B:B,'La Calera II - RFSU 31.1.28'!G:G,"No se encuentra",0,1)</f>
        <v>46031</v>
      </c>
      <c r="G35" s="289">
        <f>IF(+_xlfn.XLOOKUP(B35,'La Calera II - RFSU 31.1.28'!B:B,'La Calera II - RFSU 31.1.28'!H:H,"No se encuentra",0,1)&gt;0,+_xlfn.XLOOKUP(B35,'La Calera II - RFSU 31.1.28'!B:B,'La Calera II - RFSU 31.1.28'!H:H,"No se encuentra",0,1),"")</f>
        <v>46031</v>
      </c>
      <c r="H35" s="416">
        <v>46062</v>
      </c>
      <c r="I35" s="198">
        <f>+_xlfn.XLOOKUP(B35,'La Calera II - RFSU 31.1.28'!B:B,'La Calera II - RFSU 31.1.28'!W:W,"No se encuentra",0,1)</f>
        <v>46062</v>
      </c>
      <c r="J35" s="289">
        <f>IF(+_xlfn.XLOOKUP(B35,'La Calera II - RFSU 31.1.28'!B:B,'La Calera II - RFSU 31.1.28'!X:X,"No se encuentra",0,1)&gt;0,+_xlfn.XLOOKUP(B35,'La Calera II - RFSU 31.1.28'!B:B,'La Calera II - RFSU 31.1.28'!X:X,"No se encuentra",0,1),"")</f>
        <v>46062</v>
      </c>
      <c r="K35" s="141" t="s">
        <v>2771</v>
      </c>
      <c r="L35" s="201">
        <v>46192</v>
      </c>
      <c r="M35" s="198">
        <f>+_xlfn.XLOOKUP(B35,'La Calera II - RFSU 31.1.28'!B:B,'La Calera II - RFSU 31.1.28'!AP:AP,"No se encuentra",0,1)</f>
        <v>46147</v>
      </c>
      <c r="N35" s="289">
        <f>IF(+_xlfn.XLOOKUP(B35,'La Calera II - RFSU 31.1.28'!B:B,'La Calera II - RFSU 31.1.28'!AQ:AQ,"No se encuentra",0,1)&gt;0,+_xlfn.XLOOKUP(B35,'La Calera II - RFSU 31.1.28'!B:B,'La Calera II - RFSU 31.1.28'!AQ:AQ,"No se encuentra",0,1),"")</f>
        <v>46150</v>
      </c>
      <c r="O35" s="416">
        <f>+_xlfn.XLOOKUP(B35,'La Calera II - RFSU 31.1.28'!B:B,'La Calera II - RFSU 31.1.28'!CA:CA,"No se encuentra",0,1)</f>
        <v>46540</v>
      </c>
      <c r="P35" s="198">
        <f t="shared" si="3"/>
        <v>46517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>
        <f t="shared" si="1"/>
        <v>23</v>
      </c>
      <c r="S35" s="227"/>
      <c r="T35" s="304" t="str">
        <f>+_xlfn.XLOOKUP(B35,'La Calera II - RFSU 31.1.28'!B:B,'La Calera II - RFSU 31.1.28'!BZ:BZ,"",0,1)</f>
        <v>FDE1114</v>
      </c>
      <c r="V35" s="18">
        <f>+_xlfn.XLOOKUP(B35,'La Calera II - RFSU 31.1.28'!B:B,'La Calera II - RFSU 31.1.28'!BW:BW,"No se encuentra",0,1)</f>
        <v>46517</v>
      </c>
      <c r="W35" s="193">
        <f t="shared" si="2"/>
        <v>348</v>
      </c>
      <c r="Z35" s="18">
        <f>+_xlfn.XLOOKUP(T35,'Crono LB 30.09'!B:B,'Crono LB 30.09'!E:E,"No se encuentra",0,1)</f>
        <v>46063</v>
      </c>
      <c r="AA35" s="193">
        <f t="shared" si="4"/>
        <v>-129</v>
      </c>
    </row>
    <row r="36" spans="1:27" ht="22.5" x14ac:dyDescent="0.25">
      <c r="A36" s="159" t="s">
        <v>640</v>
      </c>
      <c r="B36" s="160" t="s">
        <v>2611</v>
      </c>
      <c r="C36" s="161" t="s">
        <v>744</v>
      </c>
      <c r="D36" s="285"/>
      <c r="E36" s="201">
        <v>46134</v>
      </c>
      <c r="F36" s="198">
        <f>+_xlfn.XLOOKUP(B36,'La Calera II - RFSU 31.1.28'!B:B,'La Calera II - RFSU 31.1.28'!G:G,"No se encuentra",0,1)</f>
        <v>46134</v>
      </c>
      <c r="G36" s="289">
        <f>IF(+_xlfn.XLOOKUP(B36,'La Calera II - RFSU 31.1.28'!B:B,'La Calera II - RFSU 31.1.28'!H:H,"No se encuentra",0,1)&gt;0,+_xlfn.XLOOKUP(B36,'La Calera II - RFSU 31.1.28'!B:B,'La Calera II - RFSU 31.1.28'!H:H,"No se encuentra",0,1),"")</f>
        <v>46135</v>
      </c>
      <c r="H36" s="416">
        <v>46171</v>
      </c>
      <c r="I36" s="198">
        <f>+_xlfn.XLOOKUP(B36,'La Calera II - RFSU 31.1.28'!B:B,'La Calera II - RFSU 31.1.28'!W:W,"No se encuentra",0,1)</f>
        <v>46172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46168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46236</v>
      </c>
      <c r="M36" s="198">
        <f>+_xlfn.XLOOKUP(B36,'La Calera II - RFSU 31.1.28'!B:B,'La Calera II - RFSU 31.1.28'!AP:AP,"No se encuentra",0,1)</f>
        <v>46233</v>
      </c>
      <c r="N36" s="289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416">
        <f>+_xlfn.XLOOKUP(B36,'La Calera II - RFSU 31.1.28'!B:B,'La Calera II - RFSU 31.1.28'!CA:CA,"No se encuentra",0,1)</f>
        <v>46538</v>
      </c>
      <c r="P36" s="198">
        <f t="shared" si="3"/>
        <v>46538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1"/>
        <v/>
      </c>
      <c r="S36" s="227"/>
      <c r="T36" s="304" t="str">
        <f>+_xlfn.XLOOKUP(B36,'La Calera II - RFSU 31.1.28'!B:B,'La Calera II - RFSU 31.1.28'!BZ:BZ,"",0,1)</f>
        <v>FDI1060</v>
      </c>
      <c r="V36" s="18">
        <f>+_xlfn.XLOOKUP(B36,'La Calera II - RFSU 31.1.28'!B:B,'La Calera II - RFSU 31.1.28'!BW:BW,"No se encuentra",0,1)</f>
        <v>46540</v>
      </c>
      <c r="W36" s="193">
        <f t="shared" si="2"/>
        <v>302</v>
      </c>
      <c r="Z36" s="18">
        <f>+_xlfn.XLOOKUP(T36,'Crono LB 30.09'!B:B,'Crono LB 30.09'!E:E,"No se encuentra",0,1)</f>
        <v>46107</v>
      </c>
      <c r="AA36" s="193">
        <f t="shared" si="4"/>
        <v>-129</v>
      </c>
    </row>
    <row r="37" spans="1:27" x14ac:dyDescent="0.25">
      <c r="A37" s="159" t="s">
        <v>640</v>
      </c>
      <c r="B37" s="160" t="s">
        <v>2612</v>
      </c>
      <c r="C37" s="161" t="s">
        <v>745</v>
      </c>
      <c r="D37" s="285"/>
      <c r="E37" s="201">
        <v>46108</v>
      </c>
      <c r="F37" s="198">
        <f>+_xlfn.XLOOKUP(B37,'La Calera II - RFSU 31.1.28'!B:B,'La Calera II - RFSU 31.1.28'!G:G,"No se encuentra",0,1)</f>
        <v>46108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416">
        <v>46145</v>
      </c>
      <c r="I37" s="198">
        <f>+_xlfn.XLOOKUP(B37,'La Calera II - RFSU 31.1.28'!B:B,'La Calera II - RFSU 31.1.28'!W:W,"No se encuentra",0,1)</f>
        <v>46148</v>
      </c>
      <c r="J37" s="289">
        <f>IF(+_xlfn.XLOOKUP(B37,'La Calera II - RFSU 31.1.28'!B:B,'La Calera II - RFSU 31.1.28'!X:X,"No se encuentra",0,1)&gt;0,+_xlfn.XLOOKUP(B37,'La Calera II - RFSU 31.1.28'!B:B,'La Calera II - RFSU 31.1.28'!X:X,"No se encuentra",0,1),"")</f>
        <v>46142</v>
      </c>
      <c r="K37" s="141" t="str">
        <f>+IF(+_xlfn.XLOOKUP(B37,'La Calera II - RFSU 31.1.28'!B:B,'La Calera II - RFSU 31.1.28'!AG:AG,"No se encuentra",0,1)=0,"N/A","Sin iniciar")</f>
        <v>Sin iniciar</v>
      </c>
      <c r="L37" s="201">
        <v>46210</v>
      </c>
      <c r="M37" s="198">
        <f>+_xlfn.XLOOKUP(B37,'La Calera II - RFSU 31.1.28'!B:B,'La Calera II - RFSU 31.1.28'!AP:AP,"No se encuentra",0,1)</f>
        <v>46207</v>
      </c>
      <c r="N37" s="289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416">
        <f>+_xlfn.XLOOKUP(B37,'La Calera II - RFSU 31.1.28'!B:B,'La Calera II - RFSU 31.1.28'!CA:CA,"No se encuentra",0,1)</f>
        <v>46443</v>
      </c>
      <c r="P37" s="198">
        <f t="shared" si="3"/>
        <v>46394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1"/>
        <v/>
      </c>
      <c r="S37" s="227"/>
      <c r="T37" s="304" t="str">
        <f>+_xlfn.XLOOKUP(B37,'La Calera II - RFSU 31.1.28'!B:B,'La Calera II - RFSU 31.1.28'!BZ:BZ,"",0,1)</f>
        <v>FDI1060</v>
      </c>
      <c r="V37" s="18">
        <f>+_xlfn.XLOOKUP(B37,'La Calera II - RFSU 31.1.28'!B:B,'La Calera II - RFSU 31.1.28'!BW:BW,"No se encuentra",0,1)</f>
        <v>46394</v>
      </c>
      <c r="W37" s="193">
        <f t="shared" si="2"/>
        <v>233</v>
      </c>
      <c r="Z37" s="18">
        <f>+_xlfn.XLOOKUP(T37,'Crono LB 30.09'!B:B,'Crono LB 30.09'!E:E,"No se encuentra",0,1)</f>
        <v>46107</v>
      </c>
      <c r="AA37" s="193">
        <f t="shared" si="4"/>
        <v>-103</v>
      </c>
    </row>
    <row r="38" spans="1:27" ht="22.5" x14ac:dyDescent="0.25">
      <c r="A38" s="159" t="s">
        <v>640</v>
      </c>
      <c r="B38" s="160" t="s">
        <v>2613</v>
      </c>
      <c r="C38" s="161" t="s">
        <v>747</v>
      </c>
      <c r="D38" s="285"/>
      <c r="E38" s="201">
        <v>46107</v>
      </c>
      <c r="F38" s="198">
        <f>+_xlfn.XLOOKUP(B38,'La Calera II - RFSU 31.1.28'!B:B,'La Calera II - RFSU 31.1.28'!G:G,"No se encuentra",0,1)</f>
        <v>46107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46111</v>
      </c>
      <c r="H38" s="416">
        <v>46144</v>
      </c>
      <c r="I38" s="198">
        <f>+_xlfn.XLOOKUP(B38,'La Calera II - RFSU 31.1.28'!B:B,'La Calera II - RFSU 31.1.28'!W:W,"No se encuentra",0,1)</f>
        <v>46148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46142</v>
      </c>
      <c r="K38" s="141" t="str">
        <f>+IF(+_xlfn.XLOOKUP(B38,'La Calera II - RFSU 31.1.28'!B:B,'La Calera II - RFSU 31.1.28'!AG:AG,"No se encuentra",0,1)=0,"N/A","Sin iniciar")</f>
        <v>Sin iniciar</v>
      </c>
      <c r="L38" s="201">
        <v>46209</v>
      </c>
      <c r="M38" s="198">
        <f>+_xlfn.XLOOKUP(B38,'La Calera II - RFSU 31.1.28'!B:B,'La Calera II - RFSU 31.1.28'!AP:AP,"No se encuentra",0,1)</f>
        <v>46207</v>
      </c>
      <c r="N38" s="289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416">
        <f>+_xlfn.XLOOKUP(B38,'La Calera II - RFSU 31.1.28'!B:B,'La Calera II - RFSU 31.1.28'!CA:CA,"No se encuentra",0,1)</f>
        <v>46427</v>
      </c>
      <c r="P38" s="198">
        <f t="shared" si="3"/>
        <v>46364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1"/>
        <v/>
      </c>
      <c r="S38" s="227"/>
      <c r="T38" s="304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46364</v>
      </c>
      <c r="W38" s="193">
        <f t="shared" si="2"/>
        <v>218</v>
      </c>
      <c r="Z38" s="18">
        <f>+_xlfn.XLOOKUP(T38,'Crono LB 30.09'!B:B,'Crono LB 30.09'!E:E,"No se encuentra",0,1)</f>
        <v>46162</v>
      </c>
      <c r="AA38" s="193">
        <f t="shared" si="4"/>
        <v>-47</v>
      </c>
    </row>
    <row r="39" spans="1:27" x14ac:dyDescent="0.25">
      <c r="A39" s="159" t="s">
        <v>640</v>
      </c>
      <c r="B39" s="160" t="s">
        <v>2614</v>
      </c>
      <c r="C39" s="161" t="s">
        <v>748</v>
      </c>
      <c r="D39" s="285"/>
      <c r="E39" s="201">
        <v>46122</v>
      </c>
      <c r="F39" s="198">
        <f>+_xlfn.XLOOKUP(B39,'La Calera II - RFSU 31.1.28'!B:B,'La Calera II - RFSU 31.1.28'!G:G,"No se encuentra",0,1)</f>
        <v>46122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46100</v>
      </c>
      <c r="H39" s="416">
        <v>46159</v>
      </c>
      <c r="I39" s="198">
        <f>+_xlfn.XLOOKUP(B39,'La Calera II - RFSU 31.1.28'!B:B,'La Calera II - RFSU 31.1.28'!W:W,"No se encuentra",0,1)</f>
        <v>46148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46142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46224</v>
      </c>
      <c r="M39" s="198">
        <f>+_xlfn.XLOOKUP(B39,'La Calera II - RFSU 31.1.28'!B:B,'La Calera II - RFSU 31.1.28'!AP:AP,"No se encuentra",0,1)</f>
        <v>46207</v>
      </c>
      <c r="N39" s="289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416">
        <f>+_xlfn.XLOOKUP(B39,'La Calera II - RFSU 31.1.28'!B:B,'La Calera II - RFSU 31.1.28'!CA:CA,"No se encuentra",0,1)</f>
        <v>46507</v>
      </c>
      <c r="P39" s="198">
        <f t="shared" si="3"/>
        <v>46454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1"/>
        <v/>
      </c>
      <c r="S39" s="227"/>
      <c r="T39" s="304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46454</v>
      </c>
      <c r="W39" s="193">
        <f t="shared" si="2"/>
        <v>283</v>
      </c>
      <c r="Z39" s="18">
        <f>+_xlfn.XLOOKUP(T39,'Crono LB 30.09'!B:B,'Crono LB 30.09'!E:E,"No se encuentra",0,1)</f>
        <v>46107</v>
      </c>
      <c r="AA39" s="193">
        <f t="shared" si="4"/>
        <v>-117</v>
      </c>
    </row>
    <row r="40" spans="1:27" x14ac:dyDescent="0.25">
      <c r="A40" s="159" t="s">
        <v>640</v>
      </c>
      <c r="B40" s="160" t="s">
        <v>2615</v>
      </c>
      <c r="C40" s="161" t="s">
        <v>749</v>
      </c>
      <c r="D40" s="285"/>
      <c r="E40" s="201">
        <v>46157</v>
      </c>
      <c r="F40" s="198">
        <f>+_xlfn.XLOOKUP(B40,'La Calera II - RFSU 31.1.28'!B:B,'La Calera II - RFSU 31.1.28'!G:G,"No se encuentra",0,1)</f>
        <v>46157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46159</v>
      </c>
      <c r="H40" s="416">
        <v>46194</v>
      </c>
      <c r="I40" s="198">
        <f>+_xlfn.XLOOKUP(B40,'La Calera II - RFSU 31.1.28'!B:B,'La Calera II - RFSU 31.1.28'!W:W,"No se encuentra",0,1)</f>
        <v>46202</v>
      </c>
      <c r="J40" s="289" t="str">
        <f>IF(+_xlfn.XLOOKUP(B40,'La Calera II - RFSU 31.1.28'!B:B,'La Calera II - RFSU 31.1.28'!X:X,"No se encuentra",0,1)&gt;0,+_xlfn.XLOOKUP(B40,'La Calera II - RFSU 31.1.28'!B:B,'La Calera II - RFSU 31.1.28'!X:X,"No se encuentra",0,1),"")</f>
        <v/>
      </c>
      <c r="K40" s="141" t="str">
        <f>+IF(+_xlfn.XLOOKUP(B40,'La Calera II - RFSU 31.1.28'!B:B,'La Calera II - RFSU 31.1.28'!AG:AG,"No se encuentra",0,1)=0,"N/A","Sin iniciar")</f>
        <v>Sin iniciar</v>
      </c>
      <c r="L40" s="201">
        <v>46259</v>
      </c>
      <c r="M40" s="198">
        <f>+_xlfn.XLOOKUP(B40,'La Calera II - RFSU 31.1.28'!B:B,'La Calera II - RFSU 31.1.28'!AP:AP,"No se encuentra",0,1)</f>
        <v>46267</v>
      </c>
      <c r="N40" s="289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416">
        <f>+_xlfn.XLOOKUP(B40,'La Calera II - RFSU 31.1.28'!B:B,'La Calera II - RFSU 31.1.28'!CA:CA,"No se encuentra",0,1)</f>
        <v>46427</v>
      </c>
      <c r="P40" s="198">
        <f t="shared" si="3"/>
        <v>46364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1"/>
        <v/>
      </c>
      <c r="S40" s="227"/>
      <c r="T40" s="304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46364</v>
      </c>
      <c r="W40" s="193">
        <f t="shared" si="2"/>
        <v>168</v>
      </c>
      <c r="Z40" s="18">
        <f>+_xlfn.XLOOKUP(T40,'Crono LB 30.09'!B:B,'Crono LB 30.09'!E:E,"No se encuentra",0,1)</f>
        <v>46162</v>
      </c>
      <c r="AA40" s="193">
        <f t="shared" si="4"/>
        <v>-97</v>
      </c>
    </row>
    <row r="41" spans="1:27" x14ac:dyDescent="0.25">
      <c r="A41" s="159" t="s">
        <v>640</v>
      </c>
      <c r="B41" s="160" t="s">
        <v>2616</v>
      </c>
      <c r="C41" s="161" t="s">
        <v>750</v>
      </c>
      <c r="D41" s="285"/>
      <c r="E41" s="201">
        <v>46118</v>
      </c>
      <c r="F41" s="198">
        <f>+_xlfn.XLOOKUP(B41,'La Calera II - RFSU 31.1.28'!B:B,'La Calera II - RFSU 31.1.28'!G:G,"No se encuentra",0,1)</f>
        <v>46118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46122</v>
      </c>
      <c r="H41" s="416">
        <v>46155</v>
      </c>
      <c r="I41" s="198">
        <f>+_xlfn.XLOOKUP(B41,'La Calera II - RFSU 31.1.28'!B:B,'La Calera II - RFSU 31.1.28'!W:W,"No se encuentra",0,1)</f>
        <v>46159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46151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46220</v>
      </c>
      <c r="M41" s="198">
        <f>+_xlfn.XLOOKUP(B41,'La Calera II - RFSU 31.1.28'!B:B,'La Calera II - RFSU 31.1.28'!AP:AP,"No se encuentra",0,1)</f>
        <v>46216</v>
      </c>
      <c r="N41" s="289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416">
        <f>+_xlfn.XLOOKUP(B41,'La Calera II - RFSU 31.1.28'!B:B,'La Calera II - RFSU 31.1.28'!CA:CA,"No se encuentra",0,1)</f>
        <v>46427</v>
      </c>
      <c r="P41" s="198">
        <f t="shared" si="3"/>
        <v>46373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1"/>
        <v/>
      </c>
      <c r="S41" s="227"/>
      <c r="T41" s="304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46373</v>
      </c>
      <c r="W41" s="193">
        <f t="shared" si="2"/>
        <v>207</v>
      </c>
      <c r="Z41" s="18">
        <f>+_xlfn.XLOOKUP(T41,'Crono LB 30.09'!B:B,'Crono LB 30.09'!E:E,"No se encuentra",0,1)</f>
        <v>46162</v>
      </c>
      <c r="AA41" s="193">
        <f t="shared" si="4"/>
        <v>-58</v>
      </c>
    </row>
    <row r="42" spans="1:27" x14ac:dyDescent="0.25">
      <c r="A42" s="159" t="s">
        <v>640</v>
      </c>
      <c r="B42" s="160" t="s">
        <v>2617</v>
      </c>
      <c r="C42" s="161" t="s">
        <v>751</v>
      </c>
      <c r="D42" s="285"/>
      <c r="E42" s="201">
        <v>46121</v>
      </c>
      <c r="F42" s="198">
        <f>+_xlfn.XLOOKUP(B42,'La Calera II - RFSU 31.1.28'!B:B,'La Calera II - RFSU 31.1.28'!G:G,"No se encuentra",0,1)</f>
        <v>46121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46122</v>
      </c>
      <c r="H42" s="416">
        <v>46158</v>
      </c>
      <c r="I42" s="198">
        <f>+_xlfn.XLOOKUP(B42,'La Calera II - RFSU 31.1.28'!B:B,'La Calera II - RFSU 31.1.28'!W:W,"No se encuentra",0,1)</f>
        <v>46159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46154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46223</v>
      </c>
      <c r="M42" s="198">
        <f>+_xlfn.XLOOKUP(B42,'La Calera II - RFSU 31.1.28'!B:B,'La Calera II - RFSU 31.1.28'!AP:AP,"No se encuentra",0,1)</f>
        <v>46219</v>
      </c>
      <c r="N42" s="289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416">
        <f>+_xlfn.XLOOKUP(B42,'La Calera II - RFSU 31.1.28'!B:B,'La Calera II - RFSU 31.1.28'!CA:CA,"No se encuentra",0,1)</f>
        <v>46427</v>
      </c>
      <c r="P42" s="198">
        <f t="shared" si="3"/>
        <v>46376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1"/>
        <v/>
      </c>
      <c r="S42" s="227"/>
      <c r="T42" s="304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46376</v>
      </c>
      <c r="W42" s="193">
        <f t="shared" si="2"/>
        <v>204</v>
      </c>
      <c r="Z42" s="18">
        <f>+_xlfn.XLOOKUP(T42,'Crono LB 30.09'!B:B,'Crono LB 30.09'!E:E,"No se encuentra",0,1)</f>
        <v>46162</v>
      </c>
      <c r="AA42" s="193">
        <f t="shared" si="4"/>
        <v>-61</v>
      </c>
    </row>
    <row r="43" spans="1:27" x14ac:dyDescent="0.25">
      <c r="A43" s="159" t="s">
        <v>640</v>
      </c>
      <c r="B43" s="160" t="s">
        <v>2618</v>
      </c>
      <c r="C43" s="161" t="s">
        <v>752</v>
      </c>
      <c r="D43" s="285"/>
      <c r="E43" s="201">
        <v>46163</v>
      </c>
      <c r="F43" s="198">
        <f>+_xlfn.XLOOKUP(B43,'La Calera II - RFSU 31.1.28'!B:B,'La Calera II - RFSU 31.1.28'!G:G,"No se encuentra",0,1)</f>
        <v>46163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46163</v>
      </c>
      <c r="H43" s="416">
        <v>46200</v>
      </c>
      <c r="I43" s="198">
        <f>+_xlfn.XLOOKUP(B43,'La Calera II - RFSU 31.1.28'!B:B,'La Calera II - RFSU 31.1.28'!W:W,"No se encuentra",0,1)</f>
        <v>46202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46265</v>
      </c>
      <c r="M43" s="198">
        <f>+_xlfn.XLOOKUP(B43,'La Calera II - RFSU 31.1.28'!B:B,'La Calera II - RFSU 31.1.28'!AP:AP,"No se encuentra",0,1)</f>
        <v>46267</v>
      </c>
      <c r="N43" s="289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416">
        <f>+_xlfn.XLOOKUP(B43,'La Calera II - RFSU 31.1.28'!B:B,'La Calera II - RFSU 31.1.28'!CA:CA,"No se encuentra",0,1)</f>
        <v>46482</v>
      </c>
      <c r="P43" s="198">
        <f t="shared" si="3"/>
        <v>46394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1"/>
        <v/>
      </c>
      <c r="S43" s="227"/>
      <c r="T43" s="304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46394</v>
      </c>
      <c r="W43" s="193">
        <f t="shared" si="2"/>
        <v>217</v>
      </c>
      <c r="Z43" s="18">
        <f>+_xlfn.XLOOKUP(T43,'Crono LB 30.09'!B:B,'Crono LB 30.09'!E:E,"No se encuentra",0,1)</f>
        <v>46162</v>
      </c>
      <c r="AA43" s="193">
        <f t="shared" si="4"/>
        <v>-103</v>
      </c>
    </row>
    <row r="44" spans="1:27" x14ac:dyDescent="0.25">
      <c r="A44" s="159" t="s">
        <v>640</v>
      </c>
      <c r="B44" s="160" t="s">
        <v>2619</v>
      </c>
      <c r="C44" s="161" t="s">
        <v>754</v>
      </c>
      <c r="D44" s="285"/>
      <c r="E44" s="201">
        <v>46125</v>
      </c>
      <c r="F44" s="198">
        <f>+_xlfn.XLOOKUP(B44,'La Calera II - RFSU 31.1.28'!B:B,'La Calera II - RFSU 31.1.28'!G:G,"No se encuentra",0,1)</f>
        <v>46125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46122</v>
      </c>
      <c r="H44" s="416">
        <v>46162</v>
      </c>
      <c r="I44" s="198">
        <f>+_xlfn.XLOOKUP(B44,'La Calera II - RFSU 31.1.28'!B:B,'La Calera II - RFSU 31.1.28'!W:W,"No se encuentra",0,1)</f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46153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46227</v>
      </c>
      <c r="M44" s="198">
        <f>+_xlfn.XLOOKUP(B44,'La Calera II - RFSU 31.1.28'!B:B,'La Calera II - RFSU 31.1.28'!AP:AP,"No se encuentra",0,1)</f>
        <v>46218</v>
      </c>
      <c r="N44" s="289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416">
        <f>+_xlfn.XLOOKUP(B44,'La Calera II - RFSU 31.1.28'!B:B,'La Calera II - RFSU 31.1.28'!CA:CA,"No se encuentra",0,1)</f>
        <v>46482</v>
      </c>
      <c r="P44" s="198">
        <f t="shared" si="3"/>
        <v>46405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 t="str">
        <f t="shared" si="1"/>
        <v/>
      </c>
      <c r="S44" s="227"/>
      <c r="T44" s="304" t="str">
        <f>+_xlfn.XLOOKUP(B44,'La Calera II - RFSU 31.1.28'!B:B,'La Calera II - RFSU 31.1.28'!BZ:BZ,"",0,1)</f>
        <v>FDI1040</v>
      </c>
      <c r="V44" s="18">
        <f>+_xlfn.XLOOKUP(B44,'La Calera II - RFSU 31.1.28'!B:B,'La Calera II - RFSU 31.1.28'!BW:BW,"No se encuentra",0,1)</f>
        <v>46405</v>
      </c>
      <c r="W44" s="193">
        <f t="shared" si="2"/>
        <v>255</v>
      </c>
      <c r="Z44" s="18">
        <f>+_xlfn.XLOOKUP(T44,'Crono LB 30.09'!B:B,'Crono LB 30.09'!E:E,"No se encuentra",0,1)</f>
        <v>46162</v>
      </c>
      <c r="AA44" s="193">
        <f t="shared" si="4"/>
        <v>-65</v>
      </c>
    </row>
    <row r="45" spans="1:27" x14ac:dyDescent="0.25">
      <c r="A45" s="159" t="s">
        <v>640</v>
      </c>
      <c r="B45" s="160" t="s">
        <v>2620</v>
      </c>
      <c r="C45" s="161" t="s">
        <v>755</v>
      </c>
      <c r="D45" s="285"/>
      <c r="E45" s="201">
        <v>46157</v>
      </c>
      <c r="F45" s="198">
        <f>+_xlfn.XLOOKUP(B45,'La Calera II - RFSU 31.1.28'!B:B,'La Calera II - RFSU 31.1.28'!G:G,"No se encuentra",0,1)</f>
        <v>46177</v>
      </c>
      <c r="G45" s="289" t="str">
        <f>IF(+_xlfn.XLOOKUP(B45,'La Calera II - RFSU 31.1.28'!B:B,'La Calera II - RFSU 31.1.28'!H:H,"No se encuentra",0,1)&gt;0,+_xlfn.XLOOKUP(B45,'La Calera II - RFSU 31.1.28'!B:B,'La Calera II - RFSU 31.1.28'!H:H,"No se encuentra",0,1),"")</f>
        <v/>
      </c>
      <c r="H45" s="416">
        <v>46194</v>
      </c>
      <c r="I45" s="198">
        <f>+_xlfn.XLOOKUP(B45,'La Calera II - RFSU 31.1.28'!B:B,'La Calera II - RFSU 31.1.28'!W:W,"No se encuentra",0,1)</f>
        <v>46214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f>+_xlfn.XLOOKUP(B45,'La Calera II - RFSU 31.1.28'!B:B,'La Calera II - RFSU 31.1.28'!AP:AP,"No se encuentra",0,1)</f>
        <v>46279</v>
      </c>
      <c r="N45" s="289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416">
        <f>+_xlfn.XLOOKUP(B45,'La Calera II - RFSU 31.1.28'!B:B,'La Calera II - RFSU 31.1.28'!CA:CA,"No se encuentra",0,1)</f>
        <v>46482</v>
      </c>
      <c r="P45" s="198">
        <f t="shared" si="3"/>
        <v>46436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1"/>
        <v/>
      </c>
      <c r="S45" s="227"/>
      <c r="T45" s="304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46436</v>
      </c>
      <c r="W45" s="193">
        <f t="shared" si="2"/>
        <v>223</v>
      </c>
      <c r="Z45" s="18">
        <f>+_xlfn.XLOOKUP(T45,'Crono LB 30.09'!B:B,'Crono LB 30.09'!E:E,"No se encuentra",0,1)</f>
        <v>46162</v>
      </c>
      <c r="AA45" s="193">
        <f t="shared" si="4"/>
        <v>-97</v>
      </c>
    </row>
    <row r="46" spans="1:27" x14ac:dyDescent="0.25">
      <c r="A46" s="159" t="s">
        <v>640</v>
      </c>
      <c r="B46" s="160" t="s">
        <v>2621</v>
      </c>
      <c r="C46" s="161" t="s">
        <v>756</v>
      </c>
      <c r="D46" s="285"/>
      <c r="E46" s="201">
        <v>46129</v>
      </c>
      <c r="F46" s="198">
        <f>+_xlfn.XLOOKUP(B46,'La Calera II - RFSU 31.1.28'!B:B,'La Calera II - RFSU 31.1.28'!G:G,"No se encuentra",0,1)</f>
        <v>46129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46129</v>
      </c>
      <c r="H46" s="416">
        <v>46166</v>
      </c>
      <c r="I46" s="198">
        <f>+_xlfn.XLOOKUP(B46,'La Calera II - RFSU 31.1.28'!B:B,'La Calera II - RFSU 31.1.28'!W:W,"No se encuentra",0,1)</f>
        <v>46166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46153</v>
      </c>
      <c r="K46" s="141" t="str">
        <f>+IF(+_xlfn.XLOOKUP(B46,'La Calera II - RFSU 31.1.28'!B:B,'La Calera II - RFSU 31.1.28'!AG:AG,"No se encuentra",0,1)=0,"N/A","Sin iniciar")</f>
        <v>Sin iniciar</v>
      </c>
      <c r="L46" s="201">
        <v>46231</v>
      </c>
      <c r="M46" s="198">
        <f>+_xlfn.XLOOKUP(B46,'La Calera II - RFSU 31.1.28'!B:B,'La Calera II - RFSU 31.1.28'!AP:AP,"No se encuentra",0,1)</f>
        <v>46218</v>
      </c>
      <c r="N46" s="289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416">
        <f>+_xlfn.XLOOKUP(B46,'La Calera II - RFSU 31.1.28'!B:B,'La Calera II - RFSU 31.1.28'!CA:CA,"No se encuentra",0,1)</f>
        <v>46482</v>
      </c>
      <c r="P46" s="198">
        <f t="shared" si="3"/>
        <v>46375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1"/>
        <v/>
      </c>
      <c r="S46" s="227"/>
      <c r="T46" s="304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46375</v>
      </c>
      <c r="W46" s="193">
        <f t="shared" si="2"/>
        <v>251</v>
      </c>
      <c r="Z46" s="18">
        <f>+_xlfn.XLOOKUP(T46,'Crono LB 30.09'!B:B,'Crono LB 30.09'!E:E,"No se encuentra",0,1)</f>
        <v>46162</v>
      </c>
      <c r="AA46" s="193">
        <f t="shared" si="4"/>
        <v>-69</v>
      </c>
    </row>
    <row r="47" spans="1:27" x14ac:dyDescent="0.25">
      <c r="A47" s="159" t="s">
        <v>640</v>
      </c>
      <c r="B47" s="160" t="s">
        <v>2622</v>
      </c>
      <c r="C47" s="161" t="s">
        <v>757</v>
      </c>
      <c r="D47" s="285"/>
      <c r="E47" s="201">
        <v>46163</v>
      </c>
      <c r="F47" s="198">
        <f>+_xlfn.XLOOKUP(B47,'La Calera II - RFSU 31.1.28'!B:B,'La Calera II - RFSU 31.1.28'!G:G,"No se encuentra",0,1)</f>
        <v>46177</v>
      </c>
      <c r="G47" s="289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416">
        <v>46200</v>
      </c>
      <c r="I47" s="198">
        <f>+_xlfn.XLOOKUP(B47,'La Calera II - RFSU 31.1.28'!B:B,'La Calera II - RFSU 31.1.28'!W:W,"No se encuentra",0,1)</f>
        <v>46214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46265</v>
      </c>
      <c r="M47" s="198">
        <f>+_xlfn.XLOOKUP(B47,'La Calera II - RFSU 31.1.28'!B:B,'La Calera II - RFSU 31.1.28'!AP:AP,"No se encuentra",0,1)</f>
        <v>46279</v>
      </c>
      <c r="N47" s="289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416">
        <f>+_xlfn.XLOOKUP(B47,'La Calera II - RFSU 31.1.28'!B:B,'La Calera II - RFSU 31.1.28'!CA:CA,"No se encuentra",0,1)</f>
        <v>46482</v>
      </c>
      <c r="P47" s="198">
        <f t="shared" si="3"/>
        <v>46406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1"/>
        <v/>
      </c>
      <c r="S47" s="227"/>
      <c r="T47" s="304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46406</v>
      </c>
      <c r="W47" s="193">
        <f t="shared" si="2"/>
        <v>217</v>
      </c>
      <c r="Z47" s="18">
        <f>+_xlfn.XLOOKUP(T47,'Crono LB 30.09'!B:B,'Crono LB 30.09'!E:E,"No se encuentra",0,1)</f>
        <v>46162</v>
      </c>
      <c r="AA47" s="193">
        <f t="shared" si="4"/>
        <v>-103</v>
      </c>
    </row>
    <row r="48" spans="1:27" x14ac:dyDescent="0.25">
      <c r="A48" s="159" t="s">
        <v>640</v>
      </c>
      <c r="B48" s="160" t="s">
        <v>2623</v>
      </c>
      <c r="C48" s="161" t="s">
        <v>2624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46163</v>
      </c>
      <c r="H48" s="416">
        <v>46200</v>
      </c>
      <c r="I48" s="198">
        <f>+_xlfn.XLOOKUP(B48,'La Calera II - RFSU 31.1.28'!B:B,'La Calera II - RFSU 31.1.28'!W:W,"No se encuentra",0,1)</f>
        <v>46202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141" t="str">
        <f>+IF(+_xlfn.XLOOKUP(B48,'La Calera II - RFSU 31.1.28'!B:B,'La Calera II - RFSU 31.1.28'!AG:AG,"No se encuentra",0,1)=0,"N/A","Sin iniciar")</f>
        <v>Sin iniciar</v>
      </c>
      <c r="L48" s="201">
        <v>46265</v>
      </c>
      <c r="M48" s="198">
        <f>+_xlfn.XLOOKUP(B48,'La Calera II - RFSU 31.1.28'!B:B,'La Calera II - RFSU 31.1.28'!AP:AP,"No se encuentra",0,1)</f>
        <v>46267</v>
      </c>
      <c r="N48" s="289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416">
        <f>+_xlfn.XLOOKUP(B48,'La Calera II - RFSU 31.1.28'!B:B,'La Calera II - RFSU 31.1.28'!CA:CA,"No se encuentra",0,1)</f>
        <v>46482</v>
      </c>
      <c r="P48" s="198">
        <f t="shared" si="3"/>
        <v>46454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1"/>
        <v/>
      </c>
      <c r="S48" s="227"/>
      <c r="T48" s="304" t="str">
        <f>+_xlfn.XLOOKUP(B48,'La Calera II - RFSU 31.1.28'!B:B,'La Calera II - RFSU 31.1.28'!BZ:BZ,"",0,1)</f>
        <v>FDI1040</v>
      </c>
      <c r="V48" s="18">
        <f>+_xlfn.XLOOKUP(B48,'La Calera II - RFSU 31.1.28'!B:B,'La Calera II - RFSU 31.1.28'!BW:BW,"No se encuentra",0,1)</f>
        <v>46454</v>
      </c>
      <c r="W48" s="193">
        <f t="shared" si="2"/>
        <v>217</v>
      </c>
      <c r="Z48" s="18">
        <f>+_xlfn.XLOOKUP(T48,'Crono LB 30.09'!B:B,'Crono LB 30.09'!E:E,"No se encuentra",0,1)</f>
        <v>46162</v>
      </c>
      <c r="AA48" s="193">
        <f t="shared" si="4"/>
        <v>-103</v>
      </c>
    </row>
    <row r="49" spans="1:27" x14ac:dyDescent="0.25">
      <c r="A49" s="159" t="s">
        <v>640</v>
      </c>
      <c r="B49" s="160" t="s">
        <v>2625</v>
      </c>
      <c r="C49" s="161" t="s">
        <v>760</v>
      </c>
      <c r="D49" s="285"/>
      <c r="E49" s="201">
        <v>46101</v>
      </c>
      <c r="F49" s="198">
        <f>+_xlfn.XLOOKUP(B49,'La Calera II - RFSU 31.1.28'!B:B,'La Calera II - RFSU 31.1.28'!G:G,"No se encuentra",0,1)</f>
        <v>46101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46106</v>
      </c>
      <c r="H49" s="416">
        <v>46138</v>
      </c>
      <c r="I49" s="198">
        <f>+_xlfn.XLOOKUP(B49,'La Calera II - RFSU 31.1.28'!B:B,'La Calera II - RFSU 31.1.28'!W:W,"No se encuentra",0,1)</f>
        <v>46152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46148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46203</v>
      </c>
      <c r="M49" s="198">
        <f>+_xlfn.XLOOKUP(B49,'La Calera II - RFSU 31.1.28'!B:B,'La Calera II - RFSU 31.1.28'!AP:AP,"No se encuentra",0,1)</f>
        <v>46213</v>
      </c>
      <c r="N49" s="289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416">
        <f>+_xlfn.XLOOKUP(B49,'La Calera II - RFSU 31.1.28'!B:B,'La Calera II - RFSU 31.1.28'!CA:CA,"No se encuentra",0,1)</f>
        <v>46443</v>
      </c>
      <c r="P49" s="198">
        <f t="shared" si="3"/>
        <v>46400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1"/>
        <v/>
      </c>
      <c r="S49" s="227"/>
      <c r="T49" s="304" t="str">
        <f>+_xlfn.XLOOKUP(B49,'La Calera II - RFSU 31.1.28'!B:B,'La Calera II - RFSU 31.1.28'!BZ:BZ,"",0,1)</f>
        <v>FDI1060</v>
      </c>
      <c r="V49" s="18">
        <f>+_xlfn.XLOOKUP(B49,'La Calera II - RFSU 31.1.28'!B:B,'La Calera II - RFSU 31.1.28'!BW:BW,"No se encuentra",0,1)</f>
        <v>46400</v>
      </c>
      <c r="W49" s="193">
        <f t="shared" si="2"/>
        <v>240</v>
      </c>
      <c r="Z49" s="18">
        <f>+_xlfn.XLOOKUP(T49,'Crono LB 30.09'!B:B,'Crono LB 30.09'!E:E,"No se encuentra",0,1)</f>
        <v>46107</v>
      </c>
      <c r="AA49" s="193">
        <f t="shared" si="4"/>
        <v>-96</v>
      </c>
    </row>
    <row r="50" spans="1:27" x14ac:dyDescent="0.25">
      <c r="A50" s="159" t="s">
        <v>640</v>
      </c>
      <c r="B50" s="160" t="s">
        <v>2626</v>
      </c>
      <c r="C50" s="161" t="s">
        <v>761</v>
      </c>
      <c r="D50" s="285"/>
      <c r="E50" s="201">
        <v>46132</v>
      </c>
      <c r="F50" s="198">
        <f>+_xlfn.XLOOKUP(B50,'La Calera II - RFSU 31.1.28'!B:B,'La Calera II - RFSU 31.1.28'!G:G,"No se encuentra",0,1)</f>
        <v>46136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46136</v>
      </c>
      <c r="H50" s="416">
        <v>46169</v>
      </c>
      <c r="I50" s="198">
        <f>+_xlfn.XLOOKUP(B50,'La Calera II - RFSU 31.1.28'!B:B,'La Calera II - RFSU 31.1.28'!W:W,"No se encuentra",0,1)</f>
        <v>46173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46164</v>
      </c>
      <c r="K50" s="141" t="str">
        <f>+IF(+_xlfn.XLOOKUP(B50,'La Calera II - RFSU 31.1.28'!B:B,'La Calera II - RFSU 31.1.28'!AG:AG,"No se encuentra",0,1)=0,"N/A","Sin iniciar")</f>
        <v>Sin iniciar</v>
      </c>
      <c r="L50" s="201">
        <v>46234</v>
      </c>
      <c r="M50" s="198">
        <f>+_xlfn.XLOOKUP(B50,'La Calera II - RFSU 31.1.28'!B:B,'La Calera II - RFSU 31.1.28'!AP:AP,"No se encuentra",0,1)</f>
        <v>46229</v>
      </c>
      <c r="N50" s="289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416">
        <f>+_xlfn.XLOOKUP(B50,'La Calera II - RFSU 31.1.28'!B:B,'La Calera II - RFSU 31.1.28'!CA:CA,"No se encuentra",0,1)</f>
        <v>46482</v>
      </c>
      <c r="P50" s="198">
        <f t="shared" si="3"/>
        <v>46386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1"/>
        <v/>
      </c>
      <c r="S50" s="227"/>
      <c r="T50" s="304" t="str">
        <f>+_xlfn.XLOOKUP(B50,'La Calera II - RFSU 31.1.28'!B:B,'La Calera II - RFSU 31.1.28'!BZ:BZ,"",0,1)</f>
        <v>FDI1040</v>
      </c>
      <c r="V50" s="18">
        <f>+_xlfn.XLOOKUP(B50,'La Calera II - RFSU 31.1.28'!B:B,'La Calera II - RFSU 31.1.28'!BW:BW,"No se encuentra",0,1)</f>
        <v>46386</v>
      </c>
      <c r="W50" s="193">
        <f t="shared" si="2"/>
        <v>248</v>
      </c>
      <c r="Z50" s="18">
        <f>+_xlfn.XLOOKUP(T50,'Crono LB 30.09'!B:B,'Crono LB 30.09'!E:E,"No se encuentra",0,1)</f>
        <v>46162</v>
      </c>
      <c r="AA50" s="193">
        <f t="shared" si="4"/>
        <v>-72</v>
      </c>
    </row>
    <row r="51" spans="1:27" x14ac:dyDescent="0.25">
      <c r="A51" s="159" t="s">
        <v>640</v>
      </c>
      <c r="B51" s="160" t="s">
        <v>2627</v>
      </c>
      <c r="C51" s="161" t="s">
        <v>762</v>
      </c>
      <c r="D51" s="285"/>
      <c r="E51" s="201">
        <v>46136</v>
      </c>
      <c r="F51" s="198">
        <f>+_xlfn.XLOOKUP(B51,'La Calera II - RFSU 31.1.28'!B:B,'La Calera II - RFSU 31.1.28'!G:G,"No se encuentra",0,1)</f>
        <v>46136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46111</v>
      </c>
      <c r="H51" s="416">
        <v>46173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46164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46238</v>
      </c>
      <c r="M51" s="198">
        <f>+_xlfn.XLOOKUP(B51,'La Calera II - RFSU 31.1.28'!B:B,'La Calera II - RFSU 31.1.28'!AP:AP,"No se encuentra",0,1)</f>
        <v>46229</v>
      </c>
      <c r="N51" s="289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416">
        <f>+_xlfn.XLOOKUP(B51,'La Calera II - RFSU 31.1.28'!B:B,'La Calera II - RFSU 31.1.28'!CA:CA,"No se encuentra",0,1)</f>
        <v>46427</v>
      </c>
      <c r="P51" s="198">
        <f t="shared" si="3"/>
        <v>46356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1"/>
        <v/>
      </c>
      <c r="S51" s="227"/>
      <c r="T51" s="304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46356</v>
      </c>
      <c r="W51" s="193">
        <f t="shared" si="2"/>
        <v>189</v>
      </c>
      <c r="Z51" s="18">
        <f>+_xlfn.XLOOKUP(T51,'Crono LB 30.09'!B:B,'Crono LB 30.09'!E:E,"No se encuentra",0,1)</f>
        <v>46162</v>
      </c>
      <c r="AA51" s="193">
        <f t="shared" si="4"/>
        <v>-76</v>
      </c>
    </row>
    <row r="52" spans="1:27" x14ac:dyDescent="0.25">
      <c r="A52" s="159" t="s">
        <v>640</v>
      </c>
      <c r="B52" s="160" t="s">
        <v>2628</v>
      </c>
      <c r="C52" s="161" t="s">
        <v>763</v>
      </c>
      <c r="D52" s="285"/>
      <c r="E52" s="201">
        <v>46090</v>
      </c>
      <c r="F52" s="198">
        <f>+_xlfn.XLOOKUP(B52,'La Calera II - RFSU 31.1.28'!B:B,'La Calera II - RFSU 31.1.28'!G:G,"No se encuentra",0,1)</f>
        <v>46090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416">
        <v>46127</v>
      </c>
      <c r="I52" s="198">
        <f>+_xlfn.XLOOKUP(B52,'La Calera II - RFSU 31.1.28'!B:B,'La Calera II - RFSU 31.1.28'!W:W,"No se encuentra",0,1)</f>
        <v>46129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46192</v>
      </c>
      <c r="M52" s="198">
        <f>+_xlfn.XLOOKUP(B52,'La Calera II - RFSU 31.1.28'!B:B,'La Calera II - RFSU 31.1.28'!AP:AP,"No se encuentra",0,1)</f>
        <v>46194</v>
      </c>
      <c r="N52" s="289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416">
        <f>+_xlfn.XLOOKUP(B52,'La Calera II - RFSU 31.1.28'!B:B,'La Calera II - RFSU 31.1.28'!CA:CA,"No se encuentra",0,1)</f>
        <v>46427</v>
      </c>
      <c r="P52" s="198">
        <f t="shared" si="3"/>
        <v>46381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 t="str">
        <f t="shared" si="1"/>
        <v/>
      </c>
      <c r="S52" s="227"/>
      <c r="T52" s="304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46381</v>
      </c>
      <c r="W52" s="193">
        <f t="shared" si="2"/>
        <v>235</v>
      </c>
      <c r="Z52" s="18">
        <f>+_xlfn.XLOOKUP(T52,'Crono LB 30.09'!B:B,'Crono LB 30.09'!E:E,"No se encuentra",0,1)</f>
        <v>46162</v>
      </c>
      <c r="AA52" s="193">
        <f t="shared" si="4"/>
        <v>-30</v>
      </c>
    </row>
    <row r="53" spans="1:27" x14ac:dyDescent="0.25">
      <c r="A53" s="159" t="s">
        <v>640</v>
      </c>
      <c r="B53" s="160" t="s">
        <v>2629</v>
      </c>
      <c r="C53" s="161" t="s">
        <v>764</v>
      </c>
      <c r="D53" s="285"/>
      <c r="E53" s="201">
        <v>46148</v>
      </c>
      <c r="F53" s="198">
        <f>+_xlfn.XLOOKUP(B53,'La Calera II - RFSU 31.1.28'!B:B,'La Calera II - RFSU 31.1.28'!G:G,"No se encuentra",0,1)</f>
        <v>46148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46156</v>
      </c>
      <c r="H53" s="416">
        <v>46185</v>
      </c>
      <c r="I53" s="198">
        <f>+_xlfn.XLOOKUP(B53,'La Calera II - RFSU 31.1.28'!B:B,'La Calera II - RFSU 31.1.28'!W:W,"No se encuentra",0,1)</f>
        <v>46193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141" t="str">
        <f>+IF(+_xlfn.XLOOKUP(B53,'La Calera II - RFSU 31.1.28'!B:B,'La Calera II - RFSU 31.1.28'!AG:AG,"No se encuentra",0,1)=0,"N/A","Sin iniciar")</f>
        <v>Sin iniciar</v>
      </c>
      <c r="L53" s="201">
        <v>46250</v>
      </c>
      <c r="M53" s="198">
        <f>+_xlfn.XLOOKUP(B53,'La Calera II - RFSU 31.1.28'!B:B,'La Calera II - RFSU 31.1.28'!AP:AP,"No se encuentra",0,1)</f>
        <v>46258</v>
      </c>
      <c r="N53" s="289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416">
        <f>+_xlfn.XLOOKUP(B53,'La Calera II - RFSU 31.1.28'!B:B,'La Calera II - RFSU 31.1.28'!CA:CA,"No se encuentra",0,1)</f>
        <v>46482</v>
      </c>
      <c r="P53" s="198">
        <f t="shared" si="3"/>
        <v>46415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1"/>
        <v/>
      </c>
      <c r="S53" s="227"/>
      <c r="T53" s="304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46415</v>
      </c>
      <c r="W53" s="193">
        <f t="shared" si="2"/>
        <v>232</v>
      </c>
      <c r="Z53" s="18">
        <f>+_xlfn.XLOOKUP(T53,'Crono LB 30.09'!B:B,'Crono LB 30.09'!E:E,"No se encuentra",0,1)</f>
        <v>46162</v>
      </c>
      <c r="AA53" s="193">
        <f t="shared" si="4"/>
        <v>-88</v>
      </c>
    </row>
    <row r="54" spans="1:27" x14ac:dyDescent="0.25">
      <c r="A54" s="159" t="s">
        <v>640</v>
      </c>
      <c r="B54" s="160" t="s">
        <v>2630</v>
      </c>
      <c r="C54" s="161" t="s">
        <v>765</v>
      </c>
      <c r="D54" s="285"/>
      <c r="E54" s="201">
        <v>46091</v>
      </c>
      <c r="F54" s="198">
        <f>+_xlfn.XLOOKUP(B54,'La Calera II - RFSU 31.1.28'!B:B,'La Calera II - RFSU 31.1.28'!G:G,"No se encuentra",0,1)</f>
        <v>46091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416">
        <v>46128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46193</v>
      </c>
      <c r="M54" s="198">
        <f>+_xlfn.XLOOKUP(B54,'La Calera II - RFSU 31.1.28'!B:B,'La Calera II - RFSU 31.1.28'!AP:AP,"No se encuentra",0,1)</f>
        <v>46194</v>
      </c>
      <c r="N54" s="289">
        <f>IF(+_xlfn.XLOOKUP(B54,'La Calera II - RFSU 31.1.28'!B:B,'La Calera II - RFSU 31.1.28'!AQ:AQ,"No se encuentra",0,1)&gt;0,+_xlfn.XLOOKUP(B54,'La Calera II - RFSU 31.1.28'!B:B,'La Calera II - RFSU 31.1.28'!AQ:AQ,"No se encuentra",0,1),"")</f>
        <v>46157</v>
      </c>
      <c r="O54" s="416">
        <f>+_xlfn.XLOOKUP(B54,'La Calera II - RFSU 31.1.28'!B:B,'La Calera II - RFSU 31.1.28'!CA:CA,"No se encuentra",0,1)</f>
        <v>46443</v>
      </c>
      <c r="P54" s="198">
        <f t="shared" si="3"/>
        <v>46314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>
        <f t="shared" si="1"/>
        <v>129</v>
      </c>
      <c r="S54" s="227"/>
      <c r="T54" s="304" t="str">
        <f>+_xlfn.XLOOKUP(B54,'La Calera II - RFSU 31.1.28'!B:B,'La Calera II - RFSU 31.1.28'!BZ:BZ,"",0,1)</f>
        <v>FDI1060</v>
      </c>
      <c r="V54" s="18">
        <f>+_xlfn.XLOOKUP(B54,'La Calera II - RFSU 31.1.28'!B:B,'La Calera II - RFSU 31.1.28'!BW:BW,"No se encuentra",0,1)</f>
        <v>46314</v>
      </c>
      <c r="W54" s="193">
        <f t="shared" si="2"/>
        <v>250</v>
      </c>
      <c r="Z54" s="18">
        <f>+_xlfn.XLOOKUP(T54,'Crono LB 30.09'!B:B,'Crono LB 30.09'!E:E,"No se encuentra",0,1)</f>
        <v>46107</v>
      </c>
      <c r="AA54" s="193">
        <f t="shared" si="4"/>
        <v>-86</v>
      </c>
    </row>
    <row r="55" spans="1:27" x14ac:dyDescent="0.25">
      <c r="A55" s="159" t="s">
        <v>640</v>
      </c>
      <c r="B55" s="160" t="s">
        <v>2631</v>
      </c>
      <c r="C55" s="161" t="s">
        <v>766</v>
      </c>
      <c r="D55" s="285"/>
      <c r="E55" s="201">
        <v>46164</v>
      </c>
      <c r="F55" s="198">
        <f>+_xlfn.XLOOKUP(B55,'La Calera II - RFSU 31.1.28'!B:B,'La Calera II - RFSU 31.1.28'!G:G,"No se encuentra",0,1)</f>
        <v>46164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46164</v>
      </c>
      <c r="H55" s="416">
        <v>46201</v>
      </c>
      <c r="I55" s="198">
        <f>+_xlfn.XLOOKUP(B55,'La Calera II - RFSU 31.1.28'!B:B,'La Calera II - RFSU 31.1.28'!W:W,"No se encuentra",0,1)</f>
        <v>46201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141" t="str">
        <f>+IF(+_xlfn.XLOOKUP(B55,'La Calera II - RFSU 31.1.28'!B:B,'La Calera II - RFSU 31.1.28'!AG:AG,"No se encuentra",0,1)=0,"N/A","Sin iniciar")</f>
        <v>Sin iniciar</v>
      </c>
      <c r="L55" s="201">
        <v>46266</v>
      </c>
      <c r="M55" s="198">
        <f>+_xlfn.XLOOKUP(B55,'La Calera II - RFSU 31.1.28'!B:B,'La Calera II - RFSU 31.1.28'!AP:AP,"No se encuentra",0,1)</f>
        <v>46266</v>
      </c>
      <c r="N55" s="289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416">
        <f>+_xlfn.XLOOKUP(B55,'La Calera II - RFSU 31.1.28'!B:B,'La Calera II - RFSU 31.1.28'!CA:CA,"No se encuentra",0,1)</f>
        <v>46482</v>
      </c>
      <c r="P55" s="198">
        <f t="shared" si="3"/>
        <v>46423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1"/>
        <v/>
      </c>
      <c r="S55" s="227"/>
      <c r="T55" s="304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46423</v>
      </c>
      <c r="W55" s="193">
        <f t="shared" si="2"/>
        <v>216</v>
      </c>
      <c r="Z55" s="18">
        <f>+_xlfn.XLOOKUP(T55,'Crono LB 30.09'!B:B,'Crono LB 30.09'!E:E,"No se encuentra",0,1)</f>
        <v>46162</v>
      </c>
      <c r="AA55" s="193">
        <f t="shared" si="4"/>
        <v>-104</v>
      </c>
    </row>
    <row r="56" spans="1:27" x14ac:dyDescent="0.25">
      <c r="A56" s="159" t="s">
        <v>640</v>
      </c>
      <c r="B56" s="160" t="s">
        <v>2632</v>
      </c>
      <c r="C56" s="161" t="s">
        <v>767</v>
      </c>
      <c r="D56" s="285"/>
      <c r="E56" s="201">
        <v>46315</v>
      </c>
      <c r="F56" s="198">
        <f>+_xlfn.XLOOKUP(B56,'La Calera II - RFSU 31.1.28'!B:B,'La Calera II - RFSU 31.1.28'!G:G,"No se encuentra",0,1)</f>
        <v>46315</v>
      </c>
      <c r="G56" s="289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416">
        <v>46352</v>
      </c>
      <c r="I56" s="198">
        <f>+_xlfn.XLOOKUP(B56,'La Calera II - RFSU 31.1.28'!B:B,'La Calera II - RFSU 31.1.28'!W:W,"No se encuentra",0,1)</f>
        <v>46352</v>
      </c>
      <c r="J56" s="289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201">
        <v>46392</v>
      </c>
      <c r="M56" s="198">
        <f>+_xlfn.XLOOKUP(B56,'La Calera II - RFSU 31.1.28'!B:B,'La Calera II - RFSU 31.1.28'!AP:AP,"No se encuentra",0,1)</f>
        <v>46392</v>
      </c>
      <c r="N56" s="289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416">
        <f>+_xlfn.XLOOKUP(B56,'La Calera II - RFSU 31.1.28'!B:B,'La Calera II - RFSU 31.1.28'!CA:CA,"No se encuentra",0,1)</f>
        <v>46506</v>
      </c>
      <c r="P56" s="198">
        <f t="shared" si="3"/>
        <v>46489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1"/>
        <v/>
      </c>
      <c r="S56" s="227"/>
      <c r="T56" s="304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46489</v>
      </c>
      <c r="W56" s="193">
        <f t="shared" si="2"/>
        <v>114</v>
      </c>
      <c r="Z56" s="18">
        <f>+_xlfn.XLOOKUP(T56,'Crono LB 30.09'!B:B,'Crono LB 30.09'!E:E,"No se encuentra",0,1)</f>
        <v>46162</v>
      </c>
      <c r="AA56" s="193">
        <f t="shared" si="4"/>
        <v>-230</v>
      </c>
    </row>
    <row r="57" spans="1:27" x14ac:dyDescent="0.25">
      <c r="A57" s="159" t="s">
        <v>640</v>
      </c>
      <c r="B57" s="160" t="s">
        <v>2633</v>
      </c>
      <c r="C57" s="161" t="s">
        <v>768</v>
      </c>
      <c r="D57" s="285"/>
      <c r="E57" s="201">
        <v>46315</v>
      </c>
      <c r="F57" s="198">
        <f>+_xlfn.XLOOKUP(B57,'La Calera II - RFSU 31.1.28'!B:B,'La Calera II - RFSU 31.1.28'!G:G,"No se encuentra",0,1)</f>
        <v>46285</v>
      </c>
      <c r="G57" s="289" t="str">
        <f>IF(+_xlfn.XLOOKUP(B57,'La Calera II - RFSU 31.1.28'!B:B,'La Calera II - RFSU 31.1.28'!H:H,"No se encuentra",0,1)&gt;0,+_xlfn.XLOOKUP(B57,'La Calera II - RFSU 31.1.28'!B:B,'La Calera II - RFSU 31.1.28'!H:H,"No se encuentra",0,1),"")</f>
        <v/>
      </c>
      <c r="H57" s="416">
        <v>46352</v>
      </c>
      <c r="I57" s="198">
        <f>+_xlfn.XLOOKUP(B57,'La Calera II - RFSU 31.1.28'!B:B,'La Calera II - RFSU 31.1.28'!W:W,"No se encuentra",0,1)</f>
        <v>46312</v>
      </c>
      <c r="J57" s="289" t="str">
        <f>IF(+_xlfn.XLOOKUP(B57,'La Calera II - RFSU 31.1.28'!B:B,'La Calera II - RFSU 31.1.28'!X:X,"No se encuentra",0,1)&gt;0,+_xlfn.XLOOKUP(B57,'La Calera II - RFSU 31.1.28'!B:B,'La Calera II - RFSU 31.1.28'!X:X,"No se encuentra",0,1),"")</f>
        <v/>
      </c>
      <c r="K57" s="141" t="str">
        <f>+IF(+_xlfn.XLOOKUP(B57,'La Calera II - RFSU 31.1.28'!B:B,'La Calera II - RFSU 31.1.28'!AG:AG,"No se encuentra",0,1)=0,"N/A","Sin iniciar")</f>
        <v>Sin iniciar</v>
      </c>
      <c r="L57" s="201">
        <v>46392</v>
      </c>
      <c r="M57" s="198">
        <f>+_xlfn.XLOOKUP(B57,'La Calera II - RFSU 31.1.28'!B:B,'La Calera II - RFSU 31.1.28'!AP:AP,"No se encuentra",0,1)</f>
        <v>46352</v>
      </c>
      <c r="N57" s="289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416">
        <f>+_xlfn.XLOOKUP(B57,'La Calera II - RFSU 31.1.28'!B:B,'La Calera II - RFSU 31.1.28'!CA:CA,"No se encuentra",0,1)</f>
        <v>46409</v>
      </c>
      <c r="P57" s="198">
        <f t="shared" si="3"/>
        <v>46404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1"/>
        <v/>
      </c>
      <c r="S57" s="227"/>
      <c r="T57" s="304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46404</v>
      </c>
      <c r="W57" s="193">
        <f t="shared" si="2"/>
        <v>17</v>
      </c>
      <c r="Z57" s="18">
        <f>+_xlfn.XLOOKUP(T57,'Crono LB 30.09'!B:B,'Crono LB 30.09'!E:E,"No se encuentra",0,1)</f>
        <v>46162</v>
      </c>
      <c r="AA57" s="193">
        <f t="shared" si="4"/>
        <v>-230</v>
      </c>
    </row>
    <row r="58" spans="1:27" x14ac:dyDescent="0.25">
      <c r="A58" s="159" t="s">
        <v>640</v>
      </c>
      <c r="B58" s="160" t="s">
        <v>2634</v>
      </c>
      <c r="C58" s="161" t="s">
        <v>2635</v>
      </c>
      <c r="D58" s="285"/>
      <c r="E58" s="201">
        <v>46156</v>
      </c>
      <c r="F58" s="198">
        <f>+_xlfn.XLOOKUP(B58,'La Calera II - RFSU 31.1.28'!B:B,'La Calera II - RFSU 31.1.28'!G:G,"No se encuentra",0,1)</f>
        <v>46156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46157</v>
      </c>
      <c r="H58" s="416">
        <v>46193</v>
      </c>
      <c r="I58" s="198">
        <f>+_xlfn.XLOOKUP(B58,'La Calera II - RFSU 31.1.28'!B:B,'La Calera II - RFSU 31.1.28'!W:W,"No se encuentra",0,1)</f>
        <v>46201</v>
      </c>
      <c r="J58" s="289" t="str">
        <f>IF(+_xlfn.XLOOKUP(B58,'La Calera II - RFSU 31.1.28'!B:B,'La Calera II - RFSU 31.1.28'!X:X,"No se encuentra",0,1)&gt;0,+_xlfn.XLOOKUP(B58,'La Calera II - RFSU 31.1.28'!B:B,'La Calera II - RFSU 31.1.28'!X:X,"No se encuentra",0,1),"")</f>
        <v/>
      </c>
      <c r="K58" s="141" t="str">
        <f>+IF(+_xlfn.XLOOKUP(B58,'La Calera II - RFSU 31.1.28'!B:B,'La Calera II - RFSU 31.1.28'!AG:AG,"No se encuentra",0,1)=0,"N/A","Sin iniciar")</f>
        <v>Sin iniciar</v>
      </c>
      <c r="L58" s="201">
        <v>46298</v>
      </c>
      <c r="M58" s="198">
        <f>+_xlfn.XLOOKUP(B58,'La Calera II - RFSU 31.1.28'!B:B,'La Calera II - RFSU 31.1.28'!AP:AP,"No se encuentra",0,1)</f>
        <v>46266</v>
      </c>
      <c r="N58" s="289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416">
        <f>+_xlfn.XLOOKUP(B58,'La Calera II - RFSU 31.1.28'!B:B,'La Calera II - RFSU 31.1.28'!CA:CA,"No se encuentra",0,1)</f>
        <v>46475</v>
      </c>
      <c r="P58" s="198">
        <f t="shared" si="3"/>
        <v>46423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1"/>
        <v/>
      </c>
      <c r="S58" s="227"/>
      <c r="T58" s="304" t="str">
        <f>+_xlfn.XLOOKUP(B58,'La Calera II - RFSU 31.1.28'!B:B,'La Calera II - RFSU 31.1.28'!BZ:BZ,"",0,1)</f>
        <v>FDI1020</v>
      </c>
      <c r="V58" s="18">
        <f>+_xlfn.XLOOKUP(B58,'La Calera II - RFSU 31.1.28'!B:B,'La Calera II - RFSU 31.1.28'!BW:BW,"No se encuentra",0,1)</f>
        <v>46423</v>
      </c>
      <c r="W58" s="193">
        <f t="shared" si="2"/>
        <v>177</v>
      </c>
      <c r="Z58" s="18">
        <f>+_xlfn.XLOOKUP(T58,'Crono LB 30.09'!B:B,'Crono LB 30.09'!E:E,"No se encuentra",0,1)</f>
        <v>46176</v>
      </c>
      <c r="AA58" s="193">
        <f t="shared" si="4"/>
        <v>-122</v>
      </c>
    </row>
    <row r="59" spans="1:27" x14ac:dyDescent="0.25">
      <c r="A59" s="159" t="s">
        <v>640</v>
      </c>
      <c r="B59" s="160" t="s">
        <v>2637</v>
      </c>
      <c r="C59" s="161" t="s">
        <v>2638</v>
      </c>
      <c r="D59" s="285"/>
      <c r="E59" s="201">
        <v>46147</v>
      </c>
      <c r="F59" s="198">
        <f>+_xlfn.XLOOKUP(B59,'La Calera II - RFSU 31.1.28'!B:B,'La Calera II - RFSU 31.1.28'!G:G,"No se encuentra",0,1)</f>
        <v>46147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46154</v>
      </c>
      <c r="H59" s="416">
        <v>46184</v>
      </c>
      <c r="I59" s="198">
        <f>+_xlfn.XLOOKUP(B59,'La Calera II - RFSU 31.1.28'!B:B,'La Calera II - RFSU 31.1.28'!W:W,"No se encuentra",0,1)</f>
        <v>46202</v>
      </c>
      <c r="J59" s="289" t="str">
        <f>IF(+_xlfn.XLOOKUP(B59,'La Calera II - RFSU 31.1.28'!B:B,'La Calera II - RFSU 31.1.28'!X:X,"No se encuentra",0,1)&gt;0,+_xlfn.XLOOKUP(B59,'La Calera II - RFSU 31.1.28'!B:B,'La Calera II - RFSU 31.1.28'!X:X,"No se encuentra",0,1),"")</f>
        <v/>
      </c>
      <c r="K59" s="141" t="str">
        <f>+IF(+_xlfn.XLOOKUP(B59,'La Calera II - RFSU 31.1.28'!B:B,'La Calera II - RFSU 31.1.28'!AG:AG,"No se encuentra",0,1)=0,"N/A","Sin iniciar")</f>
        <v>Sin iniciar</v>
      </c>
      <c r="L59" s="201">
        <v>46249</v>
      </c>
      <c r="M59" s="198">
        <f>+_xlfn.XLOOKUP(B59,'La Calera II - RFSU 31.1.28'!B:B,'La Calera II - RFSU 31.1.28'!AP:AP,"No se encuentra",0,1)</f>
        <v>46267</v>
      </c>
      <c r="N59" s="289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416">
        <f>+_xlfn.XLOOKUP(B59,'La Calera II - RFSU 31.1.28'!B:B,'La Calera II - RFSU 31.1.28'!CA:CA,"No se encuentra",0,1)</f>
        <v>46408</v>
      </c>
      <c r="P59" s="198">
        <f t="shared" si="3"/>
        <v>46374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1"/>
        <v/>
      </c>
      <c r="S59" s="227"/>
      <c r="T59" s="304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46374</v>
      </c>
      <c r="W59" s="193">
        <f t="shared" si="2"/>
        <v>159</v>
      </c>
      <c r="Z59" s="18">
        <f>+_xlfn.XLOOKUP(T59,'Crono LB 30.09'!B:B,'Crono LB 30.09'!E:E,"No se encuentra",0,1)</f>
        <v>46162</v>
      </c>
      <c r="AA59" s="193">
        <f t="shared" si="4"/>
        <v>-87</v>
      </c>
    </row>
    <row r="60" spans="1:27" x14ac:dyDescent="0.25">
      <c r="A60" s="159" t="s">
        <v>640</v>
      </c>
      <c r="B60" s="160" t="s">
        <v>2639</v>
      </c>
      <c r="C60" s="161" t="s">
        <v>2640</v>
      </c>
      <c r="D60" s="285"/>
      <c r="E60" s="201">
        <v>46153</v>
      </c>
      <c r="F60" s="198">
        <f>+_xlfn.XLOOKUP(B60,'La Calera II - RFSU 31.1.28'!B:B,'La Calera II - RFSU 31.1.28'!G:G,"No se encuentra",0,1)</f>
        <v>46164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46164</v>
      </c>
      <c r="H60" s="416">
        <v>46190</v>
      </c>
      <c r="I60" s="198">
        <f>+_xlfn.XLOOKUP(B60,'La Calera II - RFSU 31.1.28'!B:B,'La Calera II - RFSU 31.1.28'!W:W,"No se encuentra",0,1)</f>
        <v>46202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46255</v>
      </c>
      <c r="M60" s="198">
        <f>+_xlfn.XLOOKUP(B60,'La Calera II - RFSU 31.1.28'!B:B,'La Calera II - RFSU 31.1.28'!AP:AP,"No se encuentra",0,1)</f>
        <v>46267</v>
      </c>
      <c r="N60" s="289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416">
        <f>+_xlfn.XLOOKUP(B60,'La Calera II - RFSU 31.1.28'!B:B,'La Calera II - RFSU 31.1.28'!CA:CA,"No se encuentra",0,1)</f>
        <v>46507</v>
      </c>
      <c r="P60" s="198">
        <f t="shared" si="3"/>
        <v>46484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1"/>
        <v/>
      </c>
      <c r="S60" s="227"/>
      <c r="T60" s="304" t="str">
        <f>+_xlfn.XLOOKUP(B60,'La Calera II - RFSU 31.1.28'!B:B,'La Calera II - RFSU 31.1.28'!BZ:BZ,"",0,1)</f>
        <v>FDI1060</v>
      </c>
      <c r="V60" s="18">
        <f>+_xlfn.XLOOKUP(B60,'La Calera II - RFSU 31.1.28'!B:B,'La Calera II - RFSU 31.1.28'!BW:BW,"No se encuentra",0,1)</f>
        <v>46484</v>
      </c>
      <c r="W60" s="193">
        <f t="shared" si="2"/>
        <v>252</v>
      </c>
      <c r="Z60" s="18">
        <f>+_xlfn.XLOOKUP(T60,'Crono LB 30.09'!B:B,'Crono LB 30.09'!E:E,"No se encuentra",0,1)</f>
        <v>46107</v>
      </c>
      <c r="AA60" s="193">
        <f t="shared" si="4"/>
        <v>-148</v>
      </c>
    </row>
    <row r="61" spans="1:27" x14ac:dyDescent="0.25">
      <c r="A61" s="159" t="s">
        <v>640</v>
      </c>
      <c r="B61" s="160" t="s">
        <v>2641</v>
      </c>
      <c r="C61" s="161" t="s">
        <v>2525</v>
      </c>
      <c r="D61" s="285"/>
      <c r="E61" s="201">
        <v>46097</v>
      </c>
      <c r="F61" s="198">
        <f>+_xlfn.XLOOKUP(B61,'La Calera II - RFSU 31.1.28'!B:B,'La Calera II - RFSU 31.1.28'!G:G,"No se encuentra",0,1)</f>
        <v>46097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46104</v>
      </c>
      <c r="H61" s="416">
        <v>46134</v>
      </c>
      <c r="I61" s="198">
        <f>+_xlfn.XLOOKUP(B61,'La Calera II - RFSU 31.1.28'!B:B,'La Calera II - RFSU 31.1.28'!W:W,"No se encuentra",0,1)</f>
        <v>46161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46169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46199</v>
      </c>
      <c r="M61" s="198">
        <f>+_xlfn.XLOOKUP(B61,'La Calera II - RFSU 31.1.28'!B:B,'La Calera II - RFSU 31.1.28'!AP:AP,"No se encuentra",0,1)</f>
        <v>46234</v>
      </c>
      <c r="N61" s="289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416">
        <f>+_xlfn.XLOOKUP(B61,'La Calera II - RFSU 31.1.28'!B:B,'La Calera II - RFSU 31.1.28'!CA:CA,"No se encuentra",0,1)</f>
        <v>46427</v>
      </c>
      <c r="P61" s="198">
        <f t="shared" si="3"/>
        <v>46391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1"/>
        <v/>
      </c>
      <c r="S61" s="227"/>
      <c r="T61" s="304" t="str">
        <f>+_xlfn.XLOOKUP(B61,'La Calera II - RFSU 31.1.28'!B:B,'La Calera II - RFSU 31.1.28'!BZ:BZ,"",0,1)</f>
        <v>FDI1040</v>
      </c>
      <c r="V61" s="18">
        <f>+_xlfn.XLOOKUP(B61,'La Calera II - RFSU 31.1.28'!B:B,'La Calera II - RFSU 31.1.28'!BW:BW,"No se encuentra",0,1)</f>
        <v>46391</v>
      </c>
      <c r="W61" s="193">
        <f t="shared" si="2"/>
        <v>228</v>
      </c>
      <c r="Z61" s="18">
        <f>+_xlfn.XLOOKUP(T61,'Crono LB 30.09'!B:B,'Crono LB 30.09'!E:E,"No se encuentra",0,1)</f>
        <v>46162</v>
      </c>
      <c r="AA61" s="193">
        <f t="shared" si="4"/>
        <v>-37</v>
      </c>
    </row>
    <row r="62" spans="1:27" x14ac:dyDescent="0.25">
      <c r="A62" s="159" t="s">
        <v>640</v>
      </c>
      <c r="B62" s="160" t="s">
        <v>2642</v>
      </c>
      <c r="C62" s="161" t="s">
        <v>2526</v>
      </c>
      <c r="D62" s="285"/>
      <c r="E62" s="201">
        <v>46107</v>
      </c>
      <c r="F62" s="198">
        <f>+_xlfn.XLOOKUP(B62,'La Calera II - RFSU 31.1.28'!B:B,'La Calera II - RFSU 31.1.28'!G:G,"No se encuentra",0,1)</f>
        <v>46107</v>
      </c>
      <c r="G62" s="289">
        <f>IF(+_xlfn.XLOOKUP(B62,'La Calera II - RFSU 31.1.28'!B:B,'La Calera II - RFSU 31.1.28'!H:H,"No se encuentra",0,1)&gt;0,+_xlfn.XLOOKUP(B62,'La Calera II - RFSU 31.1.28'!B:B,'La Calera II - RFSU 31.1.28'!H:H,"No se encuentra",0,1),"")</f>
        <v>46111</v>
      </c>
      <c r="H62" s="416">
        <v>46144</v>
      </c>
      <c r="I62" s="198">
        <f>+_xlfn.XLOOKUP(B62,'La Calera II - RFSU 31.1.28'!B:B,'La Calera II - RFSU 31.1.28'!W:W,"No se encuentra",0,1)</f>
        <v>46148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46133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46209</v>
      </c>
      <c r="M62" s="198">
        <f>+_xlfn.XLOOKUP(B62,'La Calera II - RFSU 31.1.28'!B:B,'La Calera II - RFSU 31.1.28'!AP:AP,"No se encuentra",0,1)</f>
        <v>46198</v>
      </c>
      <c r="N62" s="289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416">
        <f>+_xlfn.XLOOKUP(B62,'La Calera II - RFSU 31.1.28'!B:B,'La Calera II - RFSU 31.1.28'!CA:CA,"No se encuentra",0,1)</f>
        <v>46427</v>
      </c>
      <c r="P62" s="198">
        <f t="shared" si="3"/>
        <v>46325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1"/>
        <v/>
      </c>
      <c r="S62" s="227"/>
      <c r="T62" s="304" t="str">
        <f>+_xlfn.XLOOKUP(B62,'La Calera II - RFSU 31.1.28'!B:B,'La Calera II - RFSU 31.1.28'!BZ:BZ,"",0,1)</f>
        <v>FDI1040</v>
      </c>
      <c r="V62" s="18">
        <f>+_xlfn.XLOOKUP(B62,'La Calera II - RFSU 31.1.28'!B:B,'La Calera II - RFSU 31.1.28'!BW:BW,"No se encuentra",0,1)</f>
        <v>46325</v>
      </c>
      <c r="W62" s="193">
        <f t="shared" si="2"/>
        <v>218</v>
      </c>
      <c r="Z62" s="18">
        <f>+_xlfn.XLOOKUP(T62,'Crono LB 30.09'!B:B,'Crono LB 30.09'!E:E,"No se encuentra",0,1)</f>
        <v>46162</v>
      </c>
      <c r="AA62" s="193">
        <f t="shared" si="4"/>
        <v>-47</v>
      </c>
    </row>
    <row r="63" spans="1:27" x14ac:dyDescent="0.25">
      <c r="A63" s="159" t="s">
        <v>640</v>
      </c>
      <c r="B63" s="160" t="s">
        <v>2643</v>
      </c>
      <c r="C63" s="161" t="s">
        <v>2527</v>
      </c>
      <c r="D63" s="285"/>
      <c r="E63" s="201">
        <v>46111</v>
      </c>
      <c r="F63" s="198">
        <f>+_xlfn.XLOOKUP(B63,'La Calera II - RFSU 31.1.28'!B:B,'La Calera II - RFSU 31.1.28'!G:G,"No se encuentra",0,1)</f>
        <v>46111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46111</v>
      </c>
      <c r="H63" s="416">
        <v>46148</v>
      </c>
      <c r="I63" s="198">
        <f>+_xlfn.XLOOKUP(B63,'La Calera II - RFSU 31.1.28'!B:B,'La Calera II - RFSU 31.1.28'!W:W,"No se encuentra",0,1)</f>
        <v>46148</v>
      </c>
      <c r="J63" s="289">
        <f>IF(+_xlfn.XLOOKUP(B63,'La Calera II - RFSU 31.1.28'!B:B,'La Calera II - RFSU 31.1.28'!X:X,"No se encuentra",0,1)&gt;0,+_xlfn.XLOOKUP(B63,'La Calera II - RFSU 31.1.28'!B:B,'La Calera II - RFSU 31.1.28'!X:X,"No se encuentra",0,1),"")</f>
        <v>46134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46213</v>
      </c>
      <c r="M63" s="198">
        <f>+_xlfn.XLOOKUP(B63,'La Calera II - RFSU 31.1.28'!B:B,'La Calera II - RFSU 31.1.28'!AP:AP,"No se encuentra",0,1)</f>
        <v>46199</v>
      </c>
      <c r="N63" s="289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416">
        <f>+_xlfn.XLOOKUP(B63,'La Calera II - RFSU 31.1.28'!B:B,'La Calera II - RFSU 31.1.28'!CA:CA,"No se encuentra",0,1)</f>
        <v>46427</v>
      </c>
      <c r="P63" s="198">
        <f t="shared" si="3"/>
        <v>46326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302" t="str">
        <f t="shared" si="1"/>
        <v/>
      </c>
      <c r="S63" s="227"/>
      <c r="T63" s="304" t="str">
        <f>+_xlfn.XLOOKUP(B63,'La Calera II - RFSU 31.1.28'!B:B,'La Calera II - RFSU 31.1.28'!BZ:BZ,"",0,1)</f>
        <v>FDI1040</v>
      </c>
      <c r="V63" s="18">
        <f>+_xlfn.XLOOKUP(B63,'La Calera II - RFSU 31.1.28'!B:B,'La Calera II - RFSU 31.1.28'!BW:BW,"No se encuentra",0,1)</f>
        <v>46326</v>
      </c>
      <c r="W63" s="193">
        <f t="shared" si="2"/>
        <v>214</v>
      </c>
      <c r="Z63" s="18">
        <f>+_xlfn.XLOOKUP(T63,'Crono LB 30.09'!B:B,'Crono LB 30.09'!E:E,"No se encuentra",0,1)</f>
        <v>46162</v>
      </c>
      <c r="AA63" s="193">
        <f t="shared" si="4"/>
        <v>-51</v>
      </c>
    </row>
    <row r="64" spans="1:27" x14ac:dyDescent="0.25">
      <c r="A64" s="159" t="s">
        <v>640</v>
      </c>
      <c r="B64" s="162" t="s">
        <v>2644</v>
      </c>
      <c r="C64" s="163" t="s">
        <v>2528</v>
      </c>
      <c r="D64" s="285"/>
      <c r="E64" s="201">
        <v>46111</v>
      </c>
      <c r="F64" s="198">
        <f>+_xlfn.XLOOKUP(B64,'La Calera II - RFSU 31.1.28'!B:B,'La Calera II - RFSU 31.1.28'!G:G,"No se encuentra",0,1)</f>
        <v>46111</v>
      </c>
      <c r="G64" s="289">
        <f>IF(+_xlfn.XLOOKUP(B64,'La Calera II - RFSU 31.1.28'!B:B,'La Calera II - RFSU 31.1.28'!H:H,"No se encuentra",0,1)&gt;0,+_xlfn.XLOOKUP(B64,'La Calera II - RFSU 31.1.28'!B:B,'La Calera II - RFSU 31.1.28'!H:H,"No se encuentra",0,1),"")</f>
        <v>46111</v>
      </c>
      <c r="H64" s="416">
        <v>46148</v>
      </c>
      <c r="I64" s="198">
        <f>+_xlfn.XLOOKUP(B64,'La Calera II - RFSU 31.1.28'!B:B,'La Calera II - RFSU 31.1.28'!W:W,"No se encuentra",0,1)</f>
        <v>46148</v>
      </c>
      <c r="J64" s="289">
        <f>IF(+_xlfn.XLOOKUP(B64,'La Calera II - RFSU 31.1.28'!B:B,'La Calera II - RFSU 31.1.28'!X:X,"No se encuentra",0,1)&gt;0,+_xlfn.XLOOKUP(B64,'La Calera II - RFSU 31.1.28'!B:B,'La Calera II - RFSU 31.1.28'!X:X,"No se encuentra",0,1),"")</f>
        <v>46134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46213</v>
      </c>
      <c r="M64" s="198">
        <f>+_xlfn.XLOOKUP(B64,'La Calera II - RFSU 31.1.28'!B:B,'La Calera II - RFSU 31.1.28'!AP:AP,"No se encuentra",0,1)</f>
        <v>46199</v>
      </c>
      <c r="N64" s="289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416">
        <f>+_xlfn.XLOOKUP(B64,'La Calera II - RFSU 31.1.28'!B:B,'La Calera II - RFSU 31.1.28'!CA:CA,"No se encuentra",0,1)</f>
        <v>46427</v>
      </c>
      <c r="P64" s="198">
        <f t="shared" si="3"/>
        <v>46366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302" t="str">
        <f t="shared" si="1"/>
        <v/>
      </c>
      <c r="S64" s="227"/>
      <c r="T64" s="304" t="str">
        <f>+_xlfn.XLOOKUP(B64,'La Calera II - RFSU 31.1.28'!B:B,'La Calera II - RFSU 31.1.28'!BZ:BZ,"",0,1)</f>
        <v>FDI1040</v>
      </c>
      <c r="V64" s="18">
        <f>+_xlfn.XLOOKUP(B64,'La Calera II - RFSU 31.1.28'!B:B,'La Calera II - RFSU 31.1.28'!BW:BW,"No se encuentra",0,1)</f>
        <v>46366</v>
      </c>
      <c r="W64" s="193">
        <f t="shared" si="2"/>
        <v>214</v>
      </c>
      <c r="Z64" s="18">
        <f>+_xlfn.XLOOKUP(T64,'Crono LB 30.09'!B:B,'Crono LB 30.09'!E:E,"No se encuentra",0,1)</f>
        <v>46162</v>
      </c>
      <c r="AA64" s="193">
        <f t="shared" si="4"/>
        <v>-51</v>
      </c>
    </row>
    <row r="65" spans="1:27" x14ac:dyDescent="0.25">
      <c r="A65" s="159" t="s">
        <v>640</v>
      </c>
      <c r="B65" s="162" t="s">
        <v>2645</v>
      </c>
      <c r="C65" s="163" t="s">
        <v>2529</v>
      </c>
      <c r="D65" s="285"/>
      <c r="E65" s="201">
        <v>46153</v>
      </c>
      <c r="F65" s="198">
        <f>+_xlfn.XLOOKUP(B65,'La Calera II - RFSU 31.1.28'!B:B,'La Calera II - RFSU 31.1.28'!G:G,"No se encuentra",0,1)</f>
        <v>46153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46156</v>
      </c>
      <c r="H65" s="416">
        <v>46190</v>
      </c>
      <c r="I65" s="198">
        <f>+_xlfn.XLOOKUP(B65,'La Calera II - RFSU 31.1.28'!B:B,'La Calera II - RFSU 31.1.28'!W:W,"No se encuentra",0,1)</f>
        <v>46193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46255</v>
      </c>
      <c r="M65" s="198">
        <f>+_xlfn.XLOOKUP(B65,'La Calera II - RFSU 31.1.28'!B:B,'La Calera II - RFSU 31.1.28'!AP:AP,"No se encuentra",0,1)</f>
        <v>46258</v>
      </c>
      <c r="N65" s="289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416">
        <f>+_xlfn.XLOOKUP(B65,'La Calera II - RFSU 31.1.28'!B:B,'La Calera II - RFSU 31.1.28'!CA:CA,"No se encuentra",0,1)</f>
        <v>46482</v>
      </c>
      <c r="P65" s="198">
        <f t="shared" si="3"/>
        <v>46425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si="1"/>
        <v/>
      </c>
      <c r="S65" s="227"/>
      <c r="T65" s="304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46425</v>
      </c>
      <c r="W65" s="193">
        <f t="shared" si="2"/>
        <v>227</v>
      </c>
      <c r="Z65" s="18">
        <f>+_xlfn.XLOOKUP(T65,'Crono LB 30.09'!B:B,'Crono LB 30.09'!E:E,"No se encuentra",0,1)</f>
        <v>46162</v>
      </c>
      <c r="AA65" s="193">
        <f t="shared" si="4"/>
        <v>-93</v>
      </c>
    </row>
    <row r="66" spans="1:27" x14ac:dyDescent="0.25">
      <c r="A66" s="159" t="s">
        <v>640</v>
      </c>
      <c r="B66" s="162" t="s">
        <v>2646</v>
      </c>
      <c r="C66" s="163" t="s">
        <v>2647</v>
      </c>
      <c r="D66" s="285"/>
      <c r="E66" s="201">
        <v>46090</v>
      </c>
      <c r="F66" s="198">
        <f>+_xlfn.XLOOKUP(B66,'La Calera II - RFSU 31.1.28'!B:B,'La Calera II - RFSU 31.1.28'!G:G,"No se encuentra",0,1)</f>
        <v>46090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46091</v>
      </c>
      <c r="H66" s="416">
        <v>46127</v>
      </c>
      <c r="I66" s="198">
        <f>+_xlfn.XLOOKUP(B66,'La Calera II - RFSU 31.1.28'!B:B,'La Calera II - RFSU 31.1.28'!W:W,"No se encuentra",0,1)</f>
        <v>46129</v>
      </c>
      <c r="J66" s="289">
        <f>IF(+_xlfn.XLOOKUP(B66,'La Calera II - RFSU 31.1.28'!B:B,'La Calera II - RFSU 31.1.28'!X:X,"No se encuentra",0,1)&gt;0,+_xlfn.XLOOKUP(B66,'La Calera II - RFSU 31.1.28'!B:B,'La Calera II - RFSU 31.1.28'!X:X,"No se encuentra",0,1),"")</f>
        <v>46129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46192</v>
      </c>
      <c r="M66" s="198">
        <f>+_xlfn.XLOOKUP(B66,'La Calera II - RFSU 31.1.28'!B:B,'La Calera II - RFSU 31.1.28'!AP:AP,"No se encuentra",0,1)</f>
        <v>46194</v>
      </c>
      <c r="N66" s="289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416">
        <f>+_xlfn.XLOOKUP(B66,'La Calera II - RFSU 31.1.28'!B:B,'La Calera II - RFSU 31.1.28'!CA:CA,"No se encuentra",0,1)</f>
        <v>46482</v>
      </c>
      <c r="P66" s="198">
        <f t="shared" si="3"/>
        <v>46441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302" t="str">
        <f t="shared" si="1"/>
        <v/>
      </c>
      <c r="S66" s="227"/>
      <c r="T66" s="304" t="str">
        <f>+_xlfn.XLOOKUP(B66,'La Calera II - RFSU 31.1.28'!B:B,'La Calera II - RFSU 31.1.28'!BZ:BZ,"",0,1)</f>
        <v>FDI1040</v>
      </c>
      <c r="V66" s="18">
        <f>+_xlfn.XLOOKUP(B66,'La Calera II - RFSU 31.1.28'!B:B,'La Calera II - RFSU 31.1.28'!BW:BW,"No se encuentra",0,1)</f>
        <v>46441</v>
      </c>
      <c r="W66" s="193">
        <f t="shared" si="2"/>
        <v>290</v>
      </c>
      <c r="Z66" s="18">
        <f>+_xlfn.XLOOKUP(T66,'Crono LB 30.09'!B:B,'Crono LB 30.09'!E:E,"No se encuentra",0,1)</f>
        <v>46162</v>
      </c>
      <c r="AA66" s="193">
        <f t="shared" si="4"/>
        <v>-30</v>
      </c>
    </row>
    <row r="67" spans="1:27" x14ac:dyDescent="0.25">
      <c r="A67" s="159" t="s">
        <v>640</v>
      </c>
      <c r="B67" s="160" t="s">
        <v>2648</v>
      </c>
      <c r="C67" s="161" t="s">
        <v>2649</v>
      </c>
      <c r="D67" s="285"/>
      <c r="E67" s="201">
        <v>46090</v>
      </c>
      <c r="F67" s="198">
        <f>+_xlfn.XLOOKUP(B67,'La Calera II - RFSU 31.1.28'!B:B,'La Calera II - RFSU 31.1.28'!G:G,"No se encuentra",0,1)</f>
        <v>46090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46091</v>
      </c>
      <c r="H67" s="416">
        <v>46127</v>
      </c>
      <c r="I67" s="198">
        <f>+_xlfn.XLOOKUP(B67,'La Calera II - RFSU 31.1.28'!B:B,'La Calera II - RFSU 31.1.28'!W:W,"No se encuentra",0,1)</f>
        <v>46129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46129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46192</v>
      </c>
      <c r="M67" s="198">
        <f>+_xlfn.XLOOKUP(B67,'La Calera II - RFSU 31.1.28'!B:B,'La Calera II - RFSU 31.1.28'!AP:AP,"No se encuentra",0,1)</f>
        <v>46194</v>
      </c>
      <c r="N67" s="289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416">
        <f>+_xlfn.XLOOKUP(B67,'La Calera II - RFSU 31.1.28'!B:B,'La Calera II - RFSU 31.1.28'!CA:CA,"No se encuentra",0,1)</f>
        <v>46482</v>
      </c>
      <c r="P67" s="198">
        <f t="shared" si="3"/>
        <v>46441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1"/>
        <v/>
      </c>
      <c r="S67" s="227"/>
      <c r="T67" s="304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46441</v>
      </c>
      <c r="W67" s="193">
        <f t="shared" si="2"/>
        <v>290</v>
      </c>
      <c r="Z67" s="18">
        <f>+_xlfn.XLOOKUP(T67,'Crono LB 30.09'!B:B,'Crono LB 30.09'!E:E,"No se encuentra",0,1)</f>
        <v>46162</v>
      </c>
      <c r="AA67" s="193">
        <f t="shared" si="4"/>
        <v>-30</v>
      </c>
    </row>
    <row r="68" spans="1:27" x14ac:dyDescent="0.25">
      <c r="A68" s="159" t="s">
        <v>640</v>
      </c>
      <c r="B68" s="160" t="s">
        <v>2650</v>
      </c>
      <c r="C68" s="161" t="s">
        <v>2651</v>
      </c>
      <c r="D68" s="285"/>
      <c r="E68" s="201">
        <v>46090</v>
      </c>
      <c r="F68" s="198">
        <f>+_xlfn.XLOOKUP(B68,'La Calera II - RFSU 31.1.28'!B:B,'La Calera II - RFSU 31.1.28'!G:G,"No se encuentra",0,1)</f>
        <v>46090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46091</v>
      </c>
      <c r="H68" s="416">
        <v>46127</v>
      </c>
      <c r="I68" s="198">
        <f>+_xlfn.XLOOKUP(B68,'La Calera II - RFSU 31.1.28'!B:B,'La Calera II - RFSU 31.1.28'!W:W,"No se encuentra",0,1)</f>
        <v>46129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46129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46192</v>
      </c>
      <c r="M68" s="198">
        <f>+_xlfn.XLOOKUP(B68,'La Calera II - RFSU 31.1.28'!B:B,'La Calera II - RFSU 31.1.28'!AP:AP,"No se encuentra",0,1)</f>
        <v>46194</v>
      </c>
      <c r="N68" s="289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416">
        <f>+_xlfn.XLOOKUP(B68,'La Calera II - RFSU 31.1.28'!B:B,'La Calera II - RFSU 31.1.28'!CA:CA,"No se encuentra",0,1)</f>
        <v>46482</v>
      </c>
      <c r="P68" s="198">
        <f t="shared" si="3"/>
        <v>46441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ref="R68:R102" si="5">IF(N68="","",+IF(Q68="",+O68-P68,+O68-Q68))</f>
        <v/>
      </c>
      <c r="S68" s="227"/>
      <c r="T68" s="304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46441</v>
      </c>
      <c r="W68" s="193">
        <f t="shared" ref="W68:W102" si="6">+O68-L68</f>
        <v>290</v>
      </c>
      <c r="Z68" s="18">
        <f>+_xlfn.XLOOKUP(T68,'Crono LB 30.09'!B:B,'Crono LB 30.09'!E:E,"No se encuentra",0,1)</f>
        <v>46162</v>
      </c>
      <c r="AA68" s="193">
        <f t="shared" si="4"/>
        <v>-30</v>
      </c>
    </row>
    <row r="69" spans="1:27" x14ac:dyDescent="0.25">
      <c r="A69" s="159" t="s">
        <v>640</v>
      </c>
      <c r="B69" s="160" t="s">
        <v>2652</v>
      </c>
      <c r="C69" s="161" t="s">
        <v>2653</v>
      </c>
      <c r="D69" s="285"/>
      <c r="E69" s="201">
        <v>46090</v>
      </c>
      <c r="F69" s="198">
        <f>+_xlfn.XLOOKUP(B69,'La Calera II - RFSU 31.1.28'!B:B,'La Calera II - RFSU 31.1.28'!G:G,"No se encuentra",0,1)</f>
        <v>46090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46091</v>
      </c>
      <c r="H69" s="416">
        <v>46127</v>
      </c>
      <c r="I69" s="198">
        <f>+_xlfn.XLOOKUP(B69,'La Calera II - RFSU 31.1.28'!B:B,'La Calera II - RFSU 31.1.28'!W:W,"No se encuentra",0,1)</f>
        <v>46129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46129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46192</v>
      </c>
      <c r="M69" s="198">
        <f>+_xlfn.XLOOKUP(B69,'La Calera II - RFSU 31.1.28'!B:B,'La Calera II - RFSU 31.1.28'!AP:AP,"No se encuentra",0,1)</f>
        <v>46194</v>
      </c>
      <c r="N69" s="289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416">
        <f>+_xlfn.XLOOKUP(B69,'La Calera II - RFSU 31.1.28'!B:B,'La Calera II - RFSU 31.1.28'!CA:CA,"No se encuentra",0,1)</f>
        <v>46482</v>
      </c>
      <c r="P69" s="198">
        <f t="shared" si="3"/>
        <v>46441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5"/>
        <v/>
      </c>
      <c r="S69" s="227"/>
      <c r="T69" s="304" t="str">
        <f>+_xlfn.XLOOKUP(B69,'La Calera II - RFSU 31.1.28'!B:B,'La Calera II - RFSU 31.1.28'!BZ:BZ,"",0,1)</f>
        <v>FDI1040</v>
      </c>
      <c r="V69" s="18">
        <f>+_xlfn.XLOOKUP(B69,'La Calera II - RFSU 31.1.28'!B:B,'La Calera II - RFSU 31.1.28'!BW:BW,"No se encuentra",0,1)</f>
        <v>46441</v>
      </c>
      <c r="W69" s="193">
        <f t="shared" si="6"/>
        <v>290</v>
      </c>
      <c r="Z69" s="18">
        <f>+_xlfn.XLOOKUP(T69,'Crono LB 30.09'!B:B,'Crono LB 30.09'!E:E,"No se encuentra",0,1)</f>
        <v>46162</v>
      </c>
      <c r="AA69" s="193">
        <f t="shared" si="4"/>
        <v>-30</v>
      </c>
    </row>
    <row r="70" spans="1:27" x14ac:dyDescent="0.25">
      <c r="A70" s="159" t="s">
        <v>640</v>
      </c>
      <c r="B70" s="160" t="s">
        <v>2654</v>
      </c>
      <c r="C70" s="161" t="s">
        <v>2530</v>
      </c>
      <c r="D70" s="285"/>
      <c r="E70" s="201">
        <v>46304</v>
      </c>
      <c r="F70" s="198">
        <f>+_xlfn.XLOOKUP(B70,'La Calera II - RFSU 31.1.28'!B:B,'La Calera II - RFSU 31.1.28'!G:G,"No se encuentra",0,1)</f>
        <v>46304</v>
      </c>
      <c r="G70" s="289" t="str">
        <f>IF(+_xlfn.XLOOKUP(B70,'La Calera II - RFSU 31.1.28'!B:B,'La Calera II - RFSU 31.1.28'!H:H,"No se encuentra",0,1)&gt;0,+_xlfn.XLOOKUP(B70,'La Calera II - RFSU 31.1.28'!B:B,'La Calera II - RFSU 31.1.28'!H:H,"No se encuentra",0,1),"")</f>
        <v/>
      </c>
      <c r="H70" s="416">
        <v>46341</v>
      </c>
      <c r="I70" s="198">
        <f>+_xlfn.XLOOKUP(B70,'La Calera II - RFSU 31.1.28'!B:B,'La Calera II - RFSU 31.1.28'!W:W,"No se encuentra",0,1)</f>
        <v>46341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46406</v>
      </c>
      <c r="M70" s="198">
        <f>+_xlfn.XLOOKUP(B70,'La Calera II - RFSU 31.1.28'!B:B,'La Calera II - RFSU 31.1.28'!AP:AP,"No se encuentra",0,1)</f>
        <v>46406</v>
      </c>
      <c r="N70" s="289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416">
        <f>+_xlfn.XLOOKUP(B70,'La Calera II - RFSU 31.1.28'!B:B,'La Calera II - RFSU 31.1.28'!CA:CA,"No se encuentra",0,1)</f>
        <v>46506</v>
      </c>
      <c r="P70" s="198">
        <f t="shared" si="3"/>
        <v>46506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5"/>
        <v/>
      </c>
      <c r="S70" s="227"/>
      <c r="T70" s="304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46593</v>
      </c>
      <c r="W70" s="193">
        <f t="shared" si="6"/>
        <v>100</v>
      </c>
      <c r="Z70" s="18">
        <f>+_xlfn.XLOOKUP(T70,'Crono LB 30.09'!B:B,'Crono LB 30.09'!E:E,"No se encuentra",0,1)</f>
        <v>46162</v>
      </c>
      <c r="AA70" s="193">
        <f t="shared" si="4"/>
        <v>-244</v>
      </c>
    </row>
    <row r="71" spans="1:27" x14ac:dyDescent="0.25">
      <c r="A71" s="159" t="s">
        <v>640</v>
      </c>
      <c r="B71" s="160" t="s">
        <v>2655</v>
      </c>
      <c r="C71" s="161" t="s">
        <v>2656</v>
      </c>
      <c r="D71" s="285"/>
      <c r="E71" s="201">
        <v>46056</v>
      </c>
      <c r="F71" s="198">
        <f>+_xlfn.XLOOKUP(B71,'La Calera II - RFSU 31.1.28'!B:B,'La Calera II - RFSU 31.1.28'!G:G,"No se encuentra",0,1)</f>
        <v>46056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46056</v>
      </c>
      <c r="H71" s="416">
        <v>46095</v>
      </c>
      <c r="I71" s="198">
        <f>+_xlfn.XLOOKUP(B71,'La Calera II - RFSU 31.1.28'!B:B,'La Calera II - RFSU 31.1.28'!W:W,"No se encuentra",0,1)</f>
        <v>46106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46106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46197</v>
      </c>
      <c r="M71" s="198">
        <f>+_xlfn.XLOOKUP(B71,'La Calera II - RFSU 31.1.28'!B:B,'La Calera II - RFSU 31.1.28'!AP:AP,"No se encuentra",0,1)</f>
        <v>46206</v>
      </c>
      <c r="N71" s="289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416">
        <f>+_xlfn.XLOOKUP(B71,'La Calera II - RFSU 31.1.28'!B:B,'La Calera II - RFSU 31.1.28'!CA:CA,"No se encuentra",0,1)</f>
        <v>46562</v>
      </c>
      <c r="P71" s="198">
        <f t="shared" ref="P71:P102" si="7">+IF(V71&gt;O71,O71,V71)</f>
        <v>46513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5"/>
        <v/>
      </c>
      <c r="S71" s="227"/>
      <c r="T71" s="304" t="str">
        <f>+_xlfn.XLOOKUP(B71,'La Calera II - RFSU 31.1.28'!B:B,'La Calera II - RFSU 31.1.28'!BZ:BZ,"",0,1)</f>
        <v>FDI1080</v>
      </c>
      <c r="V71" s="18">
        <f>+_xlfn.XLOOKUP(B71,'La Calera II - RFSU 31.1.28'!B:B,'La Calera II - RFSU 31.1.28'!BW:BW,"No se encuentra",0,1)</f>
        <v>46513</v>
      </c>
      <c r="W71" s="193">
        <f t="shared" si="6"/>
        <v>365</v>
      </c>
      <c r="Z71" s="18">
        <f>+_xlfn.XLOOKUP(T71,'Crono LB 30.09'!B:B,'Crono LB 30.09'!E:E,"No se encuentra",0,1)</f>
        <v>46067</v>
      </c>
      <c r="AA71" s="193">
        <f t="shared" ref="AA71:AA102" si="8">+Z71-L71</f>
        <v>-130</v>
      </c>
    </row>
    <row r="72" spans="1:27" x14ac:dyDescent="0.25">
      <c r="A72" s="159" t="s">
        <v>640</v>
      </c>
      <c r="B72" s="160" t="s">
        <v>2658</v>
      </c>
      <c r="C72" s="161" t="s">
        <v>2659</v>
      </c>
      <c r="D72" s="285"/>
      <c r="E72" s="201">
        <v>46056</v>
      </c>
      <c r="F72" s="198">
        <f>+_xlfn.XLOOKUP(B72,'La Calera II - RFSU 31.1.28'!B:B,'La Calera II - RFSU 31.1.28'!G:G,"No se encuentra",0,1)</f>
        <v>46056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46056</v>
      </c>
      <c r="H72" s="416">
        <v>46095</v>
      </c>
      <c r="I72" s="198">
        <f>+_xlfn.XLOOKUP(B72,'La Calera II - RFSU 31.1.28'!B:B,'La Calera II - RFSU 31.1.28'!W:W,"No se encuentra",0,1)</f>
        <v>46095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46094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46197</v>
      </c>
      <c r="M72" s="198">
        <f>+_xlfn.XLOOKUP(B72,'La Calera II - RFSU 31.1.28'!B:B,'La Calera II - RFSU 31.1.28'!AP:AP,"No se encuentra",0,1)</f>
        <v>46194</v>
      </c>
      <c r="N72" s="289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416">
        <f>+_xlfn.XLOOKUP(B72,'La Calera II - RFSU 31.1.28'!B:B,'La Calera II - RFSU 31.1.28'!CA:CA,"No se encuentra",0,1)</f>
        <v>46495</v>
      </c>
      <c r="P72" s="198">
        <f t="shared" si="7"/>
        <v>46495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5"/>
        <v/>
      </c>
      <c r="S72" s="227"/>
      <c r="T72" s="304" t="str">
        <f>+_xlfn.XLOOKUP(B72,'La Calera II - RFSU 31.1.28'!B:B,'La Calera II - RFSU 31.1.28'!BZ:BZ,"",0,1)</f>
        <v>FDI1070</v>
      </c>
      <c r="U72" t="s">
        <v>2775</v>
      </c>
      <c r="V72" s="18">
        <f>+_xlfn.XLOOKUP(B72,'La Calera II - RFSU 31.1.28'!B:B,'La Calera II - RFSU 31.1.28'!BW:BW,"No se encuentra",0,1)</f>
        <v>46501</v>
      </c>
      <c r="W72" s="193">
        <f t="shared" si="6"/>
        <v>298</v>
      </c>
      <c r="Z72" s="18">
        <f>+_xlfn.XLOOKUP(T72,'Crono LB 30.09'!B:B,'Crono LB 30.09'!E:E,"No se encuentra",0,1)</f>
        <v>46067</v>
      </c>
      <c r="AA72" s="193">
        <f t="shared" si="8"/>
        <v>-130</v>
      </c>
    </row>
    <row r="73" spans="1:27" ht="22.5" x14ac:dyDescent="0.25">
      <c r="A73" s="159" t="s">
        <v>640</v>
      </c>
      <c r="B73" s="160" t="s">
        <v>2665</v>
      </c>
      <c r="C73" s="161" t="s">
        <v>2666</v>
      </c>
      <c r="D73" s="285"/>
      <c r="E73" s="201">
        <v>46134</v>
      </c>
      <c r="F73" s="198" t="str">
        <f>+_xlfn.XLOOKUP(B73,'La Calera II - RFSU 31.1.28'!B:B,'La Calera II - RFSU 31.1.28'!G:G,"No se encuentra",0,1)</f>
        <v>No se encuentra</v>
      </c>
      <c r="G73" s="289" t="str">
        <f>IF(+_xlfn.XLOOKUP(B73,'La Calera II - RFSU 31.1.28'!B:B,'La Calera II - RFSU 31.1.28'!H:H,"No se encuentra",0,1)&gt;0,+_xlfn.XLOOKUP(B73,'La Calera II - RFSU 31.1.28'!B:B,'La Calera II - RFSU 31.1.28'!H:H,"No se encuentra",0,1),"")</f>
        <v>No se encuentra</v>
      </c>
      <c r="H73" s="416">
        <v>46171</v>
      </c>
      <c r="I73" s="198" t="str">
        <f>+_xlfn.XLOOKUP(B73,'La Calera II - RFSU 31.1.28'!B:B,'La Calera II - RFSU 31.1.28'!W:W,"No se encuentra",0,1)</f>
        <v>No se encuentra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>No se encuentra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46236</v>
      </c>
      <c r="M73" s="198" t="str">
        <f>+_xlfn.XLOOKUP(B73,'La Calera II - RFSU 31.1.28'!B:B,'La Calera II - RFSU 31.1.28'!AP:AP,"No se encuentra",0,1)</f>
        <v>No se encuentra</v>
      </c>
      <c r="N73" s="289" t="str">
        <f>IF(+_xlfn.XLOOKUP(B73,'La Calera II - RFSU 31.1.28'!B:B,'La Calera II - RFSU 31.1.28'!AQ:AQ,"No se encuentra",0,1)&gt;0,+_xlfn.XLOOKUP(B73,'La Calera II - RFSU 31.1.28'!B:B,'La Calera II - RFSU 31.1.28'!AQ:AQ,"No se encuentra",0,1),"")</f>
        <v>No se encuentra</v>
      </c>
      <c r="O73" s="416" t="str">
        <f>+_xlfn.XLOOKUP(B73,'La Calera II - RFSU 31.1.28'!B:B,'La Calera II - RFSU 31.1.28'!CA:CA,"No se encuentra",0,1)</f>
        <v>No se encuentra</v>
      </c>
      <c r="P73" s="198" t="str">
        <f t="shared" si="7"/>
        <v>No se encuentra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>No se encuentra</v>
      </c>
      <c r="R73" s="302" t="e">
        <f t="shared" si="5"/>
        <v>#VALUE!</v>
      </c>
      <c r="S73" s="227"/>
      <c r="T73" s="304" t="str">
        <f>+_xlfn.XLOOKUP(B73,'La Calera II - RFSU 31.1.28'!B:B,'La Calera II - RFSU 31.1.28'!BZ:BZ,"",0,1)</f>
        <v/>
      </c>
      <c r="V73" s="18" t="str">
        <f>+_xlfn.XLOOKUP(B73,'La Calera II - RFSU 31.1.28'!B:B,'La Calera II - RFSU 31.1.28'!BW:BW,"No se encuentra",0,1)</f>
        <v>No se encuentra</v>
      </c>
      <c r="W73" s="193" t="e">
        <f t="shared" si="6"/>
        <v>#VALUE!</v>
      </c>
      <c r="Z73" s="18"/>
      <c r="AA73" s="193"/>
    </row>
    <row r="74" spans="1:27" x14ac:dyDescent="0.25">
      <c r="A74" s="159" t="s">
        <v>640</v>
      </c>
      <c r="B74" s="160" t="s">
        <v>2667</v>
      </c>
      <c r="C74" s="161" t="s">
        <v>2668</v>
      </c>
      <c r="D74" s="285"/>
      <c r="E74" s="201">
        <v>46129</v>
      </c>
      <c r="F74" s="198" t="str">
        <f>+_xlfn.XLOOKUP(B74,'La Calera II - RFSU 31.1.28'!B:B,'La Calera II - RFSU 31.1.28'!G:G,"No se encuentra",0,1)</f>
        <v>No se encuentra</v>
      </c>
      <c r="G74" s="289" t="str">
        <f>IF(+_xlfn.XLOOKUP(B74,'La Calera II - RFSU 31.1.28'!B:B,'La Calera II - RFSU 31.1.28'!H:H,"No se encuentra",0,1)&gt;0,+_xlfn.XLOOKUP(B74,'La Calera II - RFSU 31.1.28'!B:B,'La Calera II - RFSU 31.1.28'!H:H,"No se encuentra",0,1),"")</f>
        <v>No se encuentra</v>
      </c>
      <c r="H74" s="416">
        <v>46166</v>
      </c>
      <c r="I74" s="198" t="str">
        <f>+_xlfn.XLOOKUP(B74,'La Calera II - RFSU 31.1.28'!B:B,'La Calera II - RFSU 31.1.28'!W:W,"No se encuentra",0,1)</f>
        <v>No se encuentra</v>
      </c>
      <c r="J74" s="289" t="str">
        <f>IF(+_xlfn.XLOOKUP(B74,'La Calera II - RFSU 31.1.28'!B:B,'La Calera II - RFSU 31.1.28'!X:X,"No se encuentra",0,1)&gt;0,+_xlfn.XLOOKUP(B74,'La Calera II - RFSU 31.1.28'!B:B,'La Calera II - RFSU 31.1.28'!X:X,"No se encuentra",0,1),"")</f>
        <v>No se encuentra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46231</v>
      </c>
      <c r="M74" s="198" t="str">
        <f>+_xlfn.XLOOKUP(B74,'La Calera II - RFSU 31.1.28'!B:B,'La Calera II - RFSU 31.1.28'!AP:AP,"No se encuentra",0,1)</f>
        <v>No se encuentra</v>
      </c>
      <c r="N74" s="289" t="str">
        <f>IF(+_xlfn.XLOOKUP(B74,'La Calera II - RFSU 31.1.28'!B:B,'La Calera II - RFSU 31.1.28'!AQ:AQ,"No se encuentra",0,1)&gt;0,+_xlfn.XLOOKUP(B74,'La Calera II - RFSU 31.1.28'!B:B,'La Calera II - RFSU 31.1.28'!AQ:AQ,"No se encuentra",0,1),"")</f>
        <v>No se encuentra</v>
      </c>
      <c r="O74" s="416" t="str">
        <f>+_xlfn.XLOOKUP(B74,'La Calera II - RFSU 31.1.28'!B:B,'La Calera II - RFSU 31.1.28'!CA:CA,"No se encuentra",0,1)</f>
        <v>No se encuentra</v>
      </c>
      <c r="P74" s="198" t="str">
        <f t="shared" si="7"/>
        <v>No se encuentra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>No se encuentra</v>
      </c>
      <c r="R74" s="302" t="e">
        <f t="shared" si="5"/>
        <v>#VALUE!</v>
      </c>
      <c r="S74" s="227"/>
      <c r="T74" s="304" t="str">
        <f>+_xlfn.XLOOKUP(B74,'La Calera II - RFSU 31.1.28'!B:B,'La Calera II - RFSU 31.1.28'!BZ:BZ,"",0,1)</f>
        <v/>
      </c>
      <c r="V74" s="18" t="str">
        <f>+_xlfn.XLOOKUP(B74,'La Calera II - RFSU 31.1.28'!B:B,'La Calera II - RFSU 31.1.28'!BW:BW,"No se encuentra",0,1)</f>
        <v>No se encuentra</v>
      </c>
      <c r="W74" s="193" t="e">
        <f t="shared" si="6"/>
        <v>#VALUE!</v>
      </c>
      <c r="Z74" s="18"/>
      <c r="AA74" s="193"/>
    </row>
    <row r="75" spans="1:27" x14ac:dyDescent="0.25">
      <c r="A75" s="159" t="s">
        <v>640</v>
      </c>
      <c r="B75" s="160" t="s">
        <v>2669</v>
      </c>
      <c r="C75" s="161" t="s">
        <v>2670</v>
      </c>
      <c r="D75" s="285"/>
      <c r="E75" s="201">
        <v>46163</v>
      </c>
      <c r="F75" s="198">
        <f>+_xlfn.XLOOKUP(B75,'La Calera II - RFSU 31.1.28'!B:B,'La Calera II - RFSU 31.1.28'!G:G,"No se encuentra",0,1)</f>
        <v>46177</v>
      </c>
      <c r="G75" s="289" t="str">
        <f>IF(+_xlfn.XLOOKUP(B75,'La Calera II - RFSU 31.1.28'!B:B,'La Calera II - RFSU 31.1.28'!H:H,"No se encuentra",0,1)&gt;0,+_xlfn.XLOOKUP(B75,'La Calera II - RFSU 31.1.28'!B:B,'La Calera II - RFSU 31.1.28'!H:H,"No se encuentra",0,1),"")</f>
        <v/>
      </c>
      <c r="H75" s="416">
        <v>46200</v>
      </c>
      <c r="I75" s="198">
        <f>+_xlfn.XLOOKUP(B75,'La Calera II - RFSU 31.1.28'!B:B,'La Calera II - RFSU 31.1.28'!W:W,"No se encuentra",0,1)</f>
        <v>46214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46265</v>
      </c>
      <c r="M75" s="198">
        <f>+_xlfn.XLOOKUP(B75,'La Calera II - RFSU 31.1.28'!B:B,'La Calera II - RFSU 31.1.28'!AP:AP,"No se encuentra",0,1)</f>
        <v>46279</v>
      </c>
      <c r="N75" s="289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416">
        <f>+_xlfn.XLOOKUP(B75,'La Calera II - RFSU 31.1.28'!B:B,'La Calera II - RFSU 31.1.28'!CA:CA,"No se encuentra",0,1)</f>
        <v>46482</v>
      </c>
      <c r="P75" s="198">
        <f t="shared" si="7"/>
        <v>46406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5"/>
        <v/>
      </c>
      <c r="S75" s="227"/>
      <c r="T75" s="304" t="str">
        <f>+_xlfn.XLOOKUP(B75,'La Calera II - RFSU 31.1.28'!B:B,'La Calera II - RFSU 31.1.28'!BZ:BZ,"",0,1)</f>
        <v>FDI1040</v>
      </c>
      <c r="V75" s="18">
        <f>+_xlfn.XLOOKUP(B75,'La Calera II - RFSU 31.1.28'!B:B,'La Calera II - RFSU 31.1.28'!BW:BW,"No se encuentra",0,1)</f>
        <v>46406</v>
      </c>
      <c r="W75" s="193">
        <f t="shared" si="6"/>
        <v>217</v>
      </c>
      <c r="Z75" s="18"/>
      <c r="AA75" s="193"/>
    </row>
    <row r="76" spans="1:27" x14ac:dyDescent="0.25">
      <c r="A76" s="159" t="s">
        <v>640</v>
      </c>
      <c r="B76" s="160" t="s">
        <v>2671</v>
      </c>
      <c r="C76" s="161" t="s">
        <v>2672</v>
      </c>
      <c r="D76" s="285"/>
      <c r="E76" s="201">
        <v>46163</v>
      </c>
      <c r="F76" s="198" t="str">
        <f>+_xlfn.XLOOKUP(B76,'La Calera II - RFSU 31.1.28'!B:B,'La Calera II - RFSU 31.1.28'!G:G,"No se encuentra",0,1)</f>
        <v>No se encuentra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>No se encuentra</v>
      </c>
      <c r="H76" s="416">
        <v>46200</v>
      </c>
      <c r="I76" s="198" t="str">
        <f>+_xlfn.XLOOKUP(B76,'La Calera II - RFSU 31.1.28'!B:B,'La Calera II - RFSU 31.1.28'!W:W,"No se encuentra",0,1)</f>
        <v>No se encuentra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>No se encuentra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46265</v>
      </c>
      <c r="M76" s="198" t="str">
        <f>+_xlfn.XLOOKUP(B76,'La Calera II - RFSU 31.1.28'!B:B,'La Calera II - RFSU 31.1.28'!AP:AP,"No se encuentra",0,1)</f>
        <v>No se encuentra</v>
      </c>
      <c r="N76" s="289" t="str">
        <f>IF(+_xlfn.XLOOKUP(B76,'La Calera II - RFSU 31.1.28'!B:B,'La Calera II - RFSU 31.1.28'!AQ:AQ,"No se encuentra",0,1)&gt;0,+_xlfn.XLOOKUP(B76,'La Calera II - RFSU 31.1.28'!B:B,'La Calera II - RFSU 31.1.28'!AQ:AQ,"No se encuentra",0,1),"")</f>
        <v>No se encuentra</v>
      </c>
      <c r="O76" s="416" t="str">
        <f>+_xlfn.XLOOKUP(B76,'La Calera II - RFSU 31.1.28'!B:B,'La Calera II - RFSU 31.1.28'!CA:CA,"No se encuentra",0,1)</f>
        <v>No se encuentra</v>
      </c>
      <c r="P76" s="198" t="str">
        <f t="shared" si="7"/>
        <v>No se encuentra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>No se encuentra</v>
      </c>
      <c r="R76" s="302" t="e">
        <f t="shared" si="5"/>
        <v>#VALUE!</v>
      </c>
      <c r="S76" s="227"/>
      <c r="T76" s="304" t="str">
        <f>+_xlfn.XLOOKUP(B76,'La Calera II - RFSU 31.1.28'!B:B,'La Calera II - RFSU 31.1.28'!BZ:BZ,"",0,1)</f>
        <v/>
      </c>
      <c r="V76" s="18" t="str">
        <f>+_xlfn.XLOOKUP(B76,'La Calera II - RFSU 31.1.28'!B:B,'La Calera II - RFSU 31.1.28'!BW:BW,"No se encuentra",0,1)</f>
        <v>No se encuentra</v>
      </c>
      <c r="W76" s="193" t="e">
        <f t="shared" si="6"/>
        <v>#VALUE!</v>
      </c>
      <c r="Z76" s="18"/>
      <c r="AA76" s="193"/>
    </row>
    <row r="77" spans="1:27" x14ac:dyDescent="0.25">
      <c r="A77" s="159" t="s">
        <v>640</v>
      </c>
      <c r="B77" s="160" t="s">
        <v>2673</v>
      </c>
      <c r="C77" s="161" t="s">
        <v>2674</v>
      </c>
      <c r="D77" s="285"/>
      <c r="E77" s="201">
        <v>46098</v>
      </c>
      <c r="F77" s="198">
        <f>+_xlfn.XLOOKUP(B77,'La Calera II - RFSU 31.1.28'!B:B,'La Calera II - RFSU 31.1.28'!G:G,"No se encuentra",0,1)</f>
        <v>46098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46104</v>
      </c>
      <c r="H77" s="416">
        <v>46135</v>
      </c>
      <c r="I77" s="198">
        <f>+_xlfn.XLOOKUP(B77,'La Calera II - RFSU 31.1.28'!B:B,'La Calera II - RFSU 31.1.28'!W:W,"No se encuentra",0,1)</f>
        <v>46188</v>
      </c>
      <c r="J77" s="289" t="str">
        <f>IF(+_xlfn.XLOOKUP(B77,'La Calera II - RFSU 31.1.28'!B:B,'La Calera II - RFSU 31.1.28'!X:X,"No se encuentra",0,1)&gt;0,+_xlfn.XLOOKUP(B77,'La Calera II - RFSU 31.1.28'!B:B,'La Calera II - RFSU 31.1.28'!X:X,"No se encuentra",0,1),"")</f>
        <v/>
      </c>
      <c r="K77" s="141" t="str">
        <f>+IF(+_xlfn.XLOOKUP(B77,'La Calera II - RFSU 31.1.28'!B:B,'La Calera II - RFSU 31.1.28'!AG:AG,"No se encuentra",0,1)=0,"N/A","Sin iniciar")</f>
        <v>Sin iniciar</v>
      </c>
      <c r="L77" s="201">
        <v>46200</v>
      </c>
      <c r="M77" s="198">
        <f>+_xlfn.XLOOKUP(B77,'La Calera II - RFSU 31.1.28'!B:B,'La Calera II - RFSU 31.1.28'!AP:AP,"No se encuentra",0,1)</f>
        <v>46253</v>
      </c>
      <c r="N77" s="289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416">
        <f>+_xlfn.XLOOKUP(B77,'La Calera II - RFSU 31.1.28'!B:B,'La Calera II - RFSU 31.1.28'!CA:CA,"No se encuentra",0,1)</f>
        <v>46427</v>
      </c>
      <c r="P77" s="198">
        <f t="shared" si="7"/>
        <v>46380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5"/>
        <v/>
      </c>
      <c r="S77" s="227"/>
      <c r="T77" s="304" t="str">
        <f>+_xlfn.XLOOKUP(B77,'La Calera II - RFSU 31.1.28'!B:B,'La Calera II - RFSU 31.1.28'!BZ:BZ,"",0,1)</f>
        <v>FDI1040</v>
      </c>
      <c r="V77" s="18">
        <f>+_xlfn.XLOOKUP(B77,'La Calera II - RFSU 31.1.28'!B:B,'La Calera II - RFSU 31.1.28'!BW:BW,"No se encuentra",0,1)</f>
        <v>46380</v>
      </c>
      <c r="W77" s="193">
        <f t="shared" si="6"/>
        <v>227</v>
      </c>
      <c r="Z77" s="18"/>
      <c r="AA77" s="193"/>
    </row>
    <row r="78" spans="1:27" ht="22.5" x14ac:dyDescent="0.25">
      <c r="A78" s="159" t="s">
        <v>640</v>
      </c>
      <c r="B78" s="160" t="s">
        <v>2675</v>
      </c>
      <c r="C78" s="161" t="s">
        <v>2676</v>
      </c>
      <c r="D78" s="285"/>
      <c r="E78" s="201">
        <v>46121</v>
      </c>
      <c r="F78" s="198">
        <f>+_xlfn.XLOOKUP(B78,'La Calera II - RFSU 31.1.28'!B:B,'La Calera II - RFSU 31.1.28'!G:G,"No se encuentra",0,1)</f>
        <v>46121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46122</v>
      </c>
      <c r="H78" s="416">
        <v>46158</v>
      </c>
      <c r="I78" s="198">
        <f>+_xlfn.XLOOKUP(B78,'La Calera II - RFSU 31.1.28'!B:B,'La Calera II - RFSU 31.1.28'!W:W,"No se encuentra",0,1)</f>
        <v>46162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46153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46223</v>
      </c>
      <c r="M78" s="198">
        <f>+_xlfn.XLOOKUP(B78,'La Calera II - RFSU 31.1.28'!B:B,'La Calera II - RFSU 31.1.28'!AP:AP,"No se encuentra",0,1)</f>
        <v>46218</v>
      </c>
      <c r="N78" s="289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416">
        <f>+_xlfn.XLOOKUP(B78,'La Calera II - RFSU 31.1.28'!B:B,'La Calera II - RFSU 31.1.28'!CA:CA,"No se encuentra",0,1)</f>
        <v>46427</v>
      </c>
      <c r="P78" s="198">
        <f t="shared" si="7"/>
        <v>46375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si="5"/>
        <v/>
      </c>
      <c r="S78" s="227"/>
      <c r="T78" s="304" t="str">
        <f>+_xlfn.XLOOKUP(B78,'La Calera II - RFSU 31.1.28'!B:B,'La Calera II - RFSU 31.1.28'!BZ:BZ,"",0,1)</f>
        <v>FDI1040</v>
      </c>
      <c r="V78" s="18">
        <f>+_xlfn.XLOOKUP(B78,'La Calera II - RFSU 31.1.28'!B:B,'La Calera II - RFSU 31.1.28'!BW:BW,"No se encuentra",0,1)</f>
        <v>46375</v>
      </c>
      <c r="W78" s="193">
        <f t="shared" si="6"/>
        <v>204</v>
      </c>
      <c r="Z78" s="18"/>
      <c r="AA78" s="193"/>
    </row>
    <row r="79" spans="1:27" ht="22.5" x14ac:dyDescent="0.25">
      <c r="A79" s="159" t="s">
        <v>640</v>
      </c>
      <c r="B79" s="160" t="s">
        <v>2677</v>
      </c>
      <c r="C79" s="161" t="s">
        <v>2678</v>
      </c>
      <c r="D79" s="285"/>
      <c r="E79" s="201">
        <v>46122</v>
      </c>
      <c r="F79" s="198">
        <f>+_xlfn.XLOOKUP(B79,'La Calera II - RFSU 31.1.28'!B:B,'La Calera II - RFSU 31.1.28'!G:G,"No se encuentra",0,1)</f>
        <v>46122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46100</v>
      </c>
      <c r="H79" s="416">
        <v>46159</v>
      </c>
      <c r="I79" s="198">
        <f>+_xlfn.XLOOKUP(B79,'La Calera II - RFSU 31.1.28'!B:B,'La Calera II - RFSU 31.1.28'!W:W,"No se encuentra",0,1)</f>
        <v>46148</v>
      </c>
      <c r="J79" s="289">
        <f>IF(+_xlfn.XLOOKUP(B79,'La Calera II - RFSU 31.1.28'!B:B,'La Calera II - RFSU 31.1.28'!X:X,"No se encuentra",0,1)&gt;0,+_xlfn.XLOOKUP(B79,'La Calera II - RFSU 31.1.28'!B:B,'La Calera II - RFSU 31.1.28'!X:X,"No se encuentra",0,1),"")</f>
        <v>46142</v>
      </c>
      <c r="K79" s="141" t="str">
        <f>+IF(+_xlfn.XLOOKUP(B79,'La Calera II - RFSU 31.1.28'!B:B,'La Calera II - RFSU 31.1.28'!AG:AG,"No se encuentra",0,1)=0,"N/A","Sin iniciar")</f>
        <v>Sin iniciar</v>
      </c>
      <c r="L79" s="201">
        <v>46224</v>
      </c>
      <c r="M79" s="198">
        <f>+_xlfn.XLOOKUP(B79,'La Calera II - RFSU 31.1.28'!B:B,'La Calera II - RFSU 31.1.28'!AP:AP,"No se encuentra",0,1)</f>
        <v>46207</v>
      </c>
      <c r="N79" s="289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416">
        <f>+_xlfn.XLOOKUP(B79,'La Calera II - RFSU 31.1.28'!B:B,'La Calera II - RFSU 31.1.28'!CA:CA,"No se encuentra",0,1)</f>
        <v>46507</v>
      </c>
      <c r="P79" s="198">
        <f t="shared" si="7"/>
        <v>46454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302" t="str">
        <f t="shared" si="5"/>
        <v/>
      </c>
      <c r="S79" s="227"/>
      <c r="T79" s="304" t="str">
        <f>+_xlfn.XLOOKUP(B79,'La Calera II - RFSU 31.1.28'!B:B,'La Calera II - RFSU 31.1.28'!BZ:BZ,"",0,1)</f>
        <v>FDI1060</v>
      </c>
      <c r="V79" s="18">
        <f>+_xlfn.XLOOKUP(B79,'La Calera II - RFSU 31.1.28'!B:B,'La Calera II - RFSU 31.1.28'!BW:BW,"No se encuentra",0,1)</f>
        <v>46454</v>
      </c>
      <c r="W79" s="193">
        <f t="shared" si="6"/>
        <v>283</v>
      </c>
      <c r="Z79" s="18"/>
      <c r="AA79" s="193"/>
    </row>
    <row r="80" spans="1:27" ht="22.5" x14ac:dyDescent="0.25">
      <c r="A80" s="159" t="s">
        <v>640</v>
      </c>
      <c r="B80" s="160" t="s">
        <v>2679</v>
      </c>
      <c r="C80" s="161" t="s">
        <v>2680</v>
      </c>
      <c r="D80" s="285"/>
      <c r="E80" s="201">
        <v>46157</v>
      </c>
      <c r="F80" s="198">
        <f>+_xlfn.XLOOKUP(B80,'La Calera II - RFSU 31.1.28'!B:B,'La Calera II - RFSU 31.1.28'!G:G,"No se encuentra",0,1)</f>
        <v>46157</v>
      </c>
      <c r="G80" s="289">
        <f>IF(+_xlfn.XLOOKUP(B80,'La Calera II - RFSU 31.1.28'!B:B,'La Calera II - RFSU 31.1.28'!H:H,"No se encuentra",0,1)&gt;0,+_xlfn.XLOOKUP(B80,'La Calera II - RFSU 31.1.28'!B:B,'La Calera II - RFSU 31.1.28'!H:H,"No se encuentra",0,1),"")</f>
        <v>46159</v>
      </c>
      <c r="H80" s="416">
        <v>46194</v>
      </c>
      <c r="I80" s="198">
        <f>+_xlfn.XLOOKUP(B80,'La Calera II - RFSU 31.1.28'!B:B,'La Calera II - RFSU 31.1.28'!W:W,"No se encuentra",0,1)</f>
        <v>46202</v>
      </c>
      <c r="J80" s="289" t="str">
        <f>IF(+_xlfn.XLOOKUP(B80,'La Calera II - RFSU 31.1.28'!B:B,'La Calera II - RFSU 31.1.28'!X:X,"No se encuentra",0,1)&gt;0,+_xlfn.XLOOKUP(B80,'La Calera II - RFSU 31.1.28'!B:B,'La Calera II - RFSU 31.1.28'!X:X,"No se encuentra",0,1),"")</f>
        <v/>
      </c>
      <c r="K80" s="141" t="str">
        <f>+IF(+_xlfn.XLOOKUP(B80,'La Calera II - RFSU 31.1.28'!B:B,'La Calera II - RFSU 31.1.28'!AG:AG,"No se encuentra",0,1)=0,"N/A","Sin iniciar")</f>
        <v>Sin iniciar</v>
      </c>
      <c r="L80" s="201">
        <v>46259</v>
      </c>
      <c r="M80" s="198">
        <f>+_xlfn.XLOOKUP(B80,'La Calera II - RFSU 31.1.28'!B:B,'La Calera II - RFSU 31.1.28'!AP:AP,"No se encuentra",0,1)</f>
        <v>46267</v>
      </c>
      <c r="N80" s="289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416">
        <f>+_xlfn.XLOOKUP(B80,'La Calera II - RFSU 31.1.28'!B:B,'La Calera II - RFSU 31.1.28'!CA:CA,"No se encuentra",0,1)</f>
        <v>46427</v>
      </c>
      <c r="P80" s="198">
        <f t="shared" si="7"/>
        <v>46364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 t="str">
        <f t="shared" si="5"/>
        <v/>
      </c>
      <c r="S80" s="227"/>
      <c r="T80" s="304" t="str">
        <f>+_xlfn.XLOOKUP(B80,'La Calera II - RFSU 31.1.28'!B:B,'La Calera II - RFSU 31.1.28'!BZ:BZ,"",0,1)</f>
        <v>FDI1040</v>
      </c>
      <c r="V80" s="18">
        <f>+_xlfn.XLOOKUP(B80,'La Calera II - RFSU 31.1.28'!B:B,'La Calera II - RFSU 31.1.28'!BW:BW,"No se encuentra",0,1)</f>
        <v>46364</v>
      </c>
      <c r="W80" s="193">
        <f t="shared" si="6"/>
        <v>168</v>
      </c>
      <c r="Z80" s="18"/>
      <c r="AA80" s="193"/>
    </row>
    <row r="81" spans="1:27" x14ac:dyDescent="0.25">
      <c r="A81" s="159" t="s">
        <v>640</v>
      </c>
      <c r="B81" s="160" t="s">
        <v>2681</v>
      </c>
      <c r="C81" s="161" t="s">
        <v>2682</v>
      </c>
      <c r="D81" s="285"/>
      <c r="E81" s="201">
        <v>46156</v>
      </c>
      <c r="F81" s="198">
        <f>+_xlfn.XLOOKUP(B81,'La Calera II - RFSU 31.1.28'!B:B,'La Calera II - RFSU 31.1.28'!G:G,"No se encuentra",0,1)</f>
        <v>46156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46157</v>
      </c>
      <c r="H81" s="416">
        <v>46193</v>
      </c>
      <c r="I81" s="198">
        <f>+_xlfn.XLOOKUP(B81,'La Calera II - RFSU 31.1.28'!B:B,'La Calera II - RFSU 31.1.28'!W:W,"No se encuentra",0,1)</f>
        <v>46194</v>
      </c>
      <c r="J81" s="289" t="str">
        <f>IF(+_xlfn.XLOOKUP(B81,'La Calera II - RFSU 31.1.28'!B:B,'La Calera II - RFSU 31.1.28'!X:X,"No se encuentra",0,1)&gt;0,+_xlfn.XLOOKUP(B81,'La Calera II - RFSU 31.1.28'!B:B,'La Calera II - RFSU 31.1.28'!X:X,"No se encuentra",0,1),"")</f>
        <v/>
      </c>
      <c r="K81" s="141" t="str">
        <f>+IF(+_xlfn.XLOOKUP(B81,'La Calera II - RFSU 31.1.28'!B:B,'La Calera II - RFSU 31.1.28'!AG:AG,"No se encuentra",0,1)=0,"N/A","Sin iniciar")</f>
        <v>Sin iniciar</v>
      </c>
      <c r="L81" s="201">
        <v>46298</v>
      </c>
      <c r="M81" s="198">
        <f>+_xlfn.XLOOKUP(B81,'La Calera II - RFSU 31.1.28'!B:B,'La Calera II - RFSU 31.1.28'!AP:AP,"No se encuentra",0,1)</f>
        <v>46259</v>
      </c>
      <c r="N81" s="289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416">
        <f>+_xlfn.XLOOKUP(B81,'La Calera II - RFSU 31.1.28'!B:B,'La Calera II - RFSU 31.1.28'!CA:CA,"No se encuentra",0,1)</f>
        <v>46475</v>
      </c>
      <c r="P81" s="198">
        <f t="shared" si="7"/>
        <v>46416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302" t="str">
        <f t="shared" si="5"/>
        <v/>
      </c>
      <c r="S81" s="227"/>
      <c r="T81" s="304" t="str">
        <f>+_xlfn.XLOOKUP(B81,'La Calera II - RFSU 31.1.28'!B:B,'La Calera II - RFSU 31.1.28'!BZ:BZ,"",0,1)</f>
        <v>FDI1040</v>
      </c>
      <c r="V81" s="18">
        <f>+_xlfn.XLOOKUP(B81,'La Calera II - RFSU 31.1.28'!B:B,'La Calera II - RFSU 31.1.28'!BW:BW,"No se encuentra",0,1)</f>
        <v>46416</v>
      </c>
      <c r="W81" s="193">
        <f t="shared" si="6"/>
        <v>177</v>
      </c>
      <c r="Z81" s="18"/>
      <c r="AA81" s="193"/>
    </row>
    <row r="82" spans="1:27" ht="22.5" x14ac:dyDescent="0.25">
      <c r="A82" s="159" t="s">
        <v>640</v>
      </c>
      <c r="B82" s="160" t="s">
        <v>2683</v>
      </c>
      <c r="C82" s="161" t="s">
        <v>2684</v>
      </c>
      <c r="D82" s="285"/>
      <c r="E82" s="201">
        <v>46107</v>
      </c>
      <c r="F82" s="198">
        <f>+_xlfn.XLOOKUP(B82,'La Calera II - RFSU 31.1.28'!B:B,'La Calera II - RFSU 31.1.28'!G:G,"No se encuentra",0,1)</f>
        <v>46107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46111</v>
      </c>
      <c r="H82" s="416">
        <v>46144</v>
      </c>
      <c r="I82" s="198">
        <f>+_xlfn.XLOOKUP(B82,'La Calera II - RFSU 31.1.28'!B:B,'La Calera II - RFSU 31.1.28'!W:W,"No se encuentra",0,1)</f>
        <v>46148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46142</v>
      </c>
      <c r="K82" s="141" t="str">
        <f>+IF(+_xlfn.XLOOKUP(B82,'La Calera II - RFSU 31.1.28'!B:B,'La Calera II - RFSU 31.1.28'!AG:AG,"No se encuentra",0,1)=0,"N/A","Sin iniciar")</f>
        <v>Sin iniciar</v>
      </c>
      <c r="L82" s="201">
        <v>46209</v>
      </c>
      <c r="M82" s="198">
        <f>+_xlfn.XLOOKUP(B82,'La Calera II - RFSU 31.1.28'!B:B,'La Calera II - RFSU 31.1.28'!AP:AP,"No se encuentra",0,1)</f>
        <v>46207</v>
      </c>
      <c r="N82" s="289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416">
        <f>+_xlfn.XLOOKUP(B82,'La Calera II - RFSU 31.1.28'!B:B,'La Calera II - RFSU 31.1.28'!CA:CA,"No se encuentra",0,1)</f>
        <v>46427</v>
      </c>
      <c r="P82" s="198">
        <f t="shared" si="7"/>
        <v>46364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302" t="str">
        <f t="shared" si="5"/>
        <v/>
      </c>
      <c r="S82" s="227"/>
      <c r="T82" s="304" t="str">
        <f>+_xlfn.XLOOKUP(B82,'La Calera II - RFSU 31.1.28'!B:B,'La Calera II - RFSU 31.1.28'!BZ:BZ,"",0,1)</f>
        <v>FDI1040</v>
      </c>
      <c r="V82" s="18">
        <f>+_xlfn.XLOOKUP(B82,'La Calera II - RFSU 31.1.28'!B:B,'La Calera II - RFSU 31.1.28'!BW:BW,"No se encuentra",0,1)</f>
        <v>46364</v>
      </c>
      <c r="W82" s="193">
        <f t="shared" si="6"/>
        <v>218</v>
      </c>
      <c r="Z82" s="18"/>
      <c r="AA82" s="193"/>
    </row>
    <row r="83" spans="1:27" x14ac:dyDescent="0.25">
      <c r="A83" s="159" t="s">
        <v>640</v>
      </c>
      <c r="B83" s="160" t="s">
        <v>2685</v>
      </c>
      <c r="C83" s="161" t="s">
        <v>2686</v>
      </c>
      <c r="D83" s="285"/>
      <c r="E83" s="201">
        <v>46147</v>
      </c>
      <c r="F83" s="198">
        <f>+_xlfn.XLOOKUP(B83,'La Calera II - RFSU 31.1.28'!B:B,'La Calera II - RFSU 31.1.28'!G:G,"No se encuentra",0,1)</f>
        <v>46147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46154</v>
      </c>
      <c r="H83" s="416">
        <v>46184</v>
      </c>
      <c r="I83" s="198">
        <f>+_xlfn.XLOOKUP(B83,'La Calera II - RFSU 31.1.28'!B:B,'La Calera II - RFSU 31.1.28'!W:W,"No se encuentra",0,1)</f>
        <v>46202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/>
      </c>
      <c r="K83" s="141" t="str">
        <f>+IF(+_xlfn.XLOOKUP(B83,'La Calera II - RFSU 31.1.28'!B:B,'La Calera II - RFSU 31.1.28'!AG:AG,"No se encuentra",0,1)=0,"N/A","Sin iniciar")</f>
        <v>Sin iniciar</v>
      </c>
      <c r="L83" s="201">
        <v>46249</v>
      </c>
      <c r="M83" s="198">
        <f>+_xlfn.XLOOKUP(B83,'La Calera II - RFSU 31.1.28'!B:B,'La Calera II - RFSU 31.1.28'!AP:AP,"No se encuentra",0,1)</f>
        <v>46267</v>
      </c>
      <c r="N83" s="289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416">
        <f>+_xlfn.XLOOKUP(B83,'La Calera II - RFSU 31.1.28'!B:B,'La Calera II - RFSU 31.1.28'!CA:CA,"No se encuentra",0,1)</f>
        <v>46408</v>
      </c>
      <c r="P83" s="198">
        <f t="shared" si="7"/>
        <v>46374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302" t="str">
        <f t="shared" si="5"/>
        <v/>
      </c>
      <c r="S83" s="227"/>
      <c r="T83" s="304" t="str">
        <f>+_xlfn.XLOOKUP(B83,'La Calera II - RFSU 31.1.28'!B:B,'La Calera II - RFSU 31.1.28'!BZ:BZ,"",0,1)</f>
        <v>FDI1040</v>
      </c>
      <c r="V83" s="18">
        <f>+_xlfn.XLOOKUP(B83,'La Calera II - RFSU 31.1.28'!B:B,'La Calera II - RFSU 31.1.28'!BW:BW,"No se encuentra",0,1)</f>
        <v>46374</v>
      </c>
      <c r="W83" s="193">
        <f t="shared" si="6"/>
        <v>159</v>
      </c>
      <c r="Z83" s="18"/>
      <c r="AA83" s="193"/>
    </row>
    <row r="84" spans="1:27" hidden="1" x14ac:dyDescent="0.25">
      <c r="A84" s="159" t="s">
        <v>1578</v>
      </c>
      <c r="B84" s="160" t="s">
        <v>1586</v>
      </c>
      <c r="C84" s="161" t="s">
        <v>1587</v>
      </c>
      <c r="D84" s="285"/>
      <c r="E84" s="201">
        <v>46150</v>
      </c>
      <c r="F84" s="198">
        <f>+_xlfn.XLOOKUP(B84,'La Calera II - RFSU 31.1.28'!B:B,'La Calera II - RFSU 31.1.28'!G:G,"No se encuentra",0,1)</f>
        <v>46150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46155</v>
      </c>
      <c r="H84" s="416">
        <v>46187</v>
      </c>
      <c r="I84" s="198">
        <f>+_xlfn.XLOOKUP(B84,'La Calera II - RFSU 31.1.28'!B:B,'La Calera II - RFSU 31.1.28'!W:W,"No se encuentra",0,1)</f>
        <v>46211</v>
      </c>
      <c r="J84" s="289" t="str">
        <f>IF(+_xlfn.XLOOKUP(B84,'La Calera II - RFSU 31.1.28'!B:B,'La Calera II - RFSU 31.1.28'!X:X,"No se encuentra",0,1)&gt;0,+_xlfn.XLOOKUP(B84,'La Calera II - RFSU 31.1.28'!B:B,'La Calera II - RFSU 31.1.28'!X:X,"No se encuentra",0,1),"")</f>
        <v/>
      </c>
      <c r="K84" s="141" t="str">
        <f>+IF(+_xlfn.XLOOKUP(B84,'La Calera II - RFSU 31.1.28'!B:B,'La Calera II - RFSU 31.1.28'!AG:AG,"No se encuentra",0,1)=0,"N/A","Sin iniciar")</f>
        <v>Sin iniciar</v>
      </c>
      <c r="L84" s="201">
        <v>46252</v>
      </c>
      <c r="M84" s="198">
        <f>+_xlfn.XLOOKUP(B84,'La Calera II - RFSU 31.1.28'!B:B,'La Calera II - RFSU 31.1.28'!AP:AP,"No se encuentra",0,1)</f>
        <v>46276</v>
      </c>
      <c r="N84" s="289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416">
        <f>+_xlfn.XLOOKUP(B84,'La Calera II - RFSU 31.1.28'!B:B,'La Calera II - RFSU 31.1.28'!CA:CA,"No se encuentra",0,1)</f>
        <v>46532</v>
      </c>
      <c r="P84" s="198">
        <f t="shared" si="7"/>
        <v>46532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5"/>
        <v/>
      </c>
      <c r="S84" s="227"/>
      <c r="T84" s="304">
        <f>+_xlfn.XLOOKUP(B84,'La Calera II - RFSU 31.1.28'!B:B,'La Calera II - RFSU 31.1.28'!BZ:BZ,"",0,1)</f>
        <v>0</v>
      </c>
      <c r="V84" s="18">
        <f>+_xlfn.XLOOKUP(B84,'La Calera II - RFSU 31.1.28'!B:B,'La Calera II - RFSU 31.1.28'!BW:BW,"No se encuentra",0,1)</f>
        <v>46553</v>
      </c>
      <c r="W84" s="193">
        <f t="shared" si="6"/>
        <v>280</v>
      </c>
      <c r="Z84" s="18" t="str">
        <f>+_xlfn.XLOOKUP(T84,'Crono LB 30.09'!B:B,'Crono LB 30.09'!E:E,"No se encuentra",0,1)</f>
        <v>No se encuentra</v>
      </c>
      <c r="AA84" s="193" t="e">
        <f t="shared" si="8"/>
        <v>#VALUE!</v>
      </c>
    </row>
    <row r="85" spans="1:27" hidden="1" x14ac:dyDescent="0.25">
      <c r="A85" s="159" t="s">
        <v>1679</v>
      </c>
      <c r="B85" s="160" t="s">
        <v>1826</v>
      </c>
      <c r="C85" s="161" t="s">
        <v>1827</v>
      </c>
      <c r="D85" s="285" t="str">
        <f>+_xlfn.XLOOKUP(B85,'La Calera II - RFSU 31.1.28'!B:B,'La Calera II - RFSU 31.1.28'!D:D,"No se encuentra",0,1)</f>
        <v xml:space="preserve">VBD-10240 </v>
      </c>
      <c r="E85" s="201">
        <v>46045</v>
      </c>
      <c r="F85" s="198">
        <f>+_xlfn.XLOOKUP(B85,'La Calera II - RFSU 31.1.28'!B:B,'La Calera II - RFSU 31.1.28'!G:G,"No se encuentra",0,1)</f>
        <v>46045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46045</v>
      </c>
      <c r="H85" s="416">
        <v>46082</v>
      </c>
      <c r="I85" s="198">
        <f>+_xlfn.XLOOKUP(B85,'La Calera II - RFSU 31.1.28'!B:B,'La Calera II - RFSU 31.1.28'!W:W,"No se encuentra",0,1)</f>
        <v>46092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46092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46267</v>
      </c>
      <c r="M85" s="198">
        <f>+_xlfn.XLOOKUP(B85,'La Calera II - RFSU 31.1.28'!B:B,'La Calera II - RFSU 31.1.28'!AP:AP,"No se encuentra",0,1)</f>
        <v>46188</v>
      </c>
      <c r="N85" s="289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416">
        <f>+_xlfn.XLOOKUP(B85,'La Calera II - RFSU 31.1.28'!B:B,'La Calera II - RFSU 31.1.28'!CA:CA,"No se encuentra",0,1)</f>
        <v>46469</v>
      </c>
      <c r="P85" s="198">
        <f t="shared" si="7"/>
        <v>46435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302" t="str">
        <f t="shared" si="5"/>
        <v/>
      </c>
      <c r="S85" s="227"/>
      <c r="T85" s="304" t="str">
        <f>+_xlfn.XLOOKUP(B85,'La Calera II - RFSU 31.1.28'!B:B,'La Calera II - RFSU 31.1.28'!BZ:BZ,"",0,1)</f>
        <v>FDM1410</v>
      </c>
      <c r="V85" s="18">
        <f>+_xlfn.XLOOKUP(B85,'La Calera II - RFSU 31.1.28'!B:B,'La Calera II - RFSU 31.1.28'!BW:BW,"No se encuentra",0,1)</f>
        <v>46435</v>
      </c>
      <c r="W85" s="193">
        <f t="shared" si="6"/>
        <v>202</v>
      </c>
      <c r="Z85" s="18">
        <f>+_xlfn.XLOOKUP(T85,'Crono LB 30.09'!B:B,'Crono LB 30.09'!E:E,"No se encuentra",0,1)</f>
        <v>46143</v>
      </c>
      <c r="AA85" s="193">
        <f t="shared" si="8"/>
        <v>-124</v>
      </c>
    </row>
    <row r="86" spans="1:27" ht="22.5" hidden="1" x14ac:dyDescent="0.25">
      <c r="A86" s="159" t="s">
        <v>1679</v>
      </c>
      <c r="B86" s="160" t="s">
        <v>1828</v>
      </c>
      <c r="C86" s="161" t="s">
        <v>1829</v>
      </c>
      <c r="D86" s="285" t="str">
        <f>+_xlfn.XLOOKUP(B86,'La Calera II - RFSU 31.1.28'!B:B,'La Calera II - RFSU 31.1.28'!D:D,"No se encuentra",0,1)</f>
        <v>DMB-24310 - Desgasificador presurizado
DBM-24320 - Desgasificador atmosférico</v>
      </c>
      <c r="E86" s="201">
        <v>46195</v>
      </c>
      <c r="F86" s="198">
        <f>+_xlfn.XLOOKUP(B86,'La Calera II - RFSU 31.1.28'!B:B,'La Calera II - RFSU 31.1.28'!G:G,"No se encuentra",0,1)</f>
        <v>46195</v>
      </c>
      <c r="G86" s="289">
        <f>IF(+_xlfn.XLOOKUP(B86,'La Calera II - RFSU 31.1.28'!B:B,'La Calera II - RFSU 31.1.28'!H:H,"No se encuentra",0,1)&gt;0,+_xlfn.XLOOKUP(B86,'La Calera II - RFSU 31.1.28'!B:B,'La Calera II - RFSU 31.1.28'!H:H,"No se encuentra",0,1),"")</f>
        <v>46159</v>
      </c>
      <c r="H86" s="416">
        <v>46232</v>
      </c>
      <c r="I86" s="198">
        <f>+_xlfn.XLOOKUP(B86,'La Calera II - RFSU 31.1.28'!B:B,'La Calera II - RFSU 31.1.28'!W:W,"No se encuentra",0,1)</f>
        <v>46196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141" t="str">
        <f>+IF(+_xlfn.XLOOKUP(B86,'La Calera II - RFSU 31.1.28'!B:B,'La Calera II - RFSU 31.1.28'!AG:AG,"No se encuentra",0,1)=0,"N/A","Sin iniciar")</f>
        <v>Sin iniciar</v>
      </c>
      <c r="L86" s="201">
        <v>46324</v>
      </c>
      <c r="M86" s="198">
        <f>+_xlfn.XLOOKUP(B86,'La Calera II - RFSU 31.1.28'!B:B,'La Calera II - RFSU 31.1.28'!AP:AP,"No se encuentra",0,1)</f>
        <v>46276</v>
      </c>
      <c r="N86" s="289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416">
        <f>+_xlfn.XLOOKUP(B86,'La Calera II - RFSU 31.1.28'!B:B,'La Calera II - RFSU 31.1.28'!CA:CA,"No se encuentra",0,1)</f>
        <v>46564</v>
      </c>
      <c r="P86" s="198">
        <f t="shared" si="7"/>
        <v>46523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si="5"/>
        <v/>
      </c>
      <c r="S86" s="227"/>
      <c r="T86" s="304" t="str">
        <f>+_xlfn.XLOOKUP(B86,'La Calera II - RFSU 31.1.28'!B:B,'La Calera II - RFSU 31.1.28'!BZ:BZ,"",0,1)</f>
        <v>FDM1420</v>
      </c>
      <c r="V86" s="18">
        <f>+_xlfn.XLOOKUP(B86,'La Calera II - RFSU 31.1.28'!B:B,'La Calera II - RFSU 31.1.28'!BW:BW,"No se encuentra",0,1)</f>
        <v>46523</v>
      </c>
      <c r="W86" s="193">
        <f t="shared" si="6"/>
        <v>240</v>
      </c>
      <c r="Z86" s="18">
        <f>+_xlfn.XLOOKUP(T86,'Crono LB 30.09'!B:B,'Crono LB 30.09'!E:E,"No se encuentra",0,1)</f>
        <v>46203</v>
      </c>
      <c r="AA86" s="193">
        <f t="shared" si="8"/>
        <v>-121</v>
      </c>
    </row>
    <row r="87" spans="1:27" ht="56.25" hidden="1" x14ac:dyDescent="0.25">
      <c r="A87" s="419" t="s">
        <v>1679</v>
      </c>
      <c r="B87" s="420" t="s">
        <v>1830</v>
      </c>
      <c r="C87" s="421" t="s">
        <v>1831</v>
      </c>
      <c r="D87" s="285" t="s">
        <v>5119</v>
      </c>
      <c r="E87" s="201">
        <v>46150</v>
      </c>
      <c r="F87" s="198">
        <f>+_xlfn.XLOOKUP(B87,'La Calera II - RFSU 31.1.28'!B:B,'La Calera II - RFSU 31.1.28'!G:G,"No se encuentra",0,1)</f>
        <v>46150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46133</v>
      </c>
      <c r="H87" s="416">
        <v>46187</v>
      </c>
      <c r="I87" s="198">
        <f>+_xlfn.XLOOKUP(B87,'La Calera II - RFSU 31.1.28'!B:B,'La Calera II - RFSU 31.1.28'!W:W,"No se encuentra",0,1)</f>
        <v>46170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46169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46245</v>
      </c>
      <c r="M87" s="198">
        <f>+_xlfn.XLOOKUP(B87,'La Calera II - RFSU 31.1.28'!B:B,'La Calera II - RFSU 31.1.28'!AP:AP,"No se encuentra",0,1)</f>
        <v>46249</v>
      </c>
      <c r="N87" s="289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416">
        <f>+_xlfn.XLOOKUP(B87,'La Calera II - RFSU 31.1.28'!B:B,'La Calera II - RFSU 31.1.28'!CA:CA,"No se encuentra",0,1)</f>
        <v>46515</v>
      </c>
      <c r="P87" s="198">
        <f t="shared" si="7"/>
        <v>46496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 t="str">
        <f t="shared" si="5"/>
        <v/>
      </c>
      <c r="S87" s="227"/>
      <c r="T87" s="304" t="str">
        <f>+_xlfn.XLOOKUP(B87,'La Calera II - RFSU 31.1.28'!B:B,'La Calera II - RFSU 31.1.28'!BZ:BZ,"",0,1)</f>
        <v>FDM1440</v>
      </c>
      <c r="V87" s="18">
        <f>+_xlfn.XLOOKUP(B87,'La Calera II - RFSU 31.1.28'!B:B,'La Calera II - RFSU 31.1.28'!BW:BW,"No se encuentra",0,1)</f>
        <v>46496</v>
      </c>
      <c r="W87" s="193">
        <f t="shared" si="6"/>
        <v>270</v>
      </c>
      <c r="Z87" s="18" t="str">
        <f>+_xlfn.XLOOKUP(T87,'Crono LB 30.09'!B:B,'Crono LB 30.09'!E:E,"No se encuentra",0,1)</f>
        <v>10-Apr-26</v>
      </c>
      <c r="AA87" s="193" t="e">
        <f t="shared" si="8"/>
        <v>#VALUE!</v>
      </c>
    </row>
    <row r="88" spans="1:27" ht="33.75" hidden="1" x14ac:dyDescent="0.25">
      <c r="A88" s="419" t="s">
        <v>1679</v>
      </c>
      <c r="B88" s="420" t="s">
        <v>1832</v>
      </c>
      <c r="C88" s="421" t="s">
        <v>1833</v>
      </c>
      <c r="D88" s="285" t="s">
        <v>5118</v>
      </c>
      <c r="E88" s="201">
        <v>46029</v>
      </c>
      <c r="F88" s="198">
        <f>+_xlfn.XLOOKUP(B88,'La Calera II - RFSU 31.1.28'!B:B,'La Calera II - RFSU 31.1.28'!G:G,"No se encuentra",0,1)</f>
        <v>46029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46029</v>
      </c>
      <c r="H88" s="416">
        <v>46062</v>
      </c>
      <c r="I88" s="198">
        <f>+_xlfn.XLOOKUP(B88,'La Calera II - RFSU 31.1.28'!B:B,'La Calera II - RFSU 31.1.28'!W:W,"No se encuentra",0,1)</f>
        <v>46062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46062</v>
      </c>
      <c r="K88" s="141" t="s">
        <v>2771</v>
      </c>
      <c r="L88" s="201">
        <v>46245</v>
      </c>
      <c r="M88" s="198">
        <f>+_xlfn.XLOOKUP(B88,'La Calera II - RFSU 31.1.28'!B:B,'La Calera II - RFSU 31.1.28'!AP:AP,"No se encuentra",0,1)</f>
        <v>46122</v>
      </c>
      <c r="N88" s="289">
        <f>IF(+_xlfn.XLOOKUP(B88,'La Calera II - RFSU 31.1.28'!B:B,'La Calera II - RFSU 31.1.28'!AQ:AQ,"No se encuentra",0,1)&gt;0,+_xlfn.XLOOKUP(B88,'La Calera II - RFSU 31.1.28'!B:B,'La Calera II - RFSU 31.1.28'!AQ:AQ,"No se encuentra",0,1),"")</f>
        <v>46118</v>
      </c>
      <c r="O88" s="416">
        <f>+_xlfn.XLOOKUP(B88,'La Calera II - RFSU 31.1.28'!B:B,'La Calera II - RFSU 31.1.28'!CA:CA,"No se encuentra",0,1)</f>
        <v>46449</v>
      </c>
      <c r="P88" s="198">
        <f t="shared" si="7"/>
        <v>46365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si="5"/>
        <v>84</v>
      </c>
      <c r="S88" s="227"/>
      <c r="T88" s="304" t="str">
        <f>+_xlfn.XLOOKUP(B88,'La Calera II - RFSU 31.1.28'!B:B,'La Calera II - RFSU 31.1.28'!BZ:BZ,"",0,1)</f>
        <v>FDM1490</v>
      </c>
      <c r="U88" t="s">
        <v>2778</v>
      </c>
      <c r="V88" s="18">
        <f>+_xlfn.XLOOKUP(B88,'La Calera II - RFSU 31.1.28'!B:B,'La Calera II - RFSU 31.1.28'!BW:BW,"No se encuentra",0,1)</f>
        <v>46365</v>
      </c>
      <c r="W88" s="193">
        <f t="shared" si="6"/>
        <v>204</v>
      </c>
      <c r="Z88" s="18" t="str">
        <f>+_xlfn.XLOOKUP(T88,'Crono LB 30.09'!B:B,'Crono LB 30.09'!E:E,"No se encuentra",0,1)</f>
        <v>10-Apr-26</v>
      </c>
      <c r="AA88" s="193" t="e">
        <f t="shared" si="8"/>
        <v>#VALUE!</v>
      </c>
    </row>
    <row r="89" spans="1:27" hidden="1" x14ac:dyDescent="0.25">
      <c r="A89" s="159" t="s">
        <v>1679</v>
      </c>
      <c r="B89" s="160" t="s">
        <v>1836</v>
      </c>
      <c r="C89" s="161" t="s">
        <v>1837</v>
      </c>
      <c r="D89" s="285" t="str">
        <f>+_xlfn.XLOOKUP(B89,'La Calera II - RFSU 31.1.28'!B:B,'La Calera II - RFSU 31.1.28'!D:D,"No se encuentra",0,1)</f>
        <v>EAL-94270 - Aeroenfriador de hot oil (trim cooler)</v>
      </c>
      <c r="E89" s="201">
        <v>46099</v>
      </c>
      <c r="F89" s="198">
        <f>+_xlfn.XLOOKUP(B89,'La Calera II - RFSU 31.1.28'!B:B,'La Calera II - RFSU 31.1.28'!G:G,"No se encuentra",0,1)</f>
        <v>46099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46058</v>
      </c>
      <c r="H89" s="416">
        <v>46136</v>
      </c>
      <c r="I89" s="198">
        <f>+_xlfn.XLOOKUP(B89,'La Calera II - RFSU 31.1.28'!B:B,'La Calera II - RFSU 31.1.28'!W:W,"No se encuentra",0,1)</f>
        <v>46118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46118</v>
      </c>
      <c r="K89" s="141" t="str">
        <f>+IF(+_xlfn.XLOOKUP(B89,'La Calera II - RFSU 31.1.28'!B:B,'La Calera II - RFSU 31.1.28'!AG:AG,"No se encuentra",0,1)=0,"N/A","Sin iniciar")</f>
        <v>Sin iniciar</v>
      </c>
      <c r="L89" s="201">
        <v>46238</v>
      </c>
      <c r="M89" s="198">
        <f>+_xlfn.XLOOKUP(B89,'La Calera II - RFSU 31.1.28'!B:B,'La Calera II - RFSU 31.1.28'!AP:AP,"No se encuentra",0,1)</f>
        <v>46198</v>
      </c>
      <c r="N89" s="289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416">
        <f>+_xlfn.XLOOKUP(B89,'La Calera II - RFSU 31.1.28'!B:B,'La Calera II - RFSU 31.1.28'!CA:CA,"No se encuentra",0,1)</f>
        <v>46477</v>
      </c>
      <c r="P89" s="198">
        <f t="shared" si="7"/>
        <v>46455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302" t="str">
        <f t="shared" si="5"/>
        <v/>
      </c>
      <c r="S89" s="227"/>
      <c r="T89" s="304" t="str">
        <f>+_xlfn.XLOOKUP(B89,'La Calera II - RFSU 31.1.28'!B:B,'La Calera II - RFSU 31.1.28'!BZ:BZ,"",0,1)</f>
        <v>FDM1460</v>
      </c>
      <c r="V89" s="18">
        <f>+_xlfn.XLOOKUP(B89,'La Calera II - RFSU 31.1.28'!B:B,'La Calera II - RFSU 31.1.28'!BW:BW,"No se encuentra",0,1)</f>
        <v>46455</v>
      </c>
      <c r="W89" s="193">
        <f t="shared" si="6"/>
        <v>239</v>
      </c>
      <c r="Z89" s="18" t="str">
        <f>+_xlfn.XLOOKUP(T89,'Crono LB 30.09'!B:B,'Crono LB 30.09'!E:E,"No se encuentra",0,1)</f>
        <v>01-Apr-26</v>
      </c>
      <c r="AA89" s="193" t="e">
        <f t="shared" si="8"/>
        <v>#VALUE!</v>
      </c>
    </row>
    <row r="90" spans="1:27" hidden="1" x14ac:dyDescent="0.25">
      <c r="A90" s="159" t="s">
        <v>1679</v>
      </c>
      <c r="B90" s="160" t="s">
        <v>1840</v>
      </c>
      <c r="C90" s="161" t="s">
        <v>1841</v>
      </c>
      <c r="D90" s="285" t="s">
        <v>2708</v>
      </c>
      <c r="E90" s="201">
        <v>46188</v>
      </c>
      <c r="F90" s="198">
        <f>+_xlfn.XLOOKUP(B90,'La Calera II - RFSU 31.1.28'!B:B,'La Calera II - RFSU 31.1.28'!G:G,"No se encuentra",0,1)</f>
        <v>46188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46139</v>
      </c>
      <c r="H90" s="416">
        <v>46225</v>
      </c>
      <c r="I90" s="198">
        <f>+_xlfn.XLOOKUP(B90,'La Calera II - RFSU 31.1.28'!B:B,'La Calera II - RFSU 31.1.28'!W:W,"No se encuentra",0,1)</f>
        <v>46176</v>
      </c>
      <c r="J90" s="289" t="str">
        <f>IF(+_xlfn.XLOOKUP(B90,'La Calera II - RFSU 31.1.28'!B:B,'La Calera II - RFSU 31.1.28'!X:X,"No se encuentra",0,1)&gt;0,+_xlfn.XLOOKUP(B90,'La Calera II - RFSU 31.1.28'!B:B,'La Calera II - RFSU 31.1.28'!X:X,"No se encuentra",0,1),"")</f>
        <v/>
      </c>
      <c r="K90" s="141" t="str">
        <f>+IF(+_xlfn.XLOOKUP(B90,'La Calera II - RFSU 31.1.28'!B:B,'La Calera II - RFSU 31.1.28'!AG:AG,"No se encuentra",0,1)=0,"N/A","Sin iniciar")</f>
        <v>Sin iniciar</v>
      </c>
      <c r="L90" s="201">
        <v>46317</v>
      </c>
      <c r="M90" s="198">
        <f>+_xlfn.XLOOKUP(B90,'La Calera II - RFSU 31.1.28'!B:B,'La Calera II - RFSU 31.1.28'!AP:AP,"No se encuentra",0,1)</f>
        <v>46256</v>
      </c>
      <c r="N90" s="289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416">
        <f>+_xlfn.XLOOKUP(B90,'La Calera II - RFSU 31.1.28'!B:B,'La Calera II - RFSU 31.1.28'!CA:CA,"No se encuentra",0,1)</f>
        <v>46567</v>
      </c>
      <c r="P90" s="198">
        <f t="shared" si="7"/>
        <v>46513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302" t="str">
        <f t="shared" si="5"/>
        <v/>
      </c>
      <c r="S90" s="227"/>
      <c r="T90" s="304" t="str">
        <f>+_xlfn.XLOOKUP(B90,'La Calera II - RFSU 31.1.28'!B:B,'La Calera II - RFSU 31.1.28'!BZ:BZ,"",0,1)</f>
        <v>FDM1430</v>
      </c>
      <c r="V90" s="18">
        <f>+_xlfn.XLOOKUP(B90,'La Calera II - RFSU 31.1.28'!B:B,'La Calera II - RFSU 31.1.28'!BW:BW,"No se encuentra",0,1)</f>
        <v>46513</v>
      </c>
      <c r="W90" s="193">
        <f t="shared" si="6"/>
        <v>250</v>
      </c>
      <c r="Z90" s="18">
        <f>+_xlfn.XLOOKUP(T90,'Crono LB 30.09'!B:B,'Crono LB 30.09'!E:E,"No se encuentra",0,1)</f>
        <v>46196</v>
      </c>
      <c r="AA90" s="193">
        <f t="shared" si="8"/>
        <v>-121</v>
      </c>
    </row>
    <row r="91" spans="1:27" hidden="1" x14ac:dyDescent="0.25">
      <c r="A91" s="159" t="s">
        <v>1679</v>
      </c>
      <c r="B91" s="160" t="s">
        <v>1842</v>
      </c>
      <c r="C91" s="161" t="s">
        <v>1843</v>
      </c>
      <c r="D91" s="285" t="str">
        <f>+_xlfn.XLOOKUP(B91,'La Calera II - RFSU 31.1.28'!B:B,'La Calera II - RFSU 31.1.28'!D:D,"No se encuentra",0,1)</f>
        <v>FAJ-94260 - FILTRO DE BOMBA DE HOT OIL</v>
      </c>
      <c r="E91" s="201">
        <v>46209</v>
      </c>
      <c r="F91" s="198">
        <f>+_xlfn.XLOOKUP(B91,'La Calera II - RFSU 31.1.28'!B:B,'La Calera II - RFSU 31.1.28'!G:G,"No se encuentra",0,1)</f>
        <v>46209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46048</v>
      </c>
      <c r="H91" s="416">
        <v>46246</v>
      </c>
      <c r="I91" s="198">
        <f>+_xlfn.XLOOKUP(B91,'La Calera II - RFSU 31.1.28'!B:B,'La Calera II - RFSU 31.1.28'!W:W,"No se encuentra",0,1)</f>
        <v>46085</v>
      </c>
      <c r="J91" s="289">
        <f>IF(+_xlfn.XLOOKUP(B91,'La Calera II - RFSU 31.1.28'!B:B,'La Calera II - RFSU 31.1.28'!X:X,"No se encuentra",0,1)&gt;0,+_xlfn.XLOOKUP(B91,'La Calera II - RFSU 31.1.28'!B:B,'La Calera II - RFSU 31.1.28'!X:X,"No se encuentra",0,1),"")</f>
        <v>46085</v>
      </c>
      <c r="K91" s="141" t="str">
        <f>+IF(+_xlfn.XLOOKUP(B91,'La Calera II - RFSU 31.1.28'!B:B,'La Calera II - RFSU 31.1.28'!AG:AG,"No se encuentra",0,1)=0,"N/A","Sin iniciar")</f>
        <v>Sin iniciar</v>
      </c>
      <c r="L91" s="201">
        <v>46338</v>
      </c>
      <c r="M91" s="198">
        <f>+_xlfn.XLOOKUP(B91,'La Calera II - RFSU 31.1.28'!B:B,'La Calera II - RFSU 31.1.28'!AP:AP,"No se encuentra",0,1)</f>
        <v>46165</v>
      </c>
      <c r="N91" s="289">
        <f>IF(+_xlfn.XLOOKUP(B91,'La Calera II - RFSU 31.1.28'!B:B,'La Calera II - RFSU 31.1.28'!AQ:AQ,"No se encuentra",0,1)&gt;0,+_xlfn.XLOOKUP(B91,'La Calera II - RFSU 31.1.28'!B:B,'La Calera II - RFSU 31.1.28'!AQ:AQ,"No se encuentra",0,1),"")</f>
        <v>46122</v>
      </c>
      <c r="O91" s="416">
        <f>+_xlfn.XLOOKUP(B91,'La Calera II - RFSU 31.1.28'!B:B,'La Calera II - RFSU 31.1.28'!CA:CA,"No se encuentra",0,1)</f>
        <v>46442</v>
      </c>
      <c r="P91" s="198">
        <f t="shared" si="7"/>
        <v>46339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302">
        <f t="shared" si="5"/>
        <v>103</v>
      </c>
      <c r="S91" s="227"/>
      <c r="T91" s="304" t="str">
        <f>+_xlfn.XLOOKUP(B91,'La Calera II - RFSU 31.1.28'!B:B,'La Calera II - RFSU 31.1.28'!BZ:BZ,"",0,1)</f>
        <v>FDM1320</v>
      </c>
      <c r="V91" s="18">
        <f>+_xlfn.XLOOKUP(B91,'La Calera II - RFSU 31.1.28'!B:B,'La Calera II - RFSU 31.1.28'!BW:BW,"No se encuentra",0,1)</f>
        <v>46339</v>
      </c>
      <c r="W91" s="193">
        <f t="shared" si="6"/>
        <v>104</v>
      </c>
      <c r="Z91" s="18">
        <f>+_xlfn.XLOOKUP(T91,'Crono LB 30.09'!B:B,'Crono LB 30.09'!E:E,"No se encuentra",0,1)</f>
        <v>46218</v>
      </c>
      <c r="AA91" s="193">
        <f t="shared" si="8"/>
        <v>-120</v>
      </c>
    </row>
    <row r="92" spans="1:27" ht="22.5" hidden="1" x14ac:dyDescent="0.25">
      <c r="A92" s="159" t="s">
        <v>1679</v>
      </c>
      <c r="B92" s="160" t="s">
        <v>1846</v>
      </c>
      <c r="C92" s="161" t="s">
        <v>1847</v>
      </c>
      <c r="D92" s="285" t="str">
        <f>+_xlfn.XLOOKUP(B92,'La Calera II - RFSU 31.1.28'!B:B,'La Calera II - RFSU 31.1.28'!D:D,"No se encuentra",0,1)</f>
        <v xml:space="preserve">TKBA-24410 A/B - Tanque cónico de efluentes
</v>
      </c>
      <c r="E92" s="201">
        <v>45931</v>
      </c>
      <c r="F92" s="198">
        <f>+_xlfn.XLOOKUP(B92,'La Calera II - RFSU 31.1.28'!B:B,'La Calera II - RFSU 31.1.28'!G:G,"No se encuentra",0,1)</f>
        <v>45931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45933</v>
      </c>
      <c r="H92" s="416">
        <v>45980</v>
      </c>
      <c r="I92" s="198">
        <f>+_xlfn.XLOOKUP(B92,'La Calera II - RFSU 31.1.28'!B:B,'La Calera II - RFSU 31.1.28'!W:W,"No se encuentra",0,1)</f>
        <v>45980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45995</v>
      </c>
      <c r="K92" s="141" t="s">
        <v>2771</v>
      </c>
      <c r="L92" s="201">
        <v>46146</v>
      </c>
      <c r="M92" s="198">
        <f>+_xlfn.XLOOKUP(B92,'La Calera II - RFSU 31.1.28'!B:B,'La Calera II - RFSU 31.1.28'!AP:AP,"No se encuentra",0,1)</f>
        <v>46179</v>
      </c>
      <c r="N92" s="289" t="str">
        <f>IF(+_xlfn.XLOOKUP(B92,'La Calera II - RFSU 31.1.28'!B:B,'La Calera II - RFSU 31.1.28'!AQ:AQ,"No se encuentra",0,1)&gt;0,+_xlfn.XLOOKUP(B92,'La Calera II - RFSU 31.1.28'!B:B,'La Calera II - RFSU 31.1.28'!AQ:AQ,"No se encuentra",0,1),"")</f>
        <v/>
      </c>
      <c r="O92" s="416">
        <f>+_xlfn.XLOOKUP(B92,'La Calera II - RFSU 31.1.28'!B:B,'La Calera II - RFSU 31.1.28'!CA:CA,"No se encuentra",0,1)</f>
        <v>46448</v>
      </c>
      <c r="P92" s="198">
        <f t="shared" si="7"/>
        <v>46448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302" t="str">
        <f t="shared" si="5"/>
        <v/>
      </c>
      <c r="S92" s="227"/>
      <c r="T92" s="304" t="str">
        <f>+_xlfn.XLOOKUP(B92,'La Calera II - RFSU 31.1.28'!B:B,'La Calera II - RFSU 31.1.28'!BZ:BZ,"",0,1)</f>
        <v>FDM1040</v>
      </c>
      <c r="V92" s="18">
        <f>+_xlfn.XLOOKUP(B92,'La Calera II - RFSU 31.1.28'!B:B,'La Calera II - RFSU 31.1.28'!BW:BW,"No se encuentra",0,1)</f>
        <v>46459</v>
      </c>
      <c r="W92" s="193">
        <f t="shared" si="6"/>
        <v>302</v>
      </c>
      <c r="Z92" s="18" t="str">
        <f>+_xlfn.XLOOKUP(T92,'Crono LB 30.09'!B:B,'Crono LB 30.09'!E:E,"No se encuentra",0,1)</f>
        <v>23-Dec-25</v>
      </c>
      <c r="AA92" s="193" t="e">
        <f t="shared" si="8"/>
        <v>#VALUE!</v>
      </c>
    </row>
    <row r="93" spans="1:27" hidden="1" x14ac:dyDescent="0.25">
      <c r="A93" s="159" t="s">
        <v>1679</v>
      </c>
      <c r="B93" s="164" t="s">
        <v>1852</v>
      </c>
      <c r="C93" s="163" t="s">
        <v>1853</v>
      </c>
      <c r="D93" s="285" t="str">
        <f>+_xlfn.XLOOKUP(B93,'La Calera II - RFSU 31.1.28'!B:B,'La Calera II - RFSU 31.1.28'!D:D,"No se encuentra",0,1)</f>
        <v>T-29181/29281/29381</v>
      </c>
      <c r="E93" s="201">
        <v>46167</v>
      </c>
      <c r="F93" s="198">
        <f>+_xlfn.XLOOKUP(B93,'La Calera II - RFSU 31.1.28'!B:B,'La Calera II - RFSU 31.1.28'!G:G,"No se encuentra",0,1)</f>
        <v>46167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416">
        <v>46204</v>
      </c>
      <c r="I93" s="198">
        <f>+_xlfn.XLOOKUP(B93,'La Calera II - RFSU 31.1.28'!B:B,'La Calera II - RFSU 31.1.28'!W:W,"No se encuentra",0,1)</f>
        <v>46201</v>
      </c>
      <c r="J93" s="289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201">
        <v>46146</v>
      </c>
      <c r="M93" s="198">
        <f>+_xlfn.XLOOKUP(B93,'La Calera II - RFSU 31.1.28'!B:B,'La Calera II - RFSU 31.1.28'!AP:AP,"No se encuentra",0,1)</f>
        <v>46281</v>
      </c>
      <c r="N93" s="289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416">
        <f>+_xlfn.XLOOKUP(B93,'La Calera II - RFSU 31.1.28'!B:B,'La Calera II - RFSU 31.1.28'!CA:CA,"No se encuentra",0,1)</f>
        <v>46447</v>
      </c>
      <c r="P93" s="198">
        <f t="shared" si="7"/>
        <v>46447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302" t="str">
        <f t="shared" si="5"/>
        <v/>
      </c>
      <c r="S93" s="227"/>
      <c r="T93" s="304" t="str">
        <f>+_xlfn.XLOOKUP(B93,'La Calera II - RFSU 31.1.28'!B:B,'La Calera II - RFSU 31.1.28'!BZ:BZ,"",0,1)</f>
        <v>FDM1040</v>
      </c>
      <c r="V93" s="18">
        <f>+_xlfn.XLOOKUP(B93,'La Calera II - RFSU 31.1.28'!B:B,'La Calera II - RFSU 31.1.28'!BW:BW,"No se encuentra",0,1)</f>
        <v>46468</v>
      </c>
      <c r="W93" s="193">
        <f t="shared" si="6"/>
        <v>301</v>
      </c>
      <c r="Z93" s="18" t="str">
        <f>+_xlfn.XLOOKUP(T93,'Crono LB 30.09'!B:B,'Crono LB 30.09'!E:E,"No se encuentra",0,1)</f>
        <v>23-Dec-25</v>
      </c>
      <c r="AA93" s="193" t="e">
        <f t="shared" si="8"/>
        <v>#VALUE!</v>
      </c>
    </row>
    <row r="94" spans="1:27" hidden="1" x14ac:dyDescent="0.25">
      <c r="A94" s="159" t="s">
        <v>1679</v>
      </c>
      <c r="B94" s="164" t="s">
        <v>2717</v>
      </c>
      <c r="C94" s="163" t="s">
        <v>1855</v>
      </c>
      <c r="D94" s="285" t="s">
        <v>2718</v>
      </c>
      <c r="E94" s="201">
        <v>46181</v>
      </c>
      <c r="F94" s="198">
        <f>+_xlfn.XLOOKUP(B94,'La Calera II - RFSU 31.1.28'!B:B,'La Calera II - RFSU 31.1.28'!G:G,"No se encuentra",0,1)</f>
        <v>46181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46121</v>
      </c>
      <c r="H94" s="416">
        <v>46218</v>
      </c>
      <c r="I94" s="198">
        <f>+_xlfn.XLOOKUP(B94,'La Calera II - RFSU 31.1.28'!B:B,'La Calera II - RFSU 31.1.28'!W:W,"No se encuentra",0,1)</f>
        <v>46158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46158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46298</v>
      </c>
      <c r="M94" s="198">
        <f>+_xlfn.XLOOKUP(B94,'La Calera II - RFSU 31.1.28'!B:B,'La Calera II - RFSU 31.1.28'!AP:AP,"No se encuentra",0,1)</f>
        <v>46238</v>
      </c>
      <c r="N94" s="289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416">
        <f>+_xlfn.XLOOKUP(B94,'La Calera II - RFSU 31.1.28'!B:B,'La Calera II - RFSU 31.1.28'!CA:CA,"No se encuentra",0,1)</f>
        <v>46395</v>
      </c>
      <c r="P94" s="198">
        <f>+_xlfn.XLOOKUP(B94,'La Calera II - RFSU 31.1.28'!B:B,'La Calera II - RFSU 31.1.28'!BW:BW,"No se encuentra",0,1)</f>
        <v>46335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5"/>
        <v/>
      </c>
      <c r="S94" s="227"/>
      <c r="T94" s="304" t="str">
        <f>+_xlfn.XLOOKUP(B94,'La Calera II - RFSU 31.1.28'!B:B,'La Calera II - RFSU 31.1.28'!BZ:BZ,"",0,1)</f>
        <v>CM018380</v>
      </c>
      <c r="V94" s="18">
        <f>+_xlfn.XLOOKUP(B94,'La Calera II - RFSU 31.1.28'!B:B,'La Calera II - RFSU 31.1.28'!BW:BW,"No se encuentra",0,1)</f>
        <v>46335</v>
      </c>
      <c r="W94" s="193">
        <f t="shared" si="6"/>
        <v>97</v>
      </c>
      <c r="Z94" s="18"/>
      <c r="AA94" s="193"/>
    </row>
    <row r="95" spans="1:27" ht="33.75" hidden="1" x14ac:dyDescent="0.25">
      <c r="A95" s="159" t="s">
        <v>1679</v>
      </c>
      <c r="B95" s="164" t="s">
        <v>1858</v>
      </c>
      <c r="C95" s="163" t="s">
        <v>1859</v>
      </c>
      <c r="D95" s="285" t="s">
        <v>2781</v>
      </c>
      <c r="E95" s="201">
        <v>46132</v>
      </c>
      <c r="F95" s="198">
        <f>+_xlfn.XLOOKUP(B95,'La Calera II - RFSU 31.1.28'!B:B,'La Calera II - RFSU 31.1.28'!G:G,"No se encuentra",0,1)</f>
        <v>46132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46132</v>
      </c>
      <c r="H95" s="416">
        <v>46169</v>
      </c>
      <c r="I95" s="198">
        <f>+_xlfn.XLOOKUP(B95,'La Calera II - RFSU 31.1.28'!B:B,'La Calera II - RFSU 31.1.28'!W:W,"No se encuentra",0,1)</f>
        <v>46170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/>
      </c>
      <c r="K95" s="141" t="str">
        <f>+IF(+_xlfn.XLOOKUP(B95,'La Calera II - RFSU 31.1.28'!B:B,'La Calera II - RFSU 31.1.28'!AG:AG,"No se encuentra",0,1)=0,"N/A","Sin iniciar")</f>
        <v>Sin iniciar</v>
      </c>
      <c r="L95" s="201">
        <v>46260</v>
      </c>
      <c r="M95" s="198">
        <f>+_xlfn.XLOOKUP(B95,'La Calera II - RFSU 31.1.28'!B:B,'La Calera II - RFSU 31.1.28'!AP:AP,"No se encuentra",0,1)</f>
        <v>46250</v>
      </c>
      <c r="N95" s="289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416">
        <f>+_xlfn.XLOOKUP(B95,'La Calera II - RFSU 31.1.28'!B:B,'La Calera II - RFSU 31.1.28'!CA:CA,"No se encuentra",0,1)</f>
        <v>46510</v>
      </c>
      <c r="P95" s="198">
        <f t="shared" si="7"/>
        <v>46507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302" t="str">
        <f t="shared" si="5"/>
        <v/>
      </c>
      <c r="S95" s="305"/>
      <c r="T95" s="304" t="str">
        <f>+_xlfn.XLOOKUP(B95,'La Calera II - RFSU 31.1.28'!B:B,'La Calera II - RFSU 31.1.28'!BZ:BZ,"",0,1)</f>
        <v>FDM1220</v>
      </c>
      <c r="V95" s="18">
        <f>+_xlfn.XLOOKUP(B95,'La Calera II - RFSU 31.1.28'!B:B,'La Calera II - RFSU 31.1.28'!BW:BW,"No se encuentra",0,1)</f>
        <v>46507</v>
      </c>
      <c r="W95" s="193">
        <f t="shared" si="6"/>
        <v>250</v>
      </c>
      <c r="Z95" s="18" t="str">
        <f>+_xlfn.XLOOKUP(T95,'Crono LB 30.09'!B:B,'Crono LB 30.09'!E:E,"No se encuentra",0,1)</f>
        <v>24-Apr-26</v>
      </c>
      <c r="AA95" s="193" t="e">
        <f t="shared" si="8"/>
        <v>#VALUE!</v>
      </c>
    </row>
    <row r="96" spans="1:27" ht="39" hidden="1" customHeight="1" x14ac:dyDescent="0.25">
      <c r="A96" s="159" t="s">
        <v>1679</v>
      </c>
      <c r="B96" s="164" t="s">
        <v>1860</v>
      </c>
      <c r="C96" s="163" t="s">
        <v>1861</v>
      </c>
      <c r="D96" s="285" t="str">
        <f>+_xlfn.XLOOKUP(B96,'La Calera II - RFSU 31.1.28'!B:B,'La Calera II - RFSU 31.1.28'!D:D,"No se encuentra",0,1)</f>
        <v>PAY-97110 A/B-BBAS SUMIDERO DE DRENAJES ABIERTOS VBH-97110</v>
      </c>
      <c r="E96" s="201">
        <v>46077</v>
      </c>
      <c r="F96" s="198">
        <f>+_xlfn.XLOOKUP(B96,'La Calera II - RFSU 31.1.28'!B:B,'La Calera II - RFSU 31.1.28'!G:G,"No se encuentra",0,1)</f>
        <v>46056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46056</v>
      </c>
      <c r="H96" s="416">
        <v>46095</v>
      </c>
      <c r="I96" s="198">
        <f>+_xlfn.XLOOKUP(B96,'La Calera II - RFSU 31.1.28'!B:B,'La Calera II - RFSU 31.1.28'!W:W,"No se encuentra",0,1)</f>
        <v>46095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46097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46267</v>
      </c>
      <c r="M96" s="198">
        <f>+_xlfn.XLOOKUP(B96,'La Calera II - RFSU 31.1.28'!B:B,'La Calera II - RFSU 31.1.28'!AP:AP,"No se encuentra",0,1)</f>
        <v>46177</v>
      </c>
      <c r="N96" s="289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416">
        <f>+_xlfn.XLOOKUP(B96,'La Calera II - RFSU 31.1.28'!B:B,'La Calera II - RFSU 31.1.28'!CA:CA,"No se encuentra",0,1)</f>
        <v>46566</v>
      </c>
      <c r="P96" s="198">
        <f t="shared" si="7"/>
        <v>46544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302" t="str">
        <f t="shared" si="5"/>
        <v/>
      </c>
      <c r="S96" s="227"/>
      <c r="T96" s="304" t="str">
        <f>+_xlfn.XLOOKUP(B96,'La Calera II - RFSU 31.1.28'!B:B,'La Calera II - RFSU 31.1.28'!BZ:BZ,"",0,1)</f>
        <v>FDM1280</v>
      </c>
      <c r="V96" s="18">
        <f>+_xlfn.XLOOKUP(B96,'La Calera II - RFSU 31.1.28'!B:B,'La Calera II - RFSU 31.1.28'!BW:BW,"No se encuentra",0,1)</f>
        <v>46544</v>
      </c>
      <c r="W96" s="193">
        <f t="shared" si="6"/>
        <v>299</v>
      </c>
      <c r="Z96" s="18">
        <f>+_xlfn.XLOOKUP(T96,'Crono LB 30.09'!B:B,'Crono LB 30.09'!E:E,"No se encuentra",0,1)</f>
        <v>46143</v>
      </c>
      <c r="AA96" s="193">
        <f t="shared" si="8"/>
        <v>-124</v>
      </c>
    </row>
    <row r="97" spans="1:27" ht="22.5" hidden="1" x14ac:dyDescent="0.25">
      <c r="A97" s="159" t="s">
        <v>1679</v>
      </c>
      <c r="B97" s="164" t="s">
        <v>1864</v>
      </c>
      <c r="C97" s="163" t="s">
        <v>1865</v>
      </c>
      <c r="D97" s="285" t="str">
        <f>+_xlfn.XLOOKUP(B97,'La Calera II - RFSU 31.1.28'!B:B,'La Calera II - RFSU 31.1.28'!D:D,"No se encuentra",0,1)</f>
        <v>PBE-94250-BOMBA DE TANQUE SUMIDERO DE HOT OIL
PBE-98130 -BOMBA DE TANQUE DE DRENAJE DE GLICOL</v>
      </c>
      <c r="E97" s="201">
        <v>46034</v>
      </c>
      <c r="F97" s="198">
        <f>+_xlfn.XLOOKUP(B97,'La Calera II - RFSU 31.1.28'!B:B,'La Calera II - RFSU 31.1.28'!G:G,"No se encuentra",0,1)</f>
        <v>46034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46037</v>
      </c>
      <c r="H97" s="416">
        <v>46063</v>
      </c>
      <c r="I97" s="198">
        <f>+_xlfn.XLOOKUP(B97,'La Calera II - RFSU 31.1.28'!B:B,'La Calera II - RFSU 31.1.28'!W:W,"No se encuentra",0,1)</f>
        <v>46063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46063</v>
      </c>
      <c r="K97" s="141" t="s">
        <v>2771</v>
      </c>
      <c r="L97" s="201">
        <v>46260</v>
      </c>
      <c r="M97" s="198">
        <f>+_xlfn.XLOOKUP(B97,'La Calera II - RFSU 31.1.28'!B:B,'La Calera II - RFSU 31.1.28'!AP:AP,"No se encuentra",0,1)</f>
        <v>46171</v>
      </c>
      <c r="N97" s="289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416">
        <f>+_xlfn.XLOOKUP(B97,'La Calera II - RFSU 31.1.28'!B:B,'La Calera II - RFSU 31.1.28'!CA:CA,"No se encuentra",0,1)</f>
        <v>46420</v>
      </c>
      <c r="P97" s="198">
        <f t="shared" si="7"/>
        <v>46388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 t="str">
        <f t="shared" si="5"/>
        <v/>
      </c>
      <c r="S97" s="227"/>
      <c r="T97" s="304" t="str">
        <f>+_xlfn.XLOOKUP(B97,'La Calera II - RFSU 31.1.28'!B:B,'La Calera II - RFSU 31.1.28'!BZ:BZ,"",0,1)</f>
        <v>FDM1210</v>
      </c>
      <c r="V97" s="18">
        <f>+_xlfn.XLOOKUP(B97,'La Calera II - RFSU 31.1.28'!B:B,'La Calera II - RFSU 31.1.28'!BW:BW,"No se encuentra",0,1)</f>
        <v>46388</v>
      </c>
      <c r="W97" s="193">
        <f t="shared" si="6"/>
        <v>160</v>
      </c>
      <c r="Z97" s="18" t="str">
        <f>+_xlfn.XLOOKUP(T97,'Crono LB 30.09'!B:B,'Crono LB 30.09'!E:E,"No se encuentra",0,1)</f>
        <v>24-Apr-26</v>
      </c>
      <c r="AA97" s="193" t="e">
        <f t="shared" si="8"/>
        <v>#VALUE!</v>
      </c>
    </row>
    <row r="98" spans="1:27" ht="22.5" hidden="1" x14ac:dyDescent="0.25">
      <c r="A98" s="159" t="s">
        <v>1679</v>
      </c>
      <c r="B98" s="164" t="s">
        <v>1866</v>
      </c>
      <c r="C98" s="163" t="s">
        <v>1867</v>
      </c>
      <c r="D98" s="285" t="str">
        <f>+_xlfn.XLOOKUP(B98,'La Calera II - RFSU 31.1.28'!B:B,'La Calera II - RFSU 31.1.28'!D:D,"No se encuentra",0,1)</f>
        <v>PBM-24340 A/B-BOMBA DE TRANSFERENCIA
PAZ-24390 A/B/C- BOMBA DE AGUA TRATADA A TANQUES</v>
      </c>
      <c r="E98" s="201">
        <v>46063</v>
      </c>
      <c r="F98" s="198">
        <f>+_xlfn.XLOOKUP(B98,'La Calera II - RFSU 31.1.28'!B:B,'La Calera II - RFSU 31.1.28'!G:G,"No se encuentra",0,1)</f>
        <v>46063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46063</v>
      </c>
      <c r="H98" s="416">
        <v>46100</v>
      </c>
      <c r="I98" s="198">
        <f>+_xlfn.XLOOKUP(B98,'La Calera II - RFSU 31.1.28'!B:B,'La Calera II - RFSU 31.1.28'!W:W,"No se encuentra",0,1)</f>
        <v>46119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46125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46202</v>
      </c>
      <c r="M98" s="198">
        <f>+_xlfn.XLOOKUP(B98,'La Calera II - RFSU 31.1.28'!B:B,'La Calera II - RFSU 31.1.28'!AP:AP,"No se encuentra",0,1)</f>
        <v>46205</v>
      </c>
      <c r="N98" s="289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416">
        <f>+_xlfn.XLOOKUP(B98,'La Calera II - RFSU 31.1.28'!B:B,'La Calera II - RFSU 31.1.28'!CA:CA,"No se encuentra",0,1)</f>
        <v>46507</v>
      </c>
      <c r="P98" s="198">
        <f t="shared" si="7"/>
        <v>46507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302" t="str">
        <f t="shared" si="5"/>
        <v/>
      </c>
      <c r="S98" s="305"/>
      <c r="T98" s="304" t="str">
        <f>+_xlfn.XLOOKUP(B98,'La Calera II - RFSU 31.1.28'!B:B,'La Calera II - RFSU 31.1.28'!BZ:BZ,"",0,1)</f>
        <v>FDM1150</v>
      </c>
      <c r="V98" s="18">
        <f>+_xlfn.XLOOKUP(B98,'La Calera II - RFSU 31.1.28'!B:B,'La Calera II - RFSU 31.1.28'!BW:BW,"No se encuentra",0,1)</f>
        <v>46572</v>
      </c>
      <c r="W98" s="193">
        <f t="shared" si="6"/>
        <v>305</v>
      </c>
      <c r="Z98" s="18">
        <f>+_xlfn.XLOOKUP(T98,'Crono LB 30.09'!B:B,'Crono LB 30.09'!E:E,"No se encuentra",0,1)</f>
        <v>46077</v>
      </c>
      <c r="AA98" s="193">
        <f t="shared" si="8"/>
        <v>-125</v>
      </c>
    </row>
    <row r="99" spans="1:27" ht="22.5" hidden="1" x14ac:dyDescent="0.25">
      <c r="A99" s="159" t="s">
        <v>1679</v>
      </c>
      <c r="B99" s="164" t="s">
        <v>1868</v>
      </c>
      <c r="C99" s="163" t="s">
        <v>1869</v>
      </c>
      <c r="D99" s="285" t="str">
        <f>+_xlfn.XLOOKUP(B99,'La Calera II - RFSU 31.1.28'!B:B,'La Calera II - RFSU 31.1.28'!D:D,"No se encuentra",0,1)</f>
        <v>SKZZ-93110 - SKID DE GAS COMBUSTIBLE CPF2
SKZZ-67040-SKID DE GAS COMBUSTIBLE GENERACIÓN</v>
      </c>
      <c r="E99" s="201">
        <v>46120</v>
      </c>
      <c r="F99" s="198">
        <f>+_xlfn.XLOOKUP(B99,'La Calera II - RFSU 31.1.28'!B:B,'La Calera II - RFSU 31.1.28'!G:G,"No se encuentra",0,1)</f>
        <v>46120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46092</v>
      </c>
      <c r="H99" s="416">
        <v>46157</v>
      </c>
      <c r="I99" s="198">
        <f>+_xlfn.XLOOKUP(B99,'La Calera II - RFSU 31.1.28'!B:B,'La Calera II - RFSU 31.1.28'!W:W,"No se encuentra",0,1)</f>
        <v>46142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46143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46324</v>
      </c>
      <c r="M99" s="198">
        <f>+_xlfn.XLOOKUP(B99,'La Calera II - RFSU 31.1.28'!B:B,'La Calera II - RFSU 31.1.28'!AP:AP,"No se encuentra",0,1)</f>
        <v>46223</v>
      </c>
      <c r="N99" s="289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416">
        <f>+_xlfn.XLOOKUP(B99,'La Calera II - RFSU 31.1.28'!B:B,'La Calera II - RFSU 31.1.28'!CA:CA,"No se encuentra",0,1)</f>
        <v>46493</v>
      </c>
      <c r="P99" s="198">
        <f t="shared" si="7"/>
        <v>46480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302" t="str">
        <f t="shared" si="5"/>
        <v/>
      </c>
      <c r="S99" s="227"/>
      <c r="T99" s="304" t="str">
        <f>+_xlfn.XLOOKUP(B99,'La Calera II - RFSU 31.1.28'!B:B,'La Calera II - RFSU 31.1.28'!BZ:BZ,"",0,1)</f>
        <v>FDM1420</v>
      </c>
      <c r="V99" s="18">
        <f>+_xlfn.XLOOKUP(B99,'La Calera II - RFSU 31.1.28'!B:B,'La Calera II - RFSU 31.1.28'!BW:BW,"No se encuentra",0,1)</f>
        <v>46480</v>
      </c>
      <c r="W99" s="193">
        <f t="shared" si="6"/>
        <v>169</v>
      </c>
      <c r="Z99" s="18">
        <f>+_xlfn.XLOOKUP(T99,'Crono LB 30.09'!B:B,'Crono LB 30.09'!E:E,"No se encuentra",0,1)</f>
        <v>46203</v>
      </c>
      <c r="AA99" s="193">
        <f t="shared" si="8"/>
        <v>-121</v>
      </c>
    </row>
    <row r="100" spans="1:27" ht="158.25" hidden="1" customHeight="1" x14ac:dyDescent="0.25">
      <c r="A100" s="159" t="s">
        <v>1679</v>
      </c>
      <c r="B100" s="164" t="s">
        <v>1870</v>
      </c>
      <c r="C100" s="163" t="s">
        <v>1871</v>
      </c>
      <c r="D100" s="285" t="str">
        <f>+_xlfn.XLOOKUP(B100,'La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0" s="201">
        <v>46136</v>
      </c>
      <c r="F100" s="198">
        <f>+_xlfn.XLOOKUP(B100,'La Calera II - RFSU 31.1.28'!B:B,'La Calera II - RFSU 31.1.28'!G:G,"No se encuentra",0,1)</f>
        <v>46136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46140</v>
      </c>
      <c r="H100" s="416">
        <v>46173</v>
      </c>
      <c r="I100" s="198">
        <f>+_xlfn.XLOOKUP(B100,'La Calera II - RFSU 31.1.28'!B:B,'La Calera II - RFSU 31.1.28'!W:W,"No se encuentra",0,1)</f>
        <v>46177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46231</v>
      </c>
      <c r="M100" s="198">
        <f>+_xlfn.XLOOKUP(B100,'La Calera II - RFSU 31.1.28'!B:B,'La Calera II - RFSU 31.1.28'!AP:AP,"No se encuentra",0,1)</f>
        <v>46257</v>
      </c>
      <c r="N100" s="289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416">
        <f>+_xlfn.XLOOKUP(B100,'La Calera II - RFSU 31.1.28'!B:B,'La Calera II - RFSU 31.1.28'!CA:CA,"No se encuentra",0,1)</f>
        <v>46442</v>
      </c>
      <c r="P100" s="198">
        <f t="shared" si="7"/>
        <v>46442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5"/>
        <v/>
      </c>
      <c r="S100" s="227"/>
      <c r="T100" s="304" t="str">
        <f>+_xlfn.XLOOKUP(B100,'La Calera II - RFSU 31.1.28'!B:B,'La Calera II - RFSU 31.1.28'!BZ:BZ,"",0,1)</f>
        <v>FDM1400</v>
      </c>
      <c r="V100" s="18">
        <f>+_xlfn.XLOOKUP(B100,'La Calera II - RFSU 31.1.28'!B:B,'La Calera II - RFSU 31.1.28'!BW:BW,"No se encuentra",0,1)</f>
        <v>46444</v>
      </c>
      <c r="W100" s="193">
        <f t="shared" si="6"/>
        <v>211</v>
      </c>
      <c r="Z100" s="18">
        <f>+_xlfn.XLOOKUP(T100,'Crono LB 30.09'!B:B,'Crono LB 30.09'!E:E,"No se encuentra",0,1)</f>
        <v>46105</v>
      </c>
      <c r="AA100" s="193">
        <f t="shared" si="8"/>
        <v>-126</v>
      </c>
    </row>
    <row r="101" spans="1:27" hidden="1" x14ac:dyDescent="0.25">
      <c r="A101" s="159" t="s">
        <v>1679</v>
      </c>
      <c r="B101" s="164" t="s">
        <v>1872</v>
      </c>
      <c r="C101" s="163" t="s">
        <v>1873</v>
      </c>
      <c r="D101" s="285" t="str">
        <f>+_xlfn.XLOOKUP(B101,'La Calera II - RFSU 31.1.28'!B:B,'La Calera II - RFSU 31.1.28'!D:D,"No se encuentra",0,1)</f>
        <v>SKZZ-91040/91050-SKID DE COMPRESIÓN Y SECADO DE AIRE</v>
      </c>
      <c r="E101" s="201">
        <v>46120</v>
      </c>
      <c r="F101" s="198">
        <f>+_xlfn.XLOOKUP(B101,'La Calera II - RFSU 31.1.28'!B:B,'La Calera II - RFSU 31.1.28'!G:G,"No se encuentra",0,1)</f>
        <v>46120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46098</v>
      </c>
      <c r="H101" s="416">
        <v>46157</v>
      </c>
      <c r="I101" s="198">
        <f>+_xlfn.XLOOKUP(B101,'La Calera II - RFSU 31.1.28'!B:B,'La Calera II - RFSU 31.1.28'!W:W,"No se encuentra",0,1)</f>
        <v>46141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46135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46245</v>
      </c>
      <c r="M101" s="198">
        <f>+_xlfn.XLOOKUP(B101,'La Calera II - RFSU 31.1.28'!B:B,'La Calera II - RFSU 31.1.28'!AP:AP,"No se encuentra",0,1)</f>
        <v>46215</v>
      </c>
      <c r="N101" s="289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416">
        <f>+_xlfn.XLOOKUP(B101,'La Calera II - RFSU 31.1.28'!B:B,'La Calera II - RFSU 31.1.28'!CA:CA,"No se encuentra",0,1)</f>
        <v>46515</v>
      </c>
      <c r="P101" s="198">
        <f t="shared" si="7"/>
        <v>46472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5"/>
        <v/>
      </c>
      <c r="S101" s="227"/>
      <c r="T101" s="304" t="str">
        <f>+_xlfn.XLOOKUP(B101,'La Calera II - RFSU 31.1.28'!B:B,'La Calera II - RFSU 31.1.28'!BZ:BZ,"",0,1)</f>
        <v>FDM1440</v>
      </c>
      <c r="V101" s="18">
        <f>+_xlfn.XLOOKUP(B101,'La Calera II - RFSU 31.1.28'!B:B,'La Calera II - RFSU 31.1.28'!BW:BW,"No se encuentra",0,1)</f>
        <v>46472</v>
      </c>
      <c r="W101" s="193">
        <f t="shared" si="6"/>
        <v>270</v>
      </c>
      <c r="Z101" s="18" t="str">
        <f>+_xlfn.XLOOKUP(T101,'Crono LB 30.09'!B:B,'Crono LB 30.09'!E:E,"No se encuentra",0,1)</f>
        <v>10-Apr-26</v>
      </c>
      <c r="AA101" s="193" t="e">
        <f t="shared" si="8"/>
        <v>#VALUE!</v>
      </c>
    </row>
    <row r="102" spans="1:27" ht="15.75" hidden="1" thickBot="1" x14ac:dyDescent="0.3">
      <c r="A102" s="159" t="s">
        <v>1679</v>
      </c>
      <c r="B102" s="164" t="s">
        <v>1874</v>
      </c>
      <c r="C102" s="163" t="s">
        <v>1875</v>
      </c>
      <c r="D102" s="285" t="str">
        <f>+_xlfn.XLOOKUP(B102,'La Calera II - RFSU 31.1.28'!B:B,'La Calera II - RFSU 31.1.28'!D:D,"No se encuentra",0,1)</f>
        <v>SKZZ-92020/SKZZ-92030 - UNIDAD DE GENERACIÓN DE NITRÓGENO</v>
      </c>
      <c r="E102" s="203">
        <v>46086</v>
      </c>
      <c r="F102" s="230">
        <f>+_xlfn.XLOOKUP(B102,'La Calera II - RFSU 31.1.28'!B:B,'La Calera II - RFSU 31.1.28'!G:G,"No se encuentra",0,1)</f>
        <v>46086</v>
      </c>
      <c r="G102" s="290">
        <f>IF(+_xlfn.XLOOKUP(B102,'La Calera II - RFSU 31.1.28'!B:B,'La Calera II - RFSU 31.1.28'!H:H,"No se encuentra",0,1)&gt;0,+_xlfn.XLOOKUP(B102,'La Calera II - RFSU 31.1.28'!B:B,'La Calera II - RFSU 31.1.28'!H:H,"No se encuentra",0,1),"")</f>
        <v>46065</v>
      </c>
      <c r="H102" s="417">
        <v>46123</v>
      </c>
      <c r="I102" s="230">
        <f>+_xlfn.XLOOKUP(B102,'La Calera II - RFSU 31.1.28'!B:B,'La Calera II - RFSU 31.1.28'!W:W,"No se encuentra",0,1)</f>
        <v>46119</v>
      </c>
      <c r="J102" s="290">
        <f>IF(+_xlfn.XLOOKUP(B102,'La Calera II - RFSU 31.1.28'!B:B,'La Calera II - RFSU 31.1.28'!X:X,"No se encuentra",0,1)&gt;0,+_xlfn.XLOOKUP(B102,'La Calera II - RFSU 31.1.28'!B:B,'La Calera II - RFSU 31.1.28'!X:X,"No se encuentra",0,1),"")</f>
        <v>46120</v>
      </c>
      <c r="K102" s="240" t="str">
        <f>+IF(+_xlfn.XLOOKUP(B102,'La Calera II - RFSU 31.1.28'!B:B,'La Calera II - RFSU 31.1.28'!AG:AG,"No se encuentra",0,1)=0,"N/A","Sin iniciar")</f>
        <v>Sin iniciar</v>
      </c>
      <c r="L102" s="203">
        <v>46201</v>
      </c>
      <c r="M102" s="230">
        <f>+_xlfn.XLOOKUP(B102,'La Calera II - RFSU 31.1.28'!B:B,'La Calera II - RFSU 31.1.28'!AP:AP,"No se encuentra",0,1)</f>
        <v>46200</v>
      </c>
      <c r="N102" s="29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416">
        <f>+_xlfn.XLOOKUP(B102,'La Calera II - RFSU 31.1.28'!B:B,'La Calera II - RFSU 31.1.28'!CA:CA,"No se encuentra",0,1)</f>
        <v>46412</v>
      </c>
      <c r="P102" s="230">
        <f t="shared" si="7"/>
        <v>46412</v>
      </c>
      <c r="Q102" s="139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303" t="str">
        <f t="shared" si="5"/>
        <v/>
      </c>
      <c r="S102" s="229"/>
      <c r="T102" s="306" t="str">
        <f>+_xlfn.XLOOKUP(B102,'La Calera II - RFSU 31.1.28'!B:B,'La Calera II - RFSU 31.1.28'!BZ:BZ,"",0,1)</f>
        <v>FDM1380</v>
      </c>
      <c r="V102" s="18">
        <f>+_xlfn.XLOOKUP(B102,'La Calera II - RFSU 31.1.28'!B:B,'La Calera II - RFSU 31.1.28'!BW:BW,"No se encuentra",0,1)</f>
        <v>46457</v>
      </c>
      <c r="W102" s="193">
        <f t="shared" si="6"/>
        <v>211</v>
      </c>
      <c r="Z102" s="18">
        <f>+_xlfn.XLOOKUP(T102,'Crono LB 30.09'!B:B,'Crono LB 30.09'!E:E,"No se encuentra",0,1)</f>
        <v>46105</v>
      </c>
      <c r="AA102" s="193">
        <f t="shared" si="8"/>
        <v>-96</v>
      </c>
    </row>
    <row r="108" spans="1:27" ht="15.75" thickBot="1" x14ac:dyDescent="0.3"/>
    <row r="109" spans="1:27" x14ac:dyDescent="0.25">
      <c r="D109" t="s">
        <v>2784</v>
      </c>
      <c r="E109" s="286">
        <f>+_xlfn.XLOOKUP(B109,'La Calera II - RFSU 31.1.28'!B:B,'La Calera II - RFSU 31.1.28'!G:G,"No se encuentra",0,1)</f>
        <v>0</v>
      </c>
      <c r="F109" s="198">
        <f>+_xlfn.XLOOKUP(B109,'La Calera II - RFSU 31.1.28'!B:B,'La Calera II - RFSU 31.1.28'!G:G,"No se encuentra",0,1)</f>
        <v>0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/>
      </c>
      <c r="H109" s="201">
        <v>46025</v>
      </c>
      <c r="I109" s="198">
        <f>+_xlfn.XLOOKUP(B109,'La Calera II - RFSU 31.1.28'!B:B,'La Calera II - RFSU 31.1.28'!W:W,"No se encuentra",0,1)</f>
        <v>0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N/A</v>
      </c>
      <c r="L109" s="201">
        <f>+_xlfn.XLOOKUP(B109,'La Calera II - RFSU 31.1.28'!B:B,'La Calera II - RFSU 31.1.28'!AP:AP,"No se encuentra",0,1)</f>
        <v>0</v>
      </c>
      <c r="M109" s="198">
        <f>+_xlfn.XLOOKUP(B109,'La Calera II - RFSU 31.1.28'!B:B,'La Calera II - RFSU 31.1.28'!AP:AP,"No se encuentra",0,1)</f>
        <v>0</v>
      </c>
      <c r="N109" s="293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v>46362</v>
      </c>
      <c r="P109" s="198">
        <f t="shared" ref="P109" si="9">+IF(V109&gt;O109,O109,V109)</f>
        <v>0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302" t="str">
        <f t="shared" ref="R109" si="10">IF(N109="","",+IF(Q109="",+O109-P109,+O109-Q109))</f>
        <v/>
      </c>
      <c r="S109" s="227"/>
    </row>
  </sheetData>
  <autoFilter ref="A2:V102" xr:uid="{56EEB915-37A8-421E-A7E2-B5260B766ED7}">
    <filterColumn colId="0">
      <filters>
        <filter val="INSTRUMENTOS"/>
      </filters>
    </filterColumn>
  </autoFilter>
  <mergeCells count="9"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0" priority="5" operator="containsText" text="Sin iniciar">
      <formula>NOT(ISERROR(SEARCH("Sin iniciar",K1)))</formula>
    </cfRule>
    <cfRule type="containsText" dxfId="19" priority="6" operator="containsText" text="Finalizado">
      <formula>NOT(ISERROR(SEARCH("Finalizado",K1)))</formula>
    </cfRule>
    <cfRule type="containsText" dxfId="18" priority="7" operator="containsText" text="En curso">
      <formula>NOT(ISERROR(SEARCH("En curso",K1)))</formula>
    </cfRule>
  </conditionalFormatting>
  <conditionalFormatting sqref="R1:R102">
    <cfRule type="cellIs" dxfId="17" priority="3" operator="lessThan">
      <formula>0</formula>
    </cfRule>
    <cfRule type="cellIs" dxfId="16" priority="4" operator="lessThan">
      <formula>15</formula>
    </cfRule>
  </conditionalFormatting>
  <conditionalFormatting sqref="R109">
    <cfRule type="cellIs" dxfId="15" priority="1" operator="lessThan">
      <formula>0</formula>
    </cfRule>
    <cfRule type="cellIs" dxfId="14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17BE-244A-4D02-86A4-E76FE5DF7069}">
  <sheetPr>
    <tabColor rgb="FF92D050"/>
  </sheetPr>
  <dimension ref="A1:T30"/>
  <sheetViews>
    <sheetView showGridLines="0" zoomScale="99" zoomScaleNormal="90" workbookViewId="0">
      <pane xSplit="4" ySplit="1" topLeftCell="L23" activePane="bottomRight" state="frozen"/>
      <selection activeCell="H15" sqref="H15"/>
      <selection pane="topRight" activeCell="H15" sqref="H15"/>
      <selection pane="bottomLeft" activeCell="H15" sqref="H15"/>
      <selection pane="bottomRight" activeCell="T28" sqref="T28"/>
    </sheetView>
  </sheetViews>
  <sheetFormatPr baseColWidth="10" defaultColWidth="11.42578125" defaultRowHeight="15" outlineLevelCol="1" x14ac:dyDescent="0.25"/>
  <cols>
    <col min="1" max="1" width="11.140625" customWidth="1"/>
    <col min="2" max="2" width="14.7109375" customWidth="1"/>
    <col min="3" max="3" width="7.5703125" customWidth="1"/>
    <col min="4" max="4" width="42" customWidth="1"/>
    <col min="5" max="5" width="13" customWidth="1"/>
    <col min="6" max="6" width="12.140625" customWidth="1"/>
    <col min="7" max="7" width="14.7109375" customWidth="1"/>
    <col min="8" max="8" width="11.42578125" customWidth="1"/>
    <col min="9" max="9" width="14.7109375" customWidth="1"/>
    <col min="10" max="10" width="11.5703125" customWidth="1"/>
    <col min="11" max="11" width="14" style="193" customWidth="1"/>
    <col min="12" max="12" width="14.42578125" style="186" customWidth="1"/>
    <col min="13" max="13" width="21.140625" style="186" hidden="1" customWidth="1" outlineLevel="1"/>
    <col min="14" max="14" width="10.85546875" style="2" hidden="1" customWidth="1" outlineLevel="1"/>
    <col min="15" max="15" width="11.5703125" hidden="1" customWidth="1" outlineLevel="1"/>
    <col min="16" max="16" width="9.85546875" hidden="1" customWidth="1" outlineLevel="1"/>
    <col min="17" max="17" width="15.28515625" hidden="1" customWidth="1" outlineLevel="1"/>
    <col min="18" max="18" width="10.85546875" hidden="1" customWidth="1" outlineLevel="1"/>
    <col min="19" max="19" width="18.28515625" customWidth="1" collapsed="1"/>
    <col min="20" max="20" width="82.42578125" customWidth="1"/>
  </cols>
  <sheetData>
    <row r="1" spans="1:20" s="169" customFormat="1" ht="45" x14ac:dyDescent="0.25">
      <c r="A1" s="167" t="s">
        <v>2785</v>
      </c>
      <c r="B1" s="167" t="s">
        <v>2786</v>
      </c>
      <c r="C1" s="167" t="s">
        <v>2787</v>
      </c>
      <c r="D1" s="167" t="s">
        <v>2788</v>
      </c>
      <c r="E1" s="168" t="s">
        <v>2</v>
      </c>
      <c r="F1" s="168" t="s">
        <v>2789</v>
      </c>
      <c r="G1" s="167" t="s">
        <v>2790</v>
      </c>
      <c r="H1" s="168" t="s">
        <v>2791</v>
      </c>
      <c r="I1" s="167" t="s">
        <v>2792</v>
      </c>
      <c r="J1" s="167" t="s">
        <v>2793</v>
      </c>
      <c r="K1" s="191" t="s">
        <v>2794</v>
      </c>
      <c r="L1" s="167" t="s">
        <v>2795</v>
      </c>
      <c r="M1" s="167" t="s">
        <v>28</v>
      </c>
      <c r="N1" s="167" t="s">
        <v>2796</v>
      </c>
      <c r="O1" s="167" t="s">
        <v>2797</v>
      </c>
      <c r="P1" s="167" t="s">
        <v>2798</v>
      </c>
      <c r="Q1" s="167" t="s">
        <v>2799</v>
      </c>
      <c r="R1" s="167" t="s">
        <v>2800</v>
      </c>
      <c r="S1" s="167" t="s">
        <v>2801</v>
      </c>
      <c r="T1" s="314" t="s">
        <v>2802</v>
      </c>
    </row>
    <row r="2" spans="1:20" ht="30" x14ac:dyDescent="0.25">
      <c r="A2" s="170" t="s">
        <v>2803</v>
      </c>
      <c r="B2" s="5" t="s">
        <v>2804</v>
      </c>
      <c r="C2" s="171" t="s">
        <v>2805</v>
      </c>
      <c r="D2" s="172" t="s">
        <v>2472</v>
      </c>
      <c r="E2" s="190">
        <v>45905</v>
      </c>
      <c r="F2" s="184">
        <v>45918</v>
      </c>
      <c r="G2" s="184">
        <v>45918</v>
      </c>
      <c r="H2" s="184">
        <v>45944</v>
      </c>
      <c r="I2" s="181">
        <f>+'La Calera II - RFSU 31.1.28'!AN4</f>
        <v>46110</v>
      </c>
      <c r="J2" s="184">
        <v>46129</v>
      </c>
      <c r="K2" s="194" t="s">
        <v>33</v>
      </c>
      <c r="L2" s="480">
        <v>4900120912</v>
      </c>
      <c r="M2" s="5"/>
      <c r="N2" s="173"/>
      <c r="O2" s="174"/>
      <c r="P2" s="175"/>
      <c r="Q2" s="174"/>
      <c r="R2" s="176"/>
      <c r="S2" s="310" t="s">
        <v>33</v>
      </c>
      <c r="T2" s="320" t="s">
        <v>5243</v>
      </c>
    </row>
    <row r="3" spans="1:20" ht="75.75" customHeight="1" x14ac:dyDescent="0.25">
      <c r="A3" s="170" t="s">
        <v>2803</v>
      </c>
      <c r="B3" s="5" t="s">
        <v>2807</v>
      </c>
      <c r="C3" s="5" t="s">
        <v>2808</v>
      </c>
      <c r="D3" s="177" t="s">
        <v>2477</v>
      </c>
      <c r="E3" s="190">
        <f>+'La Calera II - RFSU 31.1.28'!G6</f>
        <v>45905</v>
      </c>
      <c r="F3" s="184">
        <v>45912</v>
      </c>
      <c r="G3" s="184">
        <v>46024</v>
      </c>
      <c r="H3" s="184">
        <v>46052</v>
      </c>
      <c r="I3" s="181">
        <f>+'La Calera II - RFSU 31.1.28'!AN6</f>
        <v>46109</v>
      </c>
      <c r="J3" s="184"/>
      <c r="K3" s="194" t="s">
        <v>33</v>
      </c>
      <c r="L3" s="480"/>
      <c r="M3" s="5"/>
      <c r="N3" s="173"/>
      <c r="O3" s="173"/>
      <c r="P3" s="173"/>
      <c r="Q3" s="173"/>
      <c r="R3" s="173"/>
      <c r="S3" s="311" t="s">
        <v>33</v>
      </c>
      <c r="T3" s="320" t="s">
        <v>5223</v>
      </c>
    </row>
    <row r="4" spans="1:20" x14ac:dyDescent="0.25">
      <c r="A4" s="170" t="s">
        <v>2803</v>
      </c>
      <c r="B4" s="5" t="s">
        <v>2807</v>
      </c>
      <c r="C4" s="5" t="s">
        <v>2808</v>
      </c>
      <c r="D4" s="172" t="s">
        <v>2478</v>
      </c>
      <c r="E4" s="190">
        <v>45905</v>
      </c>
      <c r="F4" s="184">
        <v>45911</v>
      </c>
      <c r="G4" s="184">
        <v>45936</v>
      </c>
      <c r="H4" s="184">
        <v>46052</v>
      </c>
      <c r="I4" s="181">
        <f>+'La Calera II - RFSU 31.1.28'!AN7</f>
        <v>46094</v>
      </c>
      <c r="J4" s="184">
        <v>46080</v>
      </c>
      <c r="K4" s="194" t="s">
        <v>33</v>
      </c>
      <c r="L4" s="480">
        <v>4900120239</v>
      </c>
      <c r="M4" s="5"/>
      <c r="N4" s="173"/>
      <c r="O4" s="173"/>
      <c r="P4" s="173"/>
      <c r="Q4" s="173"/>
      <c r="R4" s="173"/>
      <c r="S4" s="311" t="s">
        <v>33</v>
      </c>
      <c r="T4" s="320" t="s">
        <v>5141</v>
      </c>
    </row>
    <row r="5" spans="1:20" x14ac:dyDescent="0.25">
      <c r="A5" s="170" t="s">
        <v>2803</v>
      </c>
      <c r="B5" s="5" t="s">
        <v>2809</v>
      </c>
      <c r="C5" s="5" t="s">
        <v>2808</v>
      </c>
      <c r="D5" s="172" t="s">
        <v>2479</v>
      </c>
      <c r="E5" s="190">
        <v>45929</v>
      </c>
      <c r="F5" s="184"/>
      <c r="G5" s="184"/>
      <c r="H5" s="184"/>
      <c r="I5" s="181"/>
      <c r="J5" s="184"/>
      <c r="K5" s="194" t="s">
        <v>33</v>
      </c>
      <c r="L5" s="480"/>
      <c r="M5" s="175"/>
      <c r="N5" s="173"/>
      <c r="O5" s="173"/>
      <c r="P5" s="173"/>
      <c r="Q5" s="173"/>
      <c r="R5" s="173"/>
      <c r="S5" s="310" t="s">
        <v>33</v>
      </c>
      <c r="T5" s="320" t="s">
        <v>5111</v>
      </c>
    </row>
    <row r="6" spans="1:20" x14ac:dyDescent="0.25">
      <c r="A6" s="170" t="s">
        <v>2803</v>
      </c>
      <c r="B6" s="5" t="s">
        <v>2804</v>
      </c>
      <c r="C6" s="5" t="s">
        <v>2808</v>
      </c>
      <c r="D6" s="172" t="s">
        <v>2583</v>
      </c>
      <c r="E6" s="190">
        <f>+'La Calera II - RFSU 31.1.28'!G8</f>
        <v>46041</v>
      </c>
      <c r="F6" s="184">
        <v>46048</v>
      </c>
      <c r="G6" s="184">
        <v>46059</v>
      </c>
      <c r="H6" s="184">
        <v>46076</v>
      </c>
      <c r="I6" s="181">
        <f>+'La Calera II - RFSU 31.1.28'!AN8</f>
        <v>46085</v>
      </c>
      <c r="J6" s="184">
        <v>46085</v>
      </c>
      <c r="K6" s="194" t="s">
        <v>33</v>
      </c>
      <c r="L6" s="480">
        <v>4900120318</v>
      </c>
      <c r="M6" s="175"/>
      <c r="N6" s="173"/>
      <c r="O6" s="173"/>
      <c r="P6" s="173"/>
      <c r="Q6" s="174"/>
      <c r="R6" s="620"/>
      <c r="S6" s="310" t="s">
        <v>33</v>
      </c>
      <c r="T6" s="320" t="s">
        <v>5194</v>
      </c>
    </row>
    <row r="7" spans="1:20" ht="20.25" customHeight="1" x14ac:dyDescent="0.25">
      <c r="A7" s="170" t="s">
        <v>2803</v>
      </c>
      <c r="B7" s="5" t="s">
        <v>2810</v>
      </c>
      <c r="C7" s="5" t="s">
        <v>2808</v>
      </c>
      <c r="D7" s="172" t="s">
        <v>2811</v>
      </c>
      <c r="E7" s="190">
        <v>45929</v>
      </c>
      <c r="F7" s="184">
        <v>46048</v>
      </c>
      <c r="G7" s="184">
        <v>46059</v>
      </c>
      <c r="H7" s="184">
        <v>46087</v>
      </c>
      <c r="I7" s="181">
        <v>46101</v>
      </c>
      <c r="J7" s="184">
        <v>46113</v>
      </c>
      <c r="K7" s="194" t="s">
        <v>33</v>
      </c>
      <c r="L7" s="480">
        <v>4900120698</v>
      </c>
      <c r="M7" s="175"/>
      <c r="N7" s="173"/>
      <c r="O7" s="173"/>
      <c r="P7" s="173"/>
      <c r="Q7" s="174"/>
      <c r="R7" s="620"/>
      <c r="S7" s="310" t="s">
        <v>33</v>
      </c>
      <c r="T7" s="320" t="s">
        <v>5235</v>
      </c>
    </row>
    <row r="8" spans="1:20" ht="40.5" customHeight="1" x14ac:dyDescent="0.25">
      <c r="A8" s="170" t="s">
        <v>2803</v>
      </c>
      <c r="B8" s="179" t="s">
        <v>2812</v>
      </c>
      <c r="C8" s="5" t="s">
        <v>2808</v>
      </c>
      <c r="D8" s="172" t="s">
        <v>2813</v>
      </c>
      <c r="E8" s="190">
        <f>+'La Calera II - RFSU 31.1.28'!G102</f>
        <v>46034</v>
      </c>
      <c r="F8" s="184">
        <v>45936</v>
      </c>
      <c r="G8" s="184">
        <v>46325</v>
      </c>
      <c r="H8" s="184">
        <v>46139</v>
      </c>
      <c r="I8" s="181">
        <v>46171</v>
      </c>
      <c r="J8" s="184"/>
      <c r="K8" s="194">
        <f>+'La Calera II - RFSU 31.1.28'!BA102</f>
        <v>400</v>
      </c>
      <c r="L8" s="480">
        <v>4900121326</v>
      </c>
      <c r="M8" s="621"/>
      <c r="N8" s="622"/>
      <c r="O8" s="178"/>
      <c r="P8" s="178"/>
      <c r="Q8" s="178"/>
      <c r="R8" s="620"/>
      <c r="S8" s="176">
        <f>+'La Calera II - RFSU 31.1.28'!CA102</f>
        <v>46584</v>
      </c>
      <c r="T8" s="320" t="s">
        <v>5303</v>
      </c>
    </row>
    <row r="9" spans="1:20" ht="30" x14ac:dyDescent="0.25">
      <c r="A9" s="170" t="s">
        <v>2803</v>
      </c>
      <c r="B9" s="179" t="s">
        <v>2814</v>
      </c>
      <c r="C9" s="171" t="s">
        <v>2815</v>
      </c>
      <c r="D9" s="172" t="s">
        <v>1847</v>
      </c>
      <c r="E9" s="190">
        <f>+'La Calera II - RFSU 31.1.28'!G103</f>
        <v>45931</v>
      </c>
      <c r="F9" s="184">
        <v>46315</v>
      </c>
      <c r="G9" s="184">
        <v>45995</v>
      </c>
      <c r="H9" s="184">
        <v>46153</v>
      </c>
      <c r="I9" s="181">
        <v>46148</v>
      </c>
      <c r="J9" s="184"/>
      <c r="K9" s="194">
        <f>+'La Calera II - RFSU 31.1.28'!BA103</f>
        <v>250</v>
      </c>
      <c r="L9" s="480"/>
      <c r="M9" s="621"/>
      <c r="N9" s="622"/>
      <c r="O9" s="178"/>
      <c r="P9" s="178"/>
      <c r="Q9" s="178"/>
      <c r="R9" s="620"/>
      <c r="S9" s="176">
        <f>+'La Calera II - RFSU 31.1.28'!CA103</f>
        <v>46448</v>
      </c>
      <c r="T9" s="320" t="s">
        <v>5233</v>
      </c>
    </row>
    <row r="10" spans="1:20" ht="30" x14ac:dyDescent="0.25">
      <c r="A10" s="170" t="s">
        <v>2803</v>
      </c>
      <c r="B10" s="179" t="s">
        <v>2812</v>
      </c>
      <c r="C10" s="171" t="s">
        <v>2816</v>
      </c>
      <c r="D10" s="177" t="s">
        <v>2817</v>
      </c>
      <c r="E10" s="190">
        <f>+'La Calera II - RFSU 31.1.28'!G30</f>
        <v>46031</v>
      </c>
      <c r="F10" s="184">
        <v>46043</v>
      </c>
      <c r="G10" s="184">
        <v>46062</v>
      </c>
      <c r="H10" s="184">
        <v>46094</v>
      </c>
      <c r="I10" s="181">
        <f>+'La Calera II - RFSU 31.1.28'!AN30</f>
        <v>46162</v>
      </c>
      <c r="J10" s="184"/>
      <c r="K10" s="194">
        <f>+'La Calera II - RFSU 31.1.28'!BA30</f>
        <v>390</v>
      </c>
      <c r="L10" s="480">
        <v>4508944971</v>
      </c>
      <c r="M10" s="175" t="s">
        <v>5244</v>
      </c>
      <c r="N10" s="181">
        <v>46160</v>
      </c>
      <c r="O10" s="174"/>
      <c r="P10" s="178"/>
      <c r="Q10" s="178"/>
      <c r="R10" s="180">
        <v>46120</v>
      </c>
      <c r="S10" s="176">
        <f>+'La Calera II - RFSU 31.1.28'!CA30</f>
        <v>46561</v>
      </c>
      <c r="T10" s="320" t="s">
        <v>5245</v>
      </c>
    </row>
    <row r="11" spans="1:20" ht="30" x14ac:dyDescent="0.25">
      <c r="A11" s="170" t="s">
        <v>2803</v>
      </c>
      <c r="B11" s="179" t="s">
        <v>2812</v>
      </c>
      <c r="C11" s="5" t="s">
        <v>2816</v>
      </c>
      <c r="D11" s="177" t="s">
        <v>2818</v>
      </c>
      <c r="E11" s="190">
        <f>+'La Calera II - RFSU 31.1.28'!G31</f>
        <v>46031</v>
      </c>
      <c r="F11" s="184">
        <v>46043</v>
      </c>
      <c r="G11" s="184">
        <v>46062</v>
      </c>
      <c r="H11" s="184">
        <v>46094</v>
      </c>
      <c r="I11" s="181">
        <f>+'La Calera II - RFSU 31.1.28'!AN31</f>
        <v>46162</v>
      </c>
      <c r="J11" s="184"/>
      <c r="K11" s="194">
        <f>+'La Calera II - RFSU 31.1.28'!BA31</f>
        <v>360</v>
      </c>
      <c r="L11" s="480">
        <v>4508944973</v>
      </c>
      <c r="M11" s="175" t="s">
        <v>5244</v>
      </c>
      <c r="N11" s="181">
        <v>46160</v>
      </c>
      <c r="O11" s="173"/>
      <c r="P11" s="173"/>
      <c r="Q11" s="173"/>
      <c r="R11" s="173">
        <v>46156</v>
      </c>
      <c r="S11" s="176">
        <f>+'La Calera II - RFSU 31.1.28'!CA31</f>
        <v>46531</v>
      </c>
      <c r="T11" s="320" t="s">
        <v>5245</v>
      </c>
    </row>
    <row r="12" spans="1:20" ht="30" x14ac:dyDescent="0.25">
      <c r="A12" s="170" t="s">
        <v>2803</v>
      </c>
      <c r="B12" s="179" t="s">
        <v>2814</v>
      </c>
      <c r="C12" s="171" t="s">
        <v>2816</v>
      </c>
      <c r="D12" s="172" t="s">
        <v>2828</v>
      </c>
      <c r="E12" s="190">
        <f>+'La Calera II - RFSU 31.1.28'!G32</f>
        <v>46031</v>
      </c>
      <c r="F12" s="184">
        <v>46043</v>
      </c>
      <c r="G12" s="184">
        <v>46062</v>
      </c>
      <c r="H12" s="184">
        <v>46094</v>
      </c>
      <c r="I12" s="181">
        <f>+'La Calera II - RFSU 31.1.28'!AN32</f>
        <v>46171</v>
      </c>
      <c r="J12" s="184"/>
      <c r="K12" s="194">
        <f>+'La Calera II - RFSU 31.1.28'!BA32</f>
        <v>360</v>
      </c>
      <c r="L12" s="480">
        <v>4508945953</v>
      </c>
      <c r="M12" s="175" t="s">
        <v>5244</v>
      </c>
      <c r="N12" s="181">
        <v>46164</v>
      </c>
      <c r="O12" s="173"/>
      <c r="P12" s="173"/>
      <c r="Q12" s="173"/>
      <c r="R12" s="173"/>
      <c r="S12" s="176">
        <f>+'La Calera II - RFSU 31.1.28'!CA32</f>
        <v>46540</v>
      </c>
      <c r="T12" s="320" t="s">
        <v>5257</v>
      </c>
    </row>
    <row r="13" spans="1:20" ht="30" x14ac:dyDescent="0.25">
      <c r="A13" s="170" t="s">
        <v>2803</v>
      </c>
      <c r="B13" s="179" t="s">
        <v>2804</v>
      </c>
      <c r="C13" s="5" t="s">
        <v>2819</v>
      </c>
      <c r="D13" s="172" t="s">
        <v>5112</v>
      </c>
      <c r="E13" s="190">
        <f>+'La Calera II - RFSU 31.1.28'!G114</f>
        <v>46010</v>
      </c>
      <c r="F13" s="184">
        <v>46030</v>
      </c>
      <c r="G13" s="184">
        <v>46059</v>
      </c>
      <c r="H13" s="184"/>
      <c r="I13" s="181">
        <f>+'La Calera II - RFSU 31.1.28'!AN114</f>
        <v>46076</v>
      </c>
      <c r="J13" s="184">
        <v>46091</v>
      </c>
      <c r="K13" s="194">
        <f>+S13-I13</f>
        <v>80</v>
      </c>
      <c r="L13" s="480" t="s">
        <v>33</v>
      </c>
      <c r="M13" s="182"/>
      <c r="N13" s="181"/>
      <c r="O13" s="173"/>
      <c r="P13" s="173"/>
      <c r="Q13" s="173"/>
      <c r="R13" s="173"/>
      <c r="S13" s="176">
        <f>+'La Calera II - RFSU 31.1.28'!CA114</f>
        <v>46156</v>
      </c>
      <c r="T13" s="277" t="s">
        <v>5258</v>
      </c>
    </row>
    <row r="14" spans="1:20" x14ac:dyDescent="0.25">
      <c r="A14" s="170" t="s">
        <v>2803</v>
      </c>
      <c r="B14" s="179" t="s">
        <v>2804</v>
      </c>
      <c r="C14" s="5" t="s">
        <v>2819</v>
      </c>
      <c r="D14" s="172" t="s">
        <v>2820</v>
      </c>
      <c r="E14" s="190">
        <f>+'La Calera II - RFSU 31.1.28'!G119</f>
        <v>46013</v>
      </c>
      <c r="F14" s="184">
        <v>46030</v>
      </c>
      <c r="G14" s="184">
        <v>46050</v>
      </c>
      <c r="H14" s="184"/>
      <c r="I14" s="181">
        <f>+'La Calera II - RFSU 31.1.28'!AN119</f>
        <v>46067</v>
      </c>
      <c r="J14" s="184">
        <v>46079</v>
      </c>
      <c r="K14" s="194">
        <f>+S14-I14</f>
        <v>65</v>
      </c>
      <c r="L14" s="480" t="s">
        <v>33</v>
      </c>
      <c r="M14" s="182"/>
      <c r="N14" s="181"/>
      <c r="O14" s="173"/>
      <c r="P14" s="173"/>
      <c r="Q14" s="173"/>
      <c r="R14" s="173"/>
      <c r="S14" s="176">
        <f>+'La Calera II - RFSU 31.1.28'!CA119</f>
        <v>46132</v>
      </c>
      <c r="T14" s="277" t="s">
        <v>5246</v>
      </c>
    </row>
    <row r="15" spans="1:20" ht="30" x14ac:dyDescent="0.25">
      <c r="A15" s="170" t="s">
        <v>2803</v>
      </c>
      <c r="B15" s="179" t="s">
        <v>2809</v>
      </c>
      <c r="C15" s="5" t="s">
        <v>2819</v>
      </c>
      <c r="D15" s="177" t="s">
        <v>2821</v>
      </c>
      <c r="E15" s="190">
        <v>46073</v>
      </c>
      <c r="F15" s="184">
        <v>46084</v>
      </c>
      <c r="G15" s="184">
        <v>46101</v>
      </c>
      <c r="H15" s="184">
        <v>46132</v>
      </c>
      <c r="I15" s="181">
        <f>+'La Calera II - RFSU 31.1.28'!AN125</f>
        <v>46165</v>
      </c>
      <c r="J15" s="184"/>
      <c r="K15" s="194">
        <v>250</v>
      </c>
      <c r="L15" s="480"/>
      <c r="M15" s="182"/>
      <c r="N15" s="181"/>
      <c r="O15" s="173"/>
      <c r="P15" s="173"/>
      <c r="Q15" s="173"/>
      <c r="R15" s="173"/>
      <c r="S15" s="176">
        <f>+'La Calera II - RFSU 31.1.28'!CA125</f>
        <v>46417</v>
      </c>
      <c r="T15" s="320" t="s">
        <v>5292</v>
      </c>
    </row>
    <row r="16" spans="1:20" ht="30" x14ac:dyDescent="0.25">
      <c r="A16" s="170" t="s">
        <v>2803</v>
      </c>
      <c r="B16" s="179" t="s">
        <v>2814</v>
      </c>
      <c r="C16" s="171" t="s">
        <v>2815</v>
      </c>
      <c r="D16" s="177" t="s">
        <v>1827</v>
      </c>
      <c r="E16" s="190">
        <f>+'La Calera II - RFSU 31.1.28'!G95</f>
        <v>46045</v>
      </c>
      <c r="F16" s="184">
        <v>46052</v>
      </c>
      <c r="G16" s="184">
        <v>46092</v>
      </c>
      <c r="H16" s="184"/>
      <c r="I16" s="181">
        <f>+'La Calera II - RFSU 31.1.28'!AN95</f>
        <v>46220</v>
      </c>
      <c r="J16" s="184"/>
      <c r="K16" s="194">
        <f>+'La Calera II - RFSU 31.1.28'!BA95</f>
        <v>240</v>
      </c>
      <c r="L16" s="480"/>
      <c r="M16" s="182"/>
      <c r="N16" s="181"/>
      <c r="O16" s="173"/>
      <c r="P16" s="173"/>
      <c r="Q16" s="173"/>
      <c r="R16" s="173"/>
      <c r="S16" s="176">
        <f>+'La Calera II - RFSU 31.1.28'!CA95</f>
        <v>46469</v>
      </c>
      <c r="T16" s="320" t="s">
        <v>5259</v>
      </c>
    </row>
    <row r="17" spans="1:20" ht="46.5" customHeight="1" x14ac:dyDescent="0.25">
      <c r="A17" s="170" t="s">
        <v>2803</v>
      </c>
      <c r="B17" s="179" t="s">
        <v>2814</v>
      </c>
      <c r="C17" s="171" t="s">
        <v>2815</v>
      </c>
      <c r="D17" s="177" t="s">
        <v>1833</v>
      </c>
      <c r="E17" s="190">
        <f>+'La Calera II - RFSU 31.1.28'!H98</f>
        <v>46029</v>
      </c>
      <c r="F17" s="184">
        <v>46036</v>
      </c>
      <c r="G17" s="184">
        <v>46062</v>
      </c>
      <c r="H17" s="184">
        <v>46090</v>
      </c>
      <c r="I17" s="181">
        <f>+'La Calera II - RFSU 31.1.28'!AN98</f>
        <v>46200</v>
      </c>
      <c r="J17" s="184">
        <v>46118</v>
      </c>
      <c r="K17" s="194">
        <f>+'La Calera II - RFSU 31.1.28'!BA98</f>
        <v>240</v>
      </c>
      <c r="L17" s="480">
        <v>4508920352</v>
      </c>
      <c r="M17" s="182" t="s">
        <v>5205</v>
      </c>
      <c r="N17" s="181">
        <v>46121</v>
      </c>
      <c r="O17" s="173"/>
      <c r="P17" s="173"/>
      <c r="Q17" s="173"/>
      <c r="R17" s="173">
        <v>46238</v>
      </c>
      <c r="S17" s="176">
        <f>+'La Calera II - RFSU 31.1.28'!CA98</f>
        <v>46449</v>
      </c>
      <c r="T17" s="320" t="s">
        <v>5260</v>
      </c>
    </row>
    <row r="18" spans="1:20" x14ac:dyDescent="0.25">
      <c r="A18" s="170" t="s">
        <v>2803</v>
      </c>
      <c r="B18" s="179" t="s">
        <v>2814</v>
      </c>
      <c r="C18" s="171" t="s">
        <v>2815</v>
      </c>
      <c r="D18" s="177" t="s">
        <v>1829</v>
      </c>
      <c r="E18" s="190">
        <v>46157</v>
      </c>
      <c r="F18" s="184"/>
      <c r="G18" s="184"/>
      <c r="H18" s="184"/>
      <c r="I18" s="181">
        <f>+'La Calera II - RFSU 31.1.28'!AN96</f>
        <v>46315</v>
      </c>
      <c r="J18" s="184"/>
      <c r="K18" s="194">
        <f>+'La Calera II - RFSU 31.1.28'!BA96</f>
        <v>240</v>
      </c>
      <c r="L18" s="480"/>
      <c r="M18" s="182"/>
      <c r="N18" s="181"/>
      <c r="O18" s="173"/>
      <c r="P18" s="173"/>
      <c r="Q18" s="173"/>
      <c r="R18" s="173"/>
      <c r="S18" s="176">
        <f>+'La Calera II - RFSU 31.1.28'!CA96</f>
        <v>46564</v>
      </c>
      <c r="T18" s="320" t="s">
        <v>5302</v>
      </c>
    </row>
    <row r="19" spans="1:20" ht="30" x14ac:dyDescent="0.25">
      <c r="A19" s="170" t="s">
        <v>2803</v>
      </c>
      <c r="B19" s="179" t="s">
        <v>2814</v>
      </c>
      <c r="C19" s="171" t="s">
        <v>2815</v>
      </c>
      <c r="D19" s="177" t="s">
        <v>1837</v>
      </c>
      <c r="E19" s="190">
        <f>+'La Calera II - RFSU 31.1.28'!G99</f>
        <v>46099</v>
      </c>
      <c r="F19" s="184">
        <v>46063</v>
      </c>
      <c r="G19" s="184"/>
      <c r="H19" s="184"/>
      <c r="I19" s="181">
        <f>+'La Calera II - RFSU 31.1.28'!AN99</f>
        <v>46218</v>
      </c>
      <c r="J19" s="184"/>
      <c r="K19" s="194">
        <f>+'La Calera II - RFSU 31.1.28'!BA99</f>
        <v>250</v>
      </c>
      <c r="L19" s="480"/>
      <c r="M19" s="182"/>
      <c r="N19" s="181"/>
      <c r="O19" s="173"/>
      <c r="P19" s="173"/>
      <c r="Q19" s="173"/>
      <c r="R19" s="173"/>
      <c r="S19" s="176">
        <f>+'La Calera II - RFSU 31.1.28'!CA99</f>
        <v>46477</v>
      </c>
      <c r="T19" s="320" t="s">
        <v>5293</v>
      </c>
    </row>
    <row r="20" spans="1:20" x14ac:dyDescent="0.25">
      <c r="A20" s="170" t="s">
        <v>2803</v>
      </c>
      <c r="B20" s="179" t="s">
        <v>2814</v>
      </c>
      <c r="C20" s="171" t="s">
        <v>2815</v>
      </c>
      <c r="D20" s="177" t="s">
        <v>1841</v>
      </c>
      <c r="E20" s="190">
        <v>46139</v>
      </c>
      <c r="F20" s="184">
        <v>46150</v>
      </c>
      <c r="G20" s="184"/>
      <c r="H20" s="184"/>
      <c r="I20" s="181">
        <f>+'La Calera II - RFSU 31.1.28'!AN100</f>
        <v>46308</v>
      </c>
      <c r="J20" s="184"/>
      <c r="K20" s="194">
        <f>+'La Calera II - RFSU 31.1.28'!BA100</f>
        <v>250</v>
      </c>
      <c r="L20" s="480"/>
      <c r="M20" s="182"/>
      <c r="N20" s="181"/>
      <c r="O20" s="173"/>
      <c r="P20" s="173"/>
      <c r="Q20" s="173"/>
      <c r="R20" s="173"/>
      <c r="S20" s="176">
        <f>+'La Calera II - RFSU 31.1.28'!CA100</f>
        <v>46567</v>
      </c>
      <c r="T20" s="320" t="s">
        <v>5301</v>
      </c>
    </row>
    <row r="21" spans="1:20" ht="30" x14ac:dyDescent="0.25">
      <c r="A21" s="170" t="s">
        <v>2803</v>
      </c>
      <c r="B21" s="179" t="s">
        <v>2814</v>
      </c>
      <c r="C21" s="171" t="s">
        <v>2815</v>
      </c>
      <c r="D21" s="172" t="s">
        <v>1861</v>
      </c>
      <c r="E21" s="190">
        <f>+'La Calera II - RFSU 31.1.28'!G107</f>
        <v>46056</v>
      </c>
      <c r="F21" s="184">
        <v>46072</v>
      </c>
      <c r="G21" s="184">
        <v>46095</v>
      </c>
      <c r="H21" s="184"/>
      <c r="I21" s="181">
        <f>+'La Calera II - RFSU 31.1.28'!AN107</f>
        <v>46197</v>
      </c>
      <c r="J21" s="184"/>
      <c r="K21" s="194">
        <f>+'La Calera II - RFSU 31.1.28'!BA107</f>
        <v>360</v>
      </c>
      <c r="L21" s="480"/>
      <c r="M21" s="182"/>
      <c r="N21" s="181"/>
      <c r="O21" s="173"/>
      <c r="P21" s="173"/>
      <c r="Q21" s="173"/>
      <c r="R21" s="173"/>
      <c r="S21" s="176">
        <f>+'La Calera II - RFSU 31.1.28'!CA107</f>
        <v>46566</v>
      </c>
      <c r="T21" s="320" t="s">
        <v>5294</v>
      </c>
    </row>
    <row r="22" spans="1:20" ht="48" customHeight="1" x14ac:dyDescent="0.25">
      <c r="A22" s="170" t="s">
        <v>2803</v>
      </c>
      <c r="B22" s="179" t="s">
        <v>2814</v>
      </c>
      <c r="C22" s="171" t="s">
        <v>2815</v>
      </c>
      <c r="D22" s="172" t="s">
        <v>1867</v>
      </c>
      <c r="E22" s="190">
        <f>+'La Calera II - RFSU 31.1.28'!G109</f>
        <v>46063</v>
      </c>
      <c r="F22" s="184">
        <v>46076</v>
      </c>
      <c r="G22" s="184">
        <v>46119</v>
      </c>
      <c r="H22" s="184"/>
      <c r="I22" s="181">
        <f>+I21</f>
        <v>46197</v>
      </c>
      <c r="J22" s="184"/>
      <c r="K22" s="194">
        <v>300</v>
      </c>
      <c r="L22" s="480"/>
      <c r="M22" s="182"/>
      <c r="N22" s="181"/>
      <c r="O22" s="173"/>
      <c r="P22" s="173"/>
      <c r="Q22" s="173"/>
      <c r="R22" s="173"/>
      <c r="S22" s="176">
        <f>+'La Calera II - RFSU 31.1.28'!CA109</f>
        <v>46507</v>
      </c>
      <c r="T22" s="277" t="s">
        <v>5295</v>
      </c>
    </row>
    <row r="23" spans="1:20" ht="45" x14ac:dyDescent="0.25">
      <c r="A23" s="170" t="s">
        <v>2803</v>
      </c>
      <c r="B23" s="179" t="s">
        <v>2814</v>
      </c>
      <c r="C23" s="171" t="s">
        <v>2815</v>
      </c>
      <c r="D23" s="183" t="s">
        <v>1869</v>
      </c>
      <c r="E23" s="190">
        <v>46092</v>
      </c>
      <c r="F23" s="184">
        <v>46100</v>
      </c>
      <c r="G23" s="184">
        <v>46143</v>
      </c>
      <c r="H23" s="184"/>
      <c r="I23" s="181">
        <f>+'La Calera II - RFSU 31.1.28'!AN110</f>
        <v>46234</v>
      </c>
      <c r="J23" s="184"/>
      <c r="K23" s="194">
        <f>+'La Calera II - RFSU 31.1.28'!BA110</f>
        <v>250</v>
      </c>
      <c r="L23" s="480"/>
      <c r="M23" s="182"/>
      <c r="N23" s="181"/>
      <c r="O23" s="173"/>
      <c r="P23" s="173"/>
      <c r="Q23" s="173"/>
      <c r="R23" s="173"/>
      <c r="S23" s="176">
        <f>+'La Calera II - RFSU 31.1.28'!CA110</f>
        <v>46493</v>
      </c>
      <c r="T23" s="320" t="s">
        <v>5296</v>
      </c>
    </row>
    <row r="24" spans="1:20" ht="30" x14ac:dyDescent="0.25">
      <c r="A24" s="170" t="s">
        <v>2803</v>
      </c>
      <c r="B24" s="179" t="s">
        <v>2814</v>
      </c>
      <c r="C24" s="171" t="s">
        <v>2822</v>
      </c>
      <c r="D24" s="183" t="s">
        <v>2823</v>
      </c>
      <c r="E24" s="190">
        <f>+'La Calera II - RFSU 31.1.28'!G69</f>
        <v>46056</v>
      </c>
      <c r="F24" s="184">
        <v>46072</v>
      </c>
      <c r="G24" s="184">
        <v>46106</v>
      </c>
      <c r="H24" s="184"/>
      <c r="I24" s="181">
        <f>+'La Calera II - RFSU 31.1.28'!AN69</f>
        <v>46253</v>
      </c>
      <c r="J24" s="184"/>
      <c r="K24" s="194">
        <f>+'La Calera II - RFSU 31.1.28'!BA69</f>
        <v>300</v>
      </c>
      <c r="L24" s="480"/>
      <c r="M24" s="182"/>
      <c r="N24" s="181"/>
      <c r="O24" s="173"/>
      <c r="P24" s="173"/>
      <c r="Q24" s="173"/>
      <c r="R24" s="173"/>
      <c r="S24" s="176">
        <f>+'La Calera II - RFSU 31.1.28'!CA69</f>
        <v>46562</v>
      </c>
      <c r="T24" s="320" t="s">
        <v>5297</v>
      </c>
    </row>
    <row r="25" spans="1:20" ht="45" x14ac:dyDescent="0.25">
      <c r="A25" s="170" t="s">
        <v>2803</v>
      </c>
      <c r="B25" s="179" t="s">
        <v>2814</v>
      </c>
      <c r="C25" s="171" t="s">
        <v>2822</v>
      </c>
      <c r="D25" s="183" t="s">
        <v>2824</v>
      </c>
      <c r="E25" s="190">
        <f>+'La Calera II - RFSU 31.1.28'!G70</f>
        <v>46056</v>
      </c>
      <c r="F25" s="184">
        <v>46072</v>
      </c>
      <c r="G25" s="184">
        <v>46092</v>
      </c>
      <c r="H25" s="184"/>
      <c r="I25" s="181">
        <f>+'La Calera II - RFSU 31.1.28'!AP70</f>
        <v>46194</v>
      </c>
      <c r="J25" s="184"/>
      <c r="K25" s="194">
        <f>+'La Calera II - RFSU 31.1.28'!BA70</f>
        <v>300</v>
      </c>
      <c r="L25" s="480"/>
      <c r="M25" s="182"/>
      <c r="N25" s="181"/>
      <c r="O25" s="173"/>
      <c r="P25" s="173"/>
      <c r="Q25" s="173"/>
      <c r="R25" s="173"/>
      <c r="S25" s="176">
        <f>+'La Calera II - RFSU 31.1.28'!CA70</f>
        <v>46495</v>
      </c>
      <c r="T25" s="320" t="s">
        <v>5298</v>
      </c>
    </row>
    <row r="26" spans="1:20" x14ac:dyDescent="0.25">
      <c r="A26" s="170" t="s">
        <v>2803</v>
      </c>
      <c r="B26" s="179" t="s">
        <v>2814</v>
      </c>
      <c r="C26" s="171" t="s">
        <v>2822</v>
      </c>
      <c r="D26" s="172" t="s">
        <v>2825</v>
      </c>
      <c r="E26" s="190">
        <v>46135</v>
      </c>
      <c r="F26" s="184">
        <v>46147</v>
      </c>
      <c r="G26" s="184">
        <v>46163</v>
      </c>
      <c r="H26" s="184"/>
      <c r="I26" s="181">
        <f>+'La Calera II - RFSU 31.1.28'!AN33</f>
        <v>46229</v>
      </c>
      <c r="J26" s="184"/>
      <c r="K26" s="194">
        <f>+'La Calera II - RFSU 31.1.28'!BA33</f>
        <v>300</v>
      </c>
      <c r="L26" s="480"/>
      <c r="M26" s="182"/>
      <c r="N26" s="181"/>
      <c r="O26" s="173"/>
      <c r="P26" s="173"/>
      <c r="Q26" s="173"/>
      <c r="R26" s="173"/>
      <c r="S26" s="176">
        <f>+'La Calera II - RFSU 31.1.28'!CA33</f>
        <v>46538</v>
      </c>
      <c r="T26" s="320" t="s">
        <v>5299</v>
      </c>
    </row>
    <row r="27" spans="1:20" ht="30" x14ac:dyDescent="0.25">
      <c r="A27" s="170" t="s">
        <v>2803</v>
      </c>
      <c r="B27" s="179" t="s">
        <v>2809</v>
      </c>
      <c r="C27" s="5" t="s">
        <v>2822</v>
      </c>
      <c r="D27" s="177" t="s">
        <v>2826</v>
      </c>
      <c r="E27" s="190">
        <v>46157</v>
      </c>
      <c r="F27" s="184"/>
      <c r="G27" s="184"/>
      <c r="H27" s="184"/>
      <c r="I27" s="181">
        <f>+'La Calera II - RFSU 31.1.28'!AN55</f>
        <v>46316</v>
      </c>
      <c r="J27" s="184"/>
      <c r="K27" s="194">
        <f>+'La Calera II - RFSU 31.1.28'!BA55</f>
        <v>150</v>
      </c>
      <c r="L27" s="480"/>
      <c r="M27" s="182"/>
      <c r="N27" s="181"/>
      <c r="O27" s="173"/>
      <c r="P27" s="173"/>
      <c r="Q27" s="173"/>
      <c r="R27" s="173"/>
      <c r="S27" s="176">
        <f>+'La Calera II - RFSU 31.1.28'!CA55</f>
        <v>46475</v>
      </c>
      <c r="T27" s="320" t="s">
        <v>5300</v>
      </c>
    </row>
    <row r="28" spans="1:20" x14ac:dyDescent="0.25">
      <c r="A28" s="170" t="s">
        <v>2803</v>
      </c>
      <c r="B28" s="179" t="s">
        <v>2809</v>
      </c>
      <c r="C28" s="171" t="s">
        <v>2816</v>
      </c>
      <c r="D28" s="172" t="s">
        <v>2827</v>
      </c>
      <c r="E28" s="185">
        <f>+'La Calera II - RFSU 31.1.28'!G24</f>
        <v>46184</v>
      </c>
      <c r="F28" s="184"/>
      <c r="G28" s="184"/>
      <c r="H28" s="184"/>
      <c r="I28" s="181">
        <f>+'La Calera II - RFSU 31.1.28'!AN24</f>
        <v>46344</v>
      </c>
      <c r="J28" s="184"/>
      <c r="K28" s="194">
        <f>+'La Calera II - RFSU 31.1.28'!BA24</f>
        <v>150</v>
      </c>
      <c r="L28" s="480"/>
      <c r="M28" s="182"/>
      <c r="N28" s="181"/>
      <c r="O28" s="173"/>
      <c r="P28" s="173"/>
      <c r="Q28" s="173"/>
      <c r="R28" s="173"/>
      <c r="S28" s="176">
        <f>+'La Calera II - RFSU 31.1.28'!CA24</f>
        <v>46503</v>
      </c>
      <c r="T28" s="320" t="s">
        <v>5256</v>
      </c>
    </row>
    <row r="29" spans="1:20" x14ac:dyDescent="0.25">
      <c r="A29" s="170"/>
      <c r="B29" s="179"/>
      <c r="C29" s="171"/>
      <c r="D29" s="172"/>
      <c r="E29" s="184"/>
      <c r="F29" s="184"/>
      <c r="G29" s="184"/>
      <c r="H29" s="184"/>
      <c r="I29" s="185"/>
      <c r="J29" s="185"/>
      <c r="K29" s="192"/>
    </row>
    <row r="30" spans="1:20" x14ac:dyDescent="0.25">
      <c r="A30" s="187"/>
      <c r="B30" s="188"/>
      <c r="C30" s="186"/>
      <c r="D30" s="189"/>
      <c r="E30" s="184"/>
      <c r="F30" s="184"/>
      <c r="G30" s="184"/>
      <c r="H30" s="184"/>
      <c r="I30" s="185"/>
      <c r="J30" s="185"/>
      <c r="K30" s="192"/>
    </row>
  </sheetData>
  <autoFilter ref="A1:T28" xr:uid="{44DC49B9-843B-407C-9631-53451BECB176}"/>
  <mergeCells count="4">
    <mergeCell ref="R6:R7"/>
    <mergeCell ref="M8:M9"/>
    <mergeCell ref="N8:N9"/>
    <mergeCell ref="R8:R9"/>
  </mergeCells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53C4-9444-4933-B9FF-52E08BC81B10}">
  <sheetPr>
    <tabColor rgb="FF92D050"/>
  </sheetPr>
  <dimension ref="A1:H17"/>
  <sheetViews>
    <sheetView zoomScale="85" zoomScaleNormal="111" workbookViewId="0">
      <pane xSplit="4" ySplit="1" topLeftCell="E2" activePane="bottomRight" state="frozen"/>
      <selection activeCell="J13" sqref="J13"/>
      <selection pane="topRight" activeCell="J13" sqref="J13"/>
      <selection pane="bottomLeft" activeCell="J13" sqref="J13"/>
      <selection pane="bottomRight" activeCell="C6" sqref="C6"/>
    </sheetView>
  </sheetViews>
  <sheetFormatPr baseColWidth="10" defaultColWidth="11.42578125" defaultRowHeight="15" x14ac:dyDescent="0.25"/>
  <cols>
    <col min="2" max="2" width="27" customWidth="1"/>
    <col min="3" max="3" width="66.7109375" customWidth="1"/>
    <col min="4" max="4" width="28.7109375" customWidth="1"/>
    <col min="5" max="5" width="30.85546875" customWidth="1"/>
    <col min="6" max="6" width="30.42578125" bestFit="1" customWidth="1"/>
    <col min="7" max="7" width="18.28515625" bestFit="1" customWidth="1"/>
  </cols>
  <sheetData>
    <row r="1" spans="1:8" ht="15.75" thickBot="1" x14ac:dyDescent="0.3">
      <c r="A1" s="623" t="s">
        <v>2759</v>
      </c>
      <c r="B1" s="624"/>
      <c r="C1" s="624"/>
      <c r="D1" s="625"/>
      <c r="E1" s="509"/>
    </row>
    <row r="2" spans="1:8" ht="15.75" thickBot="1" x14ac:dyDescent="0.3">
      <c r="A2" s="517" t="s">
        <v>14</v>
      </c>
      <c r="B2" s="518" t="s">
        <v>15</v>
      </c>
      <c r="C2" s="518" t="s">
        <v>16</v>
      </c>
      <c r="D2" s="518" t="s">
        <v>1</v>
      </c>
      <c r="E2" s="518" t="s">
        <v>5236</v>
      </c>
      <c r="F2" s="518" t="s">
        <v>5237</v>
      </c>
      <c r="G2" s="518" t="s">
        <v>5238</v>
      </c>
      <c r="H2" s="519" t="s">
        <v>5240</v>
      </c>
    </row>
    <row r="3" spans="1:8" x14ac:dyDescent="0.25">
      <c r="A3" s="520" t="s">
        <v>246</v>
      </c>
      <c r="B3" s="521" t="s">
        <v>2604</v>
      </c>
      <c r="C3" s="522" t="s">
        <v>2605</v>
      </c>
      <c r="D3" s="523"/>
      <c r="E3" s="287">
        <f>+_xlfn.XLOOKUP(B3,'REM-Nuevo'!B:B,'REM-Nuevo'!P:P,"No se encuentra",0,1)</f>
        <v>46492</v>
      </c>
      <c r="F3" s="297">
        <v>4</v>
      </c>
      <c r="G3" s="297" t="s">
        <v>5239</v>
      </c>
      <c r="H3" s="322" t="s">
        <v>5241</v>
      </c>
    </row>
    <row r="4" spans="1:8" x14ac:dyDescent="0.25">
      <c r="A4" s="159" t="s">
        <v>246</v>
      </c>
      <c r="B4" s="160" t="s">
        <v>2606</v>
      </c>
      <c r="C4" s="511" t="s">
        <v>2607</v>
      </c>
      <c r="D4" s="512"/>
      <c r="E4" s="198">
        <f>+_xlfn.XLOOKUP(B4,'REM-Nuevo'!B:B,'REM-Nuevo'!P:P,"No se encuentra",0,1)</f>
        <v>46531</v>
      </c>
      <c r="F4" s="35">
        <v>7</v>
      </c>
      <c r="G4" s="35" t="s">
        <v>5239</v>
      </c>
      <c r="H4" s="228" t="s">
        <v>5241</v>
      </c>
    </row>
    <row r="5" spans="1:8" x14ac:dyDescent="0.25">
      <c r="A5" s="159" t="s">
        <v>1679</v>
      </c>
      <c r="B5" s="160" t="s">
        <v>1826</v>
      </c>
      <c r="C5" s="511" t="s">
        <v>1827</v>
      </c>
      <c r="D5" s="512" t="str">
        <f>+_xlfn.XLOOKUP(B5,'La Calera II - RFSU 31.1.28'!B:B,'La Calera II - RFSU 31.1.28'!D:D,"No se encuentra",0,1)</f>
        <v xml:space="preserve">VBD-10240 </v>
      </c>
      <c r="E5" s="198">
        <f>+_xlfn.XLOOKUP(B5,'REM-Nuevo'!B:B,'REM-Nuevo'!P:P,"No se encuentra",0,1)</f>
        <v>46409</v>
      </c>
      <c r="F5" s="35">
        <v>1</v>
      </c>
      <c r="G5" s="35" t="s">
        <v>5242</v>
      </c>
      <c r="H5" s="228" t="s">
        <v>5241</v>
      </c>
    </row>
    <row r="6" spans="1:8" ht="90" x14ac:dyDescent="0.25">
      <c r="A6" s="159" t="s">
        <v>1679</v>
      </c>
      <c r="B6" s="160" t="s">
        <v>1830</v>
      </c>
      <c r="C6" s="513" t="s">
        <v>1831</v>
      </c>
      <c r="D6" s="512" t="s">
        <v>5119</v>
      </c>
      <c r="E6" s="198">
        <f>+_xlfn.XLOOKUP(B6,'REM-Nuevo'!B:B,'REM-Nuevo'!P:P,"No se encuentra",0,1)</f>
        <v>46514</v>
      </c>
      <c r="F6" s="35">
        <v>5</v>
      </c>
      <c r="G6" s="35" t="s">
        <v>5242</v>
      </c>
      <c r="H6" s="228" t="s">
        <v>5241</v>
      </c>
    </row>
    <row r="7" spans="1:8" ht="22.5" x14ac:dyDescent="0.25">
      <c r="A7" s="159" t="s">
        <v>1679</v>
      </c>
      <c r="B7" s="160" t="s">
        <v>1836</v>
      </c>
      <c r="C7" s="511" t="s">
        <v>1837</v>
      </c>
      <c r="D7" s="512" t="str">
        <f>+_xlfn.XLOOKUP(B7,'La Calera II - RFSU 31.1.28'!B:B,'La Calera II - RFSU 31.1.28'!D:D,"No se encuentra",0,1)</f>
        <v>EAL-94270 - Aeroenfriador de hot oil (trim cooler)</v>
      </c>
      <c r="E7" s="198">
        <f>+_xlfn.XLOOKUP(B7,'REM-Nuevo'!B:B,'REM-Nuevo'!P:P,"No se encuentra",0,1)</f>
        <v>46432</v>
      </c>
      <c r="F7" s="35">
        <v>1</v>
      </c>
      <c r="G7" s="35" t="s">
        <v>5242</v>
      </c>
      <c r="H7" s="228" t="s">
        <v>5241</v>
      </c>
    </row>
    <row r="8" spans="1:8" ht="45" customHeight="1" x14ac:dyDescent="0.25">
      <c r="A8" s="159" t="s">
        <v>1679</v>
      </c>
      <c r="B8" s="164" t="s">
        <v>1868</v>
      </c>
      <c r="C8" s="514" t="s">
        <v>1869</v>
      </c>
      <c r="D8" s="512" t="str">
        <f>+_xlfn.XLOOKUP(B8,'La Calera II - RFSU 31.1.28'!B:B,'La Calera II - RFSU 31.1.28'!D:D,"No se encuentra",0,1)</f>
        <v>SKZZ-93110 - SKID DE GAS COMBUSTIBLE CPF2
SKZZ-67040-SKID DE GAS COMBUSTIBLE GENERACIÓN</v>
      </c>
      <c r="E8" s="198">
        <f>+_xlfn.XLOOKUP(B8,'REM-Nuevo'!B:B,'REM-Nuevo'!P:P,"No se encuentra",0,1)</f>
        <v>46493</v>
      </c>
      <c r="F8" s="35">
        <v>2</v>
      </c>
      <c r="G8" s="35" t="s">
        <v>5242</v>
      </c>
      <c r="H8" s="228" t="s">
        <v>5241</v>
      </c>
    </row>
    <row r="9" spans="1:8" ht="22.5" x14ac:dyDescent="0.25">
      <c r="A9" s="159" t="s">
        <v>1679</v>
      </c>
      <c r="B9" s="164" t="s">
        <v>1872</v>
      </c>
      <c r="C9" s="514" t="s">
        <v>1873</v>
      </c>
      <c r="D9" s="512" t="str">
        <f>+_xlfn.XLOOKUP(B9,'La Calera II - RFSU 31.1.28'!B:B,'La Calera II - RFSU 31.1.28'!D:D,"No se encuentra",0,1)</f>
        <v>SKZZ-91040/91050-SKID DE COMPRESIÓN Y SECADO DE AIRE</v>
      </c>
      <c r="E9" s="198">
        <f>+_xlfn.XLOOKUP(B9,'REM-Nuevo'!B:B,'REM-Nuevo'!P:P,"No se encuentra",0,1)</f>
        <v>46494</v>
      </c>
      <c r="F9" s="35">
        <v>1</v>
      </c>
      <c r="G9" s="35" t="s">
        <v>5242</v>
      </c>
      <c r="H9" s="228" t="s">
        <v>5241</v>
      </c>
    </row>
    <row r="10" spans="1:8" ht="23.25" thickBot="1" x14ac:dyDescent="0.3">
      <c r="A10" s="231" t="s">
        <v>1679</v>
      </c>
      <c r="B10" s="232" t="s">
        <v>1874</v>
      </c>
      <c r="C10" s="515" t="s">
        <v>1875</v>
      </c>
      <c r="D10" s="516" t="str">
        <f>+_xlfn.XLOOKUP(B10,'La Calera II - RFSU 31.1.28'!B:B,'La Calera II - RFSU 31.1.28'!D:D,"No se encuentra",0,1)</f>
        <v>SKZZ-92020/SKZZ-92030 - UNIDAD DE GENERACIÓN DE NITRÓGENO</v>
      </c>
      <c r="E10" s="230">
        <f>+_xlfn.XLOOKUP(B10,'REM-Nuevo'!B:B,'REM-Nuevo'!P:P,"No se encuentra",0,1)</f>
        <v>46411</v>
      </c>
      <c r="F10" s="139">
        <v>1</v>
      </c>
      <c r="G10" s="139" t="s">
        <v>5242</v>
      </c>
      <c r="H10" s="510" t="s">
        <v>5241</v>
      </c>
    </row>
    <row r="17" spans="4:5" x14ac:dyDescent="0.25">
      <c r="D17" t="s">
        <v>2784</v>
      </c>
      <c r="E17" s="198" t="e">
        <f>+IF(#REF!&gt;#REF!,#REF!,#REF!)</f>
        <v>#REF!</v>
      </c>
    </row>
  </sheetData>
  <autoFilter ref="A2:E10" xr:uid="{2672C0B7-F3A4-4990-99B1-E4CECD5EA1B2}"/>
  <mergeCells count="1">
    <mergeCell ref="A1:D1"/>
  </mergeCells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9F66-C50A-4C44-ADE8-3C92E2482A26}">
  <sheetPr>
    <tabColor rgb="FF92D050"/>
  </sheetPr>
  <dimension ref="A1:T26"/>
  <sheetViews>
    <sheetView topLeftCell="A28" workbookViewId="0">
      <selection activeCell="T28" sqref="T28"/>
    </sheetView>
  </sheetViews>
  <sheetFormatPr baseColWidth="10" defaultColWidth="11.42578125" defaultRowHeight="15" x14ac:dyDescent="0.25"/>
  <cols>
    <col min="2" max="2" width="66.85546875" bestFit="1" customWidth="1"/>
    <col min="3" max="3" width="26.42578125" bestFit="1" customWidth="1"/>
    <col min="4" max="4" width="38.42578125" customWidth="1"/>
  </cols>
  <sheetData>
    <row r="1" spans="1:20" ht="15.75" thickBot="1" x14ac:dyDescent="0.3"/>
    <row r="2" spans="1:20" ht="15.75" thickBot="1" x14ac:dyDescent="0.3">
      <c r="A2" s="389" t="s">
        <v>2829</v>
      </c>
      <c r="B2" s="388" t="s">
        <v>2830</v>
      </c>
      <c r="C2" s="388" t="s">
        <v>2831</v>
      </c>
      <c r="D2" s="390" t="s">
        <v>2832</v>
      </c>
      <c r="T2" s="313"/>
    </row>
    <row r="3" spans="1:20" x14ac:dyDescent="0.25">
      <c r="A3" s="321" t="s">
        <v>2833</v>
      </c>
      <c r="B3" s="297" t="s">
        <v>2818</v>
      </c>
      <c r="C3" s="287">
        <v>46171</v>
      </c>
      <c r="D3" s="322" t="s">
        <v>2834</v>
      </c>
      <c r="T3" s="313"/>
    </row>
    <row r="4" spans="1:20" x14ac:dyDescent="0.25">
      <c r="A4" s="227" t="s">
        <v>2833</v>
      </c>
      <c r="B4" s="35" t="s">
        <v>2817</v>
      </c>
      <c r="C4" s="198">
        <v>46171</v>
      </c>
      <c r="D4" s="228" t="s">
        <v>2834</v>
      </c>
      <c r="T4" s="313"/>
    </row>
    <row r="5" spans="1:20" x14ac:dyDescent="0.25">
      <c r="A5" s="227" t="s">
        <v>2833</v>
      </c>
      <c r="B5" s="35" t="s">
        <v>2835</v>
      </c>
      <c r="C5" s="198">
        <v>46171</v>
      </c>
      <c r="D5" s="626"/>
      <c r="T5" s="313"/>
    </row>
    <row r="6" spans="1:20" x14ac:dyDescent="0.25">
      <c r="A6" s="227" t="s">
        <v>2833</v>
      </c>
      <c r="B6" s="35" t="s">
        <v>2836</v>
      </c>
      <c r="C6" s="198">
        <v>46171</v>
      </c>
      <c r="D6" s="626"/>
      <c r="T6" s="313"/>
    </row>
    <row r="7" spans="1:20" ht="15.75" thickBot="1" x14ac:dyDescent="0.3">
      <c r="A7" s="229" t="s">
        <v>2833</v>
      </c>
      <c r="B7" s="139" t="s">
        <v>2837</v>
      </c>
      <c r="C7" s="230">
        <v>46171</v>
      </c>
      <c r="D7" s="627"/>
      <c r="T7" s="313"/>
    </row>
    <row r="8" spans="1:20" x14ac:dyDescent="0.25">
      <c r="T8" s="312"/>
    </row>
    <row r="9" spans="1:20" x14ac:dyDescent="0.25">
      <c r="T9" s="312"/>
    </row>
    <row r="10" spans="1:20" x14ac:dyDescent="0.25">
      <c r="T10" s="312"/>
    </row>
    <row r="11" spans="1:20" x14ac:dyDescent="0.25">
      <c r="T11" s="312"/>
    </row>
    <row r="12" spans="1:20" x14ac:dyDescent="0.25">
      <c r="T12" s="312"/>
    </row>
    <row r="13" spans="1:20" x14ac:dyDescent="0.25">
      <c r="T13" s="312"/>
    </row>
    <row r="14" spans="1:20" x14ac:dyDescent="0.25">
      <c r="T14" s="312"/>
    </row>
    <row r="15" spans="1:20" x14ac:dyDescent="0.25">
      <c r="T15" s="312"/>
    </row>
    <row r="16" spans="1:20" x14ac:dyDescent="0.25">
      <c r="T16" s="312"/>
    </row>
    <row r="17" spans="20:20" x14ac:dyDescent="0.25">
      <c r="T17" s="312"/>
    </row>
    <row r="18" spans="20:20" x14ac:dyDescent="0.25">
      <c r="T18" s="312"/>
    </row>
    <row r="19" spans="20:20" x14ac:dyDescent="0.25">
      <c r="T19" s="312"/>
    </row>
    <row r="20" spans="20:20" x14ac:dyDescent="0.25">
      <c r="T20" s="312"/>
    </row>
    <row r="21" spans="20:20" x14ac:dyDescent="0.25">
      <c r="T21" s="313"/>
    </row>
    <row r="22" spans="20:20" x14ac:dyDescent="0.25">
      <c r="T22" s="313"/>
    </row>
    <row r="23" spans="20:20" x14ac:dyDescent="0.25">
      <c r="T23" s="312"/>
    </row>
    <row r="24" spans="20:20" x14ac:dyDescent="0.25">
      <c r="T24" s="312"/>
    </row>
    <row r="25" spans="20:20" x14ac:dyDescent="0.25">
      <c r="T25" s="312"/>
    </row>
    <row r="26" spans="20:20" x14ac:dyDescent="0.25">
      <c r="T26" s="313"/>
    </row>
  </sheetData>
  <mergeCells count="1">
    <mergeCell ref="D5:D7"/>
  </mergeCells>
  <pageMargins left="0.7" right="0.7" top="0.75" bottom="0.75" header="0.3" footer="0.3"/>
  <headerFooter>
    <oddHeader>&amp;R&amp;"Calibri"&amp;10&amp;K000000 AESA - Privada&amp;1#_x000D_</oddHeader>
    <oddFooter>&amp;R_x000D_&amp;1#&amp;"Calibri"&amp;10&amp;K000000 AESA - Privada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D35-EC0B-465D-B3FC-3251F190CC3F}">
  <dimension ref="A1:E1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34" bestFit="1" customWidth="1"/>
    <col min="2" max="2" width="10.5703125" bestFit="1" customWidth="1"/>
    <col min="4" max="4" width="61.42578125" bestFit="1" customWidth="1"/>
  </cols>
  <sheetData>
    <row r="1" spans="1:5" x14ac:dyDescent="0.25">
      <c r="A1" t="s">
        <v>2838</v>
      </c>
    </row>
    <row r="3" spans="1:5" x14ac:dyDescent="0.25">
      <c r="A3" s="148" t="s">
        <v>2839</v>
      </c>
      <c r="B3" s="148" t="s">
        <v>2840</v>
      </c>
      <c r="C3" s="148" t="s">
        <v>2841</v>
      </c>
      <c r="D3" s="148" t="s">
        <v>2470</v>
      </c>
    </row>
    <row r="4" spans="1:5" x14ac:dyDescent="0.25">
      <c r="A4" s="35" t="s">
        <v>2842</v>
      </c>
      <c r="B4" s="35" t="s">
        <v>2843</v>
      </c>
      <c r="C4" s="35" t="s">
        <v>2844</v>
      </c>
      <c r="D4" s="35" t="s">
        <v>2845</v>
      </c>
    </row>
    <row r="5" spans="1:5" x14ac:dyDescent="0.25">
      <c r="A5" s="35" t="s">
        <v>2846</v>
      </c>
      <c r="B5" s="149"/>
      <c r="C5" s="35" t="s">
        <v>2844</v>
      </c>
      <c r="D5" s="35" t="s">
        <v>2847</v>
      </c>
    </row>
    <row r="6" spans="1:5" x14ac:dyDescent="0.25">
      <c r="A6" s="35" t="s">
        <v>2848</v>
      </c>
      <c r="B6" s="35" t="s">
        <v>2849</v>
      </c>
      <c r="C6" s="165" t="s">
        <v>2850</v>
      </c>
      <c r="D6" s="35" t="s">
        <v>2851</v>
      </c>
      <c r="E6" s="166" t="s">
        <v>2852</v>
      </c>
    </row>
    <row r="7" spans="1:5" x14ac:dyDescent="0.25">
      <c r="A7" s="35" t="s">
        <v>2853</v>
      </c>
      <c r="B7" s="35" t="s">
        <v>2849</v>
      </c>
      <c r="C7" s="165" t="s">
        <v>2850</v>
      </c>
      <c r="D7" s="35"/>
      <c r="E7" s="166" t="s">
        <v>2852</v>
      </c>
    </row>
    <row r="8" spans="1:5" x14ac:dyDescent="0.25">
      <c r="A8" s="35" t="s">
        <v>2854</v>
      </c>
      <c r="B8" s="35" t="s">
        <v>2855</v>
      </c>
      <c r="C8" s="165" t="s">
        <v>2850</v>
      </c>
      <c r="D8" s="35" t="s">
        <v>2856</v>
      </c>
    </row>
    <row r="9" spans="1:5" x14ac:dyDescent="0.25">
      <c r="A9" s="35" t="s">
        <v>2857</v>
      </c>
      <c r="B9" s="35" t="s">
        <v>2855</v>
      </c>
      <c r="C9" s="35" t="s">
        <v>2858</v>
      </c>
      <c r="D9" s="35" t="s">
        <v>2859</v>
      </c>
    </row>
    <row r="10" spans="1:5" hidden="1" x14ac:dyDescent="0.25">
      <c r="A10" s="35" t="s">
        <v>2860</v>
      </c>
      <c r="B10" s="35" t="s">
        <v>2861</v>
      </c>
      <c r="C10" s="35" t="s">
        <v>2850</v>
      </c>
      <c r="D10" s="35" t="s">
        <v>2862</v>
      </c>
    </row>
    <row r="11" spans="1:5" x14ac:dyDescent="0.25">
      <c r="A11" s="35" t="s">
        <v>2863</v>
      </c>
      <c r="B11" s="35" t="s">
        <v>2864</v>
      </c>
      <c r="C11" s="35" t="s">
        <v>2865</v>
      </c>
      <c r="D11" s="35" t="s">
        <v>2866</v>
      </c>
      <c r="E11" s="166" t="s">
        <v>2852</v>
      </c>
    </row>
    <row r="12" spans="1:5" x14ac:dyDescent="0.25">
      <c r="A12" s="35" t="s">
        <v>2867</v>
      </c>
      <c r="B12" s="35" t="s">
        <v>2843</v>
      </c>
      <c r="C12" s="35" t="s">
        <v>2868</v>
      </c>
      <c r="D12" s="35" t="s">
        <v>2869</v>
      </c>
    </row>
    <row r="13" spans="1:5" x14ac:dyDescent="0.25">
      <c r="A13" s="35" t="s">
        <v>2870</v>
      </c>
      <c r="B13" s="35" t="s">
        <v>2871</v>
      </c>
      <c r="C13" s="165" t="s">
        <v>2850</v>
      </c>
      <c r="D13" s="35" t="s">
        <v>2872</v>
      </c>
    </row>
    <row r="14" spans="1:5" x14ac:dyDescent="0.25">
      <c r="A14" s="35" t="s">
        <v>2873</v>
      </c>
      <c r="B14" s="35" t="s">
        <v>2849</v>
      </c>
      <c r="C14" s="165" t="s">
        <v>2850</v>
      </c>
      <c r="D14" s="35"/>
      <c r="E14" s="166" t="s">
        <v>2852</v>
      </c>
    </row>
    <row r="15" spans="1:5" x14ac:dyDescent="0.25">
      <c r="A15" s="35" t="s">
        <v>2874</v>
      </c>
      <c r="B15" s="35" t="s">
        <v>2849</v>
      </c>
      <c r="C15" s="165" t="s">
        <v>2850</v>
      </c>
      <c r="D15" s="35"/>
      <c r="E15" s="166" t="s">
        <v>2852</v>
      </c>
    </row>
    <row r="16" spans="1:5" x14ac:dyDescent="0.25">
      <c r="A16" s="35" t="s">
        <v>2875</v>
      </c>
      <c r="B16" s="35" t="s">
        <v>2876</v>
      </c>
      <c r="C16" s="165" t="s">
        <v>2850</v>
      </c>
      <c r="D16" s="35"/>
      <c r="E16" s="166" t="s">
        <v>2852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6D12-5D7A-4A2E-95EA-02E7CA2BF07D}">
  <sheetPr>
    <tabColor rgb="FF92D050"/>
    <pageSetUpPr fitToPage="1"/>
  </sheetPr>
  <dimension ref="A1:I125"/>
  <sheetViews>
    <sheetView zoomScale="86" workbookViewId="0">
      <selection activeCell="C18" sqref="C18"/>
    </sheetView>
  </sheetViews>
  <sheetFormatPr baseColWidth="10" defaultColWidth="14.85546875" defaultRowHeight="15" x14ac:dyDescent="0.2"/>
  <cols>
    <col min="1" max="2" width="14.85546875" style="323"/>
    <col min="3" max="3" width="70.140625" style="323" bestFit="1" customWidth="1"/>
    <col min="4" max="6" width="14.85546875" style="323"/>
    <col min="7" max="7" width="14.7109375" style="323" bestFit="1" customWidth="1"/>
    <col min="8" max="8" width="14.7109375" style="323" customWidth="1"/>
    <col min="9" max="9" width="27.28515625" style="323" customWidth="1"/>
    <col min="10" max="16384" width="14.85546875" style="323"/>
  </cols>
  <sheetData>
    <row r="1" spans="2:9" x14ac:dyDescent="0.2">
      <c r="I1" s="628" t="s">
        <v>2877</v>
      </c>
    </row>
    <row r="2" spans="2:9" ht="39.6" customHeight="1" thickBot="1" x14ac:dyDescent="0.25">
      <c r="I2" s="629"/>
    </row>
    <row r="3" spans="2:9" ht="16.5" thickBot="1" x14ac:dyDescent="0.3">
      <c r="B3" s="324" t="s">
        <v>2878</v>
      </c>
      <c r="C3" s="324" t="s">
        <v>2879</v>
      </c>
      <c r="D3" s="324" t="s">
        <v>2880</v>
      </c>
      <c r="E3" s="324" t="s">
        <v>2881</v>
      </c>
      <c r="F3" s="324" t="s">
        <v>2882</v>
      </c>
      <c r="G3" s="324" t="s">
        <v>2883</v>
      </c>
      <c r="I3" s="325" t="s">
        <v>2882</v>
      </c>
    </row>
    <row r="4" spans="2:9" ht="15.75" x14ac:dyDescent="0.25">
      <c r="B4" s="326" t="s">
        <v>2884</v>
      </c>
      <c r="C4" s="327" t="s">
        <v>2885</v>
      </c>
      <c r="D4" s="328" t="s">
        <v>2886</v>
      </c>
      <c r="E4" s="329">
        <v>143.20045478400002</v>
      </c>
      <c r="F4" s="330">
        <v>3134.7369785370547</v>
      </c>
      <c r="G4" s="327"/>
      <c r="I4" s="331">
        <f>+Tabla14[[#This Row],[1000 U$$]]</f>
        <v>3134.7369785370547</v>
      </c>
    </row>
    <row r="5" spans="2:9" ht="15.75" x14ac:dyDescent="0.25">
      <c r="B5" s="326" t="s">
        <v>2887</v>
      </c>
      <c r="C5" s="327" t="s">
        <v>2888</v>
      </c>
      <c r="D5" s="328" t="s">
        <v>2886</v>
      </c>
      <c r="E5" s="329">
        <v>1093.1165907199966</v>
      </c>
      <c r="F5" s="330">
        <v>2222.4415294291584</v>
      </c>
      <c r="G5" s="327"/>
      <c r="I5" s="331"/>
    </row>
    <row r="6" spans="2:9" ht="15.75" x14ac:dyDescent="0.25">
      <c r="B6" s="326" t="s">
        <v>2889</v>
      </c>
      <c r="C6" s="327" t="s">
        <v>2890</v>
      </c>
      <c r="D6" s="328" t="s">
        <v>2886</v>
      </c>
      <c r="E6" s="329">
        <v>214.52608269499967</v>
      </c>
      <c r="F6" s="330">
        <v>826.17382589498561</v>
      </c>
      <c r="G6" s="327"/>
      <c r="I6" s="331"/>
    </row>
    <row r="7" spans="2:9" ht="15.75" x14ac:dyDescent="0.25">
      <c r="B7" s="326" t="s">
        <v>2891</v>
      </c>
      <c r="C7" s="327" t="s">
        <v>2892</v>
      </c>
      <c r="D7" s="328" t="s">
        <v>2886</v>
      </c>
      <c r="E7" s="329">
        <v>80.117628374999939</v>
      </c>
      <c r="F7" s="330">
        <v>184.98049095902277</v>
      </c>
      <c r="G7" s="327"/>
      <c r="I7" s="331">
        <f>+Tabla14[[#This Row],[1000 U$$]]</f>
        <v>184.98049095902277</v>
      </c>
    </row>
    <row r="8" spans="2:9" ht="15.75" x14ac:dyDescent="0.25">
      <c r="B8" s="326" t="s">
        <v>2893</v>
      </c>
      <c r="C8" s="327" t="s">
        <v>2894</v>
      </c>
      <c r="D8" s="328" t="s">
        <v>2886</v>
      </c>
      <c r="E8" s="329">
        <v>9.7950060059999942</v>
      </c>
      <c r="F8" s="330">
        <v>144.65620327234757</v>
      </c>
      <c r="G8" s="327"/>
      <c r="I8" s="331">
        <f>+Tabla14[[#This Row],[1000 U$$]]</f>
        <v>144.65620327234757</v>
      </c>
    </row>
    <row r="9" spans="2:9" ht="15.75" x14ac:dyDescent="0.25">
      <c r="B9" s="326" t="s">
        <v>2895</v>
      </c>
      <c r="C9" s="327" t="s">
        <v>2896</v>
      </c>
      <c r="D9" s="328" t="s">
        <v>2886</v>
      </c>
      <c r="E9" s="329">
        <v>6.2213873279999996</v>
      </c>
      <c r="F9" s="330">
        <v>560.83333392280065</v>
      </c>
      <c r="G9" s="327"/>
      <c r="I9" s="331">
        <f>+Tabla14[[#This Row],[1000 U$$]]</f>
        <v>560.83333392280065</v>
      </c>
    </row>
    <row r="10" spans="2:9" ht="15.75" x14ac:dyDescent="0.25">
      <c r="B10" s="326" t="s">
        <v>2897</v>
      </c>
      <c r="C10" s="327" t="s">
        <v>2898</v>
      </c>
      <c r="D10" s="328" t="s">
        <v>2886</v>
      </c>
      <c r="E10" s="329">
        <v>0.14476792999999999</v>
      </c>
      <c r="F10" s="330">
        <v>2.5045696344760109</v>
      </c>
      <c r="G10" s="327"/>
      <c r="I10" s="331">
        <f>+Tabla14[[#This Row],[1000 U$$]]</f>
        <v>2.5045696344760109</v>
      </c>
    </row>
    <row r="11" spans="2:9" ht="15.75" x14ac:dyDescent="0.25">
      <c r="B11" s="326" t="s">
        <v>2899</v>
      </c>
      <c r="C11" s="327" t="s">
        <v>2900</v>
      </c>
      <c r="D11" s="328" t="s">
        <v>2886</v>
      </c>
      <c r="E11" s="329">
        <v>0.27345599999999998</v>
      </c>
      <c r="F11" s="330">
        <v>3.1902502842074343</v>
      </c>
      <c r="G11" s="327"/>
      <c r="I11" s="331">
        <f>+Tabla14[[#This Row],[1000 U$$]]</f>
        <v>3.1902502842074343</v>
      </c>
    </row>
    <row r="12" spans="2:9" ht="15.75" x14ac:dyDescent="0.25">
      <c r="B12" s="326" t="s">
        <v>2901</v>
      </c>
      <c r="C12" s="327" t="s">
        <v>2902</v>
      </c>
      <c r="D12" s="328" t="s">
        <v>2886</v>
      </c>
      <c r="E12" s="329">
        <v>52.925516559999984</v>
      </c>
      <c r="F12" s="330">
        <v>82.145961856337223</v>
      </c>
      <c r="G12" s="327"/>
      <c r="I12" s="331">
        <f>+Tabla14[[#This Row],[1000 U$$]]</f>
        <v>82.145961856337223</v>
      </c>
    </row>
    <row r="13" spans="2:9" ht="15.75" x14ac:dyDescent="0.25">
      <c r="B13" s="326" t="s">
        <v>2903</v>
      </c>
      <c r="C13" s="327" t="s">
        <v>2904</v>
      </c>
      <c r="D13" s="328" t="s">
        <v>2886</v>
      </c>
      <c r="E13" s="329">
        <v>2.8448853449999998</v>
      </c>
      <c r="F13" s="330">
        <v>11.515569588471255</v>
      </c>
      <c r="G13" s="327"/>
      <c r="I13" s="331">
        <f>+Tabla14[[#This Row],[1000 U$$]]</f>
        <v>11.515569588471255</v>
      </c>
    </row>
    <row r="14" spans="2:9" ht="15.75" x14ac:dyDescent="0.25">
      <c r="B14" s="326" t="s">
        <v>2905</v>
      </c>
      <c r="C14" s="327" t="s">
        <v>2906</v>
      </c>
      <c r="D14" s="328" t="s">
        <v>2886</v>
      </c>
      <c r="E14" s="329">
        <v>143.92630658719997</v>
      </c>
      <c r="F14" s="330">
        <v>1942.6286201206606</v>
      </c>
      <c r="G14" s="327"/>
      <c r="I14" s="331">
        <f>+Tabla14[[#This Row],[1000 U$$]]</f>
        <v>1942.6286201206606</v>
      </c>
    </row>
    <row r="15" spans="2:9" ht="15.75" x14ac:dyDescent="0.25">
      <c r="B15" s="326" t="s">
        <v>2907</v>
      </c>
      <c r="C15" s="327" t="s">
        <v>2908</v>
      </c>
      <c r="D15" s="328" t="s">
        <v>2909</v>
      </c>
      <c r="E15" s="329">
        <v>73.81896599062938</v>
      </c>
      <c r="F15" s="330">
        <v>409.33887665245481</v>
      </c>
      <c r="G15" s="327"/>
      <c r="I15" s="331">
        <f>+Tabla14[[#This Row],[1000 U$$]]</f>
        <v>409.33887665245481</v>
      </c>
    </row>
    <row r="16" spans="2:9" ht="15.75" x14ac:dyDescent="0.25">
      <c r="B16" s="326" t="s">
        <v>2910</v>
      </c>
      <c r="C16" s="327" t="s">
        <v>2911</v>
      </c>
      <c r="D16" s="328" t="s">
        <v>2912</v>
      </c>
      <c r="E16" s="329">
        <v>12.499794594999996</v>
      </c>
      <c r="F16" s="330">
        <v>251.9057804124518</v>
      </c>
      <c r="G16" s="327"/>
      <c r="I16" s="331">
        <f>+Tabla14[[#This Row],[1000 U$$]]</f>
        <v>251.9057804124518</v>
      </c>
    </row>
    <row r="17" spans="2:9" ht="15.75" x14ac:dyDescent="0.25">
      <c r="B17" s="332" t="s">
        <v>2913</v>
      </c>
      <c r="C17" s="327" t="s">
        <v>2914</v>
      </c>
      <c r="D17" s="333" t="s">
        <v>2915</v>
      </c>
      <c r="E17" s="334">
        <v>0.21</v>
      </c>
      <c r="F17" s="335"/>
      <c r="G17" s="327"/>
      <c r="I17" s="331">
        <f>+Tabla14[[#This Row],[1000 U$$]]</f>
        <v>0</v>
      </c>
    </row>
    <row r="18" spans="2:9" ht="16.5" thickBot="1" x14ac:dyDescent="0.3">
      <c r="B18" s="328" t="s">
        <v>2431</v>
      </c>
      <c r="C18" s="336"/>
      <c r="D18" s="336"/>
      <c r="E18" s="336"/>
      <c r="F18" s="337">
        <f>SUBTOTAL(109,Tabla14[1000 U$$])</f>
        <v>9777.0519905644287</v>
      </c>
      <c r="G18" s="387"/>
      <c r="I18" s="338">
        <f>+SUM(I4:I17)</f>
        <v>6728.4366352402849</v>
      </c>
    </row>
    <row r="20" spans="2:9" ht="15.75" x14ac:dyDescent="0.25">
      <c r="B20" s="336"/>
      <c r="C20" s="336"/>
      <c r="D20" s="336"/>
      <c r="E20" s="336"/>
      <c r="F20" s="336"/>
      <c r="G20" s="336"/>
    </row>
    <row r="21" spans="2:9" ht="16.5" thickBot="1" x14ac:dyDescent="0.3">
      <c r="B21" s="336"/>
      <c r="C21" s="336"/>
      <c r="D21" s="336"/>
      <c r="E21" s="336"/>
      <c r="F21" s="336"/>
      <c r="G21" s="336"/>
    </row>
    <row r="22" spans="2:9" ht="16.5" thickBot="1" x14ac:dyDescent="0.3">
      <c r="B22" s="339" t="s">
        <v>2878</v>
      </c>
      <c r="C22" s="339" t="s">
        <v>2916</v>
      </c>
      <c r="D22" s="339" t="s">
        <v>2880</v>
      </c>
      <c r="E22" s="339" t="s">
        <v>2881</v>
      </c>
      <c r="F22" s="339" t="s">
        <v>2882</v>
      </c>
      <c r="G22" s="333"/>
      <c r="I22" s="340" t="s">
        <v>2882</v>
      </c>
    </row>
    <row r="23" spans="2:9" ht="15.75" x14ac:dyDescent="0.25">
      <c r="B23" s="333" t="s">
        <v>2917</v>
      </c>
      <c r="C23" s="336" t="s">
        <v>2918</v>
      </c>
      <c r="D23" s="333" t="s">
        <v>2919</v>
      </c>
      <c r="E23" s="341">
        <v>179</v>
      </c>
      <c r="F23" s="342">
        <v>2686.9818499920002</v>
      </c>
      <c r="G23" s="336"/>
      <c r="I23" s="343"/>
    </row>
    <row r="24" spans="2:9" ht="15.75" x14ac:dyDescent="0.25">
      <c r="B24" s="333" t="s">
        <v>2920</v>
      </c>
      <c r="C24" s="336" t="s">
        <v>173</v>
      </c>
      <c r="D24" s="333" t="s">
        <v>2919</v>
      </c>
      <c r="E24" s="341">
        <v>174</v>
      </c>
      <c r="F24" s="342">
        <v>287.19850500000001</v>
      </c>
      <c r="G24" s="336"/>
      <c r="I24" s="343"/>
    </row>
    <row r="25" spans="2:9" ht="15.75" x14ac:dyDescent="0.25">
      <c r="B25" s="333" t="s">
        <v>2921</v>
      </c>
      <c r="C25" s="336" t="s">
        <v>174</v>
      </c>
      <c r="D25" s="333" t="s">
        <v>2919</v>
      </c>
      <c r="E25" s="341">
        <v>449</v>
      </c>
      <c r="F25" s="342">
        <v>233.11777499999999</v>
      </c>
      <c r="G25" s="336"/>
      <c r="I25" s="343"/>
    </row>
    <row r="26" spans="2:9" ht="15.75" x14ac:dyDescent="0.25">
      <c r="B26" s="333" t="s">
        <v>2922</v>
      </c>
      <c r="C26" s="327" t="s">
        <v>2923</v>
      </c>
      <c r="D26" s="333" t="s">
        <v>2919</v>
      </c>
      <c r="E26" s="341">
        <v>268</v>
      </c>
      <c r="F26" s="342">
        <v>480.50145000000003</v>
      </c>
      <c r="G26" s="336"/>
      <c r="I26" s="343"/>
    </row>
    <row r="27" spans="2:9" ht="15.75" x14ac:dyDescent="0.25">
      <c r="B27" s="333" t="s">
        <v>2806</v>
      </c>
      <c r="C27" s="336" t="s">
        <v>2924</v>
      </c>
      <c r="D27" s="333" t="s">
        <v>2919</v>
      </c>
      <c r="E27" s="341">
        <v>76</v>
      </c>
      <c r="F27" s="342">
        <v>743.12369999999999</v>
      </c>
      <c r="G27" s="336"/>
      <c r="I27" s="343"/>
    </row>
    <row r="28" spans="2:9" ht="15.75" x14ac:dyDescent="0.25">
      <c r="B28" s="333" t="s">
        <v>2925</v>
      </c>
      <c r="C28" s="336" t="s">
        <v>2926</v>
      </c>
      <c r="D28" s="333" t="s">
        <v>2919</v>
      </c>
      <c r="E28" s="341">
        <v>3</v>
      </c>
      <c r="F28" s="342">
        <v>168.59699999999998</v>
      </c>
      <c r="G28" s="336"/>
      <c r="I28" s="343"/>
    </row>
    <row r="29" spans="2:9" ht="15.75" x14ac:dyDescent="0.25">
      <c r="B29" s="333" t="s">
        <v>2927</v>
      </c>
      <c r="C29" s="336" t="s">
        <v>2928</v>
      </c>
      <c r="D29" s="328" t="s">
        <v>2919</v>
      </c>
      <c r="E29" s="341">
        <v>34</v>
      </c>
      <c r="F29" s="342">
        <v>134.8776</v>
      </c>
      <c r="G29" s="336"/>
      <c r="I29" s="343"/>
    </row>
    <row r="30" spans="2:9" ht="15.75" x14ac:dyDescent="0.25">
      <c r="B30" s="344" t="s">
        <v>2929</v>
      </c>
      <c r="C30" s="345" t="s">
        <v>2930</v>
      </c>
      <c r="D30" s="346" t="s">
        <v>2931</v>
      </c>
      <c r="E30" s="347">
        <v>3752.5</v>
      </c>
      <c r="F30" s="348">
        <v>40.518758500000004</v>
      </c>
      <c r="G30" s="349"/>
      <c r="H30" s="350"/>
      <c r="I30" s="351">
        <f>+Tabla1[[#This Row],[1000 U$$]]</f>
        <v>40.518758500000004</v>
      </c>
    </row>
    <row r="31" spans="2:9" ht="15.75" x14ac:dyDescent="0.25">
      <c r="B31" s="352" t="s">
        <v>2932</v>
      </c>
      <c r="C31" s="327" t="s">
        <v>183</v>
      </c>
      <c r="D31" s="328" t="s">
        <v>2919</v>
      </c>
      <c r="E31" s="341">
        <v>83.6</v>
      </c>
      <c r="F31" s="342">
        <v>94.336304260000006</v>
      </c>
      <c r="G31" s="336"/>
      <c r="I31" s="343">
        <f>+Tabla1[[#This Row],[1000 U$$]]</f>
        <v>94.336304260000006</v>
      </c>
    </row>
    <row r="32" spans="2:9" ht="15.75" x14ac:dyDescent="0.25">
      <c r="B32" s="352" t="s">
        <v>2933</v>
      </c>
      <c r="C32" s="336" t="s">
        <v>2934</v>
      </c>
      <c r="D32" s="333" t="s">
        <v>2909</v>
      </c>
      <c r="E32" s="341">
        <v>6842</v>
      </c>
      <c r="F32" s="342">
        <v>568.43286302550007</v>
      </c>
      <c r="G32" s="336"/>
      <c r="I32" s="343">
        <f>+Tabla1[[#This Row],[1000 U$$]]</f>
        <v>568.43286302550007</v>
      </c>
    </row>
    <row r="33" spans="2:9" ht="15.75" x14ac:dyDescent="0.25">
      <c r="B33" s="352" t="s">
        <v>2935</v>
      </c>
      <c r="C33" s="336" t="s">
        <v>2936</v>
      </c>
      <c r="D33" s="333" t="s">
        <v>2909</v>
      </c>
      <c r="E33" s="341">
        <v>10800</v>
      </c>
      <c r="F33" s="342">
        <v>175.84407720000002</v>
      </c>
      <c r="G33" s="336"/>
      <c r="I33" s="343">
        <f>+Tabla1[[#This Row],[1000 U$$]]</f>
        <v>175.84407720000002</v>
      </c>
    </row>
    <row r="34" spans="2:9" ht="15.75" x14ac:dyDescent="0.25">
      <c r="B34" s="352" t="s">
        <v>2937</v>
      </c>
      <c r="C34" s="336" t="s">
        <v>2938</v>
      </c>
      <c r="D34" s="333" t="s">
        <v>2919</v>
      </c>
      <c r="E34" s="341">
        <v>6961.6900000000005</v>
      </c>
      <c r="F34" s="342">
        <v>359.88730554000006</v>
      </c>
      <c r="G34" s="336"/>
      <c r="I34" s="343">
        <f>+Tabla1[[#This Row],[1000 U$$]]</f>
        <v>359.88730554000006</v>
      </c>
    </row>
    <row r="35" spans="2:9" ht="15.75" x14ac:dyDescent="0.25">
      <c r="B35" s="352" t="s">
        <v>2939</v>
      </c>
      <c r="C35" s="336" t="s">
        <v>2940</v>
      </c>
      <c r="D35" s="333" t="s">
        <v>2919</v>
      </c>
      <c r="E35" s="341">
        <v>12684</v>
      </c>
      <c r="F35" s="342">
        <v>0</v>
      </c>
      <c r="G35" s="336"/>
      <c r="I35" s="343">
        <f>+Tabla1[[#This Row],[1000 U$$]]</f>
        <v>0</v>
      </c>
    </row>
    <row r="36" spans="2:9" ht="15.75" x14ac:dyDescent="0.25">
      <c r="B36" s="352" t="s">
        <v>2941</v>
      </c>
      <c r="C36" s="336" t="s">
        <v>2942</v>
      </c>
      <c r="D36" s="333" t="s">
        <v>2909</v>
      </c>
      <c r="E36" s="341">
        <v>62628.5</v>
      </c>
      <c r="F36" s="342">
        <v>538.15974997950002</v>
      </c>
      <c r="G36" s="336"/>
      <c r="I36" s="343">
        <f>+Tabla1[[#This Row],[1000 U$$]]</f>
        <v>538.15974997950002</v>
      </c>
    </row>
    <row r="37" spans="2:9" ht="15.75" x14ac:dyDescent="0.25">
      <c r="B37" s="353" t="s">
        <v>2943</v>
      </c>
      <c r="C37" s="354" t="s">
        <v>2944</v>
      </c>
      <c r="D37" s="355" t="s">
        <v>2945</v>
      </c>
      <c r="E37" s="356">
        <v>19992</v>
      </c>
      <c r="F37" s="357">
        <v>186.72643387500003</v>
      </c>
      <c r="G37" s="354"/>
      <c r="H37" s="358"/>
      <c r="I37" s="359">
        <f>+Tabla1[[#This Row],[1000 U$$]]</f>
        <v>186.72643387500003</v>
      </c>
    </row>
    <row r="38" spans="2:9" ht="15.75" x14ac:dyDescent="0.25">
      <c r="B38" s="333" t="s">
        <v>2946</v>
      </c>
      <c r="C38" s="336" t="s">
        <v>2947</v>
      </c>
      <c r="D38" s="333" t="s">
        <v>2919</v>
      </c>
      <c r="E38" s="341">
        <v>18</v>
      </c>
      <c r="F38" s="342">
        <v>8079.0883300000005</v>
      </c>
      <c r="G38" s="336"/>
      <c r="I38" s="343"/>
    </row>
    <row r="39" spans="2:9" ht="15.75" x14ac:dyDescent="0.25">
      <c r="B39" s="333" t="s">
        <v>2948</v>
      </c>
      <c r="C39" s="336" t="s">
        <v>2949</v>
      </c>
      <c r="D39" s="333" t="s">
        <v>2919</v>
      </c>
      <c r="E39" s="341">
        <v>5</v>
      </c>
      <c r="F39" s="342">
        <v>2967.8050000000003</v>
      </c>
      <c r="G39" s="336"/>
      <c r="I39" s="343"/>
    </row>
    <row r="40" spans="2:9" ht="15.75" x14ac:dyDescent="0.25">
      <c r="B40" s="333" t="s">
        <v>2950</v>
      </c>
      <c r="C40" s="336" t="s">
        <v>2951</v>
      </c>
      <c r="D40" s="333" t="s">
        <v>2919</v>
      </c>
      <c r="E40" s="341">
        <v>26</v>
      </c>
      <c r="F40" s="342">
        <v>6045.3498790000012</v>
      </c>
      <c r="G40" s="336"/>
      <c r="I40" s="343"/>
    </row>
    <row r="41" spans="2:9" ht="15.75" x14ac:dyDescent="0.25">
      <c r="B41" s="344" t="s">
        <v>2952</v>
      </c>
      <c r="C41" s="349" t="s">
        <v>2953</v>
      </c>
      <c r="D41" s="346" t="s">
        <v>2909</v>
      </c>
      <c r="E41" s="347">
        <v>10137</v>
      </c>
      <c r="F41" s="348">
        <v>1135.2849422826664</v>
      </c>
      <c r="G41" s="349"/>
      <c r="H41" s="350"/>
      <c r="I41" s="351">
        <f>+Tabla1[[#This Row],[1000 U$$]]</f>
        <v>1135.2849422826664</v>
      </c>
    </row>
    <row r="42" spans="2:9" ht="15.75" x14ac:dyDescent="0.25">
      <c r="B42" s="352" t="s">
        <v>2954</v>
      </c>
      <c r="C42" s="336" t="s">
        <v>2955</v>
      </c>
      <c r="D42" s="333" t="s">
        <v>2909</v>
      </c>
      <c r="E42" s="341">
        <v>96836</v>
      </c>
      <c r="F42" s="342">
        <v>2300.6352199960002</v>
      </c>
      <c r="G42" s="336"/>
      <c r="I42" s="343">
        <f>+Tabla1[[#This Row],[1000 U$$]]</f>
        <v>2300.6352199960002</v>
      </c>
    </row>
    <row r="43" spans="2:9" ht="15.75" x14ac:dyDescent="0.25">
      <c r="B43" s="352" t="s">
        <v>2956</v>
      </c>
      <c r="C43" s="336" t="s">
        <v>2957</v>
      </c>
      <c r="D43" s="333" t="s">
        <v>2919</v>
      </c>
      <c r="E43" s="341">
        <v>221</v>
      </c>
      <c r="F43" s="342">
        <v>0</v>
      </c>
      <c r="G43" s="336"/>
      <c r="I43" s="343">
        <f>+Tabla1[[#This Row],[1000 U$$]]</f>
        <v>0</v>
      </c>
    </row>
    <row r="44" spans="2:9" ht="15.75" x14ac:dyDescent="0.25">
      <c r="B44" s="352" t="s">
        <v>2958</v>
      </c>
      <c r="C44" s="336" t="s">
        <v>2959</v>
      </c>
      <c r="D44" s="333" t="s">
        <v>2909</v>
      </c>
      <c r="E44" s="341">
        <v>11370</v>
      </c>
      <c r="F44" s="342">
        <v>515.11698065199994</v>
      </c>
      <c r="G44" s="336"/>
      <c r="I44" s="343">
        <f>+Tabla1[[#This Row],[1000 U$$]]</f>
        <v>515.11698065199994</v>
      </c>
    </row>
    <row r="45" spans="2:9" ht="15.75" x14ac:dyDescent="0.25">
      <c r="B45" s="352" t="s">
        <v>2960</v>
      </c>
      <c r="C45" s="336" t="s">
        <v>2961</v>
      </c>
      <c r="D45" s="333" t="s">
        <v>2919</v>
      </c>
      <c r="E45" s="341">
        <v>6</v>
      </c>
      <c r="F45" s="342">
        <v>555.37974000000008</v>
      </c>
      <c r="G45" s="336"/>
      <c r="I45" s="343">
        <f>+Tabla1[[#This Row],[1000 U$$]]</f>
        <v>555.37974000000008</v>
      </c>
    </row>
    <row r="46" spans="2:9" ht="15.75" x14ac:dyDescent="0.25">
      <c r="B46" s="352" t="s">
        <v>2962</v>
      </c>
      <c r="C46" s="327" t="s">
        <v>2963</v>
      </c>
      <c r="D46" s="333" t="s">
        <v>2964</v>
      </c>
      <c r="E46" s="341">
        <v>7497</v>
      </c>
      <c r="F46" s="342">
        <v>0</v>
      </c>
      <c r="G46" s="336"/>
      <c r="I46" s="343">
        <f>+Tabla1[[#This Row],[1000 U$$]]</f>
        <v>0</v>
      </c>
    </row>
    <row r="47" spans="2:9" ht="15.75" x14ac:dyDescent="0.25">
      <c r="B47" s="352" t="s">
        <v>2965</v>
      </c>
      <c r="C47" s="327" t="s">
        <v>2966</v>
      </c>
      <c r="D47" s="333" t="s">
        <v>2919</v>
      </c>
      <c r="E47" s="341">
        <v>6</v>
      </c>
      <c r="F47" s="342">
        <v>244.86651000000001</v>
      </c>
      <c r="G47" s="336"/>
      <c r="I47" s="343">
        <f>+Tabla1[[#This Row],[1000 U$$]]</f>
        <v>244.86651000000001</v>
      </c>
    </row>
    <row r="48" spans="2:9" ht="15.75" x14ac:dyDescent="0.25">
      <c r="B48" s="353" t="s">
        <v>2967</v>
      </c>
      <c r="C48" s="360" t="s">
        <v>203</v>
      </c>
      <c r="D48" s="355" t="s">
        <v>2909</v>
      </c>
      <c r="E48" s="356">
        <v>19732</v>
      </c>
      <c r="F48" s="357">
        <v>450.386658576</v>
      </c>
      <c r="G48" s="354"/>
      <c r="H48" s="358"/>
      <c r="I48" s="359">
        <f>+Tabla1[[#This Row],[1000 U$$]]</f>
        <v>450.386658576</v>
      </c>
    </row>
    <row r="49" spans="1:9" ht="15.75" x14ac:dyDescent="0.25">
      <c r="B49" s="333" t="s">
        <v>2968</v>
      </c>
      <c r="C49" s="327" t="s">
        <v>2969</v>
      </c>
      <c r="D49" s="328" t="s">
        <v>2931</v>
      </c>
      <c r="E49" s="361"/>
      <c r="F49" s="342"/>
      <c r="G49" s="336"/>
      <c r="I49" s="343"/>
    </row>
    <row r="50" spans="1:9" ht="15.75" x14ac:dyDescent="0.25">
      <c r="B50" s="333" t="s">
        <v>2970</v>
      </c>
      <c r="C50" s="327" t="s">
        <v>2971</v>
      </c>
      <c r="D50" s="333" t="s">
        <v>2931</v>
      </c>
      <c r="E50" s="341">
        <v>114</v>
      </c>
      <c r="F50" s="342">
        <v>1646.4079999999999</v>
      </c>
      <c r="G50" s="336"/>
      <c r="I50" s="343"/>
    </row>
    <row r="51" spans="1:9" ht="15.75" x14ac:dyDescent="0.25">
      <c r="B51" s="333" t="s">
        <v>2972</v>
      </c>
      <c r="C51" s="327" t="s">
        <v>2973</v>
      </c>
      <c r="D51" s="333" t="s">
        <v>2931</v>
      </c>
      <c r="E51" s="362">
        <v>781</v>
      </c>
      <c r="F51" s="363">
        <v>789.4356520051499</v>
      </c>
      <c r="G51" s="336"/>
      <c r="I51" s="364"/>
    </row>
    <row r="52" spans="1:9" ht="15.75" x14ac:dyDescent="0.25">
      <c r="B52" s="333" t="s">
        <v>33</v>
      </c>
      <c r="C52" s="327" t="s">
        <v>2974</v>
      </c>
      <c r="D52" s="333" t="s">
        <v>2931</v>
      </c>
      <c r="E52" s="341"/>
      <c r="F52" s="342">
        <v>51.979490000000006</v>
      </c>
      <c r="G52" s="336"/>
      <c r="I52" s="343"/>
    </row>
    <row r="53" spans="1:9" ht="16.5" thickBot="1" x14ac:dyDescent="0.3">
      <c r="B53" s="333" t="s">
        <v>33</v>
      </c>
      <c r="C53" s="327" t="s">
        <v>2975</v>
      </c>
      <c r="D53" s="333" t="s">
        <v>2976</v>
      </c>
      <c r="E53" s="365">
        <v>34.799999999999997</v>
      </c>
      <c r="F53" s="366">
        <v>382.93920000000003</v>
      </c>
      <c r="G53" s="336"/>
      <c r="I53" s="367"/>
    </row>
    <row r="54" spans="1:9" ht="16.5" thickBot="1" x14ac:dyDescent="0.3">
      <c r="B54" s="336" t="s">
        <v>2431</v>
      </c>
      <c r="C54" s="336"/>
      <c r="D54" s="333"/>
      <c r="E54" s="368"/>
      <c r="F54" s="369">
        <f>SUBTOTAL(109,Tabla1[1000 U$$])</f>
        <v>31862.978974883827</v>
      </c>
      <c r="G54" s="336"/>
      <c r="I54" s="370">
        <f>SUM(I23:I53)</f>
        <v>7165.5755438866672</v>
      </c>
    </row>
    <row r="55" spans="1:9" ht="15.75" thickBot="1" x14ac:dyDescent="0.25"/>
    <row r="56" spans="1:9" ht="16.5" thickBot="1" x14ac:dyDescent="0.3">
      <c r="A56" s="371"/>
      <c r="B56" s="372" t="s">
        <v>1</v>
      </c>
      <c r="C56" s="372" t="s">
        <v>2977</v>
      </c>
      <c r="D56" s="372" t="s">
        <v>2978</v>
      </c>
      <c r="E56" s="372" t="s">
        <v>2979</v>
      </c>
      <c r="F56" s="372" t="s">
        <v>2980</v>
      </c>
      <c r="G56" s="372" t="s">
        <v>2981</v>
      </c>
    </row>
    <row r="57" spans="1:9" x14ac:dyDescent="0.2">
      <c r="A57" s="373"/>
      <c r="B57" s="374"/>
      <c r="C57" s="374"/>
      <c r="D57" s="374" t="s">
        <v>2982</v>
      </c>
      <c r="E57" s="374" t="s">
        <v>2983</v>
      </c>
      <c r="F57" s="374"/>
      <c r="G57" s="374" t="s">
        <v>2984</v>
      </c>
    </row>
    <row r="58" spans="1:9" x14ac:dyDescent="0.2">
      <c r="A58" s="373"/>
      <c r="B58" s="374"/>
      <c r="C58" s="374"/>
      <c r="D58" s="374" t="s">
        <v>2985</v>
      </c>
      <c r="E58" s="374" t="s">
        <v>2985</v>
      </c>
      <c r="F58" s="374"/>
      <c r="G58" s="374" t="s">
        <v>2986</v>
      </c>
    </row>
    <row r="59" spans="1:9" x14ac:dyDescent="0.2">
      <c r="A59" s="375"/>
      <c r="B59" s="376" t="s">
        <v>2987</v>
      </c>
      <c r="C59" s="377" t="s">
        <v>2988</v>
      </c>
      <c r="D59" s="378">
        <v>7.8890000000000002</v>
      </c>
      <c r="E59" s="379">
        <v>7.8890000000000002</v>
      </c>
      <c r="F59" s="380">
        <v>1</v>
      </c>
      <c r="G59" s="381">
        <v>1465.6279999999999</v>
      </c>
    </row>
    <row r="60" spans="1:9" x14ac:dyDescent="0.2">
      <c r="A60" s="375"/>
      <c r="B60" s="376" t="s">
        <v>2989</v>
      </c>
      <c r="C60" s="377" t="s">
        <v>2990</v>
      </c>
      <c r="D60" s="378">
        <v>6.75</v>
      </c>
      <c r="E60" s="379">
        <v>6.75</v>
      </c>
      <c r="F60" s="380">
        <v>1</v>
      </c>
      <c r="G60" s="381">
        <v>341.255</v>
      </c>
    </row>
    <row r="61" spans="1:9" x14ac:dyDescent="0.2">
      <c r="A61" s="375"/>
      <c r="B61" s="376" t="s">
        <v>2991</v>
      </c>
      <c r="C61" s="377" t="s">
        <v>2992</v>
      </c>
      <c r="D61" s="378">
        <v>6.75</v>
      </c>
      <c r="E61" s="379">
        <v>6.75</v>
      </c>
      <c r="F61" s="380">
        <v>1</v>
      </c>
      <c r="G61" s="381">
        <v>341.255</v>
      </c>
    </row>
    <row r="62" spans="1:9" x14ac:dyDescent="0.2">
      <c r="A62" s="375"/>
      <c r="B62" s="376" t="s">
        <v>2993</v>
      </c>
      <c r="C62" s="377" t="s">
        <v>2994</v>
      </c>
      <c r="D62" s="378">
        <v>3.6</v>
      </c>
      <c r="E62" s="379">
        <v>3.6</v>
      </c>
      <c r="F62" s="380">
        <v>1</v>
      </c>
      <c r="G62" s="381">
        <v>157.20000000000002</v>
      </c>
    </row>
    <row r="63" spans="1:9" x14ac:dyDescent="0.2">
      <c r="A63" s="375"/>
      <c r="B63" s="376" t="s">
        <v>2995</v>
      </c>
      <c r="C63" s="377" t="s">
        <v>2996</v>
      </c>
      <c r="D63" s="378">
        <v>3.6</v>
      </c>
      <c r="E63" s="379">
        <v>3.6</v>
      </c>
      <c r="F63" s="380">
        <v>1</v>
      </c>
      <c r="G63" s="381">
        <v>157.20000000000002</v>
      </c>
    </row>
    <row r="64" spans="1:9" x14ac:dyDescent="0.2">
      <c r="A64" s="375"/>
      <c r="B64" s="376" t="s">
        <v>2997</v>
      </c>
      <c r="C64" s="377" t="s">
        <v>2998</v>
      </c>
      <c r="D64" s="378">
        <v>18.760999999999999</v>
      </c>
      <c r="E64" s="379">
        <v>18.760999999999999</v>
      </c>
      <c r="F64" s="380">
        <v>1</v>
      </c>
      <c r="G64" s="381">
        <v>1510.1679999999999</v>
      </c>
    </row>
    <row r="65" spans="1:7" x14ac:dyDescent="0.2">
      <c r="A65" s="375"/>
      <c r="B65" s="376" t="s">
        <v>2999</v>
      </c>
      <c r="C65" s="377" t="s">
        <v>3000</v>
      </c>
      <c r="D65" s="378">
        <v>0.3</v>
      </c>
      <c r="E65" s="379">
        <v>0.3</v>
      </c>
      <c r="F65" s="380">
        <v>1</v>
      </c>
      <c r="G65" s="381">
        <v>15.45538</v>
      </c>
    </row>
    <row r="66" spans="1:7" x14ac:dyDescent="0.2">
      <c r="A66" s="375"/>
      <c r="B66" s="376" t="s">
        <v>3001</v>
      </c>
      <c r="C66" s="377" t="s">
        <v>3002</v>
      </c>
      <c r="D66" s="378">
        <v>0.3</v>
      </c>
      <c r="E66" s="379">
        <v>0.3</v>
      </c>
      <c r="F66" s="380">
        <v>1</v>
      </c>
      <c r="G66" s="381">
        <v>15.45538</v>
      </c>
    </row>
    <row r="67" spans="1:7" x14ac:dyDescent="0.2">
      <c r="A67" s="375"/>
      <c r="B67" s="376" t="s">
        <v>3003</v>
      </c>
      <c r="C67" s="377" t="s">
        <v>3004</v>
      </c>
      <c r="D67" s="378">
        <v>0.3</v>
      </c>
      <c r="E67" s="379">
        <v>0.3</v>
      </c>
      <c r="F67" s="380">
        <v>1</v>
      </c>
      <c r="G67" s="381">
        <v>15.45538</v>
      </c>
    </row>
    <row r="68" spans="1:7" x14ac:dyDescent="0.2">
      <c r="A68" s="375"/>
      <c r="B68" s="376" t="s">
        <v>3005</v>
      </c>
      <c r="C68" s="377" t="s">
        <v>3006</v>
      </c>
      <c r="D68" s="378">
        <v>0.3</v>
      </c>
      <c r="E68" s="379">
        <v>0.3</v>
      </c>
      <c r="F68" s="380">
        <v>1</v>
      </c>
      <c r="G68" s="381">
        <v>15.45538</v>
      </c>
    </row>
    <row r="69" spans="1:7" x14ac:dyDescent="0.2">
      <c r="A69" s="375"/>
      <c r="B69" s="376" t="s">
        <v>3007</v>
      </c>
      <c r="C69" s="377" t="s">
        <v>3008</v>
      </c>
      <c r="D69" s="378">
        <v>0.3</v>
      </c>
      <c r="E69" s="379">
        <v>0.3</v>
      </c>
      <c r="F69" s="380">
        <v>1</v>
      </c>
      <c r="G69" s="381">
        <v>15.45538</v>
      </c>
    </row>
    <row r="70" spans="1:7" x14ac:dyDescent="0.2">
      <c r="A70" s="375"/>
      <c r="B70" s="376" t="s">
        <v>3009</v>
      </c>
      <c r="C70" s="377" t="s">
        <v>3010</v>
      </c>
      <c r="D70" s="378">
        <v>0.3</v>
      </c>
      <c r="E70" s="379">
        <v>0.3</v>
      </c>
      <c r="F70" s="380">
        <v>1</v>
      </c>
      <c r="G70" s="381">
        <v>15.45538</v>
      </c>
    </row>
    <row r="71" spans="1:7" x14ac:dyDescent="0.2">
      <c r="A71" s="375"/>
      <c r="B71" s="376" t="s">
        <v>3011</v>
      </c>
      <c r="C71" s="377" t="s">
        <v>3012</v>
      </c>
      <c r="D71" s="378">
        <v>0.3</v>
      </c>
      <c r="E71" s="379">
        <v>0.3</v>
      </c>
      <c r="F71" s="380">
        <v>1</v>
      </c>
      <c r="G71" s="381">
        <v>15.45538</v>
      </c>
    </row>
    <row r="72" spans="1:7" x14ac:dyDescent="0.2">
      <c r="A72" s="375"/>
      <c r="B72" s="376" t="s">
        <v>3013</v>
      </c>
      <c r="C72" s="377" t="s">
        <v>3014</v>
      </c>
      <c r="D72" s="378">
        <v>0.3</v>
      </c>
      <c r="E72" s="379">
        <v>0.3</v>
      </c>
      <c r="F72" s="380">
        <v>1</v>
      </c>
      <c r="G72" s="381">
        <v>15.979380000000001</v>
      </c>
    </row>
    <row r="73" spans="1:7" x14ac:dyDescent="0.2">
      <c r="A73" s="375"/>
      <c r="B73" s="376" t="s">
        <v>3015</v>
      </c>
      <c r="C73" s="377" t="s">
        <v>3016</v>
      </c>
      <c r="D73" s="378">
        <v>0.3</v>
      </c>
      <c r="E73" s="379">
        <v>0.3</v>
      </c>
      <c r="F73" s="380">
        <v>1</v>
      </c>
      <c r="G73" s="381">
        <v>15.979380000000001</v>
      </c>
    </row>
    <row r="74" spans="1:7" x14ac:dyDescent="0.2">
      <c r="A74" s="375"/>
      <c r="B74" s="376" t="s">
        <v>3017</v>
      </c>
      <c r="C74" s="377" t="s">
        <v>3018</v>
      </c>
      <c r="D74" s="378">
        <v>0.3</v>
      </c>
      <c r="E74" s="379">
        <v>0.3</v>
      </c>
      <c r="F74" s="380">
        <v>1</v>
      </c>
      <c r="G74" s="381">
        <v>15.979380000000001</v>
      </c>
    </row>
    <row r="75" spans="1:7" x14ac:dyDescent="0.2">
      <c r="A75" s="375"/>
      <c r="B75" s="376" t="s">
        <v>3019</v>
      </c>
      <c r="C75" s="377" t="s">
        <v>3020</v>
      </c>
      <c r="D75" s="378">
        <v>0.3</v>
      </c>
      <c r="E75" s="379">
        <v>0.3</v>
      </c>
      <c r="F75" s="380">
        <v>1</v>
      </c>
      <c r="G75" s="381">
        <v>15.979380000000001</v>
      </c>
    </row>
    <row r="76" spans="1:7" x14ac:dyDescent="0.2">
      <c r="A76" s="375"/>
      <c r="B76" s="376" t="s">
        <v>3021</v>
      </c>
      <c r="C76" s="377" t="s">
        <v>3022</v>
      </c>
      <c r="D76" s="378">
        <v>0.3</v>
      </c>
      <c r="E76" s="379">
        <v>0.3</v>
      </c>
      <c r="F76" s="380">
        <v>1</v>
      </c>
      <c r="G76" s="381">
        <v>15.979380000000001</v>
      </c>
    </row>
    <row r="77" spans="1:7" x14ac:dyDescent="0.2">
      <c r="A77" s="375"/>
      <c r="B77" s="376" t="s">
        <v>3023</v>
      </c>
      <c r="C77" s="377" t="s">
        <v>3024</v>
      </c>
      <c r="D77" s="378">
        <v>0.3</v>
      </c>
      <c r="E77" s="379">
        <v>0.3</v>
      </c>
      <c r="F77" s="380">
        <v>1</v>
      </c>
      <c r="G77" s="381">
        <v>15.979380000000001</v>
      </c>
    </row>
    <row r="78" spans="1:7" x14ac:dyDescent="0.2">
      <c r="A78" s="375"/>
      <c r="B78" s="376" t="s">
        <v>3025</v>
      </c>
      <c r="C78" s="377" t="s">
        <v>3026</v>
      </c>
      <c r="D78" s="378">
        <v>0.3</v>
      </c>
      <c r="E78" s="379">
        <v>0.3</v>
      </c>
      <c r="F78" s="380">
        <v>1</v>
      </c>
      <c r="G78" s="381">
        <v>15.979380000000001</v>
      </c>
    </row>
    <row r="79" spans="1:7" x14ac:dyDescent="0.2">
      <c r="A79" s="375"/>
      <c r="B79" s="376" t="s">
        <v>3027</v>
      </c>
      <c r="C79" s="377" t="s">
        <v>3028</v>
      </c>
      <c r="D79" s="378">
        <v>0.3</v>
      </c>
      <c r="E79" s="379">
        <v>0.3</v>
      </c>
      <c r="F79" s="380">
        <v>1</v>
      </c>
      <c r="G79" s="381">
        <v>15.979380000000001</v>
      </c>
    </row>
    <row r="80" spans="1:7" x14ac:dyDescent="0.2">
      <c r="A80" s="375"/>
      <c r="B80" s="376" t="s">
        <v>3029</v>
      </c>
      <c r="C80" s="377" t="s">
        <v>3030</v>
      </c>
      <c r="D80" s="378">
        <v>0.3</v>
      </c>
      <c r="E80" s="379">
        <v>0.3</v>
      </c>
      <c r="F80" s="380">
        <v>1</v>
      </c>
      <c r="G80" s="381">
        <v>15.979380000000001</v>
      </c>
    </row>
    <row r="81" spans="1:9" x14ac:dyDescent="0.2">
      <c r="A81" s="375"/>
      <c r="B81" s="376" t="s">
        <v>3031</v>
      </c>
      <c r="C81" s="377" t="s">
        <v>3032</v>
      </c>
      <c r="D81" s="378">
        <v>0.3</v>
      </c>
      <c r="E81" s="379">
        <v>0.3</v>
      </c>
      <c r="F81" s="380">
        <v>1</v>
      </c>
      <c r="G81" s="381">
        <v>15.979380000000001</v>
      </c>
    </row>
    <row r="82" spans="1:9" x14ac:dyDescent="0.2">
      <c r="A82" s="375"/>
      <c r="B82" s="376" t="s">
        <v>3033</v>
      </c>
      <c r="C82" s="377" t="s">
        <v>3034</v>
      </c>
      <c r="D82" s="378">
        <v>0.3</v>
      </c>
      <c r="E82" s="379">
        <v>0.3</v>
      </c>
      <c r="F82" s="380">
        <v>1</v>
      </c>
      <c r="G82" s="381">
        <v>15.979380000000001</v>
      </c>
    </row>
    <row r="83" spans="1:9" x14ac:dyDescent="0.2">
      <c r="A83" s="375"/>
      <c r="B83" s="376" t="s">
        <v>3035</v>
      </c>
      <c r="C83" s="377" t="s">
        <v>3036</v>
      </c>
      <c r="D83" s="378">
        <v>27</v>
      </c>
      <c r="E83" s="379">
        <v>27</v>
      </c>
      <c r="F83" s="380">
        <v>1</v>
      </c>
      <c r="G83" s="381">
        <v>563.30000000000007</v>
      </c>
      <c r="I83" s="323">
        <f>+G83/1.31</f>
        <v>430.00000000000006</v>
      </c>
    </row>
    <row r="84" spans="1:9" x14ac:dyDescent="0.2">
      <c r="A84" s="375"/>
      <c r="B84" s="376" t="s">
        <v>3037</v>
      </c>
      <c r="C84" s="377" t="s">
        <v>3038</v>
      </c>
      <c r="D84" s="378">
        <v>9</v>
      </c>
      <c r="E84" s="379">
        <v>9</v>
      </c>
      <c r="F84" s="380">
        <v>1</v>
      </c>
      <c r="G84" s="381">
        <v>209.60000000000002</v>
      </c>
    </row>
    <row r="85" spans="1:9" x14ac:dyDescent="0.2">
      <c r="A85" s="375"/>
      <c r="B85" s="376" t="s">
        <v>3039</v>
      </c>
      <c r="C85" s="377" t="s">
        <v>3040</v>
      </c>
      <c r="D85" s="378">
        <v>4</v>
      </c>
      <c r="E85" s="379">
        <v>4</v>
      </c>
      <c r="F85" s="380">
        <v>1</v>
      </c>
      <c r="G85" s="381">
        <v>131</v>
      </c>
    </row>
    <row r="86" spans="1:9" x14ac:dyDescent="0.2">
      <c r="A86" s="375"/>
      <c r="B86" s="376" t="s">
        <v>3041</v>
      </c>
      <c r="C86" s="377" t="s">
        <v>3042</v>
      </c>
      <c r="D86" s="378">
        <v>2.0950000000000002</v>
      </c>
      <c r="E86" s="379">
        <v>2.0950000000000002</v>
      </c>
      <c r="F86" s="380">
        <v>1</v>
      </c>
      <c r="G86" s="381">
        <v>181.42276459999999</v>
      </c>
    </row>
    <row r="87" spans="1:9" x14ac:dyDescent="0.2">
      <c r="A87" s="375"/>
      <c r="B87" s="376" t="s">
        <v>3043</v>
      </c>
      <c r="C87" s="377" t="s">
        <v>3042</v>
      </c>
      <c r="D87" s="378">
        <v>2.0950000000000002</v>
      </c>
      <c r="E87" s="379">
        <v>2.0950000000000002</v>
      </c>
      <c r="F87" s="380">
        <v>1</v>
      </c>
      <c r="G87" s="381">
        <v>181.42276459999999</v>
      </c>
    </row>
    <row r="88" spans="1:9" x14ac:dyDescent="0.2">
      <c r="A88" s="375"/>
      <c r="B88" s="376" t="s">
        <v>3044</v>
      </c>
      <c r="C88" s="377" t="s">
        <v>3045</v>
      </c>
      <c r="D88" s="378">
        <v>0.55000000000000004</v>
      </c>
      <c r="E88" s="379">
        <v>0.55000000000000004</v>
      </c>
      <c r="F88" s="380">
        <v>1</v>
      </c>
      <c r="G88" s="381">
        <v>29.438817800000002</v>
      </c>
    </row>
    <row r="89" spans="1:9" x14ac:dyDescent="0.2">
      <c r="A89" s="375"/>
      <c r="B89" s="376" t="s">
        <v>3046</v>
      </c>
      <c r="C89" s="377" t="s">
        <v>3045</v>
      </c>
      <c r="D89" s="378">
        <v>0.55000000000000004</v>
      </c>
      <c r="E89" s="379">
        <v>0.55000000000000004</v>
      </c>
      <c r="F89" s="380">
        <v>1</v>
      </c>
      <c r="G89" s="381">
        <v>29.438817800000002</v>
      </c>
    </row>
    <row r="90" spans="1:9" x14ac:dyDescent="0.2">
      <c r="A90" s="375"/>
      <c r="B90" s="376" t="s">
        <v>3047</v>
      </c>
      <c r="C90" s="377" t="s">
        <v>3045</v>
      </c>
      <c r="D90" s="378">
        <v>0.55000000000000004</v>
      </c>
      <c r="E90" s="379">
        <v>0.55000000000000004</v>
      </c>
      <c r="F90" s="380">
        <v>1</v>
      </c>
      <c r="G90" s="381">
        <v>29.438817800000002</v>
      </c>
    </row>
    <row r="91" spans="1:9" x14ac:dyDescent="0.2">
      <c r="A91" s="375"/>
      <c r="B91" s="376" t="s">
        <v>3048</v>
      </c>
      <c r="C91" s="377" t="s">
        <v>3049</v>
      </c>
      <c r="D91" s="378">
        <v>11.08</v>
      </c>
      <c r="E91" s="379">
        <v>11.08</v>
      </c>
      <c r="F91" s="380">
        <v>1</v>
      </c>
      <c r="G91" s="381">
        <v>585.25559999999996</v>
      </c>
    </row>
    <row r="92" spans="1:9" x14ac:dyDescent="0.2">
      <c r="A92" s="375"/>
      <c r="B92" s="376" t="s">
        <v>3050</v>
      </c>
      <c r="C92" s="377" t="s">
        <v>3049</v>
      </c>
      <c r="D92" s="378">
        <v>11.08</v>
      </c>
      <c r="E92" s="379">
        <v>11.08</v>
      </c>
      <c r="F92" s="380">
        <v>1</v>
      </c>
      <c r="G92" s="381">
        <v>585.25559999999996</v>
      </c>
    </row>
    <row r="93" spans="1:9" x14ac:dyDescent="0.2">
      <c r="A93" s="375"/>
      <c r="B93" s="376" t="s">
        <v>3051</v>
      </c>
      <c r="C93" s="377" t="s">
        <v>3052</v>
      </c>
      <c r="D93" s="378">
        <v>0.35</v>
      </c>
      <c r="E93" s="379">
        <v>0.35</v>
      </c>
      <c r="F93" s="380">
        <v>1</v>
      </c>
      <c r="G93" s="381">
        <v>51.626733200000004</v>
      </c>
    </row>
    <row r="94" spans="1:9" x14ac:dyDescent="0.2">
      <c r="A94" s="375"/>
      <c r="B94" s="376" t="s">
        <v>3053</v>
      </c>
      <c r="C94" s="377" t="s">
        <v>3052</v>
      </c>
      <c r="D94" s="378">
        <v>0.35</v>
      </c>
      <c r="E94" s="379">
        <v>0.35</v>
      </c>
      <c r="F94" s="380">
        <v>1</v>
      </c>
      <c r="G94" s="381">
        <v>51.626733200000004</v>
      </c>
    </row>
    <row r="95" spans="1:9" x14ac:dyDescent="0.2">
      <c r="A95" s="375"/>
      <c r="B95" s="376" t="s">
        <v>3054</v>
      </c>
      <c r="C95" s="377" t="s">
        <v>3055</v>
      </c>
      <c r="D95" s="378">
        <v>0.35</v>
      </c>
      <c r="E95" s="379">
        <v>0.35</v>
      </c>
      <c r="F95" s="380">
        <v>1</v>
      </c>
      <c r="G95" s="381">
        <v>51.626733200000004</v>
      </c>
    </row>
    <row r="96" spans="1:9" x14ac:dyDescent="0.2">
      <c r="A96" s="375"/>
      <c r="B96" s="376" t="s">
        <v>3056</v>
      </c>
      <c r="C96" s="377" t="s">
        <v>3055</v>
      </c>
      <c r="D96" s="378">
        <v>0.35</v>
      </c>
      <c r="E96" s="379">
        <v>0.35</v>
      </c>
      <c r="F96" s="380">
        <v>1</v>
      </c>
      <c r="G96" s="381">
        <v>51.626733200000004</v>
      </c>
    </row>
    <row r="97" spans="1:9" x14ac:dyDescent="0.2">
      <c r="A97" s="375"/>
      <c r="B97" s="376" t="s">
        <v>3057</v>
      </c>
      <c r="C97" s="377" t="s">
        <v>3058</v>
      </c>
      <c r="D97" s="378">
        <v>30</v>
      </c>
      <c r="E97" s="379">
        <v>30</v>
      </c>
      <c r="F97" s="380">
        <v>1</v>
      </c>
      <c r="G97" s="381">
        <v>438.85</v>
      </c>
    </row>
    <row r="98" spans="1:9" x14ac:dyDescent="0.2">
      <c r="A98" s="375"/>
      <c r="B98" s="376" t="s">
        <v>3059</v>
      </c>
      <c r="C98" s="377" t="s">
        <v>3060</v>
      </c>
      <c r="D98" s="378">
        <v>23</v>
      </c>
      <c r="E98" s="379">
        <v>23</v>
      </c>
      <c r="F98" s="380">
        <v>1</v>
      </c>
      <c r="G98" s="381">
        <v>294.75</v>
      </c>
    </row>
    <row r="99" spans="1:9" x14ac:dyDescent="0.2">
      <c r="A99" s="375"/>
      <c r="B99" s="376" t="s">
        <v>3061</v>
      </c>
      <c r="C99" s="377" t="s">
        <v>3062</v>
      </c>
      <c r="D99" s="378">
        <v>25</v>
      </c>
      <c r="E99" s="379">
        <v>25</v>
      </c>
      <c r="F99" s="380">
        <v>1</v>
      </c>
      <c r="G99" s="381">
        <v>327.5</v>
      </c>
    </row>
    <row r="100" spans="1:9" x14ac:dyDescent="0.2">
      <c r="A100" s="375"/>
      <c r="B100" s="376" t="s">
        <v>3063</v>
      </c>
      <c r="C100" s="377" t="s">
        <v>3064</v>
      </c>
      <c r="D100" s="378">
        <v>3.3290000000000002</v>
      </c>
      <c r="E100" s="379">
        <v>3.3290000000000002</v>
      </c>
      <c r="F100" s="380">
        <v>1</v>
      </c>
      <c r="G100" s="381">
        <v>150.65</v>
      </c>
      <c r="I100" s="392">
        <f>+G100/1.31</f>
        <v>115</v>
      </c>
    </row>
    <row r="101" spans="1:9" x14ac:dyDescent="0.2">
      <c r="A101" s="375"/>
      <c r="B101" s="376" t="s">
        <v>3065</v>
      </c>
      <c r="C101" s="377" t="s">
        <v>3066</v>
      </c>
      <c r="D101" s="378">
        <v>4.0000000000000001E-3</v>
      </c>
      <c r="E101" s="379">
        <v>4.0000000000000001E-3</v>
      </c>
      <c r="F101" s="380">
        <v>1</v>
      </c>
      <c r="G101" s="381">
        <v>1.9898899999999999</v>
      </c>
    </row>
    <row r="102" spans="1:9" x14ac:dyDescent="0.2">
      <c r="A102" s="375"/>
      <c r="B102" s="376" t="s">
        <v>3067</v>
      </c>
      <c r="C102" s="377" t="s">
        <v>3068</v>
      </c>
      <c r="D102" s="378">
        <v>6.9000000000000006E-2</v>
      </c>
      <c r="E102" s="379">
        <v>6.9000000000000006E-2</v>
      </c>
      <c r="F102" s="380">
        <v>1</v>
      </c>
      <c r="G102" s="381">
        <v>23.448999999999998</v>
      </c>
    </row>
    <row r="103" spans="1:9" x14ac:dyDescent="0.2">
      <c r="A103" s="375"/>
      <c r="B103" s="376" t="s">
        <v>3069</v>
      </c>
      <c r="C103" s="377" t="s">
        <v>3070</v>
      </c>
      <c r="D103" s="378">
        <v>10.54</v>
      </c>
      <c r="E103" s="379">
        <v>10.54</v>
      </c>
      <c r="F103" s="380">
        <v>1</v>
      </c>
      <c r="G103" s="381">
        <v>267.97360000000003</v>
      </c>
    </row>
    <row r="104" spans="1:9" x14ac:dyDescent="0.2">
      <c r="A104" s="375"/>
      <c r="B104" s="376" t="s">
        <v>3071</v>
      </c>
      <c r="C104" s="377" t="s">
        <v>155</v>
      </c>
      <c r="D104" s="378">
        <v>28</v>
      </c>
      <c r="E104" s="379">
        <v>28</v>
      </c>
      <c r="F104" s="380">
        <v>1</v>
      </c>
      <c r="G104" s="381">
        <v>641.9</v>
      </c>
    </row>
    <row r="105" spans="1:9" x14ac:dyDescent="0.2">
      <c r="A105" s="375"/>
      <c r="B105" s="376" t="s">
        <v>3072</v>
      </c>
      <c r="C105" s="377" t="s">
        <v>3073</v>
      </c>
      <c r="D105" s="378">
        <v>0.05</v>
      </c>
      <c r="E105" s="379">
        <v>0.1</v>
      </c>
      <c r="F105" s="380">
        <v>2</v>
      </c>
      <c r="G105" s="381">
        <v>130.476</v>
      </c>
    </row>
    <row r="106" spans="1:9" x14ac:dyDescent="0.2">
      <c r="A106" s="375"/>
      <c r="B106" s="376" t="s">
        <v>3074</v>
      </c>
      <c r="C106" s="377" t="s">
        <v>3075</v>
      </c>
      <c r="D106" s="378">
        <v>0.34499999999999997</v>
      </c>
      <c r="E106" s="379">
        <v>0.69</v>
      </c>
      <c r="F106" s="380">
        <v>2</v>
      </c>
      <c r="G106" s="381">
        <v>103.25346640000001</v>
      </c>
    </row>
    <row r="107" spans="1:9" x14ac:dyDescent="0.2">
      <c r="A107" s="375"/>
      <c r="B107" s="376" t="s">
        <v>3076</v>
      </c>
      <c r="C107" s="377" t="s">
        <v>3077</v>
      </c>
      <c r="D107" s="378">
        <v>17.753</v>
      </c>
      <c r="E107" s="379">
        <v>17.753</v>
      </c>
      <c r="F107" s="380">
        <v>1</v>
      </c>
      <c r="G107" s="381">
        <v>419.20000000000005</v>
      </c>
      <c r="I107" s="323">
        <f>+G107/1.31</f>
        <v>320</v>
      </c>
    </row>
    <row r="108" spans="1:9" x14ac:dyDescent="0.2">
      <c r="A108" s="375"/>
      <c r="B108" s="376" t="s">
        <v>3078</v>
      </c>
      <c r="C108" s="377" t="s">
        <v>3079</v>
      </c>
      <c r="D108" s="378">
        <v>0.98</v>
      </c>
      <c r="E108" s="379">
        <v>0.98</v>
      </c>
      <c r="F108" s="380">
        <v>1</v>
      </c>
      <c r="G108" s="381">
        <v>103.98779999999999</v>
      </c>
    </row>
    <row r="109" spans="1:9" x14ac:dyDescent="0.2">
      <c r="A109" s="375"/>
      <c r="B109" s="376" t="s">
        <v>3080</v>
      </c>
      <c r="C109" s="377" t="s">
        <v>3079</v>
      </c>
      <c r="D109" s="378">
        <v>0.98</v>
      </c>
      <c r="E109" s="379">
        <v>0.98</v>
      </c>
      <c r="F109" s="380">
        <v>1</v>
      </c>
      <c r="G109" s="381">
        <v>103.98779999999999</v>
      </c>
    </row>
    <row r="110" spans="1:9" x14ac:dyDescent="0.2">
      <c r="A110" s="375"/>
      <c r="B110" s="376" t="s">
        <v>3081</v>
      </c>
      <c r="C110" s="377" t="s">
        <v>3082</v>
      </c>
      <c r="D110" s="378">
        <v>18</v>
      </c>
      <c r="E110" s="379">
        <v>18</v>
      </c>
      <c r="F110" s="380">
        <v>1</v>
      </c>
      <c r="G110" s="381">
        <v>301.3</v>
      </c>
    </row>
    <row r="111" spans="1:9" x14ac:dyDescent="0.2">
      <c r="A111" s="375"/>
      <c r="B111" s="376" t="s">
        <v>3083</v>
      </c>
      <c r="C111" s="377" t="s">
        <v>3084</v>
      </c>
      <c r="D111" s="378">
        <v>0.76900000000000002</v>
      </c>
      <c r="E111" s="379">
        <v>0.76900000000000002</v>
      </c>
      <c r="F111" s="380">
        <v>1</v>
      </c>
      <c r="G111" s="381">
        <v>70.917112000000003</v>
      </c>
    </row>
    <row r="112" spans="1:9" x14ac:dyDescent="0.2">
      <c r="A112" s="375"/>
      <c r="B112" s="376" t="s">
        <v>3085</v>
      </c>
      <c r="C112" s="377" t="s">
        <v>3084</v>
      </c>
      <c r="D112" s="378">
        <v>0.76900000000000002</v>
      </c>
      <c r="E112" s="379">
        <v>0.76900000000000002</v>
      </c>
      <c r="F112" s="380">
        <v>1</v>
      </c>
      <c r="G112" s="381">
        <v>70.917112000000003</v>
      </c>
    </row>
    <row r="113" spans="1:9" x14ac:dyDescent="0.2">
      <c r="A113" s="375"/>
      <c r="B113" s="376" t="s">
        <v>3086</v>
      </c>
      <c r="C113" s="377" t="s">
        <v>3087</v>
      </c>
      <c r="D113" s="378">
        <v>0.44</v>
      </c>
      <c r="E113" s="379">
        <v>0.44</v>
      </c>
      <c r="F113" s="380">
        <v>1</v>
      </c>
      <c r="G113" s="381">
        <v>51.626733200000004</v>
      </c>
    </row>
    <row r="114" spans="1:9" x14ac:dyDescent="0.2">
      <c r="A114" s="375"/>
      <c r="B114" s="376" t="s">
        <v>3088</v>
      </c>
      <c r="C114" s="377" t="s">
        <v>3087</v>
      </c>
      <c r="D114" s="378">
        <v>0.44</v>
      </c>
      <c r="E114" s="379">
        <v>0.44</v>
      </c>
      <c r="F114" s="380">
        <v>1</v>
      </c>
      <c r="G114" s="381">
        <v>51.626733200000004</v>
      </c>
    </row>
    <row r="115" spans="1:9" x14ac:dyDescent="0.2">
      <c r="A115" s="375"/>
      <c r="B115" s="376" t="s">
        <v>3089</v>
      </c>
      <c r="C115" s="377" t="s">
        <v>3090</v>
      </c>
      <c r="D115" s="378">
        <v>1.2230000000000001</v>
      </c>
      <c r="E115" s="379">
        <v>1.2230000000000001</v>
      </c>
      <c r="F115" s="380">
        <v>1</v>
      </c>
      <c r="G115" s="381">
        <v>95.792020799999989</v>
      </c>
    </row>
    <row r="116" spans="1:9" x14ac:dyDescent="0.2">
      <c r="A116" s="375"/>
      <c r="B116" s="376" t="s">
        <v>3091</v>
      </c>
      <c r="C116" s="377" t="s">
        <v>3090</v>
      </c>
      <c r="D116" s="378">
        <v>1.2230000000000001</v>
      </c>
      <c r="E116" s="379">
        <v>1.2230000000000001</v>
      </c>
      <c r="F116" s="380">
        <v>1</v>
      </c>
      <c r="G116" s="381">
        <v>95.792020799999989</v>
      </c>
    </row>
    <row r="117" spans="1:9" x14ac:dyDescent="0.2">
      <c r="A117" s="375"/>
      <c r="B117" s="376" t="s">
        <v>3092</v>
      </c>
      <c r="C117" s="377" t="s">
        <v>3093</v>
      </c>
      <c r="D117" s="378">
        <v>3.9470000000000001</v>
      </c>
      <c r="E117" s="379">
        <v>3.9470000000000001</v>
      </c>
      <c r="F117" s="380">
        <v>1</v>
      </c>
      <c r="G117" s="381">
        <v>137.55000000000001</v>
      </c>
      <c r="I117" s="323">
        <f>+G117/1.31</f>
        <v>105</v>
      </c>
    </row>
    <row r="118" spans="1:9" x14ac:dyDescent="0.2">
      <c r="A118" s="375"/>
      <c r="B118" s="376" t="s">
        <v>3094</v>
      </c>
      <c r="C118" s="377" t="s">
        <v>3095</v>
      </c>
      <c r="D118" s="378">
        <v>4.0000000000000001E-3</v>
      </c>
      <c r="E118" s="379">
        <v>4.0000000000000001E-3</v>
      </c>
      <c r="F118" s="380">
        <v>1</v>
      </c>
      <c r="G118" s="381">
        <v>1.9898899999999999</v>
      </c>
    </row>
    <row r="119" spans="1:9" x14ac:dyDescent="0.2">
      <c r="A119" s="375"/>
      <c r="B119" s="376" t="s">
        <v>3096</v>
      </c>
      <c r="C119" s="377" t="s">
        <v>3097</v>
      </c>
      <c r="D119" s="378">
        <v>1.1499999999999999</v>
      </c>
      <c r="E119" s="379">
        <v>1.1499999999999999</v>
      </c>
      <c r="F119" s="380">
        <v>1</v>
      </c>
      <c r="G119" s="381">
        <v>16.47063</v>
      </c>
    </row>
    <row r="120" spans="1:9" x14ac:dyDescent="0.2">
      <c r="A120" s="375"/>
      <c r="B120" s="376" t="s">
        <v>3098</v>
      </c>
      <c r="C120" s="377" t="s">
        <v>3097</v>
      </c>
      <c r="D120" s="378">
        <v>1.1499999999999999</v>
      </c>
      <c r="E120" s="379">
        <v>1.1499999999999999</v>
      </c>
      <c r="F120" s="380">
        <v>1</v>
      </c>
      <c r="G120" s="381">
        <v>16.47063</v>
      </c>
    </row>
    <row r="121" spans="1:9" x14ac:dyDescent="0.2">
      <c r="A121" s="375"/>
      <c r="B121" s="376" t="s">
        <v>3099</v>
      </c>
      <c r="C121" s="377" t="s">
        <v>3097</v>
      </c>
      <c r="D121" s="378">
        <v>1.1499999999999999</v>
      </c>
      <c r="E121" s="379">
        <v>1.1499999999999999</v>
      </c>
      <c r="F121" s="380">
        <v>1</v>
      </c>
      <c r="G121" s="381">
        <v>16.47063</v>
      </c>
    </row>
    <row r="122" spans="1:9" x14ac:dyDescent="0.2">
      <c r="A122" s="375"/>
      <c r="B122" s="376" t="s">
        <v>2718</v>
      </c>
      <c r="C122" s="377" t="s">
        <v>3100</v>
      </c>
      <c r="D122" s="378">
        <v>0.4</v>
      </c>
      <c r="E122" s="379">
        <v>0.4</v>
      </c>
      <c r="F122" s="380">
        <v>1</v>
      </c>
      <c r="G122" s="381">
        <v>5.4705600000000008</v>
      </c>
    </row>
    <row r="123" spans="1:9" x14ac:dyDescent="0.2">
      <c r="A123" s="375"/>
      <c r="B123" s="376" t="s">
        <v>33</v>
      </c>
      <c r="C123" s="377" t="s">
        <v>3101</v>
      </c>
      <c r="D123" s="378"/>
      <c r="E123" s="381"/>
      <c r="F123" s="380"/>
      <c r="G123" s="382">
        <v>546.45542919000002</v>
      </c>
    </row>
    <row r="124" spans="1:9" x14ac:dyDescent="0.2">
      <c r="A124" s="375"/>
      <c r="B124" s="376" t="s">
        <v>33</v>
      </c>
      <c r="C124" s="377" t="s">
        <v>3102</v>
      </c>
      <c r="D124" s="378"/>
      <c r="E124" s="381"/>
      <c r="F124" s="380"/>
      <c r="G124" s="382">
        <v>1296.2450000000001</v>
      </c>
    </row>
    <row r="125" spans="1:9" x14ac:dyDescent="0.2">
      <c r="A125" s="371"/>
      <c r="B125" s="383" t="s">
        <v>3103</v>
      </c>
      <c r="C125" s="384"/>
      <c r="D125" s="385"/>
      <c r="E125" s="385"/>
      <c r="F125" s="385"/>
      <c r="G125" s="386">
        <v>12771.809012989997</v>
      </c>
    </row>
  </sheetData>
  <mergeCells count="1">
    <mergeCell ref="I1:I2"/>
  </mergeCells>
  <phoneticPr fontId="48" type="noConversion"/>
  <dataValidations count="2">
    <dataValidation type="date" operator="equal" allowBlank="1" showInputMessage="1" showErrorMessage="1" errorTitle="NO USAR FILA" error="No usar esta fila." sqref="C34 C51" xr:uid="{0DE5494C-5A8B-4A26-AE63-3229BDE00817}">
      <formula1>1</formula1>
    </dataValidation>
    <dataValidation type="decimal" operator="greaterThanOrEqual" showInputMessage="1" showErrorMessage="1" error="Por favor ingrese sólo NUMEROS" sqref="G59:H122" xr:uid="{B81BB3B4-CE36-43DB-8FF5-D6A3F01225D7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8" scale="57" orientation="portrait" horizontalDpi="90" verticalDpi="90" r:id="rId1"/>
  <headerFooter>
    <oddHeader>&amp;R&amp;"Aptos"&amp;10&amp;K000000 AESA - Privada&amp;1#_x000D_</oddHeader>
    <oddFooter>&amp;R_x000D_&amp;1#&amp;"Aptos"&amp;10&amp;K000000 AESA - Privada</oddFooter>
  </headerFooter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B6F6-5CCB-4CBD-8003-6DD14A5C1AE6}">
  <dimension ref="A3:B93"/>
  <sheetViews>
    <sheetView topLeftCell="A34" workbookViewId="0">
      <selection activeCell="E83" sqref="E83"/>
    </sheetView>
  </sheetViews>
  <sheetFormatPr baseColWidth="10" defaultColWidth="11.42578125" defaultRowHeight="15" x14ac:dyDescent="0.25"/>
  <cols>
    <col min="1" max="1" width="25.28515625" bestFit="1" customWidth="1"/>
    <col min="2" max="2" width="16.140625" bestFit="1" customWidth="1"/>
  </cols>
  <sheetData>
    <row r="3" spans="1:2" x14ac:dyDescent="0.25">
      <c r="A3" s="270" t="s">
        <v>3104</v>
      </c>
      <c r="B3" t="s">
        <v>3105</v>
      </c>
    </row>
    <row r="4" spans="1:2" x14ac:dyDescent="0.25">
      <c r="A4" s="17" t="s">
        <v>2587</v>
      </c>
      <c r="B4">
        <v>381.05306830000001</v>
      </c>
    </row>
    <row r="5" spans="1:2" x14ac:dyDescent="0.25">
      <c r="A5" s="17" t="s">
        <v>2592</v>
      </c>
      <c r="B5">
        <v>207.49526156800002</v>
      </c>
    </row>
    <row r="6" spans="1:2" x14ac:dyDescent="0.25">
      <c r="A6" s="17" t="s">
        <v>2594</v>
      </c>
      <c r="B6">
        <v>950.5233472000001</v>
      </c>
    </row>
    <row r="7" spans="1:2" x14ac:dyDescent="0.25">
      <c r="A7" s="17" t="s">
        <v>2595</v>
      </c>
      <c r="B7">
        <v>331.82243726399997</v>
      </c>
    </row>
    <row r="8" spans="1:2" x14ac:dyDescent="0.25">
      <c r="A8" s="17" t="s">
        <v>2598</v>
      </c>
      <c r="B8">
        <v>2691.9437125999998</v>
      </c>
    </row>
    <row r="9" spans="1:2" x14ac:dyDescent="0.25">
      <c r="A9" s="17" t="s">
        <v>2600</v>
      </c>
      <c r="B9">
        <v>1084.862533133333</v>
      </c>
    </row>
    <row r="10" spans="1:2" x14ac:dyDescent="0.25">
      <c r="A10" s="17" t="s">
        <v>2602</v>
      </c>
      <c r="B10">
        <v>59.975999999999999</v>
      </c>
    </row>
    <row r="11" spans="1:2" x14ac:dyDescent="0.25">
      <c r="A11" s="17" t="s">
        <v>1830</v>
      </c>
      <c r="B11">
        <v>1365</v>
      </c>
    </row>
    <row r="12" spans="1:2" x14ac:dyDescent="0.25">
      <c r="A12" s="17" t="s">
        <v>1832</v>
      </c>
      <c r="B12">
        <v>698.25</v>
      </c>
    </row>
    <row r="13" spans="1:2" x14ac:dyDescent="0.25">
      <c r="A13" s="17" t="s">
        <v>1834</v>
      </c>
      <c r="B13">
        <v>23.625</v>
      </c>
    </row>
    <row r="14" spans="1:2" x14ac:dyDescent="0.25">
      <c r="A14" s="17" t="s">
        <v>1842</v>
      </c>
      <c r="B14">
        <v>88.62</v>
      </c>
    </row>
    <row r="15" spans="1:2" x14ac:dyDescent="0.25">
      <c r="A15" s="17" t="s">
        <v>1844</v>
      </c>
      <c r="B15">
        <v>9792.5749800029989</v>
      </c>
    </row>
    <row r="16" spans="1:2" x14ac:dyDescent="0.25">
      <c r="A16" s="17" t="s">
        <v>1846</v>
      </c>
      <c r="B16">
        <v>938.19600000000003</v>
      </c>
    </row>
    <row r="17" spans="1:2" x14ac:dyDescent="0.25">
      <c r="A17" s="17" t="s">
        <v>1848</v>
      </c>
      <c r="B17">
        <v>552.1635</v>
      </c>
    </row>
    <row r="18" spans="1:2" x14ac:dyDescent="0.25">
      <c r="A18" s="17" t="s">
        <v>1858</v>
      </c>
      <c r="B18">
        <v>1183.5094950000002</v>
      </c>
    </row>
    <row r="19" spans="1:2" x14ac:dyDescent="0.25">
      <c r="A19" s="17" t="s">
        <v>1860</v>
      </c>
      <c r="B19">
        <v>501.167688</v>
      </c>
    </row>
    <row r="20" spans="1:2" x14ac:dyDescent="0.25">
      <c r="A20" s="17" t="s">
        <v>1862</v>
      </c>
      <c r="B20">
        <v>148.17599999999999</v>
      </c>
    </row>
    <row r="21" spans="1:2" x14ac:dyDescent="0.25">
      <c r="A21" s="17" t="s">
        <v>1864</v>
      </c>
      <c r="B21">
        <v>113.43989999999999</v>
      </c>
    </row>
    <row r="22" spans="1:2" x14ac:dyDescent="0.25">
      <c r="A22" s="17" t="s">
        <v>1866</v>
      </c>
      <c r="B22">
        <v>449.20480499999996</v>
      </c>
    </row>
    <row r="23" spans="1:2" x14ac:dyDescent="0.25">
      <c r="A23" s="17" t="s">
        <v>1868</v>
      </c>
      <c r="B23">
        <v>2385.1800000000003</v>
      </c>
    </row>
    <row r="24" spans="1:2" x14ac:dyDescent="0.25">
      <c r="A24" s="17" t="s">
        <v>1870</v>
      </c>
      <c r="B24">
        <v>340.77330000000001</v>
      </c>
    </row>
    <row r="25" spans="1:2" x14ac:dyDescent="0.25">
      <c r="A25" s="17" t="s">
        <v>2611</v>
      </c>
      <c r="B25">
        <v>1369.48020462</v>
      </c>
    </row>
    <row r="26" spans="1:2" x14ac:dyDescent="0.25">
      <c r="A26" s="17" t="s">
        <v>2612</v>
      </c>
      <c r="B26">
        <v>243.78749999999999</v>
      </c>
    </row>
    <row r="27" spans="1:2" x14ac:dyDescent="0.25">
      <c r="A27" s="17" t="s">
        <v>2615</v>
      </c>
      <c r="B27">
        <v>9.5039999999999996</v>
      </c>
    </row>
    <row r="28" spans="1:2" x14ac:dyDescent="0.25">
      <c r="A28" s="17" t="s">
        <v>2616</v>
      </c>
      <c r="B28">
        <v>85.090500000000006</v>
      </c>
    </row>
    <row r="29" spans="1:2" x14ac:dyDescent="0.25">
      <c r="A29" s="17" t="s">
        <v>2618</v>
      </c>
      <c r="B29">
        <v>8.4150000000000009</v>
      </c>
    </row>
    <row r="30" spans="1:2" x14ac:dyDescent="0.25">
      <c r="A30" s="17" t="s">
        <v>2619</v>
      </c>
      <c r="B30">
        <v>296.30700000000002</v>
      </c>
    </row>
    <row r="31" spans="1:2" x14ac:dyDescent="0.25">
      <c r="A31" s="17" t="s">
        <v>2620</v>
      </c>
      <c r="B31">
        <v>108.108</v>
      </c>
    </row>
    <row r="32" spans="1:2" x14ac:dyDescent="0.25">
      <c r="A32" s="17" t="s">
        <v>2621</v>
      </c>
      <c r="B32">
        <v>45.54</v>
      </c>
    </row>
    <row r="33" spans="1:2" x14ac:dyDescent="0.25">
      <c r="A33" s="17" t="s">
        <v>2622</v>
      </c>
      <c r="B33">
        <v>37.867500000000007</v>
      </c>
    </row>
    <row r="34" spans="1:2" x14ac:dyDescent="0.25">
      <c r="A34" s="17" t="s">
        <v>2626</v>
      </c>
      <c r="B34">
        <v>45.045000000000002</v>
      </c>
    </row>
    <row r="35" spans="1:2" x14ac:dyDescent="0.25">
      <c r="A35" s="17" t="s">
        <v>2627</v>
      </c>
      <c r="B35">
        <v>71.28</v>
      </c>
    </row>
    <row r="36" spans="1:2" x14ac:dyDescent="0.25">
      <c r="A36" s="17" t="s">
        <v>2628</v>
      </c>
      <c r="B36">
        <v>14.85</v>
      </c>
    </row>
    <row r="37" spans="1:2" x14ac:dyDescent="0.25">
      <c r="A37" s="17" t="s">
        <v>2613</v>
      </c>
      <c r="B37">
        <v>2238.2206783110196</v>
      </c>
    </row>
    <row r="38" spans="1:2" x14ac:dyDescent="0.25">
      <c r="A38" s="17" t="s">
        <v>2631</v>
      </c>
      <c r="B38">
        <v>10.395</v>
      </c>
    </row>
    <row r="39" spans="1:2" x14ac:dyDescent="0.25">
      <c r="A39" s="17" t="s">
        <v>3106</v>
      </c>
      <c r="B39">
        <v>9.9</v>
      </c>
    </row>
    <row r="40" spans="1:2" x14ac:dyDescent="0.25">
      <c r="A40" s="17" t="s">
        <v>2639</v>
      </c>
      <c r="B40">
        <v>63.854999999999997</v>
      </c>
    </row>
    <row r="41" spans="1:2" x14ac:dyDescent="0.25">
      <c r="A41" s="17" t="s">
        <v>2642</v>
      </c>
      <c r="B41">
        <v>5.94</v>
      </c>
    </row>
    <row r="42" spans="1:2" x14ac:dyDescent="0.25">
      <c r="A42" s="17" t="s">
        <v>2643</v>
      </c>
      <c r="B42">
        <v>592.02</v>
      </c>
    </row>
    <row r="43" spans="1:2" x14ac:dyDescent="0.25">
      <c r="A43" s="17" t="s">
        <v>2644</v>
      </c>
      <c r="B43">
        <v>99</v>
      </c>
    </row>
    <row r="44" spans="1:2" x14ac:dyDescent="0.25">
      <c r="A44" s="17" t="s">
        <v>2645</v>
      </c>
      <c r="B44">
        <v>67.319999999999993</v>
      </c>
    </row>
    <row r="45" spans="1:2" x14ac:dyDescent="0.25">
      <c r="A45" s="17" t="s">
        <v>2646</v>
      </c>
      <c r="B45">
        <v>49.5</v>
      </c>
    </row>
    <row r="46" spans="1:2" x14ac:dyDescent="0.25">
      <c r="A46" s="17" t="s">
        <v>2648</v>
      </c>
      <c r="B46">
        <v>79.2</v>
      </c>
    </row>
    <row r="47" spans="1:2" x14ac:dyDescent="0.25">
      <c r="A47" s="17" t="s">
        <v>2650</v>
      </c>
      <c r="B47">
        <v>11.88</v>
      </c>
    </row>
    <row r="48" spans="1:2" x14ac:dyDescent="0.25">
      <c r="A48" s="17" t="s">
        <v>2634</v>
      </c>
      <c r="B48">
        <v>600.15016239749991</v>
      </c>
    </row>
    <row r="49" spans="1:2" x14ac:dyDescent="0.25">
      <c r="A49" s="17" t="s">
        <v>2637</v>
      </c>
      <c r="B49">
        <v>83.996209000000007</v>
      </c>
    </row>
    <row r="50" spans="1:2" x14ac:dyDescent="0.25">
      <c r="A50" s="17" t="s">
        <v>2632</v>
      </c>
      <c r="B50">
        <v>373.8559798</v>
      </c>
    </row>
    <row r="51" spans="1:2" x14ac:dyDescent="0.25">
      <c r="A51" s="17" t="s">
        <v>2633</v>
      </c>
      <c r="B51">
        <v>788.0130789399999</v>
      </c>
    </row>
    <row r="52" spans="1:2" x14ac:dyDescent="0.25">
      <c r="A52" s="17" t="s">
        <v>2753</v>
      </c>
      <c r="B52">
        <v>4710.9903609774865</v>
      </c>
    </row>
    <row r="53" spans="1:2" x14ac:dyDescent="0.25">
      <c r="A53" s="17" t="s">
        <v>2752</v>
      </c>
      <c r="B53">
        <v>2103.0311473900001</v>
      </c>
    </row>
    <row r="54" spans="1:2" x14ac:dyDescent="0.25">
      <c r="A54" s="17" t="s">
        <v>2420</v>
      </c>
      <c r="B54">
        <v>4628.6502878791407</v>
      </c>
    </row>
    <row r="55" spans="1:2" x14ac:dyDescent="0.25">
      <c r="A55" s="17" t="s">
        <v>1840</v>
      </c>
      <c r="B55">
        <v>104.58</v>
      </c>
    </row>
    <row r="56" spans="1:2" x14ac:dyDescent="0.25">
      <c r="A56" s="17" t="s">
        <v>1872</v>
      </c>
      <c r="B56">
        <v>547.05000000000007</v>
      </c>
    </row>
    <row r="57" spans="1:2" x14ac:dyDescent="0.25">
      <c r="A57" s="17" t="s">
        <v>1874</v>
      </c>
      <c r="B57">
        <v>252</v>
      </c>
    </row>
    <row r="58" spans="1:2" x14ac:dyDescent="0.25">
      <c r="A58" s="17" t="s">
        <v>1826</v>
      </c>
      <c r="B58">
        <v>451.5</v>
      </c>
    </row>
    <row r="59" spans="1:2" x14ac:dyDescent="0.25">
      <c r="A59" s="17" t="s">
        <v>1850</v>
      </c>
      <c r="B59">
        <v>99.33</v>
      </c>
    </row>
    <row r="60" spans="1:2" x14ac:dyDescent="0.25">
      <c r="A60" s="17" t="s">
        <v>1854</v>
      </c>
      <c r="B60">
        <v>10.21125</v>
      </c>
    </row>
    <row r="61" spans="1:2" x14ac:dyDescent="0.25">
      <c r="A61" s="17" t="s">
        <v>1852</v>
      </c>
      <c r="B61">
        <v>39.604950000000002</v>
      </c>
    </row>
    <row r="62" spans="1:2" x14ac:dyDescent="0.25">
      <c r="A62" s="17" t="s">
        <v>1856</v>
      </c>
      <c r="B62">
        <v>217.98747599999999</v>
      </c>
    </row>
    <row r="63" spans="1:2" x14ac:dyDescent="0.25">
      <c r="A63" s="17" t="s">
        <v>1828</v>
      </c>
      <c r="B63">
        <v>273</v>
      </c>
    </row>
    <row r="64" spans="1:2" x14ac:dyDescent="0.25">
      <c r="A64" s="17" t="s">
        <v>2603</v>
      </c>
      <c r="B64">
        <v>228.40799999999999</v>
      </c>
    </row>
    <row r="65" spans="1:2" x14ac:dyDescent="0.25">
      <c r="A65" s="17" t="s">
        <v>2667</v>
      </c>
      <c r="B65">
        <v>9.9</v>
      </c>
    </row>
    <row r="66" spans="1:2" x14ac:dyDescent="0.25">
      <c r="A66" s="17" t="s">
        <v>1836</v>
      </c>
      <c r="B66">
        <v>214.78800000000001</v>
      </c>
    </row>
    <row r="67" spans="1:2" x14ac:dyDescent="0.25">
      <c r="A67" s="17" t="s">
        <v>2585</v>
      </c>
      <c r="B67">
        <v>125.58750000000001</v>
      </c>
    </row>
    <row r="68" spans="1:2" x14ac:dyDescent="0.25">
      <c r="A68" s="17" t="s">
        <v>3107</v>
      </c>
      <c r="B68">
        <v>269.214</v>
      </c>
    </row>
    <row r="69" spans="1:2" x14ac:dyDescent="0.25">
      <c r="A69" s="17" t="s">
        <v>2591</v>
      </c>
      <c r="B69">
        <v>412.03800000000001</v>
      </c>
    </row>
    <row r="70" spans="1:2" x14ac:dyDescent="0.25">
      <c r="A70" s="17" t="s">
        <v>3108</v>
      </c>
      <c r="B70">
        <v>3718.00866</v>
      </c>
    </row>
    <row r="71" spans="1:2" x14ac:dyDescent="0.25">
      <c r="A71" s="17" t="s">
        <v>2606</v>
      </c>
      <c r="B71">
        <v>6854.8306000000002</v>
      </c>
    </row>
    <row r="72" spans="1:2" x14ac:dyDescent="0.25">
      <c r="A72" s="17" t="s">
        <v>2604</v>
      </c>
      <c r="B72">
        <v>5400.0119599999998</v>
      </c>
    </row>
    <row r="73" spans="1:2" x14ac:dyDescent="0.25">
      <c r="A73" s="17" t="s">
        <v>2608</v>
      </c>
      <c r="B73">
        <v>83.262</v>
      </c>
    </row>
    <row r="74" spans="1:2" x14ac:dyDescent="0.25">
      <c r="A74" s="17" t="s">
        <v>2691</v>
      </c>
      <c r="B74">
        <v>735.84</v>
      </c>
    </row>
    <row r="75" spans="1:2" x14ac:dyDescent="0.25">
      <c r="A75" s="17" t="s">
        <v>3109</v>
      </c>
      <c r="B75">
        <v>2624.5626245267244</v>
      </c>
    </row>
    <row r="76" spans="1:2" x14ac:dyDescent="0.25">
      <c r="A76" s="17" t="s">
        <v>2669</v>
      </c>
      <c r="B76">
        <v>4.2075000000000005</v>
      </c>
    </row>
    <row r="77" spans="1:2" x14ac:dyDescent="0.25">
      <c r="A77" s="17" t="s">
        <v>2614</v>
      </c>
      <c r="B77">
        <v>373.49460125999997</v>
      </c>
    </row>
    <row r="78" spans="1:2" x14ac:dyDescent="0.25">
      <c r="A78" s="17" t="s">
        <v>2617</v>
      </c>
      <c r="B78">
        <v>68.072400000000002</v>
      </c>
    </row>
    <row r="79" spans="1:2" x14ac:dyDescent="0.25">
      <c r="A79" s="17" t="s">
        <v>2625</v>
      </c>
      <c r="B79">
        <v>373.49460125999997</v>
      </c>
    </row>
    <row r="80" spans="1:2" x14ac:dyDescent="0.25">
      <c r="A80" s="17" t="s">
        <v>2629</v>
      </c>
      <c r="B80">
        <v>150.60999999999999</v>
      </c>
    </row>
    <row r="81" spans="1:2" x14ac:dyDescent="0.25">
      <c r="A81" s="17" t="s">
        <v>2630</v>
      </c>
      <c r="B81">
        <v>124.49820041999999</v>
      </c>
    </row>
    <row r="82" spans="1:2" x14ac:dyDescent="0.25">
      <c r="A82" s="17" t="s">
        <v>2623</v>
      </c>
      <c r="B82">
        <v>30.294</v>
      </c>
    </row>
    <row r="83" spans="1:2" x14ac:dyDescent="0.25">
      <c r="A83" s="17" t="s">
        <v>2665</v>
      </c>
      <c r="B83">
        <v>124.49820041999999</v>
      </c>
    </row>
    <row r="84" spans="1:2" x14ac:dyDescent="0.25">
      <c r="A84" s="17" t="s">
        <v>2671</v>
      </c>
      <c r="B84">
        <v>1.4850000000000001</v>
      </c>
    </row>
    <row r="85" spans="1:2" x14ac:dyDescent="0.25">
      <c r="A85" s="17" t="s">
        <v>2586</v>
      </c>
      <c r="B85">
        <v>125.58750000000001</v>
      </c>
    </row>
    <row r="86" spans="1:2" x14ac:dyDescent="0.25">
      <c r="A86" s="17" t="s">
        <v>2596</v>
      </c>
      <c r="B86">
        <v>224.76115847999998</v>
      </c>
    </row>
    <row r="87" spans="1:2" x14ac:dyDescent="0.25">
      <c r="A87" s="17" t="s">
        <v>2601</v>
      </c>
      <c r="B87">
        <v>14.994</v>
      </c>
    </row>
    <row r="88" spans="1:2" x14ac:dyDescent="0.25">
      <c r="A88" s="17" t="s">
        <v>2673</v>
      </c>
      <c r="B88">
        <v>17.82</v>
      </c>
    </row>
    <row r="89" spans="1:2" x14ac:dyDescent="0.25">
      <c r="A89" s="17" t="s">
        <v>2675</v>
      </c>
      <c r="B89">
        <v>17.0181</v>
      </c>
    </row>
    <row r="90" spans="1:2" x14ac:dyDescent="0.25">
      <c r="A90" s="17" t="s">
        <v>2677</v>
      </c>
      <c r="B90">
        <v>124.49820041999999</v>
      </c>
    </row>
    <row r="91" spans="1:2" x14ac:dyDescent="0.25">
      <c r="A91" s="17" t="s">
        <v>2681</v>
      </c>
      <c r="B91">
        <v>31.586850652500001</v>
      </c>
    </row>
    <row r="92" spans="1:2" x14ac:dyDescent="0.25">
      <c r="A92" s="17" t="s">
        <v>2685</v>
      </c>
      <c r="B92">
        <v>75.304999999999993</v>
      </c>
    </row>
    <row r="93" spans="1:2" x14ac:dyDescent="0.25">
      <c r="A93" s="17" t="s">
        <v>3110</v>
      </c>
      <c r="B93">
        <v>67692.689970822714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D856-45DE-4E60-B710-9B09E17BECF9}">
  <sheetPr filterMode="1"/>
  <dimension ref="B1:Q240"/>
  <sheetViews>
    <sheetView zoomScale="69" zoomScaleNormal="100" workbookViewId="0">
      <pane ySplit="1" topLeftCell="A232" activePane="bottomLeft" state="frozen"/>
      <selection activeCell="E83" sqref="E83"/>
      <selection pane="bottomLeft" activeCell="C232" sqref="C232"/>
    </sheetView>
  </sheetViews>
  <sheetFormatPr baseColWidth="10" defaultColWidth="9.140625" defaultRowHeight="15" x14ac:dyDescent="0.25"/>
  <cols>
    <col min="1" max="1" width="3.42578125" customWidth="1"/>
    <col min="2" max="2" width="38.42578125" style="17" customWidth="1"/>
    <col min="3" max="3" width="55.85546875" style="17" customWidth="1"/>
    <col min="4" max="4" width="17.28515625" customWidth="1"/>
    <col min="5" max="5" width="20.5703125" customWidth="1"/>
    <col min="6" max="6" width="80" style="17" customWidth="1"/>
    <col min="7" max="7" width="46" style="17" customWidth="1"/>
    <col min="8" max="8" width="24.5703125" customWidth="1"/>
    <col min="9" max="9" width="9.42578125" bestFit="1" customWidth="1"/>
    <col min="10" max="10" width="11.5703125" style="267" bestFit="1" customWidth="1"/>
    <col min="11" max="11" width="12.85546875" style="267" bestFit="1" customWidth="1"/>
    <col min="12" max="12" width="20.42578125" style="267" customWidth="1"/>
    <col min="13" max="13" width="11.5703125" style="267" customWidth="1"/>
    <col min="14" max="14" width="92.85546875" style="17" customWidth="1"/>
    <col min="15" max="15" width="53.140625" bestFit="1" customWidth="1"/>
    <col min="16" max="16" width="23.28515625" bestFit="1" customWidth="1"/>
    <col min="17" max="17" width="60.42578125" bestFit="1" customWidth="1"/>
    <col min="18" max="18" width="23.28515625" bestFit="1" customWidth="1"/>
    <col min="19" max="19" width="50" customWidth="1"/>
    <col min="20" max="20" width="23.28515625" bestFit="1" customWidth="1"/>
    <col min="21" max="21" width="51.5703125" customWidth="1"/>
    <col min="22" max="22" width="23" bestFit="1" customWidth="1"/>
    <col min="23" max="23" width="56.42578125" bestFit="1" customWidth="1"/>
    <col min="24" max="24" width="23" bestFit="1" customWidth="1"/>
  </cols>
  <sheetData>
    <row r="1" spans="2:14" s="2" customFormat="1" x14ac:dyDescent="0.25">
      <c r="B1" s="10" t="s">
        <v>3111</v>
      </c>
      <c r="C1" s="10" t="s">
        <v>3112</v>
      </c>
      <c r="D1" s="10" t="s">
        <v>3113</v>
      </c>
      <c r="E1" s="10" t="s">
        <v>2452</v>
      </c>
      <c r="F1" s="10" t="s">
        <v>3114</v>
      </c>
      <c r="G1" s="10" t="s">
        <v>3115</v>
      </c>
      <c r="H1" s="10" t="s">
        <v>3116</v>
      </c>
      <c r="I1" s="10" t="s">
        <v>3117</v>
      </c>
      <c r="J1" s="244" t="s">
        <v>3118</v>
      </c>
      <c r="K1" s="244" t="s">
        <v>3119</v>
      </c>
      <c r="L1" s="244" t="s">
        <v>3120</v>
      </c>
      <c r="M1" s="244" t="s">
        <v>3121</v>
      </c>
      <c r="N1" s="244" t="s">
        <v>230</v>
      </c>
    </row>
    <row r="2" spans="2:14" hidden="1" x14ac:dyDescent="0.25">
      <c r="B2" s="188" t="s">
        <v>1826</v>
      </c>
      <c r="C2" s="188" t="s">
        <v>1827</v>
      </c>
      <c r="D2" s="169" t="s">
        <v>3122</v>
      </c>
      <c r="E2" s="169" t="s">
        <v>3123</v>
      </c>
      <c r="F2" s="188" t="s">
        <v>3035</v>
      </c>
      <c r="G2" s="188" t="s">
        <v>3124</v>
      </c>
      <c r="H2" s="169" t="s">
        <v>3125</v>
      </c>
      <c r="I2" s="169" t="s">
        <v>2912</v>
      </c>
      <c r="J2" s="245">
        <v>1</v>
      </c>
      <c r="K2" s="245">
        <v>430</v>
      </c>
      <c r="L2" s="246">
        <f>+J2*K2*1.05</f>
        <v>451.5</v>
      </c>
      <c r="M2" s="247" t="s">
        <v>3126</v>
      </c>
      <c r="N2" s="248"/>
    </row>
    <row r="3" spans="2:14" hidden="1" x14ac:dyDescent="0.25">
      <c r="B3" s="188" t="s">
        <v>1828</v>
      </c>
      <c r="C3" s="188" t="s">
        <v>1829</v>
      </c>
      <c r="D3" s="169" t="s">
        <v>3122</v>
      </c>
      <c r="E3" s="169" t="s">
        <v>3123</v>
      </c>
      <c r="F3" s="188" t="s">
        <v>3037</v>
      </c>
      <c r="G3" s="188" t="s">
        <v>3127</v>
      </c>
      <c r="H3" s="169" t="s">
        <v>3125</v>
      </c>
      <c r="I3" s="169" t="s">
        <v>2912</v>
      </c>
      <c r="J3" s="245">
        <v>1</v>
      </c>
      <c r="K3" s="245">
        <v>160</v>
      </c>
      <c r="L3" s="246">
        <f t="shared" ref="L3:L12" si="0">+J3*K3*1.05</f>
        <v>168</v>
      </c>
      <c r="M3" s="247" t="s">
        <v>3126</v>
      </c>
      <c r="N3" s="248"/>
    </row>
    <row r="4" spans="2:14" hidden="1" x14ac:dyDescent="0.25">
      <c r="B4" s="188" t="s">
        <v>1828</v>
      </c>
      <c r="C4" s="188" t="s">
        <v>1829</v>
      </c>
      <c r="D4" s="169" t="s">
        <v>3122</v>
      </c>
      <c r="E4" s="169" t="s">
        <v>3123</v>
      </c>
      <c r="F4" s="188" t="s">
        <v>3039</v>
      </c>
      <c r="G4" s="188" t="s">
        <v>3128</v>
      </c>
      <c r="H4" s="169" t="s">
        <v>3125</v>
      </c>
      <c r="I4" s="169" t="s">
        <v>2912</v>
      </c>
      <c r="J4" s="245">
        <v>1</v>
      </c>
      <c r="K4" s="245">
        <v>100</v>
      </c>
      <c r="L4" s="246">
        <f t="shared" si="0"/>
        <v>105</v>
      </c>
      <c r="M4" s="247" t="s">
        <v>3126</v>
      </c>
      <c r="N4" s="248"/>
    </row>
    <row r="5" spans="2:14" hidden="1" x14ac:dyDescent="0.25">
      <c r="B5" s="188" t="s">
        <v>1830</v>
      </c>
      <c r="C5" s="188" t="s">
        <v>1831</v>
      </c>
      <c r="D5" s="169" t="s">
        <v>3122</v>
      </c>
      <c r="E5" s="169" t="s">
        <v>3123</v>
      </c>
      <c r="F5" s="188" t="s">
        <v>3057</v>
      </c>
      <c r="G5" s="188" t="s">
        <v>3129</v>
      </c>
      <c r="H5" s="169" t="s">
        <v>3125</v>
      </c>
      <c r="I5" s="169" t="s">
        <v>2912</v>
      </c>
      <c r="J5" s="245">
        <v>1</v>
      </c>
      <c r="K5" s="245">
        <v>335</v>
      </c>
      <c r="L5" s="246">
        <f t="shared" si="0"/>
        <v>351.75</v>
      </c>
      <c r="M5" s="247" t="s">
        <v>3126</v>
      </c>
      <c r="N5" s="248"/>
    </row>
    <row r="6" spans="2:14" hidden="1" x14ac:dyDescent="0.25">
      <c r="B6" s="188" t="s">
        <v>1830</v>
      </c>
      <c r="C6" s="188" t="s">
        <v>1831</v>
      </c>
      <c r="D6" s="169" t="s">
        <v>3122</v>
      </c>
      <c r="E6" s="169" t="s">
        <v>3123</v>
      </c>
      <c r="F6" s="188" t="s">
        <v>3059</v>
      </c>
      <c r="G6" s="188" t="s">
        <v>3130</v>
      </c>
      <c r="H6" s="169" t="s">
        <v>3125</v>
      </c>
      <c r="I6" s="169" t="s">
        <v>2912</v>
      </c>
      <c r="J6" s="245">
        <v>1</v>
      </c>
      <c r="K6" s="245">
        <v>225</v>
      </c>
      <c r="L6" s="246">
        <f t="shared" si="0"/>
        <v>236.25</v>
      </c>
      <c r="M6" s="247" t="s">
        <v>3126</v>
      </c>
      <c r="N6" s="248"/>
    </row>
    <row r="7" spans="2:14" hidden="1" x14ac:dyDescent="0.25">
      <c r="B7" s="188" t="s">
        <v>1830</v>
      </c>
      <c r="C7" s="188" t="s">
        <v>1831</v>
      </c>
      <c r="D7" s="169" t="s">
        <v>3122</v>
      </c>
      <c r="E7" s="169" t="s">
        <v>3123</v>
      </c>
      <c r="F7" s="188" t="s">
        <v>3061</v>
      </c>
      <c r="G7" s="188" t="s">
        <v>3131</v>
      </c>
      <c r="H7" s="169" t="s">
        <v>3125</v>
      </c>
      <c r="I7" s="169" t="s">
        <v>2912</v>
      </c>
      <c r="J7" s="245">
        <v>1</v>
      </c>
      <c r="K7" s="245">
        <v>250</v>
      </c>
      <c r="L7" s="246">
        <f t="shared" si="0"/>
        <v>262.5</v>
      </c>
      <c r="M7" s="247" t="s">
        <v>3126</v>
      </c>
      <c r="N7" s="248"/>
    </row>
    <row r="8" spans="2:14" hidden="1" x14ac:dyDescent="0.25">
      <c r="B8" s="188" t="s">
        <v>1832</v>
      </c>
      <c r="C8" s="188" t="s">
        <v>1833</v>
      </c>
      <c r="D8" s="169" t="s">
        <v>3122</v>
      </c>
      <c r="E8" s="169" t="s">
        <v>3123</v>
      </c>
      <c r="F8" s="188" t="s">
        <v>3063</v>
      </c>
      <c r="G8" s="188" t="s">
        <v>3132</v>
      </c>
      <c r="H8" s="169" t="s">
        <v>3125</v>
      </c>
      <c r="I8" s="169" t="s">
        <v>2912</v>
      </c>
      <c r="J8" s="245">
        <v>1</v>
      </c>
      <c r="K8" s="245">
        <v>115</v>
      </c>
      <c r="L8" s="246">
        <f t="shared" si="0"/>
        <v>120.75</v>
      </c>
      <c r="M8" s="247" t="s">
        <v>3126</v>
      </c>
      <c r="N8" s="248"/>
    </row>
    <row r="9" spans="2:14" hidden="1" x14ac:dyDescent="0.25">
      <c r="B9" s="188" t="s">
        <v>1836</v>
      </c>
      <c r="C9" s="188" t="s">
        <v>1837</v>
      </c>
      <c r="D9" s="169" t="s">
        <v>3122</v>
      </c>
      <c r="E9" s="169" t="s">
        <v>3123</v>
      </c>
      <c r="F9" s="188" t="s">
        <v>3069</v>
      </c>
      <c r="G9" s="188" t="s">
        <v>3133</v>
      </c>
      <c r="H9" s="169" t="s">
        <v>3125</v>
      </c>
      <c r="I9" s="169" t="s">
        <v>2912</v>
      </c>
      <c r="J9" s="245">
        <v>1</v>
      </c>
      <c r="K9" s="245">
        <v>204.56</v>
      </c>
      <c r="L9" s="246">
        <f t="shared" si="0"/>
        <v>214.78800000000001</v>
      </c>
      <c r="M9" s="247" t="s">
        <v>3126</v>
      </c>
      <c r="N9" s="248"/>
    </row>
    <row r="10" spans="2:14" hidden="1" x14ac:dyDescent="0.25">
      <c r="B10" s="188" t="s">
        <v>1830</v>
      </c>
      <c r="C10" s="188" t="s">
        <v>1831</v>
      </c>
      <c r="D10" s="169" t="s">
        <v>3122</v>
      </c>
      <c r="E10" s="169" t="s">
        <v>3123</v>
      </c>
      <c r="F10" s="188" t="s">
        <v>3071</v>
      </c>
      <c r="G10" s="188" t="s">
        <v>3134</v>
      </c>
      <c r="H10" s="169" t="s">
        <v>3125</v>
      </c>
      <c r="I10" s="169" t="s">
        <v>2912</v>
      </c>
      <c r="J10" s="245">
        <v>1</v>
      </c>
      <c r="K10" s="245">
        <v>490</v>
      </c>
      <c r="L10" s="246">
        <f t="shared" si="0"/>
        <v>514.5</v>
      </c>
      <c r="M10" s="247" t="s">
        <v>3126</v>
      </c>
      <c r="N10" s="248"/>
    </row>
    <row r="11" spans="2:14" hidden="1" x14ac:dyDescent="0.25">
      <c r="B11" s="188" t="s">
        <v>1832</v>
      </c>
      <c r="C11" s="188" t="s">
        <v>1833</v>
      </c>
      <c r="D11" s="169" t="s">
        <v>3122</v>
      </c>
      <c r="E11" s="169" t="s">
        <v>3123</v>
      </c>
      <c r="F11" s="188" t="s">
        <v>3081</v>
      </c>
      <c r="G11" s="188" t="s">
        <v>3135</v>
      </c>
      <c r="H11" s="169" t="s">
        <v>3125</v>
      </c>
      <c r="I11" s="169" t="s">
        <v>2912</v>
      </c>
      <c r="J11" s="245">
        <v>1</v>
      </c>
      <c r="K11" s="245">
        <v>230</v>
      </c>
      <c r="L11" s="246">
        <f t="shared" si="0"/>
        <v>241.5</v>
      </c>
      <c r="M11" s="247" t="s">
        <v>3126</v>
      </c>
      <c r="N11" s="248"/>
    </row>
    <row r="12" spans="2:14" hidden="1" x14ac:dyDescent="0.25">
      <c r="B12" s="188" t="s">
        <v>1864</v>
      </c>
      <c r="C12" s="188" t="s">
        <v>1865</v>
      </c>
      <c r="D12" s="169" t="s">
        <v>3122</v>
      </c>
      <c r="E12" s="169" t="s">
        <v>3123</v>
      </c>
      <c r="F12" s="188" t="s">
        <v>3092</v>
      </c>
      <c r="G12" s="188" t="s">
        <v>3136</v>
      </c>
      <c r="H12" s="169" t="s">
        <v>3125</v>
      </c>
      <c r="I12" s="169" t="s">
        <v>2912</v>
      </c>
      <c r="J12" s="245">
        <v>1</v>
      </c>
      <c r="K12" s="245">
        <v>105</v>
      </c>
      <c r="L12" s="246">
        <f t="shared" si="0"/>
        <v>110.25</v>
      </c>
      <c r="M12" s="247" t="s">
        <v>3126</v>
      </c>
      <c r="N12" s="248"/>
    </row>
    <row r="13" spans="2:14" hidden="1" x14ac:dyDescent="0.25">
      <c r="B13" s="188" t="s">
        <v>1858</v>
      </c>
      <c r="C13" s="188" t="s">
        <v>1859</v>
      </c>
      <c r="D13" s="169" t="s">
        <v>3122</v>
      </c>
      <c r="E13" s="169" t="s">
        <v>3123</v>
      </c>
      <c r="F13" s="188" t="s">
        <v>3137</v>
      </c>
      <c r="G13" s="188" t="s">
        <v>3138</v>
      </c>
      <c r="H13" s="169" t="s">
        <v>3139</v>
      </c>
      <c r="I13" s="169" t="s">
        <v>2912</v>
      </c>
      <c r="J13" s="245">
        <v>1</v>
      </c>
      <c r="K13" s="245">
        <v>71.465999999999994</v>
      </c>
      <c r="L13" s="246">
        <f>+J13*K13*0.98*1.05</f>
        <v>73.538513999999992</v>
      </c>
      <c r="M13" s="247" t="s">
        <v>3126</v>
      </c>
      <c r="N13" s="248"/>
    </row>
    <row r="14" spans="2:14" hidden="1" x14ac:dyDescent="0.25">
      <c r="B14" s="188" t="s">
        <v>1858</v>
      </c>
      <c r="C14" s="188" t="s">
        <v>1859</v>
      </c>
      <c r="D14" s="169" t="s">
        <v>3122</v>
      </c>
      <c r="E14" s="169" t="s">
        <v>3123</v>
      </c>
      <c r="F14" s="188" t="s">
        <v>3140</v>
      </c>
      <c r="G14" s="188" t="s">
        <v>3138</v>
      </c>
      <c r="H14" s="169" t="s">
        <v>3139</v>
      </c>
      <c r="I14" s="169" t="s">
        <v>2912</v>
      </c>
      <c r="J14" s="245">
        <v>1</v>
      </c>
      <c r="K14" s="245">
        <v>71.465999999999994</v>
      </c>
      <c r="L14" s="246">
        <f t="shared" ref="L14:L52" si="1">+J14*K14*0.98*1.05</f>
        <v>73.538513999999992</v>
      </c>
      <c r="M14" s="247" t="s">
        <v>3126</v>
      </c>
      <c r="N14" s="248"/>
    </row>
    <row r="15" spans="2:14" hidden="1" x14ac:dyDescent="0.25">
      <c r="B15" s="188" t="s">
        <v>1858</v>
      </c>
      <c r="C15" s="188" t="s">
        <v>1859</v>
      </c>
      <c r="D15" s="169" t="s">
        <v>3122</v>
      </c>
      <c r="E15" s="169" t="s">
        <v>3123</v>
      </c>
      <c r="F15" s="188" t="s">
        <v>3041</v>
      </c>
      <c r="G15" s="188" t="s">
        <v>3141</v>
      </c>
      <c r="H15" s="169" t="s">
        <v>3139</v>
      </c>
      <c r="I15" s="169" t="s">
        <v>2912</v>
      </c>
      <c r="J15" s="245">
        <v>1</v>
      </c>
      <c r="K15" s="245">
        <v>141.31700000000001</v>
      </c>
      <c r="L15" s="246">
        <f t="shared" si="1"/>
        <v>145.41519299999999</v>
      </c>
      <c r="M15" s="247" t="s">
        <v>3126</v>
      </c>
      <c r="N15" s="248"/>
    </row>
    <row r="16" spans="2:14" hidden="1" x14ac:dyDescent="0.25">
      <c r="B16" s="188" t="s">
        <v>1858</v>
      </c>
      <c r="C16" s="188" t="s">
        <v>1859</v>
      </c>
      <c r="D16" s="169" t="s">
        <v>3122</v>
      </c>
      <c r="E16" s="169" t="s">
        <v>3123</v>
      </c>
      <c r="F16" s="188" t="s">
        <v>3043</v>
      </c>
      <c r="G16" s="188" t="s">
        <v>3141</v>
      </c>
      <c r="H16" s="169" t="s">
        <v>3139</v>
      </c>
      <c r="I16" s="169" t="s">
        <v>2912</v>
      </c>
      <c r="J16" s="245">
        <v>1</v>
      </c>
      <c r="K16" s="245">
        <v>141.31700000000001</v>
      </c>
      <c r="L16" s="246">
        <f t="shared" si="1"/>
        <v>145.41519299999999</v>
      </c>
      <c r="M16" s="247" t="s">
        <v>3126</v>
      </c>
      <c r="N16" s="248"/>
    </row>
    <row r="17" spans="2:14" hidden="1" x14ac:dyDescent="0.25">
      <c r="B17" s="188" t="s">
        <v>1866</v>
      </c>
      <c r="C17" s="188" t="s">
        <v>1867</v>
      </c>
      <c r="D17" s="169" t="s">
        <v>3122</v>
      </c>
      <c r="E17" s="169" t="s">
        <v>3123</v>
      </c>
      <c r="F17" s="188" t="s">
        <v>3044</v>
      </c>
      <c r="G17" s="188" t="s">
        <v>3142</v>
      </c>
      <c r="H17" s="169" t="s">
        <v>3139</v>
      </c>
      <c r="I17" s="169" t="s">
        <v>2912</v>
      </c>
      <c r="J17" s="245">
        <v>1</v>
      </c>
      <c r="K17" s="245">
        <v>22.931000000000001</v>
      </c>
      <c r="L17" s="246">
        <f t="shared" si="1"/>
        <v>23.595999000000003</v>
      </c>
      <c r="M17" s="247" t="s">
        <v>3126</v>
      </c>
      <c r="N17" s="248"/>
    </row>
    <row r="18" spans="2:14" hidden="1" x14ac:dyDescent="0.25">
      <c r="B18" s="188" t="s">
        <v>1866</v>
      </c>
      <c r="C18" s="188" t="s">
        <v>1867</v>
      </c>
      <c r="D18" s="169" t="s">
        <v>3122</v>
      </c>
      <c r="E18" s="169" t="s">
        <v>3123</v>
      </c>
      <c r="F18" s="188" t="s">
        <v>3046</v>
      </c>
      <c r="G18" s="188" t="s">
        <v>3142</v>
      </c>
      <c r="H18" s="169" t="s">
        <v>3139</v>
      </c>
      <c r="I18" s="169" t="s">
        <v>2912</v>
      </c>
      <c r="J18" s="245">
        <v>1</v>
      </c>
      <c r="K18" s="245">
        <v>22.931000000000001</v>
      </c>
      <c r="L18" s="246">
        <f t="shared" si="1"/>
        <v>23.595999000000003</v>
      </c>
      <c r="M18" s="247" t="s">
        <v>3126</v>
      </c>
      <c r="N18" s="248"/>
    </row>
    <row r="19" spans="2:14" hidden="1" x14ac:dyDescent="0.25">
      <c r="B19" s="188" t="s">
        <v>1866</v>
      </c>
      <c r="C19" s="188" t="s">
        <v>1867</v>
      </c>
      <c r="D19" s="169" t="s">
        <v>3122</v>
      </c>
      <c r="E19" s="169" t="s">
        <v>3123</v>
      </c>
      <c r="F19" s="188" t="s">
        <v>3047</v>
      </c>
      <c r="G19" s="188" t="s">
        <v>3142</v>
      </c>
      <c r="H19" s="169" t="s">
        <v>3139</v>
      </c>
      <c r="I19" s="169" t="s">
        <v>2912</v>
      </c>
      <c r="J19" s="245">
        <v>1</v>
      </c>
      <c r="K19" s="245">
        <v>22.931000000000001</v>
      </c>
      <c r="L19" s="246">
        <f t="shared" si="1"/>
        <v>23.595999000000003</v>
      </c>
      <c r="M19" s="247" t="s">
        <v>3126</v>
      </c>
      <c r="N19" s="248"/>
    </row>
    <row r="20" spans="2:14" hidden="1" x14ac:dyDescent="0.25">
      <c r="B20" s="188" t="s">
        <v>1856</v>
      </c>
      <c r="C20" s="188" t="s">
        <v>1857</v>
      </c>
      <c r="D20" s="169" t="s">
        <v>3122</v>
      </c>
      <c r="E20" s="169" t="s">
        <v>3123</v>
      </c>
      <c r="F20" s="188" t="s">
        <v>3143</v>
      </c>
      <c r="G20" s="188" t="s">
        <v>3144</v>
      </c>
      <c r="H20" s="169" t="s">
        <v>3139</v>
      </c>
      <c r="I20" s="169" t="s">
        <v>2912</v>
      </c>
      <c r="J20" s="245">
        <v>1</v>
      </c>
      <c r="K20" s="245">
        <v>105.922</v>
      </c>
      <c r="L20" s="246">
        <f t="shared" si="1"/>
        <v>108.99373799999999</v>
      </c>
      <c r="M20" s="247" t="s">
        <v>3126</v>
      </c>
      <c r="N20" s="248"/>
    </row>
    <row r="21" spans="2:14" hidden="1" x14ac:dyDescent="0.25">
      <c r="B21" s="188" t="s">
        <v>1856</v>
      </c>
      <c r="C21" s="188" t="s">
        <v>1857</v>
      </c>
      <c r="D21" s="169" t="s">
        <v>3122</v>
      </c>
      <c r="E21" s="169" t="s">
        <v>3123</v>
      </c>
      <c r="F21" s="188" t="s">
        <v>3145</v>
      </c>
      <c r="G21" s="188" t="s">
        <v>3144</v>
      </c>
      <c r="H21" s="169" t="s">
        <v>3139</v>
      </c>
      <c r="I21" s="169" t="s">
        <v>2912</v>
      </c>
      <c r="J21" s="245">
        <v>1</v>
      </c>
      <c r="K21" s="245">
        <v>105.922</v>
      </c>
      <c r="L21" s="246">
        <f t="shared" si="1"/>
        <v>108.99373799999999</v>
      </c>
      <c r="M21" s="247" t="s">
        <v>3126</v>
      </c>
      <c r="N21" s="248"/>
    </row>
    <row r="22" spans="2:14" hidden="1" x14ac:dyDescent="0.25">
      <c r="B22" s="188" t="s">
        <v>1858</v>
      </c>
      <c r="C22" s="188" t="s">
        <v>1859</v>
      </c>
      <c r="D22" s="169" t="s">
        <v>3122</v>
      </c>
      <c r="E22" s="169" t="s">
        <v>3123</v>
      </c>
      <c r="F22" s="188" t="s">
        <v>3051</v>
      </c>
      <c r="G22" s="188" t="s">
        <v>3146</v>
      </c>
      <c r="H22" s="169" t="s">
        <v>3139</v>
      </c>
      <c r="I22" s="169" t="s">
        <v>2912</v>
      </c>
      <c r="J22" s="245">
        <v>1</v>
      </c>
      <c r="K22" s="245">
        <v>40.213999999999999</v>
      </c>
      <c r="L22" s="246">
        <f t="shared" si="1"/>
        <v>41.380206000000001</v>
      </c>
      <c r="M22" s="247" t="s">
        <v>3126</v>
      </c>
      <c r="N22" s="248"/>
    </row>
    <row r="23" spans="2:14" hidden="1" x14ac:dyDescent="0.25">
      <c r="B23" s="188" t="s">
        <v>1858</v>
      </c>
      <c r="C23" s="188" t="s">
        <v>1859</v>
      </c>
      <c r="D23" s="169" t="s">
        <v>3122</v>
      </c>
      <c r="E23" s="169" t="s">
        <v>3123</v>
      </c>
      <c r="F23" s="188" t="s">
        <v>3053</v>
      </c>
      <c r="G23" s="188" t="s">
        <v>3146</v>
      </c>
      <c r="H23" s="169" t="s">
        <v>3139</v>
      </c>
      <c r="I23" s="169" t="s">
        <v>2912</v>
      </c>
      <c r="J23" s="245">
        <v>1</v>
      </c>
      <c r="K23" s="245">
        <v>40.213999999999999</v>
      </c>
      <c r="L23" s="246">
        <f t="shared" si="1"/>
        <v>41.380206000000001</v>
      </c>
      <c r="M23" s="247" t="s">
        <v>3126</v>
      </c>
      <c r="N23" s="248"/>
    </row>
    <row r="24" spans="2:14" hidden="1" x14ac:dyDescent="0.25">
      <c r="B24" s="188" t="s">
        <v>1858</v>
      </c>
      <c r="C24" s="188" t="s">
        <v>1859</v>
      </c>
      <c r="D24" s="169" t="s">
        <v>3122</v>
      </c>
      <c r="E24" s="169" t="s">
        <v>3123</v>
      </c>
      <c r="F24" s="188" t="s">
        <v>3054</v>
      </c>
      <c r="G24" s="188" t="s">
        <v>3147</v>
      </c>
      <c r="H24" s="169" t="s">
        <v>3139</v>
      </c>
      <c r="I24" s="169" t="s">
        <v>2912</v>
      </c>
      <c r="J24" s="245">
        <v>1</v>
      </c>
      <c r="K24" s="245">
        <v>40.213999999999999</v>
      </c>
      <c r="L24" s="246">
        <f t="shared" si="1"/>
        <v>41.380206000000001</v>
      </c>
      <c r="M24" s="247" t="s">
        <v>3126</v>
      </c>
      <c r="N24" s="248"/>
    </row>
    <row r="25" spans="2:14" hidden="1" x14ac:dyDescent="0.25">
      <c r="B25" s="188" t="s">
        <v>1858</v>
      </c>
      <c r="C25" s="188" t="s">
        <v>1859</v>
      </c>
      <c r="D25" s="169" t="s">
        <v>3122</v>
      </c>
      <c r="E25" s="169" t="s">
        <v>3123</v>
      </c>
      <c r="F25" s="188" t="s">
        <v>3056</v>
      </c>
      <c r="G25" s="188" t="s">
        <v>3147</v>
      </c>
      <c r="H25" s="169" t="s">
        <v>3139</v>
      </c>
      <c r="I25" s="169" t="s">
        <v>2912</v>
      </c>
      <c r="J25" s="245">
        <v>1</v>
      </c>
      <c r="K25" s="245">
        <v>40.213999999999999</v>
      </c>
      <c r="L25" s="246">
        <f t="shared" si="1"/>
        <v>41.380206000000001</v>
      </c>
      <c r="M25" s="247" t="s">
        <v>3126</v>
      </c>
      <c r="N25" s="248"/>
    </row>
    <row r="26" spans="2:14" hidden="1" x14ac:dyDescent="0.25">
      <c r="B26" s="188" t="s">
        <v>1858</v>
      </c>
      <c r="C26" s="188" t="s">
        <v>1859</v>
      </c>
      <c r="D26" s="169" t="s">
        <v>3122</v>
      </c>
      <c r="E26" s="169" t="s">
        <v>3123</v>
      </c>
      <c r="F26" s="188" t="s">
        <v>3148</v>
      </c>
      <c r="G26" s="188" t="s">
        <v>3149</v>
      </c>
      <c r="H26" s="169" t="s">
        <v>3139</v>
      </c>
      <c r="I26" s="169" t="s">
        <v>2912</v>
      </c>
      <c r="J26" s="245">
        <v>1</v>
      </c>
      <c r="K26" s="245">
        <v>40.213999999999999</v>
      </c>
      <c r="L26" s="246">
        <f t="shared" si="1"/>
        <v>41.380206000000001</v>
      </c>
      <c r="M26" s="247" t="s">
        <v>3126</v>
      </c>
      <c r="N26" s="248"/>
    </row>
    <row r="27" spans="2:14" hidden="1" x14ac:dyDescent="0.25">
      <c r="B27" s="188" t="s">
        <v>1858</v>
      </c>
      <c r="C27" s="188" t="s">
        <v>1859</v>
      </c>
      <c r="D27" s="169" t="s">
        <v>3122</v>
      </c>
      <c r="E27" s="169" t="s">
        <v>3123</v>
      </c>
      <c r="F27" s="188" t="s">
        <v>3150</v>
      </c>
      <c r="G27" s="188" t="s">
        <v>3149</v>
      </c>
      <c r="H27" s="169" t="s">
        <v>3139</v>
      </c>
      <c r="I27" s="169" t="s">
        <v>2912</v>
      </c>
      <c r="J27" s="245">
        <v>1</v>
      </c>
      <c r="K27" s="245">
        <v>40.213999999999999</v>
      </c>
      <c r="L27" s="246">
        <f t="shared" si="1"/>
        <v>41.380206000000001</v>
      </c>
      <c r="M27" s="247" t="s">
        <v>3126</v>
      </c>
      <c r="N27" s="248"/>
    </row>
    <row r="28" spans="2:14" hidden="1" x14ac:dyDescent="0.25">
      <c r="B28" s="188" t="s">
        <v>1862</v>
      </c>
      <c r="C28" s="188" t="s">
        <v>1863</v>
      </c>
      <c r="D28" s="169" t="s">
        <v>3122</v>
      </c>
      <c r="E28" s="169" t="s">
        <v>3123</v>
      </c>
      <c r="F28" s="188" t="s">
        <v>3151</v>
      </c>
      <c r="G28" s="188" t="s">
        <v>3152</v>
      </c>
      <c r="H28" s="169" t="s">
        <v>3139</v>
      </c>
      <c r="I28" s="169" t="s">
        <v>2912</v>
      </c>
      <c r="J28" s="245">
        <v>1</v>
      </c>
      <c r="K28" s="245">
        <v>58.5</v>
      </c>
      <c r="L28" s="246">
        <f t="shared" si="1"/>
        <v>60.1965</v>
      </c>
      <c r="M28" s="247" t="s">
        <v>3126</v>
      </c>
      <c r="N28" s="248"/>
    </row>
    <row r="29" spans="2:14" hidden="1" x14ac:dyDescent="0.25">
      <c r="B29" s="188" t="s">
        <v>1862</v>
      </c>
      <c r="C29" s="188" t="s">
        <v>1863</v>
      </c>
      <c r="D29" s="169" t="s">
        <v>3122</v>
      </c>
      <c r="E29" s="169" t="s">
        <v>3123</v>
      </c>
      <c r="F29" s="188" t="s">
        <v>3153</v>
      </c>
      <c r="G29" s="188" t="s">
        <v>3154</v>
      </c>
      <c r="H29" s="169" t="s">
        <v>3139</v>
      </c>
      <c r="I29" s="169" t="s">
        <v>2912</v>
      </c>
      <c r="J29" s="245">
        <v>1</v>
      </c>
      <c r="K29" s="245">
        <v>64</v>
      </c>
      <c r="L29" s="246">
        <f t="shared" si="1"/>
        <v>65.855999999999995</v>
      </c>
      <c r="M29" s="247" t="s">
        <v>3126</v>
      </c>
      <c r="N29" s="248"/>
    </row>
    <row r="30" spans="2:14" hidden="1" x14ac:dyDescent="0.25">
      <c r="B30" s="188" t="s">
        <v>1864</v>
      </c>
      <c r="C30" s="188" t="s">
        <v>1865</v>
      </c>
      <c r="D30" s="169" t="s">
        <v>3122</v>
      </c>
      <c r="E30" s="169" t="s">
        <v>3123</v>
      </c>
      <c r="F30" s="188" t="s">
        <v>3065</v>
      </c>
      <c r="G30" s="188" t="s">
        <v>3155</v>
      </c>
      <c r="H30" s="169" t="s">
        <v>3139</v>
      </c>
      <c r="I30" s="169" t="s">
        <v>2912</v>
      </c>
      <c r="J30" s="245">
        <v>1</v>
      </c>
      <c r="K30" s="245">
        <v>1.55</v>
      </c>
      <c r="L30" s="246">
        <f t="shared" si="1"/>
        <v>1.5949499999999999</v>
      </c>
      <c r="M30" s="247" t="s">
        <v>3126</v>
      </c>
      <c r="N30" s="248"/>
    </row>
    <row r="31" spans="2:14" hidden="1" x14ac:dyDescent="0.25">
      <c r="B31" s="188" t="s">
        <v>1858</v>
      </c>
      <c r="C31" s="188" t="s">
        <v>1859</v>
      </c>
      <c r="D31" s="169" t="s">
        <v>3122</v>
      </c>
      <c r="E31" s="169" t="s">
        <v>3123</v>
      </c>
      <c r="F31" s="188" t="s">
        <v>3074</v>
      </c>
      <c r="G31" s="188" t="s">
        <v>3156</v>
      </c>
      <c r="H31" s="169" t="s">
        <v>3139</v>
      </c>
      <c r="I31" s="169" t="s">
        <v>2912</v>
      </c>
      <c r="J31" s="245">
        <v>2</v>
      </c>
      <c r="K31" s="245">
        <v>40.213999999999999</v>
      </c>
      <c r="L31" s="246">
        <f t="shared" si="1"/>
        <v>82.760412000000002</v>
      </c>
      <c r="M31" s="247" t="s">
        <v>3126</v>
      </c>
      <c r="N31" s="248"/>
    </row>
    <row r="32" spans="2:14" hidden="1" x14ac:dyDescent="0.25">
      <c r="B32" s="188" t="s">
        <v>1860</v>
      </c>
      <c r="C32" s="188" t="s">
        <v>1861</v>
      </c>
      <c r="D32" s="169" t="s">
        <v>3122</v>
      </c>
      <c r="E32" s="169" t="s">
        <v>3123</v>
      </c>
      <c r="F32" s="188" t="s">
        <v>3078</v>
      </c>
      <c r="G32" s="188" t="s">
        <v>3157</v>
      </c>
      <c r="H32" s="169" t="s">
        <v>3139</v>
      </c>
      <c r="I32" s="169" t="s">
        <v>2912</v>
      </c>
      <c r="J32" s="245">
        <v>1</v>
      </c>
      <c r="K32" s="245">
        <v>81</v>
      </c>
      <c r="L32" s="246">
        <f t="shared" si="1"/>
        <v>83.349000000000004</v>
      </c>
      <c r="M32" s="247" t="s">
        <v>3126</v>
      </c>
      <c r="N32" s="248"/>
    </row>
    <row r="33" spans="2:14" hidden="1" x14ac:dyDescent="0.25">
      <c r="B33" s="188" t="s">
        <v>1860</v>
      </c>
      <c r="C33" s="188" t="s">
        <v>1861</v>
      </c>
      <c r="D33" s="169" t="s">
        <v>3122</v>
      </c>
      <c r="E33" s="169" t="s">
        <v>3123</v>
      </c>
      <c r="F33" s="188" t="s">
        <v>3080</v>
      </c>
      <c r="G33" s="188" t="s">
        <v>3157</v>
      </c>
      <c r="H33" s="169" t="s">
        <v>3139</v>
      </c>
      <c r="I33" s="169" t="s">
        <v>2912</v>
      </c>
      <c r="J33" s="245">
        <v>1</v>
      </c>
      <c r="K33" s="245">
        <v>81</v>
      </c>
      <c r="L33" s="246">
        <f t="shared" si="1"/>
        <v>83.349000000000004</v>
      </c>
      <c r="M33" s="247" t="s">
        <v>3126</v>
      </c>
      <c r="N33" s="248"/>
    </row>
    <row r="34" spans="2:14" hidden="1" x14ac:dyDescent="0.25">
      <c r="B34" s="188" t="s">
        <v>1860</v>
      </c>
      <c r="C34" s="188" t="s">
        <v>1861</v>
      </c>
      <c r="D34" s="169" t="s">
        <v>3122</v>
      </c>
      <c r="E34" s="169" t="s">
        <v>3123</v>
      </c>
      <c r="F34" s="188" t="s">
        <v>3158</v>
      </c>
      <c r="G34" s="188" t="s">
        <v>3159</v>
      </c>
      <c r="H34" s="169" t="s">
        <v>3139</v>
      </c>
      <c r="I34" s="169" t="s">
        <v>2912</v>
      </c>
      <c r="J34" s="245">
        <v>1</v>
      </c>
      <c r="K34" s="245">
        <v>62.026000000000003</v>
      </c>
      <c r="L34" s="246">
        <f t="shared" si="1"/>
        <v>63.824754000000006</v>
      </c>
      <c r="M34" s="247" t="s">
        <v>3126</v>
      </c>
      <c r="N34" s="248"/>
    </row>
    <row r="35" spans="2:14" hidden="1" x14ac:dyDescent="0.25">
      <c r="B35" s="188" t="s">
        <v>1860</v>
      </c>
      <c r="C35" s="188" t="s">
        <v>1861</v>
      </c>
      <c r="D35" s="169" t="s">
        <v>3122</v>
      </c>
      <c r="E35" s="169" t="s">
        <v>3123</v>
      </c>
      <c r="F35" s="188" t="s">
        <v>3160</v>
      </c>
      <c r="G35" s="188" t="s">
        <v>3159</v>
      </c>
      <c r="H35" s="169" t="s">
        <v>3139</v>
      </c>
      <c r="I35" s="169" t="s">
        <v>2912</v>
      </c>
      <c r="J35" s="245">
        <v>1</v>
      </c>
      <c r="K35" s="245">
        <v>62.026000000000003</v>
      </c>
      <c r="L35" s="246">
        <f t="shared" si="1"/>
        <v>63.824754000000006</v>
      </c>
      <c r="M35" s="247" t="s">
        <v>3126</v>
      </c>
      <c r="N35" s="248"/>
    </row>
    <row r="36" spans="2:14" hidden="1" x14ac:dyDescent="0.25">
      <c r="B36" s="188" t="s">
        <v>1860</v>
      </c>
      <c r="C36" s="188" t="s">
        <v>1861</v>
      </c>
      <c r="D36" s="169" t="s">
        <v>3122</v>
      </c>
      <c r="E36" s="169" t="s">
        <v>3123</v>
      </c>
      <c r="F36" s="188" t="s">
        <v>3161</v>
      </c>
      <c r="G36" s="188" t="s">
        <v>3162</v>
      </c>
      <c r="H36" s="169" t="s">
        <v>3139</v>
      </c>
      <c r="I36" s="169" t="s">
        <v>2912</v>
      </c>
      <c r="J36" s="245">
        <v>1</v>
      </c>
      <c r="K36" s="245">
        <v>73.709999999999994</v>
      </c>
      <c r="L36" s="246">
        <f t="shared" si="1"/>
        <v>75.847589999999997</v>
      </c>
      <c r="M36" s="247" t="s">
        <v>3126</v>
      </c>
      <c r="N36" s="248"/>
    </row>
    <row r="37" spans="2:14" hidden="1" x14ac:dyDescent="0.25">
      <c r="B37" s="188" t="s">
        <v>1860</v>
      </c>
      <c r="C37" s="188" t="s">
        <v>1861</v>
      </c>
      <c r="D37" s="169" t="s">
        <v>3122</v>
      </c>
      <c r="E37" s="169" t="s">
        <v>3123</v>
      </c>
      <c r="F37" s="188" t="s">
        <v>3163</v>
      </c>
      <c r="G37" s="188" t="s">
        <v>3162</v>
      </c>
      <c r="H37" s="169" t="s">
        <v>3139</v>
      </c>
      <c r="I37" s="169" t="s">
        <v>2912</v>
      </c>
      <c r="J37" s="245">
        <v>1</v>
      </c>
      <c r="K37" s="245">
        <v>73.709999999999994</v>
      </c>
      <c r="L37" s="246">
        <f t="shared" si="1"/>
        <v>75.847589999999997</v>
      </c>
      <c r="M37" s="247" t="s">
        <v>3126</v>
      </c>
      <c r="N37" s="248"/>
    </row>
    <row r="38" spans="2:14" hidden="1" x14ac:dyDescent="0.25">
      <c r="B38" s="188" t="s">
        <v>1858</v>
      </c>
      <c r="C38" s="188" t="s">
        <v>1859</v>
      </c>
      <c r="D38" s="169" t="s">
        <v>3122</v>
      </c>
      <c r="E38" s="169" t="s">
        <v>3123</v>
      </c>
      <c r="F38" s="188" t="s">
        <v>3083</v>
      </c>
      <c r="G38" s="188" t="s">
        <v>3164</v>
      </c>
      <c r="H38" s="169" t="s">
        <v>3139</v>
      </c>
      <c r="I38" s="169" t="s">
        <v>2912</v>
      </c>
      <c r="J38" s="245">
        <v>1</v>
      </c>
      <c r="K38" s="245">
        <v>55.24</v>
      </c>
      <c r="L38" s="246">
        <f t="shared" si="1"/>
        <v>56.84196</v>
      </c>
      <c r="M38" s="247" t="s">
        <v>3126</v>
      </c>
      <c r="N38" s="248"/>
    </row>
    <row r="39" spans="2:14" hidden="1" x14ac:dyDescent="0.25">
      <c r="B39" s="188" t="s">
        <v>1858</v>
      </c>
      <c r="C39" s="188" t="s">
        <v>1859</v>
      </c>
      <c r="D39" s="169" t="s">
        <v>3122</v>
      </c>
      <c r="E39" s="169" t="s">
        <v>3123</v>
      </c>
      <c r="F39" s="188" t="s">
        <v>3085</v>
      </c>
      <c r="G39" s="188" t="s">
        <v>3164</v>
      </c>
      <c r="H39" s="169" t="s">
        <v>3139</v>
      </c>
      <c r="I39" s="169" t="s">
        <v>2912</v>
      </c>
      <c r="J39" s="245">
        <v>1</v>
      </c>
      <c r="K39" s="245">
        <v>55.24</v>
      </c>
      <c r="L39" s="246">
        <f t="shared" si="1"/>
        <v>56.84196</v>
      </c>
      <c r="M39" s="247" t="s">
        <v>3126</v>
      </c>
      <c r="N39" s="248"/>
    </row>
    <row r="40" spans="2:14" hidden="1" x14ac:dyDescent="0.25">
      <c r="B40" s="188" t="s">
        <v>1858</v>
      </c>
      <c r="C40" s="188" t="s">
        <v>1859</v>
      </c>
      <c r="D40" s="169" t="s">
        <v>3122</v>
      </c>
      <c r="E40" s="169" t="s">
        <v>3123</v>
      </c>
      <c r="F40" s="188" t="s">
        <v>3086</v>
      </c>
      <c r="G40" s="188" t="s">
        <v>3165</v>
      </c>
      <c r="H40" s="169" t="s">
        <v>3139</v>
      </c>
      <c r="I40" s="169" t="s">
        <v>2912</v>
      </c>
      <c r="J40" s="245">
        <v>1</v>
      </c>
      <c r="K40" s="245">
        <v>40.213999999999999</v>
      </c>
      <c r="L40" s="246">
        <f t="shared" si="1"/>
        <v>41.380206000000001</v>
      </c>
      <c r="M40" s="247" t="s">
        <v>3126</v>
      </c>
      <c r="N40" s="248"/>
    </row>
    <row r="41" spans="2:14" hidden="1" x14ac:dyDescent="0.25">
      <c r="B41" s="188" t="s">
        <v>1858</v>
      </c>
      <c r="C41" s="188" t="s">
        <v>1859</v>
      </c>
      <c r="D41" s="169" t="s">
        <v>3122</v>
      </c>
      <c r="E41" s="169" t="s">
        <v>3123</v>
      </c>
      <c r="F41" s="188" t="s">
        <v>3088</v>
      </c>
      <c r="G41" s="188" t="s">
        <v>3165</v>
      </c>
      <c r="H41" s="169" t="s">
        <v>3139</v>
      </c>
      <c r="I41" s="169" t="s">
        <v>2912</v>
      </c>
      <c r="J41" s="245">
        <v>1</v>
      </c>
      <c r="K41" s="245">
        <v>40.213999999999999</v>
      </c>
      <c r="L41" s="246">
        <f t="shared" si="1"/>
        <v>41.380206000000001</v>
      </c>
      <c r="M41" s="247" t="s">
        <v>3126</v>
      </c>
      <c r="N41" s="248"/>
    </row>
    <row r="42" spans="2:14" hidden="1" x14ac:dyDescent="0.25">
      <c r="B42" s="188" t="s">
        <v>1858</v>
      </c>
      <c r="C42" s="188" t="s">
        <v>1859</v>
      </c>
      <c r="D42" s="169" t="s">
        <v>3122</v>
      </c>
      <c r="E42" s="169" t="s">
        <v>3123</v>
      </c>
      <c r="F42" s="188" t="s">
        <v>3089</v>
      </c>
      <c r="G42" s="188" t="s">
        <v>3166</v>
      </c>
      <c r="H42" s="169" t="s">
        <v>3139</v>
      </c>
      <c r="I42" s="169" t="s">
        <v>2912</v>
      </c>
      <c r="J42" s="245">
        <v>1</v>
      </c>
      <c r="K42" s="245">
        <v>74.616</v>
      </c>
      <c r="L42" s="246">
        <f t="shared" si="1"/>
        <v>76.779863999999989</v>
      </c>
      <c r="M42" s="247" t="s">
        <v>3126</v>
      </c>
      <c r="N42" s="248"/>
    </row>
    <row r="43" spans="2:14" hidden="1" x14ac:dyDescent="0.25">
      <c r="B43" s="188" t="s">
        <v>1858</v>
      </c>
      <c r="C43" s="188" t="s">
        <v>1859</v>
      </c>
      <c r="D43" s="169" t="s">
        <v>3122</v>
      </c>
      <c r="E43" s="169" t="s">
        <v>3123</v>
      </c>
      <c r="F43" s="188" t="s">
        <v>3091</v>
      </c>
      <c r="G43" s="188" t="s">
        <v>3166</v>
      </c>
      <c r="H43" s="169" t="s">
        <v>3139</v>
      </c>
      <c r="I43" s="169" t="s">
        <v>2912</v>
      </c>
      <c r="J43" s="245">
        <v>1</v>
      </c>
      <c r="K43" s="245">
        <v>74.616</v>
      </c>
      <c r="L43" s="246">
        <f t="shared" si="1"/>
        <v>76.779863999999989</v>
      </c>
      <c r="M43" s="247" t="s">
        <v>3126</v>
      </c>
      <c r="N43" s="248"/>
    </row>
    <row r="44" spans="2:14" hidden="1" x14ac:dyDescent="0.25">
      <c r="B44" s="188" t="s">
        <v>1866</v>
      </c>
      <c r="C44" s="188" t="s">
        <v>1867</v>
      </c>
      <c r="D44" s="169" t="s">
        <v>3122</v>
      </c>
      <c r="E44" s="169" t="s">
        <v>3123</v>
      </c>
      <c r="F44" s="188" t="s">
        <v>3167</v>
      </c>
      <c r="G44" s="188" t="s">
        <v>3168</v>
      </c>
      <c r="H44" s="169" t="s">
        <v>3139</v>
      </c>
      <c r="I44" s="169" t="s">
        <v>2912</v>
      </c>
      <c r="J44" s="245">
        <v>1</v>
      </c>
      <c r="K44" s="245">
        <v>104.773</v>
      </c>
      <c r="L44" s="246">
        <f t="shared" si="1"/>
        <v>107.81141699999999</v>
      </c>
      <c r="M44" s="247" t="s">
        <v>3126</v>
      </c>
      <c r="N44" s="248"/>
    </row>
    <row r="45" spans="2:14" hidden="1" x14ac:dyDescent="0.25">
      <c r="B45" s="188" t="s">
        <v>1866</v>
      </c>
      <c r="C45" s="188" t="s">
        <v>1867</v>
      </c>
      <c r="D45" s="169" t="s">
        <v>3122</v>
      </c>
      <c r="E45" s="169" t="s">
        <v>3123</v>
      </c>
      <c r="F45" s="188" t="s">
        <v>3169</v>
      </c>
      <c r="G45" s="188" t="s">
        <v>3168</v>
      </c>
      <c r="H45" s="169" t="s">
        <v>3139</v>
      </c>
      <c r="I45" s="169" t="s">
        <v>2912</v>
      </c>
      <c r="J45" s="245">
        <v>1</v>
      </c>
      <c r="K45" s="245">
        <v>104.773</v>
      </c>
      <c r="L45" s="246">
        <f t="shared" si="1"/>
        <v>107.81141699999999</v>
      </c>
      <c r="M45" s="247" t="s">
        <v>3126</v>
      </c>
      <c r="N45" s="248"/>
    </row>
    <row r="46" spans="2:14" hidden="1" x14ac:dyDescent="0.25">
      <c r="B46" s="188" t="s">
        <v>1862</v>
      </c>
      <c r="C46" s="188" t="s">
        <v>1863</v>
      </c>
      <c r="D46" s="169" t="s">
        <v>3122</v>
      </c>
      <c r="E46" s="169" t="s">
        <v>3123</v>
      </c>
      <c r="F46" s="188" t="s">
        <v>3170</v>
      </c>
      <c r="G46" s="188" t="s">
        <v>3171</v>
      </c>
      <c r="H46" s="169" t="s">
        <v>3139</v>
      </c>
      <c r="I46" s="169" t="s">
        <v>2912</v>
      </c>
      <c r="J46" s="245">
        <v>1</v>
      </c>
      <c r="K46" s="245">
        <v>21.5</v>
      </c>
      <c r="L46" s="246">
        <f t="shared" si="1"/>
        <v>22.1235</v>
      </c>
      <c r="M46" s="247" t="s">
        <v>3126</v>
      </c>
      <c r="N46" s="248"/>
    </row>
    <row r="47" spans="2:14" hidden="1" x14ac:dyDescent="0.25">
      <c r="B47" s="188" t="s">
        <v>1864</v>
      </c>
      <c r="C47" s="188" t="s">
        <v>1865</v>
      </c>
      <c r="D47" s="169" t="s">
        <v>3122</v>
      </c>
      <c r="E47" s="169" t="s">
        <v>3123</v>
      </c>
      <c r="F47" s="188" t="s">
        <v>3094</v>
      </c>
      <c r="G47" s="188" t="s">
        <v>3172</v>
      </c>
      <c r="H47" s="169" t="s">
        <v>3139</v>
      </c>
      <c r="I47" s="169" t="s">
        <v>2912</v>
      </c>
      <c r="J47" s="245">
        <v>1</v>
      </c>
      <c r="K47" s="245">
        <v>1.55</v>
      </c>
      <c r="L47" s="246">
        <f t="shared" si="1"/>
        <v>1.5949499999999999</v>
      </c>
      <c r="M47" s="247" t="s">
        <v>3126</v>
      </c>
      <c r="N47" s="248"/>
    </row>
    <row r="48" spans="2:14" hidden="1" x14ac:dyDescent="0.25">
      <c r="B48" s="188" t="s">
        <v>1866</v>
      </c>
      <c r="C48" s="188" t="s">
        <v>1867</v>
      </c>
      <c r="D48" s="169" t="s">
        <v>3122</v>
      </c>
      <c r="E48" s="169" t="s">
        <v>3123</v>
      </c>
      <c r="F48" s="188" t="s">
        <v>3173</v>
      </c>
      <c r="G48" s="188" t="s">
        <v>3174</v>
      </c>
      <c r="H48" s="169" t="s">
        <v>3139</v>
      </c>
      <c r="I48" s="169" t="s">
        <v>2912</v>
      </c>
      <c r="J48" s="245">
        <v>1</v>
      </c>
      <c r="K48" s="245">
        <v>12.706</v>
      </c>
      <c r="L48" s="246">
        <f t="shared" si="1"/>
        <v>13.074474</v>
      </c>
      <c r="M48" s="247" t="s">
        <v>3126</v>
      </c>
      <c r="N48" s="248"/>
    </row>
    <row r="49" spans="2:14" hidden="1" x14ac:dyDescent="0.25">
      <c r="B49" s="188" t="s">
        <v>1858</v>
      </c>
      <c r="C49" s="188" t="s">
        <v>1859</v>
      </c>
      <c r="D49" s="169" t="s">
        <v>3122</v>
      </c>
      <c r="E49" s="169" t="s">
        <v>3123</v>
      </c>
      <c r="F49" s="188" t="s">
        <v>3175</v>
      </c>
      <c r="G49" s="188" t="s">
        <v>3176</v>
      </c>
      <c r="H49" s="169" t="s">
        <v>3139</v>
      </c>
      <c r="I49" s="169" t="s">
        <v>2912</v>
      </c>
      <c r="J49" s="245">
        <v>1</v>
      </c>
      <c r="K49" s="245">
        <v>62.737000000000002</v>
      </c>
      <c r="L49" s="246">
        <f t="shared" si="1"/>
        <v>64.556373000000008</v>
      </c>
      <c r="M49" s="247" t="s">
        <v>3126</v>
      </c>
      <c r="N49" s="248"/>
    </row>
    <row r="50" spans="2:14" hidden="1" x14ac:dyDescent="0.25">
      <c r="B50" s="188" t="s">
        <v>1866</v>
      </c>
      <c r="C50" s="188" t="s">
        <v>1867</v>
      </c>
      <c r="D50" s="169" t="s">
        <v>3122</v>
      </c>
      <c r="E50" s="169" t="s">
        <v>3123</v>
      </c>
      <c r="F50" s="188" t="s">
        <v>3177</v>
      </c>
      <c r="G50" s="188" t="s">
        <v>3178</v>
      </c>
      <c r="H50" s="169" t="s">
        <v>3139</v>
      </c>
      <c r="I50" s="169" t="s">
        <v>2912</v>
      </c>
      <c r="J50" s="245">
        <v>1</v>
      </c>
      <c r="K50" s="245">
        <v>65</v>
      </c>
      <c r="L50" s="246">
        <f t="shared" si="1"/>
        <v>66.885000000000005</v>
      </c>
      <c r="M50" s="247" t="s">
        <v>3126</v>
      </c>
      <c r="N50" s="248"/>
    </row>
    <row r="51" spans="2:14" hidden="1" x14ac:dyDescent="0.25">
      <c r="B51" s="188" t="s">
        <v>1866</v>
      </c>
      <c r="C51" s="188" t="s">
        <v>1867</v>
      </c>
      <c r="D51" s="169" t="s">
        <v>3122</v>
      </c>
      <c r="E51" s="169" t="s">
        <v>3123</v>
      </c>
      <c r="F51" s="188" t="s">
        <v>3179</v>
      </c>
      <c r="G51" s="188" t="s">
        <v>3178</v>
      </c>
      <c r="H51" s="169" t="s">
        <v>3139</v>
      </c>
      <c r="I51" s="169" t="s">
        <v>2912</v>
      </c>
      <c r="J51" s="245">
        <v>1</v>
      </c>
      <c r="K51" s="245">
        <v>65</v>
      </c>
      <c r="L51" s="246">
        <f t="shared" si="1"/>
        <v>66.885000000000005</v>
      </c>
      <c r="M51" s="247" t="s">
        <v>3126</v>
      </c>
      <c r="N51" s="248"/>
    </row>
    <row r="52" spans="2:14" hidden="1" x14ac:dyDescent="0.25">
      <c r="B52" s="188" t="s">
        <v>1866</v>
      </c>
      <c r="C52" s="188" t="s">
        <v>1867</v>
      </c>
      <c r="D52" s="169" t="s">
        <v>3122</v>
      </c>
      <c r="E52" s="169" t="s">
        <v>3123</v>
      </c>
      <c r="F52" s="188" t="s">
        <v>3180</v>
      </c>
      <c r="G52" s="188" t="s">
        <v>3181</v>
      </c>
      <c r="H52" s="169" t="s">
        <v>3139</v>
      </c>
      <c r="I52" s="169" t="s">
        <v>2912</v>
      </c>
      <c r="J52" s="245">
        <v>1</v>
      </c>
      <c r="K52" s="245">
        <v>15.5</v>
      </c>
      <c r="L52" s="246">
        <f t="shared" si="1"/>
        <v>15.9495</v>
      </c>
      <c r="M52" s="247" t="s">
        <v>3126</v>
      </c>
      <c r="N52" s="248"/>
    </row>
    <row r="53" spans="2:14" hidden="1" x14ac:dyDescent="0.25">
      <c r="B53" s="188" t="s">
        <v>1842</v>
      </c>
      <c r="C53" s="188" t="s">
        <v>1843</v>
      </c>
      <c r="D53" s="169" t="s">
        <v>3122</v>
      </c>
      <c r="E53" s="169" t="s">
        <v>3123</v>
      </c>
      <c r="F53" s="188" t="s">
        <v>3182</v>
      </c>
      <c r="G53" s="188" t="s">
        <v>3183</v>
      </c>
      <c r="H53" s="169" t="s">
        <v>3184</v>
      </c>
      <c r="I53" s="169" t="s">
        <v>2912</v>
      </c>
      <c r="J53" s="245">
        <v>1</v>
      </c>
      <c r="K53" s="245">
        <v>22.3</v>
      </c>
      <c r="L53" s="246">
        <f>+J53*K53*1.05</f>
        <v>23.415000000000003</v>
      </c>
      <c r="M53" s="247" t="s">
        <v>3126</v>
      </c>
      <c r="N53" s="248"/>
    </row>
    <row r="54" spans="2:14" hidden="1" x14ac:dyDescent="0.25">
      <c r="B54" s="188" t="s">
        <v>1842</v>
      </c>
      <c r="C54" s="188" t="s">
        <v>1843</v>
      </c>
      <c r="D54" s="169" t="s">
        <v>3122</v>
      </c>
      <c r="E54" s="169" t="s">
        <v>3123</v>
      </c>
      <c r="F54" s="188" t="s">
        <v>3185</v>
      </c>
      <c r="G54" s="188" t="s">
        <v>3183</v>
      </c>
      <c r="H54" s="169" t="s">
        <v>3184</v>
      </c>
      <c r="I54" s="169" t="s">
        <v>2912</v>
      </c>
      <c r="J54" s="245">
        <v>1</v>
      </c>
      <c r="K54" s="245">
        <v>22.3</v>
      </c>
      <c r="L54" s="246">
        <f t="shared" ref="L54:L106" si="2">+J54*K54*1.05</f>
        <v>23.415000000000003</v>
      </c>
      <c r="M54" s="247" t="s">
        <v>3126</v>
      </c>
      <c r="N54" s="248"/>
    </row>
    <row r="55" spans="2:14" hidden="1" x14ac:dyDescent="0.25">
      <c r="B55" s="188" t="s">
        <v>1842</v>
      </c>
      <c r="C55" s="188" t="s">
        <v>1843</v>
      </c>
      <c r="D55" s="169" t="s">
        <v>3122</v>
      </c>
      <c r="E55" s="169" t="s">
        <v>3123</v>
      </c>
      <c r="F55" s="188" t="s">
        <v>3186</v>
      </c>
      <c r="G55" s="188" t="s">
        <v>3187</v>
      </c>
      <c r="H55" s="169" t="s">
        <v>3184</v>
      </c>
      <c r="I55" s="169" t="s">
        <v>2912</v>
      </c>
      <c r="J55" s="245">
        <v>1</v>
      </c>
      <c r="K55" s="245">
        <v>21.9</v>
      </c>
      <c r="L55" s="246">
        <f t="shared" si="2"/>
        <v>22.995000000000001</v>
      </c>
      <c r="M55" s="247" t="s">
        <v>3126</v>
      </c>
      <c r="N55" s="248"/>
    </row>
    <row r="56" spans="2:14" hidden="1" x14ac:dyDescent="0.25">
      <c r="B56" s="188" t="s">
        <v>1850</v>
      </c>
      <c r="C56" s="188" t="s">
        <v>1851</v>
      </c>
      <c r="D56" s="169" t="s">
        <v>3122</v>
      </c>
      <c r="E56" s="169" t="s">
        <v>3123</v>
      </c>
      <c r="F56" s="188" t="s">
        <v>3188</v>
      </c>
      <c r="G56" s="188" t="s">
        <v>3189</v>
      </c>
      <c r="H56" s="169" t="s">
        <v>3184</v>
      </c>
      <c r="I56" s="169" t="s">
        <v>2912</v>
      </c>
      <c r="J56" s="245">
        <v>1</v>
      </c>
      <c r="K56" s="245">
        <v>45.5</v>
      </c>
      <c r="L56" s="246">
        <f t="shared" si="2"/>
        <v>47.774999999999999</v>
      </c>
      <c r="M56" s="247" t="s">
        <v>3126</v>
      </c>
      <c r="N56" s="248"/>
    </row>
    <row r="57" spans="2:14" hidden="1" x14ac:dyDescent="0.25">
      <c r="B57" s="188" t="s">
        <v>1850</v>
      </c>
      <c r="C57" s="188" t="s">
        <v>1851</v>
      </c>
      <c r="D57" s="169" t="s">
        <v>3122</v>
      </c>
      <c r="E57" s="169" t="s">
        <v>3123</v>
      </c>
      <c r="F57" s="188" t="s">
        <v>3190</v>
      </c>
      <c r="G57" s="188" t="s">
        <v>3191</v>
      </c>
      <c r="H57" s="169" t="s">
        <v>3184</v>
      </c>
      <c r="I57" s="169" t="s">
        <v>2912</v>
      </c>
      <c r="J57" s="245">
        <v>1</v>
      </c>
      <c r="K57" s="245">
        <v>45.5</v>
      </c>
      <c r="L57" s="246">
        <f t="shared" si="2"/>
        <v>47.774999999999999</v>
      </c>
      <c r="M57" s="247" t="s">
        <v>3126</v>
      </c>
      <c r="N57" s="248"/>
    </row>
    <row r="58" spans="2:14" hidden="1" x14ac:dyDescent="0.25">
      <c r="B58" s="188" t="s">
        <v>1842</v>
      </c>
      <c r="C58" s="188" t="s">
        <v>1843</v>
      </c>
      <c r="D58" s="169" t="s">
        <v>3122</v>
      </c>
      <c r="E58" s="169" t="s">
        <v>3123</v>
      </c>
      <c r="F58" s="188" t="s">
        <v>3067</v>
      </c>
      <c r="G58" s="188" t="s">
        <v>3192</v>
      </c>
      <c r="H58" s="169" t="s">
        <v>3184</v>
      </c>
      <c r="I58" s="169" t="s">
        <v>2912</v>
      </c>
      <c r="J58" s="245">
        <v>1</v>
      </c>
      <c r="K58" s="245">
        <v>17.899999999999999</v>
      </c>
      <c r="L58" s="246">
        <f t="shared" si="2"/>
        <v>18.794999999999998</v>
      </c>
      <c r="M58" s="247" t="s">
        <v>3126</v>
      </c>
      <c r="N58" s="248"/>
    </row>
    <row r="59" spans="2:14" hidden="1" x14ac:dyDescent="0.25">
      <c r="B59" s="188" t="s">
        <v>1840</v>
      </c>
      <c r="C59" s="188" t="s">
        <v>1841</v>
      </c>
      <c r="D59" s="169" t="s">
        <v>3122</v>
      </c>
      <c r="E59" s="169" t="s">
        <v>3123</v>
      </c>
      <c r="F59" s="188" t="s">
        <v>3072</v>
      </c>
      <c r="G59" s="188" t="s">
        <v>156</v>
      </c>
      <c r="H59" s="169" t="s">
        <v>3184</v>
      </c>
      <c r="I59" s="169" t="s">
        <v>2912</v>
      </c>
      <c r="J59" s="245">
        <v>2</v>
      </c>
      <c r="K59" s="245">
        <v>49.8</v>
      </c>
      <c r="L59" s="246">
        <f t="shared" si="2"/>
        <v>104.58</v>
      </c>
      <c r="M59" s="247" t="s">
        <v>3126</v>
      </c>
      <c r="N59" s="248"/>
    </row>
    <row r="60" spans="2:14" hidden="1" x14ac:dyDescent="0.25">
      <c r="B60" s="188" t="s">
        <v>1846</v>
      </c>
      <c r="C60" s="188" t="s">
        <v>1847</v>
      </c>
      <c r="D60" s="169" t="s">
        <v>3122</v>
      </c>
      <c r="E60" s="169" t="s">
        <v>3123</v>
      </c>
      <c r="F60" s="188" t="s">
        <v>3048</v>
      </c>
      <c r="G60" s="188" t="s">
        <v>3193</v>
      </c>
      <c r="H60" s="169" t="s">
        <v>3194</v>
      </c>
      <c r="I60" s="169" t="s">
        <v>2912</v>
      </c>
      <c r="J60" s="245">
        <v>1</v>
      </c>
      <c r="K60" s="245">
        <v>446.76</v>
      </c>
      <c r="L60" s="246">
        <f t="shared" si="2"/>
        <v>469.09800000000001</v>
      </c>
      <c r="M60" s="247" t="s">
        <v>3126</v>
      </c>
      <c r="N60" s="248"/>
    </row>
    <row r="61" spans="2:14" hidden="1" x14ac:dyDescent="0.25">
      <c r="B61" s="188" t="s">
        <v>1846</v>
      </c>
      <c r="C61" s="188" t="s">
        <v>1847</v>
      </c>
      <c r="D61" s="169" t="s">
        <v>3122</v>
      </c>
      <c r="E61" s="169" t="s">
        <v>3123</v>
      </c>
      <c r="F61" s="188" t="s">
        <v>3050</v>
      </c>
      <c r="G61" s="188" t="s">
        <v>3193</v>
      </c>
      <c r="H61" s="169" t="s">
        <v>3194</v>
      </c>
      <c r="I61" s="169" t="s">
        <v>2912</v>
      </c>
      <c r="J61" s="245">
        <v>1</v>
      </c>
      <c r="K61" s="245">
        <v>446.76</v>
      </c>
      <c r="L61" s="246">
        <f t="shared" si="2"/>
        <v>469.09800000000001</v>
      </c>
      <c r="M61" s="247" t="s">
        <v>3126</v>
      </c>
      <c r="N61" s="248"/>
    </row>
    <row r="62" spans="2:14" hidden="1" x14ac:dyDescent="0.25">
      <c r="B62" s="188" t="s">
        <v>1848</v>
      </c>
      <c r="C62" s="188" t="s">
        <v>1849</v>
      </c>
      <c r="D62" s="169" t="s">
        <v>3122</v>
      </c>
      <c r="E62" s="169" t="s">
        <v>3123</v>
      </c>
      <c r="F62" s="188" t="s">
        <v>3195</v>
      </c>
      <c r="G62" s="188" t="s">
        <v>3196</v>
      </c>
      <c r="H62" s="169" t="s">
        <v>3194</v>
      </c>
      <c r="I62" s="169" t="s">
        <v>2912</v>
      </c>
      <c r="J62" s="245">
        <v>1</v>
      </c>
      <c r="K62" s="245">
        <v>316.63499999999999</v>
      </c>
      <c r="L62" s="246">
        <f t="shared" si="2"/>
        <v>332.46674999999999</v>
      </c>
      <c r="M62" s="247" t="s">
        <v>3126</v>
      </c>
      <c r="N62" s="248"/>
    </row>
    <row r="63" spans="2:14" hidden="1" x14ac:dyDescent="0.25">
      <c r="B63" s="188" t="s">
        <v>1850</v>
      </c>
      <c r="C63" s="188" t="s">
        <v>1851</v>
      </c>
      <c r="D63" s="169" t="s">
        <v>3122</v>
      </c>
      <c r="E63" s="169" t="s">
        <v>3123</v>
      </c>
      <c r="F63" s="188" t="s">
        <v>3197</v>
      </c>
      <c r="G63" s="188" t="s">
        <v>3198</v>
      </c>
      <c r="H63" s="169" t="s">
        <v>3194</v>
      </c>
      <c r="I63" s="169" t="s">
        <v>2912</v>
      </c>
      <c r="J63" s="245">
        <v>1</v>
      </c>
      <c r="K63" s="245">
        <v>1.8</v>
      </c>
      <c r="L63" s="246">
        <f t="shared" si="2"/>
        <v>1.8900000000000001</v>
      </c>
      <c r="M63" s="247" t="s">
        <v>3126</v>
      </c>
      <c r="N63" s="248"/>
    </row>
    <row r="64" spans="2:14" hidden="1" x14ac:dyDescent="0.25">
      <c r="B64" s="188" t="s">
        <v>1850</v>
      </c>
      <c r="C64" s="188" t="s">
        <v>1851</v>
      </c>
      <c r="D64" s="169" t="s">
        <v>3122</v>
      </c>
      <c r="E64" s="169" t="s">
        <v>3123</v>
      </c>
      <c r="F64" s="188" t="s">
        <v>3199</v>
      </c>
      <c r="G64" s="188" t="s">
        <v>3200</v>
      </c>
      <c r="H64" s="169" t="s">
        <v>3194</v>
      </c>
      <c r="I64" s="169" t="s">
        <v>2912</v>
      </c>
      <c r="J64" s="245">
        <v>1</v>
      </c>
      <c r="K64" s="245">
        <v>1.8</v>
      </c>
      <c r="L64" s="246">
        <f t="shared" si="2"/>
        <v>1.8900000000000001</v>
      </c>
      <c r="M64" s="247" t="s">
        <v>3126</v>
      </c>
      <c r="N64" s="248"/>
    </row>
    <row r="65" spans="2:14" hidden="1" x14ac:dyDescent="0.25">
      <c r="B65" s="188" t="s">
        <v>1832</v>
      </c>
      <c r="C65" s="188" t="s">
        <v>1833</v>
      </c>
      <c r="D65" s="169" t="s">
        <v>3122</v>
      </c>
      <c r="E65" s="169" t="s">
        <v>3123</v>
      </c>
      <c r="F65" s="188" t="s">
        <v>3076</v>
      </c>
      <c r="G65" s="188" t="s">
        <v>3201</v>
      </c>
      <c r="H65" s="169" t="s">
        <v>3194</v>
      </c>
      <c r="I65" s="169" t="s">
        <v>2912</v>
      </c>
      <c r="J65" s="245">
        <v>1</v>
      </c>
      <c r="K65" s="245">
        <v>320</v>
      </c>
      <c r="L65" s="246">
        <f t="shared" si="2"/>
        <v>336</v>
      </c>
      <c r="M65" s="247" t="s">
        <v>3126</v>
      </c>
      <c r="N65" s="248"/>
    </row>
    <row r="66" spans="2:14" hidden="1" x14ac:dyDescent="0.25">
      <c r="B66" s="188" t="s">
        <v>1834</v>
      </c>
      <c r="C66" s="188" t="s">
        <v>1835</v>
      </c>
      <c r="D66" s="169" t="s">
        <v>3122</v>
      </c>
      <c r="E66" s="169" t="s">
        <v>3123</v>
      </c>
      <c r="F66" s="188" t="s">
        <v>3202</v>
      </c>
      <c r="G66" s="188" t="s">
        <v>3203</v>
      </c>
      <c r="H66" s="169" t="s">
        <v>3194</v>
      </c>
      <c r="I66" s="169" t="s">
        <v>2912</v>
      </c>
      <c r="J66" s="245">
        <v>1</v>
      </c>
      <c r="K66" s="245">
        <v>22.5</v>
      </c>
      <c r="L66" s="246">
        <f t="shared" si="2"/>
        <v>23.625</v>
      </c>
      <c r="M66" s="247" t="s">
        <v>3126</v>
      </c>
      <c r="N66" s="248"/>
    </row>
    <row r="67" spans="2:14" hidden="1" x14ac:dyDescent="0.25">
      <c r="B67" s="188" t="s">
        <v>1860</v>
      </c>
      <c r="C67" s="188" t="s">
        <v>1861</v>
      </c>
      <c r="D67" s="169" t="s">
        <v>3122</v>
      </c>
      <c r="E67" s="169" t="s">
        <v>3123</v>
      </c>
      <c r="F67" s="188" t="s">
        <v>3204</v>
      </c>
      <c r="G67" s="188" t="s">
        <v>3205</v>
      </c>
      <c r="H67" s="169" t="s">
        <v>3194</v>
      </c>
      <c r="I67" s="169" t="s">
        <v>2912</v>
      </c>
      <c r="J67" s="245">
        <v>1</v>
      </c>
      <c r="K67" s="245">
        <v>52.5</v>
      </c>
      <c r="L67" s="246">
        <f t="shared" si="2"/>
        <v>55.125</v>
      </c>
      <c r="M67" s="247" t="s">
        <v>3126</v>
      </c>
      <c r="N67" s="248"/>
    </row>
    <row r="68" spans="2:14" hidden="1" x14ac:dyDescent="0.25">
      <c r="B68" s="188" t="s">
        <v>1848</v>
      </c>
      <c r="C68" s="188" t="s">
        <v>1849</v>
      </c>
      <c r="D68" s="169" t="s">
        <v>3122</v>
      </c>
      <c r="E68" s="169" t="s">
        <v>3123</v>
      </c>
      <c r="F68" s="188" t="s">
        <v>3206</v>
      </c>
      <c r="G68" s="188" t="s">
        <v>3207</v>
      </c>
      <c r="H68" s="169" t="s">
        <v>3194</v>
      </c>
      <c r="I68" s="169" t="s">
        <v>2912</v>
      </c>
      <c r="J68" s="245">
        <v>1</v>
      </c>
      <c r="K68" s="245">
        <v>209.23500000000001</v>
      </c>
      <c r="L68" s="246">
        <f t="shared" si="2"/>
        <v>219.69675000000004</v>
      </c>
      <c r="M68" s="247" t="s">
        <v>3126</v>
      </c>
      <c r="N68" s="248"/>
    </row>
    <row r="69" spans="2:14" hidden="1" x14ac:dyDescent="0.25">
      <c r="B69" s="188" t="s">
        <v>1852</v>
      </c>
      <c r="C69" s="188" t="s">
        <v>1853</v>
      </c>
      <c r="D69" s="169" t="s">
        <v>3122</v>
      </c>
      <c r="E69" s="169" t="s">
        <v>3123</v>
      </c>
      <c r="F69" s="188" t="s">
        <v>3096</v>
      </c>
      <c r="G69" s="188" t="s">
        <v>3208</v>
      </c>
      <c r="H69" s="169" t="s">
        <v>3194</v>
      </c>
      <c r="I69" s="169" t="s">
        <v>2912</v>
      </c>
      <c r="J69" s="245">
        <v>1</v>
      </c>
      <c r="K69" s="245">
        <v>12.573</v>
      </c>
      <c r="L69" s="246">
        <f t="shared" si="2"/>
        <v>13.201650000000001</v>
      </c>
      <c r="M69" s="247" t="s">
        <v>3126</v>
      </c>
      <c r="N69" s="248"/>
    </row>
    <row r="70" spans="2:14" hidden="1" x14ac:dyDescent="0.25">
      <c r="B70" s="188" t="s">
        <v>1852</v>
      </c>
      <c r="C70" s="188" t="s">
        <v>1853</v>
      </c>
      <c r="D70" s="169" t="s">
        <v>3122</v>
      </c>
      <c r="E70" s="169" t="s">
        <v>3123</v>
      </c>
      <c r="F70" s="188" t="s">
        <v>3098</v>
      </c>
      <c r="G70" s="188" t="s">
        <v>3208</v>
      </c>
      <c r="H70" s="169" t="s">
        <v>3194</v>
      </c>
      <c r="I70" s="169" t="s">
        <v>2912</v>
      </c>
      <c r="J70" s="245">
        <v>1</v>
      </c>
      <c r="K70" s="245">
        <v>12.573</v>
      </c>
      <c r="L70" s="246">
        <f t="shared" si="2"/>
        <v>13.201650000000001</v>
      </c>
      <c r="M70" s="247" t="s">
        <v>3126</v>
      </c>
      <c r="N70" s="248"/>
    </row>
    <row r="71" spans="2:14" hidden="1" x14ac:dyDescent="0.25">
      <c r="B71" s="188" t="s">
        <v>1852</v>
      </c>
      <c r="C71" s="188" t="s">
        <v>1853</v>
      </c>
      <c r="D71" s="169" t="s">
        <v>3122</v>
      </c>
      <c r="E71" s="169" t="s">
        <v>3123</v>
      </c>
      <c r="F71" s="188" t="s">
        <v>3099</v>
      </c>
      <c r="G71" s="188" t="s">
        <v>3208</v>
      </c>
      <c r="H71" s="169" t="s">
        <v>3194</v>
      </c>
      <c r="I71" s="169" t="s">
        <v>2912</v>
      </c>
      <c r="J71" s="245">
        <v>1</v>
      </c>
      <c r="K71" s="245">
        <v>12.573</v>
      </c>
      <c r="L71" s="246">
        <f t="shared" si="2"/>
        <v>13.201650000000001</v>
      </c>
      <c r="M71" s="247" t="s">
        <v>3126</v>
      </c>
      <c r="N71" s="248"/>
    </row>
    <row r="72" spans="2:14" hidden="1" x14ac:dyDescent="0.25">
      <c r="B72" s="188" t="s">
        <v>1854</v>
      </c>
      <c r="C72" s="188" t="s">
        <v>1855</v>
      </c>
      <c r="D72" s="169" t="s">
        <v>3122</v>
      </c>
      <c r="E72" s="169" t="s">
        <v>3123</v>
      </c>
      <c r="F72" s="188" t="s">
        <v>3209</v>
      </c>
      <c r="G72" s="188" t="s">
        <v>3210</v>
      </c>
      <c r="H72" s="169" t="s">
        <v>3194</v>
      </c>
      <c r="I72" s="169" t="s">
        <v>2912</v>
      </c>
      <c r="J72" s="245">
        <v>1</v>
      </c>
      <c r="K72" s="245">
        <v>5.5490000000000004</v>
      </c>
      <c r="L72" s="246">
        <f t="shared" si="2"/>
        <v>5.8264500000000004</v>
      </c>
      <c r="M72" s="247" t="s">
        <v>3126</v>
      </c>
      <c r="N72" s="248"/>
    </row>
    <row r="73" spans="2:14" hidden="1" x14ac:dyDescent="0.25">
      <c r="B73" s="188" t="s">
        <v>1854</v>
      </c>
      <c r="C73" s="188" t="s">
        <v>1855</v>
      </c>
      <c r="D73" s="169" t="s">
        <v>3122</v>
      </c>
      <c r="E73" s="169" t="s">
        <v>3123</v>
      </c>
      <c r="F73" s="188" t="s">
        <v>2718</v>
      </c>
      <c r="G73" s="188" t="s">
        <v>3210</v>
      </c>
      <c r="H73" s="169" t="s">
        <v>3194</v>
      </c>
      <c r="I73" s="169" t="s">
        <v>2912</v>
      </c>
      <c r="J73" s="245">
        <v>1</v>
      </c>
      <c r="K73" s="245">
        <v>4.1760000000000002</v>
      </c>
      <c r="L73" s="246">
        <f t="shared" si="2"/>
        <v>4.3848000000000003</v>
      </c>
      <c r="M73" s="247" t="s">
        <v>3126</v>
      </c>
      <c r="N73" s="248"/>
    </row>
    <row r="74" spans="2:14" hidden="1" x14ac:dyDescent="0.25">
      <c r="B74" s="188" t="s">
        <v>1868</v>
      </c>
      <c r="C74" s="188" t="s">
        <v>1869</v>
      </c>
      <c r="D74" s="169" t="s">
        <v>3122</v>
      </c>
      <c r="E74" s="169" t="s">
        <v>3123</v>
      </c>
      <c r="F74" s="188" t="s">
        <v>2987</v>
      </c>
      <c r="G74" s="188" t="s">
        <v>3211</v>
      </c>
      <c r="H74" s="169" t="s">
        <v>3212</v>
      </c>
      <c r="I74" s="169" t="s">
        <v>2912</v>
      </c>
      <c r="J74" s="245">
        <v>1</v>
      </c>
      <c r="K74" s="245">
        <v>1118.8</v>
      </c>
      <c r="L74" s="246">
        <f t="shared" si="2"/>
        <v>1174.74</v>
      </c>
      <c r="M74" s="247" t="s">
        <v>3126</v>
      </c>
      <c r="N74" s="248"/>
    </row>
    <row r="75" spans="2:14" hidden="1" x14ac:dyDescent="0.25">
      <c r="B75" s="188" t="s">
        <v>1872</v>
      </c>
      <c r="C75" s="188" t="s">
        <v>1873</v>
      </c>
      <c r="D75" s="169" t="s">
        <v>3122</v>
      </c>
      <c r="E75" s="169" t="s">
        <v>3123</v>
      </c>
      <c r="F75" s="188" t="s">
        <v>2989</v>
      </c>
      <c r="G75" s="188" t="s">
        <v>3213</v>
      </c>
      <c r="H75" s="169" t="s">
        <v>3212</v>
      </c>
      <c r="I75" s="169" t="s">
        <v>2912</v>
      </c>
      <c r="J75" s="245">
        <v>1</v>
      </c>
      <c r="K75" s="245">
        <v>260.5</v>
      </c>
      <c r="L75" s="246">
        <f t="shared" si="2"/>
        <v>273.52500000000003</v>
      </c>
      <c r="M75" s="247" t="s">
        <v>3126</v>
      </c>
      <c r="N75" s="248"/>
    </row>
    <row r="76" spans="2:14" hidden="1" x14ac:dyDescent="0.25">
      <c r="B76" s="188" t="s">
        <v>1872</v>
      </c>
      <c r="C76" s="188" t="s">
        <v>1873</v>
      </c>
      <c r="D76" s="169" t="s">
        <v>3122</v>
      </c>
      <c r="E76" s="169" t="s">
        <v>3123</v>
      </c>
      <c r="F76" s="188" t="s">
        <v>2991</v>
      </c>
      <c r="G76" s="188" t="s">
        <v>3214</v>
      </c>
      <c r="H76" s="169" t="s">
        <v>3212</v>
      </c>
      <c r="I76" s="169" t="s">
        <v>2912</v>
      </c>
      <c r="J76" s="245">
        <v>1</v>
      </c>
      <c r="K76" s="245">
        <v>260.5</v>
      </c>
      <c r="L76" s="246">
        <f t="shared" si="2"/>
        <v>273.52500000000003</v>
      </c>
      <c r="M76" s="247" t="s">
        <v>3126</v>
      </c>
      <c r="N76" s="248"/>
    </row>
    <row r="77" spans="2:14" hidden="1" x14ac:dyDescent="0.25">
      <c r="B77" s="188" t="s">
        <v>1874</v>
      </c>
      <c r="C77" s="188" t="s">
        <v>1875</v>
      </c>
      <c r="D77" s="169" t="s">
        <v>3122</v>
      </c>
      <c r="E77" s="169" t="s">
        <v>3123</v>
      </c>
      <c r="F77" s="188" t="s">
        <v>2993</v>
      </c>
      <c r="G77" s="188" t="s">
        <v>3215</v>
      </c>
      <c r="H77" s="169" t="s">
        <v>3212</v>
      </c>
      <c r="I77" s="169" t="s">
        <v>2912</v>
      </c>
      <c r="J77" s="245">
        <v>1</v>
      </c>
      <c r="K77" s="245">
        <v>120</v>
      </c>
      <c r="L77" s="246">
        <f t="shared" si="2"/>
        <v>126</v>
      </c>
      <c r="M77" s="247" t="s">
        <v>3126</v>
      </c>
      <c r="N77" s="248"/>
    </row>
    <row r="78" spans="2:14" hidden="1" x14ac:dyDescent="0.25">
      <c r="B78" s="188" t="s">
        <v>1874</v>
      </c>
      <c r="C78" s="188" t="s">
        <v>1875</v>
      </c>
      <c r="D78" s="169" t="s">
        <v>3122</v>
      </c>
      <c r="E78" s="169" t="s">
        <v>3123</v>
      </c>
      <c r="F78" s="188" t="s">
        <v>2995</v>
      </c>
      <c r="G78" s="188" t="s">
        <v>3216</v>
      </c>
      <c r="H78" s="169" t="s">
        <v>3212</v>
      </c>
      <c r="I78" s="169" t="s">
        <v>2912</v>
      </c>
      <c r="J78" s="245">
        <v>1</v>
      </c>
      <c r="K78" s="245">
        <v>120</v>
      </c>
      <c r="L78" s="246">
        <f t="shared" si="2"/>
        <v>126</v>
      </c>
      <c r="M78" s="247" t="s">
        <v>3126</v>
      </c>
      <c r="N78" s="248"/>
    </row>
    <row r="79" spans="2:14" hidden="1" x14ac:dyDescent="0.25">
      <c r="B79" s="188" t="s">
        <v>1868</v>
      </c>
      <c r="C79" s="188" t="s">
        <v>1869</v>
      </c>
      <c r="D79" s="169" t="s">
        <v>3122</v>
      </c>
      <c r="E79" s="169" t="s">
        <v>3123</v>
      </c>
      <c r="F79" s="188" t="s">
        <v>2997</v>
      </c>
      <c r="G79" s="188" t="s">
        <v>3217</v>
      </c>
      <c r="H79" s="169" t="s">
        <v>3212</v>
      </c>
      <c r="I79" s="169" t="s">
        <v>2912</v>
      </c>
      <c r="J79" s="245">
        <v>1</v>
      </c>
      <c r="K79" s="245">
        <v>1152.8</v>
      </c>
      <c r="L79" s="246">
        <f t="shared" si="2"/>
        <v>1210.44</v>
      </c>
      <c r="M79" s="247" t="s">
        <v>3126</v>
      </c>
      <c r="N79" s="248"/>
    </row>
    <row r="80" spans="2:14" hidden="1" x14ac:dyDescent="0.25">
      <c r="B80" s="188" t="s">
        <v>1870</v>
      </c>
      <c r="C80" s="188" t="s">
        <v>1871</v>
      </c>
      <c r="D80" s="169" t="s">
        <v>3122</v>
      </c>
      <c r="E80" s="169" t="s">
        <v>3123</v>
      </c>
      <c r="F80" s="188" t="s">
        <v>2999</v>
      </c>
      <c r="G80" s="188" t="s">
        <v>3218</v>
      </c>
      <c r="H80" s="169" t="s">
        <v>3212</v>
      </c>
      <c r="I80" s="169" t="s">
        <v>2912</v>
      </c>
      <c r="J80" s="245">
        <v>1</v>
      </c>
      <c r="K80" s="245">
        <v>11.798</v>
      </c>
      <c r="L80" s="246">
        <f t="shared" si="2"/>
        <v>12.3879</v>
      </c>
      <c r="M80" s="247" t="s">
        <v>3126</v>
      </c>
      <c r="N80" s="248"/>
    </row>
    <row r="81" spans="2:14" hidden="1" x14ac:dyDescent="0.25">
      <c r="B81" s="188" t="s">
        <v>1870</v>
      </c>
      <c r="C81" s="188" t="s">
        <v>1871</v>
      </c>
      <c r="D81" s="169" t="s">
        <v>3122</v>
      </c>
      <c r="E81" s="169" t="s">
        <v>3123</v>
      </c>
      <c r="F81" s="188" t="s">
        <v>3001</v>
      </c>
      <c r="G81" s="188" t="s">
        <v>3219</v>
      </c>
      <c r="H81" s="169" t="s">
        <v>3212</v>
      </c>
      <c r="I81" s="169" t="s">
        <v>2912</v>
      </c>
      <c r="J81" s="245">
        <v>1</v>
      </c>
      <c r="K81" s="245">
        <v>11.798</v>
      </c>
      <c r="L81" s="246">
        <f t="shared" si="2"/>
        <v>12.3879</v>
      </c>
      <c r="M81" s="247" t="s">
        <v>3126</v>
      </c>
      <c r="N81" s="248"/>
    </row>
    <row r="82" spans="2:14" hidden="1" x14ac:dyDescent="0.25">
      <c r="B82" s="188" t="s">
        <v>1870</v>
      </c>
      <c r="C82" s="188" t="s">
        <v>1871</v>
      </c>
      <c r="D82" s="169" t="s">
        <v>3122</v>
      </c>
      <c r="E82" s="169" t="s">
        <v>3123</v>
      </c>
      <c r="F82" s="188" t="s">
        <v>3220</v>
      </c>
      <c r="G82" s="188" t="s">
        <v>3221</v>
      </c>
      <c r="H82" s="169" t="s">
        <v>3212</v>
      </c>
      <c r="I82" s="169" t="s">
        <v>2912</v>
      </c>
      <c r="J82" s="245">
        <v>1</v>
      </c>
      <c r="K82" s="245">
        <v>11.798</v>
      </c>
      <c r="L82" s="246">
        <f t="shared" si="2"/>
        <v>12.3879</v>
      </c>
      <c r="M82" s="247" t="s">
        <v>3126</v>
      </c>
      <c r="N82" s="248"/>
    </row>
    <row r="83" spans="2:14" hidden="1" x14ac:dyDescent="0.25">
      <c r="B83" s="188" t="s">
        <v>1870</v>
      </c>
      <c r="C83" s="188" t="s">
        <v>1871</v>
      </c>
      <c r="D83" s="169" t="s">
        <v>3122</v>
      </c>
      <c r="E83" s="169" t="s">
        <v>3123</v>
      </c>
      <c r="F83" s="188" t="s">
        <v>3003</v>
      </c>
      <c r="G83" s="188" t="s">
        <v>3222</v>
      </c>
      <c r="H83" s="169" t="s">
        <v>3212</v>
      </c>
      <c r="I83" s="169" t="s">
        <v>2912</v>
      </c>
      <c r="J83" s="245">
        <v>1</v>
      </c>
      <c r="K83" s="245">
        <v>11.798</v>
      </c>
      <c r="L83" s="246">
        <f t="shared" si="2"/>
        <v>12.3879</v>
      </c>
      <c r="M83" s="247" t="s">
        <v>3126</v>
      </c>
      <c r="N83" s="248"/>
    </row>
    <row r="84" spans="2:14" hidden="1" x14ac:dyDescent="0.25">
      <c r="B84" s="188" t="s">
        <v>1870</v>
      </c>
      <c r="C84" s="188" t="s">
        <v>1871</v>
      </c>
      <c r="D84" s="169" t="s">
        <v>3122</v>
      </c>
      <c r="E84" s="169" t="s">
        <v>3123</v>
      </c>
      <c r="F84" s="188" t="s">
        <v>3223</v>
      </c>
      <c r="G84" s="188" t="s">
        <v>3224</v>
      </c>
      <c r="H84" s="169" t="s">
        <v>3212</v>
      </c>
      <c r="I84" s="169" t="s">
        <v>2912</v>
      </c>
      <c r="J84" s="245">
        <v>1</v>
      </c>
      <c r="K84" s="245">
        <v>11.798</v>
      </c>
      <c r="L84" s="246">
        <f t="shared" si="2"/>
        <v>12.3879</v>
      </c>
      <c r="M84" s="247" t="s">
        <v>3126</v>
      </c>
      <c r="N84" s="248"/>
    </row>
    <row r="85" spans="2:14" hidden="1" x14ac:dyDescent="0.25">
      <c r="B85" s="188" t="s">
        <v>1870</v>
      </c>
      <c r="C85" s="188" t="s">
        <v>1871</v>
      </c>
      <c r="D85" s="169" t="s">
        <v>3122</v>
      </c>
      <c r="E85" s="169" t="s">
        <v>3123</v>
      </c>
      <c r="F85" s="188" t="s">
        <v>3005</v>
      </c>
      <c r="G85" s="188" t="s">
        <v>3225</v>
      </c>
      <c r="H85" s="169" t="s">
        <v>3212</v>
      </c>
      <c r="I85" s="169" t="s">
        <v>2912</v>
      </c>
      <c r="J85" s="245">
        <v>1</v>
      </c>
      <c r="K85" s="245">
        <v>11.798</v>
      </c>
      <c r="L85" s="246">
        <f t="shared" si="2"/>
        <v>12.3879</v>
      </c>
      <c r="M85" s="247" t="s">
        <v>3126</v>
      </c>
      <c r="N85" s="248"/>
    </row>
    <row r="86" spans="2:14" hidden="1" x14ac:dyDescent="0.25">
      <c r="B86" s="188" t="s">
        <v>1870</v>
      </c>
      <c r="C86" s="188" t="s">
        <v>1871</v>
      </c>
      <c r="D86" s="169" t="s">
        <v>3122</v>
      </c>
      <c r="E86" s="169" t="s">
        <v>3123</v>
      </c>
      <c r="F86" s="188" t="s">
        <v>3007</v>
      </c>
      <c r="G86" s="188" t="s">
        <v>3226</v>
      </c>
      <c r="H86" s="169" t="s">
        <v>3212</v>
      </c>
      <c r="I86" s="169" t="s">
        <v>2912</v>
      </c>
      <c r="J86" s="245">
        <v>1</v>
      </c>
      <c r="K86" s="245">
        <v>11.798</v>
      </c>
      <c r="L86" s="246">
        <f t="shared" si="2"/>
        <v>12.3879</v>
      </c>
      <c r="M86" s="247" t="s">
        <v>3126</v>
      </c>
      <c r="N86" s="248"/>
    </row>
    <row r="87" spans="2:14" hidden="1" x14ac:dyDescent="0.25">
      <c r="B87" s="188" t="s">
        <v>1870</v>
      </c>
      <c r="C87" s="188" t="s">
        <v>1871</v>
      </c>
      <c r="D87" s="169" t="s">
        <v>3122</v>
      </c>
      <c r="E87" s="169" t="s">
        <v>3123</v>
      </c>
      <c r="F87" s="188" t="s">
        <v>3227</v>
      </c>
      <c r="G87" s="188" t="s">
        <v>3228</v>
      </c>
      <c r="H87" s="169" t="s">
        <v>3212</v>
      </c>
      <c r="I87" s="169" t="s">
        <v>2912</v>
      </c>
      <c r="J87" s="245">
        <v>1</v>
      </c>
      <c r="K87" s="245">
        <v>11.798</v>
      </c>
      <c r="L87" s="246">
        <f t="shared" si="2"/>
        <v>12.3879</v>
      </c>
      <c r="M87" s="247" t="s">
        <v>3126</v>
      </c>
      <c r="N87" s="248"/>
    </row>
    <row r="88" spans="2:14" hidden="1" x14ac:dyDescent="0.25">
      <c r="B88" s="188" t="s">
        <v>1870</v>
      </c>
      <c r="C88" s="188" t="s">
        <v>1871</v>
      </c>
      <c r="D88" s="169" t="s">
        <v>3122</v>
      </c>
      <c r="E88" s="169" t="s">
        <v>3123</v>
      </c>
      <c r="F88" s="188" t="s">
        <v>3229</v>
      </c>
      <c r="G88" s="188" t="s">
        <v>3230</v>
      </c>
      <c r="H88" s="169" t="s">
        <v>3212</v>
      </c>
      <c r="I88" s="169" t="s">
        <v>2912</v>
      </c>
      <c r="J88" s="245">
        <v>1</v>
      </c>
      <c r="K88" s="245">
        <v>11.798</v>
      </c>
      <c r="L88" s="246">
        <f t="shared" si="2"/>
        <v>12.3879</v>
      </c>
      <c r="M88" s="247" t="s">
        <v>3126</v>
      </c>
      <c r="N88" s="248"/>
    </row>
    <row r="89" spans="2:14" hidden="1" x14ac:dyDescent="0.25">
      <c r="B89" s="188" t="s">
        <v>1870</v>
      </c>
      <c r="C89" s="188" t="s">
        <v>1871</v>
      </c>
      <c r="D89" s="169" t="s">
        <v>3122</v>
      </c>
      <c r="E89" s="169" t="s">
        <v>3123</v>
      </c>
      <c r="F89" s="188" t="s">
        <v>3009</v>
      </c>
      <c r="G89" s="188" t="s">
        <v>3231</v>
      </c>
      <c r="H89" s="169" t="s">
        <v>3212</v>
      </c>
      <c r="I89" s="169" t="s">
        <v>2912</v>
      </c>
      <c r="J89" s="245">
        <v>1</v>
      </c>
      <c r="K89" s="245">
        <v>11.798</v>
      </c>
      <c r="L89" s="246">
        <f t="shared" si="2"/>
        <v>12.3879</v>
      </c>
      <c r="M89" s="247" t="s">
        <v>3126</v>
      </c>
      <c r="N89" s="248"/>
    </row>
    <row r="90" spans="2:14" hidden="1" x14ac:dyDescent="0.25">
      <c r="B90" s="188" t="s">
        <v>1870</v>
      </c>
      <c r="C90" s="188" t="s">
        <v>1871</v>
      </c>
      <c r="D90" s="169" t="s">
        <v>3122</v>
      </c>
      <c r="E90" s="169" t="s">
        <v>3123</v>
      </c>
      <c r="F90" s="188" t="s">
        <v>3011</v>
      </c>
      <c r="G90" s="188" t="s">
        <v>3232</v>
      </c>
      <c r="H90" s="169" t="s">
        <v>3212</v>
      </c>
      <c r="I90" s="169" t="s">
        <v>2912</v>
      </c>
      <c r="J90" s="245">
        <v>1</v>
      </c>
      <c r="K90" s="245">
        <v>11.798</v>
      </c>
      <c r="L90" s="246">
        <f t="shared" si="2"/>
        <v>12.3879</v>
      </c>
      <c r="M90" s="247" t="s">
        <v>3126</v>
      </c>
      <c r="N90" s="248"/>
    </row>
    <row r="91" spans="2:14" hidden="1" x14ac:dyDescent="0.25">
      <c r="B91" s="188" t="s">
        <v>1870</v>
      </c>
      <c r="C91" s="188" t="s">
        <v>1871</v>
      </c>
      <c r="D91" s="169" t="s">
        <v>3122</v>
      </c>
      <c r="E91" s="169" t="s">
        <v>3123</v>
      </c>
      <c r="F91" s="188" t="s">
        <v>3233</v>
      </c>
      <c r="G91" s="188" t="s">
        <v>3234</v>
      </c>
      <c r="H91" s="169" t="s">
        <v>3212</v>
      </c>
      <c r="I91" s="169" t="s">
        <v>2912</v>
      </c>
      <c r="J91" s="245">
        <v>1</v>
      </c>
      <c r="K91" s="245">
        <v>11.798</v>
      </c>
      <c r="L91" s="246">
        <f t="shared" si="2"/>
        <v>12.3879</v>
      </c>
      <c r="M91" s="247" t="s">
        <v>3126</v>
      </c>
      <c r="N91" s="248"/>
    </row>
    <row r="92" spans="2:14" hidden="1" x14ac:dyDescent="0.25">
      <c r="B92" s="188" t="s">
        <v>1870</v>
      </c>
      <c r="C92" s="188" t="s">
        <v>1871</v>
      </c>
      <c r="D92" s="169" t="s">
        <v>3122</v>
      </c>
      <c r="E92" s="169" t="s">
        <v>3123</v>
      </c>
      <c r="F92" s="188" t="s">
        <v>3013</v>
      </c>
      <c r="G92" s="188" t="s">
        <v>3235</v>
      </c>
      <c r="H92" s="169" t="s">
        <v>3212</v>
      </c>
      <c r="I92" s="169" t="s">
        <v>2912</v>
      </c>
      <c r="J92" s="245">
        <v>1</v>
      </c>
      <c r="K92" s="245">
        <v>12.198</v>
      </c>
      <c r="L92" s="246">
        <f t="shared" si="2"/>
        <v>12.807900000000002</v>
      </c>
      <c r="M92" s="247" t="s">
        <v>3126</v>
      </c>
      <c r="N92" s="248"/>
    </row>
    <row r="93" spans="2:14" hidden="1" x14ac:dyDescent="0.25">
      <c r="B93" s="188" t="s">
        <v>1870</v>
      </c>
      <c r="C93" s="188" t="s">
        <v>1871</v>
      </c>
      <c r="D93" s="169" t="s">
        <v>3122</v>
      </c>
      <c r="E93" s="169" t="s">
        <v>3123</v>
      </c>
      <c r="F93" s="188" t="s">
        <v>3236</v>
      </c>
      <c r="G93" s="188" t="s">
        <v>3237</v>
      </c>
      <c r="H93" s="169" t="s">
        <v>3212</v>
      </c>
      <c r="I93" s="169" t="s">
        <v>2912</v>
      </c>
      <c r="J93" s="245">
        <v>1</v>
      </c>
      <c r="K93" s="245">
        <v>12.198</v>
      </c>
      <c r="L93" s="246">
        <f t="shared" si="2"/>
        <v>12.807900000000002</v>
      </c>
      <c r="M93" s="247" t="s">
        <v>3126</v>
      </c>
      <c r="N93" s="248"/>
    </row>
    <row r="94" spans="2:14" hidden="1" x14ac:dyDescent="0.25">
      <c r="B94" s="188" t="s">
        <v>1870</v>
      </c>
      <c r="C94" s="188" t="s">
        <v>1871</v>
      </c>
      <c r="D94" s="169" t="s">
        <v>3122</v>
      </c>
      <c r="E94" s="169" t="s">
        <v>3123</v>
      </c>
      <c r="F94" s="188" t="s">
        <v>3015</v>
      </c>
      <c r="G94" s="188" t="s">
        <v>3238</v>
      </c>
      <c r="H94" s="169" t="s">
        <v>3212</v>
      </c>
      <c r="I94" s="169" t="s">
        <v>2912</v>
      </c>
      <c r="J94" s="245">
        <v>1</v>
      </c>
      <c r="K94" s="245">
        <v>12.198</v>
      </c>
      <c r="L94" s="246">
        <f t="shared" si="2"/>
        <v>12.807900000000002</v>
      </c>
      <c r="M94" s="247" t="s">
        <v>3126</v>
      </c>
      <c r="N94" s="248"/>
    </row>
    <row r="95" spans="2:14" hidden="1" x14ac:dyDescent="0.25">
      <c r="B95" s="188" t="s">
        <v>1870</v>
      </c>
      <c r="C95" s="188" t="s">
        <v>1871</v>
      </c>
      <c r="D95" s="169" t="s">
        <v>3122</v>
      </c>
      <c r="E95" s="169" t="s">
        <v>3123</v>
      </c>
      <c r="F95" s="188" t="s">
        <v>3239</v>
      </c>
      <c r="G95" s="188" t="s">
        <v>3240</v>
      </c>
      <c r="H95" s="169" t="s">
        <v>3212</v>
      </c>
      <c r="I95" s="169" t="s">
        <v>2912</v>
      </c>
      <c r="J95" s="245">
        <v>1</v>
      </c>
      <c r="K95" s="245">
        <v>12.198</v>
      </c>
      <c r="L95" s="246">
        <f t="shared" si="2"/>
        <v>12.807900000000002</v>
      </c>
      <c r="M95" s="247" t="s">
        <v>3126</v>
      </c>
      <c r="N95" s="248"/>
    </row>
    <row r="96" spans="2:14" hidden="1" x14ac:dyDescent="0.25">
      <c r="B96" s="188" t="s">
        <v>1870</v>
      </c>
      <c r="C96" s="188" t="s">
        <v>1871</v>
      </c>
      <c r="D96" s="169" t="s">
        <v>3122</v>
      </c>
      <c r="E96" s="169" t="s">
        <v>3123</v>
      </c>
      <c r="F96" s="188" t="s">
        <v>3017</v>
      </c>
      <c r="G96" s="188" t="s">
        <v>3241</v>
      </c>
      <c r="H96" s="169" t="s">
        <v>3212</v>
      </c>
      <c r="I96" s="169" t="s">
        <v>2912</v>
      </c>
      <c r="J96" s="245">
        <v>1</v>
      </c>
      <c r="K96" s="245">
        <v>12.198</v>
      </c>
      <c r="L96" s="246">
        <f t="shared" si="2"/>
        <v>12.807900000000002</v>
      </c>
      <c r="M96" s="247" t="s">
        <v>3126</v>
      </c>
      <c r="N96" s="248"/>
    </row>
    <row r="97" spans="2:14" hidden="1" x14ac:dyDescent="0.25">
      <c r="B97" s="188" t="s">
        <v>1870</v>
      </c>
      <c r="C97" s="188" t="s">
        <v>1871</v>
      </c>
      <c r="D97" s="169" t="s">
        <v>3122</v>
      </c>
      <c r="E97" s="169" t="s">
        <v>3123</v>
      </c>
      <c r="F97" s="188" t="s">
        <v>3242</v>
      </c>
      <c r="G97" s="188" t="s">
        <v>3243</v>
      </c>
      <c r="H97" s="169" t="s">
        <v>3212</v>
      </c>
      <c r="I97" s="169" t="s">
        <v>2912</v>
      </c>
      <c r="J97" s="245">
        <v>1</v>
      </c>
      <c r="K97" s="245">
        <v>12.198</v>
      </c>
      <c r="L97" s="246">
        <f t="shared" si="2"/>
        <v>12.807900000000002</v>
      </c>
      <c r="M97" s="247" t="s">
        <v>3126</v>
      </c>
      <c r="N97" s="248"/>
    </row>
    <row r="98" spans="2:14" hidden="1" x14ac:dyDescent="0.25">
      <c r="B98" s="188" t="s">
        <v>1870</v>
      </c>
      <c r="C98" s="188" t="s">
        <v>1871</v>
      </c>
      <c r="D98" s="169" t="s">
        <v>3122</v>
      </c>
      <c r="E98" s="169" t="s">
        <v>3123</v>
      </c>
      <c r="F98" s="188" t="s">
        <v>3019</v>
      </c>
      <c r="G98" s="188" t="s">
        <v>3244</v>
      </c>
      <c r="H98" s="169" t="s">
        <v>3212</v>
      </c>
      <c r="I98" s="169" t="s">
        <v>2912</v>
      </c>
      <c r="J98" s="245">
        <v>1</v>
      </c>
      <c r="K98" s="245">
        <v>12.198</v>
      </c>
      <c r="L98" s="246">
        <f t="shared" si="2"/>
        <v>12.807900000000002</v>
      </c>
      <c r="M98" s="247" t="s">
        <v>3126</v>
      </c>
      <c r="N98" s="248"/>
    </row>
    <row r="99" spans="2:14" hidden="1" x14ac:dyDescent="0.25">
      <c r="B99" s="188" t="s">
        <v>1870</v>
      </c>
      <c r="C99" s="188" t="s">
        <v>1871</v>
      </c>
      <c r="D99" s="169" t="s">
        <v>3122</v>
      </c>
      <c r="E99" s="169" t="s">
        <v>3123</v>
      </c>
      <c r="F99" s="188" t="s">
        <v>3245</v>
      </c>
      <c r="G99" s="188" t="s">
        <v>3246</v>
      </c>
      <c r="H99" s="169" t="s">
        <v>3212</v>
      </c>
      <c r="I99" s="169" t="s">
        <v>2912</v>
      </c>
      <c r="J99" s="245">
        <v>1</v>
      </c>
      <c r="K99" s="245">
        <v>12.198</v>
      </c>
      <c r="L99" s="246">
        <f t="shared" si="2"/>
        <v>12.807900000000002</v>
      </c>
      <c r="M99" s="247" t="s">
        <v>3126</v>
      </c>
      <c r="N99" s="248"/>
    </row>
    <row r="100" spans="2:14" hidden="1" x14ac:dyDescent="0.25">
      <c r="B100" s="188" t="s">
        <v>1870</v>
      </c>
      <c r="C100" s="188" t="s">
        <v>1871</v>
      </c>
      <c r="D100" s="169" t="s">
        <v>3122</v>
      </c>
      <c r="E100" s="169" t="s">
        <v>3123</v>
      </c>
      <c r="F100" s="188" t="s">
        <v>3021</v>
      </c>
      <c r="G100" s="188" t="s">
        <v>3247</v>
      </c>
      <c r="H100" s="169" t="s">
        <v>3212</v>
      </c>
      <c r="I100" s="169" t="s">
        <v>2912</v>
      </c>
      <c r="J100" s="245">
        <v>1</v>
      </c>
      <c r="K100" s="245">
        <v>12.198</v>
      </c>
      <c r="L100" s="246">
        <f t="shared" si="2"/>
        <v>12.807900000000002</v>
      </c>
      <c r="M100" s="247" t="s">
        <v>3126</v>
      </c>
      <c r="N100" s="248"/>
    </row>
    <row r="101" spans="2:14" hidden="1" x14ac:dyDescent="0.25">
      <c r="B101" s="188" t="s">
        <v>1870</v>
      </c>
      <c r="C101" s="188" t="s">
        <v>1871</v>
      </c>
      <c r="D101" s="169" t="s">
        <v>3122</v>
      </c>
      <c r="E101" s="169" t="s">
        <v>3123</v>
      </c>
      <c r="F101" s="188" t="s">
        <v>3023</v>
      </c>
      <c r="G101" s="188" t="s">
        <v>3248</v>
      </c>
      <c r="H101" s="169" t="s">
        <v>3212</v>
      </c>
      <c r="I101" s="169" t="s">
        <v>2912</v>
      </c>
      <c r="J101" s="245">
        <v>1</v>
      </c>
      <c r="K101" s="245">
        <v>12.198</v>
      </c>
      <c r="L101" s="246">
        <f t="shared" si="2"/>
        <v>12.807900000000002</v>
      </c>
      <c r="M101" s="247" t="s">
        <v>3126</v>
      </c>
      <c r="N101" s="248"/>
    </row>
    <row r="102" spans="2:14" hidden="1" x14ac:dyDescent="0.25">
      <c r="B102" s="188" t="s">
        <v>1870</v>
      </c>
      <c r="C102" s="188" t="s">
        <v>1871</v>
      </c>
      <c r="D102" s="169" t="s">
        <v>3122</v>
      </c>
      <c r="E102" s="169" t="s">
        <v>3123</v>
      </c>
      <c r="F102" s="188" t="s">
        <v>3025</v>
      </c>
      <c r="G102" s="188" t="s">
        <v>3249</v>
      </c>
      <c r="H102" s="169" t="s">
        <v>3212</v>
      </c>
      <c r="I102" s="169" t="s">
        <v>2912</v>
      </c>
      <c r="J102" s="245">
        <v>1</v>
      </c>
      <c r="K102" s="245">
        <v>12.198</v>
      </c>
      <c r="L102" s="246">
        <f t="shared" si="2"/>
        <v>12.807900000000002</v>
      </c>
      <c r="M102" s="247" t="s">
        <v>3126</v>
      </c>
      <c r="N102" s="248"/>
    </row>
    <row r="103" spans="2:14" hidden="1" x14ac:dyDescent="0.25">
      <c r="B103" s="188" t="s">
        <v>1870</v>
      </c>
      <c r="C103" s="188" t="s">
        <v>1871</v>
      </c>
      <c r="D103" s="169" t="s">
        <v>3122</v>
      </c>
      <c r="E103" s="169" t="s">
        <v>3123</v>
      </c>
      <c r="F103" s="188" t="s">
        <v>3027</v>
      </c>
      <c r="G103" s="188" t="s">
        <v>3250</v>
      </c>
      <c r="H103" s="169" t="s">
        <v>3212</v>
      </c>
      <c r="I103" s="169" t="s">
        <v>2912</v>
      </c>
      <c r="J103" s="245">
        <v>1</v>
      </c>
      <c r="K103" s="245">
        <v>12.198</v>
      </c>
      <c r="L103" s="246">
        <f t="shared" si="2"/>
        <v>12.807900000000002</v>
      </c>
      <c r="M103" s="247" t="s">
        <v>3126</v>
      </c>
      <c r="N103" s="248"/>
    </row>
    <row r="104" spans="2:14" hidden="1" x14ac:dyDescent="0.25">
      <c r="B104" s="188" t="s">
        <v>1870</v>
      </c>
      <c r="C104" s="188" t="s">
        <v>1871</v>
      </c>
      <c r="D104" s="169" t="s">
        <v>3122</v>
      </c>
      <c r="E104" s="169" t="s">
        <v>3123</v>
      </c>
      <c r="F104" s="188" t="s">
        <v>3029</v>
      </c>
      <c r="G104" s="188" t="s">
        <v>3251</v>
      </c>
      <c r="H104" s="169" t="s">
        <v>3212</v>
      </c>
      <c r="I104" s="169" t="s">
        <v>2912</v>
      </c>
      <c r="J104" s="245">
        <v>1</v>
      </c>
      <c r="K104" s="245">
        <v>12.198</v>
      </c>
      <c r="L104" s="246">
        <f t="shared" si="2"/>
        <v>12.807900000000002</v>
      </c>
      <c r="M104" s="247" t="s">
        <v>3126</v>
      </c>
      <c r="N104" s="248"/>
    </row>
    <row r="105" spans="2:14" hidden="1" x14ac:dyDescent="0.25">
      <c r="B105" s="188" t="s">
        <v>1870</v>
      </c>
      <c r="C105" s="188" t="s">
        <v>1871</v>
      </c>
      <c r="D105" s="169" t="s">
        <v>3122</v>
      </c>
      <c r="E105" s="169" t="s">
        <v>3123</v>
      </c>
      <c r="F105" s="188" t="s">
        <v>3031</v>
      </c>
      <c r="G105" s="188" t="s">
        <v>3252</v>
      </c>
      <c r="H105" s="169" t="s">
        <v>3212</v>
      </c>
      <c r="I105" s="169" t="s">
        <v>2912</v>
      </c>
      <c r="J105" s="245">
        <v>1</v>
      </c>
      <c r="K105" s="245">
        <v>12.198</v>
      </c>
      <c r="L105" s="246">
        <f t="shared" si="2"/>
        <v>12.807900000000002</v>
      </c>
      <c r="M105" s="247" t="s">
        <v>3126</v>
      </c>
      <c r="N105" s="248"/>
    </row>
    <row r="106" spans="2:14" hidden="1" x14ac:dyDescent="0.25">
      <c r="B106" s="188" t="s">
        <v>1870</v>
      </c>
      <c r="C106" s="188" t="s">
        <v>1871</v>
      </c>
      <c r="D106" s="169" t="s">
        <v>3122</v>
      </c>
      <c r="E106" s="169" t="s">
        <v>3123</v>
      </c>
      <c r="F106" s="188" t="s">
        <v>3033</v>
      </c>
      <c r="G106" s="188" t="s">
        <v>3253</v>
      </c>
      <c r="H106" s="169" t="s">
        <v>3212</v>
      </c>
      <c r="I106" s="169" t="s">
        <v>2912</v>
      </c>
      <c r="J106" s="245">
        <v>1</v>
      </c>
      <c r="K106" s="245">
        <v>12.198</v>
      </c>
      <c r="L106" s="246">
        <f t="shared" si="2"/>
        <v>12.807900000000002</v>
      </c>
      <c r="M106" s="247" t="s">
        <v>3126</v>
      </c>
      <c r="N106" s="248"/>
    </row>
    <row r="107" spans="2:14" hidden="1" x14ac:dyDescent="0.25">
      <c r="B107" s="188" t="s">
        <v>2753</v>
      </c>
      <c r="C107" s="188" t="s">
        <v>2429</v>
      </c>
      <c r="D107" s="169" t="s">
        <v>3122</v>
      </c>
      <c r="E107" s="169" t="s">
        <v>3254</v>
      </c>
      <c r="F107" s="188" t="s">
        <v>3255</v>
      </c>
      <c r="G107" s="188" t="s">
        <v>3256</v>
      </c>
      <c r="H107" s="169"/>
      <c r="I107" s="169" t="s">
        <v>2886</v>
      </c>
      <c r="J107" s="245">
        <v>307.82678025600097</v>
      </c>
      <c r="K107" s="245"/>
      <c r="L107" s="246">
        <v>4362.7224528733586</v>
      </c>
      <c r="M107" s="247"/>
      <c r="N107" s="188"/>
    </row>
    <row r="108" spans="2:14" hidden="1" x14ac:dyDescent="0.25">
      <c r="B108" s="188" t="s">
        <v>2420</v>
      </c>
      <c r="C108" s="188" t="s">
        <v>2556</v>
      </c>
      <c r="D108" s="169" t="s">
        <v>3122</v>
      </c>
      <c r="E108" s="169" t="s">
        <v>3254</v>
      </c>
      <c r="F108" s="188" t="s">
        <v>3255</v>
      </c>
      <c r="G108" s="188" t="s">
        <v>3257</v>
      </c>
      <c r="H108" s="169"/>
      <c r="I108" s="169" t="s">
        <v>2886</v>
      </c>
      <c r="J108" s="245">
        <v>1691.1716857249901</v>
      </c>
      <c r="K108" s="245"/>
      <c r="L108" s="246">
        <v>2318.2758790160979</v>
      </c>
      <c r="M108" s="247"/>
      <c r="N108" s="188"/>
    </row>
    <row r="109" spans="2:14" hidden="1" x14ac:dyDescent="0.25">
      <c r="B109" s="188" t="s">
        <v>2420</v>
      </c>
      <c r="C109" s="188" t="s">
        <v>2556</v>
      </c>
      <c r="D109" s="169" t="s">
        <v>3122</v>
      </c>
      <c r="E109" s="169" t="s">
        <v>3254</v>
      </c>
      <c r="F109" s="188" t="s">
        <v>3255</v>
      </c>
      <c r="G109" s="188" t="s">
        <v>3258</v>
      </c>
      <c r="H109" s="169"/>
      <c r="I109" s="169" t="s">
        <v>2886</v>
      </c>
      <c r="J109" s="245">
        <v>324.78343872249911</v>
      </c>
      <c r="K109" s="245"/>
      <c r="L109" s="246">
        <v>1067.5210367747241</v>
      </c>
      <c r="M109" s="247"/>
      <c r="N109" s="188"/>
    </row>
    <row r="110" spans="2:14" hidden="1" x14ac:dyDescent="0.25">
      <c r="B110" s="188" t="s">
        <v>2420</v>
      </c>
      <c r="C110" s="188" t="s">
        <v>2556</v>
      </c>
      <c r="D110" s="169" t="s">
        <v>3122</v>
      </c>
      <c r="E110" s="169" t="s">
        <v>3254</v>
      </c>
      <c r="F110" s="188" t="s">
        <v>3255</v>
      </c>
      <c r="G110" s="188" t="s">
        <v>3259</v>
      </c>
      <c r="H110" s="169"/>
      <c r="I110" s="169" t="s">
        <v>2886</v>
      </c>
      <c r="J110" s="245">
        <v>125.86824604499992</v>
      </c>
      <c r="K110" s="245"/>
      <c r="L110" s="246">
        <v>221.51379823180363</v>
      </c>
      <c r="M110" s="247"/>
      <c r="N110" s="188"/>
    </row>
    <row r="111" spans="2:14" hidden="1" x14ac:dyDescent="0.25">
      <c r="B111" s="188" t="s">
        <v>2420</v>
      </c>
      <c r="C111" s="188" t="s">
        <v>2556</v>
      </c>
      <c r="D111" s="169" t="s">
        <v>3122</v>
      </c>
      <c r="E111" s="169" t="s">
        <v>3254</v>
      </c>
      <c r="F111" s="188" t="s">
        <v>3255</v>
      </c>
      <c r="G111" s="188" t="s">
        <v>3260</v>
      </c>
      <c r="H111" s="169"/>
      <c r="I111" s="169" t="s">
        <v>2886</v>
      </c>
      <c r="J111" s="245">
        <v>14.875466541000025</v>
      </c>
      <c r="K111" s="245"/>
      <c r="L111" s="246">
        <v>171.1843176089335</v>
      </c>
      <c r="M111" s="247"/>
      <c r="N111" s="188"/>
    </row>
    <row r="112" spans="2:14" hidden="1" x14ac:dyDescent="0.25">
      <c r="B112" s="188" t="s">
        <v>2753</v>
      </c>
      <c r="C112" s="188" t="s">
        <v>2429</v>
      </c>
      <c r="D112" s="169" t="s">
        <v>3122</v>
      </c>
      <c r="E112" s="169" t="s">
        <v>3254</v>
      </c>
      <c r="F112" s="188" t="s">
        <v>3255</v>
      </c>
      <c r="G112" s="188" t="s">
        <v>3261</v>
      </c>
      <c r="H112" s="169"/>
      <c r="I112" s="169" t="s">
        <v>2886</v>
      </c>
      <c r="J112" s="245">
        <v>3.9546801599999997</v>
      </c>
      <c r="K112" s="245"/>
      <c r="L112" s="246">
        <v>296.05834682668751</v>
      </c>
      <c r="M112" s="247"/>
      <c r="N112" s="188"/>
    </row>
    <row r="113" spans="2:14" hidden="1" x14ac:dyDescent="0.25">
      <c r="B113" s="188" t="s">
        <v>2420</v>
      </c>
      <c r="C113" s="188" t="s">
        <v>2556</v>
      </c>
      <c r="D113" s="169" t="s">
        <v>3122</v>
      </c>
      <c r="E113" s="169" t="s">
        <v>3254</v>
      </c>
      <c r="F113" s="188" t="s">
        <v>3255</v>
      </c>
      <c r="G113" s="188" t="s">
        <v>3262</v>
      </c>
      <c r="H113" s="169"/>
      <c r="I113" s="169" t="s">
        <v>2886</v>
      </c>
      <c r="J113" s="245">
        <v>0.41516554</v>
      </c>
      <c r="K113" s="245"/>
      <c r="L113" s="246">
        <v>24.894329272006171</v>
      </c>
      <c r="M113" s="247"/>
      <c r="N113" s="188"/>
    </row>
    <row r="114" spans="2:14" hidden="1" x14ac:dyDescent="0.25">
      <c r="B114" s="188" t="s">
        <v>2753</v>
      </c>
      <c r="C114" s="188" t="s">
        <v>2429</v>
      </c>
      <c r="D114" s="169" t="s">
        <v>3122</v>
      </c>
      <c r="E114" s="169" t="s">
        <v>3254</v>
      </c>
      <c r="F114" s="188" t="s">
        <v>3255</v>
      </c>
      <c r="G114" s="188" t="s">
        <v>3263</v>
      </c>
      <c r="H114" s="169"/>
      <c r="I114" s="169" t="s">
        <v>2886</v>
      </c>
      <c r="J114" s="245">
        <v>1.8929940959999998</v>
      </c>
      <c r="K114" s="245"/>
      <c r="L114" s="246">
        <v>52.209561277439988</v>
      </c>
      <c r="M114" s="247"/>
      <c r="N114" s="188"/>
    </row>
    <row r="115" spans="2:14" hidden="1" x14ac:dyDescent="0.25">
      <c r="B115" s="188" t="s">
        <v>2420</v>
      </c>
      <c r="C115" s="188" t="s">
        <v>2556</v>
      </c>
      <c r="D115" s="169" t="s">
        <v>3122</v>
      </c>
      <c r="E115" s="169" t="s">
        <v>3254</v>
      </c>
      <c r="F115" s="188" t="s">
        <v>3255</v>
      </c>
      <c r="G115" s="188" t="s">
        <v>3264</v>
      </c>
      <c r="H115" s="169"/>
      <c r="I115" s="169" t="s">
        <v>2886</v>
      </c>
      <c r="J115" s="245">
        <v>24.909363424999999</v>
      </c>
      <c r="K115" s="245"/>
      <c r="L115" s="246">
        <v>29.511153158315437</v>
      </c>
      <c r="M115" s="247"/>
      <c r="N115" s="188"/>
    </row>
    <row r="116" spans="2:14" hidden="1" x14ac:dyDescent="0.25">
      <c r="B116" s="188" t="s">
        <v>2420</v>
      </c>
      <c r="C116" s="188" t="s">
        <v>2556</v>
      </c>
      <c r="D116" s="169" t="s">
        <v>3122</v>
      </c>
      <c r="E116" s="169" t="s">
        <v>3254</v>
      </c>
      <c r="F116" s="188" t="s">
        <v>3255</v>
      </c>
      <c r="G116" s="188" t="s">
        <v>3265</v>
      </c>
      <c r="H116" s="169"/>
      <c r="I116" s="169" t="s">
        <v>2886</v>
      </c>
      <c r="J116" s="245">
        <v>2.1184387549999992</v>
      </c>
      <c r="K116" s="245"/>
      <c r="L116" s="246">
        <v>192.07056412726104</v>
      </c>
      <c r="M116" s="247"/>
      <c r="N116" s="188"/>
    </row>
    <row r="117" spans="2:14" hidden="1" x14ac:dyDescent="0.25">
      <c r="B117" s="188" t="s">
        <v>2752</v>
      </c>
      <c r="C117" s="188" t="s">
        <v>3266</v>
      </c>
      <c r="D117" s="169" t="s">
        <v>3122</v>
      </c>
      <c r="E117" s="169" t="s">
        <v>3254</v>
      </c>
      <c r="F117" s="188" t="s">
        <v>3255</v>
      </c>
      <c r="G117" s="188" t="s">
        <v>3267</v>
      </c>
      <c r="H117" s="169"/>
      <c r="I117" s="169" t="s">
        <v>2886</v>
      </c>
      <c r="J117" s="245">
        <v>168.2424917912</v>
      </c>
      <c r="K117" s="245"/>
      <c r="L117" s="246">
        <v>1786.8749258291302</v>
      </c>
      <c r="M117" s="247"/>
      <c r="N117" s="188"/>
    </row>
    <row r="118" spans="2:14" hidden="1" x14ac:dyDescent="0.25">
      <c r="B118" s="188" t="s">
        <v>2420</v>
      </c>
      <c r="C118" s="188" t="s">
        <v>2556</v>
      </c>
      <c r="D118" s="169" t="s">
        <v>3122</v>
      </c>
      <c r="E118" s="169" t="s">
        <v>3254</v>
      </c>
      <c r="F118" s="188" t="s">
        <v>3255</v>
      </c>
      <c r="G118" s="188" t="s">
        <v>3268</v>
      </c>
      <c r="H118" s="169"/>
      <c r="I118" s="169" t="s">
        <v>2909</v>
      </c>
      <c r="J118" s="245">
        <v>82.533978302000051</v>
      </c>
      <c r="K118" s="245"/>
      <c r="L118" s="246">
        <v>373.5206045499998</v>
      </c>
      <c r="M118" s="247"/>
      <c r="N118" s="188"/>
    </row>
    <row r="119" spans="2:14" hidden="1" x14ac:dyDescent="0.25">
      <c r="B119" s="188" t="s">
        <v>2420</v>
      </c>
      <c r="C119" s="188" t="s">
        <v>2556</v>
      </c>
      <c r="D119" s="169" t="s">
        <v>3122</v>
      </c>
      <c r="E119" s="169" t="s">
        <v>3254</v>
      </c>
      <c r="F119" s="188" t="s">
        <v>3255</v>
      </c>
      <c r="G119" s="188" t="s">
        <v>3269</v>
      </c>
      <c r="H119" s="169"/>
      <c r="I119" s="169" t="s">
        <v>2909</v>
      </c>
      <c r="J119" s="245">
        <v>13.586248450000003</v>
      </c>
      <c r="K119" s="245"/>
      <c r="L119" s="246">
        <v>230.15860513999996</v>
      </c>
      <c r="M119" s="247"/>
      <c r="N119" s="188"/>
    </row>
    <row r="120" spans="2:14" ht="60" hidden="1" x14ac:dyDescent="0.25">
      <c r="B120" s="188" t="s">
        <v>2611</v>
      </c>
      <c r="C120" s="188" t="s">
        <v>744</v>
      </c>
      <c r="D120" s="169" t="s">
        <v>3122</v>
      </c>
      <c r="E120" s="169" t="s">
        <v>2447</v>
      </c>
      <c r="F120" s="188" t="s">
        <v>3270</v>
      </c>
      <c r="G120" s="188" t="s">
        <v>3271</v>
      </c>
      <c r="H120" s="169"/>
      <c r="I120" s="169" t="s">
        <v>2912</v>
      </c>
      <c r="J120" s="245">
        <v>194</v>
      </c>
      <c r="K120" s="245"/>
      <c r="L120" s="246">
        <f>0.55*2489.9640084</f>
        <v>1369.48020462</v>
      </c>
      <c r="M120" s="247"/>
      <c r="N120" s="260" t="s">
        <v>3272</v>
      </c>
    </row>
    <row r="121" spans="2:14" hidden="1" x14ac:dyDescent="0.25">
      <c r="B121" s="271" t="s">
        <v>2614</v>
      </c>
      <c r="C121" s="271" t="s">
        <v>744</v>
      </c>
      <c r="D121" s="272" t="s">
        <v>3122</v>
      </c>
      <c r="E121" s="272" t="s">
        <v>2447</v>
      </c>
      <c r="F121" s="271" t="s">
        <v>3270</v>
      </c>
      <c r="G121" s="271" t="s">
        <v>3271</v>
      </c>
      <c r="H121" s="272"/>
      <c r="I121" s="272" t="s">
        <v>2912</v>
      </c>
      <c r="J121" s="273">
        <v>194</v>
      </c>
      <c r="K121" s="273"/>
      <c r="L121" s="274">
        <f>0.15*2489.9640084</f>
        <v>373.49460125999997</v>
      </c>
      <c r="M121" s="275"/>
      <c r="N121" s="271" t="s">
        <v>3273</v>
      </c>
    </row>
    <row r="122" spans="2:14" hidden="1" x14ac:dyDescent="0.25">
      <c r="B122" s="271" t="s">
        <v>2625</v>
      </c>
      <c r="C122" s="271" t="s">
        <v>744</v>
      </c>
      <c r="D122" s="272" t="s">
        <v>3122</v>
      </c>
      <c r="E122" s="272" t="s">
        <v>2447</v>
      </c>
      <c r="F122" s="271" t="s">
        <v>3270</v>
      </c>
      <c r="G122" s="271" t="s">
        <v>3271</v>
      </c>
      <c r="H122" s="272"/>
      <c r="I122" s="272" t="s">
        <v>2912</v>
      </c>
      <c r="J122" s="273">
        <v>194</v>
      </c>
      <c r="K122" s="273"/>
      <c r="L122" s="274">
        <f>0.15*2489.9640084</f>
        <v>373.49460125999997</v>
      </c>
      <c r="M122" s="275"/>
      <c r="N122" s="271" t="s">
        <v>3273</v>
      </c>
    </row>
    <row r="123" spans="2:14" hidden="1" x14ac:dyDescent="0.25">
      <c r="B123" s="271" t="s">
        <v>2630</v>
      </c>
      <c r="C123" s="271" t="s">
        <v>744</v>
      </c>
      <c r="D123" s="272" t="s">
        <v>3122</v>
      </c>
      <c r="E123" s="272" t="s">
        <v>2447</v>
      </c>
      <c r="F123" s="271" t="s">
        <v>3270</v>
      </c>
      <c r="G123" s="271" t="s">
        <v>3271</v>
      </c>
      <c r="H123" s="272"/>
      <c r="I123" s="272" t="s">
        <v>2912</v>
      </c>
      <c r="J123" s="273">
        <v>194</v>
      </c>
      <c r="K123" s="273"/>
      <c r="L123" s="274">
        <f>0.05*2489.9640084</f>
        <v>124.49820041999999</v>
      </c>
      <c r="M123" s="275"/>
      <c r="N123" s="271" t="s">
        <v>3274</v>
      </c>
    </row>
    <row r="124" spans="2:14" hidden="1" x14ac:dyDescent="0.25">
      <c r="B124" s="271" t="s">
        <v>2665</v>
      </c>
      <c r="C124" s="271" t="s">
        <v>744</v>
      </c>
      <c r="D124" s="272" t="s">
        <v>3122</v>
      </c>
      <c r="E124" s="272" t="s">
        <v>2447</v>
      </c>
      <c r="F124" s="271" t="s">
        <v>3270</v>
      </c>
      <c r="G124" s="271" t="s">
        <v>3271</v>
      </c>
      <c r="H124" s="272"/>
      <c r="I124" s="272" t="s">
        <v>2912</v>
      </c>
      <c r="J124" s="273">
        <v>194</v>
      </c>
      <c r="K124" s="273"/>
      <c r="L124" s="274">
        <f>0.05*2489.9640084</f>
        <v>124.49820041999999</v>
      </c>
      <c r="M124" s="275"/>
      <c r="N124" s="271" t="s">
        <v>3275</v>
      </c>
    </row>
    <row r="125" spans="2:14" hidden="1" x14ac:dyDescent="0.25">
      <c r="B125" s="271" t="s">
        <v>2677</v>
      </c>
      <c r="C125" s="271" t="s">
        <v>744</v>
      </c>
      <c r="D125" s="272" t="s">
        <v>3122</v>
      </c>
      <c r="E125" s="272" t="s">
        <v>2447</v>
      </c>
      <c r="F125" s="271" t="s">
        <v>3270</v>
      </c>
      <c r="G125" s="271" t="s">
        <v>3271</v>
      </c>
      <c r="H125" s="272"/>
      <c r="I125" s="272" t="s">
        <v>2912</v>
      </c>
      <c r="J125" s="273">
        <v>194</v>
      </c>
      <c r="K125" s="273"/>
      <c r="L125" s="274">
        <f>0.05*2489.9640084</f>
        <v>124.49820041999999</v>
      </c>
      <c r="M125" s="275"/>
      <c r="N125" s="271" t="s">
        <v>3276</v>
      </c>
    </row>
    <row r="126" spans="2:14" hidden="1" x14ac:dyDescent="0.25">
      <c r="B126" s="249" t="s">
        <v>2612</v>
      </c>
      <c r="C126" s="249" t="s">
        <v>745</v>
      </c>
      <c r="D126" s="250" t="s">
        <v>3122</v>
      </c>
      <c r="E126" s="250" t="s">
        <v>2447</v>
      </c>
      <c r="F126" s="249" t="s">
        <v>3277</v>
      </c>
      <c r="G126" s="249" t="s">
        <v>3278</v>
      </c>
      <c r="H126" s="250"/>
      <c r="I126" s="250" t="s">
        <v>2912</v>
      </c>
      <c r="J126" s="251">
        <v>142</v>
      </c>
      <c r="K126" s="251"/>
      <c r="L126" s="252">
        <v>161.61750000000001</v>
      </c>
      <c r="M126" s="253" t="s">
        <v>3126</v>
      </c>
      <c r="N126" s="188"/>
    </row>
    <row r="127" spans="2:14" hidden="1" x14ac:dyDescent="0.25">
      <c r="B127" s="249" t="s">
        <v>2612</v>
      </c>
      <c r="C127" s="249" t="s">
        <v>745</v>
      </c>
      <c r="D127" s="250" t="s">
        <v>3122</v>
      </c>
      <c r="E127" s="250" t="s">
        <v>2447</v>
      </c>
      <c r="F127" s="249" t="s">
        <v>3277</v>
      </c>
      <c r="G127" s="249" t="s">
        <v>3279</v>
      </c>
      <c r="H127" s="250"/>
      <c r="I127" s="250" t="s">
        <v>2912</v>
      </c>
      <c r="J127" s="251">
        <v>8</v>
      </c>
      <c r="K127" s="251"/>
      <c r="L127" s="252">
        <v>7.92</v>
      </c>
      <c r="M127" s="253" t="s">
        <v>3126</v>
      </c>
      <c r="N127" s="188"/>
    </row>
    <row r="128" spans="2:14" hidden="1" x14ac:dyDescent="0.25">
      <c r="B128" s="249" t="s">
        <v>2612</v>
      </c>
      <c r="C128" s="249" t="s">
        <v>745</v>
      </c>
      <c r="D128" s="250" t="s">
        <v>3122</v>
      </c>
      <c r="E128" s="250" t="s">
        <v>2447</v>
      </c>
      <c r="F128" s="249" t="s">
        <v>3277</v>
      </c>
      <c r="G128" s="249" t="s">
        <v>3280</v>
      </c>
      <c r="H128" s="250"/>
      <c r="I128" s="250" t="s">
        <v>2912</v>
      </c>
      <c r="J128" s="251">
        <v>11</v>
      </c>
      <c r="K128" s="251"/>
      <c r="L128" s="252">
        <v>74.25</v>
      </c>
      <c r="M128" s="253" t="s">
        <v>3126</v>
      </c>
      <c r="N128" s="188"/>
    </row>
    <row r="129" spans="2:17" hidden="1" x14ac:dyDescent="0.25">
      <c r="B129" s="249" t="s">
        <v>2639</v>
      </c>
      <c r="C129" s="249" t="s">
        <v>2523</v>
      </c>
      <c r="D129" s="250" t="s">
        <v>3122</v>
      </c>
      <c r="E129" s="250" t="s">
        <v>2447</v>
      </c>
      <c r="F129" s="249" t="s">
        <v>3277</v>
      </c>
      <c r="G129" s="249" t="s">
        <v>3281</v>
      </c>
      <c r="H129" s="250"/>
      <c r="I129" s="250" t="s">
        <v>2912</v>
      </c>
      <c r="J129" s="251">
        <v>14</v>
      </c>
      <c r="K129" s="251"/>
      <c r="L129" s="252">
        <v>63.854999999999997</v>
      </c>
      <c r="M129" s="253" t="s">
        <v>3126</v>
      </c>
      <c r="N129" s="188"/>
    </row>
    <row r="130" spans="2:17" ht="45" hidden="1" x14ac:dyDescent="0.25">
      <c r="B130" s="254" t="s">
        <v>2619</v>
      </c>
      <c r="C130" s="249"/>
      <c r="D130" s="250" t="s">
        <v>3122</v>
      </c>
      <c r="E130" s="250" t="s">
        <v>2447</v>
      </c>
      <c r="F130" s="249" t="s">
        <v>3282</v>
      </c>
      <c r="G130" s="249" t="s">
        <v>3283</v>
      </c>
      <c r="H130" s="250"/>
      <c r="I130" s="250" t="s">
        <v>2912</v>
      </c>
      <c r="J130" s="251">
        <v>44</v>
      </c>
      <c r="K130" s="251"/>
      <c r="L130" s="252">
        <f>151.47*0.4</f>
        <v>60.588000000000001</v>
      </c>
      <c r="M130" s="253" t="s">
        <v>3126</v>
      </c>
      <c r="N130" s="260" t="s">
        <v>3284</v>
      </c>
    </row>
    <row r="131" spans="2:17" hidden="1" x14ac:dyDescent="0.25">
      <c r="B131" s="254" t="s">
        <v>2620</v>
      </c>
      <c r="C131" s="249"/>
      <c r="D131" s="250" t="s">
        <v>3122</v>
      </c>
      <c r="E131" s="250" t="s">
        <v>2447</v>
      </c>
      <c r="F131" s="249" t="s">
        <v>3282</v>
      </c>
      <c r="G131" s="249" t="s">
        <v>3283</v>
      </c>
      <c r="H131" s="250"/>
      <c r="I131" s="250" t="s">
        <v>2912</v>
      </c>
      <c r="J131" s="251">
        <v>44</v>
      </c>
      <c r="K131" s="251"/>
      <c r="L131" s="252">
        <f>151.47*0.4</f>
        <v>60.588000000000001</v>
      </c>
      <c r="M131" s="253" t="s">
        <v>3126</v>
      </c>
      <c r="N131" s="188" t="s">
        <v>3285</v>
      </c>
    </row>
    <row r="132" spans="2:17" hidden="1" x14ac:dyDescent="0.25">
      <c r="B132" s="277" t="s">
        <v>2623</v>
      </c>
      <c r="C132" s="271"/>
      <c r="D132" s="272" t="s">
        <v>3122</v>
      </c>
      <c r="E132" s="272" t="s">
        <v>2447</v>
      </c>
      <c r="F132" s="271" t="s">
        <v>3282</v>
      </c>
      <c r="G132" s="271" t="s">
        <v>3283</v>
      </c>
      <c r="H132" s="272"/>
      <c r="I132" s="272" t="s">
        <v>2912</v>
      </c>
      <c r="J132" s="273">
        <v>44</v>
      </c>
      <c r="K132" s="273"/>
      <c r="L132" s="274">
        <f>151.47*0.2</f>
        <v>30.294</v>
      </c>
      <c r="M132" s="275" t="s">
        <v>3126</v>
      </c>
      <c r="N132" s="271" t="s">
        <v>3286</v>
      </c>
    </row>
    <row r="133" spans="2:17" hidden="1" x14ac:dyDescent="0.25">
      <c r="B133" s="254" t="s">
        <v>2622</v>
      </c>
      <c r="C133" s="249"/>
      <c r="D133" s="250" t="s">
        <v>3122</v>
      </c>
      <c r="E133" s="250" t="s">
        <v>2447</v>
      </c>
      <c r="F133" s="249" t="s">
        <v>3282</v>
      </c>
      <c r="G133" s="249" t="s">
        <v>3287</v>
      </c>
      <c r="H133" s="250"/>
      <c r="I133" s="250" t="s">
        <v>2912</v>
      </c>
      <c r="J133" s="251">
        <v>3</v>
      </c>
      <c r="K133" s="251"/>
      <c r="L133" s="252"/>
      <c r="M133" s="253" t="s">
        <v>3126</v>
      </c>
      <c r="N133" s="188" t="s">
        <v>3288</v>
      </c>
    </row>
    <row r="134" spans="2:17" hidden="1" x14ac:dyDescent="0.25">
      <c r="B134" s="254" t="s">
        <v>2669</v>
      </c>
      <c r="C134" s="249"/>
      <c r="D134" s="250" t="s">
        <v>3122</v>
      </c>
      <c r="E134" s="250" t="s">
        <v>2447</v>
      </c>
      <c r="F134" s="249" t="s">
        <v>3282</v>
      </c>
      <c r="G134" s="249" t="s">
        <v>3287</v>
      </c>
      <c r="H134" s="250"/>
      <c r="I134" s="250" t="s">
        <v>2912</v>
      </c>
      <c r="J134" s="251">
        <v>3</v>
      </c>
      <c r="K134" s="251"/>
      <c r="L134" s="252"/>
      <c r="M134" s="253" t="s">
        <v>3126</v>
      </c>
      <c r="N134" s="188" t="s">
        <v>3288</v>
      </c>
    </row>
    <row r="135" spans="2:17" hidden="1" x14ac:dyDescent="0.25">
      <c r="B135" s="249" t="s">
        <v>2622</v>
      </c>
      <c r="C135" s="249" t="s">
        <v>757</v>
      </c>
      <c r="D135" s="250" t="s">
        <v>3122</v>
      </c>
      <c r="E135" s="250" t="s">
        <v>2447</v>
      </c>
      <c r="F135" s="249" t="s">
        <v>3282</v>
      </c>
      <c r="G135" s="249" t="s">
        <v>3289</v>
      </c>
      <c r="H135" s="250"/>
      <c r="I135" s="250" t="s">
        <v>2912</v>
      </c>
      <c r="J135" s="251">
        <v>253</v>
      </c>
      <c r="K135" s="251"/>
      <c r="L135" s="252">
        <f>0.9*42.075</f>
        <v>37.867500000000007</v>
      </c>
      <c r="M135" s="253" t="s">
        <v>3126</v>
      </c>
      <c r="N135" s="276" t="s">
        <v>3290</v>
      </c>
      <c r="O135" s="17"/>
      <c r="P135" s="17"/>
      <c r="Q135" s="17"/>
    </row>
    <row r="136" spans="2:17" hidden="1" x14ac:dyDescent="0.25">
      <c r="B136" s="271" t="s">
        <v>2669</v>
      </c>
      <c r="C136" s="271" t="s">
        <v>757</v>
      </c>
      <c r="D136" s="272" t="s">
        <v>3122</v>
      </c>
      <c r="E136" s="272" t="s">
        <v>2447</v>
      </c>
      <c r="F136" s="271" t="s">
        <v>3282</v>
      </c>
      <c r="G136" s="271" t="s">
        <v>3289</v>
      </c>
      <c r="H136" s="272"/>
      <c r="I136" s="272" t="s">
        <v>2912</v>
      </c>
      <c r="J136" s="273">
        <v>253</v>
      </c>
      <c r="K136" s="273"/>
      <c r="L136" s="274">
        <f>0.1*42.075</f>
        <v>4.2075000000000005</v>
      </c>
      <c r="M136" s="275" t="s">
        <v>3126</v>
      </c>
      <c r="N136" s="271" t="s">
        <v>3291</v>
      </c>
      <c r="O136" s="17"/>
      <c r="P136" s="17"/>
      <c r="Q136" s="17"/>
    </row>
    <row r="137" spans="2:17" hidden="1" x14ac:dyDescent="0.25">
      <c r="B137" s="249" t="s">
        <v>2622</v>
      </c>
      <c r="C137" s="249" t="s">
        <v>757</v>
      </c>
      <c r="D137" s="250" t="s">
        <v>3122</v>
      </c>
      <c r="E137" s="250" t="s">
        <v>2447</v>
      </c>
      <c r="F137" s="249" t="s">
        <v>3282</v>
      </c>
      <c r="G137" s="249" t="s">
        <v>3292</v>
      </c>
      <c r="H137" s="250"/>
      <c r="I137" s="250" t="s">
        <v>2912</v>
      </c>
      <c r="J137" s="251">
        <v>6</v>
      </c>
      <c r="K137" s="251"/>
      <c r="L137" s="252"/>
      <c r="M137" s="253" t="s">
        <v>3126</v>
      </c>
      <c r="N137" s="188"/>
    </row>
    <row r="138" spans="2:17" hidden="1" x14ac:dyDescent="0.25">
      <c r="B138" s="249" t="s">
        <v>2615</v>
      </c>
      <c r="C138" s="249" t="s">
        <v>749</v>
      </c>
      <c r="D138" s="250" t="s">
        <v>3122</v>
      </c>
      <c r="E138" s="250" t="s">
        <v>2447</v>
      </c>
      <c r="F138" s="249" t="s">
        <v>3282</v>
      </c>
      <c r="G138" s="249" t="s">
        <v>3293</v>
      </c>
      <c r="H138" s="250"/>
      <c r="I138" s="250" t="s">
        <v>2912</v>
      </c>
      <c r="J138" s="251">
        <v>10</v>
      </c>
      <c r="K138" s="251"/>
      <c r="L138" s="252">
        <v>2.7719999999999998</v>
      </c>
      <c r="M138" s="253" t="s">
        <v>3126</v>
      </c>
      <c r="N138" s="188"/>
    </row>
    <row r="139" spans="2:17" hidden="1" x14ac:dyDescent="0.25">
      <c r="B139" s="255" t="s">
        <v>2621</v>
      </c>
      <c r="C139" s="254"/>
      <c r="D139" s="250" t="s">
        <v>3122</v>
      </c>
      <c r="E139" s="250" t="s">
        <v>2447</v>
      </c>
      <c r="F139" s="249" t="s">
        <v>3282</v>
      </c>
      <c r="G139" s="249" t="s">
        <v>3294</v>
      </c>
      <c r="H139" s="250"/>
      <c r="I139" s="250" t="s">
        <v>2912</v>
      </c>
      <c r="J139" s="251">
        <v>64</v>
      </c>
      <c r="K139" s="251"/>
      <c r="L139" s="252">
        <f>27.72/3</f>
        <v>9.24</v>
      </c>
      <c r="M139" s="253" t="s">
        <v>3126</v>
      </c>
      <c r="N139" s="188" t="s">
        <v>3295</v>
      </c>
    </row>
    <row r="140" spans="2:17" hidden="1" x14ac:dyDescent="0.25">
      <c r="B140" s="255" t="s">
        <v>2667</v>
      </c>
      <c r="C140" s="254"/>
      <c r="D140" s="250" t="s">
        <v>3122</v>
      </c>
      <c r="E140" s="250" t="s">
        <v>2447</v>
      </c>
      <c r="F140" s="249" t="s">
        <v>3282</v>
      </c>
      <c r="G140" s="249" t="s">
        <v>3294</v>
      </c>
      <c r="H140" s="250"/>
      <c r="I140" s="250" t="s">
        <v>2912</v>
      </c>
      <c r="J140" s="251">
        <v>64</v>
      </c>
      <c r="K140" s="251"/>
      <c r="L140" s="252">
        <f>27.72/3</f>
        <v>9.24</v>
      </c>
      <c r="M140" s="253" t="s">
        <v>3126</v>
      </c>
      <c r="N140" s="188" t="s">
        <v>3295</v>
      </c>
    </row>
    <row r="141" spans="2:17" ht="30" hidden="1" x14ac:dyDescent="0.25">
      <c r="B141" s="255" t="s">
        <v>3106</v>
      </c>
      <c r="C141" s="254"/>
      <c r="D141" s="250" t="s">
        <v>3122</v>
      </c>
      <c r="E141" s="250" t="s">
        <v>2447</v>
      </c>
      <c r="F141" s="249" t="s">
        <v>3282</v>
      </c>
      <c r="G141" s="249" t="s">
        <v>3294</v>
      </c>
      <c r="H141" s="250"/>
      <c r="I141" s="250" t="s">
        <v>2912</v>
      </c>
      <c r="J141" s="251">
        <v>64</v>
      </c>
      <c r="K141" s="251"/>
      <c r="L141" s="252">
        <f>27.72/3</f>
        <v>9.24</v>
      </c>
      <c r="M141" s="253" t="s">
        <v>3126</v>
      </c>
      <c r="N141" s="188" t="s">
        <v>3295</v>
      </c>
    </row>
    <row r="142" spans="2:17" hidden="1" x14ac:dyDescent="0.25">
      <c r="B142" s="255" t="s">
        <v>2650</v>
      </c>
      <c r="C142" s="249" t="s">
        <v>2651</v>
      </c>
      <c r="D142" s="250" t="s">
        <v>3122</v>
      </c>
      <c r="E142" s="250" t="s">
        <v>2447</v>
      </c>
      <c r="F142" s="249" t="s">
        <v>3282</v>
      </c>
      <c r="G142" s="249" t="s">
        <v>3296</v>
      </c>
      <c r="H142" s="250"/>
      <c r="I142" s="250" t="s">
        <v>2912</v>
      </c>
      <c r="J142" s="251">
        <v>11</v>
      </c>
      <c r="K142" s="251"/>
      <c r="L142" s="252">
        <v>5.94</v>
      </c>
      <c r="M142" s="253" t="s">
        <v>3126</v>
      </c>
      <c r="N142" s="188"/>
    </row>
    <row r="143" spans="2:17" hidden="1" x14ac:dyDescent="0.25">
      <c r="B143" s="255" t="s">
        <v>2650</v>
      </c>
      <c r="C143" s="249" t="s">
        <v>2651</v>
      </c>
      <c r="D143" s="250" t="s">
        <v>3122</v>
      </c>
      <c r="E143" s="250" t="s">
        <v>2447</v>
      </c>
      <c r="F143" s="249" t="s">
        <v>3282</v>
      </c>
      <c r="G143" s="249" t="s">
        <v>3297</v>
      </c>
      <c r="H143" s="250"/>
      <c r="I143" s="250" t="s">
        <v>2912</v>
      </c>
      <c r="J143" s="251">
        <v>16</v>
      </c>
      <c r="K143" s="251"/>
      <c r="L143" s="252">
        <v>5.94</v>
      </c>
      <c r="M143" s="253" t="s">
        <v>3126</v>
      </c>
      <c r="N143" s="188" t="s">
        <v>3298</v>
      </c>
    </row>
    <row r="144" spans="2:17" hidden="1" x14ac:dyDescent="0.25">
      <c r="B144" s="255" t="s">
        <v>2621</v>
      </c>
      <c r="C144" s="254"/>
      <c r="D144" s="250" t="s">
        <v>3122</v>
      </c>
      <c r="E144" s="250" t="s">
        <v>2447</v>
      </c>
      <c r="F144" s="249" t="s">
        <v>3282</v>
      </c>
      <c r="G144" s="249" t="s">
        <v>3299</v>
      </c>
      <c r="H144" s="250"/>
      <c r="I144" s="250" t="s">
        <v>2912</v>
      </c>
      <c r="J144" s="251">
        <v>40</v>
      </c>
      <c r="K144" s="251"/>
      <c r="L144" s="252"/>
      <c r="M144" s="253" t="s">
        <v>3126</v>
      </c>
      <c r="N144" s="188" t="s">
        <v>3295</v>
      </c>
    </row>
    <row r="145" spans="2:15" hidden="1" x14ac:dyDescent="0.25">
      <c r="B145" s="255" t="s">
        <v>2667</v>
      </c>
      <c r="C145" s="254"/>
      <c r="D145" s="250" t="s">
        <v>3122</v>
      </c>
      <c r="E145" s="250" t="s">
        <v>2447</v>
      </c>
      <c r="F145" s="249" t="s">
        <v>3282</v>
      </c>
      <c r="G145" s="249" t="s">
        <v>3299</v>
      </c>
      <c r="H145" s="250"/>
      <c r="I145" s="250" t="s">
        <v>2912</v>
      </c>
      <c r="J145" s="251">
        <v>40</v>
      </c>
      <c r="K145" s="251"/>
      <c r="L145" s="252"/>
      <c r="M145" s="253" t="s">
        <v>3126</v>
      </c>
      <c r="N145" s="188" t="s">
        <v>3295</v>
      </c>
    </row>
    <row r="146" spans="2:15" hidden="1" x14ac:dyDescent="0.25">
      <c r="B146" s="255" t="s">
        <v>2631</v>
      </c>
      <c r="C146" s="254"/>
      <c r="D146" s="250" t="s">
        <v>3122</v>
      </c>
      <c r="E146" s="250" t="s">
        <v>2447</v>
      </c>
      <c r="F146" s="249" t="s">
        <v>3282</v>
      </c>
      <c r="G146" s="249" t="s">
        <v>3299</v>
      </c>
      <c r="H146" s="250"/>
      <c r="I146" s="250" t="s">
        <v>2912</v>
      </c>
      <c r="J146" s="251">
        <v>40</v>
      </c>
      <c r="K146" s="251"/>
      <c r="L146" s="252"/>
      <c r="M146" s="253" t="s">
        <v>3126</v>
      </c>
      <c r="N146" s="188" t="s">
        <v>3295</v>
      </c>
    </row>
    <row r="147" spans="2:15" hidden="1" x14ac:dyDescent="0.25">
      <c r="B147" s="249" t="s">
        <v>2631</v>
      </c>
      <c r="C147" s="249" t="s">
        <v>766</v>
      </c>
      <c r="D147" s="250" t="s">
        <v>3122</v>
      </c>
      <c r="E147" s="250" t="s">
        <v>2447</v>
      </c>
      <c r="F147" s="249" t="s">
        <v>3282</v>
      </c>
      <c r="G147" s="249" t="s">
        <v>3300</v>
      </c>
      <c r="H147" s="250"/>
      <c r="I147" s="250" t="s">
        <v>2912</v>
      </c>
      <c r="J147" s="251">
        <v>33</v>
      </c>
      <c r="K147" s="251"/>
      <c r="L147" s="252">
        <v>10.395</v>
      </c>
      <c r="M147" s="253" t="s">
        <v>3126</v>
      </c>
      <c r="N147" s="188"/>
    </row>
    <row r="148" spans="2:15" hidden="1" x14ac:dyDescent="0.25">
      <c r="B148" s="255" t="s">
        <v>2621</v>
      </c>
      <c r="C148" s="254"/>
      <c r="D148" s="250" t="s">
        <v>3122</v>
      </c>
      <c r="E148" s="250" t="s">
        <v>2447</v>
      </c>
      <c r="F148" s="249" t="s">
        <v>3282</v>
      </c>
      <c r="G148" s="249" t="s">
        <v>3301</v>
      </c>
      <c r="H148" s="250"/>
      <c r="I148" s="250" t="s">
        <v>2912</v>
      </c>
      <c r="J148" s="251">
        <v>2</v>
      </c>
      <c r="K148" s="251"/>
      <c r="L148" s="252">
        <f>1.98/3</f>
        <v>0.66</v>
      </c>
      <c r="M148" s="253" t="s">
        <v>3126</v>
      </c>
      <c r="N148" s="188" t="s">
        <v>3302</v>
      </c>
    </row>
    <row r="149" spans="2:15" hidden="1" x14ac:dyDescent="0.25">
      <c r="B149" s="255" t="s">
        <v>2667</v>
      </c>
      <c r="C149" s="254"/>
      <c r="D149" s="250" t="s">
        <v>3122</v>
      </c>
      <c r="E149" s="250" t="s">
        <v>2447</v>
      </c>
      <c r="F149" s="249" t="s">
        <v>3282</v>
      </c>
      <c r="G149" s="249" t="s">
        <v>3301</v>
      </c>
      <c r="H149" s="250"/>
      <c r="I149" s="250" t="s">
        <v>2912</v>
      </c>
      <c r="J149" s="251">
        <v>2</v>
      </c>
      <c r="K149" s="251"/>
      <c r="L149" s="252">
        <f>1.98/3</f>
        <v>0.66</v>
      </c>
      <c r="M149" s="253" t="s">
        <v>3126</v>
      </c>
      <c r="N149" s="188" t="s">
        <v>3302</v>
      </c>
    </row>
    <row r="150" spans="2:15" ht="30" hidden="1" x14ac:dyDescent="0.25">
      <c r="B150" s="255" t="s">
        <v>3106</v>
      </c>
      <c r="C150" s="254"/>
      <c r="D150" s="250" t="s">
        <v>3122</v>
      </c>
      <c r="E150" s="250" t="s">
        <v>2447</v>
      </c>
      <c r="F150" s="249" t="s">
        <v>3282</v>
      </c>
      <c r="G150" s="249" t="s">
        <v>3301</v>
      </c>
      <c r="H150" s="250"/>
      <c r="I150" s="250" t="s">
        <v>2912</v>
      </c>
      <c r="J150" s="251">
        <v>2</v>
      </c>
      <c r="K150" s="251"/>
      <c r="L150" s="252">
        <f>1.98/3</f>
        <v>0.66</v>
      </c>
      <c r="M150" s="253" t="s">
        <v>3126</v>
      </c>
      <c r="N150" s="188" t="s">
        <v>3302</v>
      </c>
    </row>
    <row r="151" spans="2:15" hidden="1" x14ac:dyDescent="0.25">
      <c r="B151" s="249" t="s">
        <v>2650</v>
      </c>
      <c r="C151" s="249" t="s">
        <v>2651</v>
      </c>
      <c r="D151" s="250" t="s">
        <v>3122</v>
      </c>
      <c r="E151" s="250" t="s">
        <v>2447</v>
      </c>
      <c r="F151" s="249" t="s">
        <v>3282</v>
      </c>
      <c r="G151" s="249" t="s">
        <v>3303</v>
      </c>
      <c r="H151" s="250"/>
      <c r="I151" s="250" t="s">
        <v>2912</v>
      </c>
      <c r="J151" s="251">
        <v>4</v>
      </c>
      <c r="K151" s="251"/>
      <c r="L151" s="252"/>
      <c r="M151" s="253" t="s">
        <v>3126</v>
      </c>
      <c r="N151" s="188" t="s">
        <v>3298</v>
      </c>
    </row>
    <row r="152" spans="2:15" hidden="1" x14ac:dyDescent="0.25">
      <c r="B152" s="249" t="s">
        <v>2650</v>
      </c>
      <c r="C152" s="249" t="s">
        <v>2651</v>
      </c>
      <c r="D152" s="250" t="s">
        <v>3122</v>
      </c>
      <c r="E152" s="250" t="s">
        <v>2447</v>
      </c>
      <c r="F152" s="249" t="s">
        <v>3282</v>
      </c>
      <c r="G152" s="249" t="s">
        <v>3304</v>
      </c>
      <c r="H152" s="250"/>
      <c r="I152" s="250" t="s">
        <v>2912</v>
      </c>
      <c r="J152" s="251">
        <v>4</v>
      </c>
      <c r="K152" s="251"/>
      <c r="L152" s="252"/>
      <c r="M152" s="253" t="s">
        <v>3126</v>
      </c>
      <c r="N152" s="188" t="s">
        <v>3298</v>
      </c>
    </row>
    <row r="153" spans="2:15" hidden="1" x14ac:dyDescent="0.25">
      <c r="B153" s="249" t="s">
        <v>2645</v>
      </c>
      <c r="C153" s="249" t="s">
        <v>2529</v>
      </c>
      <c r="D153" s="250" t="s">
        <v>3122</v>
      </c>
      <c r="E153" s="250" t="s">
        <v>2447</v>
      </c>
      <c r="F153" s="249" t="s">
        <v>3305</v>
      </c>
      <c r="G153" s="249" t="s">
        <v>3306</v>
      </c>
      <c r="H153" s="250"/>
      <c r="I153" s="250" t="s">
        <v>2912</v>
      </c>
      <c r="J153" s="251">
        <v>19</v>
      </c>
      <c r="K153" s="251"/>
      <c r="L153" s="252">
        <v>67.319999999999993</v>
      </c>
      <c r="M153" s="253" t="s">
        <v>3126</v>
      </c>
      <c r="N153" s="188"/>
    </row>
    <row r="154" spans="2:15" hidden="1" x14ac:dyDescent="0.25">
      <c r="B154" s="249" t="s">
        <v>2616</v>
      </c>
      <c r="C154" s="249" t="s">
        <v>750</v>
      </c>
      <c r="D154" s="250" t="s">
        <v>3122</v>
      </c>
      <c r="E154" s="250" t="s">
        <v>2447</v>
      </c>
      <c r="F154" s="249" t="s">
        <v>3305</v>
      </c>
      <c r="G154" s="249" t="s">
        <v>3307</v>
      </c>
      <c r="H154" s="250"/>
      <c r="I154" s="250" t="s">
        <v>2912</v>
      </c>
      <c r="J154" s="251">
        <v>134</v>
      </c>
      <c r="K154" s="251"/>
      <c r="L154" s="252">
        <f>0.5*170.181</f>
        <v>85.090500000000006</v>
      </c>
      <c r="M154" s="253" t="s">
        <v>3126</v>
      </c>
      <c r="N154" s="276" t="s">
        <v>3308</v>
      </c>
    </row>
    <row r="155" spans="2:15" hidden="1" x14ac:dyDescent="0.25">
      <c r="B155" s="271" t="s">
        <v>2617</v>
      </c>
      <c r="C155" s="271" t="s">
        <v>750</v>
      </c>
      <c r="D155" s="272" t="s">
        <v>3122</v>
      </c>
      <c r="E155" s="272" t="s">
        <v>2447</v>
      </c>
      <c r="F155" s="271" t="s">
        <v>3305</v>
      </c>
      <c r="G155" s="271" t="s">
        <v>3307</v>
      </c>
      <c r="H155" s="272"/>
      <c r="I155" s="272" t="s">
        <v>2912</v>
      </c>
      <c r="J155" s="273">
        <v>134</v>
      </c>
      <c r="K155" s="273"/>
      <c r="L155" s="274">
        <f>0.4*170.181</f>
        <v>68.072400000000002</v>
      </c>
      <c r="M155" s="275" t="s">
        <v>3126</v>
      </c>
      <c r="N155" s="271" t="s">
        <v>3309</v>
      </c>
    </row>
    <row r="156" spans="2:15" hidden="1" x14ac:dyDescent="0.25">
      <c r="B156" s="271" t="s">
        <v>2675</v>
      </c>
      <c r="C156" s="271" t="s">
        <v>750</v>
      </c>
      <c r="D156" s="272" t="s">
        <v>3122</v>
      </c>
      <c r="E156" s="272" t="s">
        <v>2447</v>
      </c>
      <c r="F156" s="271" t="s">
        <v>3305</v>
      </c>
      <c r="G156" s="271" t="s">
        <v>3307</v>
      </c>
      <c r="H156" s="272"/>
      <c r="I156" s="272" t="s">
        <v>2912</v>
      </c>
      <c r="J156" s="273">
        <v>134</v>
      </c>
      <c r="K156" s="273"/>
      <c r="L156" s="274">
        <f>0.1*170.181</f>
        <v>17.0181</v>
      </c>
      <c r="M156" s="275" t="s">
        <v>3126</v>
      </c>
      <c r="N156" s="271" t="s">
        <v>3310</v>
      </c>
    </row>
    <row r="157" spans="2:15" hidden="1" x14ac:dyDescent="0.25">
      <c r="B157" s="249" t="s">
        <v>2621</v>
      </c>
      <c r="C157" s="249" t="s">
        <v>756</v>
      </c>
      <c r="D157" s="250" t="s">
        <v>3122</v>
      </c>
      <c r="E157" s="250" t="s">
        <v>2447</v>
      </c>
      <c r="F157" s="249" t="s">
        <v>3305</v>
      </c>
      <c r="G157" s="249" t="s">
        <v>3311</v>
      </c>
      <c r="H157" s="250"/>
      <c r="I157" s="250" t="s">
        <v>2912</v>
      </c>
      <c r="J157" s="251">
        <v>72</v>
      </c>
      <c r="K157" s="251"/>
      <c r="L157" s="252">
        <v>35.64</v>
      </c>
      <c r="M157" s="253" t="s">
        <v>3126</v>
      </c>
      <c r="N157" s="188"/>
      <c r="O157" s="17"/>
    </row>
    <row r="158" spans="2:15" hidden="1" x14ac:dyDescent="0.25">
      <c r="B158" s="249" t="s">
        <v>2619</v>
      </c>
      <c r="C158" s="249" t="s">
        <v>754</v>
      </c>
      <c r="D158" s="250" t="s">
        <v>3122</v>
      </c>
      <c r="E158" s="250" t="s">
        <v>2447</v>
      </c>
      <c r="F158" s="249" t="s">
        <v>3305</v>
      </c>
      <c r="G158" s="249" t="s">
        <v>3312</v>
      </c>
      <c r="H158" s="250"/>
      <c r="I158" s="250" t="s">
        <v>2912</v>
      </c>
      <c r="J158" s="251">
        <v>61</v>
      </c>
      <c r="K158" s="251"/>
      <c r="L158" s="252">
        <v>235.71899999999999</v>
      </c>
      <c r="M158" s="253" t="s">
        <v>3126</v>
      </c>
      <c r="N158" s="188"/>
    </row>
    <row r="159" spans="2:15" hidden="1" x14ac:dyDescent="0.25">
      <c r="B159" s="249" t="s">
        <v>2615</v>
      </c>
      <c r="C159" s="249" t="s">
        <v>749</v>
      </c>
      <c r="D159" s="250" t="s">
        <v>3122</v>
      </c>
      <c r="E159" s="250" t="s">
        <v>2447</v>
      </c>
      <c r="F159" s="249" t="s">
        <v>3313</v>
      </c>
      <c r="G159" s="249" t="s">
        <v>3293</v>
      </c>
      <c r="H159" s="250"/>
      <c r="I159" s="250" t="s">
        <v>2912</v>
      </c>
      <c r="J159" s="251">
        <v>23</v>
      </c>
      <c r="K159" s="251"/>
      <c r="L159" s="252">
        <v>3.96</v>
      </c>
      <c r="M159" s="253" t="s">
        <v>3126</v>
      </c>
      <c r="N159" s="188"/>
    </row>
    <row r="160" spans="2:15" hidden="1" x14ac:dyDescent="0.25">
      <c r="B160" s="249" t="s">
        <v>2643</v>
      </c>
      <c r="C160" s="249" t="s">
        <v>2527</v>
      </c>
      <c r="D160" s="250" t="s">
        <v>3122</v>
      </c>
      <c r="E160" s="250" t="s">
        <v>2447</v>
      </c>
      <c r="F160" s="249" t="s">
        <v>3313</v>
      </c>
      <c r="G160" s="249" t="s">
        <v>3314</v>
      </c>
      <c r="H160" s="250"/>
      <c r="I160" s="250" t="s">
        <v>2912</v>
      </c>
      <c r="J160" s="251">
        <v>7</v>
      </c>
      <c r="K160" s="251"/>
      <c r="L160" s="252">
        <v>69.3</v>
      </c>
      <c r="M160" s="253" t="s">
        <v>3126</v>
      </c>
      <c r="N160" s="188" t="s">
        <v>3298</v>
      </c>
      <c r="O160" s="17"/>
    </row>
    <row r="161" spans="2:15" hidden="1" x14ac:dyDescent="0.25">
      <c r="B161" s="249" t="s">
        <v>2615</v>
      </c>
      <c r="C161" s="249" t="s">
        <v>749</v>
      </c>
      <c r="D161" s="250" t="s">
        <v>3122</v>
      </c>
      <c r="E161" s="250" t="s">
        <v>2447</v>
      </c>
      <c r="F161" s="249" t="s">
        <v>3313</v>
      </c>
      <c r="G161" s="249" t="s">
        <v>3315</v>
      </c>
      <c r="H161" s="250"/>
      <c r="I161" s="250" t="s">
        <v>2912</v>
      </c>
      <c r="J161" s="251">
        <v>9</v>
      </c>
      <c r="K161" s="251"/>
      <c r="L161" s="252">
        <v>2.7719999999999998</v>
      </c>
      <c r="M161" s="253" t="s">
        <v>3126</v>
      </c>
      <c r="N161" s="188"/>
      <c r="O161" s="256"/>
    </row>
    <row r="162" spans="2:15" hidden="1" x14ac:dyDescent="0.25">
      <c r="B162" s="249" t="s">
        <v>2643</v>
      </c>
      <c r="C162" s="249" t="s">
        <v>2527</v>
      </c>
      <c r="D162" s="250" t="s">
        <v>3122</v>
      </c>
      <c r="E162" s="250" t="s">
        <v>2447</v>
      </c>
      <c r="F162" s="249" t="s">
        <v>3313</v>
      </c>
      <c r="G162" s="249" t="s">
        <v>3316</v>
      </c>
      <c r="H162" s="250"/>
      <c r="I162" s="250" t="s">
        <v>2912</v>
      </c>
      <c r="J162" s="251">
        <v>6</v>
      </c>
      <c r="K162" s="251"/>
      <c r="L162" s="252">
        <v>245.52</v>
      </c>
      <c r="M162" s="253" t="s">
        <v>3126</v>
      </c>
      <c r="N162" s="188"/>
    </row>
    <row r="163" spans="2:15" hidden="1" x14ac:dyDescent="0.25">
      <c r="B163" s="249" t="s">
        <v>2643</v>
      </c>
      <c r="C163" s="249" t="s">
        <v>2527</v>
      </c>
      <c r="D163" s="250" t="s">
        <v>3122</v>
      </c>
      <c r="E163" s="250" t="s">
        <v>2447</v>
      </c>
      <c r="F163" s="249" t="s">
        <v>3313</v>
      </c>
      <c r="G163" s="249" t="s">
        <v>3317</v>
      </c>
      <c r="H163" s="250"/>
      <c r="I163" s="250" t="s">
        <v>2912</v>
      </c>
      <c r="J163" s="251">
        <v>4</v>
      </c>
      <c r="K163" s="251"/>
      <c r="L163" s="252">
        <v>277.2</v>
      </c>
      <c r="M163" s="253" t="s">
        <v>3126</v>
      </c>
      <c r="N163" s="188"/>
    </row>
    <row r="164" spans="2:15" hidden="1" x14ac:dyDescent="0.25">
      <c r="B164" s="249" t="s">
        <v>2620</v>
      </c>
      <c r="C164" s="249" t="s">
        <v>755</v>
      </c>
      <c r="D164" s="250" t="s">
        <v>3122</v>
      </c>
      <c r="E164" s="250" t="s">
        <v>2447</v>
      </c>
      <c r="F164" s="249" t="s">
        <v>3313</v>
      </c>
      <c r="G164" s="249" t="s">
        <v>3318</v>
      </c>
      <c r="H164" s="250"/>
      <c r="I164" s="250" t="s">
        <v>2912</v>
      </c>
      <c r="J164" s="251">
        <v>7</v>
      </c>
      <c r="K164" s="251"/>
      <c r="L164" s="252">
        <v>47.52</v>
      </c>
      <c r="M164" s="253" t="s">
        <v>3126</v>
      </c>
      <c r="N164" s="188"/>
    </row>
    <row r="165" spans="2:15" hidden="1" x14ac:dyDescent="0.25">
      <c r="B165" s="249" t="s">
        <v>2644</v>
      </c>
      <c r="C165" s="249" t="s">
        <v>2528</v>
      </c>
      <c r="D165" s="250" t="s">
        <v>3122</v>
      </c>
      <c r="E165" s="250" t="s">
        <v>2447</v>
      </c>
      <c r="F165" s="249" t="s">
        <v>3313</v>
      </c>
      <c r="G165" s="249" t="s">
        <v>3319</v>
      </c>
      <c r="H165" s="250"/>
      <c r="I165" s="250" t="s">
        <v>2912</v>
      </c>
      <c r="J165" s="251">
        <v>1</v>
      </c>
      <c r="K165" s="251"/>
      <c r="L165" s="252">
        <v>99</v>
      </c>
      <c r="M165" s="253" t="s">
        <v>3126</v>
      </c>
      <c r="N165" s="188"/>
    </row>
    <row r="166" spans="2:15" hidden="1" x14ac:dyDescent="0.25">
      <c r="B166" s="249" t="s">
        <v>2642</v>
      </c>
      <c r="C166" s="249" t="s">
        <v>2526</v>
      </c>
      <c r="D166" s="250" t="s">
        <v>3122</v>
      </c>
      <c r="E166" s="250" t="s">
        <v>2447</v>
      </c>
      <c r="F166" s="249" t="s">
        <v>3313</v>
      </c>
      <c r="G166" s="249" t="s">
        <v>3320</v>
      </c>
      <c r="H166" s="250"/>
      <c r="I166" s="250" t="s">
        <v>2912</v>
      </c>
      <c r="J166" s="251">
        <v>1</v>
      </c>
      <c r="K166" s="251"/>
      <c r="L166" s="252">
        <v>5.94</v>
      </c>
      <c r="M166" s="253" t="s">
        <v>3126</v>
      </c>
      <c r="N166" s="188"/>
    </row>
    <row r="167" spans="2:15" hidden="1" x14ac:dyDescent="0.25">
      <c r="B167" s="249" t="s">
        <v>2618</v>
      </c>
      <c r="C167" s="249" t="s">
        <v>752</v>
      </c>
      <c r="D167" s="250" t="s">
        <v>3122</v>
      </c>
      <c r="E167" s="250" t="s">
        <v>2447</v>
      </c>
      <c r="F167" s="249" t="s">
        <v>3313</v>
      </c>
      <c r="G167" s="249" t="s">
        <v>3321</v>
      </c>
      <c r="H167" s="250"/>
      <c r="I167" s="250" t="s">
        <v>2912</v>
      </c>
      <c r="J167" s="251">
        <v>5</v>
      </c>
      <c r="K167" s="251"/>
      <c r="L167" s="252">
        <f>0.85*9.9</f>
        <v>8.4150000000000009</v>
      </c>
      <c r="M167" s="253" t="s">
        <v>3126</v>
      </c>
      <c r="N167" s="276" t="s">
        <v>3322</v>
      </c>
    </row>
    <row r="168" spans="2:15" hidden="1" x14ac:dyDescent="0.25">
      <c r="B168" s="271" t="s">
        <v>2671</v>
      </c>
      <c r="C168" s="271" t="s">
        <v>752</v>
      </c>
      <c r="D168" s="272" t="s">
        <v>3122</v>
      </c>
      <c r="E168" s="272" t="s">
        <v>2447</v>
      </c>
      <c r="F168" s="271" t="s">
        <v>3313</v>
      </c>
      <c r="G168" s="271" t="s">
        <v>3321</v>
      </c>
      <c r="H168" s="272"/>
      <c r="I168" s="272" t="s">
        <v>2912</v>
      </c>
      <c r="J168" s="273">
        <v>5</v>
      </c>
      <c r="K168" s="273"/>
      <c r="L168" s="274">
        <f>0.15*9.9</f>
        <v>1.4850000000000001</v>
      </c>
      <c r="M168" s="275" t="s">
        <v>3126</v>
      </c>
      <c r="N168" s="271" t="s">
        <v>3323</v>
      </c>
    </row>
    <row r="169" spans="2:15" hidden="1" x14ac:dyDescent="0.25">
      <c r="B169" s="249" t="s">
        <v>2646</v>
      </c>
      <c r="C169" s="249" t="s">
        <v>2647</v>
      </c>
      <c r="D169" s="250" t="s">
        <v>3122</v>
      </c>
      <c r="E169" s="250" t="s">
        <v>2447</v>
      </c>
      <c r="F169" s="249" t="s">
        <v>3324</v>
      </c>
      <c r="G169" s="249" t="s">
        <v>3325</v>
      </c>
      <c r="H169" s="250"/>
      <c r="I169" s="250" t="s">
        <v>2912</v>
      </c>
      <c r="J169" s="251">
        <v>1</v>
      </c>
      <c r="K169" s="251"/>
      <c r="L169" s="252">
        <v>49.5</v>
      </c>
      <c r="M169" s="253" t="s">
        <v>3126</v>
      </c>
      <c r="N169" s="257"/>
      <c r="O169" s="258"/>
    </row>
    <row r="170" spans="2:15" hidden="1" x14ac:dyDescent="0.25">
      <c r="B170" s="249" t="s">
        <v>2648</v>
      </c>
      <c r="C170" s="249" t="s">
        <v>2649</v>
      </c>
      <c r="D170" s="250" t="s">
        <v>3122</v>
      </c>
      <c r="E170" s="250" t="s">
        <v>2447</v>
      </c>
      <c r="F170" s="249" t="s">
        <v>3324</v>
      </c>
      <c r="G170" s="249" t="s">
        <v>3326</v>
      </c>
      <c r="H170" s="250"/>
      <c r="I170" s="250" t="s">
        <v>2912</v>
      </c>
      <c r="J170" s="251">
        <v>2</v>
      </c>
      <c r="K170" s="251"/>
      <c r="L170" s="252">
        <v>79.2</v>
      </c>
      <c r="M170" s="253" t="s">
        <v>3126</v>
      </c>
      <c r="N170" s="257"/>
      <c r="O170" s="258"/>
    </row>
    <row r="171" spans="2:15" hidden="1" x14ac:dyDescent="0.25">
      <c r="B171" s="249" t="s">
        <v>2626</v>
      </c>
      <c r="C171" s="249" t="s">
        <v>761</v>
      </c>
      <c r="D171" s="250" t="s">
        <v>3122</v>
      </c>
      <c r="E171" s="250" t="s">
        <v>2447</v>
      </c>
      <c r="F171" s="249" t="s">
        <v>3327</v>
      </c>
      <c r="G171" s="249" t="s">
        <v>3328</v>
      </c>
      <c r="H171" s="250"/>
      <c r="I171" s="250" t="s">
        <v>2912</v>
      </c>
      <c r="J171" s="251">
        <v>13</v>
      </c>
      <c r="K171" s="251"/>
      <c r="L171" s="252">
        <v>45.045000000000002</v>
      </c>
      <c r="M171" s="253" t="s">
        <v>3126</v>
      </c>
      <c r="N171" s="257"/>
      <c r="O171" s="259"/>
    </row>
    <row r="172" spans="2:15" hidden="1" x14ac:dyDescent="0.25">
      <c r="B172" s="249" t="s">
        <v>2627</v>
      </c>
      <c r="C172" s="249" t="s">
        <v>762</v>
      </c>
      <c r="D172" s="250" t="s">
        <v>3122</v>
      </c>
      <c r="E172" s="250" t="s">
        <v>2447</v>
      </c>
      <c r="F172" s="249" t="s">
        <v>3327</v>
      </c>
      <c r="G172" s="249" t="s">
        <v>3329</v>
      </c>
      <c r="H172" s="250"/>
      <c r="I172" s="250" t="s">
        <v>2912</v>
      </c>
      <c r="J172" s="251">
        <v>20</v>
      </c>
      <c r="K172" s="251"/>
      <c r="L172" s="252">
        <f>0.8*89.1</f>
        <v>71.28</v>
      </c>
      <c r="M172" s="253" t="s">
        <v>3126</v>
      </c>
      <c r="N172" s="276" t="s">
        <v>3330</v>
      </c>
    </row>
    <row r="173" spans="2:15" hidden="1" x14ac:dyDescent="0.25">
      <c r="B173" s="271" t="s">
        <v>2673</v>
      </c>
      <c r="C173" s="271" t="s">
        <v>762</v>
      </c>
      <c r="D173" s="272" t="s">
        <v>3122</v>
      </c>
      <c r="E173" s="272" t="s">
        <v>2447</v>
      </c>
      <c r="F173" s="271" t="s">
        <v>3327</v>
      </c>
      <c r="G173" s="271" t="s">
        <v>3329</v>
      </c>
      <c r="H173" s="272"/>
      <c r="I173" s="272" t="s">
        <v>2912</v>
      </c>
      <c r="J173" s="273">
        <v>20</v>
      </c>
      <c r="K173" s="273"/>
      <c r="L173" s="274">
        <f>0.2*89.1</f>
        <v>17.82</v>
      </c>
      <c r="M173" s="275" t="s">
        <v>3126</v>
      </c>
      <c r="N173" s="271" t="s">
        <v>3331</v>
      </c>
    </row>
    <row r="174" spans="2:15" hidden="1" x14ac:dyDescent="0.25">
      <c r="B174" s="249" t="s">
        <v>2628</v>
      </c>
      <c r="C174" s="249" t="s">
        <v>763</v>
      </c>
      <c r="D174" s="250" t="s">
        <v>3122</v>
      </c>
      <c r="E174" s="250" t="s">
        <v>2447</v>
      </c>
      <c r="F174" s="249" t="s">
        <v>3327</v>
      </c>
      <c r="G174" s="249" t="s">
        <v>3332</v>
      </c>
      <c r="H174" s="250"/>
      <c r="I174" s="250" t="s">
        <v>2912</v>
      </c>
      <c r="J174" s="251">
        <v>5</v>
      </c>
      <c r="K174" s="251"/>
      <c r="L174" s="252">
        <v>14.85</v>
      </c>
      <c r="M174" s="253" t="s">
        <v>3126</v>
      </c>
      <c r="N174" s="188"/>
    </row>
    <row r="175" spans="2:15" hidden="1" x14ac:dyDescent="0.25">
      <c r="B175" s="188" t="s">
        <v>2633</v>
      </c>
      <c r="C175" s="188" t="s">
        <v>768</v>
      </c>
      <c r="D175" s="169" t="s">
        <v>3122</v>
      </c>
      <c r="E175" s="169" t="s">
        <v>2447</v>
      </c>
      <c r="F175" s="188" t="s">
        <v>3333</v>
      </c>
      <c r="G175" s="188" t="s">
        <v>2934</v>
      </c>
      <c r="H175" s="169"/>
      <c r="I175" s="169" t="s">
        <v>2909</v>
      </c>
      <c r="J175" s="245">
        <v>10032.000000000002</v>
      </c>
      <c r="K175" s="245"/>
      <c r="L175" s="246">
        <v>636.81823193999992</v>
      </c>
      <c r="M175" s="247"/>
      <c r="N175" s="188"/>
    </row>
    <row r="176" spans="2:15" hidden="1" x14ac:dyDescent="0.25">
      <c r="B176" s="188" t="s">
        <v>2632</v>
      </c>
      <c r="C176" s="188" t="s">
        <v>768</v>
      </c>
      <c r="D176" s="169" t="s">
        <v>3122</v>
      </c>
      <c r="E176" s="169" t="s">
        <v>2447</v>
      </c>
      <c r="F176" s="188" t="s">
        <v>3333</v>
      </c>
      <c r="G176" s="188" t="s">
        <v>2936</v>
      </c>
      <c r="H176" s="169"/>
      <c r="I176" s="169" t="s">
        <v>2909</v>
      </c>
      <c r="J176" s="245">
        <v>15024</v>
      </c>
      <c r="K176" s="245"/>
      <c r="L176" s="246">
        <v>176.17517280000001</v>
      </c>
      <c r="M176" s="247"/>
      <c r="N176" s="188"/>
    </row>
    <row r="177" spans="2:14" hidden="1" x14ac:dyDescent="0.25">
      <c r="B177" s="188" t="s">
        <v>2634</v>
      </c>
      <c r="C177" s="188" t="s">
        <v>769</v>
      </c>
      <c r="D177" s="169" t="s">
        <v>3122</v>
      </c>
      <c r="E177" s="169" t="s">
        <v>2447</v>
      </c>
      <c r="F177" s="188" t="s">
        <v>3333</v>
      </c>
      <c r="G177" s="188" t="s">
        <v>3334</v>
      </c>
      <c r="H177" s="169"/>
      <c r="I177" s="169" t="s">
        <v>2909</v>
      </c>
      <c r="J177" s="245">
        <v>114240.5</v>
      </c>
      <c r="K177" s="245"/>
      <c r="L177" s="246">
        <f>0.95*631.73701305</f>
        <v>600.15016239749991</v>
      </c>
      <c r="M177" s="247"/>
      <c r="N177" s="276" t="s">
        <v>3335</v>
      </c>
    </row>
    <row r="178" spans="2:14" hidden="1" x14ac:dyDescent="0.25">
      <c r="B178" s="271" t="s">
        <v>2681</v>
      </c>
      <c r="C178" s="271" t="s">
        <v>769</v>
      </c>
      <c r="D178" s="272" t="s">
        <v>3122</v>
      </c>
      <c r="E178" s="272" t="s">
        <v>2447</v>
      </c>
      <c r="F178" s="271" t="s">
        <v>3333</v>
      </c>
      <c r="G178" s="271" t="s">
        <v>3334</v>
      </c>
      <c r="H178" s="272"/>
      <c r="I178" s="272" t="s">
        <v>2909</v>
      </c>
      <c r="J178" s="273">
        <v>114240.5</v>
      </c>
      <c r="K178" s="273"/>
      <c r="L178" s="274">
        <f>0.05*631.73701305</f>
        <v>31.586850652500001</v>
      </c>
      <c r="M178" s="275"/>
      <c r="N178" s="271" t="s">
        <v>3336</v>
      </c>
    </row>
    <row r="179" spans="2:14" hidden="1" x14ac:dyDescent="0.25">
      <c r="B179" s="249" t="s">
        <v>2606</v>
      </c>
      <c r="C179" s="249" t="s">
        <v>2607</v>
      </c>
      <c r="D179" s="250" t="s">
        <v>3122</v>
      </c>
      <c r="E179" s="250" t="s">
        <v>2442</v>
      </c>
      <c r="F179" s="249" t="s">
        <v>3337</v>
      </c>
      <c r="G179" s="249" t="s">
        <v>3338</v>
      </c>
      <c r="H179" s="250"/>
      <c r="I179" s="250" t="s">
        <v>2912</v>
      </c>
      <c r="J179" s="251">
        <v>5</v>
      </c>
      <c r="K179" s="251"/>
      <c r="L179" s="252">
        <f>(2340324.95+299540)/1000</f>
        <v>2639.8649500000001</v>
      </c>
      <c r="M179" s="253" t="s">
        <v>3126</v>
      </c>
      <c r="N179" s="188"/>
    </row>
    <row r="180" spans="2:14" hidden="1" x14ac:dyDescent="0.25">
      <c r="B180" s="249" t="s">
        <v>2604</v>
      </c>
      <c r="C180" s="249" t="s">
        <v>2605</v>
      </c>
      <c r="D180" s="250" t="s">
        <v>3122</v>
      </c>
      <c r="E180" s="250" t="s">
        <v>2442</v>
      </c>
      <c r="F180" s="249" t="s">
        <v>3337</v>
      </c>
      <c r="G180" s="249" t="s">
        <v>3339</v>
      </c>
      <c r="H180" s="250"/>
      <c r="I180" s="250" t="s">
        <v>2912</v>
      </c>
      <c r="J180" s="251">
        <v>9</v>
      </c>
      <c r="K180" s="251"/>
      <c r="L180" s="252">
        <f>(1705053.13+173570+90780+217770)/1000</f>
        <v>2187.1731299999997</v>
      </c>
      <c r="M180" s="253" t="s">
        <v>3126</v>
      </c>
      <c r="N180" s="188"/>
    </row>
    <row r="181" spans="2:14" hidden="1" x14ac:dyDescent="0.25">
      <c r="B181" s="249" t="s">
        <v>3108</v>
      </c>
      <c r="C181" s="249" t="s">
        <v>3340</v>
      </c>
      <c r="D181" s="250" t="s">
        <v>3122</v>
      </c>
      <c r="E181" s="250" t="s">
        <v>2442</v>
      </c>
      <c r="F181" s="249" t="s">
        <v>3337</v>
      </c>
      <c r="G181" s="249" t="s">
        <v>3341</v>
      </c>
      <c r="H181" s="250"/>
      <c r="I181" s="250" t="s">
        <v>2912</v>
      </c>
      <c r="J181" s="251">
        <v>1</v>
      </c>
      <c r="K181" s="251">
        <f>1036726.25/1000</f>
        <v>1036.7262499999999</v>
      </c>
      <c r="L181" s="252">
        <f>1036726.25/1000</f>
        <v>1036.7262499999999</v>
      </c>
      <c r="M181" s="253" t="s">
        <v>3126</v>
      </c>
      <c r="N181" s="188"/>
    </row>
    <row r="182" spans="2:14" hidden="1" x14ac:dyDescent="0.25">
      <c r="B182" s="249" t="s">
        <v>2585</v>
      </c>
      <c r="C182" s="249" t="s">
        <v>624</v>
      </c>
      <c r="D182" s="250" t="s">
        <v>3122</v>
      </c>
      <c r="E182" s="250" t="s">
        <v>2442</v>
      </c>
      <c r="F182" s="249" t="s">
        <v>3337</v>
      </c>
      <c r="G182" s="249" t="s">
        <v>3342</v>
      </c>
      <c r="H182" s="250"/>
      <c r="I182" s="250" t="s">
        <v>2912</v>
      </c>
      <c r="J182" s="251">
        <v>3</v>
      </c>
      <c r="K182" s="251"/>
      <c r="L182" s="252">
        <f>0.5*251175/1000</f>
        <v>125.58750000000001</v>
      </c>
      <c r="M182" s="253" t="s">
        <v>3126</v>
      </c>
      <c r="N182" s="276" t="s">
        <v>3343</v>
      </c>
    </row>
    <row r="183" spans="2:14" hidden="1" x14ac:dyDescent="0.25">
      <c r="B183" s="271" t="s">
        <v>2586</v>
      </c>
      <c r="C183" s="271" t="s">
        <v>624</v>
      </c>
      <c r="D183" s="272" t="s">
        <v>3122</v>
      </c>
      <c r="E183" s="272" t="s">
        <v>2442</v>
      </c>
      <c r="F183" s="271" t="s">
        <v>3337</v>
      </c>
      <c r="G183" s="271" t="s">
        <v>3342</v>
      </c>
      <c r="H183" s="272"/>
      <c r="I183" s="272" t="s">
        <v>2912</v>
      </c>
      <c r="J183" s="273">
        <v>3</v>
      </c>
      <c r="K183" s="273"/>
      <c r="L183" s="274">
        <f>0.5*251175/1000</f>
        <v>125.58750000000001</v>
      </c>
      <c r="M183" s="275" t="s">
        <v>3126</v>
      </c>
      <c r="N183" s="271" t="s">
        <v>3343</v>
      </c>
    </row>
    <row r="184" spans="2:14" hidden="1" x14ac:dyDescent="0.25">
      <c r="B184" s="249" t="s">
        <v>2591</v>
      </c>
      <c r="C184" s="249" t="s">
        <v>628</v>
      </c>
      <c r="D184" s="250" t="s">
        <v>3122</v>
      </c>
      <c r="E184" s="250" t="s">
        <v>2442</v>
      </c>
      <c r="F184" s="249" t="s">
        <v>3337</v>
      </c>
      <c r="G184" s="249" t="s">
        <v>3344</v>
      </c>
      <c r="H184" s="250"/>
      <c r="I184" s="250" t="s">
        <v>2912</v>
      </c>
      <c r="J184" s="251">
        <v>1</v>
      </c>
      <c r="K184" s="251">
        <f>412038/1000</f>
        <v>412.03800000000001</v>
      </c>
      <c r="L184" s="252">
        <f>412038/1000</f>
        <v>412.03800000000001</v>
      </c>
      <c r="M184" s="253" t="s">
        <v>3126</v>
      </c>
      <c r="N184" s="188"/>
    </row>
    <row r="185" spans="2:14" hidden="1" x14ac:dyDescent="0.25">
      <c r="B185" s="249" t="s">
        <v>2608</v>
      </c>
      <c r="C185" s="249" t="s">
        <v>2609</v>
      </c>
      <c r="D185" s="250" t="s">
        <v>3122</v>
      </c>
      <c r="E185" s="250" t="s">
        <v>2442</v>
      </c>
      <c r="F185" s="249" t="s">
        <v>3337</v>
      </c>
      <c r="G185" s="249" t="s">
        <v>3345</v>
      </c>
      <c r="H185" s="250"/>
      <c r="I185" s="250" t="s">
        <v>2912</v>
      </c>
      <c r="J185" s="251">
        <v>1</v>
      </c>
      <c r="K185" s="251">
        <f>83262/1000</f>
        <v>83.262</v>
      </c>
      <c r="L185" s="252">
        <f>83262/1000</f>
        <v>83.262</v>
      </c>
      <c r="M185" s="253" t="s">
        <v>3126</v>
      </c>
      <c r="N185" s="188"/>
    </row>
    <row r="186" spans="2:14" hidden="1" x14ac:dyDescent="0.25">
      <c r="B186" s="260" t="s">
        <v>3108</v>
      </c>
      <c r="C186" s="260"/>
      <c r="D186" s="169" t="s">
        <v>3122</v>
      </c>
      <c r="E186" s="169" t="s">
        <v>2442</v>
      </c>
      <c r="F186" s="188" t="s">
        <v>3346</v>
      </c>
      <c r="G186" s="188" t="s">
        <v>2949</v>
      </c>
      <c r="H186" s="169"/>
      <c r="I186" s="169" t="s">
        <v>2912</v>
      </c>
      <c r="J186" s="245">
        <v>10</v>
      </c>
      <c r="K186" s="245"/>
      <c r="L186" s="246">
        <f>0.5*4148.7435</f>
        <v>2074.3717499999998</v>
      </c>
      <c r="M186" s="247"/>
      <c r="N186" s="188" t="s">
        <v>3347</v>
      </c>
    </row>
    <row r="187" spans="2:14" hidden="1" x14ac:dyDescent="0.25">
      <c r="B187" s="260" t="s">
        <v>2606</v>
      </c>
      <c r="C187" s="260"/>
      <c r="D187" s="169" t="s">
        <v>3122</v>
      </c>
      <c r="E187" s="169" t="s">
        <v>2442</v>
      </c>
      <c r="F187" s="188" t="s">
        <v>3346</v>
      </c>
      <c r="G187" s="188" t="s">
        <v>2949</v>
      </c>
      <c r="H187" s="169"/>
      <c r="I187" s="169" t="s">
        <v>2912</v>
      </c>
      <c r="J187" s="245">
        <v>10</v>
      </c>
      <c r="K187" s="245"/>
      <c r="L187" s="246">
        <f>0.3*4148.7435</f>
        <v>1244.6230499999999</v>
      </c>
      <c r="M187" s="247"/>
      <c r="N187" s="188" t="s">
        <v>3347</v>
      </c>
    </row>
    <row r="188" spans="2:14" hidden="1" x14ac:dyDescent="0.25">
      <c r="B188" s="260" t="s">
        <v>2604</v>
      </c>
      <c r="C188" s="260"/>
      <c r="D188" s="169" t="s">
        <v>3122</v>
      </c>
      <c r="E188" s="169" t="s">
        <v>2442</v>
      </c>
      <c r="F188" s="188" t="s">
        <v>3346</v>
      </c>
      <c r="G188" s="188" t="s">
        <v>2949</v>
      </c>
      <c r="H188" s="169"/>
      <c r="I188" s="169" t="s">
        <v>2912</v>
      </c>
      <c r="J188" s="245">
        <v>10</v>
      </c>
      <c r="K188" s="245"/>
      <c r="L188" s="246">
        <f>0.2*4148.7435</f>
        <v>829.74869999999999</v>
      </c>
      <c r="M188" s="247"/>
      <c r="N188" s="188" t="s">
        <v>3347</v>
      </c>
    </row>
    <row r="189" spans="2:14" hidden="1" x14ac:dyDescent="0.25">
      <c r="B189" s="254" t="s">
        <v>2606</v>
      </c>
      <c r="C189" s="249"/>
      <c r="D189" s="250" t="s">
        <v>3122</v>
      </c>
      <c r="E189" s="250" t="s">
        <v>2442</v>
      </c>
      <c r="F189" s="249" t="s">
        <v>3348</v>
      </c>
      <c r="G189" s="249" t="s">
        <v>3349</v>
      </c>
      <c r="H189" s="250"/>
      <c r="I189" s="250" t="s">
        <v>2912</v>
      </c>
      <c r="J189" s="251">
        <v>24</v>
      </c>
      <c r="K189" s="251"/>
      <c r="L189" s="252">
        <f>0.5*288916.8/1000</f>
        <v>144.45839999999998</v>
      </c>
      <c r="M189" s="253" t="s">
        <v>3126</v>
      </c>
      <c r="N189" s="188" t="s">
        <v>3350</v>
      </c>
    </row>
    <row r="190" spans="2:14" hidden="1" x14ac:dyDescent="0.25">
      <c r="B190" s="254" t="s">
        <v>2604</v>
      </c>
      <c r="C190" s="249"/>
      <c r="D190" s="250" t="s">
        <v>3122</v>
      </c>
      <c r="E190" s="250" t="s">
        <v>2442</v>
      </c>
      <c r="F190" s="249" t="s">
        <v>3348</v>
      </c>
      <c r="G190" s="249" t="s">
        <v>3349</v>
      </c>
      <c r="H190" s="250"/>
      <c r="I190" s="250" t="s">
        <v>2912</v>
      </c>
      <c r="J190" s="251">
        <v>24</v>
      </c>
      <c r="K190" s="251"/>
      <c r="L190" s="252">
        <f>0.5*288916.8/1000</f>
        <v>144.45839999999998</v>
      </c>
      <c r="M190" s="253" t="s">
        <v>3126</v>
      </c>
      <c r="N190" s="188" t="s">
        <v>3350</v>
      </c>
    </row>
    <row r="191" spans="2:14" hidden="1" x14ac:dyDescent="0.25">
      <c r="B191" s="254" t="s">
        <v>2606</v>
      </c>
      <c r="C191" s="249"/>
      <c r="D191" s="250" t="s">
        <v>3122</v>
      </c>
      <c r="E191" s="250" t="s">
        <v>2442</v>
      </c>
      <c r="F191" s="249" t="s">
        <v>3348</v>
      </c>
      <c r="G191" s="249" t="s">
        <v>3351</v>
      </c>
      <c r="H191" s="250"/>
      <c r="I191" s="250" t="s">
        <v>2912</v>
      </c>
      <c r="J191" s="251">
        <v>3</v>
      </c>
      <c r="K191" s="251"/>
      <c r="L191" s="252">
        <f>0.65*3825136.5/1000</f>
        <v>2486.3387250000001</v>
      </c>
      <c r="M191" s="253" t="s">
        <v>3126</v>
      </c>
      <c r="N191" s="188" t="s">
        <v>3352</v>
      </c>
    </row>
    <row r="192" spans="2:14" hidden="1" x14ac:dyDescent="0.25">
      <c r="B192" s="254" t="s">
        <v>2604</v>
      </c>
      <c r="C192" s="249"/>
      <c r="D192" s="250" t="s">
        <v>3122</v>
      </c>
      <c r="E192" s="250" t="s">
        <v>2442</v>
      </c>
      <c r="F192" s="249" t="s">
        <v>3348</v>
      </c>
      <c r="G192" s="249" t="s">
        <v>3351</v>
      </c>
      <c r="H192" s="250"/>
      <c r="I192" s="250" t="s">
        <v>2912</v>
      </c>
      <c r="J192" s="251">
        <v>3</v>
      </c>
      <c r="K192" s="251"/>
      <c r="L192" s="252">
        <f>0.35*3825136.5/1000</f>
        <v>1338.797775</v>
      </c>
      <c r="M192" s="253" t="s">
        <v>3126</v>
      </c>
      <c r="N192" s="188" t="s">
        <v>3352</v>
      </c>
    </row>
    <row r="193" spans="2:15" hidden="1" x14ac:dyDescent="0.25">
      <c r="B193" s="254" t="s">
        <v>2604</v>
      </c>
      <c r="C193" s="249" t="s">
        <v>2605</v>
      </c>
      <c r="D193" s="250" t="s">
        <v>3122</v>
      </c>
      <c r="E193" s="250" t="s">
        <v>2442</v>
      </c>
      <c r="F193" s="249" t="s">
        <v>3348</v>
      </c>
      <c r="G193" s="249" t="s">
        <v>3353</v>
      </c>
      <c r="H193" s="250"/>
      <c r="I193" s="250" t="s">
        <v>2912</v>
      </c>
      <c r="J193" s="251">
        <v>4</v>
      </c>
      <c r="K193" s="251"/>
      <c r="L193" s="252">
        <f>560288.48/1000</f>
        <v>560.28847999999994</v>
      </c>
      <c r="M193" s="253" t="s">
        <v>3126</v>
      </c>
      <c r="N193" s="188"/>
    </row>
    <row r="194" spans="2:15" hidden="1" x14ac:dyDescent="0.25">
      <c r="B194" s="249" t="s">
        <v>3108</v>
      </c>
      <c r="C194" s="249" t="s">
        <v>3340</v>
      </c>
      <c r="D194" s="250" t="s">
        <v>3122</v>
      </c>
      <c r="E194" s="250" t="s">
        <v>2442</v>
      </c>
      <c r="F194" s="249" t="s">
        <v>3348</v>
      </c>
      <c r="G194" s="249" t="s">
        <v>3354</v>
      </c>
      <c r="H194" s="250"/>
      <c r="I194" s="250" t="s">
        <v>2912</v>
      </c>
      <c r="J194" s="251">
        <v>2</v>
      </c>
      <c r="K194" s="251"/>
      <c r="L194" s="252">
        <f>606910.66/1000</f>
        <v>606.91066000000001</v>
      </c>
      <c r="M194" s="253" t="s">
        <v>3126</v>
      </c>
      <c r="N194" s="188" t="s">
        <v>3298</v>
      </c>
    </row>
    <row r="195" spans="2:15" hidden="1" x14ac:dyDescent="0.25">
      <c r="B195" s="249" t="s">
        <v>3107</v>
      </c>
      <c r="C195" s="249" t="s">
        <v>627</v>
      </c>
      <c r="D195" s="250" t="s">
        <v>3122</v>
      </c>
      <c r="E195" s="250" t="s">
        <v>2442</v>
      </c>
      <c r="F195" s="249" t="s">
        <v>3348</v>
      </c>
      <c r="G195" s="249" t="s">
        <v>3355</v>
      </c>
      <c r="H195" s="250"/>
      <c r="I195" s="250" t="s">
        <v>2912</v>
      </c>
      <c r="J195" s="251">
        <v>6</v>
      </c>
      <c r="K195" s="251"/>
      <c r="L195" s="252">
        <f>269214/1000</f>
        <v>269.214</v>
      </c>
      <c r="M195" s="253" t="s">
        <v>3126</v>
      </c>
      <c r="N195" s="188"/>
    </row>
    <row r="196" spans="2:15" hidden="1" x14ac:dyDescent="0.25">
      <c r="B196" s="188" t="s">
        <v>2600</v>
      </c>
      <c r="C196" s="188" t="s">
        <v>634</v>
      </c>
      <c r="D196" s="169" t="s">
        <v>3122</v>
      </c>
      <c r="E196" s="169" t="s">
        <v>2442</v>
      </c>
      <c r="F196" s="188" t="s">
        <v>3346</v>
      </c>
      <c r="G196" s="188" t="s">
        <v>2953</v>
      </c>
      <c r="H196" s="169"/>
      <c r="I196" s="169" t="s">
        <v>2909</v>
      </c>
      <c r="J196" s="261">
        <v>16949</v>
      </c>
      <c r="K196" s="261"/>
      <c r="L196" s="262">
        <v>1084.862533133333</v>
      </c>
      <c r="M196" s="263"/>
      <c r="N196" s="188"/>
      <c r="O196" s="264"/>
    </row>
    <row r="197" spans="2:15" hidden="1" x14ac:dyDescent="0.25">
      <c r="B197" s="188" t="s">
        <v>2598</v>
      </c>
      <c r="C197" s="188" t="s">
        <v>633</v>
      </c>
      <c r="D197" s="169" t="s">
        <v>3122</v>
      </c>
      <c r="E197" s="169" t="s">
        <v>2442</v>
      </c>
      <c r="F197" s="188" t="s">
        <v>3346</v>
      </c>
      <c r="G197" s="188" t="s">
        <v>2955</v>
      </c>
      <c r="H197" s="169"/>
      <c r="I197" s="169" t="s">
        <v>2909</v>
      </c>
      <c r="J197" s="245">
        <v>136907</v>
      </c>
      <c r="K197" s="245"/>
      <c r="L197" s="246">
        <v>2684.9828509999998</v>
      </c>
      <c r="M197" s="247"/>
      <c r="N197" s="188"/>
    </row>
    <row r="198" spans="2:15" hidden="1" x14ac:dyDescent="0.25">
      <c r="B198" s="188" t="s">
        <v>2592</v>
      </c>
      <c r="C198" s="188" t="s">
        <v>629</v>
      </c>
      <c r="D198" s="169" t="s">
        <v>3122</v>
      </c>
      <c r="E198" s="169" t="s">
        <v>2442</v>
      </c>
      <c r="F198" s="188" t="s">
        <v>3346</v>
      </c>
      <c r="G198" s="188" t="s">
        <v>2959</v>
      </c>
      <c r="H198" s="169"/>
      <c r="I198" s="169" t="s">
        <v>2909</v>
      </c>
      <c r="J198" s="245">
        <v>10458</v>
      </c>
      <c r="K198" s="245"/>
      <c r="L198" s="246">
        <f>0.4*374.6019308</f>
        <v>149.84077232000001</v>
      </c>
      <c r="M198" s="247"/>
      <c r="N198" s="276" t="s">
        <v>3356</v>
      </c>
    </row>
    <row r="199" spans="2:15" hidden="1" x14ac:dyDescent="0.25">
      <c r="B199" s="271" t="s">
        <v>2596</v>
      </c>
      <c r="C199" s="271" t="s">
        <v>629</v>
      </c>
      <c r="D199" s="272" t="s">
        <v>3122</v>
      </c>
      <c r="E199" s="272" t="s">
        <v>2442</v>
      </c>
      <c r="F199" s="271" t="s">
        <v>3346</v>
      </c>
      <c r="G199" s="271" t="s">
        <v>2959</v>
      </c>
      <c r="H199" s="272"/>
      <c r="I199" s="272" t="s">
        <v>2909</v>
      </c>
      <c r="J199" s="273">
        <v>10458</v>
      </c>
      <c r="K199" s="273"/>
      <c r="L199" s="274">
        <f>0.6*374.6019308</f>
        <v>224.76115847999998</v>
      </c>
      <c r="M199" s="275"/>
      <c r="N199" s="271" t="s">
        <v>3357</v>
      </c>
    </row>
    <row r="200" spans="2:15" hidden="1" x14ac:dyDescent="0.25">
      <c r="B200" s="260" t="s">
        <v>2604</v>
      </c>
      <c r="C200" s="188"/>
      <c r="D200" s="169" t="s">
        <v>3122</v>
      </c>
      <c r="E200" s="169" t="s">
        <v>2442</v>
      </c>
      <c r="F200" s="188" t="s">
        <v>3346</v>
      </c>
      <c r="G200" s="188" t="s">
        <v>2961</v>
      </c>
      <c r="H200" s="169"/>
      <c r="I200" s="169" t="s">
        <v>2912</v>
      </c>
      <c r="J200" s="245">
        <v>8</v>
      </c>
      <c r="K200" s="245"/>
      <c r="L200" s="246">
        <f>0.5*679.09095</f>
        <v>339.54547500000001</v>
      </c>
      <c r="M200" s="247"/>
      <c r="N200" s="188" t="s">
        <v>3350</v>
      </c>
    </row>
    <row r="201" spans="2:15" hidden="1" x14ac:dyDescent="0.25">
      <c r="B201" s="260" t="s">
        <v>2606</v>
      </c>
      <c r="C201" s="188"/>
      <c r="D201" s="169" t="s">
        <v>3122</v>
      </c>
      <c r="E201" s="169" t="s">
        <v>2442</v>
      </c>
      <c r="F201" s="188" t="s">
        <v>3346</v>
      </c>
      <c r="G201" s="188" t="s">
        <v>2961</v>
      </c>
      <c r="H201" s="169"/>
      <c r="I201" s="169" t="s">
        <v>2912</v>
      </c>
      <c r="J201" s="245">
        <v>8</v>
      </c>
      <c r="K201" s="245"/>
      <c r="L201" s="246">
        <f>0.5*679.09095</f>
        <v>339.54547500000001</v>
      </c>
      <c r="M201" s="247"/>
      <c r="N201" s="188" t="s">
        <v>3350</v>
      </c>
    </row>
    <row r="202" spans="2:15" hidden="1" x14ac:dyDescent="0.25">
      <c r="B202" s="188" t="s">
        <v>2603</v>
      </c>
      <c r="C202" s="188" t="s">
        <v>637</v>
      </c>
      <c r="D202" s="169" t="s">
        <v>3122</v>
      </c>
      <c r="E202" s="169" t="s">
        <v>2442</v>
      </c>
      <c r="F202" s="188" t="s">
        <v>3346</v>
      </c>
      <c r="G202" s="188" t="s">
        <v>2966</v>
      </c>
      <c r="H202" s="169"/>
      <c r="I202" s="169" t="s">
        <v>2912</v>
      </c>
      <c r="J202" s="245">
        <v>8</v>
      </c>
      <c r="K202" s="245"/>
      <c r="L202" s="246">
        <v>228.40799999999999</v>
      </c>
      <c r="M202" s="247"/>
      <c r="N202" s="188"/>
    </row>
    <row r="203" spans="2:15" hidden="1" x14ac:dyDescent="0.25">
      <c r="B203" s="188" t="s">
        <v>2595</v>
      </c>
      <c r="C203" s="188" t="s">
        <v>631</v>
      </c>
      <c r="D203" s="169" t="s">
        <v>3122</v>
      </c>
      <c r="E203" s="169" t="s">
        <v>2442</v>
      </c>
      <c r="F203" s="188" t="s">
        <v>3346</v>
      </c>
      <c r="G203" s="188" t="s">
        <v>203</v>
      </c>
      <c r="H203" s="169"/>
      <c r="I203" s="169" t="s">
        <v>2909</v>
      </c>
      <c r="J203" s="245">
        <v>12982</v>
      </c>
      <c r="K203" s="245"/>
      <c r="L203" s="246">
        <v>226.18606919999996</v>
      </c>
      <c r="M203" s="247"/>
      <c r="N203" s="188"/>
    </row>
    <row r="204" spans="2:15" hidden="1" x14ac:dyDescent="0.25">
      <c r="B204" s="188" t="s">
        <v>2613</v>
      </c>
      <c r="C204" s="188" t="s">
        <v>747</v>
      </c>
      <c r="D204" s="169" t="s">
        <v>3122</v>
      </c>
      <c r="E204" s="169" t="s">
        <v>2447</v>
      </c>
      <c r="F204" s="188" t="s">
        <v>3358</v>
      </c>
      <c r="G204" s="188" t="s">
        <v>3359</v>
      </c>
      <c r="H204" s="169"/>
      <c r="I204" s="169" t="s">
        <v>2931</v>
      </c>
      <c r="J204" s="245">
        <v>195</v>
      </c>
      <c r="K204" s="245"/>
      <c r="L204" s="246">
        <f>0.85*1506.1</f>
        <v>1280.1849999999999</v>
      </c>
      <c r="M204" s="247"/>
      <c r="N204" s="276" t="s">
        <v>3360</v>
      </c>
    </row>
    <row r="205" spans="2:15" hidden="1" x14ac:dyDescent="0.25">
      <c r="B205" s="271" t="s">
        <v>2629</v>
      </c>
      <c r="C205" s="271" t="s">
        <v>747</v>
      </c>
      <c r="D205" s="272" t="s">
        <v>3122</v>
      </c>
      <c r="E205" s="272" t="s">
        <v>2447</v>
      </c>
      <c r="F205" s="271" t="s">
        <v>3358</v>
      </c>
      <c r="G205" s="271" t="s">
        <v>3359</v>
      </c>
      <c r="H205" s="272"/>
      <c r="I205" s="272" t="s">
        <v>2931</v>
      </c>
      <c r="J205" s="273">
        <v>195</v>
      </c>
      <c r="K205" s="273"/>
      <c r="L205" s="274">
        <f>0.1*1506.1</f>
        <v>150.60999999999999</v>
      </c>
      <c r="M205" s="275"/>
      <c r="N205" s="271" t="s">
        <v>3361</v>
      </c>
    </row>
    <row r="206" spans="2:15" hidden="1" x14ac:dyDescent="0.25">
      <c r="B206" s="271" t="s">
        <v>2685</v>
      </c>
      <c r="C206" s="271" t="s">
        <v>747</v>
      </c>
      <c r="D206" s="272" t="s">
        <v>3122</v>
      </c>
      <c r="E206" s="272" t="s">
        <v>2447</v>
      </c>
      <c r="F206" s="271" t="s">
        <v>3358</v>
      </c>
      <c r="G206" s="271" t="s">
        <v>3359</v>
      </c>
      <c r="H206" s="272"/>
      <c r="I206" s="272" t="s">
        <v>2931</v>
      </c>
      <c r="J206" s="273">
        <v>195</v>
      </c>
      <c r="K206" s="273"/>
      <c r="L206" s="274">
        <f>0.05*1506.1</f>
        <v>75.304999999999993</v>
      </c>
      <c r="M206" s="275"/>
      <c r="N206" s="271" t="s">
        <v>3362</v>
      </c>
    </row>
    <row r="207" spans="2:15" hidden="1" x14ac:dyDescent="0.25">
      <c r="B207" s="188" t="s">
        <v>2613</v>
      </c>
      <c r="C207" s="188" t="s">
        <v>747</v>
      </c>
      <c r="D207" s="169" t="s">
        <v>3122</v>
      </c>
      <c r="E207" s="169" t="s">
        <v>2447</v>
      </c>
      <c r="F207" s="188" t="s">
        <v>3358</v>
      </c>
      <c r="G207" s="188" t="s">
        <v>2973</v>
      </c>
      <c r="H207" s="169"/>
      <c r="I207" s="169" t="s">
        <v>2931</v>
      </c>
      <c r="J207" s="245">
        <v>1163</v>
      </c>
      <c r="K207" s="245"/>
      <c r="L207" s="246">
        <v>832.03567831101941</v>
      </c>
      <c r="M207" s="247"/>
      <c r="N207" s="188"/>
    </row>
    <row r="208" spans="2:15" hidden="1" x14ac:dyDescent="0.25">
      <c r="B208" s="188" t="s">
        <v>2691</v>
      </c>
      <c r="C208" s="188" t="s">
        <v>2692</v>
      </c>
      <c r="D208" s="169" t="s">
        <v>3122</v>
      </c>
      <c r="E208" s="169" t="s">
        <v>2461</v>
      </c>
      <c r="F208" s="188" t="s">
        <v>3363</v>
      </c>
      <c r="G208" s="188" t="s">
        <v>3364</v>
      </c>
      <c r="H208" s="169"/>
      <c r="I208" s="169" t="s">
        <v>2976</v>
      </c>
      <c r="J208" s="245">
        <v>87.6</v>
      </c>
      <c r="K208" s="245"/>
      <c r="L208" s="246">
        <v>735.84</v>
      </c>
      <c r="M208" s="247"/>
      <c r="N208" s="188"/>
    </row>
    <row r="209" spans="2:14" hidden="1" x14ac:dyDescent="0.25">
      <c r="B209" s="188" t="s">
        <v>3109</v>
      </c>
      <c r="C209" s="188"/>
      <c r="D209" s="169" t="s">
        <v>3122</v>
      </c>
      <c r="E209" s="169" t="s">
        <v>3254</v>
      </c>
      <c r="F209" s="188" t="s">
        <v>3365</v>
      </c>
      <c r="G209" s="188" t="s">
        <v>3366</v>
      </c>
      <c r="H209" s="169"/>
      <c r="I209" s="169" t="s">
        <v>3367</v>
      </c>
      <c r="J209" s="245">
        <v>15492.235000000002</v>
      </c>
      <c r="K209" s="245"/>
      <c r="L209" s="246">
        <v>505.6</v>
      </c>
      <c r="M209" s="247"/>
      <c r="N209" s="188"/>
    </row>
    <row r="210" spans="2:14" hidden="1" x14ac:dyDescent="0.25">
      <c r="B210" s="188" t="s">
        <v>3109</v>
      </c>
      <c r="C210" s="188"/>
      <c r="D210" s="169" t="s">
        <v>3122</v>
      </c>
      <c r="E210" s="169" t="s">
        <v>3368</v>
      </c>
      <c r="F210" s="188" t="s">
        <v>3369</v>
      </c>
      <c r="G210" s="188" t="s">
        <v>3370</v>
      </c>
      <c r="H210" s="169"/>
      <c r="I210" s="169" t="s">
        <v>2931</v>
      </c>
      <c r="J210" s="245"/>
      <c r="K210" s="245"/>
      <c r="L210" s="246">
        <v>649.98362452672461</v>
      </c>
      <c r="M210" s="247"/>
      <c r="N210" s="188"/>
    </row>
    <row r="211" spans="2:14" hidden="1" x14ac:dyDescent="0.25">
      <c r="B211" s="188" t="s">
        <v>3109</v>
      </c>
      <c r="C211" s="188"/>
      <c r="D211" s="169" t="s">
        <v>3122</v>
      </c>
      <c r="E211" s="169" t="s">
        <v>3368</v>
      </c>
      <c r="F211" s="188" t="s">
        <v>3369</v>
      </c>
      <c r="G211" s="188" t="s">
        <v>3371</v>
      </c>
      <c r="H211" s="169"/>
      <c r="I211" s="169" t="s">
        <v>2931</v>
      </c>
      <c r="J211" s="245"/>
      <c r="K211" s="245"/>
      <c r="L211" s="246">
        <v>263</v>
      </c>
      <c r="M211" s="265"/>
      <c r="N211" s="188"/>
    </row>
    <row r="212" spans="2:14" hidden="1" x14ac:dyDescent="0.25">
      <c r="B212" s="188" t="s">
        <v>3109</v>
      </c>
      <c r="C212" s="188"/>
      <c r="D212" s="169" t="s">
        <v>3122</v>
      </c>
      <c r="E212" s="169" t="s">
        <v>3368</v>
      </c>
      <c r="F212" s="188" t="s">
        <v>3369</v>
      </c>
      <c r="G212" s="188" t="s">
        <v>3372</v>
      </c>
      <c r="H212" s="169"/>
      <c r="I212" s="169" t="s">
        <v>2931</v>
      </c>
      <c r="J212" s="245"/>
      <c r="K212" s="245"/>
      <c r="L212" s="246">
        <v>522</v>
      </c>
      <c r="M212" s="265"/>
      <c r="N212" s="188"/>
    </row>
    <row r="213" spans="2:14" hidden="1" x14ac:dyDescent="0.25">
      <c r="B213" s="188" t="s">
        <v>3109</v>
      </c>
      <c r="C213" s="188"/>
      <c r="D213" s="169" t="s">
        <v>3122</v>
      </c>
      <c r="E213" s="169" t="s">
        <v>3368</v>
      </c>
      <c r="F213" s="188" t="s">
        <v>3369</v>
      </c>
      <c r="G213" s="188" t="s">
        <v>3373</v>
      </c>
      <c r="H213" s="169"/>
      <c r="I213" s="169" t="s">
        <v>2931</v>
      </c>
      <c r="J213" s="245"/>
      <c r="K213" s="245"/>
      <c r="L213" s="246">
        <v>492.5</v>
      </c>
      <c r="M213" s="265"/>
      <c r="N213" s="188"/>
    </row>
    <row r="214" spans="2:14" hidden="1" x14ac:dyDescent="0.25">
      <c r="B214" s="188" t="s">
        <v>3109</v>
      </c>
      <c r="C214" s="188"/>
      <c r="D214" s="169" t="s">
        <v>3122</v>
      </c>
      <c r="E214" s="169" t="s">
        <v>3368</v>
      </c>
      <c r="F214" s="188" t="s">
        <v>3369</v>
      </c>
      <c r="G214" s="188" t="s">
        <v>3374</v>
      </c>
      <c r="H214" s="169"/>
      <c r="I214" s="169" t="s">
        <v>2931</v>
      </c>
      <c r="J214" s="245"/>
      <c r="K214" s="245"/>
      <c r="L214" s="246">
        <v>60</v>
      </c>
      <c r="M214" s="265"/>
      <c r="N214" s="188"/>
    </row>
    <row r="215" spans="2:14" hidden="1" x14ac:dyDescent="0.25">
      <c r="B215" s="188" t="s">
        <v>3109</v>
      </c>
      <c r="C215" s="188"/>
      <c r="D215" s="169" t="s">
        <v>3122</v>
      </c>
      <c r="E215" s="169" t="s">
        <v>3368</v>
      </c>
      <c r="F215" s="188" t="s">
        <v>3369</v>
      </c>
      <c r="G215" s="188" t="s">
        <v>3375</v>
      </c>
      <c r="H215" s="169"/>
      <c r="I215" s="169" t="s">
        <v>2931</v>
      </c>
      <c r="J215" s="245"/>
      <c r="K215" s="245"/>
      <c r="L215" s="246">
        <v>80</v>
      </c>
      <c r="M215" s="265"/>
      <c r="N215" s="188"/>
    </row>
    <row r="216" spans="2:14" hidden="1" x14ac:dyDescent="0.25">
      <c r="B216" s="188" t="s">
        <v>3109</v>
      </c>
      <c r="C216" s="188"/>
      <c r="D216" s="169" t="s">
        <v>3122</v>
      </c>
      <c r="E216" s="169" t="s">
        <v>3368</v>
      </c>
      <c r="F216" s="188" t="s">
        <v>3369</v>
      </c>
      <c r="G216" s="188" t="s">
        <v>3376</v>
      </c>
      <c r="H216" s="169"/>
      <c r="I216" s="169" t="s">
        <v>2931</v>
      </c>
      <c r="J216" s="245"/>
      <c r="K216" s="245"/>
      <c r="L216" s="246">
        <v>51.478999999999999</v>
      </c>
      <c r="M216" s="247"/>
      <c r="N216" s="188"/>
    </row>
    <row r="217" spans="2:14" hidden="1" x14ac:dyDescent="0.25">
      <c r="B217" s="188" t="s">
        <v>1844</v>
      </c>
      <c r="C217" s="188" t="s">
        <v>1845</v>
      </c>
      <c r="D217" s="169" t="s">
        <v>3377</v>
      </c>
      <c r="E217" s="169" t="s">
        <v>3123</v>
      </c>
      <c r="F217" s="188" t="s">
        <v>3378</v>
      </c>
      <c r="G217" s="188" t="s">
        <v>3379</v>
      </c>
      <c r="H217" s="169" t="s">
        <v>3194</v>
      </c>
      <c r="I217" s="169" t="s">
        <v>2912</v>
      </c>
      <c r="J217" s="245">
        <v>1</v>
      </c>
      <c r="K217" s="245">
        <v>1792.367662267</v>
      </c>
      <c r="L217" s="262">
        <f>+J217*K217</f>
        <v>1792.367662267</v>
      </c>
      <c r="M217" s="247"/>
      <c r="N217" s="188" t="s">
        <v>3380</v>
      </c>
    </row>
    <row r="218" spans="2:14" hidden="1" x14ac:dyDescent="0.25">
      <c r="B218" s="188" t="s">
        <v>1844</v>
      </c>
      <c r="C218" s="188" t="s">
        <v>1845</v>
      </c>
      <c r="D218" s="169" t="s">
        <v>3377</v>
      </c>
      <c r="E218" s="169" t="s">
        <v>3123</v>
      </c>
      <c r="F218" s="188" t="s">
        <v>3381</v>
      </c>
      <c r="G218" s="188" t="s">
        <v>3379</v>
      </c>
      <c r="H218" s="169" t="s">
        <v>3194</v>
      </c>
      <c r="I218" s="169" t="s">
        <v>2912</v>
      </c>
      <c r="J218" s="245">
        <v>1</v>
      </c>
      <c r="K218" s="245">
        <v>1792.367662267</v>
      </c>
      <c r="L218" s="262">
        <f t="shared" ref="L218:L222" si="3">+J218*K218</f>
        <v>1792.367662267</v>
      </c>
      <c r="M218" s="247"/>
      <c r="N218" s="188" t="s">
        <v>3380</v>
      </c>
    </row>
    <row r="219" spans="2:14" hidden="1" x14ac:dyDescent="0.25">
      <c r="B219" s="188" t="s">
        <v>1844</v>
      </c>
      <c r="C219" s="188" t="s">
        <v>1845</v>
      </c>
      <c r="D219" s="169" t="s">
        <v>3377</v>
      </c>
      <c r="E219" s="169" t="s">
        <v>3123</v>
      </c>
      <c r="F219" s="188" t="s">
        <v>3382</v>
      </c>
      <c r="G219" s="188" t="s">
        <v>3383</v>
      </c>
      <c r="H219" s="169" t="s">
        <v>3194</v>
      </c>
      <c r="I219" s="169" t="s">
        <v>2912</v>
      </c>
      <c r="J219" s="245">
        <v>1</v>
      </c>
      <c r="K219" s="245">
        <v>1455</v>
      </c>
      <c r="L219" s="262">
        <f t="shared" si="3"/>
        <v>1455</v>
      </c>
      <c r="M219" s="247"/>
      <c r="N219" s="188" t="s">
        <v>3380</v>
      </c>
    </row>
    <row r="220" spans="2:14" hidden="1" x14ac:dyDescent="0.25">
      <c r="B220" s="188" t="s">
        <v>1844</v>
      </c>
      <c r="C220" s="188" t="s">
        <v>1845</v>
      </c>
      <c r="D220" s="169" t="s">
        <v>3377</v>
      </c>
      <c r="E220" s="169" t="s">
        <v>3123</v>
      </c>
      <c r="F220" s="188" t="s">
        <v>3384</v>
      </c>
      <c r="G220" s="188" t="s">
        <v>3385</v>
      </c>
      <c r="H220" s="169" t="s">
        <v>3194</v>
      </c>
      <c r="I220" s="169" t="s">
        <v>2912</v>
      </c>
      <c r="J220" s="245">
        <v>1</v>
      </c>
      <c r="K220" s="245">
        <v>1455</v>
      </c>
      <c r="L220" s="262">
        <f t="shared" si="3"/>
        <v>1455</v>
      </c>
      <c r="M220" s="247"/>
      <c r="N220" s="188" t="s">
        <v>3380</v>
      </c>
    </row>
    <row r="221" spans="2:14" hidden="1" x14ac:dyDescent="0.25">
      <c r="B221" s="188" t="s">
        <v>1844</v>
      </c>
      <c r="C221" s="188" t="s">
        <v>1845</v>
      </c>
      <c r="D221" s="169" t="s">
        <v>3377</v>
      </c>
      <c r="E221" s="169" t="s">
        <v>3123</v>
      </c>
      <c r="F221" s="188" t="s">
        <v>3386</v>
      </c>
      <c r="G221" s="188" t="s">
        <v>3387</v>
      </c>
      <c r="H221" s="169" t="s">
        <v>3194</v>
      </c>
      <c r="I221" s="169" t="s">
        <v>2912</v>
      </c>
      <c r="J221" s="245">
        <v>1</v>
      </c>
      <c r="K221" s="245">
        <v>2155.3396554689998</v>
      </c>
      <c r="L221" s="262">
        <f t="shared" si="3"/>
        <v>2155.3396554689998</v>
      </c>
      <c r="M221" s="247"/>
      <c r="N221" s="188" t="s">
        <v>3380</v>
      </c>
    </row>
    <row r="222" spans="2:14" hidden="1" x14ac:dyDescent="0.25">
      <c r="B222" s="188" t="s">
        <v>1844</v>
      </c>
      <c r="C222" s="188" t="s">
        <v>1845</v>
      </c>
      <c r="D222" s="169" t="s">
        <v>3377</v>
      </c>
      <c r="E222" s="169" t="s">
        <v>3123</v>
      </c>
      <c r="F222" s="188" t="s">
        <v>3388</v>
      </c>
      <c r="G222" s="188" t="s">
        <v>160</v>
      </c>
      <c r="H222" s="169" t="s">
        <v>3194</v>
      </c>
      <c r="I222" s="169" t="s">
        <v>2912</v>
      </c>
      <c r="J222" s="245">
        <v>1</v>
      </c>
      <c r="K222" s="245">
        <v>1142.5</v>
      </c>
      <c r="L222" s="262">
        <f t="shared" si="3"/>
        <v>1142.5</v>
      </c>
      <c r="M222" s="247"/>
      <c r="N222" s="188" t="s">
        <v>3380</v>
      </c>
    </row>
    <row r="223" spans="2:14" hidden="1" x14ac:dyDescent="0.25">
      <c r="B223" s="188" t="s">
        <v>2752</v>
      </c>
      <c r="C223" s="188" t="s">
        <v>3266</v>
      </c>
      <c r="D223" s="169" t="s">
        <v>3377</v>
      </c>
      <c r="E223" s="169" t="s">
        <v>3254</v>
      </c>
      <c r="F223" s="188" t="s">
        <v>3255</v>
      </c>
      <c r="G223" s="188" t="s">
        <v>3267</v>
      </c>
      <c r="H223" s="169" t="s">
        <v>3389</v>
      </c>
      <c r="I223" s="169" t="s">
        <v>2886</v>
      </c>
      <c r="J223" s="245">
        <v>168.2424917912</v>
      </c>
      <c r="K223" s="245"/>
      <c r="L223" s="262">
        <v>316.15622156086999</v>
      </c>
      <c r="M223" s="247"/>
      <c r="N223" s="257" t="s">
        <v>3390</v>
      </c>
    </row>
    <row r="224" spans="2:14" hidden="1" x14ac:dyDescent="0.25">
      <c r="B224" s="188" t="s">
        <v>2632</v>
      </c>
      <c r="C224" s="188" t="s">
        <v>767</v>
      </c>
      <c r="D224" s="169" t="s">
        <v>3377</v>
      </c>
      <c r="E224" s="169" t="s">
        <v>2447</v>
      </c>
      <c r="F224" s="188" t="s">
        <v>3333</v>
      </c>
      <c r="G224" s="188" t="s">
        <v>3391</v>
      </c>
      <c r="H224" s="169"/>
      <c r="I224" s="169" t="s">
        <v>2931</v>
      </c>
      <c r="J224" s="245">
        <v>5390.8</v>
      </c>
      <c r="K224" s="245"/>
      <c r="L224" s="262">
        <v>46.485959999999999</v>
      </c>
      <c r="M224" s="247"/>
      <c r="N224" s="257" t="s">
        <v>3390</v>
      </c>
    </row>
    <row r="225" spans="2:14" hidden="1" x14ac:dyDescent="0.25">
      <c r="B225" s="188" t="s">
        <v>2637</v>
      </c>
      <c r="C225" s="188" t="s">
        <v>2638</v>
      </c>
      <c r="D225" s="169" t="s">
        <v>3377</v>
      </c>
      <c r="E225" s="169" t="s">
        <v>2447</v>
      </c>
      <c r="F225" s="188" t="s">
        <v>3333</v>
      </c>
      <c r="G225" s="188" t="s">
        <v>183</v>
      </c>
      <c r="H225" s="169"/>
      <c r="I225" s="169" t="s">
        <v>2912</v>
      </c>
      <c r="J225" s="245">
        <v>100.10000000000002</v>
      </c>
      <c r="K225" s="245"/>
      <c r="L225" s="262">
        <v>83.996209000000007</v>
      </c>
      <c r="M225" s="247"/>
      <c r="N225" s="257" t="s">
        <v>3390</v>
      </c>
    </row>
    <row r="226" spans="2:14" hidden="1" x14ac:dyDescent="0.25">
      <c r="B226" s="266" t="s">
        <v>2632</v>
      </c>
      <c r="C226" s="260"/>
      <c r="D226" s="169" t="s">
        <v>3377</v>
      </c>
      <c r="E226" s="169" t="s">
        <v>2447</v>
      </c>
      <c r="F226" s="188" t="s">
        <v>3333</v>
      </c>
      <c r="G226" s="188" t="s">
        <v>2938</v>
      </c>
      <c r="H226" s="169"/>
      <c r="I226" s="169" t="s">
        <v>2912</v>
      </c>
      <c r="J226" s="245">
        <v>8494.6</v>
      </c>
      <c r="K226" s="245"/>
      <c r="L226" s="262">
        <f>0.5*132.272444</f>
        <v>66.136222000000004</v>
      </c>
      <c r="M226" s="247"/>
      <c r="N226" s="188" t="s">
        <v>3392</v>
      </c>
    </row>
    <row r="227" spans="2:14" hidden="1" x14ac:dyDescent="0.25">
      <c r="B227" s="266" t="s">
        <v>2633</v>
      </c>
      <c r="C227" s="260"/>
      <c r="D227" s="169" t="s">
        <v>3377</v>
      </c>
      <c r="E227" s="169" t="s">
        <v>2447</v>
      </c>
      <c r="F227" s="188" t="s">
        <v>3333</v>
      </c>
      <c r="G227" s="188" t="s">
        <v>2938</v>
      </c>
      <c r="H227" s="169"/>
      <c r="I227" s="169" t="s">
        <v>2912</v>
      </c>
      <c r="J227" s="245">
        <v>8494.6</v>
      </c>
      <c r="K227" s="245"/>
      <c r="L227" s="262">
        <f>0.5*132.272444</f>
        <v>66.136222000000004</v>
      </c>
      <c r="M227" s="247"/>
      <c r="N227" s="188" t="s">
        <v>3392</v>
      </c>
    </row>
    <row r="228" spans="2:14" hidden="1" x14ac:dyDescent="0.25">
      <c r="B228" s="266" t="s">
        <v>2632</v>
      </c>
      <c r="C228" s="260"/>
      <c r="D228" s="169" t="s">
        <v>3377</v>
      </c>
      <c r="E228" s="169" t="s">
        <v>2447</v>
      </c>
      <c r="F228" s="188" t="s">
        <v>3333</v>
      </c>
      <c r="G228" s="188" t="s">
        <v>3393</v>
      </c>
      <c r="H228" s="169"/>
      <c r="I228" s="169" t="s">
        <v>2945</v>
      </c>
      <c r="J228" s="245">
        <v>23840</v>
      </c>
      <c r="K228" s="245"/>
      <c r="L228" s="262">
        <f>0.5*170.11725</f>
        <v>85.058625000000006</v>
      </c>
      <c r="M228" s="247"/>
      <c r="N228" s="188" t="s">
        <v>3392</v>
      </c>
    </row>
    <row r="229" spans="2:14" hidden="1" x14ac:dyDescent="0.25">
      <c r="B229" s="266" t="s">
        <v>2633</v>
      </c>
      <c r="C229" s="260"/>
      <c r="D229" s="169" t="s">
        <v>3377</v>
      </c>
      <c r="E229" s="169" t="s">
        <v>2447</v>
      </c>
      <c r="F229" s="188" t="s">
        <v>3333</v>
      </c>
      <c r="G229" s="188" t="s">
        <v>3393</v>
      </c>
      <c r="H229" s="169"/>
      <c r="I229" s="169" t="s">
        <v>2945</v>
      </c>
      <c r="J229" s="245">
        <v>23840</v>
      </c>
      <c r="K229" s="245"/>
      <c r="L229" s="262">
        <f>0.5*170.11725</f>
        <v>85.058625000000006</v>
      </c>
      <c r="M229" s="247"/>
      <c r="N229" s="188" t="s">
        <v>3392</v>
      </c>
    </row>
    <row r="230" spans="2:14" hidden="1" x14ac:dyDescent="0.25">
      <c r="B230" s="188" t="s">
        <v>2587</v>
      </c>
      <c r="C230" s="188" t="s">
        <v>626</v>
      </c>
      <c r="D230" s="169" t="s">
        <v>3377</v>
      </c>
      <c r="E230" s="169" t="s">
        <v>2442</v>
      </c>
      <c r="F230" s="188" t="s">
        <v>3346</v>
      </c>
      <c r="G230" s="188" t="s">
        <v>2953</v>
      </c>
      <c r="H230" s="169"/>
      <c r="I230" s="169" t="s">
        <v>2909</v>
      </c>
      <c r="J230" s="245">
        <v>16949</v>
      </c>
      <c r="K230" s="245"/>
      <c r="L230" s="262">
        <v>381.05306830000001</v>
      </c>
      <c r="M230" s="247"/>
      <c r="N230" s="257" t="s">
        <v>3390</v>
      </c>
    </row>
    <row r="231" spans="2:14" hidden="1" x14ac:dyDescent="0.25">
      <c r="B231" s="188" t="s">
        <v>2598</v>
      </c>
      <c r="C231" s="188" t="s">
        <v>633</v>
      </c>
      <c r="D231" s="169" t="s">
        <v>3377</v>
      </c>
      <c r="E231" s="169" t="s">
        <v>2442</v>
      </c>
      <c r="F231" s="188" t="s">
        <v>3346</v>
      </c>
      <c r="G231" s="188" t="s">
        <v>2955</v>
      </c>
      <c r="H231" s="169"/>
      <c r="I231" s="169" t="s">
        <v>2909</v>
      </c>
      <c r="J231" s="245">
        <v>136907</v>
      </c>
      <c r="K231" s="245"/>
      <c r="L231" s="262">
        <v>6.9608616000000003</v>
      </c>
      <c r="M231" s="247"/>
      <c r="N231" s="257" t="s">
        <v>3390</v>
      </c>
    </row>
    <row r="232" spans="2:14" x14ac:dyDescent="0.25">
      <c r="B232" s="188" t="s">
        <v>2594</v>
      </c>
      <c r="C232" s="188" t="s">
        <v>630</v>
      </c>
      <c r="D232" s="169" t="s">
        <v>3377</v>
      </c>
      <c r="E232" s="169" t="s">
        <v>2442</v>
      </c>
      <c r="F232" s="188" t="s">
        <v>3346</v>
      </c>
      <c r="G232" s="188" t="s">
        <v>2957</v>
      </c>
      <c r="H232" s="169"/>
      <c r="I232" s="169" t="s">
        <v>2912</v>
      </c>
      <c r="J232" s="245">
        <v>305</v>
      </c>
      <c r="K232" s="245"/>
      <c r="L232" s="262">
        <v>950.5233472000001</v>
      </c>
      <c r="M232" s="247"/>
      <c r="N232" s="257" t="s">
        <v>3390</v>
      </c>
    </row>
    <row r="233" spans="2:14" hidden="1" x14ac:dyDescent="0.25">
      <c r="B233" s="188" t="s">
        <v>2592</v>
      </c>
      <c r="C233" s="188" t="s">
        <v>629</v>
      </c>
      <c r="D233" s="169" t="s">
        <v>3377</v>
      </c>
      <c r="E233" s="169" t="s">
        <v>2442</v>
      </c>
      <c r="F233" s="188" t="s">
        <v>3346</v>
      </c>
      <c r="G233" s="188" t="s">
        <v>2959</v>
      </c>
      <c r="H233" s="169"/>
      <c r="I233" s="169" t="s">
        <v>2909</v>
      </c>
      <c r="J233" s="245">
        <v>10458</v>
      </c>
      <c r="K233" s="245"/>
      <c r="L233" s="262">
        <v>57.654489247999997</v>
      </c>
      <c r="M233" s="247"/>
      <c r="N233" s="257" t="s">
        <v>3390</v>
      </c>
    </row>
    <row r="234" spans="2:14" hidden="1" x14ac:dyDescent="0.25">
      <c r="B234" s="260" t="s">
        <v>2602</v>
      </c>
      <c r="C234" s="188" t="s">
        <v>3394</v>
      </c>
      <c r="D234" s="169" t="s">
        <v>3377</v>
      </c>
      <c r="E234" s="169" t="s">
        <v>2442</v>
      </c>
      <c r="F234" s="188" t="s">
        <v>3346</v>
      </c>
      <c r="G234" s="188" t="s">
        <v>2963</v>
      </c>
      <c r="H234" s="169"/>
      <c r="I234" s="169" t="s">
        <v>2964</v>
      </c>
      <c r="J234" s="245">
        <v>7497</v>
      </c>
      <c r="K234" s="245"/>
      <c r="L234" s="262">
        <f>0.8*74.97</f>
        <v>59.975999999999999</v>
      </c>
      <c r="M234" s="247"/>
      <c r="N234" s="278" t="s">
        <v>3395</v>
      </c>
    </row>
    <row r="235" spans="2:14" hidden="1" x14ac:dyDescent="0.25">
      <c r="B235" s="277" t="s">
        <v>2601</v>
      </c>
      <c r="C235" s="271" t="s">
        <v>3394</v>
      </c>
      <c r="D235" s="272" t="s">
        <v>3377</v>
      </c>
      <c r="E235" s="272" t="s">
        <v>2442</v>
      </c>
      <c r="F235" s="271" t="s">
        <v>3346</v>
      </c>
      <c r="G235" s="271" t="s">
        <v>2963</v>
      </c>
      <c r="H235" s="272"/>
      <c r="I235" s="272" t="s">
        <v>2964</v>
      </c>
      <c r="J235" s="273">
        <v>7497</v>
      </c>
      <c r="K235" s="273"/>
      <c r="L235" s="274">
        <f>0.2*74.97</f>
        <v>14.994</v>
      </c>
      <c r="M235" s="275"/>
      <c r="N235" s="279" t="s">
        <v>3396</v>
      </c>
    </row>
    <row r="236" spans="2:14" hidden="1" x14ac:dyDescent="0.25">
      <c r="B236" s="188" t="s">
        <v>2595</v>
      </c>
      <c r="C236" s="188" t="s">
        <v>631</v>
      </c>
      <c r="D236" s="169" t="s">
        <v>3377</v>
      </c>
      <c r="E236" s="169" t="s">
        <v>2442</v>
      </c>
      <c r="F236" s="188" t="s">
        <v>3346</v>
      </c>
      <c r="G236" s="188" t="s">
        <v>203</v>
      </c>
      <c r="H236" s="169"/>
      <c r="I236" s="169" t="s">
        <v>2909</v>
      </c>
      <c r="J236" s="245">
        <v>12982</v>
      </c>
      <c r="K236" s="245"/>
      <c r="L236" s="262">
        <v>105.63636806399998</v>
      </c>
      <c r="M236" s="247"/>
      <c r="N236" s="257" t="s">
        <v>3390</v>
      </c>
    </row>
    <row r="237" spans="2:14" hidden="1" x14ac:dyDescent="0.25">
      <c r="B237" s="188" t="s">
        <v>2613</v>
      </c>
      <c r="C237" s="188" t="s">
        <v>747</v>
      </c>
      <c r="D237" s="169" t="s">
        <v>3377</v>
      </c>
      <c r="E237" s="169" t="s">
        <v>2447</v>
      </c>
      <c r="F237" s="188" t="s">
        <v>3358</v>
      </c>
      <c r="G237" s="188" t="s">
        <v>3359</v>
      </c>
      <c r="H237" s="169"/>
      <c r="I237" s="169" t="s">
        <v>2931</v>
      </c>
      <c r="J237" s="245">
        <v>195</v>
      </c>
      <c r="K237" s="245"/>
      <c r="L237" s="262">
        <v>126</v>
      </c>
      <c r="M237" s="247"/>
      <c r="N237" s="257" t="s">
        <v>3390</v>
      </c>
    </row>
    <row r="238" spans="2:14" x14ac:dyDescent="0.25">
      <c r="L238" s="244">
        <f>SUBTOTAL(9,L2:L237)</f>
        <v>950.5233472000001</v>
      </c>
      <c r="M238" s="244"/>
    </row>
    <row r="239" spans="2:14" x14ac:dyDescent="0.25">
      <c r="L239" s="244"/>
    </row>
    <row r="240" spans="2:14" x14ac:dyDescent="0.25">
      <c r="L240" s="268"/>
      <c r="M240" s="269"/>
    </row>
  </sheetData>
  <autoFilter ref="B1:N237" xr:uid="{00000000-0001-0000-0000-000000000000}">
    <filterColumn colId="0">
      <filters>
        <filter val="5155-00-0000-IG-EL-RI-003"/>
      </filters>
    </filterColumn>
  </autoFilter>
  <pageMargins left="0.7" right="0.7" top="0.75" bottom="0.75" header="0.3" footer="0.3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C2D1-9474-4ACA-BDB7-BD5A6D1DC16C}">
  <sheetPr filterMode="1">
    <tabColor rgb="FF92D050"/>
  </sheetPr>
  <dimension ref="A1:T120"/>
  <sheetViews>
    <sheetView zoomScaleNormal="111" workbookViewId="0">
      <pane xSplit="4" ySplit="1" topLeftCell="N2" activePane="bottomRight" state="frozen"/>
      <selection pane="topRight" activeCell="E83" sqref="E83"/>
      <selection pane="bottomLeft" activeCell="E83" sqref="E83"/>
      <selection pane="bottomRight" activeCell="E83" sqref="E83"/>
    </sheetView>
  </sheetViews>
  <sheetFormatPr baseColWidth="10" defaultColWidth="11.42578125" defaultRowHeight="15" x14ac:dyDescent="0.25"/>
  <cols>
    <col min="2" max="2" width="27" customWidth="1"/>
    <col min="3" max="3" width="28" customWidth="1"/>
    <col min="4" max="4" width="15.85546875" customWidth="1"/>
    <col min="8" max="11" width="11.42578125" customWidth="1"/>
    <col min="12" max="12" width="12" bestFit="1" customWidth="1"/>
    <col min="13" max="13" width="15.42578125" bestFit="1" customWidth="1"/>
    <col min="16" max="18" width="11.42578125" customWidth="1"/>
    <col min="19" max="19" width="53.5703125" hidden="1" customWidth="1"/>
    <col min="20" max="20" width="17.28515625" customWidth="1"/>
  </cols>
  <sheetData>
    <row r="1" spans="1:20" x14ac:dyDescent="0.25">
      <c r="A1" s="605" t="s">
        <v>2759</v>
      </c>
      <c r="B1" s="606"/>
      <c r="C1" s="606"/>
      <c r="D1" s="607"/>
      <c r="E1" s="638" t="s">
        <v>2760</v>
      </c>
      <c r="F1" s="609"/>
      <c r="G1" s="610"/>
      <c r="H1" s="608" t="s">
        <v>4</v>
      </c>
      <c r="I1" s="609"/>
      <c r="J1" s="611"/>
      <c r="K1" s="612" t="s">
        <v>2761</v>
      </c>
      <c r="L1" s="608" t="s">
        <v>2762</v>
      </c>
      <c r="M1" s="609"/>
      <c r="N1" s="610"/>
      <c r="O1" s="608" t="s">
        <v>2763</v>
      </c>
      <c r="P1" s="609"/>
      <c r="Q1" s="609"/>
      <c r="R1" s="611"/>
      <c r="S1" s="630" t="s">
        <v>2470</v>
      </c>
    </row>
    <row r="2" spans="1:20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5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613"/>
      <c r="L2" s="147" t="s">
        <v>2765</v>
      </c>
      <c r="M2" s="143" t="s">
        <v>2766</v>
      </c>
      <c r="N2" s="146" t="s">
        <v>20</v>
      </c>
      <c r="O2" s="199" t="s">
        <v>2765</v>
      </c>
      <c r="P2" s="9" t="s">
        <v>2766</v>
      </c>
      <c r="Q2" s="9" t="s">
        <v>20</v>
      </c>
      <c r="R2" s="200" t="s">
        <v>2768</v>
      </c>
      <c r="S2" s="631"/>
      <c r="T2" t="s">
        <v>2577</v>
      </c>
    </row>
    <row r="3" spans="1:20" ht="22.5" hidden="1" x14ac:dyDescent="0.25">
      <c r="A3" s="159" t="s">
        <v>246</v>
      </c>
      <c r="B3" s="160" t="s">
        <v>2584</v>
      </c>
      <c r="C3" s="161" t="s">
        <v>621</v>
      </c>
      <c r="D3" s="196"/>
      <c r="E3" s="151">
        <f>+_xlfn.XLOOKUP(B3,'La Calera II - RFSU 31.1.28'!B:B,'La Calera II - RFSU 31.1.28'!G:G,"No se encuentra",0,1)</f>
        <v>46183</v>
      </c>
      <c r="F3" s="153">
        <f>+_xlfn.XLOOKUP(B3,'La Calera II - RFSU 31.1.28'!B:B,'La Calera II - RFSU 31.1.28'!G:G,"No se encuentra",0,1)</f>
        <v>46183</v>
      </c>
      <c r="G3" s="154" t="str">
        <f>IF(+_xlfn.XLOOKUP(B3,'La Calera II - RFSU 31.1.28'!B:B,'La Calera II - RFSU 31.1.28'!H:H,"No se encuentra",0,1)&gt;0,+_xlfn.XLOOKUP(B3,'La Calera II - RFSU 31.1.28'!B:B,'La Calera II - RFSU 31.1.28'!H:H,"No se encuentra",0,1),"")</f>
        <v/>
      </c>
      <c r="H3" s="152">
        <f>+_xlfn.XLOOKUP(B3,'La Calera II - RFSU 31.1.28'!B:B,'La Calera II - RFSU 31.1.28'!W:W,"No se encuentra",0,1)</f>
        <v>46220</v>
      </c>
      <c r="I3" s="153">
        <f>+_xlfn.XLOOKUP(B3,'La Calera II - RFSU 31.1.28'!B:B,'La Calera II - RFSU 31.1.28'!W:W,"No se encuentra",0,1)</f>
        <v>46220</v>
      </c>
      <c r="J3" s="155" t="str">
        <f>IF(+_xlfn.XLOOKUP(B3,'La Calera II - RFSU 31.1.28'!B:B,'La Calera II - RFSU 31.1.28'!X:X,"No se encuentra",0,1)&gt;0,+_xlfn.XLOOKUP(B3,'La Calera II - RFSU 31.1.28'!B:B,'La Calera II - RFSU 31.1.28'!X:X,"No se encuentra",0,1),"")</f>
        <v/>
      </c>
      <c r="K3" s="141" t="str">
        <f>+IF(+_xlfn.XLOOKUP(B3,'La Calera II - RFSU 31.1.28'!B:B,'La Calera II - RFSU 31.1.28'!AG:AG,"No se encuentra",0,1)=0,"N/A","Sin iniciar")</f>
        <v>Sin iniciar</v>
      </c>
      <c r="L3" s="152">
        <f>+_xlfn.XLOOKUP(B3,'La Calera II - RFSU 31.1.28'!B:B,'La Calera II - RFSU 31.1.28'!AP:AP,"No se encuentra",0,1)</f>
        <v>46285</v>
      </c>
      <c r="M3" s="153">
        <f>+_xlfn.XLOOKUP(B3,'La Calera II - RFSU 31.1.28'!B:B,'La Calera II - RFSU 31.1.28'!AP:AP,"No se encuentra",0,1)</f>
        <v>46285</v>
      </c>
      <c r="N3" s="140" t="str">
        <f>IF(+_xlfn.XLOOKUP(B3,'La Calera II - RFSU 31.1.28'!B:B,'La Calera II - RFSU 31.1.28'!AQ:AQ,"No se encuentra",0,1)&gt;0,+_xlfn.XLOOKUP(B3,'La Calera II - RFSU 31.1.28'!B:B,'La Calera II - RFSU 31.1.28'!AQ:AQ,"No se encuentra",0,1),"")</f>
        <v/>
      </c>
      <c r="O3" s="201">
        <f>+_xlfn.XLOOKUP(B3,'La Calera II - RFSU 31.1.28'!B:B,'La Calera II - RFSU 31.1.28'!CA:CA,"No se encuentra",0,1)</f>
        <v>46591</v>
      </c>
      <c r="P3" s="35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 t="str">
        <f t="shared" ref="R3:R63" si="0">IF(N3="","",+IF(Q3="",+O3-P3,+O3-Q3))</f>
        <v/>
      </c>
      <c r="S3" s="197"/>
      <c r="T3" t="str">
        <f>+_xlfn.XLOOKUP(B3,'La Calera II - RFSU 31.1.28'!B:B,'La Calera II - RFSU 31.1.28'!E:E,"",0,1)</f>
        <v/>
      </c>
    </row>
    <row r="4" spans="1:20" ht="22.5" hidden="1" x14ac:dyDescent="0.25">
      <c r="A4" s="159" t="s">
        <v>246</v>
      </c>
      <c r="B4" s="160" t="s">
        <v>2585</v>
      </c>
      <c r="C4" s="161" t="s">
        <v>624</v>
      </c>
      <c r="D4" s="196"/>
      <c r="E4" s="151">
        <f>+_xlfn.XLOOKUP(B4,'La Calera II - RFSU 31.1.28'!B:B,'La Calera II - RFSU 31.1.28'!G:G,"No se encuentra",0,1)</f>
        <v>46153</v>
      </c>
      <c r="F4" s="153">
        <f>+_xlfn.XLOOKUP(B4,'La Calera II - RFSU 31.1.28'!B:B,'La Calera II - RFSU 31.1.28'!G:G,"No se encuentra",0,1)</f>
        <v>46153</v>
      </c>
      <c r="G4" s="154">
        <f>IF(+_xlfn.XLOOKUP(B4,'La Calera II - RFSU 31.1.28'!B:B,'La Calera II - RFSU 31.1.28'!H:H,"No se encuentra",0,1)&gt;0,+_xlfn.XLOOKUP(B4,'La Calera II - RFSU 31.1.28'!B:B,'La Calera II - RFSU 31.1.28'!H:H,"No se encuentra",0,1),"")</f>
        <v>46122</v>
      </c>
      <c r="H4" s="152">
        <f>+_xlfn.XLOOKUP(B4,'La Calera II - RFSU 31.1.28'!B:B,'La Calera II - RFSU 31.1.28'!W:W,"No se encuentra",0,1)</f>
        <v>46162</v>
      </c>
      <c r="I4" s="153">
        <f>+_xlfn.XLOOKUP(B4,'La Calera II - RFSU 31.1.28'!B:B,'La Calera II - RFSU 31.1.28'!W:W,"No se encuentra",0,1)</f>
        <v>46162</v>
      </c>
      <c r="J4" s="155">
        <f>IF(+_xlfn.XLOOKUP(B4,'La Calera II - RFSU 31.1.28'!B:B,'La Calera II - RFSU 31.1.28'!X:X,"No se encuentra",0,1)&gt;0,+_xlfn.XLOOKUP(B4,'La Calera II - RFSU 31.1.28'!B:B,'La Calera II - RFSU 31.1.28'!X:X,"No se encuentra",0,1),"")</f>
        <v>46142</v>
      </c>
      <c r="K4" s="141" t="str">
        <f>+IF(+_xlfn.XLOOKUP(B4,'La Calera II - RFSU 31.1.28'!B:B,'La Calera II - RFSU 31.1.28'!AG:AG,"No se encuentra",0,1)=0,"N/A","Sin iniciar")</f>
        <v>Sin iniciar</v>
      </c>
      <c r="L4" s="152">
        <f>+_xlfn.XLOOKUP(B4,'La Calera II - RFSU 31.1.28'!B:B,'La Calera II - RFSU 31.1.28'!AP:AP,"No se encuentra",0,1)</f>
        <v>46207</v>
      </c>
      <c r="M4" s="153">
        <f>+_xlfn.XLOOKUP(B4,'La Calera II - RFSU 31.1.28'!B:B,'La Calera II - RFSU 31.1.28'!AP:AP,"No se encuentra",0,1)</f>
        <v>46207</v>
      </c>
      <c r="N4" s="140" t="str">
        <f>IF(+_xlfn.XLOOKUP(B4,'La Calera II - RFSU 31.1.28'!B:B,'La Calera II - RFSU 31.1.28'!AQ:AQ,"No se encuentra",0,1)&gt;0,+_xlfn.XLOOKUP(B4,'La Calera II - RFSU 31.1.28'!B:B,'La Calera II - RFSU 31.1.28'!AQ:AQ,"No se encuentra",0,1),"")</f>
        <v/>
      </c>
      <c r="O4" s="201">
        <f>+_xlfn.XLOOKUP(B4,'La Calera II - RFSU 31.1.28'!B:B,'La Calera II - RFSU 31.1.28'!CA:CA,"No se encuentra",0,1)</f>
        <v>46524</v>
      </c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 t="str">
        <f t="shared" si="0"/>
        <v/>
      </c>
      <c r="S4" s="197"/>
      <c r="T4">
        <f>+_xlfn.XLOOKUP(B4,'La Calera II - RFSU 31.1.28'!B:B,'La Calera II - RFSU 31.1.28'!E:E,"",0,1)</f>
        <v>125.58750000000001</v>
      </c>
    </row>
    <row r="5" spans="1:20" ht="22.5" hidden="1" x14ac:dyDescent="0.25">
      <c r="A5" s="159" t="s">
        <v>246</v>
      </c>
      <c r="B5" s="160" t="s">
        <v>2586</v>
      </c>
      <c r="C5" s="161" t="s">
        <v>622</v>
      </c>
      <c r="D5" s="196"/>
      <c r="E5" s="151">
        <f>+_xlfn.XLOOKUP(B5,'La Calera II - RFSU 31.1.28'!B:B,'La Calera II - RFSU 31.1.28'!G:G,"No se encuentra",0,1)</f>
        <v>46153</v>
      </c>
      <c r="F5" s="153">
        <f>+_xlfn.XLOOKUP(B5,'La Calera II - RFSU 31.1.28'!B:B,'La Calera II - RFSU 31.1.28'!G:G,"No se encuentra",0,1)</f>
        <v>46153</v>
      </c>
      <c r="G5" s="154">
        <f>IF(+_xlfn.XLOOKUP(B5,'La Calera II - RFSU 31.1.28'!B:B,'La Calera II - RFSU 31.1.28'!H:H,"No se encuentra",0,1)&gt;0,+_xlfn.XLOOKUP(B5,'La Calera II - RFSU 31.1.28'!B:B,'La Calera II - RFSU 31.1.28'!H:H,"No se encuentra",0,1),"")</f>
        <v>46122</v>
      </c>
      <c r="H5" s="152">
        <f>+_xlfn.XLOOKUP(B5,'La Calera II - RFSU 31.1.28'!B:B,'La Calera II - RFSU 31.1.28'!W:W,"No se encuentra",0,1)</f>
        <v>46162</v>
      </c>
      <c r="I5" s="153">
        <f>+_xlfn.XLOOKUP(B5,'La Calera II - RFSU 31.1.28'!B:B,'La Calera II - RFSU 31.1.28'!W:W,"No se encuentra",0,1)</f>
        <v>46162</v>
      </c>
      <c r="J5" s="155">
        <f>IF(+_xlfn.XLOOKUP(B5,'La Calera II - RFSU 31.1.28'!B:B,'La Calera II - RFSU 31.1.28'!X:X,"No se encuentra",0,1)&gt;0,+_xlfn.XLOOKUP(B5,'La Calera II - RFSU 31.1.28'!B:B,'La Calera II - RFSU 31.1.28'!X:X,"No se encuentra",0,1),"")</f>
        <v>46142</v>
      </c>
      <c r="K5" s="141" t="str">
        <f>+IF(+_xlfn.XLOOKUP(B5,'La Calera II - RFSU 31.1.28'!B:B,'La Calera II - RFSU 31.1.28'!AG:AG,"No se encuentra",0,1)=0,"N/A","Sin iniciar")</f>
        <v>Sin iniciar</v>
      </c>
      <c r="L5" s="152">
        <f>+_xlfn.XLOOKUP(B5,'La Calera II - RFSU 31.1.28'!B:B,'La Calera II - RFSU 31.1.28'!AP:AP,"No se encuentra",0,1)</f>
        <v>46207</v>
      </c>
      <c r="M5" s="153">
        <f>+_xlfn.XLOOKUP(B5,'La Calera II - RFSU 31.1.28'!B:B,'La Calera II - RFSU 31.1.28'!AP:AP,"No se encuentra",0,1)</f>
        <v>46207</v>
      </c>
      <c r="N5" s="140" t="str">
        <f>IF(+_xlfn.XLOOKUP(B5,'La Calera II - RFSU 31.1.28'!B:B,'La Calera II - RFSU 31.1.28'!AQ:AQ,"No se encuentra",0,1)&gt;0,+_xlfn.XLOOKUP(B5,'La Calera II - RFSU 31.1.28'!B:B,'La Calera II - RFSU 31.1.28'!AQ:AQ,"No se encuentra",0,1),"")</f>
        <v/>
      </c>
      <c r="O5" s="201">
        <f>+_xlfn.XLOOKUP(B5,'La Calera II - RFSU 31.1.28'!B:B,'La Calera II - RFSU 31.1.28'!CA:CA,"No se encuentra",0,1)</f>
        <v>46524</v>
      </c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 t="str">
        <f t="shared" si="0"/>
        <v/>
      </c>
      <c r="S5" s="197"/>
      <c r="T5">
        <f>+_xlfn.XLOOKUP(B5,'La Calera II - RFSU 31.1.28'!B:B,'La Calera II - RFSU 31.1.28'!E:E,"",0,1)</f>
        <v>125.58750000000001</v>
      </c>
    </row>
    <row r="6" spans="1:20" ht="22.5" hidden="1" x14ac:dyDescent="0.25">
      <c r="A6" s="159" t="s">
        <v>246</v>
      </c>
      <c r="B6" s="160" t="s">
        <v>2587</v>
      </c>
      <c r="C6" s="161" t="s">
        <v>626</v>
      </c>
      <c r="D6" s="196"/>
      <c r="E6" s="151">
        <f>+_xlfn.XLOOKUP(B6,'La Calera II - RFSU 31.1.28'!B:B,'La Calera II - RFSU 31.1.28'!G:G,"No se encuentra",0,1)</f>
        <v>46185</v>
      </c>
      <c r="F6" s="153">
        <f>+_xlfn.XLOOKUP(B6,'La Calera II - RFSU 31.1.28'!B:B,'La Calera II - RFSU 31.1.28'!G:G,"No se encuentra",0,1)</f>
        <v>46185</v>
      </c>
      <c r="G6" s="154" t="str">
        <f>IF(+_xlfn.XLOOKUP(B6,'La Calera II - RFSU 31.1.28'!B:B,'La Calera II - RFSU 31.1.28'!H:H,"No se encuentra",0,1)&gt;0,+_xlfn.XLOOKUP(B6,'La Calera II - RFSU 31.1.28'!B:B,'La Calera II - RFSU 31.1.28'!H:H,"No se encuentra",0,1),"")</f>
        <v/>
      </c>
      <c r="H6" s="152">
        <f>+_xlfn.XLOOKUP(B6,'La Calera II - RFSU 31.1.28'!B:B,'La Calera II - RFSU 31.1.28'!W:W,"No se encuentra",0,1)</f>
        <v>46222</v>
      </c>
      <c r="I6" s="153">
        <f>+_xlfn.XLOOKUP(B6,'La Calera II - RFSU 31.1.28'!B:B,'La Calera II - RFSU 31.1.28'!W:W,"No se encuentra",0,1)</f>
        <v>46222</v>
      </c>
      <c r="J6" s="155" t="str">
        <f>IF(+_xlfn.XLOOKUP(B6,'La Calera II - RFSU 31.1.28'!B:B,'La Calera II - RFSU 31.1.28'!X:X,"No se encuentra",0,1)&gt;0,+_xlfn.XLOOKUP(B6,'La Calera II - RFSU 31.1.28'!B:B,'La Calera II - RFSU 31.1.28'!X:X,"No se encuentra",0,1),"")</f>
        <v/>
      </c>
      <c r="K6" s="141" t="str">
        <f>+IF(+_xlfn.XLOOKUP(B6,'La Calera II - RFSU 31.1.28'!B:B,'La Calera II - RFSU 31.1.28'!AG:AG,"No se encuentra",0,1)=0,"N/A","Sin iniciar")</f>
        <v>Sin iniciar</v>
      </c>
      <c r="L6" s="152">
        <f>+_xlfn.XLOOKUP(B6,'La Calera II - RFSU 31.1.28'!B:B,'La Calera II - RFSU 31.1.28'!AP:AP,"No se encuentra",0,1)</f>
        <v>46287</v>
      </c>
      <c r="M6" s="153">
        <f>+_xlfn.XLOOKUP(B6,'La Calera II - RFSU 31.1.28'!B:B,'La Calera II - RFSU 31.1.28'!AP:AP,"No se encuentra",0,1)</f>
        <v>46287</v>
      </c>
      <c r="N6" s="140" t="str">
        <f>IF(+_xlfn.XLOOKUP(B6,'La Calera II - RFSU 31.1.28'!B:B,'La Calera II - RFSU 31.1.28'!AQ:AQ,"No se encuentra",0,1)&gt;0,+_xlfn.XLOOKUP(B6,'La Calera II - RFSU 31.1.28'!B:B,'La Calera II - RFSU 31.1.28'!AQ:AQ,"No se encuentra",0,1),"")</f>
        <v/>
      </c>
      <c r="O6" s="201">
        <f>+_xlfn.XLOOKUP(B6,'La Calera II - RFSU 31.1.28'!B:B,'La Calera II - RFSU 31.1.28'!CA:CA,"No se encuentra",0,1)</f>
        <v>46443</v>
      </c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 t="str">
        <f t="shared" si="0"/>
        <v/>
      </c>
      <c r="S6" s="197"/>
      <c r="T6">
        <f>+_xlfn.XLOOKUP(B6,'La Calera II - RFSU 31.1.28'!B:B,'La Calera II - RFSU 31.1.28'!E:E,"",0,1)</f>
        <v>381.05306830000001</v>
      </c>
    </row>
    <row r="7" spans="1:20" ht="22.5" hidden="1" x14ac:dyDescent="0.25">
      <c r="A7" s="159" t="s">
        <v>246</v>
      </c>
      <c r="B7" s="160" t="s">
        <v>3107</v>
      </c>
      <c r="C7" s="161" t="s">
        <v>627</v>
      </c>
      <c r="D7" s="196"/>
      <c r="E7" s="151" t="str">
        <f>+_xlfn.XLOOKUP(B7,'La Calera II - RFSU 31.1.28'!B:B,'La Calera II - RFSU 31.1.28'!G:G,"No se encuentra",0,1)</f>
        <v>No se encuentra</v>
      </c>
      <c r="F7" s="153" t="str">
        <f>+_xlfn.XLOOKUP(B7,'La Calera II - RFSU 31.1.28'!B:B,'La Calera II - RFSU 31.1.28'!G:G,"No se encuentra",0,1)</f>
        <v>No se encuentra</v>
      </c>
      <c r="G7" s="154" t="str">
        <f>IF(+_xlfn.XLOOKUP(B7,'La Calera II - RFSU 31.1.28'!B:B,'La Calera II - RFSU 31.1.28'!H:H,"No se encuentra",0,1)&gt;0,+_xlfn.XLOOKUP(B7,'La Calera II - RFSU 31.1.28'!B:B,'La Calera II - RFSU 31.1.28'!H:H,"No se encuentra",0,1),"")</f>
        <v>No se encuentra</v>
      </c>
      <c r="H7" s="152" t="str">
        <f>+_xlfn.XLOOKUP(B7,'La Calera II - RFSU 31.1.28'!B:B,'La Calera II - RFSU 31.1.28'!W:W,"No se encuentra",0,1)</f>
        <v>No se encuentra</v>
      </c>
      <c r="I7" s="153" t="str">
        <f>+_xlfn.XLOOKUP(B7,'La Calera II - RFSU 31.1.28'!B:B,'La Calera II - RFSU 31.1.28'!W:W,"No se encuentra",0,1)</f>
        <v>No se encuentra</v>
      </c>
      <c r="J7" s="155" t="str">
        <f>IF(+_xlfn.XLOOKUP(B7,'La Calera II - RFSU 31.1.28'!B:B,'La Calera II - RFSU 31.1.28'!X:X,"No se encuentra",0,1)&gt;0,+_xlfn.XLOOKUP(B7,'La Calera II - RFSU 31.1.28'!B:B,'La Calera II - RFSU 31.1.28'!X:X,"No se encuentra",0,1),"")</f>
        <v>No se encuentra</v>
      </c>
      <c r="K7" s="141" t="str">
        <f>+IF(+_xlfn.XLOOKUP(B7,'La Calera II - RFSU 31.1.28'!B:B,'La Calera II - RFSU 31.1.28'!AG:AG,"No se encuentra",0,1)=0,"N/A","Sin iniciar")</f>
        <v>Sin iniciar</v>
      </c>
      <c r="L7" s="152" t="str">
        <f>+_xlfn.XLOOKUP(B7,'La Calera II - RFSU 31.1.28'!B:B,'La Calera II - RFSU 31.1.28'!AP:AP,"No se encuentra",0,1)</f>
        <v>No se encuentra</v>
      </c>
      <c r="M7" s="153" t="str">
        <f>+_xlfn.XLOOKUP(B7,'La Calera II - RFSU 31.1.28'!B:B,'La Calera II - RFSU 31.1.28'!AP:AP,"No se encuentra",0,1)</f>
        <v>No se encuentra</v>
      </c>
      <c r="N7" s="140" t="str">
        <f>IF(+_xlfn.XLOOKUP(B7,'La Calera II - RFSU 31.1.28'!B:B,'La Calera II - RFSU 31.1.28'!AQ:AQ,"No se encuentra",0,1)&gt;0,+_xlfn.XLOOKUP(B7,'La Calera II - RFSU 31.1.28'!B:B,'La Calera II - RFSU 31.1.28'!AQ:AQ,"No se encuentra",0,1),"")</f>
        <v>No se encuentra</v>
      </c>
      <c r="O7" s="201" t="str">
        <f>+_xlfn.XLOOKUP(B7,'La Calera II - RFSU 31.1.28'!B:B,'La Calera II - RFSU 31.1.28'!CA:CA,"No se encuentra",0,1)</f>
        <v>No se encuentra</v>
      </c>
      <c r="P7" s="35"/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>No se encuentra</v>
      </c>
      <c r="R7" s="202" t="e">
        <f t="shared" si="0"/>
        <v>#VALUE!</v>
      </c>
      <c r="S7" s="197"/>
      <c r="T7" t="str">
        <f>+_xlfn.XLOOKUP(B7,'La Calera II - RFSU 31.1.28'!B:B,'La Calera II - RFSU 31.1.28'!E:E,"",0,1)</f>
        <v/>
      </c>
    </row>
    <row r="8" spans="1:20" ht="22.5" hidden="1" x14ac:dyDescent="0.25">
      <c r="A8" s="159" t="s">
        <v>246</v>
      </c>
      <c r="B8" s="160" t="s">
        <v>2591</v>
      </c>
      <c r="C8" s="161" t="s">
        <v>628</v>
      </c>
      <c r="D8" s="196"/>
      <c r="E8" s="151">
        <f>+_xlfn.XLOOKUP(B8,'La Calera II - RFSU 31.1.28'!B:B,'La Calera II - RFSU 31.1.28'!G:G,"No se encuentra",0,1)</f>
        <v>46146</v>
      </c>
      <c r="F8" s="153">
        <f>+_xlfn.XLOOKUP(B8,'La Calera II - RFSU 31.1.28'!B:B,'La Calera II - RFSU 31.1.28'!G:G,"No se encuentra",0,1)</f>
        <v>46146</v>
      </c>
      <c r="G8" s="154">
        <f>IF(+_xlfn.XLOOKUP(B8,'La Calera II - RFSU 31.1.28'!B:B,'La Calera II - RFSU 31.1.28'!H:H,"No se encuentra",0,1)&gt;0,+_xlfn.XLOOKUP(B8,'La Calera II - RFSU 31.1.28'!B:B,'La Calera II - RFSU 31.1.28'!H:H,"No se encuentra",0,1),"")</f>
        <v>46142</v>
      </c>
      <c r="H8" s="152">
        <f>+_xlfn.XLOOKUP(B8,'La Calera II - RFSU 31.1.28'!B:B,'La Calera II - RFSU 31.1.28'!W:W,"No se encuentra",0,1)</f>
        <v>46179</v>
      </c>
      <c r="I8" s="153">
        <f>+_xlfn.XLOOKUP(B8,'La Calera II - RFSU 31.1.28'!B:B,'La Calera II - RFSU 31.1.28'!W:W,"No se encuentra",0,1)</f>
        <v>46179</v>
      </c>
      <c r="J8" s="155" t="str">
        <f>IF(+_xlfn.XLOOKUP(B8,'La Calera II - RFSU 31.1.28'!B:B,'La Calera II - RFSU 31.1.28'!X:X,"No se encuentra",0,1)&gt;0,+_xlfn.XLOOKUP(B8,'La Calera II - RFSU 31.1.28'!B:B,'La Calera II - RFSU 31.1.28'!X:X,"No se encuentra",0,1),"")</f>
        <v/>
      </c>
      <c r="K8" s="141" t="str">
        <f>+IF(+_xlfn.XLOOKUP(B8,'La Calera II - RFSU 31.1.28'!B:B,'La Calera II - RFSU 31.1.28'!AG:AG,"No se encuentra",0,1)=0,"N/A","Sin iniciar")</f>
        <v>Sin iniciar</v>
      </c>
      <c r="L8" s="152">
        <f>+_xlfn.XLOOKUP(B8,'La Calera II - RFSU 31.1.28'!B:B,'La Calera II - RFSU 31.1.28'!AP:AP,"No se encuentra",0,1)</f>
        <v>46244</v>
      </c>
      <c r="M8" s="153">
        <f>+_xlfn.XLOOKUP(B8,'La Calera II - RFSU 31.1.28'!B:B,'La Calera II - RFSU 31.1.28'!AP:AP,"No se encuentra",0,1)</f>
        <v>46244</v>
      </c>
      <c r="N8" s="140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f>+_xlfn.XLOOKUP(B8,'La Calera II - RFSU 31.1.28'!B:B,'La Calera II - RFSU 31.1.28'!CA:CA,"No se encuentra",0,1)</f>
        <v>46524</v>
      </c>
      <c r="P8" s="35"/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 t="str">
        <f t="shared" si="0"/>
        <v/>
      </c>
      <c r="S8" s="197"/>
      <c r="T8">
        <f>+_xlfn.XLOOKUP(B8,'La Calera II - RFSU 31.1.28'!B:B,'La Calera II - RFSU 31.1.28'!E:E,"",0,1)</f>
        <v>412.03800000000001</v>
      </c>
    </row>
    <row r="9" spans="1:20" ht="30" hidden="1" x14ac:dyDescent="0.25">
      <c r="A9" s="159" t="s">
        <v>246</v>
      </c>
      <c r="B9" s="160" t="s">
        <v>2592</v>
      </c>
      <c r="C9" s="161" t="s">
        <v>629</v>
      </c>
      <c r="D9" s="196"/>
      <c r="E9" s="151">
        <f>+_xlfn.XLOOKUP(B9,'La Calera II - RFSU 31.1.28'!B:B,'La Calera II - RFSU 31.1.28'!G:G,"No se encuentra",0,1)</f>
        <v>46030</v>
      </c>
      <c r="F9" s="153">
        <f>+_xlfn.XLOOKUP(B9,'La Calera II - RFSU 31.1.28'!B:B,'La Calera II - RFSU 31.1.28'!G:G,"No se encuentra",0,1)</f>
        <v>46030</v>
      </c>
      <c r="G9" s="154">
        <f>IF(+_xlfn.XLOOKUP(B9,'La Calera II - RFSU 31.1.28'!B:B,'La Calera II - RFSU 31.1.28'!H:H,"No se encuentra",0,1)&gt;0,+_xlfn.XLOOKUP(B9,'La Calera II - RFSU 31.1.28'!B:B,'La Calera II - RFSU 31.1.28'!H:H,"No se encuentra",0,1),"")</f>
        <v>46030</v>
      </c>
      <c r="H9" s="152">
        <f>+_xlfn.XLOOKUP(B9,'La Calera II - RFSU 31.1.28'!B:B,'La Calera II - RFSU 31.1.28'!W:W,"No se encuentra",0,1)</f>
        <v>46053</v>
      </c>
      <c r="I9" s="153">
        <f>+_xlfn.XLOOKUP(B9,'La Calera II - RFSU 31.1.28'!B:B,'La Calera II - RFSU 31.1.28'!W:W,"No se encuentra",0,1)</f>
        <v>46053</v>
      </c>
      <c r="J9" s="155">
        <f>IF(+_xlfn.XLOOKUP(B9,'La Calera II - RFSU 31.1.28'!B:B,'La Calera II - RFSU 31.1.28'!X:X,"No se encuentra",0,1)&gt;0,+_xlfn.XLOOKUP(B9,'La Calera II - RFSU 31.1.28'!B:B,'La Calera II - RFSU 31.1.28'!X:X,"No se encuentra",0,1),"")</f>
        <v>46053</v>
      </c>
      <c r="K9" s="141" t="str">
        <f>+IF(+_xlfn.XLOOKUP(B9,'La Calera II - RFSU 31.1.28'!B:B,'La Calera II - RFSU 31.1.28'!AG:AG,"No se encuentra",0,1)=0,"N/A","Sin iniciar")</f>
        <v>Sin iniciar</v>
      </c>
      <c r="L9" s="152">
        <f>+_xlfn.XLOOKUP(B9,'La Calera II - RFSU 31.1.28'!B:B,'La Calera II - RFSU 31.1.28'!AP:AP,"No se encuentra",0,1)</f>
        <v>46112</v>
      </c>
      <c r="M9" s="153">
        <f>+_xlfn.XLOOKUP(B9,'La Calera II - RFSU 31.1.28'!B:B,'La Calera II - RFSU 31.1.28'!AP:AP,"No se encuentra",0,1)</f>
        <v>46112</v>
      </c>
      <c r="N9" s="140">
        <f>IF(+_xlfn.XLOOKUP(B9,'La Calera II - RFSU 31.1.28'!B:B,'La Calera II - RFSU 31.1.28'!AQ:AQ,"No se encuentra",0,1)&gt;0,+_xlfn.XLOOKUP(B9,'La Calera II - RFSU 31.1.28'!B:B,'La Calera II - RFSU 31.1.28'!AQ:AQ,"No se encuentra",0,1),"")</f>
        <v>46134</v>
      </c>
      <c r="O9" s="201">
        <f>+_xlfn.XLOOKUP(B9,'La Calera II - RFSU 31.1.28'!B:B,'La Calera II - RFSU 31.1.28'!CA:CA,"No se encuentra",0,1)</f>
        <v>46132</v>
      </c>
      <c r="P9" s="35"/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>
        <f t="shared" si="0"/>
        <v>46132</v>
      </c>
      <c r="S9" s="224" t="s">
        <v>2773</v>
      </c>
      <c r="T9">
        <f>+_xlfn.XLOOKUP(B9,'La Calera II - RFSU 31.1.28'!B:B,'La Calera II - RFSU 31.1.28'!E:E,"",0,1)</f>
        <v>207.49526156800002</v>
      </c>
    </row>
    <row r="10" spans="1:20" ht="33.75" hidden="1" x14ac:dyDescent="0.25">
      <c r="A10" s="159" t="s">
        <v>246</v>
      </c>
      <c r="B10" s="160" t="s">
        <v>2594</v>
      </c>
      <c r="C10" s="161" t="s">
        <v>630</v>
      </c>
      <c r="D10" s="196"/>
      <c r="E10" s="151">
        <f>+_xlfn.XLOOKUP(B10,'La Calera II - RFSU 31.1.28'!B:B,'La Calera II - RFSU 31.1.28'!G:G,"No se encuentra",0,1)</f>
        <v>46189</v>
      </c>
      <c r="F10" s="153">
        <f>+_xlfn.XLOOKUP(B10,'La Calera II - RFSU 31.1.28'!B:B,'La Calera II - RFSU 31.1.28'!G:G,"No se encuentra",0,1)</f>
        <v>46189</v>
      </c>
      <c r="G10" s="154">
        <f>IF(+_xlfn.XLOOKUP(B10,'La Calera II - RFSU 31.1.28'!B:B,'La Calera II - RFSU 31.1.28'!H:H,"No se encuentra",0,1)&gt;0,+_xlfn.XLOOKUP(B10,'La Calera II - RFSU 31.1.28'!B:B,'La Calera II - RFSU 31.1.28'!H:H,"No se encuentra",0,1),"")</f>
        <v>46056</v>
      </c>
      <c r="H10" s="152">
        <f>+_xlfn.XLOOKUP(B10,'La Calera II - RFSU 31.1.28'!B:B,'La Calera II - RFSU 31.1.28'!W:W,"No se encuentra",0,1)</f>
        <v>46101</v>
      </c>
      <c r="I10" s="153">
        <f>+_xlfn.XLOOKUP(B10,'La Calera II - RFSU 31.1.28'!B:B,'La Calera II - RFSU 31.1.28'!W:W,"No se encuentra",0,1)</f>
        <v>46101</v>
      </c>
      <c r="J10" s="155">
        <f>IF(+_xlfn.XLOOKUP(B10,'La Calera II - RFSU 31.1.28'!B:B,'La Calera II - RFSU 31.1.28'!X:X,"No se encuentra",0,1)&gt;0,+_xlfn.XLOOKUP(B10,'La Calera II - RFSU 31.1.28'!B:B,'La Calera II - RFSU 31.1.28'!X:X,"No se encuentra",0,1),"")</f>
        <v>46092</v>
      </c>
      <c r="K10" s="141" t="str">
        <f>+IF(+_xlfn.XLOOKUP(B10,'La Calera II - RFSU 31.1.28'!B:B,'La Calera II - RFSU 31.1.28'!AG:AG,"No se encuentra",0,1)=0,"N/A","Sin iniciar")</f>
        <v>Sin iniciar</v>
      </c>
      <c r="L10" s="152">
        <f>+_xlfn.XLOOKUP(B10,'La Calera II - RFSU 31.1.28'!B:B,'La Calera II - RFSU 31.1.28'!AP:AP,"No se encuentra",0,1)</f>
        <v>46142</v>
      </c>
      <c r="M10" s="153">
        <f>+_xlfn.XLOOKUP(B10,'La Calera II - RFSU 31.1.28'!B:B,'La Calera II - RFSU 31.1.28'!AP:AP,"No se encuentra",0,1)</f>
        <v>46142</v>
      </c>
      <c r="N10" s="140">
        <f>IF(+_xlfn.XLOOKUP(B10,'La Calera II - RFSU 31.1.28'!B:B,'La Calera II - RFSU 31.1.28'!AQ:AQ,"No se encuentra",0,1)&gt;0,+_xlfn.XLOOKUP(B10,'La Calera II - RFSU 31.1.28'!B:B,'La Calera II - RFSU 31.1.28'!AQ:AQ,"No se encuentra",0,1),"")</f>
        <v>46127</v>
      </c>
      <c r="O10" s="201">
        <f>+_xlfn.XLOOKUP(B10,'La Calera II - RFSU 31.1.28'!B:B,'La Calera II - RFSU 31.1.28'!CA:CA,"No se encuentra",0,1)</f>
        <v>46384</v>
      </c>
      <c r="P10" s="35"/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>
        <f t="shared" si="0"/>
        <v>46384</v>
      </c>
      <c r="S10" s="197"/>
      <c r="T10">
        <f>+_xlfn.XLOOKUP(B10,'La Calera II - RFSU 31.1.28'!B:B,'La Calera II - RFSU 31.1.28'!E:E,"",0,1)</f>
        <v>950.5233472000001</v>
      </c>
    </row>
    <row r="11" spans="1:20" ht="22.5" hidden="1" x14ac:dyDescent="0.25">
      <c r="A11" s="159" t="s">
        <v>246</v>
      </c>
      <c r="B11" s="160" t="s">
        <v>2595</v>
      </c>
      <c r="C11" s="161" t="s">
        <v>631</v>
      </c>
      <c r="D11" s="196"/>
      <c r="E11" s="151">
        <f>+_xlfn.XLOOKUP(B11,'La Calera II - RFSU 31.1.28'!B:B,'La Calera II - RFSU 31.1.28'!G:G,"No se encuentra",0,1)</f>
        <v>46246</v>
      </c>
      <c r="F11" s="153">
        <f>+_xlfn.XLOOKUP(B11,'La Calera II - RFSU 31.1.28'!B:B,'La Calera II - RFSU 31.1.28'!G:G,"No se encuentra",0,1)</f>
        <v>46246</v>
      </c>
      <c r="G11" s="154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152">
        <f>+_xlfn.XLOOKUP(B11,'La Calera II - RFSU 31.1.28'!B:B,'La Calera II - RFSU 31.1.28'!W:W,"No se encuentra",0,1)</f>
        <v>46283</v>
      </c>
      <c r="I11" s="153">
        <f>+_xlfn.XLOOKUP(B11,'La Calera II - RFSU 31.1.28'!B:B,'La Calera II - RFSU 31.1.28'!W:W,"No se encuentra",0,1)</f>
        <v>46283</v>
      </c>
      <c r="J11" s="155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Sin iniciar</v>
      </c>
      <c r="L11" s="152">
        <f>+_xlfn.XLOOKUP(B11,'La Calera II - RFSU 31.1.28'!B:B,'La Calera II - RFSU 31.1.28'!AP:AP,"No se encuentra",0,1)</f>
        <v>46348</v>
      </c>
      <c r="M11" s="153">
        <f>+_xlfn.XLOOKUP(B11,'La Calera II - RFSU 31.1.28'!B:B,'La Calera II - RFSU 31.1.28'!AP:AP,"No se encuentra",0,1)</f>
        <v>46348</v>
      </c>
      <c r="N11" s="140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243">
        <v>46522</v>
      </c>
      <c r="P11" s="35"/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 t="str">
        <f t="shared" si="0"/>
        <v/>
      </c>
      <c r="S11" s="197" t="s">
        <v>2774</v>
      </c>
      <c r="T11">
        <f>+_xlfn.XLOOKUP(B11,'La Calera II - RFSU 31.1.28'!B:B,'La Calera II - RFSU 31.1.28'!E:E,"",0,1)</f>
        <v>331.82243726399997</v>
      </c>
    </row>
    <row r="12" spans="1:20" ht="22.5" hidden="1" x14ac:dyDescent="0.25">
      <c r="A12" s="159" t="s">
        <v>246</v>
      </c>
      <c r="B12" s="160" t="s">
        <v>2596</v>
      </c>
      <c r="C12" s="161" t="s">
        <v>632</v>
      </c>
      <c r="D12" s="196"/>
      <c r="E12" s="151">
        <f>+_xlfn.XLOOKUP(B12,'La Calera II - RFSU 31.1.28'!B:B,'La Calera II - RFSU 31.1.28'!G:G,"No se encuentra",0,1)</f>
        <v>46136</v>
      </c>
      <c r="F12" s="153">
        <f>+_xlfn.XLOOKUP(B12,'La Calera II - RFSU 31.1.28'!B:B,'La Calera II - RFSU 31.1.28'!G:G,"No se encuentra",0,1)</f>
        <v>46136</v>
      </c>
      <c r="G12" s="154">
        <f>IF(+_xlfn.XLOOKUP(B12,'La Calera II - RFSU 31.1.28'!B:B,'La Calera II - RFSU 31.1.28'!H:H,"No se encuentra",0,1)&gt;0,+_xlfn.XLOOKUP(B12,'La Calera II - RFSU 31.1.28'!B:B,'La Calera II - RFSU 31.1.28'!H:H,"No se encuentra",0,1),"")</f>
        <v>46148</v>
      </c>
      <c r="H12" s="152">
        <f>+_xlfn.XLOOKUP(B12,'La Calera II - RFSU 31.1.28'!B:B,'La Calera II - RFSU 31.1.28'!W:W,"No se encuentra",0,1)</f>
        <v>46202</v>
      </c>
      <c r="I12" s="153">
        <f>+_xlfn.XLOOKUP(B12,'La Calera II - RFSU 31.1.28'!B:B,'La Calera II - RFSU 31.1.28'!W:W,"No se encuentra",0,1)</f>
        <v>46202</v>
      </c>
      <c r="J12" s="155" t="str">
        <f>IF(+_xlfn.XLOOKUP(B12,'La Calera II - RFSU 31.1.28'!B:B,'La Calera II - RFSU 31.1.28'!X:X,"No se encuentra",0,1)&gt;0,+_xlfn.XLOOKUP(B12,'La Calera II - RFSU 31.1.28'!B:B,'La Calera II - RFSU 31.1.28'!X:X,"No se encuentra",0,1),"")</f>
        <v/>
      </c>
      <c r="K12" s="141" t="str">
        <f>+IF(+_xlfn.XLOOKUP(B12,'La Calera II - RFSU 31.1.28'!B:B,'La Calera II - RFSU 31.1.28'!AG:AG,"No se encuentra",0,1)=0,"N/A","Sin iniciar")</f>
        <v>Sin iniciar</v>
      </c>
      <c r="L12" s="152">
        <f>+_xlfn.XLOOKUP(B12,'La Calera II - RFSU 31.1.28'!B:B,'La Calera II - RFSU 31.1.28'!AP:AP,"No se encuentra",0,1)</f>
        <v>46267</v>
      </c>
      <c r="M12" s="153">
        <f>+_xlfn.XLOOKUP(B12,'La Calera II - RFSU 31.1.28'!B:B,'La Calera II - RFSU 31.1.28'!AP:AP,"No se encuentra",0,1)</f>
        <v>46267</v>
      </c>
      <c r="N12" s="140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43">
        <v>46522</v>
      </c>
      <c r="P12" s="35"/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si="0"/>
        <v/>
      </c>
      <c r="S12" s="197" t="s">
        <v>2774</v>
      </c>
      <c r="T12">
        <f>+_xlfn.XLOOKUP(B12,'La Calera II - RFSU 31.1.28'!B:B,'La Calera II - RFSU 31.1.28'!E:E,"",0,1)</f>
        <v>224.76115847999998</v>
      </c>
    </row>
    <row r="13" spans="1:20" ht="22.5" hidden="1" x14ac:dyDescent="0.25">
      <c r="A13" s="159" t="s">
        <v>246</v>
      </c>
      <c r="B13" s="160" t="s">
        <v>2598</v>
      </c>
      <c r="C13" s="161" t="s">
        <v>633</v>
      </c>
      <c r="D13" s="196"/>
      <c r="E13" s="151">
        <f>+_xlfn.XLOOKUP(B13,'La Calera II - RFSU 31.1.28'!B:B,'La Calera II - RFSU 31.1.28'!G:G,"No se encuentra",0,1)</f>
        <v>46184</v>
      </c>
      <c r="F13" s="153">
        <f>+_xlfn.XLOOKUP(B13,'La Calera II - RFSU 31.1.28'!B:B,'La Calera II - RFSU 31.1.28'!G:G,"No se encuentra",0,1)</f>
        <v>46184</v>
      </c>
      <c r="G13" s="154" t="str">
        <f>IF(+_xlfn.XLOOKUP(B13,'La Calera II - RFSU 31.1.28'!B:B,'La Calera II - RFSU 31.1.28'!H:H,"No se encuentra",0,1)&gt;0,+_xlfn.XLOOKUP(B13,'La Calera II - RFSU 31.1.28'!B:B,'La Calera II - RFSU 31.1.28'!H:H,"No se encuentra",0,1),"")</f>
        <v/>
      </c>
      <c r="H13" s="152">
        <f>+_xlfn.XLOOKUP(B13,'La Calera II - RFSU 31.1.28'!B:B,'La Calera II - RFSU 31.1.28'!W:W,"No se encuentra",0,1)</f>
        <v>46221</v>
      </c>
      <c r="I13" s="153">
        <f>+_xlfn.XLOOKUP(B13,'La Calera II - RFSU 31.1.28'!B:B,'La Calera II - RFSU 31.1.28'!W:W,"No se encuentra",0,1)</f>
        <v>46221</v>
      </c>
      <c r="J13" s="155" t="str">
        <f>IF(+_xlfn.XLOOKUP(B13,'La Calera II - RFSU 31.1.28'!B:B,'La Calera II - RFSU 31.1.28'!X:X,"No se encuentra",0,1)&gt;0,+_xlfn.XLOOKUP(B13,'La Calera II - RFSU 31.1.28'!B:B,'La Calera II - RFSU 31.1.28'!X:X,"No se encuentra",0,1),"")</f>
        <v/>
      </c>
      <c r="K13" s="141" t="str">
        <f>+IF(+_xlfn.XLOOKUP(B13,'La Calera II - RFSU 31.1.28'!B:B,'La Calera II - RFSU 31.1.28'!AG:AG,"No se encuentra",0,1)=0,"N/A","Sin iniciar")</f>
        <v>Sin iniciar</v>
      </c>
      <c r="L13" s="152">
        <f>+_xlfn.XLOOKUP(B13,'La Calera II - RFSU 31.1.28'!B:B,'La Calera II - RFSU 31.1.28'!AP:AP,"No se encuentra",0,1)</f>
        <v>46286</v>
      </c>
      <c r="M13" s="153">
        <f>+_xlfn.XLOOKUP(B13,'La Calera II - RFSU 31.1.28'!B:B,'La Calera II - RFSU 31.1.28'!AP:AP,"No se encuentra",0,1)</f>
        <v>46286</v>
      </c>
      <c r="N13" s="140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f>+_xlfn.XLOOKUP(B13,'La Calera II - RFSU 31.1.28'!B:B,'La Calera II - RFSU 31.1.28'!CA:CA,"No se encuentra",0,1)</f>
        <v>46503</v>
      </c>
      <c r="P13" s="35"/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0"/>
        <v/>
      </c>
      <c r="S13" s="197"/>
      <c r="T13">
        <f>+_xlfn.XLOOKUP(B13,'La Calera II - RFSU 31.1.28'!B:B,'La Calera II - RFSU 31.1.28'!E:E,"",0,1)</f>
        <v>2691.9437125999998</v>
      </c>
    </row>
    <row r="14" spans="1:20" ht="22.5" hidden="1" x14ac:dyDescent="0.25">
      <c r="A14" s="159" t="s">
        <v>246</v>
      </c>
      <c r="B14" s="160" t="s">
        <v>2600</v>
      </c>
      <c r="C14" s="161" t="s">
        <v>634</v>
      </c>
      <c r="D14" s="196"/>
      <c r="E14" s="151">
        <f>+_xlfn.XLOOKUP(B14,'La Calera II - RFSU 31.1.28'!B:B,'La Calera II - RFSU 31.1.28'!G:G,"No se encuentra",0,1)</f>
        <v>46185</v>
      </c>
      <c r="F14" s="153">
        <f>+_xlfn.XLOOKUP(B14,'La Calera II - RFSU 31.1.28'!B:B,'La Calera II - RFSU 31.1.28'!G:G,"No se encuentra",0,1)</f>
        <v>46185</v>
      </c>
      <c r="G14" s="154" t="str">
        <f>IF(+_xlfn.XLOOKUP(B14,'La Calera II - RFSU 31.1.28'!B:B,'La Calera II - RFSU 31.1.28'!H:H,"No se encuentra",0,1)&gt;0,+_xlfn.XLOOKUP(B14,'La Calera II - RFSU 31.1.28'!B:B,'La Calera II - RFSU 31.1.28'!H:H,"No se encuentra",0,1),"")</f>
        <v/>
      </c>
      <c r="H14" s="152">
        <f>+_xlfn.XLOOKUP(B14,'La Calera II - RFSU 31.1.28'!B:B,'La Calera II - RFSU 31.1.28'!W:W,"No se encuentra",0,1)</f>
        <v>46222</v>
      </c>
      <c r="I14" s="153">
        <f>+_xlfn.XLOOKUP(B14,'La Calera II - RFSU 31.1.28'!B:B,'La Calera II - RFSU 31.1.28'!W:W,"No se encuentra",0,1)</f>
        <v>46222</v>
      </c>
      <c r="J14" s="155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152">
        <f>+_xlfn.XLOOKUP(B14,'La Calera II - RFSU 31.1.28'!B:B,'La Calera II - RFSU 31.1.28'!AP:AP,"No se encuentra",0,1)</f>
        <v>46287</v>
      </c>
      <c r="M14" s="153">
        <f>+_xlfn.XLOOKUP(B14,'La Calera II - RFSU 31.1.28'!B:B,'La Calera II - RFSU 31.1.28'!AP:AP,"No se encuentra",0,1)</f>
        <v>46287</v>
      </c>
      <c r="N14" s="140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f>+_xlfn.XLOOKUP(B14,'La Calera II - RFSU 31.1.28'!B:B,'La Calera II - RFSU 31.1.28'!CA:CA,"No se encuentra",0,1)</f>
        <v>46443</v>
      </c>
      <c r="P14" s="35"/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 t="shared" si="0"/>
        <v/>
      </c>
      <c r="S14" s="197"/>
      <c r="T14">
        <f>+_xlfn.XLOOKUP(B14,'La Calera II - RFSU 31.1.28'!B:B,'La Calera II - RFSU 31.1.28'!E:E,"",0,1)</f>
        <v>1084.862533133333</v>
      </c>
    </row>
    <row r="15" spans="1:20" ht="22.5" hidden="1" x14ac:dyDescent="0.25">
      <c r="A15" s="159" t="s">
        <v>246</v>
      </c>
      <c r="B15" s="160" t="s">
        <v>2601</v>
      </c>
      <c r="C15" s="161" t="s">
        <v>635</v>
      </c>
      <c r="D15" s="196"/>
      <c r="E15" s="151">
        <f>+_xlfn.XLOOKUP(B15,'La Calera II - RFSU 31.1.28'!B:B,'La Calera II - RFSU 31.1.28'!G:G,"No se encuentra",0,1)</f>
        <v>46338</v>
      </c>
      <c r="F15" s="153">
        <f>+_xlfn.XLOOKUP(B15,'La Calera II - RFSU 31.1.28'!B:B,'La Calera II - RFSU 31.1.28'!G:G,"No se encuentra",0,1)</f>
        <v>46338</v>
      </c>
      <c r="G15" s="154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152">
        <f>+_xlfn.XLOOKUP(B15,'La Calera II - RFSU 31.1.28'!B:B,'La Calera II - RFSU 31.1.28'!W:W,"No se encuentra",0,1)</f>
        <v>46375</v>
      </c>
      <c r="I15" s="153">
        <f>+_xlfn.XLOOKUP(B15,'La Calera II - RFSU 31.1.28'!B:B,'La Calera II - RFSU 31.1.28'!W:W,"No se encuentra",0,1)</f>
        <v>46375</v>
      </c>
      <c r="J15" s="155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152">
        <f>+_xlfn.XLOOKUP(B15,'La Calera II - RFSU 31.1.28'!B:B,'La Calera II - RFSU 31.1.28'!AP:AP,"No se encuentra",0,1)</f>
        <v>46440</v>
      </c>
      <c r="M15" s="153">
        <f>+_xlfn.XLOOKUP(B15,'La Calera II - RFSU 31.1.28'!B:B,'La Calera II - RFSU 31.1.28'!AP:AP,"No se encuentra",0,1)</f>
        <v>46440</v>
      </c>
      <c r="N15" s="140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f>+_xlfn.XLOOKUP(B15,'La Calera II - RFSU 31.1.28'!B:B,'La Calera II - RFSU 31.1.28'!CA:CA,"No se encuentra",0,1)</f>
        <v>46506</v>
      </c>
      <c r="P15" s="35"/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0"/>
        <v/>
      </c>
      <c r="S15" s="197"/>
      <c r="T15">
        <f>+_xlfn.XLOOKUP(B15,'La Calera II - RFSU 31.1.28'!B:B,'La Calera II - RFSU 31.1.28'!E:E,"",0,1)</f>
        <v>14.994</v>
      </c>
    </row>
    <row r="16" spans="1:20" ht="22.5" hidden="1" x14ac:dyDescent="0.25">
      <c r="A16" s="159" t="s">
        <v>246</v>
      </c>
      <c r="B16" s="160" t="s">
        <v>2602</v>
      </c>
      <c r="C16" s="161" t="s">
        <v>636</v>
      </c>
      <c r="D16" s="196"/>
      <c r="E16" s="151">
        <f>+_xlfn.XLOOKUP(B16,'La Calera II - RFSU 31.1.28'!B:B,'La Calera II - RFSU 31.1.28'!G:G,"No se encuentra",0,1)</f>
        <v>46248</v>
      </c>
      <c r="F16" s="153">
        <f>+_xlfn.XLOOKUP(B16,'La Calera II - RFSU 31.1.28'!B:B,'La Calera II - RFSU 31.1.28'!G:G,"No se encuentra",0,1)</f>
        <v>46248</v>
      </c>
      <c r="G16" s="154" t="str">
        <f>IF(+_xlfn.XLOOKUP(B16,'La Calera II - RFSU 31.1.28'!B:B,'La Calera II - RFSU 31.1.28'!H:H,"No se encuentra",0,1)&gt;0,+_xlfn.XLOOKUP(B16,'La Calera II - RFSU 31.1.28'!B:B,'La Calera II - RFSU 31.1.28'!H:H,"No se encuentra",0,1),"")</f>
        <v/>
      </c>
      <c r="H16" s="152">
        <f>+_xlfn.XLOOKUP(B16,'La Calera II - RFSU 31.1.28'!B:B,'La Calera II - RFSU 31.1.28'!W:W,"No se encuentra",0,1)</f>
        <v>46285</v>
      </c>
      <c r="I16" s="153">
        <f>+_xlfn.XLOOKUP(B16,'La Calera II - RFSU 31.1.28'!B:B,'La Calera II - RFSU 31.1.28'!W:W,"No se encuentra",0,1)</f>
        <v>46285</v>
      </c>
      <c r="J16" s="155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152">
        <f>+_xlfn.XLOOKUP(B16,'La Calera II - RFSU 31.1.28'!B:B,'La Calera II - RFSU 31.1.28'!AP:AP,"No se encuentra",0,1)</f>
        <v>46350</v>
      </c>
      <c r="M16" s="153">
        <f>+_xlfn.XLOOKUP(B16,'La Calera II - RFSU 31.1.28'!B:B,'La Calera II - RFSU 31.1.28'!AP:AP,"No se encuentra",0,1)</f>
        <v>46350</v>
      </c>
      <c r="N16" s="140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f>+_xlfn.XLOOKUP(B16,'La Calera II - RFSU 31.1.28'!B:B,'La Calera II - RFSU 31.1.28'!CA:CA,"No se encuentra",0,1)</f>
        <v>46503</v>
      </c>
      <c r="P16" s="35"/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0"/>
        <v/>
      </c>
      <c r="S16" s="197"/>
      <c r="T16">
        <f>+_xlfn.XLOOKUP(B16,'La Calera II - RFSU 31.1.28'!B:B,'La Calera II - RFSU 31.1.28'!E:E,"",0,1)</f>
        <v>59.975999999999999</v>
      </c>
    </row>
    <row r="17" spans="1:20" ht="33.75" hidden="1" x14ac:dyDescent="0.25">
      <c r="A17" s="159" t="s">
        <v>246</v>
      </c>
      <c r="B17" s="160" t="s">
        <v>2603</v>
      </c>
      <c r="C17" s="161" t="s">
        <v>637</v>
      </c>
      <c r="D17" s="196"/>
      <c r="E17" s="151">
        <f>+_xlfn.XLOOKUP(B17,'La Calera II - RFSU 31.1.28'!B:B,'La Calera II - RFSU 31.1.28'!G:G,"No se encuentra",0,1)</f>
        <v>46157</v>
      </c>
      <c r="F17" s="153">
        <f>+_xlfn.XLOOKUP(B17,'La Calera II - RFSU 31.1.28'!B:B,'La Calera II - RFSU 31.1.28'!G:G,"No se encuentra",0,1)</f>
        <v>46157</v>
      </c>
      <c r="G17" s="154">
        <f>IF(+_xlfn.XLOOKUP(B17,'La Calera II - RFSU 31.1.28'!B:B,'La Calera II - RFSU 31.1.28'!H:H,"No se encuentra",0,1)&gt;0,+_xlfn.XLOOKUP(B17,'La Calera II - RFSU 31.1.28'!B:B,'La Calera II - RFSU 31.1.28'!H:H,"No se encuentra",0,1),"")</f>
        <v>46157</v>
      </c>
      <c r="H17" s="152">
        <f>+_xlfn.XLOOKUP(B17,'La Calera II - RFSU 31.1.28'!B:B,'La Calera II - RFSU 31.1.28'!W:W,"No se encuentra",0,1)</f>
        <v>46202</v>
      </c>
      <c r="I17" s="153">
        <f>+_xlfn.XLOOKUP(B17,'La Calera II - RFSU 31.1.28'!B:B,'La Calera II - RFSU 31.1.28'!W:W,"No se encuentra",0,1)</f>
        <v>46202</v>
      </c>
      <c r="J17" s="155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152">
        <f>+_xlfn.XLOOKUP(B17,'La Calera II - RFSU 31.1.28'!B:B,'La Calera II - RFSU 31.1.28'!AP:AP,"No se encuentra",0,1)</f>
        <v>46267</v>
      </c>
      <c r="M17" s="153">
        <f>+_xlfn.XLOOKUP(B17,'La Calera II - RFSU 31.1.28'!B:B,'La Calera II - RFSU 31.1.28'!AP:AP,"No se encuentra",0,1)</f>
        <v>46267</v>
      </c>
      <c r="N17" s="140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f>+_xlfn.XLOOKUP(B17,'La Calera II - RFSU 31.1.28'!B:B,'La Calera II - RFSU 31.1.28'!CA:CA,"No se encuentra",0,1)</f>
        <v>46506</v>
      </c>
      <c r="P17" s="35"/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0"/>
        <v/>
      </c>
      <c r="S17" s="197"/>
      <c r="T17">
        <f>+_xlfn.XLOOKUP(B17,'La Calera II - RFSU 31.1.28'!B:B,'La Calera II - RFSU 31.1.28'!E:E,"",0,1)</f>
        <v>228.40799999999999</v>
      </c>
    </row>
    <row r="18" spans="1:20" ht="33.75" hidden="1" x14ac:dyDescent="0.25">
      <c r="A18" s="159" t="s">
        <v>246</v>
      </c>
      <c r="B18" s="160" t="s">
        <v>3108</v>
      </c>
      <c r="C18" s="161" t="s">
        <v>3340</v>
      </c>
      <c r="D18" s="196"/>
      <c r="E18" s="151" t="str">
        <f>+_xlfn.XLOOKUP(B18,'La Calera II - RFSU 31.1.28'!B:B,'La Calera II - RFSU 31.1.28'!G:G,"No se encuentra",0,1)</f>
        <v>No se encuentra</v>
      </c>
      <c r="F18" s="153" t="str">
        <f>+_xlfn.XLOOKUP(B18,'La Calera II - RFSU 31.1.28'!B:B,'La Calera II - RFSU 31.1.28'!G:G,"No se encuentra",0,1)</f>
        <v>No se encuentra</v>
      </c>
      <c r="G18" s="154" t="str">
        <f>IF(+_xlfn.XLOOKUP(B18,'La Calera II - RFSU 31.1.28'!B:B,'La Calera II - RFSU 31.1.28'!H:H,"No se encuentra",0,1)&gt;0,+_xlfn.XLOOKUP(B18,'La Calera II - RFSU 31.1.28'!B:B,'La Calera II - RFSU 31.1.28'!H:H,"No se encuentra",0,1),"")</f>
        <v>No se encuentra</v>
      </c>
      <c r="H18" s="152" t="str">
        <f>+_xlfn.XLOOKUP(B18,'La Calera II - RFSU 31.1.28'!B:B,'La Calera II - RFSU 31.1.28'!W:W,"No se encuentra",0,1)</f>
        <v>No se encuentra</v>
      </c>
      <c r="I18" s="153" t="str">
        <f>+_xlfn.XLOOKUP(B18,'La Calera II - RFSU 31.1.28'!B:B,'La Calera II - RFSU 31.1.28'!W:W,"No se encuentra",0,1)</f>
        <v>No se encuentra</v>
      </c>
      <c r="J18" s="155" t="str">
        <f>IF(+_xlfn.XLOOKUP(B18,'La Calera II - RFSU 31.1.28'!B:B,'La Calera II - RFSU 31.1.28'!X:X,"No se encuentra",0,1)&gt;0,+_xlfn.XLOOKUP(B18,'La Calera II - RFSU 31.1.28'!B:B,'La Calera II - RFSU 31.1.28'!X:X,"No se encuentra",0,1),"")</f>
        <v>No se encuentra</v>
      </c>
      <c r="K18" s="141" t="str">
        <f>+IF(+_xlfn.XLOOKUP(B18,'La Calera II - RFSU 31.1.28'!B:B,'La Calera II - RFSU 31.1.28'!AG:AG,"No se encuentra",0,1)=0,"N/A","Sin iniciar")</f>
        <v>Sin iniciar</v>
      </c>
      <c r="L18" s="152" t="str">
        <f>+_xlfn.XLOOKUP(B18,'La Calera II - RFSU 31.1.28'!B:B,'La Calera II - RFSU 31.1.28'!AP:AP,"No se encuentra",0,1)</f>
        <v>No se encuentra</v>
      </c>
      <c r="M18" s="153" t="str">
        <f>+_xlfn.XLOOKUP(B18,'La Calera II - RFSU 31.1.28'!B:B,'La Calera II - RFSU 31.1.28'!AP:AP,"No se encuentra",0,1)</f>
        <v>No se encuentra</v>
      </c>
      <c r="N18" s="140" t="str">
        <f>IF(+_xlfn.XLOOKUP(B18,'La Calera II - RFSU 31.1.28'!B:B,'La Calera II - RFSU 31.1.28'!AQ:AQ,"No se encuentra",0,1)&gt;0,+_xlfn.XLOOKUP(B18,'La Calera II - RFSU 31.1.28'!B:B,'La Calera II - RFSU 31.1.28'!AQ:AQ,"No se encuentra",0,1),"")</f>
        <v>No se encuentra</v>
      </c>
      <c r="O18" s="201" t="str">
        <f>+_xlfn.XLOOKUP(B18,'La Calera II - RFSU 31.1.28'!B:B,'La Calera II - RFSU 31.1.28'!CA:CA,"No se encuentra",0,1)</f>
        <v>No se encuentra</v>
      </c>
      <c r="P18" s="35"/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>No se encuentra</v>
      </c>
      <c r="R18" s="202" t="e">
        <f t="shared" si="0"/>
        <v>#VALUE!</v>
      </c>
      <c r="S18" s="197"/>
      <c r="T18" t="str">
        <f>+_xlfn.XLOOKUP(B18,'La Calera II - RFSU 31.1.28'!B:B,'La Calera II - RFSU 31.1.28'!E:E,"",0,1)</f>
        <v/>
      </c>
    </row>
    <row r="19" spans="1:20" ht="33.75" hidden="1" x14ac:dyDescent="0.25">
      <c r="A19" s="159" t="s">
        <v>246</v>
      </c>
      <c r="B19" s="160" t="s">
        <v>2606</v>
      </c>
      <c r="C19" s="161" t="s">
        <v>2607</v>
      </c>
      <c r="D19" s="196"/>
      <c r="E19" s="151">
        <f>+_xlfn.XLOOKUP(B19,'La Calera II - RFSU 31.1.28'!B:B,'La Calera II - RFSU 31.1.28'!G:G,"No se encuentra",0,1)</f>
        <v>46031</v>
      </c>
      <c r="F19" s="153">
        <f>+_xlfn.XLOOKUP(B19,'La Calera II - RFSU 31.1.28'!B:B,'La Calera II - RFSU 31.1.28'!G:G,"No se encuentra",0,1)</f>
        <v>46031</v>
      </c>
      <c r="G19" s="154">
        <f>IF(+_xlfn.XLOOKUP(B19,'La Calera II - RFSU 31.1.28'!B:B,'La Calera II - RFSU 31.1.28'!H:H,"No se encuentra",0,1)&gt;0,+_xlfn.XLOOKUP(B19,'La Calera II - RFSU 31.1.28'!B:B,'La Calera II - RFSU 31.1.28'!H:H,"No se encuentra",0,1),"")</f>
        <v>46031</v>
      </c>
      <c r="H19" s="152">
        <f>+_xlfn.XLOOKUP(B19,'La Calera II - RFSU 31.1.28'!B:B,'La Calera II - RFSU 31.1.28'!W:W,"No se encuentra",0,1)</f>
        <v>46062</v>
      </c>
      <c r="I19" s="153">
        <f>+_xlfn.XLOOKUP(B19,'La Calera II - RFSU 31.1.28'!B:B,'La Calera II - RFSU 31.1.28'!W:W,"No se encuentra",0,1)</f>
        <v>46062</v>
      </c>
      <c r="J19" s="155">
        <f>IF(+_xlfn.XLOOKUP(B19,'La Calera II - RFSU 31.1.28'!B:B,'La Calera II - RFSU 31.1.28'!X:X,"No se encuentra",0,1)&gt;0,+_xlfn.XLOOKUP(B19,'La Calera II - RFSU 31.1.28'!B:B,'La Calera II - RFSU 31.1.28'!X:X,"No se encuentra",0,1),"")</f>
        <v>46062</v>
      </c>
      <c r="K19" s="141" t="str">
        <f>+IF(+_xlfn.XLOOKUP(B19,'La Calera II - RFSU 31.1.28'!B:B,'La Calera II - RFSU 31.1.28'!AG:AG,"No se encuentra",0,1)=0,"N/A","Sin iniciar")</f>
        <v>Sin iniciar</v>
      </c>
      <c r="L19" s="152">
        <f>+_xlfn.XLOOKUP(B19,'La Calera II - RFSU 31.1.28'!B:B,'La Calera II - RFSU 31.1.28'!AP:AP,"No se encuentra",0,1)</f>
        <v>46147</v>
      </c>
      <c r="M19" s="153">
        <f>+_xlfn.XLOOKUP(B19,'La Calera II - RFSU 31.1.28'!B:B,'La Calera II - RFSU 31.1.28'!AP:AP,"No se encuentra",0,1)</f>
        <v>46147</v>
      </c>
      <c r="N19" s="140">
        <f>IF(+_xlfn.XLOOKUP(B19,'La Calera II - RFSU 31.1.28'!B:B,'La Calera II - RFSU 31.1.28'!AQ:AQ,"No se encuentra",0,1)&gt;0,+_xlfn.XLOOKUP(B19,'La Calera II - RFSU 31.1.28'!B:B,'La Calera II - RFSU 31.1.28'!AQ:AQ,"No se encuentra",0,1),"")</f>
        <v>46150</v>
      </c>
      <c r="O19" s="201">
        <f>+_xlfn.XLOOKUP(B19,'La Calera II - RFSU 31.1.28'!B:B,'La Calera II - RFSU 31.1.28'!CA:CA,"No se encuentra",0,1)</f>
        <v>46531</v>
      </c>
      <c r="P19" s="35"/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>
        <f t="shared" si="0"/>
        <v>46531</v>
      </c>
      <c r="S19" s="197"/>
      <c r="T19">
        <f>+_xlfn.XLOOKUP(B19,'La Calera II - RFSU 31.1.28'!B:B,'La Calera II - RFSU 31.1.28'!E:E,"",0,1)</f>
        <v>6854.8306000000002</v>
      </c>
    </row>
    <row r="20" spans="1:20" ht="33.75" hidden="1" x14ac:dyDescent="0.25">
      <c r="A20" s="159" t="s">
        <v>246</v>
      </c>
      <c r="B20" s="160" t="s">
        <v>2604</v>
      </c>
      <c r="C20" s="161" t="s">
        <v>2605</v>
      </c>
      <c r="D20" s="196"/>
      <c r="E20" s="151">
        <f>+_xlfn.XLOOKUP(B20,'La Calera II - RFSU 31.1.28'!B:B,'La Calera II - RFSU 31.1.28'!G:G,"No se encuentra",0,1)</f>
        <v>46031</v>
      </c>
      <c r="F20" s="153">
        <f>+_xlfn.XLOOKUP(B20,'La Calera II - RFSU 31.1.28'!B:B,'La Calera II - RFSU 31.1.28'!G:G,"No se encuentra",0,1)</f>
        <v>46031</v>
      </c>
      <c r="G20" s="154">
        <f>IF(+_xlfn.XLOOKUP(B20,'La Calera II - RFSU 31.1.28'!B:B,'La Calera II - RFSU 31.1.28'!H:H,"No se encuentra",0,1)&gt;0,+_xlfn.XLOOKUP(B20,'La Calera II - RFSU 31.1.28'!B:B,'La Calera II - RFSU 31.1.28'!H:H,"No se encuentra",0,1),"")</f>
        <v>46031</v>
      </c>
      <c r="H20" s="152">
        <f>+_xlfn.XLOOKUP(B20,'La Calera II - RFSU 31.1.28'!B:B,'La Calera II - RFSU 31.1.28'!W:W,"No se encuentra",0,1)</f>
        <v>46062</v>
      </c>
      <c r="I20" s="153">
        <f>+_xlfn.XLOOKUP(B20,'La Calera II - RFSU 31.1.28'!B:B,'La Calera II - RFSU 31.1.28'!W:W,"No se encuentra",0,1)</f>
        <v>46062</v>
      </c>
      <c r="J20" s="155">
        <f>IF(+_xlfn.XLOOKUP(B20,'La Calera II - RFSU 31.1.28'!B:B,'La Calera II - RFSU 31.1.28'!X:X,"No se encuentra",0,1)&gt;0,+_xlfn.XLOOKUP(B20,'La Calera II - RFSU 31.1.28'!B:B,'La Calera II - RFSU 31.1.28'!X:X,"No se encuentra",0,1),"")</f>
        <v>46062</v>
      </c>
      <c r="K20" s="141" t="str">
        <f>+IF(+_xlfn.XLOOKUP(B20,'La Calera II - RFSU 31.1.28'!B:B,'La Calera II - RFSU 31.1.28'!AG:AG,"No se encuentra",0,1)=0,"N/A","Sin iniciar")</f>
        <v>Sin iniciar</v>
      </c>
      <c r="L20" s="152">
        <f>+_xlfn.XLOOKUP(B20,'La Calera II - RFSU 31.1.28'!B:B,'La Calera II - RFSU 31.1.28'!AP:AP,"No se encuentra",0,1)</f>
        <v>46147</v>
      </c>
      <c r="M20" s="153">
        <f>+_xlfn.XLOOKUP(B20,'La Calera II - RFSU 31.1.28'!B:B,'La Calera II - RFSU 31.1.28'!AP:AP,"No se encuentra",0,1)</f>
        <v>46147</v>
      </c>
      <c r="N20" s="140">
        <f>IF(+_xlfn.XLOOKUP(B20,'La Calera II - RFSU 31.1.28'!B:B,'La Calera II - RFSU 31.1.28'!AQ:AQ,"No se encuentra",0,1)&gt;0,+_xlfn.XLOOKUP(B20,'La Calera II - RFSU 31.1.28'!B:B,'La Calera II - RFSU 31.1.28'!AQ:AQ,"No se encuentra",0,1),"")</f>
        <v>46150</v>
      </c>
      <c r="O20" s="201">
        <f>+_xlfn.XLOOKUP(B20,'La Calera II - RFSU 31.1.28'!B:B,'La Calera II - RFSU 31.1.28'!CA:CA,"No se encuentra",0,1)</f>
        <v>46561</v>
      </c>
      <c r="P20" s="35"/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>
        <f t="shared" si="0"/>
        <v>46561</v>
      </c>
      <c r="S20" s="197"/>
      <c r="T20">
        <f>+_xlfn.XLOOKUP(B20,'La Calera II - RFSU 31.1.28'!B:B,'La Calera II - RFSU 31.1.28'!E:E,"",0,1)</f>
        <v>5400.0119599999998</v>
      </c>
    </row>
    <row r="21" spans="1:20" ht="22.5" hidden="1" x14ac:dyDescent="0.25">
      <c r="A21" s="159" t="s">
        <v>246</v>
      </c>
      <c r="B21" s="160" t="s">
        <v>2608</v>
      </c>
      <c r="C21" s="161" t="s">
        <v>2609</v>
      </c>
      <c r="D21" s="196"/>
      <c r="E21" s="151">
        <f>+_xlfn.XLOOKUP(B21,'La Calera II - RFSU 31.1.28'!B:B,'La Calera II - RFSU 31.1.28'!G:G,"No se encuentra",0,1)</f>
        <v>46031</v>
      </c>
      <c r="F21" s="153">
        <f>+_xlfn.XLOOKUP(B21,'La Calera II - RFSU 31.1.28'!B:B,'La Calera II - RFSU 31.1.28'!G:G,"No se encuentra",0,1)</f>
        <v>46031</v>
      </c>
      <c r="G21" s="154">
        <f>IF(+_xlfn.XLOOKUP(B21,'La Calera II - RFSU 31.1.28'!B:B,'La Calera II - RFSU 31.1.28'!H:H,"No se encuentra",0,1)&gt;0,+_xlfn.XLOOKUP(B21,'La Calera II - RFSU 31.1.28'!B:B,'La Calera II - RFSU 31.1.28'!H:H,"No se encuentra",0,1),"")</f>
        <v>46031</v>
      </c>
      <c r="H21" s="152">
        <f>+_xlfn.XLOOKUP(B21,'La Calera II - RFSU 31.1.28'!B:B,'La Calera II - RFSU 31.1.28'!W:W,"No se encuentra",0,1)</f>
        <v>46062</v>
      </c>
      <c r="I21" s="153">
        <f>+_xlfn.XLOOKUP(B21,'La Calera II - RFSU 31.1.28'!B:B,'La Calera II - RFSU 31.1.28'!W:W,"No se encuentra",0,1)</f>
        <v>46062</v>
      </c>
      <c r="J21" s="155">
        <f>IF(+_xlfn.XLOOKUP(B21,'La Calera II - RFSU 31.1.28'!B:B,'La Calera II - RFSU 31.1.28'!X:X,"No se encuentra",0,1)&gt;0,+_xlfn.XLOOKUP(B21,'La Calera II - RFSU 31.1.28'!B:B,'La Calera II - RFSU 31.1.28'!X:X,"No se encuentra",0,1),"")</f>
        <v>46062</v>
      </c>
      <c r="K21" s="141" t="str">
        <f>+IF(+_xlfn.XLOOKUP(B21,'La Calera II - RFSU 31.1.28'!B:B,'La Calera II - RFSU 31.1.28'!AG:AG,"No se encuentra",0,1)=0,"N/A","Sin iniciar")</f>
        <v>Sin iniciar</v>
      </c>
      <c r="L21" s="152">
        <f>+_xlfn.XLOOKUP(B21,'La Calera II - RFSU 31.1.28'!B:B,'La Calera II - RFSU 31.1.28'!AP:AP,"No se encuentra",0,1)</f>
        <v>46147</v>
      </c>
      <c r="M21" s="153">
        <f>+_xlfn.XLOOKUP(B21,'La Calera II - RFSU 31.1.28'!B:B,'La Calera II - RFSU 31.1.28'!AP:AP,"No se encuentra",0,1)</f>
        <v>46147</v>
      </c>
      <c r="N21" s="140">
        <f>IF(+_xlfn.XLOOKUP(B21,'La Calera II - RFSU 31.1.28'!B:B,'La Calera II - RFSU 31.1.28'!AQ:AQ,"No se encuentra",0,1)&gt;0,+_xlfn.XLOOKUP(B21,'La Calera II - RFSU 31.1.28'!B:B,'La Calera II - RFSU 31.1.28'!AQ:AQ,"No se encuentra",0,1),"")</f>
        <v>46150</v>
      </c>
      <c r="O21" s="201">
        <f>+_xlfn.XLOOKUP(B21,'La Calera II - RFSU 31.1.28'!B:B,'La Calera II - RFSU 31.1.28'!CA:CA,"No se encuentra",0,1)</f>
        <v>46540</v>
      </c>
      <c r="P21" s="35"/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>
        <f t="shared" si="0"/>
        <v>46540</v>
      </c>
      <c r="S21" s="197"/>
      <c r="T21">
        <f>+_xlfn.XLOOKUP(B21,'La Calera II - RFSU 31.1.28'!B:B,'La Calera II - RFSU 31.1.28'!E:E,"",0,1)</f>
        <v>83.262</v>
      </c>
    </row>
    <row r="22" spans="1:20" ht="33.75" hidden="1" x14ac:dyDescent="0.25">
      <c r="A22" s="159" t="s">
        <v>640</v>
      </c>
      <c r="B22" s="160" t="s">
        <v>2611</v>
      </c>
      <c r="C22" s="161" t="s">
        <v>744</v>
      </c>
      <c r="D22" s="196"/>
      <c r="E22" s="151">
        <f>+_xlfn.XLOOKUP(B22,'La Calera II - RFSU 31.1.28'!B:B,'La Calera II - RFSU 31.1.28'!G:G,"No se encuentra",0,1)</f>
        <v>46134</v>
      </c>
      <c r="F22" s="153">
        <f>+_xlfn.XLOOKUP(B22,'La Calera II - RFSU 31.1.28'!B:B,'La Calera II - RFSU 31.1.28'!G:G,"No se encuentra",0,1)</f>
        <v>46134</v>
      </c>
      <c r="G22" s="154">
        <f>IF(+_xlfn.XLOOKUP(B22,'La Calera II - RFSU 31.1.28'!B:B,'La Calera II - RFSU 31.1.28'!H:H,"No se encuentra",0,1)&gt;0,+_xlfn.XLOOKUP(B22,'La Calera II - RFSU 31.1.28'!B:B,'La Calera II - RFSU 31.1.28'!H:H,"No se encuentra",0,1),"")</f>
        <v>46135</v>
      </c>
      <c r="H22" s="152">
        <f>+_xlfn.XLOOKUP(B22,'La Calera II - RFSU 31.1.28'!B:B,'La Calera II - RFSU 31.1.28'!W:W,"No se encuentra",0,1)</f>
        <v>46172</v>
      </c>
      <c r="I22" s="153">
        <f>+_xlfn.XLOOKUP(B22,'La Calera II - RFSU 31.1.28'!B:B,'La Calera II - RFSU 31.1.28'!W:W,"No se encuentra",0,1)</f>
        <v>46172</v>
      </c>
      <c r="J22" s="155">
        <f>IF(+_xlfn.XLOOKUP(B22,'La Calera II - RFSU 31.1.28'!B:B,'La Calera II - RFSU 31.1.28'!X:X,"No se encuentra",0,1)&gt;0,+_xlfn.XLOOKUP(B22,'La Calera II - RFSU 31.1.28'!B:B,'La Calera II - RFSU 31.1.28'!X:X,"No se encuentra",0,1),"")</f>
        <v>46168</v>
      </c>
      <c r="K22" s="141" t="str">
        <f>+IF(+_xlfn.XLOOKUP(B22,'La Calera II - RFSU 31.1.28'!B:B,'La Calera II - RFSU 31.1.28'!AG:AG,"No se encuentra",0,1)=0,"N/A","Sin iniciar")</f>
        <v>Sin iniciar</v>
      </c>
      <c r="L22" s="152">
        <f>+_xlfn.XLOOKUP(B22,'La Calera II - RFSU 31.1.28'!B:B,'La Calera II - RFSU 31.1.28'!AP:AP,"No se encuentra",0,1)</f>
        <v>46233</v>
      </c>
      <c r="M22" s="153">
        <f>+_xlfn.XLOOKUP(B22,'La Calera II - RFSU 31.1.28'!B:B,'La Calera II - RFSU 31.1.28'!AP:AP,"No se encuentra",0,1)</f>
        <v>46233</v>
      </c>
      <c r="N22" s="140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f>+_xlfn.XLOOKUP(B22,'La Calera II - RFSU 31.1.28'!B:B,'La Calera II - RFSU 31.1.28'!CA:CA,"No se encuentra",0,1)</f>
        <v>46538</v>
      </c>
      <c r="P22" s="35"/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0"/>
        <v/>
      </c>
      <c r="S22" s="197"/>
      <c r="T22">
        <f>+_xlfn.XLOOKUP(B22,'La Calera II - RFSU 31.1.28'!B:B,'La Calera II - RFSU 31.1.28'!E:E,"",0,1)</f>
        <v>0</v>
      </c>
    </row>
    <row r="23" spans="1:20" ht="22.5" hidden="1" x14ac:dyDescent="0.25">
      <c r="A23" s="159" t="s">
        <v>640</v>
      </c>
      <c r="B23" s="160" t="s">
        <v>2612</v>
      </c>
      <c r="C23" s="161" t="s">
        <v>745</v>
      </c>
      <c r="D23" s="196"/>
      <c r="E23" s="151">
        <f>+_xlfn.XLOOKUP(B23,'La Calera II - RFSU 31.1.28'!B:B,'La Calera II - RFSU 31.1.28'!G:G,"No se encuentra",0,1)</f>
        <v>46108</v>
      </c>
      <c r="F23" s="153">
        <f>+_xlfn.XLOOKUP(B23,'La Calera II - RFSU 31.1.28'!B:B,'La Calera II - RFSU 31.1.28'!G:G,"No se encuentra",0,1)</f>
        <v>46108</v>
      </c>
      <c r="G23" s="154">
        <f>IF(+_xlfn.XLOOKUP(B23,'La Calera II - RFSU 31.1.28'!B:B,'La Calera II - RFSU 31.1.28'!H:H,"No se encuentra",0,1)&gt;0,+_xlfn.XLOOKUP(B23,'La Calera II - RFSU 31.1.28'!B:B,'La Calera II - RFSU 31.1.28'!H:H,"No se encuentra",0,1),"")</f>
        <v>46111</v>
      </c>
      <c r="H23" s="152">
        <f>+_xlfn.XLOOKUP(B23,'La Calera II - RFSU 31.1.28'!B:B,'La Calera II - RFSU 31.1.28'!W:W,"No se encuentra",0,1)</f>
        <v>46148</v>
      </c>
      <c r="I23" s="153">
        <f>+_xlfn.XLOOKUP(B23,'La Calera II - RFSU 31.1.28'!B:B,'La Calera II - RFSU 31.1.28'!W:W,"No se encuentra",0,1)</f>
        <v>46148</v>
      </c>
      <c r="J23" s="155">
        <f>IF(+_xlfn.XLOOKUP(B23,'La Calera II - RFSU 31.1.28'!B:B,'La Calera II - RFSU 31.1.28'!X:X,"No se encuentra",0,1)&gt;0,+_xlfn.XLOOKUP(B23,'La Calera II - RFSU 31.1.28'!B:B,'La Calera II - RFSU 31.1.28'!X:X,"No se encuentra",0,1),"")</f>
        <v>46142</v>
      </c>
      <c r="K23" s="141" t="str">
        <f>+IF(+_xlfn.XLOOKUP(B23,'La Calera II - RFSU 31.1.28'!B:B,'La Calera II - RFSU 31.1.28'!AG:AG,"No se encuentra",0,1)=0,"N/A","Sin iniciar")</f>
        <v>Sin iniciar</v>
      </c>
      <c r="L23" s="152">
        <f>+_xlfn.XLOOKUP(B23,'La Calera II - RFSU 31.1.28'!B:B,'La Calera II - RFSU 31.1.28'!AP:AP,"No se encuentra",0,1)</f>
        <v>46207</v>
      </c>
      <c r="M23" s="153">
        <f>+_xlfn.XLOOKUP(B23,'La Calera II - RFSU 31.1.28'!B:B,'La Calera II - RFSU 31.1.28'!AP:AP,"No se encuentra",0,1)</f>
        <v>46207</v>
      </c>
      <c r="N23" s="140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f>+_xlfn.XLOOKUP(B23,'La Calera II - RFSU 31.1.28'!B:B,'La Calera II - RFSU 31.1.28'!CA:CA,"No se encuentra",0,1)</f>
        <v>46443</v>
      </c>
      <c r="P23" s="35"/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0"/>
        <v/>
      </c>
      <c r="S23" s="197"/>
      <c r="T23">
        <f>+_xlfn.XLOOKUP(B23,'La Calera II - RFSU 31.1.28'!B:B,'La Calera II - RFSU 31.1.28'!E:E,"",0,1)</f>
        <v>0</v>
      </c>
    </row>
    <row r="24" spans="1:20" ht="33.75" hidden="1" x14ac:dyDescent="0.25">
      <c r="A24" s="159" t="s">
        <v>640</v>
      </c>
      <c r="B24" s="160" t="s">
        <v>2613</v>
      </c>
      <c r="C24" s="161" t="s">
        <v>747</v>
      </c>
      <c r="D24" s="196"/>
      <c r="E24" s="151">
        <f>+_xlfn.XLOOKUP(B24,'La Calera II - RFSU 31.1.28'!B:B,'La Calera II - RFSU 31.1.28'!G:G,"No se encuentra",0,1)</f>
        <v>46107</v>
      </c>
      <c r="F24" s="153">
        <f>+_xlfn.XLOOKUP(B24,'La Calera II - RFSU 31.1.28'!B:B,'La Calera II - RFSU 31.1.28'!G:G,"No se encuentra",0,1)</f>
        <v>46107</v>
      </c>
      <c r="G24" s="154">
        <f>IF(+_xlfn.XLOOKUP(B24,'La Calera II - RFSU 31.1.28'!B:B,'La Calera II - RFSU 31.1.28'!H:H,"No se encuentra",0,1)&gt;0,+_xlfn.XLOOKUP(B24,'La Calera II - RFSU 31.1.28'!B:B,'La Calera II - RFSU 31.1.28'!H:H,"No se encuentra",0,1),"")</f>
        <v>46111</v>
      </c>
      <c r="H24" s="152">
        <f>+_xlfn.XLOOKUP(B24,'La Calera II - RFSU 31.1.28'!B:B,'La Calera II - RFSU 31.1.28'!W:W,"No se encuentra",0,1)</f>
        <v>46148</v>
      </c>
      <c r="I24" s="153">
        <f>+_xlfn.XLOOKUP(B24,'La Calera II - RFSU 31.1.28'!B:B,'La Calera II - RFSU 31.1.28'!W:W,"No se encuentra",0,1)</f>
        <v>46148</v>
      </c>
      <c r="J24" s="155">
        <f>IF(+_xlfn.XLOOKUP(B24,'La Calera II - RFSU 31.1.28'!B:B,'La Calera II - RFSU 31.1.28'!X:X,"No se encuentra",0,1)&gt;0,+_xlfn.XLOOKUP(B24,'La Calera II - RFSU 31.1.28'!B:B,'La Calera II - RFSU 31.1.28'!X:X,"No se encuentra",0,1),"")</f>
        <v>46142</v>
      </c>
      <c r="K24" s="141" t="str">
        <f>+IF(+_xlfn.XLOOKUP(B24,'La Calera II - RFSU 31.1.28'!B:B,'La Calera II - RFSU 31.1.28'!AG:AG,"No se encuentra",0,1)=0,"N/A","Sin iniciar")</f>
        <v>Sin iniciar</v>
      </c>
      <c r="L24" s="152">
        <f>+_xlfn.XLOOKUP(B24,'La Calera II - RFSU 31.1.28'!B:B,'La Calera II - RFSU 31.1.28'!AP:AP,"No se encuentra",0,1)</f>
        <v>46207</v>
      </c>
      <c r="M24" s="153">
        <f>+_xlfn.XLOOKUP(B24,'La Calera II - RFSU 31.1.28'!B:B,'La Calera II - RFSU 31.1.28'!AP:AP,"No se encuentra",0,1)</f>
        <v>46207</v>
      </c>
      <c r="N24" s="140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f>+_xlfn.XLOOKUP(B24,'La Calera II - RFSU 31.1.28'!B:B,'La Calera II - RFSU 31.1.28'!CA:CA,"No se encuentra",0,1)</f>
        <v>46427</v>
      </c>
      <c r="P24" s="35"/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0"/>
        <v/>
      </c>
      <c r="S24" s="197"/>
      <c r="T24">
        <f>+_xlfn.XLOOKUP(B24,'La Calera II - RFSU 31.1.28'!B:B,'La Calera II - RFSU 31.1.28'!E:E,"",0,1)</f>
        <v>0</v>
      </c>
    </row>
    <row r="25" spans="1:20" ht="33.75" hidden="1" x14ac:dyDescent="0.25">
      <c r="A25" s="159" t="s">
        <v>640</v>
      </c>
      <c r="B25" s="160" t="s">
        <v>2614</v>
      </c>
      <c r="C25" s="161" t="s">
        <v>748</v>
      </c>
      <c r="D25" s="196"/>
      <c r="E25" s="151">
        <f>+_xlfn.XLOOKUP(B25,'La Calera II - RFSU 31.1.28'!B:B,'La Calera II - RFSU 31.1.28'!G:G,"No se encuentra",0,1)</f>
        <v>46122</v>
      </c>
      <c r="F25" s="153">
        <f>+_xlfn.XLOOKUP(B25,'La Calera II - RFSU 31.1.28'!B:B,'La Calera II - RFSU 31.1.28'!G:G,"No se encuentra",0,1)</f>
        <v>46122</v>
      </c>
      <c r="G25" s="154">
        <f>IF(+_xlfn.XLOOKUP(B25,'La Calera II - RFSU 31.1.28'!B:B,'La Calera II - RFSU 31.1.28'!H:H,"No se encuentra",0,1)&gt;0,+_xlfn.XLOOKUP(B25,'La Calera II - RFSU 31.1.28'!B:B,'La Calera II - RFSU 31.1.28'!H:H,"No se encuentra",0,1),"")</f>
        <v>46100</v>
      </c>
      <c r="H25" s="152">
        <f>+_xlfn.XLOOKUP(B25,'La Calera II - RFSU 31.1.28'!B:B,'La Calera II - RFSU 31.1.28'!W:W,"No se encuentra",0,1)</f>
        <v>46148</v>
      </c>
      <c r="I25" s="153">
        <f>+_xlfn.XLOOKUP(B25,'La Calera II - RFSU 31.1.28'!B:B,'La Calera II - RFSU 31.1.28'!W:W,"No se encuentra",0,1)</f>
        <v>46148</v>
      </c>
      <c r="J25" s="155">
        <f>IF(+_xlfn.XLOOKUP(B25,'La Calera II - RFSU 31.1.28'!B:B,'La Calera II - RFSU 31.1.28'!X:X,"No se encuentra",0,1)&gt;0,+_xlfn.XLOOKUP(B25,'La Calera II - RFSU 31.1.28'!B:B,'La Calera II - RFSU 31.1.28'!X:X,"No se encuentra",0,1),"")</f>
        <v>46142</v>
      </c>
      <c r="K25" s="141" t="str">
        <f>+IF(+_xlfn.XLOOKUP(B25,'La Calera II - RFSU 31.1.28'!B:B,'La Calera II - RFSU 31.1.28'!AG:AG,"No se encuentra",0,1)=0,"N/A","Sin iniciar")</f>
        <v>Sin iniciar</v>
      </c>
      <c r="L25" s="152">
        <f>+_xlfn.XLOOKUP(B25,'La Calera II - RFSU 31.1.28'!B:B,'La Calera II - RFSU 31.1.28'!AP:AP,"No se encuentra",0,1)</f>
        <v>46207</v>
      </c>
      <c r="M25" s="153">
        <f>+_xlfn.XLOOKUP(B25,'La Calera II - RFSU 31.1.28'!B:B,'La Calera II - RFSU 31.1.28'!AP:AP,"No se encuentra",0,1)</f>
        <v>46207</v>
      </c>
      <c r="N25" s="140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f>+_xlfn.XLOOKUP(B25,'La Calera II - RFSU 31.1.28'!B:B,'La Calera II - RFSU 31.1.28'!CA:CA,"No se encuentra",0,1)</f>
        <v>46507</v>
      </c>
      <c r="P25" s="35"/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0"/>
        <v/>
      </c>
      <c r="S25" s="197"/>
      <c r="T25">
        <f>+_xlfn.XLOOKUP(B25,'La Calera II - RFSU 31.1.28'!B:B,'La Calera II - RFSU 31.1.28'!E:E,"",0,1)</f>
        <v>0</v>
      </c>
    </row>
    <row r="26" spans="1:20" ht="22.5" hidden="1" x14ac:dyDescent="0.25">
      <c r="A26" s="159" t="s">
        <v>640</v>
      </c>
      <c r="B26" s="160" t="s">
        <v>2615</v>
      </c>
      <c r="C26" s="161" t="s">
        <v>749</v>
      </c>
      <c r="D26" s="196"/>
      <c r="E26" s="151">
        <f>+_xlfn.XLOOKUP(B26,'La Calera II - RFSU 31.1.28'!B:B,'La Calera II - RFSU 31.1.28'!G:G,"No se encuentra",0,1)</f>
        <v>46157</v>
      </c>
      <c r="F26" s="153">
        <f>+_xlfn.XLOOKUP(B26,'La Calera II - RFSU 31.1.28'!B:B,'La Calera II - RFSU 31.1.28'!G:G,"No se encuentra",0,1)</f>
        <v>46157</v>
      </c>
      <c r="G26" s="154">
        <f>IF(+_xlfn.XLOOKUP(B26,'La Calera II - RFSU 31.1.28'!B:B,'La Calera II - RFSU 31.1.28'!H:H,"No se encuentra",0,1)&gt;0,+_xlfn.XLOOKUP(B26,'La Calera II - RFSU 31.1.28'!B:B,'La Calera II - RFSU 31.1.28'!H:H,"No se encuentra",0,1),"")</f>
        <v>46159</v>
      </c>
      <c r="H26" s="152">
        <f>+_xlfn.XLOOKUP(B26,'La Calera II - RFSU 31.1.28'!B:B,'La Calera II - RFSU 31.1.28'!W:W,"No se encuentra",0,1)</f>
        <v>46202</v>
      </c>
      <c r="I26" s="153">
        <f>+_xlfn.XLOOKUP(B26,'La Calera II - RFSU 31.1.28'!B:B,'La Calera II - RFSU 31.1.28'!W:W,"No se encuentra",0,1)</f>
        <v>46202</v>
      </c>
      <c r="J26" s="155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152">
        <f>+_xlfn.XLOOKUP(B26,'La Calera II - RFSU 31.1.28'!B:B,'La Calera II - RFSU 31.1.28'!AP:AP,"No se encuentra",0,1)</f>
        <v>46267</v>
      </c>
      <c r="M26" s="153">
        <f>+_xlfn.XLOOKUP(B26,'La Calera II - RFSU 31.1.28'!B:B,'La Calera II - RFSU 31.1.28'!AP:AP,"No se encuentra",0,1)</f>
        <v>46267</v>
      </c>
      <c r="N26" s="140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f>+_xlfn.XLOOKUP(B26,'La Calera II - RFSU 31.1.28'!B:B,'La Calera II - RFSU 31.1.28'!CA:CA,"No se encuentra",0,1)</f>
        <v>46427</v>
      </c>
      <c r="P26" s="35"/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0"/>
        <v/>
      </c>
      <c r="S26" s="197"/>
      <c r="T26">
        <f>+_xlfn.XLOOKUP(B26,'La Calera II - RFSU 31.1.28'!B:B,'La Calera II - RFSU 31.1.28'!E:E,"",0,1)</f>
        <v>0</v>
      </c>
    </row>
    <row r="27" spans="1:20" ht="22.5" hidden="1" x14ac:dyDescent="0.25">
      <c r="A27" s="159" t="s">
        <v>640</v>
      </c>
      <c r="B27" s="160" t="s">
        <v>2616</v>
      </c>
      <c r="C27" s="161" t="s">
        <v>750</v>
      </c>
      <c r="D27" s="196"/>
      <c r="E27" s="151">
        <f>+_xlfn.XLOOKUP(B27,'La Calera II - RFSU 31.1.28'!B:B,'La Calera II - RFSU 31.1.28'!G:G,"No se encuentra",0,1)</f>
        <v>46118</v>
      </c>
      <c r="F27" s="153">
        <f>+_xlfn.XLOOKUP(B27,'La Calera II - RFSU 31.1.28'!B:B,'La Calera II - RFSU 31.1.28'!G:G,"No se encuentra",0,1)</f>
        <v>46118</v>
      </c>
      <c r="G27" s="154">
        <f>IF(+_xlfn.XLOOKUP(B27,'La Calera II - RFSU 31.1.28'!B:B,'La Calera II - RFSU 31.1.28'!H:H,"No se encuentra",0,1)&gt;0,+_xlfn.XLOOKUP(B27,'La Calera II - RFSU 31.1.28'!B:B,'La Calera II - RFSU 31.1.28'!H:H,"No se encuentra",0,1),"")</f>
        <v>46122</v>
      </c>
      <c r="H27" s="152">
        <f>+_xlfn.XLOOKUP(B27,'La Calera II - RFSU 31.1.28'!B:B,'La Calera II - RFSU 31.1.28'!W:W,"No se encuentra",0,1)</f>
        <v>46159</v>
      </c>
      <c r="I27" s="153">
        <f>+_xlfn.XLOOKUP(B27,'La Calera II - RFSU 31.1.28'!B:B,'La Calera II - RFSU 31.1.28'!W:W,"No se encuentra",0,1)</f>
        <v>46159</v>
      </c>
      <c r="J27" s="155">
        <f>IF(+_xlfn.XLOOKUP(B27,'La Calera II - RFSU 31.1.28'!B:B,'La Calera II - RFSU 31.1.28'!X:X,"No se encuentra",0,1)&gt;0,+_xlfn.XLOOKUP(B27,'La Calera II - RFSU 31.1.28'!B:B,'La Calera II - RFSU 31.1.28'!X:X,"No se encuentra",0,1),"")</f>
        <v>46151</v>
      </c>
      <c r="K27" s="141" t="str">
        <f>+IF(+_xlfn.XLOOKUP(B27,'La Calera II - RFSU 31.1.28'!B:B,'La Calera II - RFSU 31.1.28'!AG:AG,"No se encuentra",0,1)=0,"N/A","Sin iniciar")</f>
        <v>Sin iniciar</v>
      </c>
      <c r="L27" s="152">
        <f>+_xlfn.XLOOKUP(B27,'La Calera II - RFSU 31.1.28'!B:B,'La Calera II - RFSU 31.1.28'!AP:AP,"No se encuentra",0,1)</f>
        <v>46216</v>
      </c>
      <c r="M27" s="153">
        <f>+_xlfn.XLOOKUP(B27,'La Calera II - RFSU 31.1.28'!B:B,'La Calera II - RFSU 31.1.28'!AP:AP,"No se encuentra",0,1)</f>
        <v>46216</v>
      </c>
      <c r="N27" s="140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f>+_xlfn.XLOOKUP(B27,'La Calera II - RFSU 31.1.28'!B:B,'La Calera II - RFSU 31.1.28'!CA:CA,"No se encuentra",0,1)</f>
        <v>46427</v>
      </c>
      <c r="P27" s="35"/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202" t="str">
        <f t="shared" si="0"/>
        <v/>
      </c>
      <c r="S27" s="197"/>
      <c r="T27">
        <f>+_xlfn.XLOOKUP(B27,'La Calera II - RFSU 31.1.28'!B:B,'La Calera II - RFSU 31.1.28'!E:E,"",0,1)</f>
        <v>0</v>
      </c>
    </row>
    <row r="28" spans="1:20" ht="33.75" hidden="1" x14ac:dyDescent="0.25">
      <c r="A28" s="159" t="s">
        <v>640</v>
      </c>
      <c r="B28" s="160" t="s">
        <v>2617</v>
      </c>
      <c r="C28" s="161" t="s">
        <v>751</v>
      </c>
      <c r="D28" s="196"/>
      <c r="E28" s="151">
        <f>+_xlfn.XLOOKUP(B28,'La Calera II - RFSU 31.1.28'!B:B,'La Calera II - RFSU 31.1.28'!G:G,"No se encuentra",0,1)</f>
        <v>46121</v>
      </c>
      <c r="F28" s="153">
        <f>+_xlfn.XLOOKUP(B28,'La Calera II - RFSU 31.1.28'!B:B,'La Calera II - RFSU 31.1.28'!G:G,"No se encuentra",0,1)</f>
        <v>46121</v>
      </c>
      <c r="G28" s="154">
        <f>IF(+_xlfn.XLOOKUP(B28,'La Calera II - RFSU 31.1.28'!B:B,'La Calera II - RFSU 31.1.28'!H:H,"No se encuentra",0,1)&gt;0,+_xlfn.XLOOKUP(B28,'La Calera II - RFSU 31.1.28'!B:B,'La Calera II - RFSU 31.1.28'!H:H,"No se encuentra",0,1),"")</f>
        <v>46122</v>
      </c>
      <c r="H28" s="152">
        <f>+_xlfn.XLOOKUP(B28,'La Calera II - RFSU 31.1.28'!B:B,'La Calera II - RFSU 31.1.28'!W:W,"No se encuentra",0,1)</f>
        <v>46159</v>
      </c>
      <c r="I28" s="153">
        <f>+_xlfn.XLOOKUP(B28,'La Calera II - RFSU 31.1.28'!B:B,'La Calera II - RFSU 31.1.28'!W:W,"No se encuentra",0,1)</f>
        <v>46159</v>
      </c>
      <c r="J28" s="155">
        <f>IF(+_xlfn.XLOOKUP(B28,'La Calera II - RFSU 31.1.28'!B:B,'La Calera II - RFSU 31.1.28'!X:X,"No se encuentra",0,1)&gt;0,+_xlfn.XLOOKUP(B28,'La Calera II - RFSU 31.1.28'!B:B,'La Calera II - RFSU 31.1.28'!X:X,"No se encuentra",0,1),"")</f>
        <v>46154</v>
      </c>
      <c r="K28" s="141" t="str">
        <f>+IF(+_xlfn.XLOOKUP(B28,'La Calera II - RFSU 31.1.28'!B:B,'La Calera II - RFSU 31.1.28'!AG:AG,"No se encuentra",0,1)=0,"N/A","Sin iniciar")</f>
        <v>Sin iniciar</v>
      </c>
      <c r="L28" s="152">
        <f>+_xlfn.XLOOKUP(B28,'La Calera II - RFSU 31.1.28'!B:B,'La Calera II - RFSU 31.1.28'!AP:AP,"No se encuentra",0,1)</f>
        <v>46219</v>
      </c>
      <c r="M28" s="153">
        <f>+_xlfn.XLOOKUP(B28,'La Calera II - RFSU 31.1.28'!B:B,'La Calera II - RFSU 31.1.28'!AP:AP,"No se encuentra",0,1)</f>
        <v>46219</v>
      </c>
      <c r="N28" s="140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f>+_xlfn.XLOOKUP(B28,'La Calera II - RFSU 31.1.28'!B:B,'La Calera II - RFSU 31.1.28'!CA:CA,"No se encuentra",0,1)</f>
        <v>46427</v>
      </c>
      <c r="P28" s="35"/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 t="str">
        <f t="shared" si="0"/>
        <v/>
      </c>
      <c r="S28" s="197"/>
      <c r="T28">
        <f>+_xlfn.XLOOKUP(B28,'La Calera II - RFSU 31.1.28'!B:B,'La Calera II - RFSU 31.1.28'!E:E,"",0,1)</f>
        <v>0</v>
      </c>
    </row>
    <row r="29" spans="1:20" ht="22.5" hidden="1" x14ac:dyDescent="0.25">
      <c r="A29" s="159" t="s">
        <v>640</v>
      </c>
      <c r="B29" s="160" t="s">
        <v>2618</v>
      </c>
      <c r="C29" s="161" t="s">
        <v>752</v>
      </c>
      <c r="D29" s="196"/>
      <c r="E29" s="151">
        <f>+_xlfn.XLOOKUP(B29,'La Calera II - RFSU 31.1.28'!B:B,'La Calera II - RFSU 31.1.28'!G:G,"No se encuentra",0,1)</f>
        <v>46163</v>
      </c>
      <c r="F29" s="153">
        <f>+_xlfn.XLOOKUP(B29,'La Calera II - RFSU 31.1.28'!B:B,'La Calera II - RFSU 31.1.28'!G:G,"No se encuentra",0,1)</f>
        <v>46163</v>
      </c>
      <c r="G29" s="154">
        <f>IF(+_xlfn.XLOOKUP(B29,'La Calera II - RFSU 31.1.28'!B:B,'La Calera II - RFSU 31.1.28'!H:H,"No se encuentra",0,1)&gt;0,+_xlfn.XLOOKUP(B29,'La Calera II - RFSU 31.1.28'!B:B,'La Calera II - RFSU 31.1.28'!H:H,"No se encuentra",0,1),"")</f>
        <v>46163</v>
      </c>
      <c r="H29" s="152">
        <f>+_xlfn.XLOOKUP(B29,'La Calera II - RFSU 31.1.28'!B:B,'La Calera II - RFSU 31.1.28'!W:W,"No se encuentra",0,1)</f>
        <v>46202</v>
      </c>
      <c r="I29" s="153">
        <f>+_xlfn.XLOOKUP(B29,'La Calera II - RFSU 31.1.28'!B:B,'La Calera II - RFSU 31.1.28'!W:W,"No se encuentra",0,1)</f>
        <v>46202</v>
      </c>
      <c r="J29" s="155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152">
        <f>+_xlfn.XLOOKUP(B29,'La Calera II - RFSU 31.1.28'!B:B,'La Calera II - RFSU 31.1.28'!AP:AP,"No se encuentra",0,1)</f>
        <v>46267</v>
      </c>
      <c r="M29" s="153">
        <f>+_xlfn.XLOOKUP(B29,'La Calera II - RFSU 31.1.28'!B:B,'La Calera II - RFSU 31.1.28'!AP:AP,"No se encuentra",0,1)</f>
        <v>46267</v>
      </c>
      <c r="N29" s="140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f>+_xlfn.XLOOKUP(B29,'La Calera II - RFSU 31.1.28'!B:B,'La Calera II - RFSU 31.1.28'!CA:CA,"No se encuentra",0,1)</f>
        <v>46482</v>
      </c>
      <c r="P29" s="35"/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si="0"/>
        <v/>
      </c>
      <c r="S29" s="197"/>
      <c r="T29">
        <f>+_xlfn.XLOOKUP(B29,'La Calera II - RFSU 31.1.28'!B:B,'La Calera II - RFSU 31.1.28'!E:E,"",0,1)</f>
        <v>0</v>
      </c>
    </row>
    <row r="30" spans="1:20" ht="22.5" hidden="1" x14ac:dyDescent="0.25">
      <c r="A30" s="159" t="s">
        <v>640</v>
      </c>
      <c r="B30" s="160" t="s">
        <v>2619</v>
      </c>
      <c r="C30" s="161" t="s">
        <v>754</v>
      </c>
      <c r="D30" s="196"/>
      <c r="E30" s="151">
        <f>+_xlfn.XLOOKUP(B30,'La Calera II - RFSU 31.1.28'!B:B,'La Calera II - RFSU 31.1.28'!G:G,"No se encuentra",0,1)</f>
        <v>46125</v>
      </c>
      <c r="F30" s="153">
        <f>+_xlfn.XLOOKUP(B30,'La Calera II - RFSU 31.1.28'!B:B,'La Calera II - RFSU 31.1.28'!G:G,"No se encuentra",0,1)</f>
        <v>46125</v>
      </c>
      <c r="G30" s="154">
        <f>IF(+_xlfn.XLOOKUP(B30,'La Calera II - RFSU 31.1.28'!B:B,'La Calera II - RFSU 31.1.28'!H:H,"No se encuentra",0,1)&gt;0,+_xlfn.XLOOKUP(B30,'La Calera II - RFSU 31.1.28'!B:B,'La Calera II - RFSU 31.1.28'!H:H,"No se encuentra",0,1),"")</f>
        <v>46122</v>
      </c>
      <c r="H30" s="152">
        <f>+_xlfn.XLOOKUP(B30,'La Calera II - RFSU 31.1.28'!B:B,'La Calera II - RFSU 31.1.28'!W:W,"No se encuentra",0,1)</f>
        <v>46159</v>
      </c>
      <c r="I30" s="153">
        <f>+_xlfn.XLOOKUP(B30,'La Calera II - RFSU 31.1.28'!B:B,'La Calera II - RFSU 31.1.28'!W:W,"No se encuentra",0,1)</f>
        <v>46159</v>
      </c>
      <c r="J30" s="155">
        <f>IF(+_xlfn.XLOOKUP(B30,'La Calera II - RFSU 31.1.28'!B:B,'La Calera II - RFSU 31.1.28'!X:X,"No se encuentra",0,1)&gt;0,+_xlfn.XLOOKUP(B30,'La Calera II - RFSU 31.1.28'!B:B,'La Calera II - RFSU 31.1.28'!X:X,"No se encuentra",0,1),"")</f>
        <v>46153</v>
      </c>
      <c r="K30" s="141" t="str">
        <f>+IF(+_xlfn.XLOOKUP(B30,'La Calera II - RFSU 31.1.28'!B:B,'La Calera II - RFSU 31.1.28'!AG:AG,"No se encuentra",0,1)=0,"N/A","Sin iniciar")</f>
        <v>Sin iniciar</v>
      </c>
      <c r="L30" s="152">
        <f>+_xlfn.XLOOKUP(B30,'La Calera II - RFSU 31.1.28'!B:B,'La Calera II - RFSU 31.1.28'!AP:AP,"No se encuentra",0,1)</f>
        <v>46218</v>
      </c>
      <c r="M30" s="153">
        <f>+_xlfn.XLOOKUP(B30,'La Calera II - RFSU 31.1.28'!B:B,'La Calera II - RFSU 31.1.28'!AP:AP,"No se encuentra",0,1)</f>
        <v>46218</v>
      </c>
      <c r="N30" s="140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f>+_xlfn.XLOOKUP(B30,'La Calera II - RFSU 31.1.28'!B:B,'La Calera II - RFSU 31.1.28'!CA:CA,"No se encuentra",0,1)</f>
        <v>46482</v>
      </c>
      <c r="P30" s="35"/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0"/>
        <v/>
      </c>
      <c r="S30" s="197"/>
      <c r="T30">
        <f>+_xlfn.XLOOKUP(B30,'La Calera II - RFSU 31.1.28'!B:B,'La Calera II - RFSU 31.1.28'!E:E,"",0,1)</f>
        <v>0</v>
      </c>
    </row>
    <row r="31" spans="1:20" ht="22.5" hidden="1" x14ac:dyDescent="0.25">
      <c r="A31" s="159" t="s">
        <v>640</v>
      </c>
      <c r="B31" s="160" t="s">
        <v>2620</v>
      </c>
      <c r="C31" s="161" t="s">
        <v>755</v>
      </c>
      <c r="D31" s="196"/>
      <c r="E31" s="151">
        <f>+_xlfn.XLOOKUP(B31,'La Calera II - RFSU 31.1.28'!B:B,'La Calera II - RFSU 31.1.28'!G:G,"No se encuentra",0,1)</f>
        <v>46177</v>
      </c>
      <c r="F31" s="153">
        <f>+_xlfn.XLOOKUP(B31,'La Calera II - RFSU 31.1.28'!B:B,'La Calera II - RFSU 31.1.28'!G:G,"No se encuentra",0,1)</f>
        <v>46177</v>
      </c>
      <c r="G31" s="154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152">
        <f>+_xlfn.XLOOKUP(B31,'La Calera II - RFSU 31.1.28'!B:B,'La Calera II - RFSU 31.1.28'!W:W,"No se encuentra",0,1)</f>
        <v>46214</v>
      </c>
      <c r="I31" s="153">
        <f>+_xlfn.XLOOKUP(B31,'La Calera II - RFSU 31.1.28'!B:B,'La Calera II - RFSU 31.1.28'!W:W,"No se encuentra",0,1)</f>
        <v>46214</v>
      </c>
      <c r="J31" s="155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152">
        <f>+_xlfn.XLOOKUP(B31,'La Calera II - RFSU 31.1.28'!B:B,'La Calera II - RFSU 31.1.28'!AP:AP,"No se encuentra",0,1)</f>
        <v>46279</v>
      </c>
      <c r="M31" s="153">
        <f>+_xlfn.XLOOKUP(B31,'La Calera II - RFSU 31.1.28'!B:B,'La Calera II - RFSU 31.1.28'!AP:AP,"No se encuentra",0,1)</f>
        <v>46279</v>
      </c>
      <c r="N31" s="140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f>+_xlfn.XLOOKUP(B31,'La Calera II - RFSU 31.1.28'!B:B,'La Calera II - RFSU 31.1.28'!CA:CA,"No se encuentra",0,1)</f>
        <v>46482</v>
      </c>
      <c r="P31" s="35"/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0"/>
        <v/>
      </c>
      <c r="S31" s="197"/>
      <c r="T31">
        <f>+_xlfn.XLOOKUP(B31,'La Calera II - RFSU 31.1.28'!B:B,'La Calera II - RFSU 31.1.28'!E:E,"",0,1)</f>
        <v>0</v>
      </c>
    </row>
    <row r="32" spans="1:20" ht="22.5" hidden="1" x14ac:dyDescent="0.25">
      <c r="A32" s="159" t="s">
        <v>640</v>
      </c>
      <c r="B32" s="160" t="s">
        <v>2621</v>
      </c>
      <c r="C32" s="161" t="s">
        <v>756</v>
      </c>
      <c r="D32" s="196"/>
      <c r="E32" s="151">
        <f>+_xlfn.XLOOKUP(B32,'La Calera II - RFSU 31.1.28'!B:B,'La Calera II - RFSU 31.1.28'!G:G,"No se encuentra",0,1)</f>
        <v>46129</v>
      </c>
      <c r="F32" s="153">
        <f>+_xlfn.XLOOKUP(B32,'La Calera II - RFSU 31.1.28'!B:B,'La Calera II - RFSU 31.1.28'!G:G,"No se encuentra",0,1)</f>
        <v>46129</v>
      </c>
      <c r="G32" s="154">
        <f>IF(+_xlfn.XLOOKUP(B32,'La Calera II - RFSU 31.1.28'!B:B,'La Calera II - RFSU 31.1.28'!H:H,"No se encuentra",0,1)&gt;0,+_xlfn.XLOOKUP(B32,'La Calera II - RFSU 31.1.28'!B:B,'La Calera II - RFSU 31.1.28'!H:H,"No se encuentra",0,1),"")</f>
        <v>46129</v>
      </c>
      <c r="H32" s="152">
        <f>+_xlfn.XLOOKUP(B32,'La Calera II - RFSU 31.1.28'!B:B,'La Calera II - RFSU 31.1.28'!W:W,"No se encuentra",0,1)</f>
        <v>46166</v>
      </c>
      <c r="I32" s="153">
        <f>+_xlfn.XLOOKUP(B32,'La Calera II - RFSU 31.1.28'!B:B,'La Calera II - RFSU 31.1.28'!W:W,"No se encuentra",0,1)</f>
        <v>46166</v>
      </c>
      <c r="J32" s="155">
        <f>IF(+_xlfn.XLOOKUP(B32,'La Calera II - RFSU 31.1.28'!B:B,'La Calera II - RFSU 31.1.28'!X:X,"No se encuentra",0,1)&gt;0,+_xlfn.XLOOKUP(B32,'La Calera II - RFSU 31.1.28'!B:B,'La Calera II - RFSU 31.1.28'!X:X,"No se encuentra",0,1),"")</f>
        <v>46153</v>
      </c>
      <c r="K32" s="141" t="str">
        <f>+IF(+_xlfn.XLOOKUP(B32,'La Calera II - RFSU 31.1.28'!B:B,'La Calera II - RFSU 31.1.28'!AG:AG,"No se encuentra",0,1)=0,"N/A","Sin iniciar")</f>
        <v>Sin iniciar</v>
      </c>
      <c r="L32" s="152">
        <f>+_xlfn.XLOOKUP(B32,'La Calera II - RFSU 31.1.28'!B:B,'La Calera II - RFSU 31.1.28'!AP:AP,"No se encuentra",0,1)</f>
        <v>46218</v>
      </c>
      <c r="M32" s="153">
        <f>+_xlfn.XLOOKUP(B32,'La Calera II - RFSU 31.1.28'!B:B,'La Calera II - RFSU 31.1.28'!AP:AP,"No se encuentra",0,1)</f>
        <v>46218</v>
      </c>
      <c r="N32" s="140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f>+_xlfn.XLOOKUP(B32,'La Calera II - RFSU 31.1.28'!B:B,'La Calera II - RFSU 31.1.28'!CA:CA,"No se encuentra",0,1)</f>
        <v>46482</v>
      </c>
      <c r="P32" s="35"/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0"/>
        <v/>
      </c>
      <c r="S32" s="197"/>
      <c r="T32">
        <f>+_xlfn.XLOOKUP(B32,'La Calera II - RFSU 31.1.28'!B:B,'La Calera II - RFSU 31.1.28'!E:E,"",0,1)</f>
        <v>0</v>
      </c>
    </row>
    <row r="33" spans="1:20" ht="33.75" hidden="1" x14ac:dyDescent="0.25">
      <c r="A33" s="159" t="s">
        <v>640</v>
      </c>
      <c r="B33" s="160" t="s">
        <v>2622</v>
      </c>
      <c r="C33" s="161" t="s">
        <v>757</v>
      </c>
      <c r="D33" s="196"/>
      <c r="E33" s="151">
        <f>+_xlfn.XLOOKUP(B33,'La Calera II - RFSU 31.1.28'!B:B,'La Calera II - RFSU 31.1.28'!G:G,"No se encuentra",0,1)</f>
        <v>46177</v>
      </c>
      <c r="F33" s="153">
        <f>+_xlfn.XLOOKUP(B33,'La Calera II - RFSU 31.1.28'!B:B,'La Calera II - RFSU 31.1.28'!G:G,"No se encuentra",0,1)</f>
        <v>46177</v>
      </c>
      <c r="G33" s="154" t="str">
        <f>IF(+_xlfn.XLOOKUP(B33,'La Calera II - RFSU 31.1.28'!B:B,'La Calera II - RFSU 31.1.28'!H:H,"No se encuentra",0,1)&gt;0,+_xlfn.XLOOKUP(B33,'La Calera II - RFSU 31.1.28'!B:B,'La Calera II - RFSU 31.1.28'!H:H,"No se encuentra",0,1),"")</f>
        <v/>
      </c>
      <c r="H33" s="152">
        <f>+_xlfn.XLOOKUP(B33,'La Calera II - RFSU 31.1.28'!B:B,'La Calera II - RFSU 31.1.28'!W:W,"No se encuentra",0,1)</f>
        <v>46214</v>
      </c>
      <c r="I33" s="153">
        <f>+_xlfn.XLOOKUP(B33,'La Calera II - RFSU 31.1.28'!B:B,'La Calera II - RFSU 31.1.28'!W:W,"No se encuentra",0,1)</f>
        <v>46214</v>
      </c>
      <c r="J33" s="155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152">
        <f>+_xlfn.XLOOKUP(B33,'La Calera II - RFSU 31.1.28'!B:B,'La Calera II - RFSU 31.1.28'!AP:AP,"No se encuentra",0,1)</f>
        <v>46279</v>
      </c>
      <c r="M33" s="153">
        <f>+_xlfn.XLOOKUP(B33,'La Calera II - RFSU 31.1.28'!B:B,'La Calera II - RFSU 31.1.28'!AP:AP,"No se encuentra",0,1)</f>
        <v>46279</v>
      </c>
      <c r="N33" s="140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f>+_xlfn.XLOOKUP(B33,'La Calera II - RFSU 31.1.28'!B:B,'La Calera II - RFSU 31.1.28'!CA:CA,"No se encuentra",0,1)</f>
        <v>46482</v>
      </c>
      <c r="P33" s="35"/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0"/>
        <v/>
      </c>
      <c r="S33" s="197"/>
      <c r="T33">
        <f>+_xlfn.XLOOKUP(B33,'La Calera II - RFSU 31.1.28'!B:B,'La Calera II - RFSU 31.1.28'!E:E,"",0,1)</f>
        <v>0</v>
      </c>
    </row>
    <row r="34" spans="1:20" ht="22.5" hidden="1" x14ac:dyDescent="0.25">
      <c r="A34" s="159" t="s">
        <v>640</v>
      </c>
      <c r="B34" s="160" t="s">
        <v>2623</v>
      </c>
      <c r="C34" s="161" t="s">
        <v>758</v>
      </c>
      <c r="D34" s="196"/>
      <c r="E34" s="151">
        <f>+_xlfn.XLOOKUP(B34,'La Calera II - RFSU 31.1.28'!B:B,'La Calera II - RFSU 31.1.28'!G:G,"No se encuentra",0,1)</f>
        <v>46163</v>
      </c>
      <c r="F34" s="153">
        <f>+_xlfn.XLOOKUP(B34,'La Calera II - RFSU 31.1.28'!B:B,'La Calera II - RFSU 31.1.28'!G:G,"No se encuentra",0,1)</f>
        <v>46163</v>
      </c>
      <c r="G34" s="154">
        <f>IF(+_xlfn.XLOOKUP(B34,'La Calera II - RFSU 31.1.28'!B:B,'La Calera II - RFSU 31.1.28'!H:H,"No se encuentra",0,1)&gt;0,+_xlfn.XLOOKUP(B34,'La Calera II - RFSU 31.1.28'!B:B,'La Calera II - RFSU 31.1.28'!H:H,"No se encuentra",0,1),"")</f>
        <v>46163</v>
      </c>
      <c r="H34" s="152">
        <f>+_xlfn.XLOOKUP(B34,'La Calera II - RFSU 31.1.28'!B:B,'La Calera II - RFSU 31.1.28'!W:W,"No se encuentra",0,1)</f>
        <v>46202</v>
      </c>
      <c r="I34" s="153">
        <f>+_xlfn.XLOOKUP(B34,'La Calera II - RFSU 31.1.28'!B:B,'La Calera II - RFSU 31.1.28'!W:W,"No se encuentra",0,1)</f>
        <v>46202</v>
      </c>
      <c r="J34" s="155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141" t="str">
        <f>+IF(+_xlfn.XLOOKUP(B34,'La Calera II - RFSU 31.1.28'!B:B,'La Calera II - RFSU 31.1.28'!AG:AG,"No se encuentra",0,1)=0,"N/A","Sin iniciar")</f>
        <v>Sin iniciar</v>
      </c>
      <c r="L34" s="152">
        <f>+_xlfn.XLOOKUP(B34,'La Calera II - RFSU 31.1.28'!B:B,'La Calera II - RFSU 31.1.28'!AP:AP,"No se encuentra",0,1)</f>
        <v>46267</v>
      </c>
      <c r="M34" s="153">
        <f>+_xlfn.XLOOKUP(B34,'La Calera II - RFSU 31.1.28'!B:B,'La Calera II - RFSU 31.1.28'!AP:AP,"No se encuentra",0,1)</f>
        <v>46267</v>
      </c>
      <c r="N34" s="140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f>+_xlfn.XLOOKUP(B34,'La Calera II - RFSU 31.1.28'!B:B,'La Calera II - RFSU 31.1.28'!CA:CA,"No se encuentra",0,1)</f>
        <v>46482</v>
      </c>
      <c r="P34" s="35"/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0"/>
        <v/>
      </c>
      <c r="S34" s="197"/>
      <c r="T34">
        <f>+_xlfn.XLOOKUP(B34,'La Calera II - RFSU 31.1.28'!B:B,'La Calera II - RFSU 31.1.28'!E:E,"",0,1)</f>
        <v>0</v>
      </c>
    </row>
    <row r="35" spans="1:20" ht="22.5" hidden="1" x14ac:dyDescent="0.25">
      <c r="A35" s="159" t="s">
        <v>640</v>
      </c>
      <c r="B35" s="160" t="s">
        <v>2625</v>
      </c>
      <c r="C35" s="161" t="s">
        <v>760</v>
      </c>
      <c r="D35" s="196"/>
      <c r="E35" s="151">
        <f>+_xlfn.XLOOKUP(B35,'La Calera II - RFSU 31.1.28'!B:B,'La Calera II - RFSU 31.1.28'!G:G,"No se encuentra",0,1)</f>
        <v>46101</v>
      </c>
      <c r="F35" s="153">
        <f>+_xlfn.XLOOKUP(B35,'La Calera II - RFSU 31.1.28'!B:B,'La Calera II - RFSU 31.1.28'!G:G,"No se encuentra",0,1)</f>
        <v>46101</v>
      </c>
      <c r="G35" s="154">
        <f>IF(+_xlfn.XLOOKUP(B35,'La Calera II - RFSU 31.1.28'!B:B,'La Calera II - RFSU 31.1.28'!H:H,"No se encuentra",0,1)&gt;0,+_xlfn.XLOOKUP(B35,'La Calera II - RFSU 31.1.28'!B:B,'La Calera II - RFSU 31.1.28'!H:H,"No se encuentra",0,1),"")</f>
        <v>46106</v>
      </c>
      <c r="H35" s="152">
        <f>+_xlfn.XLOOKUP(B35,'La Calera II - RFSU 31.1.28'!B:B,'La Calera II - RFSU 31.1.28'!W:W,"No se encuentra",0,1)</f>
        <v>46152</v>
      </c>
      <c r="I35" s="153">
        <f>+_xlfn.XLOOKUP(B35,'La Calera II - RFSU 31.1.28'!B:B,'La Calera II - RFSU 31.1.28'!W:W,"No se encuentra",0,1)</f>
        <v>46152</v>
      </c>
      <c r="J35" s="155">
        <f>IF(+_xlfn.XLOOKUP(B35,'La Calera II - RFSU 31.1.28'!B:B,'La Calera II - RFSU 31.1.28'!X:X,"No se encuentra",0,1)&gt;0,+_xlfn.XLOOKUP(B35,'La Calera II - RFSU 31.1.28'!B:B,'La Calera II - RFSU 31.1.28'!X:X,"No se encuentra",0,1),"")</f>
        <v>46148</v>
      </c>
      <c r="K35" s="141" t="str">
        <f>+IF(+_xlfn.XLOOKUP(B35,'La Calera II - RFSU 31.1.28'!B:B,'La Calera II - RFSU 31.1.28'!AG:AG,"No se encuentra",0,1)=0,"N/A","Sin iniciar")</f>
        <v>Sin iniciar</v>
      </c>
      <c r="L35" s="152">
        <f>+_xlfn.XLOOKUP(B35,'La Calera II - RFSU 31.1.28'!B:B,'La Calera II - RFSU 31.1.28'!AP:AP,"No se encuentra",0,1)</f>
        <v>46213</v>
      </c>
      <c r="M35" s="153">
        <f>+_xlfn.XLOOKUP(B35,'La Calera II - RFSU 31.1.28'!B:B,'La Calera II - RFSU 31.1.28'!AP:AP,"No se encuentra",0,1)</f>
        <v>46213</v>
      </c>
      <c r="N35" s="140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f>+_xlfn.XLOOKUP(B35,'La Calera II - RFSU 31.1.28'!B:B,'La Calera II - RFSU 31.1.28'!CA:CA,"No se encuentra",0,1)</f>
        <v>46443</v>
      </c>
      <c r="P35" s="35"/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0"/>
        <v/>
      </c>
      <c r="S35" s="197"/>
      <c r="T35">
        <f>+_xlfn.XLOOKUP(B35,'La Calera II - RFSU 31.1.28'!B:B,'La Calera II - RFSU 31.1.28'!E:E,"",0,1)</f>
        <v>0</v>
      </c>
    </row>
    <row r="36" spans="1:20" ht="22.5" hidden="1" x14ac:dyDescent="0.25">
      <c r="A36" s="159" t="s">
        <v>640</v>
      </c>
      <c r="B36" s="160" t="s">
        <v>2626</v>
      </c>
      <c r="C36" s="161" t="s">
        <v>761</v>
      </c>
      <c r="D36" s="196"/>
      <c r="E36" s="151">
        <f>+_xlfn.XLOOKUP(B36,'La Calera II - RFSU 31.1.28'!B:B,'La Calera II - RFSU 31.1.28'!G:G,"No se encuentra",0,1)</f>
        <v>46136</v>
      </c>
      <c r="F36" s="153">
        <f>+_xlfn.XLOOKUP(B36,'La Calera II - RFSU 31.1.28'!B:B,'La Calera II - RFSU 31.1.28'!G:G,"No se encuentra",0,1)</f>
        <v>46136</v>
      </c>
      <c r="G36" s="154">
        <f>IF(+_xlfn.XLOOKUP(B36,'La Calera II - RFSU 31.1.28'!B:B,'La Calera II - RFSU 31.1.28'!H:H,"No se encuentra",0,1)&gt;0,+_xlfn.XLOOKUP(B36,'La Calera II - RFSU 31.1.28'!B:B,'La Calera II - RFSU 31.1.28'!H:H,"No se encuentra",0,1),"")</f>
        <v>46136</v>
      </c>
      <c r="H36" s="152">
        <f>+_xlfn.XLOOKUP(B36,'La Calera II - RFSU 31.1.28'!B:B,'La Calera II - RFSU 31.1.28'!W:W,"No se encuentra",0,1)</f>
        <v>46173</v>
      </c>
      <c r="I36" s="153">
        <f>+_xlfn.XLOOKUP(B36,'La Calera II - RFSU 31.1.28'!B:B,'La Calera II - RFSU 31.1.28'!W:W,"No se encuentra",0,1)</f>
        <v>46173</v>
      </c>
      <c r="J36" s="155">
        <f>IF(+_xlfn.XLOOKUP(B36,'La Calera II - RFSU 31.1.28'!B:B,'La Calera II - RFSU 31.1.28'!X:X,"No se encuentra",0,1)&gt;0,+_xlfn.XLOOKUP(B36,'La Calera II - RFSU 31.1.28'!B:B,'La Calera II - RFSU 31.1.28'!X:X,"No se encuentra",0,1),"")</f>
        <v>46164</v>
      </c>
      <c r="K36" s="141" t="str">
        <f>+IF(+_xlfn.XLOOKUP(B36,'La Calera II - RFSU 31.1.28'!B:B,'La Calera II - RFSU 31.1.28'!AG:AG,"No se encuentra",0,1)=0,"N/A","Sin iniciar")</f>
        <v>Sin iniciar</v>
      </c>
      <c r="L36" s="152">
        <f>+_xlfn.XLOOKUP(B36,'La Calera II - RFSU 31.1.28'!B:B,'La Calera II - RFSU 31.1.28'!AP:AP,"No se encuentra",0,1)</f>
        <v>46229</v>
      </c>
      <c r="M36" s="153">
        <f>+_xlfn.XLOOKUP(B36,'La Calera II - RFSU 31.1.28'!B:B,'La Calera II - RFSU 31.1.28'!AP:AP,"No se encuentra",0,1)</f>
        <v>46229</v>
      </c>
      <c r="N36" s="140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f>+_xlfn.XLOOKUP(B36,'La Calera II - RFSU 31.1.28'!B:B,'La Calera II - RFSU 31.1.28'!CA:CA,"No se encuentra",0,1)</f>
        <v>46482</v>
      </c>
      <c r="P36" s="35"/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0"/>
        <v/>
      </c>
      <c r="S36" s="197"/>
      <c r="T36">
        <f>+_xlfn.XLOOKUP(B36,'La Calera II - RFSU 31.1.28'!B:B,'La Calera II - RFSU 31.1.28'!E:E,"",0,1)</f>
        <v>0</v>
      </c>
    </row>
    <row r="37" spans="1:20" ht="22.5" hidden="1" x14ac:dyDescent="0.25">
      <c r="A37" s="159" t="s">
        <v>640</v>
      </c>
      <c r="B37" s="160" t="s">
        <v>2627</v>
      </c>
      <c r="C37" s="161" t="s">
        <v>762</v>
      </c>
      <c r="D37" s="196"/>
      <c r="E37" s="151">
        <f>+_xlfn.XLOOKUP(B37,'La Calera II - RFSU 31.1.28'!B:B,'La Calera II - RFSU 31.1.28'!G:G,"No se encuentra",0,1)</f>
        <v>46136</v>
      </c>
      <c r="F37" s="153">
        <f>+_xlfn.XLOOKUP(B37,'La Calera II - RFSU 31.1.28'!B:B,'La Calera II - RFSU 31.1.28'!G:G,"No se encuentra",0,1)</f>
        <v>46136</v>
      </c>
      <c r="G37" s="154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152">
        <f>+_xlfn.XLOOKUP(B37,'La Calera II - RFSU 31.1.28'!B:B,'La Calera II - RFSU 31.1.28'!W:W,"No se encuentra",0,1)</f>
        <v>46161</v>
      </c>
      <c r="I37" s="153">
        <f>+_xlfn.XLOOKUP(B37,'La Calera II - RFSU 31.1.28'!B:B,'La Calera II - RFSU 31.1.28'!W:W,"No se encuentra",0,1)</f>
        <v>46161</v>
      </c>
      <c r="J37" s="155">
        <f>IF(+_xlfn.XLOOKUP(B37,'La Calera II - RFSU 31.1.28'!B:B,'La Calera II - RFSU 31.1.28'!X:X,"No se encuentra",0,1)&gt;0,+_xlfn.XLOOKUP(B37,'La Calera II - RFSU 31.1.28'!B:B,'La Calera II - RFSU 31.1.28'!X:X,"No se encuentra",0,1),"")</f>
        <v>46164</v>
      </c>
      <c r="K37" s="141" t="str">
        <f>+IF(+_xlfn.XLOOKUP(B37,'La Calera II - RFSU 31.1.28'!B:B,'La Calera II - RFSU 31.1.28'!AG:AG,"No se encuentra",0,1)=0,"N/A","Sin iniciar")</f>
        <v>Sin iniciar</v>
      </c>
      <c r="L37" s="152">
        <f>+_xlfn.XLOOKUP(B37,'La Calera II - RFSU 31.1.28'!B:B,'La Calera II - RFSU 31.1.28'!AP:AP,"No se encuentra",0,1)</f>
        <v>46229</v>
      </c>
      <c r="M37" s="153">
        <f>+_xlfn.XLOOKUP(B37,'La Calera II - RFSU 31.1.28'!B:B,'La Calera II - RFSU 31.1.28'!AP:AP,"No se encuentra",0,1)</f>
        <v>46229</v>
      </c>
      <c r="N37" s="140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f>+_xlfn.XLOOKUP(B37,'La Calera II - RFSU 31.1.28'!B:B,'La Calera II - RFSU 31.1.28'!CA:CA,"No se encuentra",0,1)</f>
        <v>46427</v>
      </c>
      <c r="P37" s="35"/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0"/>
        <v/>
      </c>
      <c r="S37" s="197"/>
      <c r="T37">
        <f>+_xlfn.XLOOKUP(B37,'La Calera II - RFSU 31.1.28'!B:B,'La Calera II - RFSU 31.1.28'!E:E,"",0,1)</f>
        <v>0</v>
      </c>
    </row>
    <row r="38" spans="1:20" ht="22.5" hidden="1" x14ac:dyDescent="0.25">
      <c r="A38" s="159" t="s">
        <v>640</v>
      </c>
      <c r="B38" s="160" t="s">
        <v>2628</v>
      </c>
      <c r="C38" s="161" t="s">
        <v>763</v>
      </c>
      <c r="D38" s="196"/>
      <c r="E38" s="151">
        <f>+_xlfn.XLOOKUP(B38,'La Calera II - RFSU 31.1.28'!B:B,'La Calera II - RFSU 31.1.28'!G:G,"No se encuentra",0,1)</f>
        <v>46090</v>
      </c>
      <c r="F38" s="153">
        <f>+_xlfn.XLOOKUP(B38,'La Calera II - RFSU 31.1.28'!B:B,'La Calera II - RFSU 31.1.28'!G:G,"No se encuentra",0,1)</f>
        <v>46090</v>
      </c>
      <c r="G38" s="154">
        <f>IF(+_xlfn.XLOOKUP(B38,'La Calera II - RFSU 31.1.28'!B:B,'La Calera II - RFSU 31.1.28'!H:H,"No se encuentra",0,1)&gt;0,+_xlfn.XLOOKUP(B38,'La Calera II - RFSU 31.1.28'!B:B,'La Calera II - RFSU 31.1.28'!H:H,"No se encuentra",0,1),"")</f>
        <v>46091</v>
      </c>
      <c r="H38" s="152">
        <f>+_xlfn.XLOOKUP(B38,'La Calera II - RFSU 31.1.28'!B:B,'La Calera II - RFSU 31.1.28'!W:W,"No se encuentra",0,1)</f>
        <v>46129</v>
      </c>
      <c r="I38" s="153">
        <f>+_xlfn.XLOOKUP(B38,'La Calera II - RFSU 31.1.28'!B:B,'La Calera II - RFSU 31.1.28'!W:W,"No se encuentra",0,1)</f>
        <v>46129</v>
      </c>
      <c r="J38" s="155">
        <f>IF(+_xlfn.XLOOKUP(B38,'La Calera II - RFSU 31.1.28'!B:B,'La Calera II - RFSU 31.1.28'!X:X,"No se encuentra",0,1)&gt;0,+_xlfn.XLOOKUP(B38,'La Calera II - RFSU 31.1.28'!B:B,'La Calera II - RFSU 31.1.28'!X:X,"No se encuentra",0,1),"")</f>
        <v>46129</v>
      </c>
      <c r="K38" s="141" t="str">
        <f>+IF(+_xlfn.XLOOKUP(B38,'La Calera II - RFSU 31.1.28'!B:B,'La Calera II - RFSU 31.1.28'!AG:AG,"No se encuentra",0,1)=0,"N/A","Sin iniciar")</f>
        <v>Sin iniciar</v>
      </c>
      <c r="L38" s="152">
        <f>+_xlfn.XLOOKUP(B38,'La Calera II - RFSU 31.1.28'!B:B,'La Calera II - RFSU 31.1.28'!AP:AP,"No se encuentra",0,1)</f>
        <v>46194</v>
      </c>
      <c r="M38" s="153">
        <f>+_xlfn.XLOOKUP(B38,'La Calera II - RFSU 31.1.28'!B:B,'La Calera II - RFSU 31.1.28'!AP:AP,"No se encuentra",0,1)</f>
        <v>46194</v>
      </c>
      <c r="N38" s="140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f>+_xlfn.XLOOKUP(B38,'La Calera II - RFSU 31.1.28'!B:B,'La Calera II - RFSU 31.1.28'!CA:CA,"No se encuentra",0,1)</f>
        <v>46427</v>
      </c>
      <c r="P38" s="35"/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 t="str">
        <f t="shared" si="0"/>
        <v/>
      </c>
      <c r="S38" s="197"/>
      <c r="T38">
        <f>+_xlfn.XLOOKUP(B38,'La Calera II - RFSU 31.1.28'!B:B,'La Calera II - RFSU 31.1.28'!E:E,"",0,1)</f>
        <v>0</v>
      </c>
    </row>
    <row r="39" spans="1:20" ht="33.75" hidden="1" x14ac:dyDescent="0.25">
      <c r="A39" s="159" t="s">
        <v>640</v>
      </c>
      <c r="B39" s="160" t="s">
        <v>2629</v>
      </c>
      <c r="C39" s="161" t="s">
        <v>764</v>
      </c>
      <c r="D39" s="196"/>
      <c r="E39" s="151">
        <f>+_xlfn.XLOOKUP(B39,'La Calera II - RFSU 31.1.28'!B:B,'La Calera II - RFSU 31.1.28'!G:G,"No se encuentra",0,1)</f>
        <v>46148</v>
      </c>
      <c r="F39" s="153">
        <f>+_xlfn.XLOOKUP(B39,'La Calera II - RFSU 31.1.28'!B:B,'La Calera II - RFSU 31.1.28'!G:G,"No se encuentra",0,1)</f>
        <v>46148</v>
      </c>
      <c r="G39" s="154">
        <f>IF(+_xlfn.XLOOKUP(B39,'La Calera II - RFSU 31.1.28'!B:B,'La Calera II - RFSU 31.1.28'!H:H,"No se encuentra",0,1)&gt;0,+_xlfn.XLOOKUP(B39,'La Calera II - RFSU 31.1.28'!B:B,'La Calera II - RFSU 31.1.28'!H:H,"No se encuentra",0,1),"")</f>
        <v>46156</v>
      </c>
      <c r="H39" s="152">
        <f>+_xlfn.XLOOKUP(B39,'La Calera II - RFSU 31.1.28'!B:B,'La Calera II - RFSU 31.1.28'!W:W,"No se encuentra",0,1)</f>
        <v>46193</v>
      </c>
      <c r="I39" s="153">
        <f>+_xlfn.XLOOKUP(B39,'La Calera II - RFSU 31.1.28'!B:B,'La Calera II - RFSU 31.1.28'!W:W,"No se encuentra",0,1)</f>
        <v>46193</v>
      </c>
      <c r="J39" s="155" t="str">
        <f>IF(+_xlfn.XLOOKUP(B39,'La Calera II - RFSU 31.1.28'!B:B,'La Calera II - RFSU 31.1.28'!X:X,"No se encuentra",0,1)&gt;0,+_xlfn.XLOOKUP(B39,'La Calera II - RFSU 31.1.28'!B:B,'La Calera II - RFSU 31.1.28'!X:X,"No se encuentra",0,1),"")</f>
        <v/>
      </c>
      <c r="K39" s="141" t="str">
        <f>+IF(+_xlfn.XLOOKUP(B39,'La Calera II - RFSU 31.1.28'!B:B,'La Calera II - RFSU 31.1.28'!AG:AG,"No se encuentra",0,1)=0,"N/A","Sin iniciar")</f>
        <v>Sin iniciar</v>
      </c>
      <c r="L39" s="152">
        <f>+_xlfn.XLOOKUP(B39,'La Calera II - RFSU 31.1.28'!B:B,'La Calera II - RFSU 31.1.28'!AP:AP,"No se encuentra",0,1)</f>
        <v>46258</v>
      </c>
      <c r="M39" s="153">
        <f>+_xlfn.XLOOKUP(B39,'La Calera II - RFSU 31.1.28'!B:B,'La Calera II - RFSU 31.1.28'!AP:AP,"No se encuentra",0,1)</f>
        <v>46258</v>
      </c>
      <c r="N39" s="140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f>+_xlfn.XLOOKUP(B39,'La Calera II - RFSU 31.1.28'!B:B,'La Calera II - RFSU 31.1.28'!CA:CA,"No se encuentra",0,1)</f>
        <v>46482</v>
      </c>
      <c r="P39" s="35"/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 t="str">
        <f t="shared" si="0"/>
        <v/>
      </c>
      <c r="S39" s="197"/>
      <c r="T39">
        <f>+_xlfn.XLOOKUP(B39,'La Calera II - RFSU 31.1.28'!B:B,'La Calera II - RFSU 31.1.28'!E:E,"",0,1)</f>
        <v>0</v>
      </c>
    </row>
    <row r="40" spans="1:20" ht="22.5" hidden="1" x14ac:dyDescent="0.25">
      <c r="A40" s="159" t="s">
        <v>640</v>
      </c>
      <c r="B40" s="160" t="s">
        <v>2630</v>
      </c>
      <c r="C40" s="161" t="s">
        <v>765</v>
      </c>
      <c r="D40" s="196"/>
      <c r="E40" s="151">
        <f>+_xlfn.XLOOKUP(B40,'La Calera II - RFSU 31.1.28'!B:B,'La Calera II - RFSU 31.1.28'!G:G,"No se encuentra",0,1)</f>
        <v>46091</v>
      </c>
      <c r="F40" s="153">
        <f>+_xlfn.XLOOKUP(B40,'La Calera II - RFSU 31.1.28'!B:B,'La Calera II - RFSU 31.1.28'!G:G,"No se encuentra",0,1)</f>
        <v>46091</v>
      </c>
      <c r="G40" s="154">
        <f>IF(+_xlfn.XLOOKUP(B40,'La Calera II - RFSU 31.1.28'!B:B,'La Calera II - RFSU 31.1.28'!H:H,"No se encuentra",0,1)&gt;0,+_xlfn.XLOOKUP(B40,'La Calera II - RFSU 31.1.28'!B:B,'La Calera II - RFSU 31.1.28'!H:H,"No se encuentra",0,1),"")</f>
        <v>46091</v>
      </c>
      <c r="H40" s="152">
        <f>+_xlfn.XLOOKUP(B40,'La Calera II - RFSU 31.1.28'!B:B,'La Calera II - RFSU 31.1.28'!W:W,"No se encuentra",0,1)</f>
        <v>46148</v>
      </c>
      <c r="I40" s="153">
        <f>+_xlfn.XLOOKUP(B40,'La Calera II - RFSU 31.1.28'!B:B,'La Calera II - RFSU 31.1.28'!W:W,"No se encuentra",0,1)</f>
        <v>46148</v>
      </c>
      <c r="J40" s="155">
        <f>IF(+_xlfn.XLOOKUP(B40,'La Calera II - RFSU 31.1.28'!B:B,'La Calera II - RFSU 31.1.28'!X:X,"No se encuentra",0,1)&gt;0,+_xlfn.XLOOKUP(B40,'La Calera II - RFSU 31.1.28'!B:B,'La Calera II - RFSU 31.1.28'!X:X,"No se encuentra",0,1),"")</f>
        <v>46129</v>
      </c>
      <c r="K40" s="141" t="str">
        <f>+IF(+_xlfn.XLOOKUP(B40,'La Calera II - RFSU 31.1.28'!B:B,'La Calera II - RFSU 31.1.28'!AG:AG,"No se encuentra",0,1)=0,"N/A","Sin iniciar")</f>
        <v>Sin iniciar</v>
      </c>
      <c r="L40" s="152">
        <f>+_xlfn.XLOOKUP(B40,'La Calera II - RFSU 31.1.28'!B:B,'La Calera II - RFSU 31.1.28'!AP:AP,"No se encuentra",0,1)</f>
        <v>46194</v>
      </c>
      <c r="M40" s="153">
        <f>+_xlfn.XLOOKUP(B40,'La Calera II - RFSU 31.1.28'!B:B,'La Calera II - RFSU 31.1.28'!AP:AP,"No se encuentra",0,1)</f>
        <v>46194</v>
      </c>
      <c r="N40" s="140">
        <f>IF(+_xlfn.XLOOKUP(B40,'La Calera II - RFSU 31.1.28'!B:B,'La Calera II - RFSU 31.1.28'!AQ:AQ,"No se encuentra",0,1)&gt;0,+_xlfn.XLOOKUP(B40,'La Calera II - RFSU 31.1.28'!B:B,'La Calera II - RFSU 31.1.28'!AQ:AQ,"No se encuentra",0,1),"")</f>
        <v>46157</v>
      </c>
      <c r="O40" s="201">
        <f>+_xlfn.XLOOKUP(B40,'La Calera II - RFSU 31.1.28'!B:B,'La Calera II - RFSU 31.1.28'!CA:CA,"No se encuentra",0,1)</f>
        <v>46443</v>
      </c>
      <c r="P40" s="35"/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0"/>
        <v>46443</v>
      </c>
      <c r="S40" s="197"/>
      <c r="T40">
        <f>+_xlfn.XLOOKUP(B40,'La Calera II - RFSU 31.1.28'!B:B,'La Calera II - RFSU 31.1.28'!E:E,"",0,1)</f>
        <v>0</v>
      </c>
    </row>
    <row r="41" spans="1:20" ht="22.5" hidden="1" x14ac:dyDescent="0.25">
      <c r="A41" s="159" t="s">
        <v>640</v>
      </c>
      <c r="B41" s="160" t="s">
        <v>2631</v>
      </c>
      <c r="C41" s="161" t="s">
        <v>766</v>
      </c>
      <c r="D41" s="196"/>
      <c r="E41" s="151">
        <f>+_xlfn.XLOOKUP(B41,'La Calera II - RFSU 31.1.28'!B:B,'La Calera II - RFSU 31.1.28'!G:G,"No se encuentra",0,1)</f>
        <v>46164</v>
      </c>
      <c r="F41" s="153">
        <f>+_xlfn.XLOOKUP(B41,'La Calera II - RFSU 31.1.28'!B:B,'La Calera II - RFSU 31.1.28'!G:G,"No se encuentra",0,1)</f>
        <v>46164</v>
      </c>
      <c r="G41" s="154">
        <f>IF(+_xlfn.XLOOKUP(B41,'La Calera II - RFSU 31.1.28'!B:B,'La Calera II - RFSU 31.1.28'!H:H,"No se encuentra",0,1)&gt;0,+_xlfn.XLOOKUP(B41,'La Calera II - RFSU 31.1.28'!B:B,'La Calera II - RFSU 31.1.28'!H:H,"No se encuentra",0,1),"")</f>
        <v>46164</v>
      </c>
      <c r="H41" s="152">
        <f>+_xlfn.XLOOKUP(B41,'La Calera II - RFSU 31.1.28'!B:B,'La Calera II - RFSU 31.1.28'!W:W,"No se encuentra",0,1)</f>
        <v>46201</v>
      </c>
      <c r="I41" s="153">
        <f>+_xlfn.XLOOKUP(B41,'La Calera II - RFSU 31.1.28'!B:B,'La Calera II - RFSU 31.1.28'!W:W,"No se encuentra",0,1)</f>
        <v>46201</v>
      </c>
      <c r="J41" s="155" t="str">
        <f>IF(+_xlfn.XLOOKUP(B41,'La Calera II - RFSU 31.1.28'!B:B,'La Calera II - RFSU 31.1.28'!X:X,"No se encuentra",0,1)&gt;0,+_xlfn.XLOOKUP(B41,'La Calera II - RFSU 31.1.28'!B:B,'La Calera II - RFSU 31.1.28'!X:X,"No se encuentra",0,1),"")</f>
        <v/>
      </c>
      <c r="K41" s="141" t="str">
        <f>+IF(+_xlfn.XLOOKUP(B41,'La Calera II - RFSU 31.1.28'!B:B,'La Calera II - RFSU 31.1.28'!AG:AG,"No se encuentra",0,1)=0,"N/A","Sin iniciar")</f>
        <v>Sin iniciar</v>
      </c>
      <c r="L41" s="152">
        <f>+_xlfn.XLOOKUP(B41,'La Calera II - RFSU 31.1.28'!B:B,'La Calera II - RFSU 31.1.28'!AP:AP,"No se encuentra",0,1)</f>
        <v>46266</v>
      </c>
      <c r="M41" s="153">
        <f>+_xlfn.XLOOKUP(B41,'La Calera II - RFSU 31.1.28'!B:B,'La Calera II - RFSU 31.1.28'!AP:AP,"No se encuentra",0,1)</f>
        <v>46266</v>
      </c>
      <c r="N41" s="140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f>+_xlfn.XLOOKUP(B41,'La Calera II - RFSU 31.1.28'!B:B,'La Calera II - RFSU 31.1.28'!CA:CA,"No se encuentra",0,1)</f>
        <v>46482</v>
      </c>
      <c r="P41" s="35"/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0"/>
        <v/>
      </c>
      <c r="S41" s="197"/>
      <c r="T41">
        <f>+_xlfn.XLOOKUP(B41,'La Calera II - RFSU 31.1.28'!B:B,'La Calera II - RFSU 31.1.28'!E:E,"",0,1)</f>
        <v>0</v>
      </c>
    </row>
    <row r="42" spans="1:20" ht="33.75" hidden="1" x14ac:dyDescent="0.25">
      <c r="A42" s="159" t="s">
        <v>640</v>
      </c>
      <c r="B42" s="160" t="s">
        <v>2632</v>
      </c>
      <c r="C42" s="161" t="s">
        <v>767</v>
      </c>
      <c r="D42" s="196"/>
      <c r="E42" s="151">
        <f>+_xlfn.XLOOKUP(B42,'La Calera II - RFSU 31.1.28'!B:B,'La Calera II - RFSU 31.1.28'!G:G,"No se encuentra",0,1)</f>
        <v>46315</v>
      </c>
      <c r="F42" s="153">
        <f>+_xlfn.XLOOKUP(B42,'La Calera II - RFSU 31.1.28'!B:B,'La Calera II - RFSU 31.1.28'!G:G,"No se encuentra",0,1)</f>
        <v>46315</v>
      </c>
      <c r="G42" s="154" t="str">
        <f>IF(+_xlfn.XLOOKUP(B42,'La Calera II - RFSU 31.1.28'!B:B,'La Calera II - RFSU 31.1.28'!H:H,"No se encuentra",0,1)&gt;0,+_xlfn.XLOOKUP(B42,'La Calera II - RFSU 31.1.28'!B:B,'La Calera II - RFSU 31.1.28'!H:H,"No se encuentra",0,1),"")</f>
        <v/>
      </c>
      <c r="H42" s="152">
        <f>+_xlfn.XLOOKUP(B42,'La Calera II - RFSU 31.1.28'!B:B,'La Calera II - RFSU 31.1.28'!W:W,"No se encuentra",0,1)</f>
        <v>46352</v>
      </c>
      <c r="I42" s="153">
        <f>+_xlfn.XLOOKUP(B42,'La Calera II - RFSU 31.1.28'!B:B,'La Calera II - RFSU 31.1.28'!W:W,"No se encuentra",0,1)</f>
        <v>46352</v>
      </c>
      <c r="J42" s="155" t="str">
        <f>IF(+_xlfn.XLOOKUP(B42,'La Calera II - RFSU 31.1.28'!B:B,'La Calera II - RFSU 31.1.28'!X:X,"No se encuentra",0,1)&gt;0,+_xlfn.XLOOKUP(B42,'La Calera II - RFSU 31.1.28'!B:B,'La Calera II - RFSU 31.1.28'!X:X,"No se encuentra",0,1),"")</f>
        <v/>
      </c>
      <c r="K42" s="141" t="str">
        <f>+IF(+_xlfn.XLOOKUP(B42,'La Calera II - RFSU 31.1.28'!B:B,'La Calera II - RFSU 31.1.28'!AG:AG,"No se encuentra",0,1)=0,"N/A","Sin iniciar")</f>
        <v>Sin iniciar</v>
      </c>
      <c r="L42" s="152">
        <f>+_xlfn.XLOOKUP(B42,'La Calera II - RFSU 31.1.28'!B:B,'La Calera II - RFSU 31.1.28'!AP:AP,"No se encuentra",0,1)</f>
        <v>46392</v>
      </c>
      <c r="M42" s="153">
        <f>+_xlfn.XLOOKUP(B42,'La Calera II - RFSU 31.1.28'!B:B,'La Calera II - RFSU 31.1.28'!AP:AP,"No se encuentra",0,1)</f>
        <v>46392</v>
      </c>
      <c r="N42" s="140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f>+_xlfn.XLOOKUP(B42,'La Calera II - RFSU 31.1.28'!B:B,'La Calera II - RFSU 31.1.28'!CA:CA,"No se encuentra",0,1)</f>
        <v>46506</v>
      </c>
      <c r="P42" s="35"/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si="0"/>
        <v/>
      </c>
      <c r="S42" s="197"/>
      <c r="T42">
        <f>+_xlfn.XLOOKUP(B42,'La Calera II - RFSU 31.1.28'!B:B,'La Calera II - RFSU 31.1.28'!E:E,"",0,1)</f>
        <v>0</v>
      </c>
    </row>
    <row r="43" spans="1:20" ht="33.75" hidden="1" x14ac:dyDescent="0.25">
      <c r="A43" s="159" t="s">
        <v>640</v>
      </c>
      <c r="B43" s="160" t="s">
        <v>2633</v>
      </c>
      <c r="C43" s="161" t="s">
        <v>768</v>
      </c>
      <c r="D43" s="196"/>
      <c r="E43" s="151">
        <f>+_xlfn.XLOOKUP(B43,'La Calera II - RFSU 31.1.28'!B:B,'La Calera II - RFSU 31.1.28'!G:G,"No se encuentra",0,1)</f>
        <v>46285</v>
      </c>
      <c r="F43" s="153">
        <f>+_xlfn.XLOOKUP(B43,'La Calera II - RFSU 31.1.28'!B:B,'La Calera II - RFSU 31.1.28'!G:G,"No se encuentra",0,1)</f>
        <v>46285</v>
      </c>
      <c r="G43" s="154" t="str">
        <f>IF(+_xlfn.XLOOKUP(B43,'La Calera II - RFSU 31.1.28'!B:B,'La Calera II - RFSU 31.1.28'!H:H,"No se encuentra",0,1)&gt;0,+_xlfn.XLOOKUP(B43,'La Calera II - RFSU 31.1.28'!B:B,'La Calera II - RFSU 31.1.28'!H:H,"No se encuentra",0,1),"")</f>
        <v/>
      </c>
      <c r="H43" s="152">
        <f>+_xlfn.XLOOKUP(B43,'La Calera II - RFSU 31.1.28'!B:B,'La Calera II - RFSU 31.1.28'!W:W,"No se encuentra",0,1)</f>
        <v>46312</v>
      </c>
      <c r="I43" s="153">
        <f>+_xlfn.XLOOKUP(B43,'La Calera II - RFSU 31.1.28'!B:B,'La Calera II - RFSU 31.1.28'!W:W,"No se encuentra",0,1)</f>
        <v>46312</v>
      </c>
      <c r="J43" s="155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152">
        <f>+_xlfn.XLOOKUP(B43,'La Calera II - RFSU 31.1.28'!B:B,'La Calera II - RFSU 31.1.28'!AP:AP,"No se encuentra",0,1)</f>
        <v>46352</v>
      </c>
      <c r="M43" s="153">
        <f>+_xlfn.XLOOKUP(B43,'La Calera II - RFSU 31.1.28'!B:B,'La Calera II - RFSU 31.1.28'!AP:AP,"No se encuentra",0,1)</f>
        <v>46352</v>
      </c>
      <c r="N43" s="140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f>+_xlfn.XLOOKUP(B43,'La Calera II - RFSU 31.1.28'!B:B,'La Calera II - RFSU 31.1.28'!CA:CA,"No se encuentra",0,1)</f>
        <v>46409</v>
      </c>
      <c r="P43" s="35"/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0"/>
        <v/>
      </c>
      <c r="S43" s="197"/>
      <c r="T43">
        <f>+_xlfn.XLOOKUP(B43,'La Calera II - RFSU 31.1.28'!B:B,'La Calera II - RFSU 31.1.28'!E:E,"",0,1)</f>
        <v>0</v>
      </c>
    </row>
    <row r="44" spans="1:20" hidden="1" x14ac:dyDescent="0.25">
      <c r="A44" s="159" t="s">
        <v>640</v>
      </c>
      <c r="B44" s="160" t="s">
        <v>2634</v>
      </c>
      <c r="C44" s="161" t="s">
        <v>769</v>
      </c>
      <c r="D44" s="196"/>
      <c r="E44" s="151">
        <f>+_xlfn.XLOOKUP(B44,'La Calera II - RFSU 31.1.28'!B:B,'La Calera II - RFSU 31.1.28'!G:G,"No se encuentra",0,1)</f>
        <v>46156</v>
      </c>
      <c r="F44" s="153">
        <f>+_xlfn.XLOOKUP(B44,'La Calera II - RFSU 31.1.28'!B:B,'La Calera II - RFSU 31.1.28'!G:G,"No se encuentra",0,1)</f>
        <v>46156</v>
      </c>
      <c r="G44" s="154">
        <f>IF(+_xlfn.XLOOKUP(B44,'La Calera II - RFSU 31.1.28'!B:B,'La Calera II - RFSU 31.1.28'!H:H,"No se encuentra",0,1)&gt;0,+_xlfn.XLOOKUP(B44,'La Calera II - RFSU 31.1.28'!B:B,'La Calera II - RFSU 31.1.28'!H:H,"No se encuentra",0,1),"")</f>
        <v>46157</v>
      </c>
      <c r="H44" s="152">
        <f>+_xlfn.XLOOKUP(B44,'La Calera II - RFSU 31.1.28'!B:B,'La Calera II - RFSU 31.1.28'!W:W,"No se encuentra",0,1)</f>
        <v>46201</v>
      </c>
      <c r="I44" s="153">
        <f>+_xlfn.XLOOKUP(B44,'La Calera II - RFSU 31.1.28'!B:B,'La Calera II - RFSU 31.1.28'!W:W,"No se encuentra",0,1)</f>
        <v>46201</v>
      </c>
      <c r="J44" s="155" t="str">
        <f>IF(+_xlfn.XLOOKUP(B44,'La Calera II - RFSU 31.1.28'!B:B,'La Calera II - RFSU 31.1.28'!X:X,"No se encuentra",0,1)&gt;0,+_xlfn.XLOOKUP(B44,'La Calera II - RFSU 31.1.28'!B:B,'La Calera II - RFSU 31.1.28'!X:X,"No se encuentra",0,1),"")</f>
        <v/>
      </c>
      <c r="K44" s="141" t="str">
        <f>+IF(+_xlfn.XLOOKUP(B44,'La Calera II - RFSU 31.1.28'!B:B,'La Calera II - RFSU 31.1.28'!AG:AG,"No se encuentra",0,1)=0,"N/A","Sin iniciar")</f>
        <v>Sin iniciar</v>
      </c>
      <c r="L44" s="152">
        <f>+_xlfn.XLOOKUP(B44,'La Calera II - RFSU 31.1.28'!B:B,'La Calera II - RFSU 31.1.28'!AP:AP,"No se encuentra",0,1)</f>
        <v>46266</v>
      </c>
      <c r="M44" s="153">
        <f>+_xlfn.XLOOKUP(B44,'La Calera II - RFSU 31.1.28'!B:B,'La Calera II - RFSU 31.1.28'!AP:AP,"No se encuentra",0,1)</f>
        <v>46266</v>
      </c>
      <c r="N44" s="140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f>+_xlfn.XLOOKUP(B44,'La Calera II - RFSU 31.1.28'!B:B,'La Calera II - RFSU 31.1.28'!CA:CA,"No se encuentra",0,1)</f>
        <v>46475</v>
      </c>
      <c r="P44" s="35"/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0"/>
        <v/>
      </c>
      <c r="S44" s="197"/>
      <c r="T44">
        <f>+_xlfn.XLOOKUP(B44,'La Calera II - RFSU 31.1.28'!B:B,'La Calera II - RFSU 31.1.28'!E:E,"",0,1)</f>
        <v>0</v>
      </c>
    </row>
    <row r="45" spans="1:20" ht="22.5" hidden="1" x14ac:dyDescent="0.25">
      <c r="A45" s="159" t="s">
        <v>640</v>
      </c>
      <c r="B45" s="160" t="s">
        <v>2637</v>
      </c>
      <c r="C45" s="161" t="s">
        <v>2638</v>
      </c>
      <c r="D45" s="196"/>
      <c r="E45" s="151">
        <f>+_xlfn.XLOOKUP(B45,'La Calera II - RFSU 31.1.28'!B:B,'La Calera II - RFSU 31.1.28'!G:G,"No se encuentra",0,1)</f>
        <v>46147</v>
      </c>
      <c r="F45" s="153">
        <f>+_xlfn.XLOOKUP(B45,'La Calera II - RFSU 31.1.28'!B:B,'La Calera II - RFSU 31.1.28'!G:G,"No se encuentra",0,1)</f>
        <v>46147</v>
      </c>
      <c r="G45" s="154">
        <f>IF(+_xlfn.XLOOKUP(B45,'La Calera II - RFSU 31.1.28'!B:B,'La Calera II - RFSU 31.1.28'!H:H,"No se encuentra",0,1)&gt;0,+_xlfn.XLOOKUP(B45,'La Calera II - RFSU 31.1.28'!B:B,'La Calera II - RFSU 31.1.28'!H:H,"No se encuentra",0,1),"")</f>
        <v>46154</v>
      </c>
      <c r="H45" s="152">
        <f>+_xlfn.XLOOKUP(B45,'La Calera II - RFSU 31.1.28'!B:B,'La Calera II - RFSU 31.1.28'!W:W,"No se encuentra",0,1)</f>
        <v>46202</v>
      </c>
      <c r="I45" s="153">
        <f>+_xlfn.XLOOKUP(B45,'La Calera II - RFSU 31.1.28'!B:B,'La Calera II - RFSU 31.1.28'!W:W,"No se encuentra",0,1)</f>
        <v>46202</v>
      </c>
      <c r="J45" s="155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152">
        <f>+_xlfn.XLOOKUP(B45,'La Calera II - RFSU 31.1.28'!B:B,'La Calera II - RFSU 31.1.28'!AP:AP,"No se encuentra",0,1)</f>
        <v>46267</v>
      </c>
      <c r="M45" s="153">
        <f>+_xlfn.XLOOKUP(B45,'La Calera II - RFSU 31.1.28'!B:B,'La Calera II - RFSU 31.1.28'!AP:AP,"No se encuentra",0,1)</f>
        <v>46267</v>
      </c>
      <c r="N45" s="140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f>+_xlfn.XLOOKUP(B45,'La Calera II - RFSU 31.1.28'!B:B,'La Calera II - RFSU 31.1.28'!CA:CA,"No se encuentra",0,1)</f>
        <v>46408</v>
      </c>
      <c r="P45" s="35"/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0"/>
        <v/>
      </c>
      <c r="S45" s="197"/>
      <c r="T45">
        <f>+_xlfn.XLOOKUP(B45,'La Calera II - RFSU 31.1.28'!B:B,'La Calera II - RFSU 31.1.28'!E:E,"",0,1)</f>
        <v>0</v>
      </c>
    </row>
    <row r="46" spans="1:20" ht="22.5" hidden="1" x14ac:dyDescent="0.25">
      <c r="A46" s="159" t="s">
        <v>640</v>
      </c>
      <c r="B46" s="160" t="s">
        <v>2639</v>
      </c>
      <c r="C46" s="161" t="s">
        <v>2523</v>
      </c>
      <c r="D46" s="196"/>
      <c r="E46" s="151">
        <f>+_xlfn.XLOOKUP(B46,'La Calera II - RFSU 31.1.28'!B:B,'La Calera II - RFSU 31.1.28'!G:G,"No se encuentra",0,1)</f>
        <v>46164</v>
      </c>
      <c r="F46" s="153">
        <f>+_xlfn.XLOOKUP(B46,'La Calera II - RFSU 31.1.28'!B:B,'La Calera II - RFSU 31.1.28'!G:G,"No se encuentra",0,1)</f>
        <v>46164</v>
      </c>
      <c r="G46" s="154">
        <f>IF(+_xlfn.XLOOKUP(B46,'La Calera II - RFSU 31.1.28'!B:B,'La Calera II - RFSU 31.1.28'!H:H,"No se encuentra",0,1)&gt;0,+_xlfn.XLOOKUP(B46,'La Calera II - RFSU 31.1.28'!B:B,'La Calera II - RFSU 31.1.28'!H:H,"No se encuentra",0,1),"")</f>
        <v>46164</v>
      </c>
      <c r="H46" s="152">
        <f>+_xlfn.XLOOKUP(B46,'La Calera II - RFSU 31.1.28'!B:B,'La Calera II - RFSU 31.1.28'!W:W,"No se encuentra",0,1)</f>
        <v>46202</v>
      </c>
      <c r="I46" s="153">
        <f>+_xlfn.XLOOKUP(B46,'La Calera II - RFSU 31.1.28'!B:B,'La Calera II - RFSU 31.1.28'!W:W,"No se encuentra",0,1)</f>
        <v>46202</v>
      </c>
      <c r="J46" s="155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152">
        <f>+_xlfn.XLOOKUP(B46,'La Calera II - RFSU 31.1.28'!B:B,'La Calera II - RFSU 31.1.28'!AP:AP,"No se encuentra",0,1)</f>
        <v>46267</v>
      </c>
      <c r="M46" s="153">
        <f>+_xlfn.XLOOKUP(B46,'La Calera II - RFSU 31.1.28'!B:B,'La Calera II - RFSU 31.1.28'!AP:AP,"No se encuentra",0,1)</f>
        <v>46267</v>
      </c>
      <c r="N46" s="140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f>+_xlfn.XLOOKUP(B46,'La Calera II - RFSU 31.1.28'!B:B,'La Calera II - RFSU 31.1.28'!CA:CA,"No se encuentra",0,1)</f>
        <v>46507</v>
      </c>
      <c r="P46" s="35"/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0"/>
        <v/>
      </c>
      <c r="S46" s="197"/>
      <c r="T46">
        <f>+_xlfn.XLOOKUP(B46,'La Calera II - RFSU 31.1.28'!B:B,'La Calera II - RFSU 31.1.28'!E:E,"",0,1)</f>
        <v>0</v>
      </c>
    </row>
    <row r="47" spans="1:20" ht="22.5" hidden="1" x14ac:dyDescent="0.25">
      <c r="A47" s="159" t="s">
        <v>640</v>
      </c>
      <c r="B47" s="160" t="s">
        <v>2641</v>
      </c>
      <c r="C47" s="161" t="s">
        <v>2525</v>
      </c>
      <c r="D47" s="196"/>
      <c r="E47" s="151">
        <f>+_xlfn.XLOOKUP(B47,'La Calera II - RFSU 31.1.28'!B:B,'La Calera II - RFSU 31.1.28'!G:G,"No se encuentra",0,1)</f>
        <v>46097</v>
      </c>
      <c r="F47" s="153">
        <f>+_xlfn.XLOOKUP(B47,'La Calera II - RFSU 31.1.28'!B:B,'La Calera II - RFSU 31.1.28'!G:G,"No se encuentra",0,1)</f>
        <v>46097</v>
      </c>
      <c r="G47" s="154">
        <f>IF(+_xlfn.XLOOKUP(B47,'La Calera II - RFSU 31.1.28'!B:B,'La Calera II - RFSU 31.1.28'!H:H,"No se encuentra",0,1)&gt;0,+_xlfn.XLOOKUP(B47,'La Calera II - RFSU 31.1.28'!B:B,'La Calera II - RFSU 31.1.28'!H:H,"No se encuentra",0,1),"")</f>
        <v>46104</v>
      </c>
      <c r="H47" s="152">
        <f>+_xlfn.XLOOKUP(B47,'La Calera II - RFSU 31.1.28'!B:B,'La Calera II - RFSU 31.1.28'!W:W,"No se encuentra",0,1)</f>
        <v>46161</v>
      </c>
      <c r="I47" s="153">
        <f>+_xlfn.XLOOKUP(B47,'La Calera II - RFSU 31.1.28'!B:B,'La Calera II - RFSU 31.1.28'!W:W,"No se encuentra",0,1)</f>
        <v>46161</v>
      </c>
      <c r="J47" s="155">
        <f>IF(+_xlfn.XLOOKUP(B47,'La Calera II - RFSU 31.1.28'!B:B,'La Calera II - RFSU 31.1.28'!X:X,"No se encuentra",0,1)&gt;0,+_xlfn.XLOOKUP(B47,'La Calera II - RFSU 31.1.28'!B:B,'La Calera II - RFSU 31.1.28'!X:X,"No se encuentra",0,1),"")</f>
        <v>46169</v>
      </c>
      <c r="K47" s="141" t="str">
        <f>+IF(+_xlfn.XLOOKUP(B47,'La Calera II - RFSU 31.1.28'!B:B,'La Calera II - RFSU 31.1.28'!AG:AG,"No se encuentra",0,1)=0,"N/A","Sin iniciar")</f>
        <v>Sin iniciar</v>
      </c>
      <c r="L47" s="152">
        <f>+_xlfn.XLOOKUP(B47,'La Calera II - RFSU 31.1.28'!B:B,'La Calera II - RFSU 31.1.28'!AP:AP,"No se encuentra",0,1)</f>
        <v>46234</v>
      </c>
      <c r="M47" s="153">
        <f>+_xlfn.XLOOKUP(B47,'La Calera II - RFSU 31.1.28'!B:B,'La Calera II - RFSU 31.1.28'!AP:AP,"No se encuentra",0,1)</f>
        <v>46234</v>
      </c>
      <c r="N47" s="140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f>+_xlfn.XLOOKUP(B47,'La Calera II - RFSU 31.1.28'!B:B,'La Calera II - RFSU 31.1.28'!CA:CA,"No se encuentra",0,1)</f>
        <v>46427</v>
      </c>
      <c r="P47" s="35"/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0"/>
        <v/>
      </c>
      <c r="S47" s="197"/>
      <c r="T47">
        <f>+_xlfn.XLOOKUP(B47,'La Calera II - RFSU 31.1.28'!B:B,'La Calera II - RFSU 31.1.28'!E:E,"",0,1)</f>
        <v>0</v>
      </c>
    </row>
    <row r="48" spans="1:20" ht="33.75" hidden="1" x14ac:dyDescent="0.25">
      <c r="A48" s="159" t="s">
        <v>640</v>
      </c>
      <c r="B48" s="160" t="s">
        <v>2642</v>
      </c>
      <c r="C48" s="161" t="s">
        <v>2526</v>
      </c>
      <c r="D48" s="196"/>
      <c r="E48" s="151">
        <f>+_xlfn.XLOOKUP(B48,'La Calera II - RFSU 31.1.28'!B:B,'La Calera II - RFSU 31.1.28'!G:G,"No se encuentra",0,1)</f>
        <v>46107</v>
      </c>
      <c r="F48" s="153">
        <f>+_xlfn.XLOOKUP(B48,'La Calera II - RFSU 31.1.28'!B:B,'La Calera II - RFSU 31.1.28'!G:G,"No se encuentra",0,1)</f>
        <v>46107</v>
      </c>
      <c r="G48" s="154">
        <f>IF(+_xlfn.XLOOKUP(B48,'La Calera II - RFSU 31.1.28'!B:B,'La Calera II - RFSU 31.1.28'!H:H,"No se encuentra",0,1)&gt;0,+_xlfn.XLOOKUP(B48,'La Calera II - RFSU 31.1.28'!B:B,'La Calera II - RFSU 31.1.28'!H:H,"No se encuentra",0,1),"")</f>
        <v>46111</v>
      </c>
      <c r="H48" s="152">
        <f>+_xlfn.XLOOKUP(B48,'La Calera II - RFSU 31.1.28'!B:B,'La Calera II - RFSU 31.1.28'!W:W,"No se encuentra",0,1)</f>
        <v>46148</v>
      </c>
      <c r="I48" s="153">
        <f>+_xlfn.XLOOKUP(B48,'La Calera II - RFSU 31.1.28'!B:B,'La Calera II - RFSU 31.1.28'!W:W,"No se encuentra",0,1)</f>
        <v>46148</v>
      </c>
      <c r="J48" s="155">
        <f>IF(+_xlfn.XLOOKUP(B48,'La Calera II - RFSU 31.1.28'!B:B,'La Calera II - RFSU 31.1.28'!X:X,"No se encuentra",0,1)&gt;0,+_xlfn.XLOOKUP(B48,'La Calera II - RFSU 31.1.28'!B:B,'La Calera II - RFSU 31.1.28'!X:X,"No se encuentra",0,1),"")</f>
        <v>46133</v>
      </c>
      <c r="K48" s="141" t="str">
        <f>+IF(+_xlfn.XLOOKUP(B48,'La Calera II - RFSU 31.1.28'!B:B,'La Calera II - RFSU 31.1.28'!AG:AG,"No se encuentra",0,1)=0,"N/A","Sin iniciar")</f>
        <v>Sin iniciar</v>
      </c>
      <c r="L48" s="152">
        <f>+_xlfn.XLOOKUP(B48,'La Calera II - RFSU 31.1.28'!B:B,'La Calera II - RFSU 31.1.28'!AP:AP,"No se encuentra",0,1)</f>
        <v>46198</v>
      </c>
      <c r="M48" s="153">
        <f>+_xlfn.XLOOKUP(B48,'La Calera II - RFSU 31.1.28'!B:B,'La Calera II - RFSU 31.1.28'!AP:AP,"No se encuentra",0,1)</f>
        <v>46198</v>
      </c>
      <c r="N48" s="140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f>+_xlfn.XLOOKUP(B48,'La Calera II - RFSU 31.1.28'!B:B,'La Calera II - RFSU 31.1.28'!CA:CA,"No se encuentra",0,1)</f>
        <v>46427</v>
      </c>
      <c r="P48" s="35"/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0"/>
        <v/>
      </c>
      <c r="S48" s="197"/>
      <c r="T48">
        <f>+_xlfn.XLOOKUP(B48,'La Calera II - RFSU 31.1.28'!B:B,'La Calera II - RFSU 31.1.28'!E:E,"",0,1)</f>
        <v>0</v>
      </c>
    </row>
    <row r="49" spans="1:20" ht="22.5" hidden="1" x14ac:dyDescent="0.25">
      <c r="A49" s="159" t="s">
        <v>640</v>
      </c>
      <c r="B49" s="160" t="s">
        <v>2643</v>
      </c>
      <c r="C49" s="161" t="s">
        <v>2527</v>
      </c>
      <c r="D49" s="196"/>
      <c r="E49" s="151">
        <f>+_xlfn.XLOOKUP(B49,'La Calera II - RFSU 31.1.28'!B:B,'La Calera II - RFSU 31.1.28'!G:G,"No se encuentra",0,1)</f>
        <v>46111</v>
      </c>
      <c r="F49" s="153">
        <f>+_xlfn.XLOOKUP(B49,'La Calera II - RFSU 31.1.28'!B:B,'La Calera II - RFSU 31.1.28'!G:G,"No se encuentra",0,1)</f>
        <v>46111</v>
      </c>
      <c r="G49" s="154">
        <f>IF(+_xlfn.XLOOKUP(B49,'La Calera II - RFSU 31.1.28'!B:B,'La Calera II - RFSU 31.1.28'!H:H,"No se encuentra",0,1)&gt;0,+_xlfn.XLOOKUP(B49,'La Calera II - RFSU 31.1.28'!B:B,'La Calera II - RFSU 31.1.28'!H:H,"No se encuentra",0,1),"")</f>
        <v>46111</v>
      </c>
      <c r="H49" s="152">
        <f>+_xlfn.XLOOKUP(B49,'La Calera II - RFSU 31.1.28'!B:B,'La Calera II - RFSU 31.1.28'!W:W,"No se encuentra",0,1)</f>
        <v>46148</v>
      </c>
      <c r="I49" s="153">
        <f>+_xlfn.XLOOKUP(B49,'La Calera II - RFSU 31.1.28'!B:B,'La Calera II - RFSU 31.1.28'!W:W,"No se encuentra",0,1)</f>
        <v>46148</v>
      </c>
      <c r="J49" s="155">
        <f>IF(+_xlfn.XLOOKUP(B49,'La Calera II - RFSU 31.1.28'!B:B,'La Calera II - RFSU 31.1.28'!X:X,"No se encuentra",0,1)&gt;0,+_xlfn.XLOOKUP(B49,'La Calera II - RFSU 31.1.28'!B:B,'La Calera II - RFSU 31.1.28'!X:X,"No se encuentra",0,1),"")</f>
        <v>46134</v>
      </c>
      <c r="K49" s="141" t="str">
        <f>+IF(+_xlfn.XLOOKUP(B49,'La Calera II - RFSU 31.1.28'!B:B,'La Calera II - RFSU 31.1.28'!AG:AG,"No se encuentra",0,1)=0,"N/A","Sin iniciar")</f>
        <v>Sin iniciar</v>
      </c>
      <c r="L49" s="152">
        <f>+_xlfn.XLOOKUP(B49,'La Calera II - RFSU 31.1.28'!B:B,'La Calera II - RFSU 31.1.28'!AP:AP,"No se encuentra",0,1)</f>
        <v>46199</v>
      </c>
      <c r="M49" s="153">
        <f>+_xlfn.XLOOKUP(B49,'La Calera II - RFSU 31.1.28'!B:B,'La Calera II - RFSU 31.1.28'!AP:AP,"No se encuentra",0,1)</f>
        <v>46199</v>
      </c>
      <c r="N49" s="140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f>+_xlfn.XLOOKUP(B49,'La Calera II - RFSU 31.1.28'!B:B,'La Calera II - RFSU 31.1.28'!CA:CA,"No se encuentra",0,1)</f>
        <v>46427</v>
      </c>
      <c r="P49" s="35"/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0"/>
        <v/>
      </c>
      <c r="S49" s="197"/>
      <c r="T49">
        <f>+_xlfn.XLOOKUP(B49,'La Calera II - RFSU 31.1.28'!B:B,'La Calera II - RFSU 31.1.28'!E:E,"",0,1)</f>
        <v>0</v>
      </c>
    </row>
    <row r="50" spans="1:20" ht="33.75" hidden="1" x14ac:dyDescent="0.25">
      <c r="A50" s="159" t="s">
        <v>640</v>
      </c>
      <c r="B50" s="160" t="s">
        <v>2644</v>
      </c>
      <c r="C50" s="161" t="s">
        <v>2528</v>
      </c>
      <c r="D50" s="196"/>
      <c r="E50" s="151">
        <f>+_xlfn.XLOOKUP(B50,'La Calera II - RFSU 31.1.28'!B:B,'La Calera II - RFSU 31.1.28'!G:G,"No se encuentra",0,1)</f>
        <v>46111</v>
      </c>
      <c r="F50" s="153">
        <f>+_xlfn.XLOOKUP(B50,'La Calera II - RFSU 31.1.28'!B:B,'La Calera II - RFSU 31.1.28'!G:G,"No se encuentra",0,1)</f>
        <v>46111</v>
      </c>
      <c r="G50" s="154">
        <f>IF(+_xlfn.XLOOKUP(B50,'La Calera II - RFSU 31.1.28'!B:B,'La Calera II - RFSU 31.1.28'!H:H,"No se encuentra",0,1)&gt;0,+_xlfn.XLOOKUP(B50,'La Calera II - RFSU 31.1.28'!B:B,'La Calera II - RFSU 31.1.28'!H:H,"No se encuentra",0,1),"")</f>
        <v>46111</v>
      </c>
      <c r="H50" s="152">
        <f>+_xlfn.XLOOKUP(B50,'La Calera II - RFSU 31.1.28'!B:B,'La Calera II - RFSU 31.1.28'!W:W,"No se encuentra",0,1)</f>
        <v>46148</v>
      </c>
      <c r="I50" s="153">
        <f>+_xlfn.XLOOKUP(B50,'La Calera II - RFSU 31.1.28'!B:B,'La Calera II - RFSU 31.1.28'!W:W,"No se encuentra",0,1)</f>
        <v>46148</v>
      </c>
      <c r="J50" s="155">
        <f>IF(+_xlfn.XLOOKUP(B50,'La Calera II - RFSU 31.1.28'!B:B,'La Calera II - RFSU 31.1.28'!X:X,"No se encuentra",0,1)&gt;0,+_xlfn.XLOOKUP(B50,'La Calera II - RFSU 31.1.28'!B:B,'La Calera II - RFSU 31.1.28'!X:X,"No se encuentra",0,1),"")</f>
        <v>46134</v>
      </c>
      <c r="K50" s="141" t="str">
        <f>+IF(+_xlfn.XLOOKUP(B50,'La Calera II - RFSU 31.1.28'!B:B,'La Calera II - RFSU 31.1.28'!AG:AG,"No se encuentra",0,1)=0,"N/A","Sin iniciar")</f>
        <v>Sin iniciar</v>
      </c>
      <c r="L50" s="152">
        <f>+_xlfn.XLOOKUP(B50,'La Calera II - RFSU 31.1.28'!B:B,'La Calera II - RFSU 31.1.28'!AP:AP,"No se encuentra",0,1)</f>
        <v>46199</v>
      </c>
      <c r="M50" s="153">
        <f>+_xlfn.XLOOKUP(B50,'La Calera II - RFSU 31.1.28'!B:B,'La Calera II - RFSU 31.1.28'!AP:AP,"No se encuentra",0,1)</f>
        <v>46199</v>
      </c>
      <c r="N50" s="140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f>+_xlfn.XLOOKUP(B50,'La Calera II - RFSU 31.1.28'!B:B,'La Calera II - RFSU 31.1.28'!CA:CA,"No se encuentra",0,1)</f>
        <v>46427</v>
      </c>
      <c r="P50" s="35"/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0"/>
        <v/>
      </c>
      <c r="S50" s="197"/>
      <c r="T50">
        <f>+_xlfn.XLOOKUP(B50,'La Calera II - RFSU 31.1.28'!B:B,'La Calera II - RFSU 31.1.28'!E:E,"",0,1)</f>
        <v>0</v>
      </c>
    </row>
    <row r="51" spans="1:20" ht="33.75" hidden="1" x14ac:dyDescent="0.25">
      <c r="A51" s="159" t="s">
        <v>640</v>
      </c>
      <c r="B51" s="160" t="s">
        <v>2645</v>
      </c>
      <c r="C51" s="161" t="s">
        <v>2529</v>
      </c>
      <c r="D51" s="196"/>
      <c r="E51" s="151">
        <f>+_xlfn.XLOOKUP(B51,'La Calera II - RFSU 31.1.28'!B:B,'La Calera II - RFSU 31.1.28'!G:G,"No se encuentra",0,1)</f>
        <v>46153</v>
      </c>
      <c r="F51" s="153">
        <f>+_xlfn.XLOOKUP(B51,'La Calera II - RFSU 31.1.28'!B:B,'La Calera II - RFSU 31.1.28'!G:G,"No se encuentra",0,1)</f>
        <v>46153</v>
      </c>
      <c r="G51" s="154">
        <f>IF(+_xlfn.XLOOKUP(B51,'La Calera II - RFSU 31.1.28'!B:B,'La Calera II - RFSU 31.1.28'!H:H,"No se encuentra",0,1)&gt;0,+_xlfn.XLOOKUP(B51,'La Calera II - RFSU 31.1.28'!B:B,'La Calera II - RFSU 31.1.28'!H:H,"No se encuentra",0,1),"")</f>
        <v>46156</v>
      </c>
      <c r="H51" s="152">
        <f>+_xlfn.XLOOKUP(B51,'La Calera II - RFSU 31.1.28'!B:B,'La Calera II - RFSU 31.1.28'!W:W,"No se encuentra",0,1)</f>
        <v>46193</v>
      </c>
      <c r="I51" s="153">
        <f>+_xlfn.XLOOKUP(B51,'La Calera II - RFSU 31.1.28'!B:B,'La Calera II - RFSU 31.1.28'!W:W,"No se encuentra",0,1)</f>
        <v>46193</v>
      </c>
      <c r="J51" s="155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141" t="str">
        <f>+IF(+_xlfn.XLOOKUP(B51,'La Calera II - RFSU 31.1.28'!B:B,'La Calera II - RFSU 31.1.28'!AG:AG,"No se encuentra",0,1)=0,"N/A","Sin iniciar")</f>
        <v>Sin iniciar</v>
      </c>
      <c r="L51" s="152">
        <f>+_xlfn.XLOOKUP(B51,'La Calera II - RFSU 31.1.28'!B:B,'La Calera II - RFSU 31.1.28'!AP:AP,"No se encuentra",0,1)</f>
        <v>46258</v>
      </c>
      <c r="M51" s="153">
        <f>+_xlfn.XLOOKUP(B51,'La Calera II - RFSU 31.1.28'!B:B,'La Calera II - RFSU 31.1.28'!AP:AP,"No se encuentra",0,1)</f>
        <v>46258</v>
      </c>
      <c r="N51" s="140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f>+_xlfn.XLOOKUP(B51,'La Calera II - RFSU 31.1.28'!B:B,'La Calera II - RFSU 31.1.28'!CA:CA,"No se encuentra",0,1)</f>
        <v>46482</v>
      </c>
      <c r="P51" s="35"/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0"/>
        <v/>
      </c>
      <c r="S51" s="197"/>
      <c r="T51">
        <f>+_xlfn.XLOOKUP(B51,'La Calera II - RFSU 31.1.28'!B:B,'La Calera II - RFSU 31.1.28'!E:E,"",0,1)</f>
        <v>0</v>
      </c>
    </row>
    <row r="52" spans="1:20" ht="33.75" hidden="1" x14ac:dyDescent="0.25">
      <c r="A52" s="159" t="s">
        <v>640</v>
      </c>
      <c r="B52" s="160" t="s">
        <v>2646</v>
      </c>
      <c r="C52" s="161" t="s">
        <v>2647</v>
      </c>
      <c r="D52" s="196"/>
      <c r="E52" s="151">
        <f>+_xlfn.XLOOKUP(B52,'La Calera II - RFSU 31.1.28'!B:B,'La Calera II - RFSU 31.1.28'!G:G,"No se encuentra",0,1)</f>
        <v>46090</v>
      </c>
      <c r="F52" s="153">
        <f>+_xlfn.XLOOKUP(B52,'La Calera II - RFSU 31.1.28'!B:B,'La Calera II - RFSU 31.1.28'!G:G,"No se encuentra",0,1)</f>
        <v>46090</v>
      </c>
      <c r="G52" s="154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152">
        <f>+_xlfn.XLOOKUP(B52,'La Calera II - RFSU 31.1.28'!B:B,'La Calera II - RFSU 31.1.28'!W:W,"No se encuentra",0,1)</f>
        <v>46129</v>
      </c>
      <c r="I52" s="153">
        <f>+_xlfn.XLOOKUP(B52,'La Calera II - RFSU 31.1.28'!B:B,'La Calera II - RFSU 31.1.28'!W:W,"No se encuentra",0,1)</f>
        <v>46129</v>
      </c>
      <c r="J52" s="155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152">
        <f>+_xlfn.XLOOKUP(B52,'La Calera II - RFSU 31.1.28'!B:B,'La Calera II - RFSU 31.1.28'!AP:AP,"No se encuentra",0,1)</f>
        <v>46194</v>
      </c>
      <c r="M52" s="153">
        <f>+_xlfn.XLOOKUP(B52,'La Calera II - RFSU 31.1.28'!B:B,'La Calera II - RFSU 31.1.28'!AP:AP,"No se encuentra",0,1)</f>
        <v>46194</v>
      </c>
      <c r="N52" s="140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f>+_xlfn.XLOOKUP(B52,'La Calera II - RFSU 31.1.28'!B:B,'La Calera II - RFSU 31.1.28'!CA:CA,"No se encuentra",0,1)</f>
        <v>46482</v>
      </c>
      <c r="P52" s="35"/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0"/>
        <v/>
      </c>
      <c r="S52" s="197"/>
      <c r="T52">
        <f>+_xlfn.XLOOKUP(B52,'La Calera II - RFSU 31.1.28'!B:B,'La Calera II - RFSU 31.1.28'!E:E,"",0,1)</f>
        <v>0</v>
      </c>
    </row>
    <row r="53" spans="1:20" ht="22.5" hidden="1" x14ac:dyDescent="0.25">
      <c r="A53" s="159" t="s">
        <v>640</v>
      </c>
      <c r="B53" s="160" t="s">
        <v>2648</v>
      </c>
      <c r="C53" s="161" t="s">
        <v>2649</v>
      </c>
      <c r="D53" s="196"/>
      <c r="E53" s="151">
        <f>+_xlfn.XLOOKUP(B53,'La Calera II - RFSU 31.1.28'!B:B,'La Calera II - RFSU 31.1.28'!G:G,"No se encuentra",0,1)</f>
        <v>46090</v>
      </c>
      <c r="F53" s="153">
        <f>+_xlfn.XLOOKUP(B53,'La Calera II - RFSU 31.1.28'!B:B,'La Calera II - RFSU 31.1.28'!G:G,"No se encuentra",0,1)</f>
        <v>46090</v>
      </c>
      <c r="G53" s="154">
        <f>IF(+_xlfn.XLOOKUP(B53,'La Calera II - RFSU 31.1.28'!B:B,'La Calera II - RFSU 31.1.28'!H:H,"No se encuentra",0,1)&gt;0,+_xlfn.XLOOKUP(B53,'La Calera II - RFSU 31.1.28'!B:B,'La Calera II - RFSU 31.1.28'!H:H,"No se encuentra",0,1),"")</f>
        <v>46091</v>
      </c>
      <c r="H53" s="152">
        <f>+_xlfn.XLOOKUP(B53,'La Calera II - RFSU 31.1.28'!B:B,'La Calera II - RFSU 31.1.28'!W:W,"No se encuentra",0,1)</f>
        <v>46129</v>
      </c>
      <c r="I53" s="153">
        <f>+_xlfn.XLOOKUP(B53,'La Calera II - RFSU 31.1.28'!B:B,'La Calera II - RFSU 31.1.28'!W:W,"No se encuentra",0,1)</f>
        <v>46129</v>
      </c>
      <c r="J53" s="155">
        <f>IF(+_xlfn.XLOOKUP(B53,'La Calera II - RFSU 31.1.28'!B:B,'La Calera II - RFSU 31.1.28'!X:X,"No se encuentra",0,1)&gt;0,+_xlfn.XLOOKUP(B53,'La Calera II - RFSU 31.1.28'!B:B,'La Calera II - RFSU 31.1.28'!X:X,"No se encuentra",0,1),"")</f>
        <v>46129</v>
      </c>
      <c r="K53" s="141" t="str">
        <f>+IF(+_xlfn.XLOOKUP(B53,'La Calera II - RFSU 31.1.28'!B:B,'La Calera II - RFSU 31.1.28'!AG:AG,"No se encuentra",0,1)=0,"N/A","Sin iniciar")</f>
        <v>Sin iniciar</v>
      </c>
      <c r="L53" s="152">
        <f>+_xlfn.XLOOKUP(B53,'La Calera II - RFSU 31.1.28'!B:B,'La Calera II - RFSU 31.1.28'!AP:AP,"No se encuentra",0,1)</f>
        <v>46194</v>
      </c>
      <c r="M53" s="153">
        <f>+_xlfn.XLOOKUP(B53,'La Calera II - RFSU 31.1.28'!B:B,'La Calera II - RFSU 31.1.28'!AP:AP,"No se encuentra",0,1)</f>
        <v>46194</v>
      </c>
      <c r="N53" s="140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f>+_xlfn.XLOOKUP(B53,'La Calera II - RFSU 31.1.28'!B:B,'La Calera II - RFSU 31.1.28'!CA:CA,"No se encuentra",0,1)</f>
        <v>46482</v>
      </c>
      <c r="P53" s="35"/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0"/>
        <v/>
      </c>
      <c r="S53" s="197"/>
      <c r="T53">
        <f>+_xlfn.XLOOKUP(B53,'La Calera II - RFSU 31.1.28'!B:B,'La Calera II - RFSU 31.1.28'!E:E,"",0,1)</f>
        <v>0</v>
      </c>
    </row>
    <row r="54" spans="1:20" ht="22.5" hidden="1" x14ac:dyDescent="0.25">
      <c r="A54" s="159" t="s">
        <v>640</v>
      </c>
      <c r="B54" s="160" t="s">
        <v>2650</v>
      </c>
      <c r="C54" s="161" t="s">
        <v>2651</v>
      </c>
      <c r="D54" s="196"/>
      <c r="E54" s="151">
        <f>+_xlfn.XLOOKUP(B54,'La Calera II - RFSU 31.1.28'!B:B,'La Calera II - RFSU 31.1.28'!G:G,"No se encuentra",0,1)</f>
        <v>46090</v>
      </c>
      <c r="F54" s="153">
        <f>+_xlfn.XLOOKUP(B54,'La Calera II - RFSU 31.1.28'!B:B,'La Calera II - RFSU 31.1.28'!G:G,"No se encuentra",0,1)</f>
        <v>46090</v>
      </c>
      <c r="G54" s="154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152">
        <f>+_xlfn.XLOOKUP(B54,'La Calera II - RFSU 31.1.28'!B:B,'La Calera II - RFSU 31.1.28'!W:W,"No se encuentra",0,1)</f>
        <v>46129</v>
      </c>
      <c r="I54" s="153">
        <f>+_xlfn.XLOOKUP(B54,'La Calera II - RFSU 31.1.28'!B:B,'La Calera II - RFSU 31.1.28'!W:W,"No se encuentra",0,1)</f>
        <v>46129</v>
      </c>
      <c r="J54" s="155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152">
        <f>+_xlfn.XLOOKUP(B54,'La Calera II - RFSU 31.1.28'!B:B,'La Calera II - RFSU 31.1.28'!AP:AP,"No se encuentra",0,1)</f>
        <v>46194</v>
      </c>
      <c r="M54" s="153">
        <f>+_xlfn.XLOOKUP(B54,'La Calera II - RFSU 31.1.28'!B:B,'La Calera II - RFSU 31.1.28'!AP:AP,"No se encuentra",0,1)</f>
        <v>46194</v>
      </c>
      <c r="N54" s="140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f>+_xlfn.XLOOKUP(B54,'La Calera II - RFSU 31.1.28'!B:B,'La Calera II - RFSU 31.1.28'!CA:CA,"No se encuentra",0,1)</f>
        <v>46482</v>
      </c>
      <c r="P54" s="35"/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0"/>
        <v/>
      </c>
      <c r="S54" s="197"/>
      <c r="T54">
        <f>+_xlfn.XLOOKUP(B54,'La Calera II - RFSU 31.1.28'!B:B,'La Calera II - RFSU 31.1.28'!E:E,"",0,1)</f>
        <v>0</v>
      </c>
    </row>
    <row r="55" spans="1:20" ht="22.5" hidden="1" x14ac:dyDescent="0.25">
      <c r="A55" s="159" t="s">
        <v>640</v>
      </c>
      <c r="B55" s="160" t="s">
        <v>2652</v>
      </c>
      <c r="C55" s="161" t="s">
        <v>2653</v>
      </c>
      <c r="D55" s="196"/>
      <c r="E55" s="151">
        <f>+_xlfn.XLOOKUP(B55,'La Calera II - RFSU 31.1.28'!B:B,'La Calera II - RFSU 31.1.28'!G:G,"No se encuentra",0,1)</f>
        <v>46090</v>
      </c>
      <c r="F55" s="153">
        <f>+_xlfn.XLOOKUP(B55,'La Calera II - RFSU 31.1.28'!B:B,'La Calera II - RFSU 31.1.28'!G:G,"No se encuentra",0,1)</f>
        <v>46090</v>
      </c>
      <c r="G55" s="154">
        <f>IF(+_xlfn.XLOOKUP(B55,'La Calera II - RFSU 31.1.28'!B:B,'La Calera II - RFSU 31.1.28'!H:H,"No se encuentra",0,1)&gt;0,+_xlfn.XLOOKUP(B55,'La Calera II - RFSU 31.1.28'!B:B,'La Calera II - RFSU 31.1.28'!H:H,"No se encuentra",0,1),"")</f>
        <v>46091</v>
      </c>
      <c r="H55" s="152">
        <f>+_xlfn.XLOOKUP(B55,'La Calera II - RFSU 31.1.28'!B:B,'La Calera II - RFSU 31.1.28'!W:W,"No se encuentra",0,1)</f>
        <v>46129</v>
      </c>
      <c r="I55" s="153">
        <f>+_xlfn.XLOOKUP(B55,'La Calera II - RFSU 31.1.28'!B:B,'La Calera II - RFSU 31.1.28'!W:W,"No se encuentra",0,1)</f>
        <v>46129</v>
      </c>
      <c r="J55" s="155">
        <f>IF(+_xlfn.XLOOKUP(B55,'La Calera II - RFSU 31.1.28'!B:B,'La Calera II - RFSU 31.1.28'!X:X,"No se encuentra",0,1)&gt;0,+_xlfn.XLOOKUP(B55,'La Calera II - RFSU 31.1.28'!B:B,'La Calera II - RFSU 31.1.28'!X:X,"No se encuentra",0,1),"")</f>
        <v>46129</v>
      </c>
      <c r="K55" s="141" t="str">
        <f>+IF(+_xlfn.XLOOKUP(B55,'La Calera II - RFSU 31.1.28'!B:B,'La Calera II - RFSU 31.1.28'!AG:AG,"No se encuentra",0,1)=0,"N/A","Sin iniciar")</f>
        <v>Sin iniciar</v>
      </c>
      <c r="L55" s="152">
        <f>+_xlfn.XLOOKUP(B55,'La Calera II - RFSU 31.1.28'!B:B,'La Calera II - RFSU 31.1.28'!AP:AP,"No se encuentra",0,1)</f>
        <v>46194</v>
      </c>
      <c r="M55" s="153">
        <f>+_xlfn.XLOOKUP(B55,'La Calera II - RFSU 31.1.28'!B:B,'La Calera II - RFSU 31.1.28'!AP:AP,"No se encuentra",0,1)</f>
        <v>46194</v>
      </c>
      <c r="N55" s="140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f>+_xlfn.XLOOKUP(B55,'La Calera II - RFSU 31.1.28'!B:B,'La Calera II - RFSU 31.1.28'!CA:CA,"No se encuentra",0,1)</f>
        <v>46482</v>
      </c>
      <c r="P55" s="35"/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0"/>
        <v/>
      </c>
      <c r="S55" s="197"/>
      <c r="T55">
        <f>+_xlfn.XLOOKUP(B55,'La Calera II - RFSU 31.1.28'!B:B,'La Calera II - RFSU 31.1.28'!E:E,"",0,1)</f>
        <v>0</v>
      </c>
    </row>
    <row r="56" spans="1:20" ht="22.5" hidden="1" x14ac:dyDescent="0.25">
      <c r="A56" s="159" t="s">
        <v>640</v>
      </c>
      <c r="B56" s="160" t="s">
        <v>2654</v>
      </c>
      <c r="C56" s="161" t="s">
        <v>2530</v>
      </c>
      <c r="D56" s="196"/>
      <c r="E56" s="151">
        <f>+_xlfn.XLOOKUP(B56,'La Calera II - RFSU 31.1.28'!B:B,'La Calera II - RFSU 31.1.28'!G:G,"No se encuentra",0,1)</f>
        <v>46304</v>
      </c>
      <c r="F56" s="153">
        <f>+_xlfn.XLOOKUP(B56,'La Calera II - RFSU 31.1.28'!B:B,'La Calera II - RFSU 31.1.28'!G:G,"No se encuentra",0,1)</f>
        <v>46304</v>
      </c>
      <c r="G56" s="154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152">
        <f>+_xlfn.XLOOKUP(B56,'La Calera II - RFSU 31.1.28'!B:B,'La Calera II - RFSU 31.1.28'!W:W,"No se encuentra",0,1)</f>
        <v>46341</v>
      </c>
      <c r="I56" s="153">
        <f>+_xlfn.XLOOKUP(B56,'La Calera II - RFSU 31.1.28'!B:B,'La Calera II - RFSU 31.1.28'!W:W,"No se encuentra",0,1)</f>
        <v>46341</v>
      </c>
      <c r="J56" s="155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152">
        <f>+_xlfn.XLOOKUP(B56,'La Calera II - RFSU 31.1.28'!B:B,'La Calera II - RFSU 31.1.28'!AP:AP,"No se encuentra",0,1)</f>
        <v>46406</v>
      </c>
      <c r="M56" s="153">
        <f>+_xlfn.XLOOKUP(B56,'La Calera II - RFSU 31.1.28'!B:B,'La Calera II - RFSU 31.1.28'!AP:AP,"No se encuentra",0,1)</f>
        <v>46406</v>
      </c>
      <c r="N56" s="140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f>+_xlfn.XLOOKUP(B56,'La Calera II - RFSU 31.1.28'!B:B,'La Calera II - RFSU 31.1.28'!CA:CA,"No se encuentra",0,1)</f>
        <v>46506</v>
      </c>
      <c r="P56" s="35"/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0"/>
        <v/>
      </c>
      <c r="S56" s="197"/>
      <c r="T56">
        <f>+_xlfn.XLOOKUP(B56,'La Calera II - RFSU 31.1.28'!B:B,'La Calera II - RFSU 31.1.28'!E:E,"",0,1)</f>
        <v>0</v>
      </c>
    </row>
    <row r="57" spans="1:20" ht="22.5" hidden="1" x14ac:dyDescent="0.25">
      <c r="A57" s="159" t="s">
        <v>640</v>
      </c>
      <c r="B57" s="160" t="s">
        <v>2655</v>
      </c>
      <c r="C57" s="161" t="s">
        <v>2656</v>
      </c>
      <c r="D57" s="196"/>
      <c r="E57" s="151">
        <f>+_xlfn.XLOOKUP(B57,'La Calera II - RFSU 31.1.28'!B:B,'La Calera II - RFSU 31.1.28'!G:G,"No se encuentra",0,1)</f>
        <v>46056</v>
      </c>
      <c r="F57" s="153">
        <f>+_xlfn.XLOOKUP(B57,'La Calera II - RFSU 31.1.28'!B:B,'La Calera II - RFSU 31.1.28'!G:G,"No se encuentra",0,1)</f>
        <v>46056</v>
      </c>
      <c r="G57" s="154">
        <f>IF(+_xlfn.XLOOKUP(B57,'La Calera II - RFSU 31.1.28'!B:B,'La Calera II - RFSU 31.1.28'!H:H,"No se encuentra",0,1)&gt;0,+_xlfn.XLOOKUP(B57,'La Calera II - RFSU 31.1.28'!B:B,'La Calera II - RFSU 31.1.28'!H:H,"No se encuentra",0,1),"")</f>
        <v>46056</v>
      </c>
      <c r="H57" s="152">
        <f>+_xlfn.XLOOKUP(B57,'La Calera II - RFSU 31.1.28'!B:B,'La Calera II - RFSU 31.1.28'!W:W,"No se encuentra",0,1)</f>
        <v>46106</v>
      </c>
      <c r="I57" s="153">
        <f>+_xlfn.XLOOKUP(B57,'La Calera II - RFSU 31.1.28'!B:B,'La Calera II - RFSU 31.1.28'!W:W,"No se encuentra",0,1)</f>
        <v>46106</v>
      </c>
      <c r="J57" s="155">
        <f>IF(+_xlfn.XLOOKUP(B57,'La Calera II - RFSU 31.1.28'!B:B,'La Calera II - RFSU 31.1.28'!X:X,"No se encuentra",0,1)&gt;0,+_xlfn.XLOOKUP(B57,'La Calera II - RFSU 31.1.28'!B:B,'La Calera II - RFSU 31.1.28'!X:X,"No se encuentra",0,1),"")</f>
        <v>46106</v>
      </c>
      <c r="K57" s="141" t="str">
        <f>+IF(+_xlfn.XLOOKUP(B57,'La Calera II - RFSU 31.1.28'!B:B,'La Calera II - RFSU 31.1.28'!AG:AG,"No se encuentra",0,1)=0,"N/A","Sin iniciar")</f>
        <v>Sin iniciar</v>
      </c>
      <c r="L57" s="152">
        <f>+_xlfn.XLOOKUP(B57,'La Calera II - RFSU 31.1.28'!B:B,'La Calera II - RFSU 31.1.28'!AP:AP,"No se encuentra",0,1)</f>
        <v>46206</v>
      </c>
      <c r="M57" s="153">
        <f>+_xlfn.XLOOKUP(B57,'La Calera II - RFSU 31.1.28'!B:B,'La Calera II - RFSU 31.1.28'!AP:AP,"No se encuentra",0,1)</f>
        <v>46206</v>
      </c>
      <c r="N57" s="140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f>+_xlfn.XLOOKUP(B57,'La Calera II - RFSU 31.1.28'!B:B,'La Calera II - RFSU 31.1.28'!CA:CA,"No se encuentra",0,1)</f>
        <v>46562</v>
      </c>
      <c r="P57" s="35"/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0"/>
        <v/>
      </c>
      <c r="S57" s="197"/>
      <c r="T57">
        <f>+_xlfn.XLOOKUP(B57,'La Calera II - RFSU 31.1.28'!B:B,'La Calera II - RFSU 31.1.28'!E:E,"",0,1)</f>
        <v>0</v>
      </c>
    </row>
    <row r="58" spans="1:20" ht="22.5" hidden="1" x14ac:dyDescent="0.25">
      <c r="A58" s="159" t="s">
        <v>640</v>
      </c>
      <c r="B58" s="160" t="s">
        <v>2658</v>
      </c>
      <c r="C58" s="161" t="s">
        <v>2659</v>
      </c>
      <c r="D58" s="196"/>
      <c r="E58" s="151">
        <f>+_xlfn.XLOOKUP(B58,'La Calera II - RFSU 31.1.28'!B:B,'La Calera II - RFSU 31.1.28'!G:G,"No se encuentra",0,1)</f>
        <v>46056</v>
      </c>
      <c r="F58" s="153">
        <f>+_xlfn.XLOOKUP(B58,'La Calera II - RFSU 31.1.28'!B:B,'La Calera II - RFSU 31.1.28'!G:G,"No se encuentra",0,1)</f>
        <v>46056</v>
      </c>
      <c r="G58" s="154">
        <f>IF(+_xlfn.XLOOKUP(B58,'La Calera II - RFSU 31.1.28'!B:B,'La Calera II - RFSU 31.1.28'!H:H,"No se encuentra",0,1)&gt;0,+_xlfn.XLOOKUP(B58,'La Calera II - RFSU 31.1.28'!B:B,'La Calera II - RFSU 31.1.28'!H:H,"No se encuentra",0,1),"")</f>
        <v>46056</v>
      </c>
      <c r="H58" s="152">
        <f>+_xlfn.XLOOKUP(B58,'La Calera II - RFSU 31.1.28'!B:B,'La Calera II - RFSU 31.1.28'!W:W,"No se encuentra",0,1)</f>
        <v>46095</v>
      </c>
      <c r="I58" s="153">
        <f>+_xlfn.XLOOKUP(B58,'La Calera II - RFSU 31.1.28'!B:B,'La Calera II - RFSU 31.1.28'!W:W,"No se encuentra",0,1)</f>
        <v>46095</v>
      </c>
      <c r="J58" s="155">
        <f>IF(+_xlfn.XLOOKUP(B58,'La Calera II - RFSU 31.1.28'!B:B,'La Calera II - RFSU 31.1.28'!X:X,"No se encuentra",0,1)&gt;0,+_xlfn.XLOOKUP(B58,'La Calera II - RFSU 31.1.28'!B:B,'La Calera II - RFSU 31.1.28'!X:X,"No se encuentra",0,1),"")</f>
        <v>46094</v>
      </c>
      <c r="K58" s="141" t="str">
        <f>+IF(+_xlfn.XLOOKUP(B58,'La Calera II - RFSU 31.1.28'!B:B,'La Calera II - RFSU 31.1.28'!AG:AG,"No se encuentra",0,1)=0,"N/A","Sin iniciar")</f>
        <v>Sin iniciar</v>
      </c>
      <c r="L58" s="152">
        <f>+_xlfn.XLOOKUP(B58,'La Calera II - RFSU 31.1.28'!B:B,'La Calera II - RFSU 31.1.28'!AP:AP,"No se encuentra",0,1)</f>
        <v>46194</v>
      </c>
      <c r="M58" s="153">
        <f>+_xlfn.XLOOKUP(B58,'La Calera II - RFSU 31.1.28'!B:B,'La Calera II - RFSU 31.1.28'!AP:AP,"No se encuentra",0,1)</f>
        <v>46194</v>
      </c>
      <c r="N58" s="140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f>+_xlfn.XLOOKUP(B58,'La Calera II - RFSU 31.1.28'!B:B,'La Calera II - RFSU 31.1.28'!CA:CA,"No se encuentra",0,1)</f>
        <v>46495</v>
      </c>
      <c r="P58" s="35"/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0"/>
        <v/>
      </c>
      <c r="S58" s="197"/>
      <c r="T58">
        <f>+_xlfn.XLOOKUP(B58,'La Calera II - RFSU 31.1.28'!B:B,'La Calera II - RFSU 31.1.28'!E:E,"",0,1)</f>
        <v>0</v>
      </c>
    </row>
    <row r="59" spans="1:20" ht="33.75" hidden="1" x14ac:dyDescent="0.25">
      <c r="A59" s="159" t="s">
        <v>640</v>
      </c>
      <c r="B59" s="160" t="s">
        <v>2665</v>
      </c>
      <c r="C59" s="161" t="s">
        <v>2666</v>
      </c>
      <c r="D59" s="196"/>
      <c r="E59" s="151" t="str">
        <f>+_xlfn.XLOOKUP(B59,'La Calera II - RFSU 31.1.28'!B:B,'La Calera II - RFSU 31.1.28'!G:G,"No se encuentra",0,1)</f>
        <v>No se encuentra</v>
      </c>
      <c r="F59" s="153" t="str">
        <f>+_xlfn.XLOOKUP(B59,'La Calera II - RFSU 31.1.28'!B:B,'La Calera II - RFSU 31.1.28'!G:G,"No se encuentra",0,1)</f>
        <v>No se encuentra</v>
      </c>
      <c r="G59" s="154" t="str">
        <f>IF(+_xlfn.XLOOKUP(B59,'La Calera II - RFSU 31.1.28'!B:B,'La Calera II - RFSU 31.1.28'!H:H,"No se encuentra",0,1)&gt;0,+_xlfn.XLOOKUP(B59,'La Calera II - RFSU 31.1.28'!B:B,'La Calera II - RFSU 31.1.28'!H:H,"No se encuentra",0,1),"")</f>
        <v>No se encuentra</v>
      </c>
      <c r="H59" s="152" t="str">
        <f>+_xlfn.XLOOKUP(B59,'La Calera II - RFSU 31.1.28'!B:B,'La Calera II - RFSU 31.1.28'!W:W,"No se encuentra",0,1)</f>
        <v>No se encuentra</v>
      </c>
      <c r="I59" s="153" t="str">
        <f>+_xlfn.XLOOKUP(B59,'La Calera II - RFSU 31.1.28'!B:B,'La Calera II - RFSU 31.1.28'!W:W,"No se encuentra",0,1)</f>
        <v>No se encuentra</v>
      </c>
      <c r="J59" s="155" t="str">
        <f>IF(+_xlfn.XLOOKUP(B59,'La Calera II - RFSU 31.1.28'!B:B,'La Calera II - RFSU 31.1.28'!X:X,"No se encuentra",0,1)&gt;0,+_xlfn.XLOOKUP(B59,'La Calera II - RFSU 31.1.28'!B:B,'La Calera II - RFSU 31.1.28'!X:X,"No se encuentra",0,1),"")</f>
        <v>No se encuentra</v>
      </c>
      <c r="K59" s="141" t="str">
        <f>+IF(+_xlfn.XLOOKUP(B59,'La Calera II - RFSU 31.1.28'!B:B,'La Calera II - RFSU 31.1.28'!AG:AG,"No se encuentra",0,1)=0,"N/A","Sin iniciar")</f>
        <v>Sin iniciar</v>
      </c>
      <c r="L59" s="152" t="str">
        <f>+_xlfn.XLOOKUP(B59,'La Calera II - RFSU 31.1.28'!B:B,'La Calera II - RFSU 31.1.28'!AP:AP,"No se encuentra",0,1)</f>
        <v>No se encuentra</v>
      </c>
      <c r="M59" s="153" t="str">
        <f>+_xlfn.XLOOKUP(B59,'La Calera II - RFSU 31.1.28'!B:B,'La Calera II - RFSU 31.1.28'!AP:AP,"No se encuentra",0,1)</f>
        <v>No se encuentra</v>
      </c>
      <c r="N59" s="140" t="str">
        <f>IF(+_xlfn.XLOOKUP(B59,'La Calera II - RFSU 31.1.28'!B:B,'La Calera II - RFSU 31.1.28'!AQ:AQ,"No se encuentra",0,1)&gt;0,+_xlfn.XLOOKUP(B59,'La Calera II - RFSU 31.1.28'!B:B,'La Calera II - RFSU 31.1.28'!AQ:AQ,"No se encuentra",0,1),"")</f>
        <v>No se encuentra</v>
      </c>
      <c r="O59" s="201" t="str">
        <f>+_xlfn.XLOOKUP(B59,'La Calera II - RFSU 31.1.28'!B:B,'La Calera II - RFSU 31.1.28'!CA:CA,"No se encuentra",0,1)</f>
        <v>No se encuentra</v>
      </c>
      <c r="P59" s="35"/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>No se encuentra</v>
      </c>
      <c r="R59" s="202" t="e">
        <f t="shared" si="0"/>
        <v>#VALUE!</v>
      </c>
      <c r="S59" s="197"/>
      <c r="T59" t="str">
        <f>+_xlfn.XLOOKUP(B59,'La Calera II - RFSU 31.1.28'!B:B,'La Calera II - RFSU 31.1.28'!E:E,"",0,1)</f>
        <v/>
      </c>
    </row>
    <row r="60" spans="1:20" ht="33.75" hidden="1" x14ac:dyDescent="0.25">
      <c r="A60" s="159" t="s">
        <v>640</v>
      </c>
      <c r="B60" s="160" t="s">
        <v>2667</v>
      </c>
      <c r="C60" s="161" t="s">
        <v>2668</v>
      </c>
      <c r="D60" s="196"/>
      <c r="E60" s="151" t="str">
        <f>+_xlfn.XLOOKUP(B60,'La Calera II - RFSU 31.1.28'!B:B,'La Calera II - RFSU 31.1.28'!G:G,"No se encuentra",0,1)</f>
        <v>No se encuentra</v>
      </c>
      <c r="F60" s="153" t="str">
        <f>+_xlfn.XLOOKUP(B60,'La Calera II - RFSU 31.1.28'!B:B,'La Calera II - RFSU 31.1.28'!G:G,"No se encuentra",0,1)</f>
        <v>No se encuentra</v>
      </c>
      <c r="G60" s="154" t="str">
        <f>IF(+_xlfn.XLOOKUP(B60,'La Calera II - RFSU 31.1.28'!B:B,'La Calera II - RFSU 31.1.28'!H:H,"No se encuentra",0,1)&gt;0,+_xlfn.XLOOKUP(B60,'La Calera II - RFSU 31.1.28'!B:B,'La Calera II - RFSU 31.1.28'!H:H,"No se encuentra",0,1),"")</f>
        <v>No se encuentra</v>
      </c>
      <c r="H60" s="152" t="str">
        <f>+_xlfn.XLOOKUP(B60,'La Calera II - RFSU 31.1.28'!B:B,'La Calera II - RFSU 31.1.28'!W:W,"No se encuentra",0,1)</f>
        <v>No se encuentra</v>
      </c>
      <c r="I60" s="153" t="str">
        <f>+_xlfn.XLOOKUP(B60,'La Calera II - RFSU 31.1.28'!B:B,'La Calera II - RFSU 31.1.28'!W:W,"No se encuentra",0,1)</f>
        <v>No se encuentra</v>
      </c>
      <c r="J60" s="155" t="str">
        <f>IF(+_xlfn.XLOOKUP(B60,'La Calera II - RFSU 31.1.28'!B:B,'La Calera II - RFSU 31.1.28'!X:X,"No se encuentra",0,1)&gt;0,+_xlfn.XLOOKUP(B60,'La Calera II - RFSU 31.1.28'!B:B,'La Calera II - RFSU 31.1.28'!X:X,"No se encuentra",0,1),"")</f>
        <v>No se encuentra</v>
      </c>
      <c r="K60" s="141" t="str">
        <f>+IF(+_xlfn.XLOOKUP(B60,'La Calera II - RFSU 31.1.28'!B:B,'La Calera II - RFSU 31.1.28'!AG:AG,"No se encuentra",0,1)=0,"N/A","Sin iniciar")</f>
        <v>Sin iniciar</v>
      </c>
      <c r="L60" s="152" t="str">
        <f>+_xlfn.XLOOKUP(B60,'La Calera II - RFSU 31.1.28'!B:B,'La Calera II - RFSU 31.1.28'!AP:AP,"No se encuentra",0,1)</f>
        <v>No se encuentra</v>
      </c>
      <c r="M60" s="153" t="str">
        <f>+_xlfn.XLOOKUP(B60,'La Calera II - RFSU 31.1.28'!B:B,'La Calera II - RFSU 31.1.28'!AP:AP,"No se encuentra",0,1)</f>
        <v>No se encuentra</v>
      </c>
      <c r="N60" s="140" t="str">
        <f>IF(+_xlfn.XLOOKUP(B60,'La Calera II - RFSU 31.1.28'!B:B,'La Calera II - RFSU 31.1.28'!AQ:AQ,"No se encuentra",0,1)&gt;0,+_xlfn.XLOOKUP(B60,'La Calera II - RFSU 31.1.28'!B:B,'La Calera II - RFSU 31.1.28'!AQ:AQ,"No se encuentra",0,1),"")</f>
        <v>No se encuentra</v>
      </c>
      <c r="O60" s="201" t="str">
        <f>+_xlfn.XLOOKUP(B60,'La Calera II - RFSU 31.1.28'!B:B,'La Calera II - RFSU 31.1.28'!CA:CA,"No se encuentra",0,1)</f>
        <v>No se encuentra</v>
      </c>
      <c r="P60" s="35"/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>No se encuentra</v>
      </c>
      <c r="R60" s="202" t="e">
        <f t="shared" si="0"/>
        <v>#VALUE!</v>
      </c>
      <c r="S60" s="197"/>
      <c r="T60" t="str">
        <f>+_xlfn.XLOOKUP(B60,'La Calera II - RFSU 31.1.28'!B:B,'La Calera II - RFSU 31.1.28'!E:E,"",0,1)</f>
        <v/>
      </c>
    </row>
    <row r="61" spans="1:20" ht="22.5" hidden="1" x14ac:dyDescent="0.25">
      <c r="A61" s="159" t="s">
        <v>640</v>
      </c>
      <c r="B61" s="160" t="s">
        <v>2669</v>
      </c>
      <c r="C61" s="161" t="s">
        <v>2670</v>
      </c>
      <c r="D61" s="196"/>
      <c r="E61" s="151">
        <f>+_xlfn.XLOOKUP(B61,'La Calera II - RFSU 31.1.28'!B:B,'La Calera II - RFSU 31.1.28'!G:G,"No se encuentra",0,1)</f>
        <v>46177</v>
      </c>
      <c r="F61" s="153">
        <f>+_xlfn.XLOOKUP(B61,'La Calera II - RFSU 31.1.28'!B:B,'La Calera II - RFSU 31.1.28'!G:G,"No se encuentra",0,1)</f>
        <v>46177</v>
      </c>
      <c r="G61" s="154" t="str">
        <f>IF(+_xlfn.XLOOKUP(B61,'La Calera II - RFSU 31.1.28'!B:B,'La Calera II - RFSU 31.1.28'!H:H,"No se encuentra",0,1)&gt;0,+_xlfn.XLOOKUP(B61,'La Calera II - RFSU 31.1.28'!B:B,'La Calera II - RFSU 31.1.28'!H:H,"No se encuentra",0,1),"")</f>
        <v/>
      </c>
      <c r="H61" s="152">
        <f>+_xlfn.XLOOKUP(B61,'La Calera II - RFSU 31.1.28'!B:B,'La Calera II - RFSU 31.1.28'!W:W,"No se encuentra",0,1)</f>
        <v>46214</v>
      </c>
      <c r="I61" s="153">
        <f>+_xlfn.XLOOKUP(B61,'La Calera II - RFSU 31.1.28'!B:B,'La Calera II - RFSU 31.1.28'!W:W,"No se encuentra",0,1)</f>
        <v>46214</v>
      </c>
      <c r="J61" s="155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141" t="str">
        <f>+IF(+_xlfn.XLOOKUP(B61,'La Calera II - RFSU 31.1.28'!B:B,'La Calera II - RFSU 31.1.28'!AG:AG,"No se encuentra",0,1)=0,"N/A","Sin iniciar")</f>
        <v>Sin iniciar</v>
      </c>
      <c r="L61" s="152">
        <f>+_xlfn.XLOOKUP(B61,'La Calera II - RFSU 31.1.28'!B:B,'La Calera II - RFSU 31.1.28'!AP:AP,"No se encuentra",0,1)</f>
        <v>46279</v>
      </c>
      <c r="M61" s="153">
        <f>+_xlfn.XLOOKUP(B61,'La Calera II - RFSU 31.1.28'!B:B,'La Calera II - RFSU 31.1.28'!AP:AP,"No se encuentra",0,1)</f>
        <v>46279</v>
      </c>
      <c r="N61" s="140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f>+_xlfn.XLOOKUP(B61,'La Calera II - RFSU 31.1.28'!B:B,'La Calera II - RFSU 31.1.28'!CA:CA,"No se encuentra",0,1)</f>
        <v>46482</v>
      </c>
      <c r="P61" s="35"/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0"/>
        <v/>
      </c>
      <c r="S61" s="197"/>
      <c r="T61">
        <f>+_xlfn.XLOOKUP(B61,'La Calera II - RFSU 31.1.28'!B:B,'La Calera II - RFSU 31.1.28'!E:E,"",0,1)</f>
        <v>0</v>
      </c>
    </row>
    <row r="62" spans="1:20" ht="34.5" hidden="1" x14ac:dyDescent="0.25">
      <c r="A62" s="159" t="s">
        <v>640</v>
      </c>
      <c r="B62" s="162" t="s">
        <v>2671</v>
      </c>
      <c r="C62" s="163" t="s">
        <v>2672</v>
      </c>
      <c r="D62" s="196"/>
      <c r="E62" s="151" t="str">
        <f>+_xlfn.XLOOKUP(B62,'La Calera II - RFSU 31.1.28'!B:B,'La Calera II - RFSU 31.1.28'!G:G,"No se encuentra",0,1)</f>
        <v>No se encuentra</v>
      </c>
      <c r="F62" s="153" t="str">
        <f>+_xlfn.XLOOKUP(B62,'La Calera II - RFSU 31.1.28'!B:B,'La Calera II - RFSU 31.1.28'!G:G,"No se encuentra",0,1)</f>
        <v>No se encuentra</v>
      </c>
      <c r="G62" s="154" t="str">
        <f>IF(+_xlfn.XLOOKUP(B62,'La Calera II - RFSU 31.1.28'!B:B,'La Calera II - RFSU 31.1.28'!H:H,"No se encuentra",0,1)&gt;0,+_xlfn.XLOOKUP(B62,'La Calera II - RFSU 31.1.28'!B:B,'La Calera II - RFSU 31.1.28'!H:H,"No se encuentra",0,1),"")</f>
        <v>No se encuentra</v>
      </c>
      <c r="H62" s="152" t="str">
        <f>+_xlfn.XLOOKUP(B62,'La Calera II - RFSU 31.1.28'!B:B,'La Calera II - RFSU 31.1.28'!W:W,"No se encuentra",0,1)</f>
        <v>No se encuentra</v>
      </c>
      <c r="I62" s="153" t="str">
        <f>+_xlfn.XLOOKUP(B62,'La Calera II - RFSU 31.1.28'!B:B,'La Calera II - RFSU 31.1.28'!W:W,"No se encuentra",0,1)</f>
        <v>No se encuentra</v>
      </c>
      <c r="J62" s="155" t="str">
        <f>IF(+_xlfn.XLOOKUP(B62,'La Calera II - RFSU 31.1.28'!B:B,'La Calera II - RFSU 31.1.28'!X:X,"No se encuentra",0,1)&gt;0,+_xlfn.XLOOKUP(B62,'La Calera II - RFSU 31.1.28'!B:B,'La Calera II - RFSU 31.1.28'!X:X,"No se encuentra",0,1),"")</f>
        <v>No se encuentra</v>
      </c>
      <c r="K62" s="141" t="str">
        <f>+IF(+_xlfn.XLOOKUP(B62,'La Calera II - RFSU 31.1.28'!B:B,'La Calera II - RFSU 31.1.28'!AG:AG,"No se encuentra",0,1)=0,"N/A","Sin iniciar")</f>
        <v>Sin iniciar</v>
      </c>
      <c r="L62" s="152" t="str">
        <f>+_xlfn.XLOOKUP(B62,'La Calera II - RFSU 31.1.28'!B:B,'La Calera II - RFSU 31.1.28'!AP:AP,"No se encuentra",0,1)</f>
        <v>No se encuentra</v>
      </c>
      <c r="M62" s="153" t="str">
        <f>+_xlfn.XLOOKUP(B62,'La Calera II - RFSU 31.1.28'!B:B,'La Calera II - RFSU 31.1.28'!AP:AP,"No se encuentra",0,1)</f>
        <v>No se encuentra</v>
      </c>
      <c r="N62" s="140" t="str">
        <f>IF(+_xlfn.XLOOKUP(B62,'La Calera II - RFSU 31.1.28'!B:B,'La Calera II - RFSU 31.1.28'!AQ:AQ,"No se encuentra",0,1)&gt;0,+_xlfn.XLOOKUP(B62,'La Calera II - RFSU 31.1.28'!B:B,'La Calera II - RFSU 31.1.28'!AQ:AQ,"No se encuentra",0,1),"")</f>
        <v>No se encuentra</v>
      </c>
      <c r="O62" s="201" t="str">
        <f>+_xlfn.XLOOKUP(B62,'La Calera II - RFSU 31.1.28'!B:B,'La Calera II - RFSU 31.1.28'!CA:CA,"No se encuentra",0,1)</f>
        <v>No se encuentra</v>
      </c>
      <c r="P62" s="35"/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>No se encuentra</v>
      </c>
      <c r="R62" s="202" t="e">
        <f t="shared" si="0"/>
        <v>#VALUE!</v>
      </c>
      <c r="S62" s="197"/>
      <c r="T62" t="str">
        <f>+_xlfn.XLOOKUP(B62,'La Calera II - RFSU 31.1.28'!B:B,'La Calera II - RFSU 31.1.28'!E:E,"",0,1)</f>
        <v/>
      </c>
    </row>
    <row r="63" spans="1:20" ht="34.5" hidden="1" x14ac:dyDescent="0.25">
      <c r="A63" s="159" t="s">
        <v>640</v>
      </c>
      <c r="B63" s="162" t="s">
        <v>2673</v>
      </c>
      <c r="C63" s="163" t="s">
        <v>2674</v>
      </c>
      <c r="D63" s="196"/>
      <c r="E63" s="151">
        <f>+_xlfn.XLOOKUP(B63,'La Calera II - RFSU 31.1.28'!B:B,'La Calera II - RFSU 31.1.28'!G:G,"No se encuentra",0,1)</f>
        <v>46098</v>
      </c>
      <c r="F63" s="153">
        <f>+_xlfn.XLOOKUP(B63,'La Calera II - RFSU 31.1.28'!B:B,'La Calera II - RFSU 31.1.28'!G:G,"No se encuentra",0,1)</f>
        <v>46098</v>
      </c>
      <c r="G63" s="154">
        <f>IF(+_xlfn.XLOOKUP(B63,'La Calera II - RFSU 31.1.28'!B:B,'La Calera II - RFSU 31.1.28'!H:H,"No se encuentra",0,1)&gt;0,+_xlfn.XLOOKUP(B63,'La Calera II - RFSU 31.1.28'!B:B,'La Calera II - RFSU 31.1.28'!H:H,"No se encuentra",0,1),"")</f>
        <v>46104</v>
      </c>
      <c r="H63" s="152">
        <f>+_xlfn.XLOOKUP(B63,'La Calera II - RFSU 31.1.28'!B:B,'La Calera II - RFSU 31.1.28'!W:W,"No se encuentra",0,1)</f>
        <v>46188</v>
      </c>
      <c r="I63" s="153">
        <f>+_xlfn.XLOOKUP(B63,'La Calera II - RFSU 31.1.28'!B:B,'La Calera II - RFSU 31.1.28'!W:W,"No se encuentra",0,1)</f>
        <v>46188</v>
      </c>
      <c r="J63" s="155" t="str">
        <f>IF(+_xlfn.XLOOKUP(B63,'La Calera II - RFSU 31.1.28'!B:B,'La Calera II - RFSU 31.1.28'!X:X,"No se encuentra",0,1)&gt;0,+_xlfn.XLOOKUP(B63,'La Calera II - RFSU 31.1.28'!B:B,'La Calera II - RFSU 31.1.28'!X:X,"No se encuentra",0,1),"")</f>
        <v/>
      </c>
      <c r="K63" s="141" t="str">
        <f>+IF(+_xlfn.XLOOKUP(B63,'La Calera II - RFSU 31.1.28'!B:B,'La Calera II - RFSU 31.1.28'!AG:AG,"No se encuentra",0,1)=0,"N/A","Sin iniciar")</f>
        <v>Sin iniciar</v>
      </c>
      <c r="L63" s="152">
        <f>+_xlfn.XLOOKUP(B63,'La Calera II - RFSU 31.1.28'!B:B,'La Calera II - RFSU 31.1.28'!AP:AP,"No se encuentra",0,1)</f>
        <v>46253</v>
      </c>
      <c r="M63" s="153">
        <f>+_xlfn.XLOOKUP(B63,'La Calera II - RFSU 31.1.28'!B:B,'La Calera II - RFSU 31.1.28'!AP:AP,"No se encuentra",0,1)</f>
        <v>46253</v>
      </c>
      <c r="N63" s="140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f>+_xlfn.XLOOKUP(B63,'La Calera II - RFSU 31.1.28'!B:B,'La Calera II - RFSU 31.1.28'!CA:CA,"No se encuentra",0,1)</f>
        <v>46427</v>
      </c>
      <c r="P63" s="35"/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0"/>
        <v/>
      </c>
      <c r="S63" s="197"/>
      <c r="T63">
        <f>+_xlfn.XLOOKUP(B63,'La Calera II - RFSU 31.1.28'!B:B,'La Calera II - RFSU 31.1.28'!E:E,"",0,1)</f>
        <v>0</v>
      </c>
    </row>
    <row r="64" spans="1:20" ht="34.5" hidden="1" x14ac:dyDescent="0.25">
      <c r="A64" s="159" t="s">
        <v>640</v>
      </c>
      <c r="B64" s="162" t="s">
        <v>2675</v>
      </c>
      <c r="C64" s="163" t="s">
        <v>2676</v>
      </c>
      <c r="D64" s="196"/>
      <c r="E64" s="151">
        <f>+_xlfn.XLOOKUP(B64,'La Calera II - RFSU 31.1.28'!B:B,'La Calera II - RFSU 31.1.28'!G:G,"No se encuentra",0,1)</f>
        <v>46121</v>
      </c>
      <c r="F64" s="153">
        <f>+_xlfn.XLOOKUP(B64,'La Calera II - RFSU 31.1.28'!B:B,'La Calera II - RFSU 31.1.28'!G:G,"No se encuentra",0,1)</f>
        <v>46121</v>
      </c>
      <c r="G64" s="154">
        <f>IF(+_xlfn.XLOOKUP(B64,'La Calera II - RFSU 31.1.28'!B:B,'La Calera II - RFSU 31.1.28'!H:H,"No se encuentra",0,1)&gt;0,+_xlfn.XLOOKUP(B64,'La Calera II - RFSU 31.1.28'!B:B,'La Calera II - RFSU 31.1.28'!H:H,"No se encuentra",0,1),"")</f>
        <v>46122</v>
      </c>
      <c r="H64" s="152">
        <f>+_xlfn.XLOOKUP(B64,'La Calera II - RFSU 31.1.28'!B:B,'La Calera II - RFSU 31.1.28'!W:W,"No se encuentra",0,1)</f>
        <v>46162</v>
      </c>
      <c r="I64" s="153">
        <f>+_xlfn.XLOOKUP(B64,'La Calera II - RFSU 31.1.28'!B:B,'La Calera II - RFSU 31.1.28'!W:W,"No se encuentra",0,1)</f>
        <v>46162</v>
      </c>
      <c r="J64" s="155">
        <f>IF(+_xlfn.XLOOKUP(B64,'La Calera II - RFSU 31.1.28'!B:B,'La Calera II - RFSU 31.1.28'!X:X,"No se encuentra",0,1)&gt;0,+_xlfn.XLOOKUP(B64,'La Calera II - RFSU 31.1.28'!B:B,'La Calera II - RFSU 31.1.28'!X:X,"No se encuentra",0,1),"")</f>
        <v>46153</v>
      </c>
      <c r="K64" s="141" t="str">
        <f>+IF(+_xlfn.XLOOKUP(B64,'La Calera II - RFSU 31.1.28'!B:B,'La Calera II - RFSU 31.1.28'!AG:AG,"No se encuentra",0,1)=0,"N/A","Sin iniciar")</f>
        <v>Sin iniciar</v>
      </c>
      <c r="L64" s="152">
        <f>+_xlfn.XLOOKUP(B64,'La Calera II - RFSU 31.1.28'!B:B,'La Calera II - RFSU 31.1.28'!AP:AP,"No se encuentra",0,1)</f>
        <v>46218</v>
      </c>
      <c r="M64" s="153">
        <f>+_xlfn.XLOOKUP(B64,'La Calera II - RFSU 31.1.28'!B:B,'La Calera II - RFSU 31.1.28'!AP:AP,"No se encuentra",0,1)</f>
        <v>46218</v>
      </c>
      <c r="N64" s="140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f>+_xlfn.XLOOKUP(B64,'La Calera II - RFSU 31.1.28'!B:B,'La Calera II - RFSU 31.1.28'!CA:CA,"No se encuentra",0,1)</f>
        <v>46427</v>
      </c>
      <c r="P64" s="35"/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:R113" si="1">IF(N64="","",+IF(Q64="",+O64-P64,+O64-Q64))</f>
        <v/>
      </c>
      <c r="S64" s="197"/>
      <c r="T64">
        <f>+_xlfn.XLOOKUP(B64,'La Calera II - RFSU 31.1.28'!B:B,'La Calera II - RFSU 31.1.28'!E:E,"",0,1)</f>
        <v>0</v>
      </c>
    </row>
    <row r="65" spans="1:20" ht="33.75" hidden="1" x14ac:dyDescent="0.25">
      <c r="A65" s="159" t="s">
        <v>640</v>
      </c>
      <c r="B65" s="160" t="s">
        <v>2677</v>
      </c>
      <c r="C65" s="161" t="s">
        <v>2678</v>
      </c>
      <c r="D65" s="196"/>
      <c r="E65" s="151">
        <f>+_xlfn.XLOOKUP(B65,'La Calera II - RFSU 31.1.28'!B:B,'La Calera II - RFSU 31.1.28'!G:G,"No se encuentra",0,1)</f>
        <v>46122</v>
      </c>
      <c r="F65" s="153">
        <f>+_xlfn.XLOOKUP(B65,'La Calera II - RFSU 31.1.28'!B:B,'La Calera II - RFSU 31.1.28'!G:G,"No se encuentra",0,1)</f>
        <v>46122</v>
      </c>
      <c r="G65" s="154">
        <f>IF(+_xlfn.XLOOKUP(B65,'La Calera II - RFSU 31.1.28'!B:B,'La Calera II - RFSU 31.1.28'!H:H,"No se encuentra",0,1)&gt;0,+_xlfn.XLOOKUP(B65,'La Calera II - RFSU 31.1.28'!B:B,'La Calera II - RFSU 31.1.28'!H:H,"No se encuentra",0,1),"")</f>
        <v>46100</v>
      </c>
      <c r="H65" s="152">
        <f>+_xlfn.XLOOKUP(B65,'La Calera II - RFSU 31.1.28'!B:B,'La Calera II - RFSU 31.1.28'!W:W,"No se encuentra",0,1)</f>
        <v>46148</v>
      </c>
      <c r="I65" s="153">
        <f>+_xlfn.XLOOKUP(B65,'La Calera II - RFSU 31.1.28'!B:B,'La Calera II - RFSU 31.1.28'!W:W,"No se encuentra",0,1)</f>
        <v>46148</v>
      </c>
      <c r="J65" s="155">
        <f>IF(+_xlfn.XLOOKUP(B65,'La Calera II - RFSU 31.1.28'!B:B,'La Calera II - RFSU 31.1.28'!X:X,"No se encuentra",0,1)&gt;0,+_xlfn.XLOOKUP(B65,'La Calera II - RFSU 31.1.28'!B:B,'La Calera II - RFSU 31.1.28'!X:X,"No se encuentra",0,1),"")</f>
        <v>46142</v>
      </c>
      <c r="K65" s="141" t="str">
        <f>+IF(+_xlfn.XLOOKUP(B65,'La Calera II - RFSU 31.1.28'!B:B,'La Calera II - RFSU 31.1.28'!AG:AG,"No se encuentra",0,1)=0,"N/A","Sin iniciar")</f>
        <v>Sin iniciar</v>
      </c>
      <c r="L65" s="152">
        <f>+_xlfn.XLOOKUP(B65,'La Calera II - RFSU 31.1.28'!B:B,'La Calera II - RFSU 31.1.28'!AP:AP,"No se encuentra",0,1)</f>
        <v>46207</v>
      </c>
      <c r="M65" s="153">
        <f>+_xlfn.XLOOKUP(B65,'La Calera II - RFSU 31.1.28'!B:B,'La Calera II - RFSU 31.1.28'!AP:AP,"No se encuentra",0,1)</f>
        <v>46207</v>
      </c>
      <c r="N65" s="140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f>+_xlfn.XLOOKUP(B65,'La Calera II - RFSU 31.1.28'!B:B,'La Calera II - RFSU 31.1.28'!CA:CA,"No se encuentra",0,1)</f>
        <v>46507</v>
      </c>
      <c r="P65" s="35"/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"/>
        <v/>
      </c>
      <c r="S65" s="197"/>
      <c r="T65">
        <f>+_xlfn.XLOOKUP(B65,'La Calera II - RFSU 31.1.28'!B:B,'La Calera II - RFSU 31.1.28'!E:E,"",0,1)</f>
        <v>0</v>
      </c>
    </row>
    <row r="66" spans="1:20" ht="33.75" hidden="1" x14ac:dyDescent="0.25">
      <c r="A66" s="159" t="s">
        <v>640</v>
      </c>
      <c r="B66" s="160" t="s">
        <v>2679</v>
      </c>
      <c r="C66" s="161" t="s">
        <v>2680</v>
      </c>
      <c r="D66" s="196"/>
      <c r="E66" s="151">
        <f>+_xlfn.XLOOKUP(B66,'La Calera II - RFSU 31.1.28'!B:B,'La Calera II - RFSU 31.1.28'!G:G,"No se encuentra",0,1)</f>
        <v>46157</v>
      </c>
      <c r="F66" s="153">
        <f>+_xlfn.XLOOKUP(B66,'La Calera II - RFSU 31.1.28'!B:B,'La Calera II - RFSU 31.1.28'!G:G,"No se encuentra",0,1)</f>
        <v>46157</v>
      </c>
      <c r="G66" s="154">
        <f>IF(+_xlfn.XLOOKUP(B66,'La Calera II - RFSU 31.1.28'!B:B,'La Calera II - RFSU 31.1.28'!H:H,"No se encuentra",0,1)&gt;0,+_xlfn.XLOOKUP(B66,'La Calera II - RFSU 31.1.28'!B:B,'La Calera II - RFSU 31.1.28'!H:H,"No se encuentra",0,1),"")</f>
        <v>46159</v>
      </c>
      <c r="H66" s="152">
        <f>+_xlfn.XLOOKUP(B66,'La Calera II - RFSU 31.1.28'!B:B,'La Calera II - RFSU 31.1.28'!W:W,"No se encuentra",0,1)</f>
        <v>46202</v>
      </c>
      <c r="I66" s="153">
        <f>+_xlfn.XLOOKUP(B66,'La Calera II - RFSU 31.1.28'!B:B,'La Calera II - RFSU 31.1.28'!W:W,"No se encuentra",0,1)</f>
        <v>46202</v>
      </c>
      <c r="J66" s="155" t="str">
        <f>IF(+_xlfn.XLOOKUP(B66,'La Calera II - RFSU 31.1.28'!B:B,'La Calera II - RFSU 31.1.28'!X:X,"No se encuentra",0,1)&gt;0,+_xlfn.XLOOKUP(B66,'La Calera II - RFSU 31.1.28'!B:B,'La Calera II - RFSU 31.1.28'!X:X,"No se encuentra",0,1),"")</f>
        <v/>
      </c>
      <c r="K66" s="141" t="str">
        <f>+IF(+_xlfn.XLOOKUP(B66,'La Calera II - RFSU 31.1.28'!B:B,'La Calera II - RFSU 31.1.28'!AG:AG,"No se encuentra",0,1)=0,"N/A","Sin iniciar")</f>
        <v>Sin iniciar</v>
      </c>
      <c r="L66" s="152">
        <f>+_xlfn.XLOOKUP(B66,'La Calera II - RFSU 31.1.28'!B:B,'La Calera II - RFSU 31.1.28'!AP:AP,"No se encuentra",0,1)</f>
        <v>46267</v>
      </c>
      <c r="M66" s="153">
        <f>+_xlfn.XLOOKUP(B66,'La Calera II - RFSU 31.1.28'!B:B,'La Calera II - RFSU 31.1.28'!AP:AP,"No se encuentra",0,1)</f>
        <v>46267</v>
      </c>
      <c r="N66" s="140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f>+_xlfn.XLOOKUP(B66,'La Calera II - RFSU 31.1.28'!B:B,'La Calera II - RFSU 31.1.28'!CA:CA,"No se encuentra",0,1)</f>
        <v>46427</v>
      </c>
      <c r="P66" s="35"/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"/>
        <v/>
      </c>
      <c r="S66" s="197"/>
      <c r="T66">
        <f>+_xlfn.XLOOKUP(B66,'La Calera II - RFSU 31.1.28'!B:B,'La Calera II - RFSU 31.1.28'!E:E,"",0,1)</f>
        <v>0</v>
      </c>
    </row>
    <row r="67" spans="1:20" ht="22.5" hidden="1" x14ac:dyDescent="0.25">
      <c r="A67" s="159" t="s">
        <v>640</v>
      </c>
      <c r="B67" s="160" t="s">
        <v>2681</v>
      </c>
      <c r="C67" s="161" t="s">
        <v>2682</v>
      </c>
      <c r="D67" s="196"/>
      <c r="E67" s="151">
        <f>+_xlfn.XLOOKUP(B67,'La Calera II - RFSU 31.1.28'!B:B,'La Calera II - RFSU 31.1.28'!G:G,"No se encuentra",0,1)</f>
        <v>46156</v>
      </c>
      <c r="F67" s="153">
        <f>+_xlfn.XLOOKUP(B67,'La Calera II - RFSU 31.1.28'!B:B,'La Calera II - RFSU 31.1.28'!G:G,"No se encuentra",0,1)</f>
        <v>46156</v>
      </c>
      <c r="G67" s="154">
        <f>IF(+_xlfn.XLOOKUP(B67,'La Calera II - RFSU 31.1.28'!B:B,'La Calera II - RFSU 31.1.28'!H:H,"No se encuentra",0,1)&gt;0,+_xlfn.XLOOKUP(B67,'La Calera II - RFSU 31.1.28'!B:B,'La Calera II - RFSU 31.1.28'!H:H,"No se encuentra",0,1),"")</f>
        <v>46157</v>
      </c>
      <c r="H67" s="152">
        <f>+_xlfn.XLOOKUP(B67,'La Calera II - RFSU 31.1.28'!B:B,'La Calera II - RFSU 31.1.28'!W:W,"No se encuentra",0,1)</f>
        <v>46194</v>
      </c>
      <c r="I67" s="153">
        <f>+_xlfn.XLOOKUP(B67,'La Calera II - RFSU 31.1.28'!B:B,'La Calera II - RFSU 31.1.28'!W:W,"No se encuentra",0,1)</f>
        <v>46194</v>
      </c>
      <c r="J67" s="155" t="str">
        <f>IF(+_xlfn.XLOOKUP(B67,'La Calera II - RFSU 31.1.28'!B:B,'La Calera II - RFSU 31.1.28'!X:X,"No se encuentra",0,1)&gt;0,+_xlfn.XLOOKUP(B67,'La Calera II - RFSU 31.1.28'!B:B,'La Calera II - RFSU 31.1.28'!X:X,"No se encuentra",0,1),"")</f>
        <v/>
      </c>
      <c r="K67" s="141" t="str">
        <f>+IF(+_xlfn.XLOOKUP(B67,'La Calera II - RFSU 31.1.28'!B:B,'La Calera II - RFSU 31.1.28'!AG:AG,"No se encuentra",0,1)=0,"N/A","Sin iniciar")</f>
        <v>Sin iniciar</v>
      </c>
      <c r="L67" s="152">
        <f>+_xlfn.XLOOKUP(B67,'La Calera II - RFSU 31.1.28'!B:B,'La Calera II - RFSU 31.1.28'!AP:AP,"No se encuentra",0,1)</f>
        <v>46259</v>
      </c>
      <c r="M67" s="153">
        <f>+_xlfn.XLOOKUP(B67,'La Calera II - RFSU 31.1.28'!B:B,'La Calera II - RFSU 31.1.28'!AP:AP,"No se encuentra",0,1)</f>
        <v>46259</v>
      </c>
      <c r="N67" s="140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f>+_xlfn.XLOOKUP(B67,'La Calera II - RFSU 31.1.28'!B:B,'La Calera II - RFSU 31.1.28'!CA:CA,"No se encuentra",0,1)</f>
        <v>46475</v>
      </c>
      <c r="P67" s="35"/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"/>
        <v/>
      </c>
      <c r="S67" s="197"/>
      <c r="T67">
        <f>+_xlfn.XLOOKUP(B67,'La Calera II - RFSU 31.1.28'!B:B,'La Calera II - RFSU 31.1.28'!E:E,"",0,1)</f>
        <v>0</v>
      </c>
    </row>
    <row r="68" spans="1:20" ht="33.75" hidden="1" x14ac:dyDescent="0.25">
      <c r="A68" s="159" t="s">
        <v>640</v>
      </c>
      <c r="B68" s="160" t="s">
        <v>2683</v>
      </c>
      <c r="C68" s="161" t="s">
        <v>2684</v>
      </c>
      <c r="D68" s="196"/>
      <c r="E68" s="151">
        <f>+_xlfn.XLOOKUP(B68,'La Calera II - RFSU 31.1.28'!B:B,'La Calera II - RFSU 31.1.28'!G:G,"No se encuentra",0,1)</f>
        <v>46107</v>
      </c>
      <c r="F68" s="153">
        <f>+_xlfn.XLOOKUP(B68,'La Calera II - RFSU 31.1.28'!B:B,'La Calera II - RFSU 31.1.28'!G:G,"No se encuentra",0,1)</f>
        <v>46107</v>
      </c>
      <c r="G68" s="154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152">
        <f>+_xlfn.XLOOKUP(B68,'La Calera II - RFSU 31.1.28'!B:B,'La Calera II - RFSU 31.1.28'!W:W,"No se encuentra",0,1)</f>
        <v>46148</v>
      </c>
      <c r="I68" s="153">
        <f>+_xlfn.XLOOKUP(B68,'La Calera II - RFSU 31.1.28'!B:B,'La Calera II - RFSU 31.1.28'!W:W,"No se encuentra",0,1)</f>
        <v>46148</v>
      </c>
      <c r="J68" s="155">
        <f>IF(+_xlfn.XLOOKUP(B68,'La Calera II - RFSU 31.1.28'!B:B,'La Calera II - RFSU 31.1.28'!X:X,"No se encuentra",0,1)&gt;0,+_xlfn.XLOOKUP(B68,'La Calera II - RFSU 31.1.28'!B:B,'La Calera II - RFSU 31.1.28'!X:X,"No se encuentra",0,1),"")</f>
        <v>46142</v>
      </c>
      <c r="K68" s="141" t="str">
        <f>+IF(+_xlfn.XLOOKUP(B68,'La Calera II - RFSU 31.1.28'!B:B,'La Calera II - RFSU 31.1.28'!AG:AG,"No se encuentra",0,1)=0,"N/A","Sin iniciar")</f>
        <v>Sin iniciar</v>
      </c>
      <c r="L68" s="152">
        <f>+_xlfn.XLOOKUP(B68,'La Calera II - RFSU 31.1.28'!B:B,'La Calera II - RFSU 31.1.28'!AP:AP,"No se encuentra",0,1)</f>
        <v>46207</v>
      </c>
      <c r="M68" s="153">
        <f>+_xlfn.XLOOKUP(B68,'La Calera II - RFSU 31.1.28'!B:B,'La Calera II - RFSU 31.1.28'!AP:AP,"No se encuentra",0,1)</f>
        <v>46207</v>
      </c>
      <c r="N68" s="140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f>+_xlfn.XLOOKUP(B68,'La Calera II - RFSU 31.1.28'!B:B,'La Calera II - RFSU 31.1.28'!CA:CA,"No se encuentra",0,1)</f>
        <v>46427</v>
      </c>
      <c r="P68" s="35"/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"/>
        <v/>
      </c>
      <c r="S68" s="197"/>
      <c r="T68">
        <f>+_xlfn.XLOOKUP(B68,'La Calera II - RFSU 31.1.28'!B:B,'La Calera II - RFSU 31.1.28'!E:E,"",0,1)</f>
        <v>0</v>
      </c>
    </row>
    <row r="69" spans="1:20" ht="22.5" hidden="1" x14ac:dyDescent="0.25">
      <c r="A69" s="159" t="s">
        <v>640</v>
      </c>
      <c r="B69" s="160" t="s">
        <v>2685</v>
      </c>
      <c r="C69" s="161" t="s">
        <v>2686</v>
      </c>
      <c r="D69" s="196"/>
      <c r="E69" s="151">
        <f>+_xlfn.XLOOKUP(B69,'La Calera II - RFSU 31.1.28'!B:B,'La Calera II - RFSU 31.1.28'!G:G,"No se encuentra",0,1)</f>
        <v>46147</v>
      </c>
      <c r="F69" s="153">
        <f>+_xlfn.XLOOKUP(B69,'La Calera II - RFSU 31.1.28'!B:B,'La Calera II - RFSU 31.1.28'!G:G,"No se encuentra",0,1)</f>
        <v>46147</v>
      </c>
      <c r="G69" s="154">
        <f>IF(+_xlfn.XLOOKUP(B69,'La Calera II - RFSU 31.1.28'!B:B,'La Calera II - RFSU 31.1.28'!H:H,"No se encuentra",0,1)&gt;0,+_xlfn.XLOOKUP(B69,'La Calera II - RFSU 31.1.28'!B:B,'La Calera II - RFSU 31.1.28'!H:H,"No se encuentra",0,1),"")</f>
        <v>46154</v>
      </c>
      <c r="H69" s="152">
        <f>+_xlfn.XLOOKUP(B69,'La Calera II - RFSU 31.1.28'!B:B,'La Calera II - RFSU 31.1.28'!W:W,"No se encuentra",0,1)</f>
        <v>46202</v>
      </c>
      <c r="I69" s="153">
        <f>+_xlfn.XLOOKUP(B69,'La Calera II - RFSU 31.1.28'!B:B,'La Calera II - RFSU 31.1.28'!W:W,"No se encuentra",0,1)</f>
        <v>46202</v>
      </c>
      <c r="J69" s="155" t="str">
        <f>IF(+_xlfn.XLOOKUP(B69,'La Calera II - RFSU 31.1.28'!B:B,'La Calera II - RFSU 31.1.28'!X:X,"No se encuentra",0,1)&gt;0,+_xlfn.XLOOKUP(B69,'La Calera II - RFSU 31.1.28'!B:B,'La Calera II - RFSU 31.1.28'!X:X,"No se encuentra",0,1),"")</f>
        <v/>
      </c>
      <c r="K69" s="141" t="str">
        <f>+IF(+_xlfn.XLOOKUP(B69,'La Calera II - RFSU 31.1.28'!B:B,'La Calera II - RFSU 31.1.28'!AG:AG,"No se encuentra",0,1)=0,"N/A","Sin iniciar")</f>
        <v>Sin iniciar</v>
      </c>
      <c r="L69" s="152">
        <f>+_xlfn.XLOOKUP(B69,'La Calera II - RFSU 31.1.28'!B:B,'La Calera II - RFSU 31.1.28'!AP:AP,"No se encuentra",0,1)</f>
        <v>46267</v>
      </c>
      <c r="M69" s="153">
        <f>+_xlfn.XLOOKUP(B69,'La Calera II - RFSU 31.1.28'!B:B,'La Calera II - RFSU 31.1.28'!AP:AP,"No se encuentra",0,1)</f>
        <v>46267</v>
      </c>
      <c r="N69" s="140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f>+_xlfn.XLOOKUP(B69,'La Calera II - RFSU 31.1.28'!B:B,'La Calera II - RFSU 31.1.28'!CA:CA,"No se encuentra",0,1)</f>
        <v>46408</v>
      </c>
      <c r="P69" s="35"/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"/>
        <v/>
      </c>
      <c r="S69" s="197"/>
      <c r="T69">
        <f>+_xlfn.XLOOKUP(B69,'La Calera II - RFSU 31.1.28'!B:B,'La Calera II - RFSU 31.1.28'!E:E,"",0,1)</f>
        <v>0</v>
      </c>
    </row>
    <row r="70" spans="1:20" ht="22.5" hidden="1" x14ac:dyDescent="0.25">
      <c r="A70" s="159" t="s">
        <v>2689</v>
      </c>
      <c r="B70" s="160" t="s">
        <v>2691</v>
      </c>
      <c r="C70" s="161" t="s">
        <v>2692</v>
      </c>
      <c r="D70" s="196"/>
      <c r="E70" s="151">
        <f>+_xlfn.XLOOKUP(B70,'La Calera II - RFSU 31.1.28'!B:B,'La Calera II - RFSU 31.1.28'!G:G,"No se encuentra",0,1)</f>
        <v>46108</v>
      </c>
      <c r="F70" s="153">
        <f>+_xlfn.XLOOKUP(B70,'La Calera II - RFSU 31.1.28'!B:B,'La Calera II - RFSU 31.1.28'!G:G,"No se encuentra",0,1)</f>
        <v>46108</v>
      </c>
      <c r="G70" s="154">
        <f>IF(+_xlfn.XLOOKUP(B70,'La Calera II - RFSU 31.1.28'!B:B,'La Calera II - RFSU 31.1.28'!H:H,"No se encuentra",0,1)&gt;0,+_xlfn.XLOOKUP(B70,'La Calera II - RFSU 31.1.28'!B:B,'La Calera II - RFSU 31.1.28'!H:H,"No se encuentra",0,1),"")</f>
        <v>46099</v>
      </c>
      <c r="H70" s="152">
        <f>+_xlfn.XLOOKUP(B70,'La Calera II - RFSU 31.1.28'!B:B,'La Calera II - RFSU 31.1.28'!W:W,"No se encuentra",0,1)</f>
        <v>46143</v>
      </c>
      <c r="I70" s="153">
        <f>+_xlfn.XLOOKUP(B70,'La Calera II - RFSU 31.1.28'!B:B,'La Calera II - RFSU 31.1.28'!W:W,"No se encuentra",0,1)</f>
        <v>46143</v>
      </c>
      <c r="J70" s="155">
        <f>IF(+_xlfn.XLOOKUP(B70,'La Calera II - RFSU 31.1.28'!B:B,'La Calera II - RFSU 31.1.28'!X:X,"No se encuentra",0,1)&gt;0,+_xlfn.XLOOKUP(B70,'La Calera II - RFSU 31.1.28'!B:B,'La Calera II - RFSU 31.1.28'!X:X,"No se encuentra",0,1),"")</f>
        <v>46146</v>
      </c>
      <c r="K70" s="141" t="str">
        <f>+IF(+_xlfn.XLOOKUP(B70,'La Calera II - RFSU 31.1.28'!B:B,'La Calera II - RFSU 31.1.28'!AG:AG,"No se encuentra",0,1)=0,"N/A","Sin iniciar")</f>
        <v>Sin iniciar</v>
      </c>
      <c r="L70" s="152">
        <f>+_xlfn.XLOOKUP(B70,'La Calera II - RFSU 31.1.28'!B:B,'La Calera II - RFSU 31.1.28'!AP:AP,"No se encuentra",0,1)</f>
        <v>46211</v>
      </c>
      <c r="M70" s="153">
        <f>+_xlfn.XLOOKUP(B70,'La Calera II - RFSU 31.1.28'!B:B,'La Calera II - RFSU 31.1.28'!AP:AP,"No se encuentra",0,1)</f>
        <v>46211</v>
      </c>
      <c r="N70" s="140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f>+_xlfn.XLOOKUP(B70,'La Calera II - RFSU 31.1.28'!B:B,'La Calera II - RFSU 31.1.28'!CA:CA,"No se encuentra",0,1)</f>
        <v>46423</v>
      </c>
      <c r="P70" s="35"/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"/>
        <v/>
      </c>
      <c r="S70" s="197"/>
      <c r="T70">
        <f>+_xlfn.XLOOKUP(B70,'La Calera II - RFSU 31.1.28'!B:B,'La Calera II - RFSU 31.1.28'!E:E,"",0,1)</f>
        <v>735.84</v>
      </c>
    </row>
    <row r="71" spans="1:20" ht="22.5" hidden="1" x14ac:dyDescent="0.25">
      <c r="A71" s="159" t="s">
        <v>1578</v>
      </c>
      <c r="B71" s="160" t="s">
        <v>1586</v>
      </c>
      <c r="C71" s="161" t="s">
        <v>1587</v>
      </c>
      <c r="D71" s="196"/>
      <c r="E71" s="151">
        <f>+_xlfn.XLOOKUP(B71,'La Calera II - RFSU 31.1.28'!B:B,'La Calera II - RFSU 31.1.28'!G:G,"No se encuentra",0,1)</f>
        <v>46150</v>
      </c>
      <c r="F71" s="153">
        <f>+_xlfn.XLOOKUP(B71,'La Calera II - RFSU 31.1.28'!B:B,'La Calera II - RFSU 31.1.28'!G:G,"No se encuentra",0,1)</f>
        <v>46150</v>
      </c>
      <c r="G71" s="154">
        <f>IF(+_xlfn.XLOOKUP(B71,'La Calera II - RFSU 31.1.28'!B:B,'La Calera II - RFSU 31.1.28'!H:H,"No se encuentra",0,1)&gt;0,+_xlfn.XLOOKUP(B71,'La Calera II - RFSU 31.1.28'!B:B,'La Calera II - RFSU 31.1.28'!H:H,"No se encuentra",0,1),"")</f>
        <v>46155</v>
      </c>
      <c r="H71" s="152">
        <f>+_xlfn.XLOOKUP(B71,'La Calera II - RFSU 31.1.28'!B:B,'La Calera II - RFSU 31.1.28'!W:W,"No se encuentra",0,1)</f>
        <v>46211</v>
      </c>
      <c r="I71" s="153">
        <f>+_xlfn.XLOOKUP(B71,'La Calera II - RFSU 31.1.28'!B:B,'La Calera II - RFSU 31.1.28'!W:W,"No se encuentra",0,1)</f>
        <v>46211</v>
      </c>
      <c r="J71" s="155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141" t="str">
        <f>+IF(+_xlfn.XLOOKUP(B71,'La Calera II - RFSU 31.1.28'!B:B,'La Calera II - RFSU 31.1.28'!AG:AG,"No se encuentra",0,1)=0,"N/A","Sin iniciar")</f>
        <v>Sin iniciar</v>
      </c>
      <c r="L71" s="152">
        <f>+_xlfn.XLOOKUP(B71,'La Calera II - RFSU 31.1.28'!B:B,'La Calera II - RFSU 31.1.28'!AP:AP,"No se encuentra",0,1)</f>
        <v>46276</v>
      </c>
      <c r="M71" s="153">
        <f>+_xlfn.XLOOKUP(B71,'La Calera II - RFSU 31.1.28'!B:B,'La Calera II - RFSU 31.1.28'!AP:AP,"No se encuentra",0,1)</f>
        <v>46276</v>
      </c>
      <c r="N71" s="140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f>+_xlfn.XLOOKUP(B71,'La Calera II - RFSU 31.1.28'!B:B,'La Calera II - RFSU 31.1.28'!CA:CA,"No se encuentra",0,1)</f>
        <v>46532</v>
      </c>
      <c r="P71" s="35"/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"/>
        <v/>
      </c>
      <c r="S71" s="197" t="s">
        <v>2776</v>
      </c>
      <c r="T71">
        <f>+_xlfn.XLOOKUP(B71,'La Calera II - RFSU 31.1.28'!B:B,'La Calera II - RFSU 31.1.28'!E:E,"",0,1)</f>
        <v>448</v>
      </c>
    </row>
    <row r="72" spans="1:20" hidden="1" x14ac:dyDescent="0.25">
      <c r="A72" s="159" t="s">
        <v>1679</v>
      </c>
      <c r="B72" s="160" t="s">
        <v>1826</v>
      </c>
      <c r="C72" s="161" t="s">
        <v>1827</v>
      </c>
      <c r="D72" s="196" t="str">
        <f>+_xlfn.XLOOKUP(B72,'La Calera II - RFSU 31.1.28'!B:B,'La Calera II - RFSU 31.1.28'!D:D,"No se encuentra",0,1)</f>
        <v xml:space="preserve">VBD-10240 </v>
      </c>
      <c r="E72" s="151">
        <f>+_xlfn.XLOOKUP(B72,'La Calera II - RFSU 31.1.28'!B:B,'La Calera II - RFSU 31.1.28'!G:G,"No se encuentra",0,1)</f>
        <v>46045</v>
      </c>
      <c r="F72" s="153">
        <f>+_xlfn.XLOOKUP(B72,'La Calera II - RFSU 31.1.28'!B:B,'La Calera II - RFSU 31.1.28'!G:G,"No se encuentra",0,1)</f>
        <v>46045</v>
      </c>
      <c r="G72" s="154">
        <f>IF(+_xlfn.XLOOKUP(B72,'La Calera II - RFSU 31.1.28'!B:B,'La Calera II - RFSU 31.1.28'!H:H,"No se encuentra",0,1)&gt;0,+_xlfn.XLOOKUP(B72,'La Calera II - RFSU 31.1.28'!B:B,'La Calera II - RFSU 31.1.28'!H:H,"No se encuentra",0,1),"")</f>
        <v>46045</v>
      </c>
      <c r="H72" s="152">
        <f>+_xlfn.XLOOKUP(B72,'La Calera II - RFSU 31.1.28'!B:B,'La Calera II - RFSU 31.1.28'!W:W,"No se encuentra",0,1)</f>
        <v>46092</v>
      </c>
      <c r="I72" s="153">
        <f>+_xlfn.XLOOKUP(B72,'La Calera II - RFSU 31.1.28'!B:B,'La Calera II - RFSU 31.1.28'!W:W,"No se encuentra",0,1)</f>
        <v>46092</v>
      </c>
      <c r="J72" s="155">
        <f>IF(+_xlfn.XLOOKUP(B72,'La Calera II - RFSU 31.1.28'!B:B,'La Calera II - RFSU 31.1.28'!X:X,"No se encuentra",0,1)&gt;0,+_xlfn.XLOOKUP(B72,'La Calera II - RFSU 31.1.28'!B:B,'La Calera II - RFSU 31.1.28'!X:X,"No se encuentra",0,1),"")</f>
        <v>46092</v>
      </c>
      <c r="K72" s="141" t="str">
        <f>+IF(+_xlfn.XLOOKUP(B72,'La Calera II - RFSU 31.1.28'!B:B,'La Calera II - RFSU 31.1.28'!AG:AG,"No se encuentra",0,1)=0,"N/A","Sin iniciar")</f>
        <v>Sin iniciar</v>
      </c>
      <c r="L72" s="152">
        <f>+_xlfn.XLOOKUP(B72,'La Calera II - RFSU 31.1.28'!B:B,'La Calera II - RFSU 31.1.28'!AP:AP,"No se encuentra",0,1)</f>
        <v>46188</v>
      </c>
      <c r="M72" s="153">
        <f>+_xlfn.XLOOKUP(B72,'La Calera II - RFSU 31.1.28'!B:B,'La Calera II - RFSU 31.1.28'!AP:AP,"No se encuentra",0,1)</f>
        <v>46188</v>
      </c>
      <c r="N72" s="140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f>+_xlfn.XLOOKUP(B72,'La Calera II - RFSU 31.1.28'!B:B,'La Calera II - RFSU 31.1.28'!CA:CA,"No se encuentra",0,1)</f>
        <v>46469</v>
      </c>
      <c r="P72" s="35"/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"/>
        <v/>
      </c>
      <c r="S72" s="197"/>
      <c r="T72">
        <f>+_xlfn.XLOOKUP(B72,'La Calera II - RFSU 31.1.28'!B:B,'La Calera II - RFSU 31.1.28'!E:E,"",0,1)</f>
        <v>451.5</v>
      </c>
    </row>
    <row r="73" spans="1:20" ht="67.5" hidden="1" x14ac:dyDescent="0.25">
      <c r="A73" s="159" t="s">
        <v>1679</v>
      </c>
      <c r="B73" s="160" t="s">
        <v>1828</v>
      </c>
      <c r="C73" s="161" t="s">
        <v>1829</v>
      </c>
      <c r="D73" s="196" t="str">
        <f>+_xlfn.XLOOKUP(B73,'La Calera II - RFSU 31.1.28'!B:B,'La Calera II - RFSU 31.1.28'!D:D,"No se encuentra",0,1)</f>
        <v>DMB-24310 - Desgasificador presurizado
DBM-24320 - Desgasificador atmosférico</v>
      </c>
      <c r="E73" s="151">
        <f>+_xlfn.XLOOKUP(B73,'La Calera II - RFSU 31.1.28'!B:B,'La Calera II - RFSU 31.1.28'!G:G,"No se encuentra",0,1)</f>
        <v>46195</v>
      </c>
      <c r="F73" s="153">
        <f>+_xlfn.XLOOKUP(B73,'La Calera II - RFSU 31.1.28'!B:B,'La Calera II - RFSU 31.1.28'!G:G,"No se encuentra",0,1)</f>
        <v>46195</v>
      </c>
      <c r="G73" s="154">
        <f>IF(+_xlfn.XLOOKUP(B73,'La Calera II - RFSU 31.1.28'!B:B,'La Calera II - RFSU 31.1.28'!H:H,"No se encuentra",0,1)&gt;0,+_xlfn.XLOOKUP(B73,'La Calera II - RFSU 31.1.28'!B:B,'La Calera II - RFSU 31.1.28'!H:H,"No se encuentra",0,1),"")</f>
        <v>46159</v>
      </c>
      <c r="H73" s="152">
        <f>+_xlfn.XLOOKUP(B73,'La Calera II - RFSU 31.1.28'!B:B,'La Calera II - RFSU 31.1.28'!W:W,"No se encuentra",0,1)</f>
        <v>46196</v>
      </c>
      <c r="I73" s="153">
        <f>+_xlfn.XLOOKUP(B73,'La Calera II - RFSU 31.1.28'!B:B,'La Calera II - RFSU 31.1.28'!W:W,"No se encuentra",0,1)</f>
        <v>46196</v>
      </c>
      <c r="J73" s="155" t="str">
        <f>IF(+_xlfn.XLOOKUP(B73,'La Calera II - RFSU 31.1.28'!B:B,'La Calera II - RFSU 31.1.28'!X:X,"No se encuentra",0,1)&gt;0,+_xlfn.XLOOKUP(B73,'La Calera II - RFSU 31.1.28'!B:B,'La Calera II - RFSU 31.1.28'!X:X,"No se encuentra",0,1),"")</f>
        <v/>
      </c>
      <c r="K73" s="141" t="str">
        <f>+IF(+_xlfn.XLOOKUP(B73,'La Calera II - RFSU 31.1.28'!B:B,'La Calera II - RFSU 31.1.28'!AG:AG,"No se encuentra",0,1)=0,"N/A","Sin iniciar")</f>
        <v>Sin iniciar</v>
      </c>
      <c r="L73" s="152">
        <f>+_xlfn.XLOOKUP(B73,'La Calera II - RFSU 31.1.28'!B:B,'La Calera II - RFSU 31.1.28'!AP:AP,"No se encuentra",0,1)</f>
        <v>46276</v>
      </c>
      <c r="M73" s="153">
        <f>+_xlfn.XLOOKUP(B73,'La Calera II - RFSU 31.1.28'!B:B,'La Calera II - RFSU 31.1.28'!AP:AP,"No se encuentra",0,1)</f>
        <v>46276</v>
      </c>
      <c r="N73" s="140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f>+_xlfn.XLOOKUP(B73,'La Calera II - RFSU 31.1.28'!B:B,'La Calera II - RFSU 31.1.28'!CA:CA,"No se encuentra",0,1)</f>
        <v>46564</v>
      </c>
      <c r="P73" s="35"/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"/>
        <v/>
      </c>
      <c r="S73" s="197"/>
      <c r="T73">
        <f>+_xlfn.XLOOKUP(B73,'La Calera II - RFSU 31.1.28'!B:B,'La Calera II - RFSU 31.1.28'!E:E,"",0,1)</f>
        <v>273</v>
      </c>
    </row>
    <row r="74" spans="1:20" ht="33.75" hidden="1" x14ac:dyDescent="0.25">
      <c r="A74" s="632" t="s">
        <v>1679</v>
      </c>
      <c r="B74" s="634" t="s">
        <v>1830</v>
      </c>
      <c r="C74" s="636" t="s">
        <v>1831</v>
      </c>
      <c r="D74" s="196" t="s">
        <v>3397</v>
      </c>
      <c r="E74" s="151">
        <f>+_xlfn.XLOOKUP(B74,'La Calera II - RFSU 31.1.28'!B:B,'La Calera II - RFSU 31.1.28'!G:G,"No se encuentra",0,1)</f>
        <v>46150</v>
      </c>
      <c r="F74" s="153">
        <f>+_xlfn.XLOOKUP(B74,'La Calera II - RFSU 31.1.28'!B:B,'La Calera II - RFSU 31.1.28'!G:G,"No se encuentra",0,1)</f>
        <v>46150</v>
      </c>
      <c r="G74" s="154">
        <f>IF(+_xlfn.XLOOKUP(B74,'La Calera II - RFSU 31.1.28'!B:B,'La Calera II - RFSU 31.1.28'!H:H,"No se encuentra",0,1)&gt;0,+_xlfn.XLOOKUP(B74,'La Calera II - RFSU 31.1.28'!B:B,'La Calera II - RFSU 31.1.28'!H:H,"No se encuentra",0,1),"")</f>
        <v>46133</v>
      </c>
      <c r="H74" s="152">
        <f>+_xlfn.XLOOKUP(B74,'La Calera II - RFSU 31.1.28'!B:B,'La Calera II - RFSU 31.1.28'!W:W,"No se encuentra",0,1)</f>
        <v>46170</v>
      </c>
      <c r="I74" s="153">
        <f>+_xlfn.XLOOKUP(B74,'La Calera II - RFSU 31.1.28'!B:B,'La Calera II - RFSU 31.1.28'!W:W,"No se encuentra",0,1)</f>
        <v>46170</v>
      </c>
      <c r="J74" s="155">
        <f>IF(+_xlfn.XLOOKUP(B74,'La Calera II - RFSU 31.1.28'!B:B,'La Calera II - RFSU 31.1.28'!X:X,"No se encuentra",0,1)&gt;0,+_xlfn.XLOOKUP(B74,'La Calera II - RFSU 31.1.28'!B:B,'La Calera II - RFSU 31.1.28'!X:X,"No se encuentra",0,1),"")</f>
        <v>46169</v>
      </c>
      <c r="K74" s="141" t="str">
        <f>+IF(+_xlfn.XLOOKUP(B74,'La Calera II - RFSU 31.1.28'!B:B,'La Calera II - RFSU 31.1.28'!AG:AG,"No se encuentra",0,1)=0,"N/A","Sin iniciar")</f>
        <v>Sin iniciar</v>
      </c>
      <c r="L74" s="152">
        <f>+_xlfn.XLOOKUP(B74,'La Calera II - RFSU 31.1.28'!B:B,'La Calera II - RFSU 31.1.28'!AP:AP,"No se encuentra",0,1)</f>
        <v>46249</v>
      </c>
      <c r="M74" s="153">
        <f>+_xlfn.XLOOKUP(B74,'La Calera II - RFSU 31.1.28'!B:B,'La Calera II - RFSU 31.1.28'!AP:AP,"No se encuentra",0,1)</f>
        <v>46249</v>
      </c>
      <c r="N74" s="140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f>+_xlfn.XLOOKUP(B74,'La Calera II - RFSU 31.1.28'!B:B,'La Calera II - RFSU 31.1.28'!CA:CA,"No se encuentra",0,1)</f>
        <v>46515</v>
      </c>
      <c r="P74" s="35"/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"/>
        <v/>
      </c>
      <c r="S74" s="197"/>
      <c r="T74" s="640">
        <f>+_xlfn.XLOOKUP(B74,'La Calera II - RFSU 31.1.28'!B:B,'La Calera II - RFSU 31.1.28'!E:E,"",0,1)</f>
        <v>1365</v>
      </c>
    </row>
    <row r="75" spans="1:20" ht="56.25" hidden="1" x14ac:dyDescent="0.25">
      <c r="A75" s="633"/>
      <c r="B75" s="635"/>
      <c r="C75" s="637"/>
      <c r="D75" s="196" t="s">
        <v>2777</v>
      </c>
      <c r="E75" s="151">
        <f>+_xlfn.XLOOKUP(B74,'La Calera II - RFSU 31.1.28'!B:B,'La Calera II - RFSU 31.1.28'!G:G,"No se encuentra",0,1)</f>
        <v>46150</v>
      </c>
      <c r="F75" s="153">
        <f>+_xlfn.XLOOKUP(B74,'La Calera II - RFSU 31.1.28'!B:B,'La Calera II - RFSU 31.1.28'!G:G,"No se encuentra",0,1)</f>
        <v>46150</v>
      </c>
      <c r="G75" s="154" t="str">
        <f>IF(+_xlfn.XLOOKUP(B74,'La Calera II - RFSU 31.1.28'!B:B,'La Calera II - RFSU 31.1.28'!H:H,"No se encuentra",0,1)&gt;0,+_xlfn.XLOOKUP(B75,'La Calera II - RFSU 31.1.28'!B:B,'La Calera II - RFSU 31.1.28'!H:H,"No se encuentra",0,1),"")</f>
        <v>No se encuentra</v>
      </c>
      <c r="H75" s="152">
        <f>+_xlfn.XLOOKUP(B74,'La Calera II - RFSU 31.1.28'!B:B,'La Calera II - RFSU 31.1.28'!W:W,"No se encuentra",0,1)</f>
        <v>46170</v>
      </c>
      <c r="I75" s="153">
        <f>+_xlfn.XLOOKUP(B74,'La Calera II - RFSU 31.1.28'!B:B,'La Calera II - RFSU 31.1.28'!W:W,"No se encuentra",0,1)</f>
        <v>46170</v>
      </c>
      <c r="J75" s="155" t="str">
        <f>IF(+_xlfn.XLOOKUP(B74,'La Calera II - RFSU 31.1.28'!B:B,'La Calera II - RFSU 31.1.28'!X:X,"No se encuentra",0,1)&gt;0,+_xlfn.XLOOKUP(B75,'La Calera II - RFSU 31.1.28'!B:B,'La Calera II - RFSU 31.1.28'!X:X,"No se encuentra",0,1),"")</f>
        <v>No se encuentra</v>
      </c>
      <c r="K75" s="141" t="str">
        <f>+IF(+_xlfn.XLOOKUP(B74,'La Calera II - RFSU 31.1.28'!B:B,'La Calera II - RFSU 31.1.28'!AG:AG,"No se encuentra",0,1)=0,"N/A","Sin iniciar")</f>
        <v>Sin iniciar</v>
      </c>
      <c r="L75" s="152">
        <f>+_xlfn.XLOOKUP(B74,'La Calera II - RFSU 31.1.28'!B:B,'La Calera II - RFSU 31.1.28'!AP:AP,"No se encuentra",0,1)</f>
        <v>46249</v>
      </c>
      <c r="M75" s="153">
        <f>+_xlfn.XLOOKUP(B74,'La Calera II - RFSU 31.1.28'!B:B,'La Calera II - RFSU 31.1.28'!AP:AP,"No se encuentra",0,1)</f>
        <v>46249</v>
      </c>
      <c r="N75" s="140" t="str">
        <f>IF(+_xlfn.XLOOKUP(B75,'La Calera II - RFSU 31.1.28'!B:B,'La Calera II - RFSU 31.1.28'!AQ:AQ,"No se encuentra",0,1)&gt;0,+_xlfn.XLOOKUP(B75,'La Calera II - RFSU 31.1.28'!B:B,'La Calera II - RFSU 31.1.28'!AQ:AQ,"No se encuentra",0,1),"")</f>
        <v>No se encuentra</v>
      </c>
      <c r="O75" s="201">
        <v>46442</v>
      </c>
      <c r="P75" s="35"/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>No se encuentra</v>
      </c>
      <c r="R75" s="202" t="str">
        <f>IF(N74="","",+IF(Q75="",+O75-P75,+O75-Q75))</f>
        <v/>
      </c>
      <c r="S75" s="197"/>
      <c r="T75" s="640"/>
    </row>
    <row r="76" spans="1:20" ht="90" hidden="1" x14ac:dyDescent="0.25">
      <c r="A76" s="632" t="s">
        <v>1679</v>
      </c>
      <c r="B76" s="634" t="s">
        <v>1832</v>
      </c>
      <c r="C76" s="636" t="s">
        <v>1833</v>
      </c>
      <c r="D76" s="196" t="s">
        <v>3398</v>
      </c>
      <c r="E76" s="151">
        <f>+_xlfn.XLOOKUP(B76,'La Calera II - RFSU 31.1.28'!B:B,'La Calera II - RFSU 31.1.28'!G:G,"No se encuentra",0,1)</f>
        <v>46029</v>
      </c>
      <c r="F76" s="153">
        <f>+_xlfn.XLOOKUP(B76,'La Calera II - RFSU 31.1.28'!B:B,'La Calera II - RFSU 31.1.28'!G:G,"No se encuentra",0,1)</f>
        <v>46029</v>
      </c>
      <c r="G76" s="154">
        <f>IF(+_xlfn.XLOOKUP(B76,'La Calera II - RFSU 31.1.28'!B:B,'La Calera II - RFSU 31.1.28'!H:H,"No se encuentra",0,1)&gt;0,+_xlfn.XLOOKUP(B76,'La Calera II - RFSU 31.1.28'!B:B,'La Calera II - RFSU 31.1.28'!H:H,"No se encuentra",0,1),"")</f>
        <v>46029</v>
      </c>
      <c r="H76" s="152">
        <f>+_xlfn.XLOOKUP(B76,'La Calera II - RFSU 31.1.28'!B:B,'La Calera II - RFSU 31.1.28'!W:W,"No se encuentra",0,1)</f>
        <v>46062</v>
      </c>
      <c r="I76" s="153">
        <f>+_xlfn.XLOOKUP(B76,'La Calera II - RFSU 31.1.28'!B:B,'La Calera II - RFSU 31.1.28'!W:W,"No se encuentra",0,1)</f>
        <v>46062</v>
      </c>
      <c r="J76" s="155">
        <f>IF(+_xlfn.XLOOKUP(B76,'La Calera II - RFSU 31.1.28'!B:B,'La Calera II - RFSU 31.1.28'!X:X,"No se encuentra",0,1)&gt;0,+_xlfn.XLOOKUP(B76,'La Calera II - RFSU 31.1.28'!B:B,'La Calera II - RFSU 31.1.28'!X:X,"No se encuentra",0,1),"")</f>
        <v>46062</v>
      </c>
      <c r="K76" s="141" t="str">
        <f>+IF(+_xlfn.XLOOKUP(B76,'La Calera II - RFSU 31.1.28'!B:B,'La Calera II - RFSU 31.1.28'!AG:AG,"No se encuentra",0,1)=0,"N/A","Sin iniciar")</f>
        <v>Sin iniciar</v>
      </c>
      <c r="L76" s="152">
        <f>+_xlfn.XLOOKUP(B76,'La Calera II - RFSU 31.1.28'!B:B,'La Calera II - RFSU 31.1.28'!AP:AP,"No se encuentra",0,1)</f>
        <v>46122</v>
      </c>
      <c r="M76" s="153">
        <f>+_xlfn.XLOOKUP(B76,'La Calera II - RFSU 31.1.28'!B:B,'La Calera II - RFSU 31.1.28'!AP:AP,"No se encuentra",0,1)</f>
        <v>46122</v>
      </c>
      <c r="N76" s="140">
        <f>IF(+_xlfn.XLOOKUP(B76,'La Calera II - RFSU 31.1.28'!B:B,'La Calera II - RFSU 31.1.28'!AQ:AQ,"No se encuentra",0,1)&gt;0,+_xlfn.XLOOKUP(B76,'La Calera II - RFSU 31.1.28'!B:B,'La Calera II - RFSU 31.1.28'!AQ:AQ,"No se encuentra",0,1),"")</f>
        <v>46118</v>
      </c>
      <c r="O76" s="201">
        <f>+_xlfn.XLOOKUP(B76,'La Calera II - RFSU 31.1.28'!B:B,'La Calera II - RFSU 31.1.28'!CA:CA,"No se encuentra",0,1)</f>
        <v>46449</v>
      </c>
      <c r="P76" s="35"/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>
        <f t="shared" ref="R76" si="2">IF(N76="","",+IF(Q76="",+O76-P76,+O76-Q76))</f>
        <v>46449</v>
      </c>
      <c r="S76" s="197"/>
      <c r="T76" s="640">
        <f>+_xlfn.XLOOKUP(B76,'La Calera II - RFSU 31.1.28'!B:B,'La Calera II - RFSU 31.1.28'!E:E,"",0,1)</f>
        <v>698.25</v>
      </c>
    </row>
    <row r="77" spans="1:20" ht="33.75" hidden="1" x14ac:dyDescent="0.25">
      <c r="A77" s="641"/>
      <c r="B77" s="642"/>
      <c r="C77" s="643"/>
      <c r="D77" s="196" t="s">
        <v>2779</v>
      </c>
      <c r="E77" s="151">
        <f>+_xlfn.XLOOKUP(B76,'La Calera II - RFSU 31.1.28'!B:B,'La Calera II - RFSU 31.1.28'!G:G,"No se encuentra",0,1)</f>
        <v>46029</v>
      </c>
      <c r="F77" s="153">
        <f>+_xlfn.XLOOKUP(B76,'La Calera II - RFSU 31.1.28'!B:B,'La Calera II - RFSU 31.1.28'!G:G,"No se encuentra",0,1)</f>
        <v>46029</v>
      </c>
      <c r="G77" s="154" t="str">
        <f>IF(+_xlfn.XLOOKUP(B76,'La Calera II - RFSU 31.1.28'!B:B,'La Calera II - RFSU 31.1.28'!H:H,"No se encuentra",0,1)&gt;0,+_xlfn.XLOOKUP(B77,'La Calera II - RFSU 31.1.28'!B:B,'La Calera II - RFSU 31.1.28'!H:H,"No se encuentra",0,1),"")</f>
        <v>No se encuentra</v>
      </c>
      <c r="H77" s="152">
        <f>+_xlfn.XLOOKUP(B76,'La Calera II - RFSU 31.1.28'!B:B,'La Calera II - RFSU 31.1.28'!W:W,"No se encuentra",0,1)</f>
        <v>46062</v>
      </c>
      <c r="I77" s="153">
        <f>+_xlfn.XLOOKUP(B76,'La Calera II - RFSU 31.1.28'!B:B,'La Calera II - RFSU 31.1.28'!W:W,"No se encuentra",0,1)</f>
        <v>46062</v>
      </c>
      <c r="J77" s="155" t="str">
        <f>IF(+_xlfn.XLOOKUP(B76,'La Calera II - RFSU 31.1.28'!B:B,'La Calera II - RFSU 31.1.28'!X:X,"No se encuentra",0,1)&gt;0,+_xlfn.XLOOKUP(B77,'La Calera II - RFSU 31.1.28'!B:B,'La Calera II - RFSU 31.1.28'!X:X,"No se encuentra",0,1),"")</f>
        <v>No se encuentra</v>
      </c>
      <c r="K77" s="141" t="str">
        <f>+IF(+_xlfn.XLOOKUP(B76,'La Calera II - RFSU 31.1.28'!B:B,'La Calera II - RFSU 31.1.28'!AG:AG,"No se encuentra",0,1)=0,"N/A","Sin iniciar")</f>
        <v>Sin iniciar</v>
      </c>
      <c r="L77" s="152">
        <f>+_xlfn.XLOOKUP(B76,'La Calera II - RFSU 31.1.28'!B:B,'La Calera II - RFSU 31.1.28'!AP:AP,"No se encuentra",0,1)</f>
        <v>46122</v>
      </c>
      <c r="M77" s="153">
        <f>+_xlfn.XLOOKUP(B76,'La Calera II - RFSU 31.1.28'!B:B,'La Calera II - RFSU 31.1.28'!AP:AP,"No se encuentra",0,1)</f>
        <v>46122</v>
      </c>
      <c r="N77" s="140" t="str">
        <f>IF(+_xlfn.XLOOKUP(B76,'La Calera II - RFSU 31.1.28'!B:B,'La Calera II - RFSU 31.1.28'!AQ:AQ,"No se encuentra",0,1)&gt;0,+_xlfn.XLOOKUP(B77,'La Calera II - RFSU 31.1.28'!B:B,'La Calera II - RFSU 31.1.28'!AQ:AQ,"No se encuentra",0,1),"")</f>
        <v>No se encuentra</v>
      </c>
      <c r="O77" s="201">
        <v>46422</v>
      </c>
      <c r="P77" s="35"/>
      <c r="Q77" s="35" t="str">
        <f>+IF(+_xlfn.XLOOKUP(B76,'La Calera II - RFSU 31.1.28'!B:B,'La Calera II - RFSU 31.1.28'!BX:BX,"No se encuentra",0,1)&gt;0,+_xlfn.XLOOKUP(B77,'La Calera II - RFSU 31.1.28'!B:B,'La Calera II - RFSU 31.1.28'!BX:BX,"No se encuentra",0,1),"")</f>
        <v/>
      </c>
      <c r="R77" s="202">
        <f>IF(N76="","",+IF(Q77="",+O77-P77,+O77-Q77))</f>
        <v>46422</v>
      </c>
      <c r="S77" s="197"/>
      <c r="T77" s="640"/>
    </row>
    <row r="78" spans="1:20" ht="22.5" hidden="1" x14ac:dyDescent="0.25">
      <c r="A78" s="633"/>
      <c r="B78" s="635"/>
      <c r="C78" s="637"/>
      <c r="D78" s="196" t="s">
        <v>2780</v>
      </c>
      <c r="E78" s="151">
        <f>+_xlfn.XLOOKUP(B76,'La Calera II - RFSU 31.1.28'!B:B,'La Calera II - RFSU 31.1.28'!G:G,"No se encuentra",0,1)</f>
        <v>46029</v>
      </c>
      <c r="F78" s="153">
        <f>+_xlfn.XLOOKUP(B76,'La Calera II - RFSU 31.1.28'!B:B,'La Calera II - RFSU 31.1.28'!G:G,"No se encuentra",0,1)</f>
        <v>46029</v>
      </c>
      <c r="G78" s="154" t="str">
        <f>IF(+_xlfn.XLOOKUP(B76,'La Calera II - RFSU 31.1.28'!B:B,'La Calera II - RFSU 31.1.28'!H:H,"No se encuentra",0,1)&gt;0,+_xlfn.XLOOKUP(B78,'La Calera II - RFSU 31.1.28'!B:B,'La Calera II - RFSU 31.1.28'!H:H,"No se encuentra",0,1),"")</f>
        <v>No se encuentra</v>
      </c>
      <c r="H78" s="152">
        <f>+_xlfn.XLOOKUP(B76,'La Calera II - RFSU 31.1.28'!B:B,'La Calera II - RFSU 31.1.28'!W:W,"No se encuentra",0,1)</f>
        <v>46062</v>
      </c>
      <c r="I78" s="153">
        <f>+_xlfn.XLOOKUP(B76,'La Calera II - RFSU 31.1.28'!B:B,'La Calera II - RFSU 31.1.28'!W:W,"No se encuentra",0,1)</f>
        <v>46062</v>
      </c>
      <c r="J78" s="155" t="str">
        <f>IF(+_xlfn.XLOOKUP(B76,'La Calera II - RFSU 31.1.28'!B:B,'La Calera II - RFSU 31.1.28'!X:X,"No se encuentra",0,1)&gt;0,+_xlfn.XLOOKUP(B78,'La Calera II - RFSU 31.1.28'!B:B,'La Calera II - RFSU 31.1.28'!X:X,"No se encuentra",0,1),"")</f>
        <v>No se encuentra</v>
      </c>
      <c r="K78" s="141" t="str">
        <f>+IF(+_xlfn.XLOOKUP(B76,'La Calera II - RFSU 31.1.28'!B:B,'La Calera II - RFSU 31.1.28'!AG:AG,"No se encuentra",0,1)=0,"N/A","Sin iniciar")</f>
        <v>Sin iniciar</v>
      </c>
      <c r="L78" s="152">
        <f>+_xlfn.XLOOKUP(B76,'La Calera II - RFSU 31.1.28'!B:B,'La Calera II - RFSU 31.1.28'!AP:AP,"No se encuentra",0,1)</f>
        <v>46122</v>
      </c>
      <c r="M78" s="153">
        <f>+_xlfn.XLOOKUP(B76,'La Calera II - RFSU 31.1.28'!B:B,'La Calera II - RFSU 31.1.28'!AP:AP,"No se encuentra",0,1)</f>
        <v>46122</v>
      </c>
      <c r="N78" s="140" t="str">
        <f>IF(+_xlfn.XLOOKUP(B76,'La Calera II - RFSU 31.1.28'!B:B,'La Calera II - RFSU 31.1.28'!AQ:AQ,"No se encuentra",0,1)&gt;0,+_xlfn.XLOOKUP(B78,'La Calera II - RFSU 31.1.28'!B:B,'La Calera II - RFSU 31.1.28'!AQ:AQ,"No se encuentra",0,1),"")</f>
        <v>No se encuentra</v>
      </c>
      <c r="O78" s="201">
        <v>46361</v>
      </c>
      <c r="P78" s="35"/>
      <c r="Q78" s="35" t="str">
        <f>+IF(+_xlfn.XLOOKUP(B76,'La Calera II - RFSU 31.1.28'!B:B,'La Calera II - RFSU 31.1.28'!BX:BX,"No se encuentra",0,1)&gt;0,+_xlfn.XLOOKUP(B78,'La Calera II - RFSU 31.1.28'!B:B,'La Calera II - RFSU 31.1.28'!BX:BX,"No se encuentra",0,1),"")</f>
        <v/>
      </c>
      <c r="R78" s="202">
        <f t="shared" si="1"/>
        <v>46361</v>
      </c>
      <c r="S78" s="197"/>
      <c r="T78" s="640"/>
    </row>
    <row r="79" spans="1:20" hidden="1" x14ac:dyDescent="0.25">
      <c r="A79" s="159" t="s">
        <v>1679</v>
      </c>
      <c r="B79" s="160" t="s">
        <v>1834</v>
      </c>
      <c r="C79" s="161" t="s">
        <v>1835</v>
      </c>
      <c r="D79" s="196" t="str">
        <f>+_xlfn.XLOOKUP(B79,'La Calera II - RFSU 31.1.28'!B:B,'La Calera II - RFSU 31.1.28'!D:D,"No se encuentra",0,1)</f>
        <v>No se encuentra</v>
      </c>
      <c r="E79" s="151" t="str">
        <f>+_xlfn.XLOOKUP(B79,'La Calera II - RFSU 31.1.28'!B:B,'La Calera II - RFSU 31.1.28'!G:G,"No se encuentra",0,1)</f>
        <v>No se encuentra</v>
      </c>
      <c r="F79" s="153" t="str">
        <f>+_xlfn.XLOOKUP(B79,'La Calera II - RFSU 31.1.28'!B:B,'La Calera II - RFSU 31.1.28'!G:G,"No se encuentra",0,1)</f>
        <v>No se encuentra</v>
      </c>
      <c r="G79" s="154" t="str">
        <f>IF(+_xlfn.XLOOKUP(B79,'La Calera II - RFSU 31.1.28'!B:B,'La Calera II - RFSU 31.1.28'!H:H,"No se encuentra",0,1)&gt;0,+_xlfn.XLOOKUP(B79,'La Calera II - RFSU 31.1.28'!B:B,'La Calera II - RFSU 31.1.28'!H:H,"No se encuentra",0,1),"")</f>
        <v>No se encuentra</v>
      </c>
      <c r="H79" s="152" t="str">
        <f>+_xlfn.XLOOKUP(B79,'La Calera II - RFSU 31.1.28'!B:B,'La Calera II - RFSU 31.1.28'!W:W,"No se encuentra",0,1)</f>
        <v>No se encuentra</v>
      </c>
      <c r="I79" s="153" t="str">
        <f>+_xlfn.XLOOKUP(B79,'La Calera II - RFSU 31.1.28'!B:B,'La Calera II - RFSU 31.1.28'!W:W,"No se encuentra",0,1)</f>
        <v>No se encuentra</v>
      </c>
      <c r="J79" s="155" t="str">
        <f>IF(+_xlfn.XLOOKUP(B79,'La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+IF(+_xlfn.XLOOKUP(B79,'La Calera II - RFSU 31.1.28'!B:B,'La Calera II - RFSU 31.1.28'!AG:AG,"No se encuentra",0,1)=0,"N/A","Sin iniciar")</f>
        <v>Sin iniciar</v>
      </c>
      <c r="L79" s="152" t="str">
        <f>+_xlfn.XLOOKUP(B79,'La Calera II - RFSU 31.1.28'!B:B,'La Calera II - RFSU 31.1.28'!AP:AP,"No se encuentra",0,1)</f>
        <v>No se encuentra</v>
      </c>
      <c r="M79" s="153" t="str">
        <f>+_xlfn.XLOOKUP(B79,'La Calera II - RFSU 31.1.28'!B:B,'La Calera II - RFSU 31.1.28'!AP:AP,"No se encuentra",0,1)</f>
        <v>No se encuentra</v>
      </c>
      <c r="N79" s="140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 t="str">
        <f>+_xlfn.XLOOKUP(B79,'La Calera II - RFSU 31.1.28'!B:B,'La Calera II - RFSU 31.1.28'!CA:CA,"No se encuentra",0,1)</f>
        <v>No se encuentra</v>
      </c>
      <c r="P79" s="35"/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202" t="e">
        <f t="shared" si="1"/>
        <v>#VALUE!</v>
      </c>
      <c r="S79" s="197"/>
      <c r="T79" t="str">
        <f>+_xlfn.XLOOKUP(B79,'La Calera II - RFSU 31.1.28'!B:B,'La Calera II - RFSU 31.1.28'!E:E,"",0,1)</f>
        <v/>
      </c>
    </row>
    <row r="80" spans="1:20" ht="33.75" x14ac:dyDescent="0.25">
      <c r="A80" s="159" t="s">
        <v>1679</v>
      </c>
      <c r="B80" s="160" t="s">
        <v>1836</v>
      </c>
      <c r="C80" s="161" t="s">
        <v>1837</v>
      </c>
      <c r="D80" s="196" t="str">
        <f>+_xlfn.XLOOKUP(B80,'La Calera II - RFSU 31.1.28'!B:B,'La Calera II - RFSU 31.1.28'!D:D,"No se encuentra",0,1)</f>
        <v>EAL-94270 - Aeroenfriador de hot oil (trim cooler)</v>
      </c>
      <c r="E80" s="151">
        <f>+_xlfn.XLOOKUP(B80,'La Calera II - RFSU 31.1.28'!B:B,'La Calera II - RFSU 31.1.28'!G:G,"No se encuentra",0,1)</f>
        <v>46099</v>
      </c>
      <c r="F80" s="153">
        <f>+_xlfn.XLOOKUP(B80,'La Calera II - RFSU 31.1.28'!B:B,'La Calera II - RFSU 31.1.28'!G:G,"No se encuentra",0,1)</f>
        <v>46099</v>
      </c>
      <c r="G80" s="154">
        <f>IF(+_xlfn.XLOOKUP(B80,'La Calera II - RFSU 31.1.28'!B:B,'La Calera II - RFSU 31.1.28'!H:H,"No se encuentra",0,1)&gt;0,+_xlfn.XLOOKUP(B80,'La Calera II - RFSU 31.1.28'!B:B,'La Calera II - RFSU 31.1.28'!H:H,"No se encuentra",0,1),"")</f>
        <v>46058</v>
      </c>
      <c r="H80" s="152">
        <f>+_xlfn.XLOOKUP(B80,'La Calera II - RFSU 31.1.28'!B:B,'La Calera II - RFSU 31.1.28'!W:W,"No se encuentra",0,1)</f>
        <v>46118</v>
      </c>
      <c r="I80" s="153">
        <f>+_xlfn.XLOOKUP(B80,'La Calera II - RFSU 31.1.28'!B:B,'La Calera II - RFSU 31.1.28'!W:W,"No se encuentra",0,1)</f>
        <v>46118</v>
      </c>
      <c r="J80" s="155">
        <f>IF(+_xlfn.XLOOKUP(B80,'La Calera II - RFSU 31.1.28'!B:B,'La Calera II - RFSU 31.1.28'!X:X,"No se encuentra",0,1)&gt;0,+_xlfn.XLOOKUP(B80,'La Calera II - RFSU 31.1.28'!B:B,'La Calera II - RFSU 31.1.28'!X:X,"No se encuentra",0,1),"")</f>
        <v>46118</v>
      </c>
      <c r="K80" s="141" t="str">
        <f>+IF(+_xlfn.XLOOKUP(B80,'La Calera II - RFSU 31.1.28'!B:B,'La Calera II - RFSU 31.1.28'!AG:AG,"No se encuentra",0,1)=0,"N/A","Sin iniciar")</f>
        <v>Sin iniciar</v>
      </c>
      <c r="L80" s="152">
        <f>+_xlfn.XLOOKUP(B80,'La Calera II - RFSU 31.1.28'!B:B,'La Calera II - RFSU 31.1.28'!AP:AP,"No se encuentra",0,1)</f>
        <v>46198</v>
      </c>
      <c r="M80" s="153">
        <f>+_xlfn.XLOOKUP(B80,'La Calera II - RFSU 31.1.28'!B:B,'La Calera II - RFSU 31.1.28'!AP:AP,"No se encuentra",0,1)</f>
        <v>46198</v>
      </c>
      <c r="N80" s="140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f>+_xlfn.XLOOKUP(B80,'La Calera II - RFSU 31.1.28'!B:B,'La Calera II - RFSU 31.1.28'!CA:CA,"No se encuentra",0,1)</f>
        <v>46477</v>
      </c>
      <c r="P80" s="35"/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"/>
        <v/>
      </c>
      <c r="S80" s="197"/>
      <c r="T80">
        <f>+_xlfn.XLOOKUP(B80,'La Calera II - RFSU 31.1.28'!B:B,'La Calera II - RFSU 31.1.28'!E:E,"",0,1)</f>
        <v>214.78800000000001</v>
      </c>
    </row>
    <row r="81" spans="1:20" hidden="1" x14ac:dyDescent="0.25">
      <c r="A81" s="159" t="s">
        <v>1679</v>
      </c>
      <c r="B81" s="160" t="s">
        <v>1838</v>
      </c>
      <c r="C81" s="161" t="s">
        <v>1839</v>
      </c>
      <c r="D81" s="196" t="str">
        <f>+_xlfn.XLOOKUP(B81,'La Calera II - RFSU 31.1.28'!B:B,'La Calera II - RFSU 31.1.28'!D:D,"No se encuentra",0,1)</f>
        <v>No se encuentra</v>
      </c>
      <c r="E81" s="151" t="str">
        <f>+_xlfn.XLOOKUP(B81,'La Calera II - RFSU 31.1.28'!B:B,'La Calera II - RFSU 31.1.28'!G:G,"No se encuentra",0,1)</f>
        <v>No se encuentra</v>
      </c>
      <c r="F81" s="153" t="str">
        <f>+_xlfn.XLOOKUP(B81,'La Calera II - RFSU 31.1.28'!B:B,'La Calera II - RFSU 31.1.28'!G:G,"No se encuentra",0,1)</f>
        <v>No se encuentra</v>
      </c>
      <c r="G81" s="154" t="str">
        <f>IF(+_xlfn.XLOOKUP(B81,'La Calera II - RFSU 31.1.28'!B:B,'La Calera II - RFSU 31.1.28'!H:H,"No se encuentra",0,1)&gt;0,+_xlfn.XLOOKUP(B81,'La Calera II - RFSU 31.1.28'!B:B,'La Calera II - RFSU 31.1.28'!H:H,"No se encuentra",0,1),"")</f>
        <v>No se encuentra</v>
      </c>
      <c r="H81" s="152" t="str">
        <f>+_xlfn.XLOOKUP(B81,'La Calera II - RFSU 31.1.28'!B:B,'La Calera II - RFSU 31.1.28'!W:W,"No se encuentra",0,1)</f>
        <v>No se encuentra</v>
      </c>
      <c r="I81" s="153" t="str">
        <f>+_xlfn.XLOOKUP(B81,'La Calera II - RFSU 31.1.28'!B:B,'La Calera II - RFSU 31.1.28'!W:W,"No se encuentra",0,1)</f>
        <v>No se encuentra</v>
      </c>
      <c r="J81" s="155" t="str">
        <f>IF(+_xlfn.XLOOKUP(B81,'La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+IF(+_xlfn.XLOOKUP(B81,'La Calera II - RFSU 31.1.28'!B:B,'La Calera II - RFSU 31.1.28'!AG:AG,"No se encuentra",0,1)=0,"N/A","Sin iniciar")</f>
        <v>Sin iniciar</v>
      </c>
      <c r="L81" s="152" t="str">
        <f>+_xlfn.XLOOKUP(B81,'La Calera II - RFSU 31.1.28'!B:B,'La Calera II - RFSU 31.1.28'!AP:AP,"No se encuentra",0,1)</f>
        <v>No se encuentra</v>
      </c>
      <c r="M81" s="153" t="str">
        <f>+_xlfn.XLOOKUP(B81,'La Calera II - RFSU 31.1.28'!B:B,'La Calera II - RFSU 31.1.28'!AP:AP,"No se encuentra",0,1)</f>
        <v>No se encuentra</v>
      </c>
      <c r="N81" s="140" t="str">
        <f>IF(+_xlfn.XLOOKUP(B81,'La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 t="str">
        <f>+_xlfn.XLOOKUP(B81,'La Calera II - RFSU 31.1.28'!B:B,'La Calera II - RFSU 31.1.28'!CA:CA,"No se encuentra",0,1)</f>
        <v>No se encuentra</v>
      </c>
      <c r="P81" s="35"/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>No se encuentra</v>
      </c>
      <c r="R81" s="202" t="e">
        <f t="shared" si="1"/>
        <v>#VALUE!</v>
      </c>
      <c r="S81" s="197"/>
      <c r="T81" t="str">
        <f>+_xlfn.XLOOKUP(B81,'La Calera II - RFSU 31.1.28'!B:B,'La Calera II - RFSU 31.1.28'!E:E,"",0,1)</f>
        <v/>
      </c>
    </row>
    <row r="82" spans="1:20" ht="33.75" hidden="1" x14ac:dyDescent="0.25">
      <c r="A82" s="159" t="s">
        <v>1679</v>
      </c>
      <c r="B82" s="160" t="s">
        <v>1840</v>
      </c>
      <c r="C82" s="161" t="s">
        <v>1841</v>
      </c>
      <c r="D82" s="196" t="str">
        <f>+_xlfn.XLOOKUP(B82,'La Calera II - RFSU 31.1.28'!B:B,'La Calera II - RFSU 31.1.28'!D:D,"No se encuentra",0,1)</f>
        <v>EAP-95130 A/B - Calentador eléctrico de VBE-95120</v>
      </c>
      <c r="E82" s="151">
        <f>+_xlfn.XLOOKUP(B82,'La Calera II - RFSU 31.1.28'!B:B,'La Calera II - RFSU 31.1.28'!G:G,"No se encuentra",0,1)</f>
        <v>46188</v>
      </c>
      <c r="F82" s="153">
        <f>+_xlfn.XLOOKUP(B82,'La Calera II - RFSU 31.1.28'!B:B,'La Calera II - RFSU 31.1.28'!G:G,"No se encuentra",0,1)</f>
        <v>46188</v>
      </c>
      <c r="G82" s="154">
        <f>IF(+_xlfn.XLOOKUP(B82,'La Calera II - RFSU 31.1.28'!B:B,'La Calera II - RFSU 31.1.28'!H:H,"No se encuentra",0,1)&gt;0,+_xlfn.XLOOKUP(B82,'La Calera II - RFSU 31.1.28'!B:B,'La Calera II - RFSU 31.1.28'!H:H,"No se encuentra",0,1),"")</f>
        <v>46139</v>
      </c>
      <c r="H82" s="152">
        <f>+_xlfn.XLOOKUP(B82,'La Calera II - RFSU 31.1.28'!B:B,'La Calera II - RFSU 31.1.28'!W:W,"No se encuentra",0,1)</f>
        <v>46176</v>
      </c>
      <c r="I82" s="153">
        <f>+_xlfn.XLOOKUP(B82,'La Calera II - RFSU 31.1.28'!B:B,'La Calera II - RFSU 31.1.28'!W:W,"No se encuentra",0,1)</f>
        <v>46176</v>
      </c>
      <c r="J82" s="155" t="str">
        <f>IF(+_xlfn.XLOOKUP(B82,'La Calera II - RFSU 31.1.28'!B:B,'La Calera II - RFSU 31.1.28'!X:X,"No se encuentra",0,1)&gt;0,+_xlfn.XLOOKUP(B82,'La Calera II - RFSU 31.1.28'!B:B,'La Calera II - RFSU 31.1.28'!X:X,"No se encuentra",0,1),"")</f>
        <v/>
      </c>
      <c r="K82" s="141" t="str">
        <f>+IF(+_xlfn.XLOOKUP(B82,'La Calera II - RFSU 31.1.28'!B:B,'La Calera II - RFSU 31.1.28'!AG:AG,"No se encuentra",0,1)=0,"N/A","Sin iniciar")</f>
        <v>Sin iniciar</v>
      </c>
      <c r="L82" s="152">
        <f>+_xlfn.XLOOKUP(B82,'La Calera II - RFSU 31.1.28'!B:B,'La Calera II - RFSU 31.1.28'!AP:AP,"No se encuentra",0,1)</f>
        <v>46256</v>
      </c>
      <c r="M82" s="153">
        <f>+_xlfn.XLOOKUP(B82,'La Calera II - RFSU 31.1.28'!B:B,'La Calera II - RFSU 31.1.28'!AP:AP,"No se encuentra",0,1)</f>
        <v>46256</v>
      </c>
      <c r="N82" s="140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f>+_xlfn.XLOOKUP(B82,'La Calera II - RFSU 31.1.28'!B:B,'La Calera II - RFSU 31.1.28'!CA:CA,"No se encuentra",0,1)</f>
        <v>46567</v>
      </c>
      <c r="P82" s="35"/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"/>
        <v/>
      </c>
      <c r="S82" s="197"/>
      <c r="T82">
        <f>+_xlfn.XLOOKUP(B82,'La Calera II - RFSU 31.1.28'!B:B,'La Calera II - RFSU 31.1.28'!E:E,"",0,1)</f>
        <v>104.58</v>
      </c>
    </row>
    <row r="83" spans="1:20" ht="33.75" hidden="1" x14ac:dyDescent="0.25">
      <c r="A83" s="159" t="s">
        <v>1679</v>
      </c>
      <c r="B83" s="160" t="s">
        <v>1842</v>
      </c>
      <c r="C83" s="161" t="s">
        <v>1843</v>
      </c>
      <c r="D83" s="196" t="str">
        <f>+_xlfn.XLOOKUP(B83,'La Calera II - RFSU 31.1.28'!B:B,'La Calera II - RFSU 31.1.28'!D:D,"No se encuentra",0,1)</f>
        <v>FAJ-94260 - FILTRO DE BOMBA DE HOT OIL</v>
      </c>
      <c r="E83" s="151">
        <f>+_xlfn.XLOOKUP(B83,'La Calera II - RFSU 31.1.28'!B:B,'La Calera II - RFSU 31.1.28'!G:G,"No se encuentra",0,1)</f>
        <v>46209</v>
      </c>
      <c r="F83" s="153">
        <f>+_xlfn.XLOOKUP(B83,'La Calera II - RFSU 31.1.28'!B:B,'La Calera II - RFSU 31.1.28'!G:G,"No se encuentra",0,1)</f>
        <v>46209</v>
      </c>
      <c r="G83" s="154">
        <f>IF(+_xlfn.XLOOKUP(B83,'La Calera II - RFSU 31.1.28'!B:B,'La Calera II - RFSU 31.1.28'!H:H,"No se encuentra",0,1)&gt;0,+_xlfn.XLOOKUP(B83,'La Calera II - RFSU 31.1.28'!B:B,'La Calera II - RFSU 31.1.28'!H:H,"No se encuentra",0,1),"")</f>
        <v>46048</v>
      </c>
      <c r="H83" s="152">
        <f>+_xlfn.XLOOKUP(B83,'La Calera II - RFSU 31.1.28'!B:B,'La Calera II - RFSU 31.1.28'!W:W,"No se encuentra",0,1)</f>
        <v>46085</v>
      </c>
      <c r="I83" s="153">
        <f>+_xlfn.XLOOKUP(B83,'La Calera II - RFSU 31.1.28'!B:B,'La Calera II - RFSU 31.1.28'!W:W,"No se encuentra",0,1)</f>
        <v>46085</v>
      </c>
      <c r="J83" s="155">
        <f>IF(+_xlfn.XLOOKUP(B83,'La Calera II - RFSU 31.1.28'!B:B,'La Calera II - RFSU 31.1.28'!X:X,"No se encuentra",0,1)&gt;0,+_xlfn.XLOOKUP(B83,'La Calera II - RFSU 31.1.28'!B:B,'La Calera II - RFSU 31.1.28'!X:X,"No se encuentra",0,1),"")</f>
        <v>46085</v>
      </c>
      <c r="K83" s="141" t="str">
        <f>+IF(+_xlfn.XLOOKUP(B83,'La Calera II - RFSU 31.1.28'!B:B,'La Calera II - RFSU 31.1.28'!AG:AG,"No se encuentra",0,1)=0,"N/A","Sin iniciar")</f>
        <v>Sin iniciar</v>
      </c>
      <c r="L83" s="152">
        <f>+_xlfn.XLOOKUP(B83,'La Calera II - RFSU 31.1.28'!B:B,'La Calera II - RFSU 31.1.28'!AP:AP,"No se encuentra",0,1)</f>
        <v>46165</v>
      </c>
      <c r="M83" s="153">
        <f>+_xlfn.XLOOKUP(B83,'La Calera II - RFSU 31.1.28'!B:B,'La Calera II - RFSU 31.1.28'!AP:AP,"No se encuentra",0,1)</f>
        <v>46165</v>
      </c>
      <c r="N83" s="140">
        <f>IF(+_xlfn.XLOOKUP(B83,'La Calera II - RFSU 31.1.28'!B:B,'La Calera II - RFSU 31.1.28'!AQ:AQ,"No se encuentra",0,1)&gt;0,+_xlfn.XLOOKUP(B83,'La Calera II - RFSU 31.1.28'!B:B,'La Calera II - RFSU 31.1.28'!AQ:AQ,"No se encuentra",0,1),"")</f>
        <v>46122</v>
      </c>
      <c r="O83" s="201">
        <f>+_xlfn.XLOOKUP(B83,'La Calera II - RFSU 31.1.28'!B:B,'La Calera II - RFSU 31.1.28'!CA:CA,"No se encuentra",0,1)</f>
        <v>46442</v>
      </c>
      <c r="P83" s="35"/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>
        <f t="shared" si="1"/>
        <v>46442</v>
      </c>
      <c r="S83" s="197"/>
      <c r="T83">
        <f>+_xlfn.XLOOKUP(B83,'La Calera II - RFSU 31.1.28'!B:B,'La Calera II - RFSU 31.1.28'!E:E,"",0,1)</f>
        <v>88.62</v>
      </c>
    </row>
    <row r="84" spans="1:20" ht="22.5" hidden="1" x14ac:dyDescent="0.25">
      <c r="A84" s="632" t="s">
        <v>1679</v>
      </c>
      <c r="B84" s="634" t="s">
        <v>1844</v>
      </c>
      <c r="C84" s="636" t="s">
        <v>1845</v>
      </c>
      <c r="D84" s="196" t="s">
        <v>2836</v>
      </c>
      <c r="E84" s="225">
        <v>45930</v>
      </c>
      <c r="F84" s="153">
        <f t="shared" ref="F84:F89" si="3">+E84</f>
        <v>45930</v>
      </c>
      <c r="G84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4" s="152">
        <f>+_xlfn.XLOOKUP(B84,'La Calera II - RFSU 31.1.28'!B:B,'La Calera II - RFSU 31.1.28'!W:W,"No se encuentra",0,1)</f>
        <v>45961</v>
      </c>
      <c r="I84" s="153">
        <f>+_xlfn.XLOOKUP(B84,'La Calera II - RFSU 31.1.28'!B:B,'La Calera II - RFSU 31.1.28'!W:W,"No se encuentra",0,1)</f>
        <v>45961</v>
      </c>
      <c r="J84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4" s="141" t="str">
        <f>+IF(+_xlfn.XLOOKUP(B84,'La Calera II - RFSU 31.1.28'!B:B,'La Calera II - RFSU 31.1.28'!AG:AG,"No se encuentra",0,1)=0,"N/A","Sin iniciar")</f>
        <v>Sin iniciar</v>
      </c>
      <c r="L84" s="226">
        <v>46038</v>
      </c>
      <c r="M84" s="153">
        <f t="shared" ref="M84:M89" si="4">+L84</f>
        <v>46038</v>
      </c>
      <c r="N84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4" s="201">
        <v>46329</v>
      </c>
      <c r="P84" s="35"/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>
        <f t="shared" si="1"/>
        <v>46329</v>
      </c>
      <c r="S84" s="197"/>
      <c r="T84">
        <f>+'Datos P0 Suministros'!L220</f>
        <v>1455</v>
      </c>
    </row>
    <row r="85" spans="1:20" ht="22.5" hidden="1" x14ac:dyDescent="0.25">
      <c r="A85" s="641"/>
      <c r="B85" s="642"/>
      <c r="C85" s="643"/>
      <c r="D85" s="196" t="s">
        <v>2837</v>
      </c>
      <c r="E85" s="225">
        <v>45930</v>
      </c>
      <c r="F85" s="153">
        <f t="shared" si="3"/>
        <v>45930</v>
      </c>
      <c r="G85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5" s="152">
        <f>+_xlfn.XLOOKUP(B84,'La Calera II - RFSU 31.1.28'!B:B,'La Calera II - RFSU 31.1.28'!W:W,"No se encuentra",0,1)</f>
        <v>45961</v>
      </c>
      <c r="I85" s="153">
        <f>+_xlfn.XLOOKUP(B84,'La Calera II - RFSU 31.1.28'!B:B,'La Calera II - RFSU 31.1.28'!W:W,"No se encuentra",0,1)</f>
        <v>45961</v>
      </c>
      <c r="J85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5" s="141" t="str">
        <f>+IF(+_xlfn.XLOOKUP(B84,'La Calera II - RFSU 31.1.28'!B:B,'La Calera II - RFSU 31.1.28'!AG:AG,"No se encuentra",0,1)=0,"N/A","Sin iniciar")</f>
        <v>Sin iniciar</v>
      </c>
      <c r="L85" s="226">
        <v>46038</v>
      </c>
      <c r="M85" s="153">
        <f t="shared" si="4"/>
        <v>46038</v>
      </c>
      <c r="N85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5" s="201">
        <v>46426</v>
      </c>
      <c r="P85" s="35"/>
      <c r="Q85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5" s="202">
        <f t="shared" si="1"/>
        <v>46426</v>
      </c>
      <c r="S85" s="197"/>
      <c r="T85">
        <f>+'Datos P0 Suministros'!L222</f>
        <v>1142.5</v>
      </c>
    </row>
    <row r="86" spans="1:20" ht="33.75" hidden="1" x14ac:dyDescent="0.25">
      <c r="A86" s="641"/>
      <c r="B86" s="642"/>
      <c r="C86" s="643"/>
      <c r="D86" s="196" t="s">
        <v>3399</v>
      </c>
      <c r="E86" s="225">
        <v>45930</v>
      </c>
      <c r="F86" s="153">
        <f t="shared" si="3"/>
        <v>45930</v>
      </c>
      <c r="G86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6" s="152">
        <f>+_xlfn.XLOOKUP(B84,'La Calera II - RFSU 31.1.28'!B:B,'La Calera II - RFSU 31.1.28'!W:W,"No se encuentra",0,1)</f>
        <v>45961</v>
      </c>
      <c r="I86" s="153">
        <f>+_xlfn.XLOOKUP(B84,'La Calera II - RFSU 31.1.28'!B:B,'La Calera II - RFSU 31.1.28'!W:W,"No se encuentra",0,1)</f>
        <v>45961</v>
      </c>
      <c r="J86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6" s="141" t="str">
        <f>+IF(+_xlfn.XLOOKUP(B84,'La Calera II - RFSU 31.1.28'!B:B,'La Calera II - RFSU 31.1.28'!AG:AG,"No se encuentra",0,1)=0,"N/A","Sin iniciar")</f>
        <v>Sin iniciar</v>
      </c>
      <c r="L86" s="226">
        <v>46038</v>
      </c>
      <c r="M86" s="153">
        <f t="shared" si="4"/>
        <v>46038</v>
      </c>
      <c r="N86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6" s="201">
        <v>46413</v>
      </c>
      <c r="P86" s="35"/>
      <c r="Q86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6" s="202">
        <f t="shared" si="1"/>
        <v>46413</v>
      </c>
      <c r="S86" s="197"/>
      <c r="T86">
        <f>+'Datos P0 Suministros'!L221</f>
        <v>2155.3396554689998</v>
      </c>
    </row>
    <row r="87" spans="1:20" ht="33.75" hidden="1" x14ac:dyDescent="0.25">
      <c r="A87" s="641"/>
      <c r="B87" s="642"/>
      <c r="C87" s="643"/>
      <c r="D87" s="196" t="s">
        <v>3400</v>
      </c>
      <c r="E87" s="225">
        <v>45930</v>
      </c>
      <c r="F87" s="153">
        <f t="shared" si="3"/>
        <v>45930</v>
      </c>
      <c r="G87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7" s="152">
        <f>+_xlfn.XLOOKUP(B84,'La Calera II - RFSU 31.1.28'!B:B,'La Calera II - RFSU 31.1.28'!W:W,"No se encuentra",0,1)</f>
        <v>45961</v>
      </c>
      <c r="I87" s="153">
        <f>+_xlfn.XLOOKUP(B84,'La Calera II - RFSU 31.1.28'!B:B,'La Calera II - RFSU 31.1.28'!W:W,"No se encuentra",0,1)</f>
        <v>45961</v>
      </c>
      <c r="J87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7" s="141" t="str">
        <f>+IF(+_xlfn.XLOOKUP(B84,'La Calera II - RFSU 31.1.28'!B:B,'La Calera II - RFSU 31.1.28'!AG:AG,"No se encuentra",0,1)=0,"N/A","Sin iniciar")</f>
        <v>Sin iniciar</v>
      </c>
      <c r="L87" s="226">
        <v>46038</v>
      </c>
      <c r="M87" s="153">
        <f t="shared" si="4"/>
        <v>46038</v>
      </c>
      <c r="N87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7" s="201">
        <v>46346</v>
      </c>
      <c r="P87" s="35"/>
      <c r="Q87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7" s="202">
        <f t="shared" si="1"/>
        <v>46346</v>
      </c>
      <c r="S87" s="197"/>
      <c r="T87">
        <f>+'Datos P0 Suministros'!L217</f>
        <v>1792.367662267</v>
      </c>
    </row>
    <row r="88" spans="1:20" ht="33.75" hidden="1" x14ac:dyDescent="0.25">
      <c r="A88" s="641"/>
      <c r="B88" s="642"/>
      <c r="C88" s="643"/>
      <c r="D88" s="196" t="s">
        <v>3401</v>
      </c>
      <c r="E88" s="225">
        <v>45930</v>
      </c>
      <c r="F88" s="153">
        <f t="shared" si="3"/>
        <v>45930</v>
      </c>
      <c r="G88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8" s="152">
        <f>+_xlfn.XLOOKUP(B84,'La Calera II - RFSU 31.1.28'!B:B,'La Calera II - RFSU 31.1.28'!W:W,"No se encuentra",0,1)</f>
        <v>45961</v>
      </c>
      <c r="I88" s="153">
        <f>+_xlfn.XLOOKUP(B84,'La Calera II - RFSU 31.1.28'!B:B,'La Calera II - RFSU 31.1.28'!W:W,"No se encuentra",0,1)</f>
        <v>45961</v>
      </c>
      <c r="J88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8" s="141" t="str">
        <f>+IF(+_xlfn.XLOOKUP(B84,'La Calera II - RFSU 31.1.28'!B:B,'La Calera II - RFSU 31.1.28'!AG:AG,"No se encuentra",0,1)=0,"N/A","Sin iniciar")</f>
        <v>Sin iniciar</v>
      </c>
      <c r="L88" s="226">
        <v>46038</v>
      </c>
      <c r="M88" s="153">
        <f t="shared" si="4"/>
        <v>46038</v>
      </c>
      <c r="N88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8" s="201">
        <v>46512</v>
      </c>
      <c r="P88" s="35"/>
      <c r="Q88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8" s="202">
        <f t="shared" si="1"/>
        <v>46512</v>
      </c>
      <c r="S88" s="197"/>
      <c r="T88">
        <f>+'Datos P0 Suministros'!L218</f>
        <v>1792.367662267</v>
      </c>
    </row>
    <row r="89" spans="1:20" ht="22.5" hidden="1" x14ac:dyDescent="0.25">
      <c r="A89" s="633"/>
      <c r="B89" s="635"/>
      <c r="C89" s="637"/>
      <c r="D89" s="196" t="s">
        <v>2835</v>
      </c>
      <c r="E89" s="225">
        <v>45930</v>
      </c>
      <c r="F89" s="153">
        <f t="shared" si="3"/>
        <v>45930</v>
      </c>
      <c r="G89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9" s="152">
        <f>+_xlfn.XLOOKUP(B84,'La Calera II - RFSU 31.1.28'!B:B,'La Calera II - RFSU 31.1.28'!W:W,"No se encuentra",0,1)</f>
        <v>45961</v>
      </c>
      <c r="I89" s="153">
        <f>+_xlfn.XLOOKUP(B84,'La Calera II - RFSU 31.1.28'!B:B,'La Calera II - RFSU 31.1.28'!W:W,"No se encuentra",0,1)</f>
        <v>45961</v>
      </c>
      <c r="J89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9" s="141" t="str">
        <f>+IF(+_xlfn.XLOOKUP(B84,'La Calera II - RFSU 31.1.28'!B:B,'La Calera II - RFSU 31.1.28'!AG:AG,"No se encuentra",0,1)=0,"N/A","Sin iniciar")</f>
        <v>Sin iniciar</v>
      </c>
      <c r="L89" s="226">
        <v>46038</v>
      </c>
      <c r="M89" s="153">
        <f t="shared" si="4"/>
        <v>46038</v>
      </c>
      <c r="N89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9" s="201">
        <v>46454</v>
      </c>
      <c r="P89" s="35"/>
      <c r="Q89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9" s="202">
        <f t="shared" si="1"/>
        <v>46454</v>
      </c>
      <c r="S89" s="197"/>
      <c r="T89">
        <f>+'Datos P0 Suministros'!L219</f>
        <v>1455</v>
      </c>
    </row>
    <row r="90" spans="1:20" ht="45" hidden="1" x14ac:dyDescent="0.25">
      <c r="A90" s="159" t="s">
        <v>1679</v>
      </c>
      <c r="B90" s="160" t="s">
        <v>1846</v>
      </c>
      <c r="C90" s="161" t="s">
        <v>1847</v>
      </c>
      <c r="D90" s="196" t="str">
        <f>+_xlfn.XLOOKUP(B90,'La Calera II - RFSU 31.1.28'!B:B,'La Calera II - RFSU 31.1.28'!D:D,"No se encuentra",0,1)</f>
        <v xml:space="preserve">TKBA-24410 A/B - Tanque cónico de efluentes
</v>
      </c>
      <c r="E90" s="151">
        <f>+_xlfn.XLOOKUP(B90,'La Calera II - RFSU 31.1.28'!B:B,'La Calera II - RFSU 31.1.28'!G:G,"No se encuentra",0,1)</f>
        <v>45931</v>
      </c>
      <c r="F90" s="153">
        <f>+_xlfn.XLOOKUP(B90,'La Calera II - RFSU 31.1.28'!B:B,'La Calera II - RFSU 31.1.28'!G:G,"No se encuentra",0,1)</f>
        <v>45931</v>
      </c>
      <c r="G90" s="154">
        <f>IF(+_xlfn.XLOOKUP(B90,'La Calera II - RFSU 31.1.28'!B:B,'La Calera II - RFSU 31.1.28'!H:H,"No se encuentra",0,1)&gt;0,+_xlfn.XLOOKUP(B90,'La Calera II - RFSU 31.1.28'!B:B,'La Calera II - RFSU 31.1.28'!H:H,"No se encuentra",0,1),"")</f>
        <v>45933</v>
      </c>
      <c r="H90" s="152">
        <f>+_xlfn.XLOOKUP(B90,'La Calera II - RFSU 31.1.28'!B:B,'La Calera II - RFSU 31.1.28'!W:W,"No se encuentra",0,1)</f>
        <v>45980</v>
      </c>
      <c r="I90" s="153">
        <f>+_xlfn.XLOOKUP(B90,'La Calera II - RFSU 31.1.28'!B:B,'La Calera II - RFSU 31.1.28'!W:W,"No se encuentra",0,1)</f>
        <v>45980</v>
      </c>
      <c r="J90" s="155">
        <f>IF(+_xlfn.XLOOKUP(B90,'La Calera II - RFSU 31.1.28'!B:B,'La Calera II - RFSU 31.1.28'!X:X,"No se encuentra",0,1)&gt;0,+_xlfn.XLOOKUP(B90,'La Calera II - RFSU 31.1.28'!B:B,'La Calera II - RFSU 31.1.28'!X:X,"No se encuentra",0,1),"")</f>
        <v>45995</v>
      </c>
      <c r="K90" s="141" t="str">
        <f>+IF(+_xlfn.XLOOKUP(B90,'La Calera II - RFSU 31.1.28'!B:B,'La Calera II - RFSU 31.1.28'!AG:AG,"No se encuentra",0,1)=0,"N/A","Sin iniciar")</f>
        <v>Sin iniciar</v>
      </c>
      <c r="L90" s="152">
        <f>+_xlfn.XLOOKUP(B90,'La Calera II - RFSU 31.1.28'!B:B,'La Calera II - RFSU 31.1.28'!AP:AP,"No se encuentra",0,1)</f>
        <v>46179</v>
      </c>
      <c r="M90" s="153">
        <f>+_xlfn.XLOOKUP(B90,'La Calera II - RFSU 31.1.28'!B:B,'La Calera II - RFSU 31.1.28'!AP:AP,"No se encuentra",0,1)</f>
        <v>46179</v>
      </c>
      <c r="N90" s="140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f>+_xlfn.XLOOKUP(B90,'La Calera II - RFSU 31.1.28'!B:B,'La Calera II - RFSU 31.1.28'!CA:CA,"No se encuentra",0,1)</f>
        <v>46448</v>
      </c>
      <c r="P90" s="35"/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"/>
        <v/>
      </c>
      <c r="S90" s="197"/>
      <c r="T90">
        <f>+_xlfn.XLOOKUP(B90,'La Calera II - RFSU 31.1.28'!B:B,'La Calera II - RFSU 31.1.28'!E:E,"",0,1)</f>
        <v>938.19600000000003</v>
      </c>
    </row>
    <row r="91" spans="1:20" hidden="1" x14ac:dyDescent="0.25">
      <c r="A91" s="159" t="s">
        <v>1679</v>
      </c>
      <c r="B91" s="160" t="s">
        <v>1848</v>
      </c>
      <c r="C91" s="161" t="s">
        <v>1849</v>
      </c>
      <c r="D91" s="196" t="str">
        <f>+_xlfn.XLOOKUP(B91,'La Calera II - RFSU 31.1.28'!B:B,'La Calera II - RFSU 31.1.28'!D:D,"No se encuentra",0,1)</f>
        <v>No se encuentra</v>
      </c>
      <c r="E91" s="151" t="str">
        <f>+_xlfn.XLOOKUP(B91,'La Calera II - RFSU 31.1.28'!B:B,'La Calera II - RFSU 31.1.28'!G:G,"No se encuentra",0,1)</f>
        <v>No se encuentra</v>
      </c>
      <c r="F91" s="153" t="str">
        <f>+_xlfn.XLOOKUP(B91,'La Calera II - RFSU 31.1.28'!B:B,'La Calera II - RFSU 31.1.28'!G:G,"No se encuentra",0,1)</f>
        <v>No se encuentra</v>
      </c>
      <c r="G91" s="154" t="str">
        <f>IF(+_xlfn.XLOOKUP(B91,'La Calera II - RFSU 31.1.28'!B:B,'La Calera II - RFSU 31.1.28'!H:H,"No se encuentra",0,1)&gt;0,+_xlfn.XLOOKUP(B91,'La Calera II - RFSU 31.1.28'!B:B,'La Calera II - RFSU 31.1.28'!H:H,"No se encuentra",0,1),"")</f>
        <v>No se encuentra</v>
      </c>
      <c r="H91" s="152" t="str">
        <f>+_xlfn.XLOOKUP(B91,'La Calera II - RFSU 31.1.28'!B:B,'La Calera II - RFSU 31.1.28'!W:W,"No se encuentra",0,1)</f>
        <v>No se encuentra</v>
      </c>
      <c r="I91" s="153" t="str">
        <f>+_xlfn.XLOOKUP(B91,'La Calera II - RFSU 31.1.28'!B:B,'La Calera II - RFSU 31.1.28'!W:W,"No se encuentra",0,1)</f>
        <v>No se encuentra</v>
      </c>
      <c r="J91" s="155" t="str">
        <f>IF(+_xlfn.XLOOKUP(B91,'La Calera II - RFSU 31.1.28'!B:B,'La Calera II - RFSU 31.1.28'!X:X,"No se encuentra",0,1)&gt;0,+_xlfn.XLOOKUP(B91,'La Calera II - RFSU 31.1.28'!B:B,'La Calera II - RFSU 31.1.28'!X:X,"No se encuentra",0,1),"")</f>
        <v>No se encuentra</v>
      </c>
      <c r="K91" s="141" t="str">
        <f>+IF(+_xlfn.XLOOKUP(B91,'La Calera II - RFSU 31.1.28'!B:B,'La Calera II - RFSU 31.1.28'!AG:AG,"No se encuentra",0,1)=0,"N/A","Sin iniciar")</f>
        <v>Sin iniciar</v>
      </c>
      <c r="L91" s="152" t="str">
        <f>+_xlfn.XLOOKUP(B91,'La Calera II - RFSU 31.1.28'!B:B,'La Calera II - RFSU 31.1.28'!AP:AP,"No se encuentra",0,1)</f>
        <v>No se encuentra</v>
      </c>
      <c r="M91" s="153" t="str">
        <f>+_xlfn.XLOOKUP(B91,'La Calera II - RFSU 31.1.28'!B:B,'La Calera II - RFSU 31.1.28'!AP:AP,"No se encuentra",0,1)</f>
        <v>No se encuentra</v>
      </c>
      <c r="N91" s="140" t="str">
        <f>IF(+_xlfn.XLOOKUP(B91,'La Calera II - RFSU 31.1.28'!B:B,'La Calera II - RFSU 31.1.28'!AQ:AQ,"No se encuentra",0,1)&gt;0,+_xlfn.XLOOKUP(B91,'La Calera II - RFSU 31.1.28'!B:B,'La Calera II - RFSU 31.1.28'!AQ:AQ,"No se encuentra",0,1),"")</f>
        <v>No se encuentra</v>
      </c>
      <c r="O91" s="201" t="str">
        <f>+_xlfn.XLOOKUP(B91,'La Calera II - RFSU 31.1.28'!B:B,'La Calera II - RFSU 31.1.28'!CA:CA,"No se encuentra",0,1)</f>
        <v>No se encuentra</v>
      </c>
      <c r="P91" s="35"/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>No se encuentra</v>
      </c>
      <c r="R91" s="202" t="e">
        <f t="shared" si="1"/>
        <v>#VALUE!</v>
      </c>
      <c r="S91" s="197"/>
      <c r="T91" t="str">
        <f>+_xlfn.XLOOKUP(B91,'La Calera II - RFSU 31.1.28'!B:B,'La Calera II - RFSU 31.1.28'!E:E,"",0,1)</f>
        <v/>
      </c>
    </row>
    <row r="92" spans="1:20" hidden="1" x14ac:dyDescent="0.25">
      <c r="A92" s="159" t="s">
        <v>1679</v>
      </c>
      <c r="B92" s="164" t="s">
        <v>1850</v>
      </c>
      <c r="C92" s="163" t="s">
        <v>1851</v>
      </c>
      <c r="D92" s="196" t="str">
        <f>+_xlfn.XLOOKUP(B92,'La Calera II - RFSU 31.1.28'!B:B,'La Calera II - RFSU 31.1.28'!D:D,"No se encuentra",0,1)</f>
        <v>No se encuentra</v>
      </c>
      <c r="E92" s="151" t="str">
        <f>+_xlfn.XLOOKUP(B92,'La Calera II - RFSU 31.1.28'!B:B,'La Calera II - RFSU 31.1.28'!G:G,"No se encuentra",0,1)</f>
        <v>No se encuentra</v>
      </c>
      <c r="F92" s="153" t="str">
        <f>+_xlfn.XLOOKUP(B92,'La Calera II - RFSU 31.1.28'!B:B,'La Calera II - RFSU 31.1.28'!G:G,"No se encuentra",0,1)</f>
        <v>No se encuentra</v>
      </c>
      <c r="G92" s="154" t="str">
        <f>IF(+_xlfn.XLOOKUP(B92,'La Calera II - RFSU 31.1.28'!B:B,'La Calera II - RFSU 31.1.28'!H:H,"No se encuentra",0,1)&gt;0,+_xlfn.XLOOKUP(B92,'La Calera II - RFSU 31.1.28'!B:B,'La Calera II - RFSU 31.1.28'!H:H,"No se encuentra",0,1),"")</f>
        <v>No se encuentra</v>
      </c>
      <c r="H92" s="152" t="str">
        <f>+_xlfn.XLOOKUP(B92,'La Calera II - RFSU 31.1.28'!B:B,'La Calera II - RFSU 31.1.28'!W:W,"No se encuentra",0,1)</f>
        <v>No se encuentra</v>
      </c>
      <c r="I92" s="153" t="str">
        <f>+_xlfn.XLOOKUP(B92,'La Calera II - RFSU 31.1.28'!B:B,'La Calera II - RFSU 31.1.28'!W:W,"No se encuentra",0,1)</f>
        <v>No se encuentra</v>
      </c>
      <c r="J92" s="155" t="str">
        <f>IF(+_xlfn.XLOOKUP(B92,'La Calera II - RFSU 31.1.28'!B:B,'La Calera II - RFSU 31.1.28'!X:X,"No se encuentra",0,1)&gt;0,+_xlfn.XLOOKUP(B92,'La Calera II - RFSU 31.1.28'!B:B,'La Calera II - RFSU 31.1.28'!X:X,"No se encuentra",0,1),"")</f>
        <v>No se encuentra</v>
      </c>
      <c r="K92" s="141" t="str">
        <f>+IF(+_xlfn.XLOOKUP(B92,'La Calera II - RFSU 31.1.28'!B:B,'La Calera II - RFSU 31.1.28'!AG:AG,"No se encuentra",0,1)=0,"N/A","Sin iniciar")</f>
        <v>Sin iniciar</v>
      </c>
      <c r="L92" s="152" t="str">
        <f>+_xlfn.XLOOKUP(B92,'La Calera II - RFSU 31.1.28'!B:B,'La Calera II - RFSU 31.1.28'!AP:AP,"No se encuentra",0,1)</f>
        <v>No se encuentra</v>
      </c>
      <c r="M92" s="153" t="str">
        <f>+_xlfn.XLOOKUP(B92,'La Calera II - RFSU 31.1.28'!B:B,'La Calera II - RFSU 31.1.28'!AP:AP,"No se encuentra",0,1)</f>
        <v>No se encuentra</v>
      </c>
      <c r="N92" s="140" t="str">
        <f>IF(+_xlfn.XLOOKUP(B92,'La Calera II - RFSU 31.1.28'!B:B,'La Calera II - RFSU 31.1.28'!AQ:AQ,"No se encuentra",0,1)&gt;0,+_xlfn.XLOOKUP(B92,'La Calera II - RFSU 31.1.28'!B:B,'La Calera II - RFSU 31.1.28'!AQ:AQ,"No se encuentra",0,1),"")</f>
        <v>No se encuentra</v>
      </c>
      <c r="O92" s="201" t="str">
        <f>+_xlfn.XLOOKUP(B92,'La Calera II - RFSU 31.1.28'!B:B,'La Calera II - RFSU 31.1.28'!CA:CA,"No se encuentra",0,1)</f>
        <v>No se encuentra</v>
      </c>
      <c r="P92" s="35"/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>No se encuentra</v>
      </c>
      <c r="R92" s="202" t="e">
        <f t="shared" si="1"/>
        <v>#VALUE!</v>
      </c>
      <c r="S92" s="197"/>
      <c r="T92" t="str">
        <f>+_xlfn.XLOOKUP(B92,'La Calera II - RFSU 31.1.28'!B:B,'La Calera II - RFSU 31.1.28'!E:E,"",0,1)</f>
        <v/>
      </c>
    </row>
    <row r="93" spans="1:20" ht="23.25" hidden="1" x14ac:dyDescent="0.25">
      <c r="A93" s="159" t="s">
        <v>1679</v>
      </c>
      <c r="B93" s="164" t="s">
        <v>1852</v>
      </c>
      <c r="C93" s="163" t="s">
        <v>1853</v>
      </c>
      <c r="D93" s="196" t="str">
        <f>+_xlfn.XLOOKUP(B93,'La Calera II - RFSU 31.1.28'!B:B,'La Calera II - RFSU 31.1.28'!D:D,"No se encuentra",0,1)</f>
        <v>T-29181/29281/29381</v>
      </c>
      <c r="E93" s="151">
        <f>+_xlfn.XLOOKUP(B93,'La Calera II - RFSU 31.1.28'!B:B,'La Calera II - RFSU 31.1.28'!G:G,"No se encuentra",0,1)</f>
        <v>46167</v>
      </c>
      <c r="F93" s="153">
        <f>+_xlfn.XLOOKUP(B93,'La Calera II - RFSU 31.1.28'!B:B,'La Calera II - RFSU 31.1.28'!G:G,"No se encuentra",0,1)</f>
        <v>46167</v>
      </c>
      <c r="G93" s="154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152">
        <f>+_xlfn.XLOOKUP(B93,'La Calera II - RFSU 31.1.28'!B:B,'La Calera II - RFSU 31.1.28'!W:W,"No se encuentra",0,1)</f>
        <v>46201</v>
      </c>
      <c r="I93" s="153">
        <f>+_xlfn.XLOOKUP(B93,'La Calera II - RFSU 31.1.28'!B:B,'La Calera II - RFSU 31.1.28'!W:W,"No se encuentra",0,1)</f>
        <v>46201</v>
      </c>
      <c r="J93" s="155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152">
        <f>+_xlfn.XLOOKUP(B93,'La Calera II - RFSU 31.1.28'!B:B,'La Calera II - RFSU 31.1.28'!AP:AP,"No se encuentra",0,1)</f>
        <v>46281</v>
      </c>
      <c r="M93" s="153">
        <f>+_xlfn.XLOOKUP(B93,'La Calera II - RFSU 31.1.28'!B:B,'La Calera II - RFSU 31.1.28'!AP:AP,"No se encuentra",0,1)</f>
        <v>46281</v>
      </c>
      <c r="N93" s="140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f>+_xlfn.XLOOKUP(B93,'La Calera II - RFSU 31.1.28'!B:B,'La Calera II - RFSU 31.1.28'!CA:CA,"No se encuentra",0,1)</f>
        <v>46447</v>
      </c>
      <c r="P93" s="35"/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"/>
        <v/>
      </c>
      <c r="S93" s="197"/>
      <c r="T93">
        <f>+_xlfn.XLOOKUP(B93,'La Calera II - RFSU 31.1.28'!B:B,'La Calera II - RFSU 31.1.28'!E:E,"",0,1)</f>
        <v>39.604950000000002</v>
      </c>
    </row>
    <row r="94" spans="1:20" hidden="1" x14ac:dyDescent="0.25">
      <c r="A94" s="159" t="s">
        <v>1679</v>
      </c>
      <c r="B94" s="164" t="s">
        <v>1854</v>
      </c>
      <c r="C94" s="163" t="s">
        <v>1855</v>
      </c>
      <c r="D94" s="196" t="str">
        <f>+_xlfn.XLOOKUP(B94,'La Calera II - RFSU 31.1.28'!B:B,'La Calera II - RFSU 31.1.28'!D:D,"No se encuentra",0,1)</f>
        <v>No se encuentra</v>
      </c>
      <c r="E94" s="151" t="str">
        <f>+_xlfn.XLOOKUP(B94,'La Calera II - RFSU 31.1.28'!B:B,'La Calera II - RFSU 31.1.28'!G:G,"No se encuentra",0,1)</f>
        <v>No se encuentra</v>
      </c>
      <c r="F94" s="153" t="str">
        <f>+_xlfn.XLOOKUP(B94,'La Calera II - RFSU 31.1.28'!B:B,'La Calera II - RFSU 31.1.28'!G:G,"No se encuentra",0,1)</f>
        <v>No se encuentra</v>
      </c>
      <c r="G94" s="154" t="str">
        <f>IF(+_xlfn.XLOOKUP(B94,'La Calera II - RFSU 31.1.28'!B:B,'La Calera II - RFSU 31.1.28'!H:H,"No se encuentra",0,1)&gt;0,+_xlfn.XLOOKUP(B94,'La Calera II - RFSU 31.1.28'!B:B,'La Calera II - RFSU 31.1.28'!H:H,"No se encuentra",0,1),"")</f>
        <v>No se encuentra</v>
      </c>
      <c r="H94" s="152" t="str">
        <f>+_xlfn.XLOOKUP(B94,'La Calera II - RFSU 31.1.28'!B:B,'La Calera II - RFSU 31.1.28'!W:W,"No se encuentra",0,1)</f>
        <v>No se encuentra</v>
      </c>
      <c r="I94" s="153" t="str">
        <f>+_xlfn.XLOOKUP(B94,'La Calera II - RFSU 31.1.28'!B:B,'La Calera II - RFSU 31.1.28'!W:W,"No se encuentra",0,1)</f>
        <v>No se encuentra</v>
      </c>
      <c r="J94" s="155" t="str">
        <f>IF(+_xlfn.XLOOKUP(B94,'La Calera II - RFSU 31.1.28'!B:B,'La Calera II - RFSU 31.1.28'!X:X,"No se encuentra",0,1)&gt;0,+_xlfn.XLOOKUP(B94,'La Calera II - RFSU 31.1.28'!B:B,'La Calera II - RFSU 31.1.28'!X:X,"No se encuentra",0,1),"")</f>
        <v>No se encuentra</v>
      </c>
      <c r="K94" s="141" t="str">
        <f>+IF(+_xlfn.XLOOKUP(B94,'La Calera II - RFSU 31.1.28'!B:B,'La Calera II - RFSU 31.1.28'!AG:AG,"No se encuentra",0,1)=0,"N/A","Sin iniciar")</f>
        <v>Sin iniciar</v>
      </c>
      <c r="L94" s="152" t="str">
        <f>+_xlfn.XLOOKUP(B94,'La Calera II - RFSU 31.1.28'!B:B,'La Calera II - RFSU 31.1.28'!AP:AP,"No se encuentra",0,1)</f>
        <v>No se encuentra</v>
      </c>
      <c r="M94" s="153" t="str">
        <f>+_xlfn.XLOOKUP(B94,'La Calera II - RFSU 31.1.28'!B:B,'La Calera II - RFSU 31.1.28'!AP:AP,"No se encuentra",0,1)</f>
        <v>No se encuentra</v>
      </c>
      <c r="N94" s="140" t="str">
        <f>IF(+_xlfn.XLOOKUP(B94,'La Calera II - RFSU 31.1.28'!B:B,'La Calera II - RFSU 31.1.28'!AQ:AQ,"No se encuentra",0,1)&gt;0,+_xlfn.XLOOKUP(B94,'La Calera II - RFSU 31.1.28'!B:B,'La Calera II - RFSU 31.1.28'!AQ:AQ,"No se encuentra",0,1),"")</f>
        <v>No se encuentra</v>
      </c>
      <c r="O94" s="201" t="str">
        <f>+_xlfn.XLOOKUP(B94,'La Calera II - RFSU 31.1.28'!B:B,'La Calera II - RFSU 31.1.28'!CA:CA,"No se encuentra",0,1)</f>
        <v>No se encuentra</v>
      </c>
      <c r="P94" s="35"/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>No se encuentra</v>
      </c>
      <c r="R94" s="202" t="e">
        <f t="shared" si="1"/>
        <v>#VALUE!</v>
      </c>
      <c r="S94" s="197"/>
      <c r="T94" t="str">
        <f>+_xlfn.XLOOKUP(B94,'La Calera II - RFSU 31.1.28'!B:B,'La Calera II - RFSU 31.1.28'!E:E,"",0,1)</f>
        <v/>
      </c>
    </row>
    <row r="95" spans="1:20" hidden="1" x14ac:dyDescent="0.25">
      <c r="A95" s="159" t="s">
        <v>1679</v>
      </c>
      <c r="B95" s="164" t="s">
        <v>1856</v>
      </c>
      <c r="C95" s="163" t="s">
        <v>1857</v>
      </c>
      <c r="D95" s="196" t="str">
        <f>+_xlfn.XLOOKUP(B95,'La Calera II - RFSU 31.1.28'!B:B,'La Calera II - RFSU 31.1.28'!D:D,"No se encuentra",0,1)</f>
        <v>No se encuentra</v>
      </c>
      <c r="E95" s="151" t="str">
        <f>+_xlfn.XLOOKUP(B95,'La Calera II - RFSU 31.1.28'!B:B,'La Calera II - RFSU 31.1.28'!G:G,"No se encuentra",0,1)</f>
        <v>No se encuentra</v>
      </c>
      <c r="F95" s="153" t="str">
        <f>+_xlfn.XLOOKUP(B95,'La Calera II - RFSU 31.1.28'!B:B,'La Calera II - RFSU 31.1.28'!G:G,"No se encuentra",0,1)</f>
        <v>No se encuentra</v>
      </c>
      <c r="G95" s="154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152" t="str">
        <f>+_xlfn.XLOOKUP(B95,'La Calera II - RFSU 31.1.28'!B:B,'La Calera II - RFSU 31.1.28'!W:W,"No se encuentra",0,1)</f>
        <v>No se encuentra</v>
      </c>
      <c r="I95" s="153" t="str">
        <f>+_xlfn.XLOOKUP(B95,'La Calera II - RFSU 31.1.28'!B:B,'La Calera II - RFSU 31.1.28'!W:W,"No se encuentra",0,1)</f>
        <v>No se encuentra</v>
      </c>
      <c r="J95" s="155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152" t="str">
        <f>+_xlfn.XLOOKUP(B95,'La Calera II - RFSU 31.1.28'!B:B,'La Calera II - RFSU 31.1.28'!AP:AP,"No se encuentra",0,1)</f>
        <v>No se encuentra</v>
      </c>
      <c r="M95" s="153" t="str">
        <f>+_xlfn.XLOOKUP(B95,'La Calera II - RFSU 31.1.28'!B:B,'La Calera II - RFSU 31.1.28'!AP:AP,"No se encuentra",0,1)</f>
        <v>No se encuentra</v>
      </c>
      <c r="N95" s="140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 t="str">
        <f>+_xlfn.XLOOKUP(B95,'La Calera II - RFSU 31.1.28'!B:B,'La Calera II - RFSU 31.1.28'!CA:CA,"No se encuentra",0,1)</f>
        <v>No se encuentra</v>
      </c>
      <c r="P95" s="35"/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202" t="e">
        <f t="shared" si="1"/>
        <v>#VALUE!</v>
      </c>
      <c r="S95" s="197"/>
      <c r="T95" t="str">
        <f>+_xlfn.XLOOKUP(B95,'La Calera II - RFSU 31.1.28'!B:B,'La Calera II - RFSU 31.1.28'!E:E,"",0,1)</f>
        <v/>
      </c>
    </row>
    <row r="96" spans="1:20" ht="135.75" hidden="1" customHeight="1" x14ac:dyDescent="0.25">
      <c r="A96" s="159" t="s">
        <v>1679</v>
      </c>
      <c r="B96" s="164" t="s">
        <v>1858</v>
      </c>
      <c r="C96" s="163" t="s">
        <v>1859</v>
      </c>
      <c r="D96" s="196" t="s">
        <v>3402</v>
      </c>
      <c r="E96" s="151">
        <f>+_xlfn.XLOOKUP(B96,'La Calera II - RFSU 31.1.28'!B:B,'La Calera II - RFSU 31.1.28'!G:G,"No se encuentra",0,1)</f>
        <v>46132</v>
      </c>
      <c r="F96" s="153">
        <f>+_xlfn.XLOOKUP(B96,'La Calera II - RFSU 31.1.28'!B:B,'La Calera II - RFSU 31.1.28'!G:G,"No se encuentra",0,1)</f>
        <v>46132</v>
      </c>
      <c r="G96" s="154">
        <f>IF(+_xlfn.XLOOKUP(B96,'La Calera II - RFSU 31.1.28'!B:B,'La Calera II - RFSU 31.1.28'!H:H,"No se encuentra",0,1)&gt;0,+_xlfn.XLOOKUP(B96,'La Calera II - RFSU 31.1.28'!B:B,'La Calera II - RFSU 31.1.28'!H:H,"No se encuentra",0,1),"")</f>
        <v>46132</v>
      </c>
      <c r="H96" s="152">
        <f>+_xlfn.XLOOKUP(B96,'La Calera II - RFSU 31.1.28'!B:B,'La Calera II - RFSU 31.1.28'!W:W,"No se encuentra",0,1)</f>
        <v>46170</v>
      </c>
      <c r="I96" s="153">
        <f>+_xlfn.XLOOKUP(B96,'La Calera II - RFSU 31.1.28'!B:B,'La Calera II - RFSU 31.1.28'!W:W,"No se encuentra",0,1)</f>
        <v>46170</v>
      </c>
      <c r="J96" s="155" t="str">
        <f>IF(+_xlfn.XLOOKUP(B96,'La Calera II - RFSU 31.1.28'!B:B,'La Calera II - RFSU 31.1.28'!X:X,"No se encuentra",0,1)&gt;0,+_xlfn.XLOOKUP(B96,'La Calera II - RFSU 31.1.28'!B:B,'La Calera II - RFSU 31.1.28'!X:X,"No se encuentra",0,1),"")</f>
        <v/>
      </c>
      <c r="K96" s="141" t="str">
        <f>+IF(+_xlfn.XLOOKUP(B96,'La Calera II - RFSU 31.1.28'!B:B,'La Calera II - RFSU 31.1.28'!AG:AG,"No se encuentra",0,1)=0,"N/A","Sin iniciar")</f>
        <v>Sin iniciar</v>
      </c>
      <c r="L96" s="152">
        <f>+_xlfn.XLOOKUP(B96,'La Calera II - RFSU 31.1.28'!B:B,'La Calera II - RFSU 31.1.28'!AP:AP,"No se encuentra",0,1)</f>
        <v>46250</v>
      </c>
      <c r="M96" s="153">
        <f>+_xlfn.XLOOKUP(B96,'La Calera II - RFSU 31.1.28'!B:B,'La Calera II - RFSU 31.1.28'!AP:AP,"No se encuentra",0,1)</f>
        <v>46250</v>
      </c>
      <c r="N96" s="140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f>+_xlfn.XLOOKUP(B96,'La Calera II - RFSU 31.1.28'!B:B,'La Calera II - RFSU 31.1.28'!CA:CA,"No se encuentra",0,1)</f>
        <v>46510</v>
      </c>
      <c r="P96" s="35"/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"/>
        <v/>
      </c>
      <c r="S96" s="224" t="s">
        <v>2782</v>
      </c>
      <c r="T96">
        <f>+_xlfn.XLOOKUP(B96,'La Calera II - RFSU 31.1.28'!B:B,'La Calera II - RFSU 31.1.28'!E:E,"",0,1)</f>
        <v>1183.5094950000002</v>
      </c>
    </row>
    <row r="97" spans="1:20" ht="56.25" hidden="1" x14ac:dyDescent="0.25">
      <c r="A97" s="159" t="s">
        <v>1679</v>
      </c>
      <c r="B97" s="164" t="s">
        <v>1860</v>
      </c>
      <c r="C97" s="163" t="s">
        <v>1861</v>
      </c>
      <c r="D97" s="196" t="str">
        <f>+_xlfn.XLOOKUP(B97,'La Calera II - RFSU 31.1.28'!B:B,'La Calera II - RFSU 31.1.28'!D:D,"No se encuentra",0,1)</f>
        <v>PAY-97110 A/B-BBAS SUMIDERO DE DRENAJES ABIERTOS VBH-97110</v>
      </c>
      <c r="E97" s="151">
        <f>+_xlfn.XLOOKUP(B97,'La Calera II - RFSU 31.1.28'!B:B,'La Calera II - RFSU 31.1.28'!G:G,"No se encuentra",0,1)</f>
        <v>46056</v>
      </c>
      <c r="F97" s="153">
        <f>+_xlfn.XLOOKUP(B97,'La Calera II - RFSU 31.1.28'!B:B,'La Calera II - RFSU 31.1.28'!G:G,"No se encuentra",0,1)</f>
        <v>46056</v>
      </c>
      <c r="G97" s="154">
        <f>IF(+_xlfn.XLOOKUP(B97,'La Calera II - RFSU 31.1.28'!B:B,'La Calera II - RFSU 31.1.28'!H:H,"No se encuentra",0,1)&gt;0,+_xlfn.XLOOKUP(B97,'La Calera II - RFSU 31.1.28'!B:B,'La Calera II - RFSU 31.1.28'!H:H,"No se encuentra",0,1),"")</f>
        <v>46056</v>
      </c>
      <c r="H97" s="152">
        <f>+_xlfn.XLOOKUP(B97,'La Calera II - RFSU 31.1.28'!B:B,'La Calera II - RFSU 31.1.28'!W:W,"No se encuentra",0,1)</f>
        <v>46095</v>
      </c>
      <c r="I97" s="153">
        <f>+_xlfn.XLOOKUP(B97,'La Calera II - RFSU 31.1.28'!B:B,'La Calera II - RFSU 31.1.28'!W:W,"No se encuentra",0,1)</f>
        <v>46095</v>
      </c>
      <c r="J97" s="155">
        <f>IF(+_xlfn.XLOOKUP(B97,'La Calera II - RFSU 31.1.28'!B:B,'La Calera II - RFSU 31.1.28'!X:X,"No se encuentra",0,1)&gt;0,+_xlfn.XLOOKUP(B97,'La Calera II - RFSU 31.1.28'!B:B,'La Calera II - RFSU 31.1.28'!X:X,"No se encuentra",0,1),"")</f>
        <v>46097</v>
      </c>
      <c r="K97" s="141" t="str">
        <f>+IF(+_xlfn.XLOOKUP(B97,'La Calera II - RFSU 31.1.28'!B:B,'La Calera II - RFSU 31.1.28'!AG:AG,"No se encuentra",0,1)=0,"N/A","Sin iniciar")</f>
        <v>Sin iniciar</v>
      </c>
      <c r="L97" s="152">
        <f>+_xlfn.XLOOKUP(B97,'La Calera II - RFSU 31.1.28'!B:B,'La Calera II - RFSU 31.1.28'!AP:AP,"No se encuentra",0,1)</f>
        <v>46177</v>
      </c>
      <c r="M97" s="153">
        <f>+_xlfn.XLOOKUP(B97,'La Calera II - RFSU 31.1.28'!B:B,'La Calera II - RFSU 31.1.28'!AP:AP,"No se encuentra",0,1)</f>
        <v>46177</v>
      </c>
      <c r="N97" s="140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f>+_xlfn.XLOOKUP(B97,'La Calera II - RFSU 31.1.28'!B:B,'La Calera II - RFSU 31.1.28'!CA:CA,"No se encuentra",0,1)</f>
        <v>46566</v>
      </c>
      <c r="P97" s="35"/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"/>
        <v/>
      </c>
      <c r="S97" s="197"/>
      <c r="T97">
        <f>+_xlfn.XLOOKUP(B97,'La Calera II - RFSU 31.1.28'!B:B,'La Calera II - RFSU 31.1.28'!E:E,"",0,1)</f>
        <v>501.167688</v>
      </c>
    </row>
    <row r="98" spans="1:20" hidden="1" x14ac:dyDescent="0.25">
      <c r="A98" s="159" t="s">
        <v>1679</v>
      </c>
      <c r="B98" s="164" t="s">
        <v>1862</v>
      </c>
      <c r="C98" s="163" t="s">
        <v>1863</v>
      </c>
      <c r="D98" s="196" t="str">
        <f>+_xlfn.XLOOKUP(B98,'La Calera II - RFSU 31.1.28'!B:B,'La Calera II - RFSU 31.1.28'!D:D,"No se encuentra",0,1)</f>
        <v>No se encuentra</v>
      </c>
      <c r="E98" s="151" t="str">
        <f>+_xlfn.XLOOKUP(B98,'La Calera II - RFSU 31.1.28'!B:B,'La Calera II - RFSU 31.1.28'!G:G,"No se encuentra",0,1)</f>
        <v>No se encuentra</v>
      </c>
      <c r="F98" s="153" t="str">
        <f>+_xlfn.XLOOKUP(B98,'La Calera II - RFSU 31.1.28'!B:B,'La Calera II - RFSU 31.1.28'!G:G,"No se encuentra",0,1)</f>
        <v>No se encuentra</v>
      </c>
      <c r="G98" s="154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152" t="str">
        <f>+_xlfn.XLOOKUP(B98,'La Calera II - RFSU 31.1.28'!B:B,'La Calera II - RFSU 31.1.28'!W:W,"No se encuentra",0,1)</f>
        <v>No se encuentra</v>
      </c>
      <c r="I98" s="153" t="str">
        <f>+_xlfn.XLOOKUP(B98,'La Calera II - RFSU 31.1.28'!B:B,'La Calera II - RFSU 31.1.28'!W:W,"No se encuentra",0,1)</f>
        <v>No se encuentra</v>
      </c>
      <c r="J98" s="155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152" t="str">
        <f>+_xlfn.XLOOKUP(B98,'La Calera II - RFSU 31.1.28'!B:B,'La Calera II - RFSU 31.1.28'!AP:AP,"No se encuentra",0,1)</f>
        <v>No se encuentra</v>
      </c>
      <c r="M98" s="153" t="str">
        <f>+_xlfn.XLOOKUP(B98,'La Calera II - RFSU 31.1.28'!B:B,'La Calera II - RFSU 31.1.28'!AP:AP,"No se encuentra",0,1)</f>
        <v>No se encuentra</v>
      </c>
      <c r="N98" s="140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 t="str">
        <f>+_xlfn.XLOOKUP(B98,'La Calera II - RFSU 31.1.28'!B:B,'La Calera II - RFSU 31.1.28'!CA:CA,"No se encuentra",0,1)</f>
        <v>No se encuentra</v>
      </c>
      <c r="P98" s="35"/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202" t="e">
        <f t="shared" si="1"/>
        <v>#VALUE!</v>
      </c>
      <c r="S98" s="197"/>
      <c r="T98" t="str">
        <f>+_xlfn.XLOOKUP(B98,'La Calera II - RFSU 31.1.28'!B:B,'La Calera II - RFSU 31.1.28'!E:E,"",0,1)</f>
        <v/>
      </c>
    </row>
    <row r="99" spans="1:20" ht="78.75" hidden="1" x14ac:dyDescent="0.25">
      <c r="A99" s="159" t="s">
        <v>1679</v>
      </c>
      <c r="B99" s="164" t="s">
        <v>1864</v>
      </c>
      <c r="C99" s="163" t="s">
        <v>1865</v>
      </c>
      <c r="D99" s="196" t="str">
        <f>+_xlfn.XLOOKUP(B99,'La Calera II - RFSU 31.1.28'!B:B,'La Calera II - RFSU 31.1.28'!D:D,"No se encuentra",0,1)</f>
        <v>PBE-94250-BOMBA DE TANQUE SUMIDERO DE HOT OIL
PBE-98130 -BOMBA DE TANQUE DE DRENAJE DE GLICOL</v>
      </c>
      <c r="E99" s="151">
        <f>+_xlfn.XLOOKUP(B99,'La Calera II - RFSU 31.1.28'!B:B,'La Calera II - RFSU 31.1.28'!G:G,"No se encuentra",0,1)</f>
        <v>46034</v>
      </c>
      <c r="F99" s="153">
        <f>+_xlfn.XLOOKUP(B99,'La Calera II - RFSU 31.1.28'!B:B,'La Calera II - RFSU 31.1.28'!G:G,"No se encuentra",0,1)</f>
        <v>46034</v>
      </c>
      <c r="G99" s="154">
        <f>IF(+_xlfn.XLOOKUP(B99,'La Calera II - RFSU 31.1.28'!B:B,'La Calera II - RFSU 31.1.28'!H:H,"No se encuentra",0,1)&gt;0,+_xlfn.XLOOKUP(B99,'La Calera II - RFSU 31.1.28'!B:B,'La Calera II - RFSU 31.1.28'!H:H,"No se encuentra",0,1),"")</f>
        <v>46037</v>
      </c>
      <c r="H99" s="152">
        <f>+_xlfn.XLOOKUP(B99,'La Calera II - RFSU 31.1.28'!B:B,'La Calera II - RFSU 31.1.28'!W:W,"No se encuentra",0,1)</f>
        <v>46063</v>
      </c>
      <c r="I99" s="153">
        <f>+_xlfn.XLOOKUP(B99,'La Calera II - RFSU 31.1.28'!B:B,'La Calera II - RFSU 31.1.28'!W:W,"No se encuentra",0,1)</f>
        <v>46063</v>
      </c>
      <c r="J99" s="155">
        <f>IF(+_xlfn.XLOOKUP(B99,'La Calera II - RFSU 31.1.28'!B:B,'La Calera II - RFSU 31.1.28'!X:X,"No se encuentra",0,1)&gt;0,+_xlfn.XLOOKUP(B99,'La Calera II - RFSU 31.1.28'!B:B,'La Calera II - RFSU 31.1.28'!X:X,"No se encuentra",0,1),"")</f>
        <v>46063</v>
      </c>
      <c r="K99" s="141" t="str">
        <f>+IF(+_xlfn.XLOOKUP(B99,'La Calera II - RFSU 31.1.28'!B:B,'La Calera II - RFSU 31.1.28'!AG:AG,"No se encuentra",0,1)=0,"N/A","Sin iniciar")</f>
        <v>Sin iniciar</v>
      </c>
      <c r="L99" s="152">
        <f>+_xlfn.XLOOKUP(B99,'La Calera II - RFSU 31.1.28'!B:B,'La Calera II - RFSU 31.1.28'!AP:AP,"No se encuentra",0,1)</f>
        <v>46171</v>
      </c>
      <c r="M99" s="153">
        <f>+_xlfn.XLOOKUP(B99,'La Calera II - RFSU 31.1.28'!B:B,'La Calera II - RFSU 31.1.28'!AP:AP,"No se encuentra",0,1)</f>
        <v>46171</v>
      </c>
      <c r="N99" s="140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201">
        <f>+_xlfn.XLOOKUP(B99,'La Calera II - RFSU 31.1.28'!B:B,'La Calera II - RFSU 31.1.28'!CA:CA,"No se encuentra",0,1)</f>
        <v>46420</v>
      </c>
      <c r="P99" s="35"/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 t="str">
        <f t="shared" si="1"/>
        <v/>
      </c>
      <c r="S99" s="197"/>
      <c r="T99">
        <f>+_xlfn.XLOOKUP(B99,'La Calera II - RFSU 31.1.28'!B:B,'La Calera II - RFSU 31.1.28'!E:E,"",0,1)</f>
        <v>113.43989999999999</v>
      </c>
    </row>
    <row r="100" spans="1:20" ht="78.75" hidden="1" x14ac:dyDescent="0.25">
      <c r="A100" s="159" t="s">
        <v>1679</v>
      </c>
      <c r="B100" s="164" t="s">
        <v>1866</v>
      </c>
      <c r="C100" s="163" t="s">
        <v>1867</v>
      </c>
      <c r="D100" s="196" t="str">
        <f>+_xlfn.XLOOKUP(B100,'La Calera II - RFSU 31.1.28'!B:B,'La Calera II - RFSU 31.1.28'!D:D,"No se encuentra",0,1)</f>
        <v>PBM-24340 A/B-BOMBA DE TRANSFERENCIA
PAZ-24390 A/B/C- BOMBA DE AGUA TRATADA A TANQUES</v>
      </c>
      <c r="E100" s="151">
        <f>+_xlfn.XLOOKUP(B100,'La Calera II - RFSU 31.1.28'!B:B,'La Calera II - RFSU 31.1.28'!G:G,"No se encuentra",0,1)</f>
        <v>46063</v>
      </c>
      <c r="F100" s="153">
        <f>+_xlfn.XLOOKUP(B100,'La Calera II - RFSU 31.1.28'!B:B,'La Calera II - RFSU 31.1.28'!G:G,"No se encuentra",0,1)</f>
        <v>46063</v>
      </c>
      <c r="G100" s="154">
        <f>IF(+_xlfn.XLOOKUP(B100,'La Calera II - RFSU 31.1.28'!B:B,'La Calera II - RFSU 31.1.28'!H:H,"No se encuentra",0,1)&gt;0,+_xlfn.XLOOKUP(B100,'La Calera II - RFSU 31.1.28'!B:B,'La Calera II - RFSU 31.1.28'!H:H,"No se encuentra",0,1),"")</f>
        <v>46063</v>
      </c>
      <c r="H100" s="152">
        <f>+_xlfn.XLOOKUP(B100,'La Calera II - RFSU 31.1.28'!B:B,'La Calera II - RFSU 31.1.28'!W:W,"No se encuentra",0,1)</f>
        <v>46119</v>
      </c>
      <c r="I100" s="153">
        <f>+_xlfn.XLOOKUP(B100,'La Calera II - RFSU 31.1.28'!B:B,'La Calera II - RFSU 31.1.28'!W:W,"No se encuentra",0,1)</f>
        <v>46119</v>
      </c>
      <c r="J100" s="155">
        <f>IF(+_xlfn.XLOOKUP(B100,'La Calera II - RFSU 31.1.28'!B:B,'La Calera II - RFSU 31.1.28'!X:X,"No se encuentra",0,1)&gt;0,+_xlfn.XLOOKUP(B100,'La Calera II - RFSU 31.1.28'!B:B,'La Calera II - RFSU 31.1.28'!X:X,"No se encuentra",0,1),"")</f>
        <v>46125</v>
      </c>
      <c r="K100" s="141" t="str">
        <f>+IF(+_xlfn.XLOOKUP(B100,'La Calera II - RFSU 31.1.28'!B:B,'La Calera II - RFSU 31.1.28'!AG:AG,"No se encuentra",0,1)=0,"N/A","Sin iniciar")</f>
        <v>Sin iniciar</v>
      </c>
      <c r="L100" s="152">
        <f>+_xlfn.XLOOKUP(B100,'La Calera II - RFSU 31.1.28'!B:B,'La Calera II - RFSU 31.1.28'!AP:AP,"No se encuentra",0,1)</f>
        <v>46205</v>
      </c>
      <c r="M100" s="153">
        <f>+_xlfn.XLOOKUP(B100,'La Calera II - RFSU 31.1.28'!B:B,'La Calera II - RFSU 31.1.28'!AP:AP,"No se encuentra",0,1)</f>
        <v>46205</v>
      </c>
      <c r="N100" s="140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f>+_xlfn.XLOOKUP(B100,'La Calera II - RFSU 31.1.28'!B:B,'La Calera II - RFSU 31.1.28'!CA:CA,"No se encuentra",0,1)</f>
        <v>46507</v>
      </c>
      <c r="P100" s="35"/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"/>
        <v/>
      </c>
      <c r="S100" s="224" t="s">
        <v>2783</v>
      </c>
      <c r="T100">
        <f>+_xlfn.XLOOKUP(B100,'La Calera II - RFSU 31.1.28'!B:B,'La Calera II - RFSU 31.1.28'!E:E,"",0,1)</f>
        <v>449.20480499999996</v>
      </c>
    </row>
    <row r="101" spans="1:20" ht="78.75" hidden="1" x14ac:dyDescent="0.25">
      <c r="A101" s="159" t="s">
        <v>1679</v>
      </c>
      <c r="B101" s="164" t="s">
        <v>1868</v>
      </c>
      <c r="C101" s="163" t="s">
        <v>1869</v>
      </c>
      <c r="D101" s="196" t="str">
        <f>+_xlfn.XLOOKUP(B101,'La Calera II - RFSU 31.1.28'!B:B,'La Calera II - RFSU 31.1.28'!D:D,"No se encuentra",0,1)</f>
        <v>SKZZ-93110 - SKID DE GAS COMBUSTIBLE CPF2
SKZZ-67040-SKID DE GAS COMBUSTIBLE GENERACIÓN</v>
      </c>
      <c r="E101" s="151">
        <f>+_xlfn.XLOOKUP(B101,'La Calera II - RFSU 31.1.28'!B:B,'La Calera II - RFSU 31.1.28'!G:G,"No se encuentra",0,1)</f>
        <v>46120</v>
      </c>
      <c r="F101" s="153">
        <f>+_xlfn.XLOOKUP(B101,'La Calera II - RFSU 31.1.28'!B:B,'La Calera II - RFSU 31.1.28'!G:G,"No se encuentra",0,1)</f>
        <v>46120</v>
      </c>
      <c r="G101" s="154">
        <f>IF(+_xlfn.XLOOKUP(B101,'La Calera II - RFSU 31.1.28'!B:B,'La Calera II - RFSU 31.1.28'!H:H,"No se encuentra",0,1)&gt;0,+_xlfn.XLOOKUP(B101,'La Calera II - RFSU 31.1.28'!B:B,'La Calera II - RFSU 31.1.28'!H:H,"No se encuentra",0,1),"")</f>
        <v>46092</v>
      </c>
      <c r="H101" s="152">
        <f>+_xlfn.XLOOKUP(B101,'La Calera II - RFSU 31.1.28'!B:B,'La Calera II - RFSU 31.1.28'!W:W,"No se encuentra",0,1)</f>
        <v>46142</v>
      </c>
      <c r="I101" s="153">
        <f>+_xlfn.XLOOKUP(B101,'La Calera II - RFSU 31.1.28'!B:B,'La Calera II - RFSU 31.1.28'!W:W,"No se encuentra",0,1)</f>
        <v>46142</v>
      </c>
      <c r="J101" s="155">
        <f>IF(+_xlfn.XLOOKUP(B101,'La Calera II - RFSU 31.1.28'!B:B,'La Calera II - RFSU 31.1.28'!X:X,"No se encuentra",0,1)&gt;0,+_xlfn.XLOOKUP(B101,'La Calera II - RFSU 31.1.28'!B:B,'La Calera II - RFSU 31.1.28'!X:X,"No se encuentra",0,1),"")</f>
        <v>46143</v>
      </c>
      <c r="K101" s="141" t="str">
        <f>+IF(+_xlfn.XLOOKUP(B101,'La Calera II - RFSU 31.1.28'!B:B,'La Calera II - RFSU 31.1.28'!AG:AG,"No se encuentra",0,1)=0,"N/A","Sin iniciar")</f>
        <v>Sin iniciar</v>
      </c>
      <c r="L101" s="152">
        <f>+_xlfn.XLOOKUP(B101,'La Calera II - RFSU 31.1.28'!B:B,'La Calera II - RFSU 31.1.28'!AP:AP,"No se encuentra",0,1)</f>
        <v>46223</v>
      </c>
      <c r="M101" s="153">
        <f>+_xlfn.XLOOKUP(B101,'La Calera II - RFSU 31.1.28'!B:B,'La Calera II - RFSU 31.1.28'!AP:AP,"No se encuentra",0,1)</f>
        <v>46223</v>
      </c>
      <c r="N101" s="140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f>+_xlfn.XLOOKUP(B101,'La Calera II - RFSU 31.1.28'!B:B,'La Calera II - RFSU 31.1.28'!CA:CA,"No se encuentra",0,1)</f>
        <v>46493</v>
      </c>
      <c r="P101" s="35"/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"/>
        <v/>
      </c>
      <c r="S101" s="197"/>
      <c r="T101">
        <f>+_xlfn.XLOOKUP(B101,'La Calera II - RFSU 31.1.28'!B:B,'La Calera II - RFSU 31.1.28'!E:E,"",0,1)</f>
        <v>2385.1800000000003</v>
      </c>
    </row>
    <row r="102" spans="1:20" ht="409.5" hidden="1" x14ac:dyDescent="0.25">
      <c r="A102" s="159" t="s">
        <v>1679</v>
      </c>
      <c r="B102" s="164" t="s">
        <v>1870</v>
      </c>
      <c r="C102" s="163" t="s">
        <v>1871</v>
      </c>
      <c r="D102" s="196" t="str">
        <f>+_xlfn.XLOOKUP(B102,'La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2" s="151">
        <f>+_xlfn.XLOOKUP(B102,'La Calera II - RFSU 31.1.28'!B:B,'La Calera II - RFSU 31.1.28'!G:G,"No se encuentra",0,1)</f>
        <v>46136</v>
      </c>
      <c r="F102" s="153">
        <f>+_xlfn.XLOOKUP(B102,'La Calera II - RFSU 31.1.28'!B:B,'La Calera II - RFSU 31.1.28'!G:G,"No se encuentra",0,1)</f>
        <v>46136</v>
      </c>
      <c r="G102" s="154">
        <f>IF(+_xlfn.XLOOKUP(B102,'La Calera II - RFSU 31.1.28'!B:B,'La Calera II - RFSU 31.1.28'!H:H,"No se encuentra",0,1)&gt;0,+_xlfn.XLOOKUP(B102,'La Calera II - RFSU 31.1.28'!B:B,'La Calera II - RFSU 31.1.28'!H:H,"No se encuentra",0,1),"")</f>
        <v>46140</v>
      </c>
      <c r="H102" s="152">
        <f>+_xlfn.XLOOKUP(B102,'La Calera II - RFSU 31.1.28'!B:B,'La Calera II - RFSU 31.1.28'!W:W,"No se encuentra",0,1)</f>
        <v>46177</v>
      </c>
      <c r="I102" s="153">
        <f>+_xlfn.XLOOKUP(B102,'La Calera II - RFSU 31.1.28'!B:B,'La Calera II - RFSU 31.1.28'!W:W,"No se encuentra",0,1)</f>
        <v>46177</v>
      </c>
      <c r="J102" s="155" t="str">
        <f>IF(+_xlfn.XLOOKUP(B102,'La Calera II - RFSU 31.1.28'!B:B,'La Calera II - RFSU 31.1.28'!X:X,"No se encuentra",0,1)&gt;0,+_xlfn.XLOOKUP(B102,'La Calera II - RFSU 31.1.28'!B:B,'La Calera II - RFSU 31.1.28'!X:X,"No se encuentra",0,1),"")</f>
        <v/>
      </c>
      <c r="K102" s="141" t="str">
        <f>+IF(+_xlfn.XLOOKUP(B102,'La Calera II - RFSU 31.1.28'!B:B,'La Calera II - RFSU 31.1.28'!AG:AG,"No se encuentra",0,1)=0,"N/A","Sin iniciar")</f>
        <v>Sin iniciar</v>
      </c>
      <c r="L102" s="152">
        <f>+_xlfn.XLOOKUP(B102,'La Calera II - RFSU 31.1.28'!B:B,'La Calera II - RFSU 31.1.28'!AP:AP,"No se encuentra",0,1)</f>
        <v>46257</v>
      </c>
      <c r="M102" s="153">
        <f>+_xlfn.XLOOKUP(B102,'La Calera II - RFSU 31.1.28'!B:B,'La Calera II - RFSU 31.1.28'!AP:AP,"No se encuentra",0,1)</f>
        <v>46257</v>
      </c>
      <c r="N102" s="14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f>+_xlfn.XLOOKUP(B102,'La Calera II - RFSU 31.1.28'!B:B,'La Calera II - RFSU 31.1.28'!CA:CA,"No se encuentra",0,1)</f>
        <v>46442</v>
      </c>
      <c r="P102" s="35"/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"/>
        <v/>
      </c>
      <c r="S102" s="197"/>
      <c r="T102">
        <f>+_xlfn.XLOOKUP(B102,'La Calera II - RFSU 31.1.28'!B:B,'La Calera II - RFSU 31.1.28'!E:E,"",0,1)</f>
        <v>340.77330000000001</v>
      </c>
    </row>
    <row r="103" spans="1:20" ht="45" hidden="1" x14ac:dyDescent="0.25">
      <c r="A103" s="159" t="s">
        <v>1679</v>
      </c>
      <c r="B103" s="164" t="s">
        <v>1872</v>
      </c>
      <c r="C103" s="163" t="s">
        <v>1873</v>
      </c>
      <c r="D103" s="196" t="str">
        <f>+_xlfn.XLOOKUP(B103,'La Calera II - RFSU 31.1.28'!B:B,'La Calera II - RFSU 31.1.28'!D:D,"No se encuentra",0,1)</f>
        <v>SKZZ-91040/91050-SKID DE COMPRESIÓN Y SECADO DE AIRE</v>
      </c>
      <c r="E103" s="151">
        <f>+_xlfn.XLOOKUP(B103,'La Calera II - RFSU 31.1.28'!B:B,'La Calera II - RFSU 31.1.28'!G:G,"No se encuentra",0,1)</f>
        <v>46120</v>
      </c>
      <c r="F103" s="153">
        <f>+_xlfn.XLOOKUP(B103,'La Calera II - RFSU 31.1.28'!B:B,'La Calera II - RFSU 31.1.28'!G:G,"No se encuentra",0,1)</f>
        <v>46120</v>
      </c>
      <c r="G103" s="154">
        <f>IF(+_xlfn.XLOOKUP(B103,'La Calera II - RFSU 31.1.28'!B:B,'La Calera II - RFSU 31.1.28'!H:H,"No se encuentra",0,1)&gt;0,+_xlfn.XLOOKUP(B103,'La Calera II - RFSU 31.1.28'!B:B,'La Calera II - RFSU 31.1.28'!H:H,"No se encuentra",0,1),"")</f>
        <v>46098</v>
      </c>
      <c r="H103" s="152">
        <f>+_xlfn.XLOOKUP(B103,'La Calera II - RFSU 31.1.28'!B:B,'La Calera II - RFSU 31.1.28'!W:W,"No se encuentra",0,1)</f>
        <v>46141</v>
      </c>
      <c r="I103" s="153">
        <f>+_xlfn.XLOOKUP(B103,'La Calera II - RFSU 31.1.28'!B:B,'La Calera II - RFSU 31.1.28'!W:W,"No se encuentra",0,1)</f>
        <v>46141</v>
      </c>
      <c r="J103" s="155">
        <f>IF(+_xlfn.XLOOKUP(B103,'La Calera II - RFSU 31.1.28'!B:B,'La Calera II - RFSU 31.1.28'!X:X,"No se encuentra",0,1)&gt;0,+_xlfn.XLOOKUP(B103,'La Calera II - RFSU 31.1.28'!B:B,'La Calera II - RFSU 31.1.28'!X:X,"No se encuentra",0,1),"")</f>
        <v>46135</v>
      </c>
      <c r="K103" s="141" t="str">
        <f>+IF(+_xlfn.XLOOKUP(B103,'La Calera II - RFSU 31.1.28'!B:B,'La Calera II - RFSU 31.1.28'!AG:AG,"No se encuentra",0,1)=0,"N/A","Sin iniciar")</f>
        <v>Sin iniciar</v>
      </c>
      <c r="L103" s="152">
        <f>+_xlfn.XLOOKUP(B103,'La Calera II - RFSU 31.1.28'!B:B,'La Calera II - RFSU 31.1.28'!AP:AP,"No se encuentra",0,1)</f>
        <v>46215</v>
      </c>
      <c r="M103" s="153">
        <f>+_xlfn.XLOOKUP(B103,'La Calera II - RFSU 31.1.28'!B:B,'La Calera II - RFSU 31.1.28'!AP:AP,"No se encuentra",0,1)</f>
        <v>46215</v>
      </c>
      <c r="N103" s="140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f>+_xlfn.XLOOKUP(B103,'La Calera II - RFSU 31.1.28'!B:B,'La Calera II - RFSU 31.1.28'!CA:CA,"No se encuentra",0,1)</f>
        <v>46515</v>
      </c>
      <c r="P103" s="35"/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"/>
        <v/>
      </c>
      <c r="S103" s="197"/>
      <c r="T103">
        <f>+_xlfn.XLOOKUP(B103,'La Calera II - RFSU 31.1.28'!B:B,'La Calera II - RFSU 31.1.28'!E:E,"",0,1)</f>
        <v>547.05000000000007</v>
      </c>
    </row>
    <row r="104" spans="1:20" ht="45" hidden="1" x14ac:dyDescent="0.25">
      <c r="A104" s="159" t="s">
        <v>1679</v>
      </c>
      <c r="B104" s="164" t="s">
        <v>1874</v>
      </c>
      <c r="C104" s="163" t="s">
        <v>1875</v>
      </c>
      <c r="D104" s="196" t="str">
        <f>+_xlfn.XLOOKUP(B104,'La Calera II - RFSU 31.1.28'!B:B,'La Calera II - RFSU 31.1.28'!D:D,"No se encuentra",0,1)</f>
        <v>SKZZ-92020/SKZZ-92030 - UNIDAD DE GENERACIÓN DE NITRÓGENO</v>
      </c>
      <c r="E104" s="151">
        <f>+_xlfn.XLOOKUP(B104,'La Calera II - RFSU 31.1.28'!B:B,'La Calera II - RFSU 31.1.28'!G:G,"No se encuentra",0,1)</f>
        <v>46086</v>
      </c>
      <c r="F104" s="153">
        <f>+_xlfn.XLOOKUP(B104,'La Calera II - RFSU 31.1.28'!B:B,'La Calera II - RFSU 31.1.28'!G:G,"No se encuentra",0,1)</f>
        <v>46086</v>
      </c>
      <c r="G104" s="154">
        <f>IF(+_xlfn.XLOOKUP(B104,'La Calera II - RFSU 31.1.28'!B:B,'La Calera II - RFSU 31.1.28'!H:H,"No se encuentra",0,1)&gt;0,+_xlfn.XLOOKUP(B104,'La Calera II - RFSU 31.1.28'!B:B,'La Calera II - RFSU 31.1.28'!H:H,"No se encuentra",0,1),"")</f>
        <v>46065</v>
      </c>
      <c r="H104" s="152">
        <f>+_xlfn.XLOOKUP(B104,'La Calera II - RFSU 31.1.28'!B:B,'La Calera II - RFSU 31.1.28'!W:W,"No se encuentra",0,1)</f>
        <v>46119</v>
      </c>
      <c r="I104" s="153">
        <f>+_xlfn.XLOOKUP(B104,'La Calera II - RFSU 31.1.28'!B:B,'La Calera II - RFSU 31.1.28'!W:W,"No se encuentra",0,1)</f>
        <v>46119</v>
      </c>
      <c r="J104" s="155">
        <f>IF(+_xlfn.XLOOKUP(B104,'La Calera II - RFSU 31.1.28'!B:B,'La Calera II - RFSU 31.1.28'!X:X,"No se encuentra",0,1)&gt;0,+_xlfn.XLOOKUP(B104,'La Calera II - RFSU 31.1.28'!B:B,'La Calera II - RFSU 31.1.28'!X:X,"No se encuentra",0,1),"")</f>
        <v>46120</v>
      </c>
      <c r="K104" s="141" t="str">
        <f>+IF(+_xlfn.XLOOKUP(B104,'La Calera II - RFSU 31.1.28'!B:B,'La Calera II - RFSU 31.1.28'!AG:AG,"No se encuentra",0,1)=0,"N/A","Sin iniciar")</f>
        <v>Sin iniciar</v>
      </c>
      <c r="L104" s="152">
        <f>+_xlfn.XLOOKUP(B104,'La Calera II - RFSU 31.1.28'!B:B,'La Calera II - RFSU 31.1.28'!AP:AP,"No se encuentra",0,1)</f>
        <v>46200</v>
      </c>
      <c r="M104" s="153">
        <f>+_xlfn.XLOOKUP(B104,'La Calera II - RFSU 31.1.28'!B:B,'La Calera II - RFSU 31.1.28'!AP:AP,"No se encuentra",0,1)</f>
        <v>46200</v>
      </c>
      <c r="N104" s="140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f>+_xlfn.XLOOKUP(B104,'La Calera II - RFSU 31.1.28'!B:B,'La Calera II - RFSU 31.1.28'!CA:CA,"No se encuentra",0,1)</f>
        <v>46412</v>
      </c>
      <c r="P104" s="35"/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"/>
        <v/>
      </c>
      <c r="S104" s="197"/>
      <c r="T104">
        <f>+_xlfn.XLOOKUP(B104,'La Calera II - RFSU 31.1.28'!B:B,'La Calera II - RFSU 31.1.28'!E:E,"",0,1)</f>
        <v>252</v>
      </c>
    </row>
    <row r="105" spans="1:20" ht="34.5" hidden="1" x14ac:dyDescent="0.25">
      <c r="A105" s="159" t="s">
        <v>2024</v>
      </c>
      <c r="B105" s="164" t="s">
        <v>2420</v>
      </c>
      <c r="C105" s="163" t="s">
        <v>2556</v>
      </c>
      <c r="D105" s="196"/>
      <c r="E105" s="151" t="str">
        <f>+_xlfn.XLOOKUP(B105,'La Calera II - RFSU 31.1.28'!B:B,'La Calera II - RFSU 31.1.28'!G:G,"No se encuentra",0,1)</f>
        <v>No se encuentra</v>
      </c>
      <c r="F105" s="153" t="str">
        <f>+_xlfn.XLOOKUP(B105,'La Calera II - RFSU 31.1.28'!B:B,'La Calera II - RFSU 31.1.28'!G:G,"No se encuentra",0,1)</f>
        <v>No se encuentra</v>
      </c>
      <c r="G105" s="154" t="str">
        <f>IF(+_xlfn.XLOOKUP(B105,'La Calera II - RFSU 31.1.28'!B:B,'La Calera II - RFSU 31.1.28'!H:H,"No se encuentra",0,1)&gt;0,+_xlfn.XLOOKUP(B105,'La Calera II - RFSU 31.1.28'!B:B,'La Calera II - RFSU 31.1.28'!H:H,"No se encuentra",0,1),"")</f>
        <v>No se encuentra</v>
      </c>
      <c r="H105" s="152" t="str">
        <f>+_xlfn.XLOOKUP(B105,'La Calera II - RFSU 31.1.28'!B:B,'La Calera II - RFSU 31.1.28'!W:W,"No se encuentra",0,1)</f>
        <v>No se encuentra</v>
      </c>
      <c r="I105" s="153" t="str">
        <f>+_xlfn.XLOOKUP(B105,'La Calera II - RFSU 31.1.28'!B:B,'La Calera II - RFSU 31.1.28'!W:W,"No se encuentra",0,1)</f>
        <v>No se encuentra</v>
      </c>
      <c r="J105" s="155" t="str">
        <f>IF(+_xlfn.XLOOKUP(B105,'La Calera II - RFSU 31.1.28'!B:B,'La Calera II - RFSU 31.1.28'!X:X,"No se encuentra",0,1)&gt;0,+_xlfn.XLOOKUP(B105,'La Calera II - RFSU 31.1.28'!B:B,'La Calera II - RFSU 31.1.28'!X:X,"No se encuentra",0,1),"")</f>
        <v>No se encuentra</v>
      </c>
      <c r="K105" s="141" t="str">
        <f>+IF(+_xlfn.XLOOKUP(B105,'La Calera II - RFSU 31.1.28'!B:B,'La Calera II - RFSU 31.1.28'!AG:AG,"No se encuentra",0,1)=0,"N/A","Sin iniciar")</f>
        <v>Sin iniciar</v>
      </c>
      <c r="L105" s="152" t="str">
        <f>+_xlfn.XLOOKUP(B105,'La Calera II - RFSU 31.1.28'!B:B,'La Calera II - RFSU 31.1.28'!AP:AP,"No se encuentra",0,1)</f>
        <v>No se encuentra</v>
      </c>
      <c r="M105" s="153" t="str">
        <f>+_xlfn.XLOOKUP(B105,'La Calera II - RFSU 31.1.28'!B:B,'La Calera II - RFSU 31.1.28'!AP:AP,"No se encuentra",0,1)</f>
        <v>No se encuentra</v>
      </c>
      <c r="N105" s="140" t="str">
        <f>IF(+_xlfn.XLOOKUP(B105,'La Calera II - RFSU 31.1.28'!B:B,'La Calera II - RFSU 31.1.28'!AQ:AQ,"No se encuentra",0,1)&gt;0,+_xlfn.XLOOKUP(B105,'La Calera II - RFSU 31.1.28'!B:B,'La Calera II - RFSU 31.1.28'!AQ:AQ,"No se encuentra",0,1),"")</f>
        <v>No se encuentra</v>
      </c>
      <c r="O105" s="201" t="str">
        <f>+_xlfn.XLOOKUP(B105,'La Calera II - RFSU 31.1.28'!B:B,'La Calera II - RFSU 31.1.28'!CA:CA,"No se encuentra",0,1)</f>
        <v>No se encuentra</v>
      </c>
      <c r="P105" s="35"/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>No se encuentra</v>
      </c>
      <c r="R105" s="202" t="e">
        <f t="shared" si="1"/>
        <v>#VALUE!</v>
      </c>
      <c r="S105" s="197"/>
      <c r="T105" s="639" t="str">
        <f>+_xlfn.XLOOKUP(B105,'La Calera II - RFSU 31.1.28'!B:B,'La Calera II - RFSU 31.1.28'!E:E,"",0,1)</f>
        <v/>
      </c>
    </row>
    <row r="106" spans="1:20" ht="34.5" hidden="1" x14ac:dyDescent="0.25">
      <c r="A106" s="159" t="s">
        <v>2024</v>
      </c>
      <c r="B106" s="164" t="s">
        <v>2558</v>
      </c>
      <c r="C106" s="163" t="s">
        <v>2559</v>
      </c>
      <c r="D106" s="196"/>
      <c r="E106" s="151" t="str">
        <f>+_xlfn.XLOOKUP(B106,'La Calera II - RFSU 31.1.28'!B:B,'La Calera II - RFSU 31.1.28'!G:G,"No se encuentra",0,1)</f>
        <v>No se encuentra</v>
      </c>
      <c r="F106" s="153" t="str">
        <f>+_xlfn.XLOOKUP(B106,'La Calera II - RFSU 31.1.28'!B:B,'La Calera II - RFSU 31.1.28'!G:G,"No se encuentra",0,1)</f>
        <v>No se encuentra</v>
      </c>
      <c r="G106" s="154" t="str">
        <f>IF(+_xlfn.XLOOKUP(B106,'La Calera II - RFSU 31.1.28'!B:B,'La Calera II - RFSU 31.1.28'!H:H,"No se encuentra",0,1)&gt;0,+_xlfn.XLOOKUP(B106,'La Calera II - RFSU 31.1.28'!B:B,'La Calera II - RFSU 31.1.28'!H:H,"No se encuentra",0,1),"")</f>
        <v>No se encuentra</v>
      </c>
      <c r="H106" s="152" t="str">
        <f>+_xlfn.XLOOKUP(B106,'La Calera II - RFSU 31.1.28'!B:B,'La Calera II - RFSU 31.1.28'!W:W,"No se encuentra",0,1)</f>
        <v>No se encuentra</v>
      </c>
      <c r="I106" s="153" t="str">
        <f>+_xlfn.XLOOKUP(B106,'La Calera II - RFSU 31.1.28'!B:B,'La Calera II - RFSU 31.1.28'!W:W,"No se encuentra",0,1)</f>
        <v>No se encuentra</v>
      </c>
      <c r="J106" s="155" t="str">
        <f>IF(+_xlfn.XLOOKUP(B106,'La Calera II - RFSU 31.1.28'!B:B,'La Calera II - RFSU 31.1.28'!X:X,"No se encuentra",0,1)&gt;0,+_xlfn.XLOOKUP(B106,'La Calera II - RFSU 31.1.28'!B:B,'La Calera II - RFSU 31.1.28'!X:X,"No se encuentra",0,1),"")</f>
        <v>No se encuentra</v>
      </c>
      <c r="K106" s="141" t="str">
        <f>+IF(+_xlfn.XLOOKUP(B106,'La Calera II - RFSU 31.1.28'!B:B,'La Calera II - RFSU 31.1.28'!AG:AG,"No se encuentra",0,1)=0,"N/A","Sin iniciar")</f>
        <v>Sin iniciar</v>
      </c>
      <c r="L106" s="152" t="str">
        <f>+_xlfn.XLOOKUP(B106,'La Calera II - RFSU 31.1.28'!B:B,'La Calera II - RFSU 31.1.28'!AP:AP,"No se encuentra",0,1)</f>
        <v>No se encuentra</v>
      </c>
      <c r="M106" s="153" t="str">
        <f>+_xlfn.XLOOKUP(B106,'La Calera II - RFSU 31.1.28'!B:B,'La Calera II - RFSU 31.1.28'!AP:AP,"No se encuentra",0,1)</f>
        <v>No se encuentra</v>
      </c>
      <c r="N106" s="140" t="str">
        <f>IF(+_xlfn.XLOOKUP(B106,'La Calera II - RFSU 31.1.28'!B:B,'La Calera II - RFSU 31.1.28'!AQ:AQ,"No se encuentra",0,1)&gt;0,+_xlfn.XLOOKUP(B106,'La Calera II - RFSU 31.1.28'!B:B,'La Calera II - RFSU 31.1.28'!AQ:AQ,"No se encuentra",0,1),"")</f>
        <v>No se encuentra</v>
      </c>
      <c r="O106" s="201" t="str">
        <f>+_xlfn.XLOOKUP(B106,'La Calera II - RFSU 31.1.28'!B:B,'La Calera II - RFSU 31.1.28'!CA:CA,"No se encuentra",0,1)</f>
        <v>No se encuentra</v>
      </c>
      <c r="P106" s="35"/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>No se encuentra</v>
      </c>
      <c r="R106" s="202" t="e">
        <f t="shared" si="1"/>
        <v>#VALUE!</v>
      </c>
      <c r="S106" s="197"/>
      <c r="T106" s="639"/>
    </row>
    <row r="107" spans="1:20" ht="34.5" hidden="1" x14ac:dyDescent="0.25">
      <c r="A107" s="159" t="s">
        <v>2024</v>
      </c>
      <c r="B107" s="164" t="s">
        <v>2561</v>
      </c>
      <c r="C107" s="163" t="s">
        <v>2562</v>
      </c>
      <c r="D107" s="196"/>
      <c r="E107" s="151" t="str">
        <f>+_xlfn.XLOOKUP(B107,'La Calera II - RFSU 31.1.28'!B:B,'La Calera II - RFSU 31.1.28'!G:G,"No se encuentra",0,1)</f>
        <v>No se encuentra</v>
      </c>
      <c r="F107" s="153" t="str">
        <f>+_xlfn.XLOOKUP(B107,'La Calera II - RFSU 31.1.28'!B:B,'La Calera II - RFSU 31.1.28'!G:G,"No se encuentra",0,1)</f>
        <v>No se encuentra</v>
      </c>
      <c r="G107" s="154" t="str">
        <f>IF(+_xlfn.XLOOKUP(B107,'La Calera II - RFSU 31.1.28'!B:B,'La Calera II - RFSU 31.1.28'!H:H,"No se encuentra",0,1)&gt;0,+_xlfn.XLOOKUP(B107,'La Calera II - RFSU 31.1.28'!B:B,'La Calera II - RFSU 31.1.28'!H:H,"No se encuentra",0,1),"")</f>
        <v>No se encuentra</v>
      </c>
      <c r="H107" s="152" t="str">
        <f>+_xlfn.XLOOKUP(B107,'La Calera II - RFSU 31.1.28'!B:B,'La Calera II - RFSU 31.1.28'!W:W,"No se encuentra",0,1)</f>
        <v>No se encuentra</v>
      </c>
      <c r="I107" s="153" t="str">
        <f>+_xlfn.XLOOKUP(B107,'La Calera II - RFSU 31.1.28'!B:B,'La Calera II - RFSU 31.1.28'!W:W,"No se encuentra",0,1)</f>
        <v>No se encuentra</v>
      </c>
      <c r="J107" s="155" t="str">
        <f>IF(+_xlfn.XLOOKUP(B107,'La Calera II - RFSU 31.1.28'!B:B,'La Calera II - RFSU 31.1.28'!X:X,"No se encuentra",0,1)&gt;0,+_xlfn.XLOOKUP(B107,'La Calera II - RFSU 31.1.28'!B:B,'La Calera II - RFSU 31.1.28'!X:X,"No se encuentra",0,1),"")</f>
        <v>No se encuentra</v>
      </c>
      <c r="K107" s="141" t="str">
        <f>+IF(+_xlfn.XLOOKUP(B107,'La Calera II - RFSU 31.1.28'!B:B,'La Calera II - RFSU 31.1.28'!AG:AG,"No se encuentra",0,1)=0,"N/A","Sin iniciar")</f>
        <v>Sin iniciar</v>
      </c>
      <c r="L107" s="152" t="str">
        <f>+_xlfn.XLOOKUP(B107,'La Calera II - RFSU 31.1.28'!B:B,'La Calera II - RFSU 31.1.28'!AP:AP,"No se encuentra",0,1)</f>
        <v>No se encuentra</v>
      </c>
      <c r="M107" s="153" t="str">
        <f>+_xlfn.XLOOKUP(B107,'La Calera II - RFSU 31.1.28'!B:B,'La Calera II - RFSU 31.1.28'!AP:AP,"No se encuentra",0,1)</f>
        <v>No se encuentra</v>
      </c>
      <c r="N107" s="140" t="str">
        <f>IF(+_xlfn.XLOOKUP(B107,'La Calera II - RFSU 31.1.28'!B:B,'La Calera II - RFSU 31.1.28'!AQ:AQ,"No se encuentra",0,1)&gt;0,+_xlfn.XLOOKUP(B107,'La Calera II - RFSU 31.1.28'!B:B,'La Calera II - RFSU 31.1.28'!AQ:AQ,"No se encuentra",0,1),"")</f>
        <v>No se encuentra</v>
      </c>
      <c r="O107" s="201" t="str">
        <f>+_xlfn.XLOOKUP(B107,'La Calera II - RFSU 31.1.28'!B:B,'La Calera II - RFSU 31.1.28'!CA:CA,"No se encuentra",0,1)</f>
        <v>No se encuentra</v>
      </c>
      <c r="P107" s="35"/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>No se encuentra</v>
      </c>
      <c r="R107" s="202" t="e">
        <f t="shared" si="1"/>
        <v>#VALUE!</v>
      </c>
      <c r="S107" s="197"/>
      <c r="T107" s="639"/>
    </row>
    <row r="108" spans="1:20" ht="34.5" hidden="1" x14ac:dyDescent="0.25">
      <c r="A108" s="159" t="s">
        <v>2024</v>
      </c>
      <c r="B108" s="164" t="s">
        <v>2564</v>
      </c>
      <c r="C108" s="163" t="s">
        <v>2565</v>
      </c>
      <c r="D108" s="196"/>
      <c r="E108" s="151" t="str">
        <f>+_xlfn.XLOOKUP(B108,'La Calera II - RFSU 31.1.28'!B:B,'La Calera II - RFSU 31.1.28'!G:G,"No se encuentra",0,1)</f>
        <v>No se encuentra</v>
      </c>
      <c r="F108" s="153" t="str">
        <f>+_xlfn.XLOOKUP(B108,'La Calera II - RFSU 31.1.28'!B:B,'La Calera II - RFSU 31.1.28'!G:G,"No se encuentra",0,1)</f>
        <v>No se encuentra</v>
      </c>
      <c r="G108" s="154" t="str">
        <f>IF(+_xlfn.XLOOKUP(B108,'La Calera II - RFSU 31.1.28'!B:B,'La Calera II - RFSU 31.1.28'!H:H,"No se encuentra",0,1)&gt;0,+_xlfn.XLOOKUP(B108,'La Calera II - RFSU 31.1.28'!B:B,'La Calera II - RFSU 31.1.28'!H:H,"No se encuentra",0,1),"")</f>
        <v>No se encuentra</v>
      </c>
      <c r="H108" s="152" t="str">
        <f>+_xlfn.XLOOKUP(B108,'La Calera II - RFSU 31.1.28'!B:B,'La Calera II - RFSU 31.1.28'!W:W,"No se encuentra",0,1)</f>
        <v>No se encuentra</v>
      </c>
      <c r="I108" s="153" t="str">
        <f>+_xlfn.XLOOKUP(B108,'La Calera II - RFSU 31.1.28'!B:B,'La Calera II - RFSU 31.1.28'!W:W,"No se encuentra",0,1)</f>
        <v>No se encuentra</v>
      </c>
      <c r="J108" s="155" t="str">
        <f>IF(+_xlfn.XLOOKUP(B108,'La Calera II - RFSU 31.1.28'!B:B,'La Calera II - RFSU 31.1.28'!X:X,"No se encuentra",0,1)&gt;0,+_xlfn.XLOOKUP(B108,'La Calera II - RFSU 31.1.28'!B:B,'La Calera II - RFSU 31.1.28'!X:X,"No se encuentra",0,1),"")</f>
        <v>No se encuentra</v>
      </c>
      <c r="K108" s="141" t="str">
        <f>+IF(+_xlfn.XLOOKUP(B108,'La Calera II - RFSU 31.1.28'!B:B,'La Calera II - RFSU 31.1.28'!AG:AG,"No se encuentra",0,1)=0,"N/A","Sin iniciar")</f>
        <v>Sin iniciar</v>
      </c>
      <c r="L108" s="152" t="str">
        <f>+_xlfn.XLOOKUP(B108,'La Calera II - RFSU 31.1.28'!B:B,'La Calera II - RFSU 31.1.28'!AP:AP,"No se encuentra",0,1)</f>
        <v>No se encuentra</v>
      </c>
      <c r="M108" s="153" t="str">
        <f>+_xlfn.XLOOKUP(B108,'La Calera II - RFSU 31.1.28'!B:B,'La Calera II - RFSU 31.1.28'!AP:AP,"No se encuentra",0,1)</f>
        <v>No se encuentra</v>
      </c>
      <c r="N108" s="140" t="str">
        <f>IF(+_xlfn.XLOOKUP(B108,'La Calera II - RFSU 31.1.28'!B:B,'La Calera II - RFSU 31.1.28'!AQ:AQ,"No se encuentra",0,1)&gt;0,+_xlfn.XLOOKUP(B108,'La Calera II - RFSU 31.1.28'!B:B,'La Calera II - RFSU 31.1.28'!AQ:AQ,"No se encuentra",0,1),"")</f>
        <v>No se encuentra</v>
      </c>
      <c r="O108" s="201" t="str">
        <f>+_xlfn.XLOOKUP(B108,'La Calera II - RFSU 31.1.28'!B:B,'La Calera II - RFSU 31.1.28'!CA:CA,"No se encuentra",0,1)</f>
        <v>No se encuentra</v>
      </c>
      <c r="P108" s="35"/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>No se encuentra</v>
      </c>
      <c r="R108" s="202" t="e">
        <f t="shared" si="1"/>
        <v>#VALUE!</v>
      </c>
      <c r="S108" s="197"/>
      <c r="T108" s="639"/>
    </row>
    <row r="109" spans="1:20" ht="23.25" hidden="1" x14ac:dyDescent="0.25">
      <c r="A109" s="159" t="s">
        <v>2024</v>
      </c>
      <c r="B109" s="164" t="s">
        <v>2747</v>
      </c>
      <c r="C109" s="163" t="s">
        <v>2423</v>
      </c>
      <c r="D109" s="196"/>
      <c r="E109" s="151">
        <f>+_xlfn.XLOOKUP(B109,'La Calera II - RFSU 31.1.28'!B:B,'La Calera II - RFSU 31.1.28'!G:G,"No se encuentra",0,1)</f>
        <v>46122</v>
      </c>
      <c r="F109" s="153">
        <f>+_xlfn.XLOOKUP(B109,'La Calera II - RFSU 31.1.28'!B:B,'La Calera II - RFSU 31.1.28'!G:G,"No se encuentra",0,1)</f>
        <v>46122</v>
      </c>
      <c r="G109" s="154">
        <f>IF(+_xlfn.XLOOKUP(B109,'La Calera II - RFSU 31.1.28'!B:B,'La Calera II - RFSU 31.1.28'!H:H,"No se encuentra",0,1)&gt;0,+_xlfn.XLOOKUP(B109,'La Calera II - RFSU 31.1.28'!B:B,'La Calera II - RFSU 31.1.28'!H:H,"No se encuentra",0,1),"")</f>
        <v>46122</v>
      </c>
      <c r="H109" s="152">
        <f>+_xlfn.XLOOKUP(B109,'La Calera II - RFSU 31.1.28'!B:B,'La Calera II - RFSU 31.1.28'!W:W,"No se encuentra",0,1)</f>
        <v>46233</v>
      </c>
      <c r="I109" s="153">
        <f>+_xlfn.XLOOKUP(B109,'La Calera II - RFSU 31.1.28'!B:B,'La Calera II - RFSU 31.1.28'!W:W,"No se encuentra",0,1)</f>
        <v>46233</v>
      </c>
      <c r="J109" s="155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Sin iniciar</v>
      </c>
      <c r="L109" s="152">
        <f>+_xlfn.XLOOKUP(B109,'La Calera II - RFSU 31.1.28'!B:B,'La Calera II - RFSU 31.1.28'!AP:AP,"No se encuentra",0,1)</f>
        <v>46283</v>
      </c>
      <c r="M109" s="153">
        <f>+_xlfn.XLOOKUP(B109,'La Calera II - RFSU 31.1.28'!B:B,'La Calera II - RFSU 31.1.28'!AP:AP,"No se encuentra",0,1)</f>
        <v>46283</v>
      </c>
      <c r="N109" s="140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f>+_xlfn.XLOOKUP(B109,'La Calera II - RFSU 31.1.28'!B:B,'La Calera II - RFSU 31.1.28'!CA:CA,"No se encuentra",0,1)</f>
        <v>46532</v>
      </c>
      <c r="P109" s="35"/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2" t="str">
        <f t="shared" si="1"/>
        <v/>
      </c>
      <c r="S109" s="197"/>
      <c r="T109" t="str">
        <f>+_xlfn.XLOOKUP(B109,'La Calera II - RFSU 31.1.28'!B:B,'La Calera II - RFSU 31.1.28'!E:E,"",0,1)</f>
        <v/>
      </c>
    </row>
    <row r="110" spans="1:20" ht="23.25" hidden="1" x14ac:dyDescent="0.25">
      <c r="A110" s="159" t="s">
        <v>2024</v>
      </c>
      <c r="B110" s="164" t="s">
        <v>2749</v>
      </c>
      <c r="C110" s="163" t="s">
        <v>2425</v>
      </c>
      <c r="D110" s="196"/>
      <c r="E110" s="151">
        <f>+_xlfn.XLOOKUP(B110,'La Calera II - RFSU 31.1.28'!B:B,'La Calera II - RFSU 31.1.28'!G:G,"No se encuentra",0,1)</f>
        <v>46172</v>
      </c>
      <c r="F110" s="153">
        <f>+_xlfn.XLOOKUP(B110,'La Calera II - RFSU 31.1.28'!B:B,'La Calera II - RFSU 31.1.28'!G:G,"No se encuentra",0,1)</f>
        <v>46172</v>
      </c>
      <c r="G110" s="154">
        <f>IF(+_xlfn.XLOOKUP(B110,'La Calera II - RFSU 31.1.28'!B:B,'La Calera II - RFSU 31.1.28'!H:H,"No se encuentra",0,1)&gt;0,+_xlfn.XLOOKUP(B110,'La Calera II - RFSU 31.1.28'!B:B,'La Calera II - RFSU 31.1.28'!H:H,"No se encuentra",0,1),"")</f>
        <v>46155</v>
      </c>
      <c r="H110" s="152">
        <f>+_xlfn.XLOOKUP(B110,'La Calera II - RFSU 31.1.28'!B:B,'La Calera II - RFSU 31.1.28'!W:W,"No se encuentra",0,1)</f>
        <v>46208</v>
      </c>
      <c r="I110" s="153">
        <f>+_xlfn.XLOOKUP(B110,'La Calera II - RFSU 31.1.28'!B:B,'La Calera II - RFSU 31.1.28'!W:W,"No se encuentra",0,1)</f>
        <v>46208</v>
      </c>
      <c r="J110" s="155" t="str">
        <f>IF(+_xlfn.XLOOKUP(B110,'La Calera II - RFSU 31.1.28'!B:B,'La Calera II - RFSU 31.1.28'!X:X,"No se encuentra",0,1)&gt;0,+_xlfn.XLOOKUP(B110,'La Calera II - RFSU 31.1.28'!B:B,'La Calera II - RFSU 31.1.28'!X:X,"No se encuentra",0,1),"")</f>
        <v/>
      </c>
      <c r="K110" s="141" t="str">
        <f>+IF(+_xlfn.XLOOKUP(B110,'La Calera II - RFSU 31.1.28'!B:B,'La Calera II - RFSU 31.1.28'!AG:AG,"No se encuentra",0,1)=0,"N/A","Sin iniciar")</f>
        <v>Sin iniciar</v>
      </c>
      <c r="L110" s="152">
        <f>+_xlfn.XLOOKUP(B110,'La Calera II - RFSU 31.1.28'!B:B,'La Calera II - RFSU 31.1.28'!AP:AP,"No se encuentra",0,1)</f>
        <v>46273</v>
      </c>
      <c r="M110" s="153">
        <f>+_xlfn.XLOOKUP(B110,'La Calera II - RFSU 31.1.28'!B:B,'La Calera II - RFSU 31.1.28'!AP:AP,"No se encuentra",0,1)</f>
        <v>46273</v>
      </c>
      <c r="N110" s="140" t="str">
        <f>IF(+_xlfn.XLOOKUP(B110,'La Calera II - RFSU 31.1.28'!B:B,'La Calera II - RFSU 31.1.28'!AQ:AQ,"No se encuentra",0,1)&gt;0,+_xlfn.XLOOKUP(B110,'La Calera II - RFSU 31.1.28'!B:B,'La Calera II - RFSU 31.1.28'!AQ:AQ,"No se encuentra",0,1),"")</f>
        <v/>
      </c>
      <c r="O110" s="201">
        <f>+_xlfn.XLOOKUP(B110,'La Calera II - RFSU 31.1.28'!B:B,'La Calera II - RFSU 31.1.28'!CA:CA,"No se encuentra",0,1)</f>
        <v>46449</v>
      </c>
      <c r="P110" s="35"/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/>
      </c>
      <c r="R110" s="202" t="str">
        <f t="shared" si="1"/>
        <v/>
      </c>
      <c r="S110" s="197"/>
      <c r="T110" t="str">
        <f>+_xlfn.XLOOKUP(B110,'La Calera II - RFSU 31.1.28'!B:B,'La Calera II - RFSU 31.1.28'!E:E,"",0,1)</f>
        <v/>
      </c>
    </row>
    <row r="111" spans="1:20" ht="34.5" hidden="1" x14ac:dyDescent="0.25">
      <c r="A111" s="159" t="s">
        <v>2024</v>
      </c>
      <c r="B111" s="164" t="s">
        <v>2753</v>
      </c>
      <c r="C111" s="163" t="s">
        <v>2754</v>
      </c>
      <c r="D111" s="196"/>
      <c r="E111" s="151" t="str">
        <f>+_xlfn.XLOOKUP(B111,'La Calera II - RFSU 31.1.28'!B:B,'La Calera II - RFSU 31.1.28'!G:G,"No se encuentra",0,1)</f>
        <v>No se encuentra</v>
      </c>
      <c r="F111" s="153" t="str">
        <f>+_xlfn.XLOOKUP(B111,'La Calera II - RFSU 31.1.28'!B:B,'La Calera II - RFSU 31.1.28'!G:G,"No se encuentra",0,1)</f>
        <v>No se encuentra</v>
      </c>
      <c r="G111" s="154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152" t="str">
        <f>+_xlfn.XLOOKUP(B111,'La Calera II - RFSU 31.1.28'!B:B,'La Calera II - RFSU 31.1.28'!W:W,"No se encuentra",0,1)</f>
        <v>No se encuentra</v>
      </c>
      <c r="I111" s="153" t="str">
        <f>+_xlfn.XLOOKUP(B111,'La Calera II - RFSU 31.1.28'!B:B,'La Calera II - RFSU 31.1.28'!W:W,"No se encuentra",0,1)</f>
        <v>No se encuentra</v>
      </c>
      <c r="J111" s="155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152" t="str">
        <f>+_xlfn.XLOOKUP(B111,'La Calera II - RFSU 31.1.28'!B:B,'La Calera II - RFSU 31.1.28'!AP:AP,"No se encuentra",0,1)</f>
        <v>No se encuentra</v>
      </c>
      <c r="M111" s="153" t="str">
        <f>+_xlfn.XLOOKUP(B111,'La Calera II - RFSU 31.1.28'!B:B,'La Calera II - RFSU 31.1.28'!AP:AP,"No se encuentra",0,1)</f>
        <v>No se encuentra</v>
      </c>
      <c r="N111" s="140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 t="str">
        <f>+_xlfn.XLOOKUP(B111,'La Calera II - RFSU 31.1.28'!B:B,'La Calera II - RFSU 31.1.28'!CA:CA,"No se encuentra",0,1)</f>
        <v>No se encuentra</v>
      </c>
      <c r="P111" s="35"/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202" t="e">
        <f t="shared" si="1"/>
        <v>#VALUE!</v>
      </c>
      <c r="S111" s="197"/>
      <c r="T111" s="639" t="str">
        <f>+_xlfn.XLOOKUP(B111,'La Calera II - RFSU 31.1.28'!B:B,'La Calera II - RFSU 31.1.28'!E:E,"",0,1)</f>
        <v/>
      </c>
    </row>
    <row r="112" spans="1:20" ht="34.5" hidden="1" x14ac:dyDescent="0.25">
      <c r="A112" s="159" t="s">
        <v>2024</v>
      </c>
      <c r="B112" s="164" t="s">
        <v>2755</v>
      </c>
      <c r="C112" s="163" t="s">
        <v>2756</v>
      </c>
      <c r="D112" s="196"/>
      <c r="E112" s="151" t="str">
        <f>+_xlfn.XLOOKUP(B112,'La Calera II - RFSU 31.1.28'!B:B,'La Calera II - RFSU 31.1.28'!G:G,"No se encuentra",0,1)</f>
        <v>No se encuentra</v>
      </c>
      <c r="F112" s="153" t="str">
        <f>+_xlfn.XLOOKUP(B112,'La Calera II - RFSU 31.1.28'!B:B,'La Calera II - RFSU 31.1.28'!G:G,"No se encuentra",0,1)</f>
        <v>No se encuentra</v>
      </c>
      <c r="G112" s="154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152" t="str">
        <f>+_xlfn.XLOOKUP(B112,'La Calera II - RFSU 31.1.28'!B:B,'La Calera II - RFSU 31.1.28'!W:W,"No se encuentra",0,1)</f>
        <v>No se encuentra</v>
      </c>
      <c r="I112" s="153" t="str">
        <f>+_xlfn.XLOOKUP(B112,'La Calera II - RFSU 31.1.28'!B:B,'La Calera II - RFSU 31.1.28'!W:W,"No se encuentra",0,1)</f>
        <v>No se encuentra</v>
      </c>
      <c r="J112" s="155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152" t="str">
        <f>+_xlfn.XLOOKUP(B112,'La Calera II - RFSU 31.1.28'!B:B,'La Calera II - RFSU 31.1.28'!AP:AP,"No se encuentra",0,1)</f>
        <v>No se encuentra</v>
      </c>
      <c r="M112" s="153" t="str">
        <f>+_xlfn.XLOOKUP(B112,'La Calera II - RFSU 31.1.28'!B:B,'La Calera II - RFSU 31.1.28'!AP:AP,"No se encuentra",0,1)</f>
        <v>No se encuentra</v>
      </c>
      <c r="N112" s="140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 t="str">
        <f>+_xlfn.XLOOKUP(B112,'La Calera II - RFSU 31.1.28'!B:B,'La Calera II - RFSU 31.1.28'!CA:CA,"No se encuentra",0,1)</f>
        <v>No se encuentra</v>
      </c>
      <c r="P112" s="35"/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202" t="e">
        <f t="shared" si="1"/>
        <v>#VALUE!</v>
      </c>
      <c r="S112" s="197" t="s">
        <v>2573</v>
      </c>
      <c r="T112" s="639"/>
    </row>
    <row r="113" spans="1:20" ht="35.25" hidden="1" thickBot="1" x14ac:dyDescent="0.3">
      <c r="A113" s="231" t="s">
        <v>2024</v>
      </c>
      <c r="B113" s="232" t="s">
        <v>2757</v>
      </c>
      <c r="C113" s="233" t="s">
        <v>2758</v>
      </c>
      <c r="D113" s="234"/>
      <c r="E113" s="235" t="str">
        <f>+_xlfn.XLOOKUP(B113,'La Calera II - RFSU 31.1.28'!B:B,'La Calera II - RFSU 31.1.28'!G:G,"No se encuentra",0,1)</f>
        <v>No se encuentra</v>
      </c>
      <c r="F113" s="236" t="str">
        <f>+_xlfn.XLOOKUP(B113,'La Calera II - RFSU 31.1.28'!B:B,'La Calera II - RFSU 31.1.28'!G:G,"No se encuentra",0,1)</f>
        <v>No se encuentra</v>
      </c>
      <c r="G113" s="237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38" t="str">
        <f>+_xlfn.XLOOKUP(B113,'La Calera II - RFSU 31.1.28'!B:B,'La Calera II - RFSU 31.1.28'!W:W,"No se encuentra",0,1)</f>
        <v>No se encuentra</v>
      </c>
      <c r="I113" s="236" t="str">
        <f>+_xlfn.XLOOKUP(B113,'La Calera II - RFSU 31.1.28'!B:B,'La Calera II - RFSU 31.1.28'!W:W,"No se encuentra",0,1)</f>
        <v>No se encuentra</v>
      </c>
      <c r="J113" s="23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240" t="str">
        <f>+IF(+_xlfn.XLOOKUP(B113,'La Calera II - RFSU 31.1.28'!B:B,'La Calera II - RFSU 31.1.28'!AG:AG,"No se encuentra",0,1)=0,"N/A","Sin iniciar")</f>
        <v>Sin iniciar</v>
      </c>
      <c r="L113" s="238" t="str">
        <f>+_xlfn.XLOOKUP(B113,'La Calera II - RFSU 31.1.28'!B:B,'La Calera II - RFSU 31.1.28'!AP:AP,"No se encuentra",0,1)</f>
        <v>No se encuentra</v>
      </c>
      <c r="M113" s="236" t="str">
        <f>+_xlfn.XLOOKUP(B113,'La Calera II - RFSU 31.1.28'!B:B,'La Calera II - RFSU 31.1.28'!AP:AP,"No se encuentra",0,1)</f>
        <v>No se encuentra</v>
      </c>
      <c r="N113" s="241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3" t="str">
        <f>+_xlfn.XLOOKUP(B113,'La Calera II - RFSU 31.1.28'!B:B,'La Calera II - RFSU 31.1.28'!CA:CA,"No se encuentra",0,1)</f>
        <v>No se encuentra</v>
      </c>
      <c r="P113" s="139"/>
      <c r="Q113" s="139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204" t="e">
        <f t="shared" si="1"/>
        <v>#VALUE!</v>
      </c>
      <c r="S113" s="242" t="s">
        <v>2576</v>
      </c>
      <c r="T113" s="639"/>
    </row>
    <row r="120" spans="1:20" ht="15.75" thickBot="1" x14ac:dyDescent="0.3">
      <c r="D120" t="s">
        <v>2784</v>
      </c>
      <c r="E120" s="151" t="str">
        <f>+_xlfn.XLOOKUP(B120,'La Calera II - RFSU 31.1.28'!B:B,'La Calera II - RFSU 31.1.28'!G:G,"No se encuentra",0,1)</f>
        <v>No se encuentra</v>
      </c>
      <c r="F120" s="153" t="str">
        <f t="shared" ref="F120" si="5">+E120</f>
        <v>No se encuentra</v>
      </c>
      <c r="G120" s="154" t="str">
        <f>IF(+_xlfn.XLOOKUP(B120,'La Calera II - RFSU 31.1.28'!B:B,'La Calera II - RFSU 31.1.28'!H:H,"No se encuentra",0,1)&gt;0,+_xlfn.XLOOKUP(B120,'La Calera II - RFSU 31.1.28'!B:B,'La Calera II - RFSU 31.1.28'!H:H,"No se encuentra",0,1),"")</f>
        <v>No se encuentra</v>
      </c>
      <c r="H120" s="152" t="str">
        <f>+_xlfn.XLOOKUP(B120,'La Calera II - RFSU 31.1.28'!B:B,'La Calera II - RFSU 31.1.28'!W:W,"No se encuentra",0,1)</f>
        <v>No se encuentra</v>
      </c>
      <c r="I120" s="153" t="str">
        <f t="shared" ref="I120" si="6">+H120</f>
        <v>No se encuentra</v>
      </c>
      <c r="J120" s="155" t="str">
        <f>IF(+_xlfn.XLOOKUP(B120,'La Calera II - RFSU 31.1.28'!B:B,'La Calera II - RFSU 31.1.28'!X:X,"No se encuentra",0,1)&gt;0,+_xlfn.XLOOKUP(B120,'La Calera II - RFSU 31.1.28'!B:B,'La Calera II - RFSU 31.1.28'!X:X,"No se encuentra",0,1),"")</f>
        <v>No se encuentra</v>
      </c>
      <c r="K120" s="141" t="str">
        <f>+IF(+_xlfn.XLOOKUP(B120,'La Calera II - RFSU 31.1.28'!B:B,'La Calera II - RFSU 31.1.28'!AG:AG,"No se encuentra",0,1)=0,"N/A","Sin iniciar")</f>
        <v>Sin iniciar</v>
      </c>
      <c r="L120" s="152" t="str">
        <f>+_xlfn.XLOOKUP(B120,'La Calera II - RFSU 31.1.28'!B:B,'La Calera II - RFSU 31.1.28'!AP:AP,"No se encuentra",0,1)</f>
        <v>No se encuentra</v>
      </c>
      <c r="M120" s="153" t="str">
        <f t="shared" ref="M120" si="7">+L120</f>
        <v>No se encuentra</v>
      </c>
      <c r="N120" s="140" t="str">
        <f>IF(+_xlfn.XLOOKUP(B120,'La Calera II - RFSU 31.1.28'!B:B,'La Calera II - RFSU 31.1.28'!AQ:AQ,"No se encuentra",0,1)&gt;0,+_xlfn.XLOOKUP(B120,'La Calera II - RFSU 31.1.28'!B:B,'La Calera II - RFSU 31.1.28'!AQ:AQ,"No se encuentra",0,1),"")</f>
        <v>No se encuentra</v>
      </c>
      <c r="O120" s="203" t="str">
        <f>+_xlfn.XLOOKUP(B120,'La Calera II - RFSU 31.1.28'!B:B,'La Calera II - RFSU 31.1.28'!CA:CA,"No se encuentra",0,1)</f>
        <v>No se encuentra</v>
      </c>
      <c r="P120" s="139"/>
      <c r="Q120" s="139" t="str">
        <f>+IF(+_xlfn.XLOOKUP(B120,'La Calera II - RFSU 31.1.28'!B:B,'La Calera II - RFSU 31.1.28'!BX:BX,"No se encuentra",0,1)&gt;0,+_xlfn.XLOOKUP(B120,'La Calera II - RFSU 31.1.28'!B:B,'La Calera II - RFSU 31.1.28'!BX:BX,"No se encuentra",0,1),"")</f>
        <v>No se encuentra</v>
      </c>
      <c r="R120" s="204" t="e">
        <f t="shared" ref="R120" si="8">IF(N120="","",+IF(Q120="",+O120-P120,+O120-Q120))</f>
        <v>#VALUE!</v>
      </c>
      <c r="S120" s="197"/>
    </row>
  </sheetData>
  <autoFilter ref="A2:S113" xr:uid="{56EEB915-37A8-421E-A7E2-B5260B766ED7}">
    <filterColumn colId="1">
      <filters>
        <filter val="5155-00-2100-IG-EM-RI-001"/>
      </filters>
    </filterColumn>
  </autoFilter>
  <mergeCells count="20">
    <mergeCell ref="T105:T108"/>
    <mergeCell ref="T111:T113"/>
    <mergeCell ref="T76:T78"/>
    <mergeCell ref="T74:T75"/>
    <mergeCell ref="A76:A78"/>
    <mergeCell ref="B76:B78"/>
    <mergeCell ref="C76:C78"/>
    <mergeCell ref="A84:A89"/>
    <mergeCell ref="B84:B89"/>
    <mergeCell ref="C84:C89"/>
    <mergeCell ref="S1:S2"/>
    <mergeCell ref="A74:A75"/>
    <mergeCell ref="B74:B75"/>
    <mergeCell ref="C74:C7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13" priority="5" operator="containsText" text="Sin iniciar">
      <formula>NOT(ISERROR(SEARCH("Sin iniciar",K1)))</formula>
    </cfRule>
    <cfRule type="containsText" dxfId="12" priority="6" operator="containsText" text="Finalizado">
      <formula>NOT(ISERROR(SEARCH("Finalizado",K1)))</formula>
    </cfRule>
    <cfRule type="containsText" dxfId="11" priority="7" operator="containsText" text="En curso">
      <formula>NOT(ISERROR(SEARCH("En curso",K1)))</formula>
    </cfRule>
  </conditionalFormatting>
  <conditionalFormatting sqref="R1:R113">
    <cfRule type="cellIs" dxfId="10" priority="3" operator="lessThan">
      <formula>0</formula>
    </cfRule>
    <cfRule type="cellIs" dxfId="9" priority="4" operator="lessThan">
      <formula>15</formula>
    </cfRule>
  </conditionalFormatting>
  <conditionalFormatting sqref="R120">
    <cfRule type="cellIs" dxfId="8" priority="1" operator="lessThan">
      <formula>0</formula>
    </cfRule>
    <cfRule type="cellIs" dxfId="7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C46E-9A99-4A1B-B87C-EEBE05F81744}">
  <dimension ref="A1:I850"/>
  <sheetViews>
    <sheetView workbookViewId="0">
      <selection activeCell="E15" sqref="E15"/>
    </sheetView>
  </sheetViews>
  <sheetFormatPr baseColWidth="10" defaultColWidth="11.42578125" defaultRowHeight="15" x14ac:dyDescent="0.25"/>
  <cols>
    <col min="1" max="2" width="14.5703125" customWidth="1"/>
    <col min="3" max="3" width="69.85546875" customWidth="1"/>
    <col min="4" max="4" width="12.5703125" style="2" customWidth="1"/>
    <col min="5" max="5" width="18.28515625" style="309" customWidth="1"/>
    <col min="6" max="9" width="18.28515625" style="2" customWidth="1"/>
  </cols>
  <sheetData>
    <row r="1" spans="1:9" ht="30" x14ac:dyDescent="0.25">
      <c r="A1" s="299" t="s">
        <v>3403</v>
      </c>
      <c r="B1" s="299" t="s">
        <v>3404</v>
      </c>
      <c r="C1" s="299" t="s">
        <v>3405</v>
      </c>
      <c r="D1" s="298" t="s">
        <v>3406</v>
      </c>
      <c r="E1" s="308" t="s">
        <v>3407</v>
      </c>
      <c r="F1" s="299" t="s">
        <v>3408</v>
      </c>
      <c r="G1" s="299" t="s">
        <v>3409</v>
      </c>
      <c r="H1" s="299" t="s">
        <v>3410</v>
      </c>
      <c r="I1" s="299" t="s">
        <v>3411</v>
      </c>
    </row>
    <row r="2" spans="1:9" x14ac:dyDescent="0.25">
      <c r="A2" t="s">
        <v>3412</v>
      </c>
      <c r="D2" s="2">
        <v>807</v>
      </c>
      <c r="E2" s="309" t="s">
        <v>3413</v>
      </c>
      <c r="F2" s="2" t="s">
        <v>3414</v>
      </c>
      <c r="G2" s="300">
        <v>45838</v>
      </c>
      <c r="H2" s="2" t="s">
        <v>3414</v>
      </c>
      <c r="I2" s="2">
        <v>0</v>
      </c>
    </row>
    <row r="3" spans="1:9" x14ac:dyDescent="0.25">
      <c r="A3" t="s">
        <v>3415</v>
      </c>
      <c r="D3" s="2">
        <v>730</v>
      </c>
      <c r="E3" s="309">
        <v>45838</v>
      </c>
      <c r="F3" s="300">
        <v>46688</v>
      </c>
      <c r="G3" s="300">
        <v>45838</v>
      </c>
      <c r="H3" s="300">
        <v>45838</v>
      </c>
      <c r="I3" s="2">
        <v>77</v>
      </c>
    </row>
    <row r="4" spans="1:9" x14ac:dyDescent="0.25">
      <c r="A4" t="s">
        <v>3416</v>
      </c>
      <c r="D4" s="2">
        <v>642</v>
      </c>
      <c r="E4" s="309">
        <v>45838</v>
      </c>
      <c r="F4" s="300">
        <v>46585</v>
      </c>
      <c r="G4" s="300">
        <v>45838</v>
      </c>
      <c r="H4" s="300">
        <v>45838</v>
      </c>
      <c r="I4" s="2">
        <v>165</v>
      </c>
    </row>
    <row r="5" spans="1:9" x14ac:dyDescent="0.25">
      <c r="A5" t="s">
        <v>3417</v>
      </c>
      <c r="B5" t="str">
        <f>+RIGHT(A5,7)</f>
        <v xml:space="preserve"> MG1000</v>
      </c>
      <c r="C5" t="s">
        <v>3418</v>
      </c>
      <c r="D5" s="2">
        <v>0</v>
      </c>
      <c r="E5" s="309">
        <v>45838</v>
      </c>
      <c r="I5" s="2">
        <v>0</v>
      </c>
    </row>
    <row r="6" spans="1:9" x14ac:dyDescent="0.25">
      <c r="A6" t="s">
        <v>3419</v>
      </c>
      <c r="B6" t="str">
        <f t="shared" ref="B6:B69" si="0">+RIGHT(A6,7)</f>
        <v xml:space="preserve"> MI1000</v>
      </c>
      <c r="C6" t="s">
        <v>3420</v>
      </c>
      <c r="D6" s="2">
        <v>0</v>
      </c>
      <c r="E6" s="309">
        <v>45838</v>
      </c>
      <c r="G6" s="300">
        <v>45838</v>
      </c>
      <c r="I6" s="2">
        <v>27</v>
      </c>
    </row>
    <row r="7" spans="1:9" x14ac:dyDescent="0.25">
      <c r="A7" t="s">
        <v>3421</v>
      </c>
      <c r="B7" t="str">
        <f t="shared" si="0"/>
        <v xml:space="preserve"> MI1005</v>
      </c>
      <c r="C7" t="s">
        <v>3422</v>
      </c>
      <c r="D7" s="2">
        <v>0</v>
      </c>
      <c r="E7" s="309">
        <v>45838</v>
      </c>
      <c r="G7" s="300">
        <v>45838</v>
      </c>
      <c r="I7" s="2">
        <v>27</v>
      </c>
    </row>
    <row r="8" spans="1:9" x14ac:dyDescent="0.25">
      <c r="A8" t="s">
        <v>3423</v>
      </c>
      <c r="B8" t="str">
        <f t="shared" si="0"/>
        <v xml:space="preserve"> MG1010</v>
      </c>
      <c r="C8" t="s">
        <v>3424</v>
      </c>
      <c r="D8" s="2">
        <v>0</v>
      </c>
      <c r="E8" s="309" t="s">
        <v>3425</v>
      </c>
      <c r="I8" s="2">
        <v>0</v>
      </c>
    </row>
    <row r="9" spans="1:9" x14ac:dyDescent="0.25">
      <c r="A9" t="s">
        <v>3426</v>
      </c>
      <c r="B9" t="str">
        <f t="shared" si="0"/>
        <v xml:space="preserve"> MG1030</v>
      </c>
      <c r="C9" t="s">
        <v>3427</v>
      </c>
      <c r="D9" s="2">
        <v>0</v>
      </c>
      <c r="F9" s="300">
        <v>45961</v>
      </c>
      <c r="I9" s="2">
        <v>701</v>
      </c>
    </row>
    <row r="10" spans="1:9" x14ac:dyDescent="0.25">
      <c r="A10" t="s">
        <v>3428</v>
      </c>
      <c r="B10" t="str">
        <f t="shared" si="0"/>
        <v xml:space="preserve"> MG1020</v>
      </c>
      <c r="C10" t="s">
        <v>3429</v>
      </c>
      <c r="D10" s="2">
        <v>0</v>
      </c>
      <c r="F10" s="300">
        <v>45988</v>
      </c>
      <c r="I10" s="2">
        <v>77</v>
      </c>
    </row>
    <row r="11" spans="1:9" x14ac:dyDescent="0.25">
      <c r="A11" t="s">
        <v>3430</v>
      </c>
      <c r="B11" t="str">
        <f t="shared" si="0"/>
        <v xml:space="preserve"> MG1040</v>
      </c>
      <c r="C11" t="s">
        <v>3431</v>
      </c>
      <c r="D11" s="2">
        <v>0</v>
      </c>
      <c r="F11" s="2" t="s">
        <v>3432</v>
      </c>
      <c r="I11" s="2">
        <v>350</v>
      </c>
    </row>
    <row r="12" spans="1:9" x14ac:dyDescent="0.25">
      <c r="A12" t="s">
        <v>3433</v>
      </c>
      <c r="B12" t="str">
        <f t="shared" si="0"/>
        <v>PARO001</v>
      </c>
      <c r="C12" t="s">
        <v>3434</v>
      </c>
      <c r="D12" s="2">
        <v>0</v>
      </c>
      <c r="E12" s="309">
        <v>46584</v>
      </c>
      <c r="I12" s="2">
        <v>56</v>
      </c>
    </row>
    <row r="13" spans="1:9" x14ac:dyDescent="0.25">
      <c r="A13" t="s">
        <v>3435</v>
      </c>
      <c r="B13" t="str">
        <f t="shared" si="0"/>
        <v>PARO002</v>
      </c>
      <c r="C13" t="s">
        <v>3436</v>
      </c>
      <c r="D13" s="2">
        <v>2</v>
      </c>
      <c r="E13" s="309">
        <v>46584</v>
      </c>
      <c r="F13" s="300">
        <v>46585</v>
      </c>
      <c r="I13" s="2">
        <v>56</v>
      </c>
    </row>
    <row r="14" spans="1:9" x14ac:dyDescent="0.25">
      <c r="A14" t="s">
        <v>3437</v>
      </c>
      <c r="B14" t="str">
        <f t="shared" si="0"/>
        <v>PARO003</v>
      </c>
      <c r="C14" t="s">
        <v>3438</v>
      </c>
      <c r="D14" s="2">
        <v>0</v>
      </c>
      <c r="F14" s="300">
        <v>46585</v>
      </c>
      <c r="I14" s="2">
        <v>56</v>
      </c>
    </row>
    <row r="15" spans="1:9" x14ac:dyDescent="0.25">
      <c r="A15" t="s">
        <v>3439</v>
      </c>
      <c r="B15" t="str">
        <f t="shared" si="0"/>
        <v>royecto</v>
      </c>
      <c r="D15" s="2">
        <v>759</v>
      </c>
      <c r="E15" s="309">
        <v>45929</v>
      </c>
      <c r="F15" s="300">
        <v>46688</v>
      </c>
      <c r="I15" s="2">
        <v>0</v>
      </c>
    </row>
    <row r="16" spans="1:9" x14ac:dyDescent="0.25">
      <c r="A16" t="s">
        <v>3440</v>
      </c>
      <c r="B16" t="str">
        <f t="shared" si="0"/>
        <v xml:space="preserve"> A10200</v>
      </c>
      <c r="C16" t="s">
        <v>3441</v>
      </c>
      <c r="D16" s="2">
        <v>0</v>
      </c>
      <c r="F16" s="2" t="s">
        <v>3442</v>
      </c>
      <c r="I16" s="2">
        <v>0</v>
      </c>
    </row>
    <row r="17" spans="1:9" x14ac:dyDescent="0.25">
      <c r="A17" t="s">
        <v>3443</v>
      </c>
      <c r="B17" t="str">
        <f t="shared" si="0"/>
        <v xml:space="preserve"> A10180</v>
      </c>
      <c r="C17" t="s">
        <v>3444</v>
      </c>
      <c r="D17" s="2">
        <v>0</v>
      </c>
      <c r="F17" s="2" t="s">
        <v>3445</v>
      </c>
      <c r="I17" s="2">
        <v>0</v>
      </c>
    </row>
    <row r="18" spans="1:9" x14ac:dyDescent="0.25">
      <c r="A18" t="s">
        <v>3446</v>
      </c>
      <c r="B18" t="str">
        <f t="shared" si="0"/>
        <v xml:space="preserve"> A10190</v>
      </c>
      <c r="C18" t="s">
        <v>3447</v>
      </c>
      <c r="D18" s="2">
        <v>0</v>
      </c>
      <c r="F18" s="2" t="s">
        <v>3448</v>
      </c>
      <c r="I18" s="2">
        <v>0</v>
      </c>
    </row>
    <row r="19" spans="1:9" x14ac:dyDescent="0.25">
      <c r="A19" t="s">
        <v>3449</v>
      </c>
      <c r="B19" t="str">
        <f t="shared" si="0"/>
        <v xml:space="preserve"> A10210</v>
      </c>
      <c r="C19" t="s">
        <v>3450</v>
      </c>
      <c r="D19" s="2">
        <v>0</v>
      </c>
      <c r="F19" s="2" t="s">
        <v>3451</v>
      </c>
      <c r="I19" s="2">
        <v>61</v>
      </c>
    </row>
    <row r="20" spans="1:9" x14ac:dyDescent="0.25">
      <c r="A20" t="s">
        <v>3452</v>
      </c>
      <c r="B20" t="str">
        <f t="shared" si="0"/>
        <v xml:space="preserve"> A10240</v>
      </c>
      <c r="C20" t="s">
        <v>3453</v>
      </c>
      <c r="D20" s="2">
        <v>0</v>
      </c>
      <c r="F20" s="2" t="s">
        <v>3454</v>
      </c>
      <c r="I20" s="2">
        <v>84</v>
      </c>
    </row>
    <row r="21" spans="1:9" x14ac:dyDescent="0.25">
      <c r="A21" t="s">
        <v>3455</v>
      </c>
      <c r="B21" t="str">
        <f t="shared" si="0"/>
        <v xml:space="preserve"> A10230</v>
      </c>
      <c r="C21" t="s">
        <v>3456</v>
      </c>
      <c r="D21" s="2">
        <v>0</v>
      </c>
      <c r="F21" s="2" t="s">
        <v>3457</v>
      </c>
      <c r="I21" s="2">
        <v>100</v>
      </c>
    </row>
    <row r="22" spans="1:9" x14ac:dyDescent="0.25">
      <c r="A22" t="s">
        <v>3458</v>
      </c>
      <c r="B22" t="str">
        <f t="shared" si="0"/>
        <v xml:space="preserve"> A10220</v>
      </c>
      <c r="C22" t="s">
        <v>3459</v>
      </c>
      <c r="D22" s="2">
        <v>0</v>
      </c>
      <c r="F22" s="2" t="s">
        <v>3460</v>
      </c>
      <c r="I22" s="2">
        <v>22</v>
      </c>
    </row>
    <row r="23" spans="1:9" x14ac:dyDescent="0.25">
      <c r="A23" t="s">
        <v>3461</v>
      </c>
      <c r="B23" t="str">
        <f t="shared" si="0"/>
        <v xml:space="preserve"> A10270</v>
      </c>
      <c r="C23" t="s">
        <v>3462</v>
      </c>
      <c r="D23" s="2">
        <v>0</v>
      </c>
      <c r="F23" s="2" t="s">
        <v>3463</v>
      </c>
      <c r="I23" s="2">
        <v>0</v>
      </c>
    </row>
    <row r="24" spans="1:9" x14ac:dyDescent="0.25">
      <c r="A24" t="s">
        <v>3464</v>
      </c>
      <c r="B24" t="str">
        <f t="shared" si="0"/>
        <v xml:space="preserve"> A10275</v>
      </c>
      <c r="C24" t="s">
        <v>3465</v>
      </c>
      <c r="D24" s="2">
        <v>0</v>
      </c>
      <c r="F24" s="2" t="s">
        <v>3466</v>
      </c>
      <c r="I24" s="2">
        <v>0</v>
      </c>
    </row>
    <row r="25" spans="1:9" x14ac:dyDescent="0.25">
      <c r="A25" t="s">
        <v>3467</v>
      </c>
      <c r="B25" t="str">
        <f t="shared" si="0"/>
        <v xml:space="preserve"> A10280</v>
      </c>
      <c r="C25" t="s">
        <v>3468</v>
      </c>
      <c r="D25" s="2">
        <v>0</v>
      </c>
      <c r="F25" s="2" t="s">
        <v>3469</v>
      </c>
      <c r="I25" s="2">
        <v>0</v>
      </c>
    </row>
    <row r="26" spans="1:9" x14ac:dyDescent="0.25">
      <c r="A26" t="s">
        <v>3470</v>
      </c>
      <c r="B26" t="str">
        <f t="shared" si="0"/>
        <v xml:space="preserve"> A10290</v>
      </c>
      <c r="C26" t="s">
        <v>3471</v>
      </c>
      <c r="D26" s="2">
        <v>0</v>
      </c>
      <c r="F26" s="2" t="s">
        <v>3472</v>
      </c>
      <c r="I26" s="2">
        <v>0</v>
      </c>
    </row>
    <row r="27" spans="1:9" x14ac:dyDescent="0.25">
      <c r="A27" t="s">
        <v>3473</v>
      </c>
      <c r="B27" t="str">
        <f t="shared" si="0"/>
        <v>Detalle</v>
      </c>
      <c r="D27" s="2">
        <v>697</v>
      </c>
      <c r="E27" s="309" t="s">
        <v>3425</v>
      </c>
      <c r="F27" s="300">
        <v>46688</v>
      </c>
      <c r="G27" s="2" t="s">
        <v>3474</v>
      </c>
      <c r="H27" s="300">
        <v>46175</v>
      </c>
      <c r="I27" s="2">
        <v>77</v>
      </c>
    </row>
    <row r="28" spans="1:9" x14ac:dyDescent="0.25">
      <c r="A28" t="s">
        <v>3475</v>
      </c>
      <c r="B28" t="str">
        <f t="shared" si="0"/>
        <v xml:space="preserve"> A10310</v>
      </c>
      <c r="C28" t="s">
        <v>3476</v>
      </c>
      <c r="D28" s="2">
        <v>4</v>
      </c>
      <c r="E28" s="309" t="s">
        <v>3477</v>
      </c>
      <c r="F28" s="300">
        <v>46178</v>
      </c>
      <c r="I28" s="2">
        <v>52</v>
      </c>
    </row>
    <row r="29" spans="1:9" x14ac:dyDescent="0.25">
      <c r="A29" t="s">
        <v>3478</v>
      </c>
      <c r="B29" t="str">
        <f t="shared" si="0"/>
        <v xml:space="preserve"> A10300</v>
      </c>
      <c r="C29" t="s">
        <v>3479</v>
      </c>
      <c r="D29" s="2">
        <v>135</v>
      </c>
      <c r="E29" s="309">
        <v>46554</v>
      </c>
      <c r="F29" s="300">
        <v>46688</v>
      </c>
      <c r="I29" s="2">
        <v>90</v>
      </c>
    </row>
    <row r="30" spans="1:9" x14ac:dyDescent="0.25">
      <c r="A30" t="s">
        <v>3480</v>
      </c>
      <c r="B30" t="str">
        <f t="shared" si="0"/>
        <v>ALLERES</v>
      </c>
      <c r="D30" s="2">
        <v>657</v>
      </c>
      <c r="E30" s="309">
        <v>45915</v>
      </c>
      <c r="F30" s="300">
        <v>46681</v>
      </c>
      <c r="I30" s="2">
        <v>84</v>
      </c>
    </row>
    <row r="31" spans="1:9" x14ac:dyDescent="0.25">
      <c r="A31" t="s">
        <v>3481</v>
      </c>
      <c r="B31" t="str">
        <f t="shared" si="0"/>
        <v xml:space="preserve"> TA1100</v>
      </c>
      <c r="C31" t="s">
        <v>3482</v>
      </c>
      <c r="D31" s="2">
        <v>4</v>
      </c>
      <c r="E31" s="309">
        <v>45915</v>
      </c>
      <c r="F31" s="2" t="s">
        <v>3483</v>
      </c>
      <c r="I31" s="2">
        <v>590</v>
      </c>
    </row>
    <row r="32" spans="1:9" x14ac:dyDescent="0.25">
      <c r="A32" t="s">
        <v>3484</v>
      </c>
      <c r="B32" t="str">
        <f t="shared" si="0"/>
        <v xml:space="preserve"> TA1090</v>
      </c>
      <c r="C32" t="s">
        <v>3485</v>
      </c>
      <c r="D32" s="2">
        <v>0</v>
      </c>
      <c r="F32" s="2" t="s">
        <v>3486</v>
      </c>
      <c r="I32" s="2">
        <v>560</v>
      </c>
    </row>
    <row r="33" spans="1:9" x14ac:dyDescent="0.25">
      <c r="A33" t="s">
        <v>3487</v>
      </c>
      <c r="B33" t="str">
        <f t="shared" si="0"/>
        <v xml:space="preserve"> TA1060</v>
      </c>
      <c r="C33" t="s">
        <v>3488</v>
      </c>
      <c r="D33" s="2">
        <v>4</v>
      </c>
      <c r="E33" s="309" t="s">
        <v>3489</v>
      </c>
      <c r="F33" s="2" t="s">
        <v>3490</v>
      </c>
      <c r="I33" s="2">
        <v>104</v>
      </c>
    </row>
    <row r="34" spans="1:9" x14ac:dyDescent="0.25">
      <c r="A34" t="s">
        <v>3491</v>
      </c>
      <c r="B34" t="str">
        <f t="shared" si="0"/>
        <v xml:space="preserve"> TA1110</v>
      </c>
      <c r="C34" t="s">
        <v>3492</v>
      </c>
      <c r="D34" s="2">
        <v>14</v>
      </c>
      <c r="E34" s="309" t="s">
        <v>3493</v>
      </c>
      <c r="F34" s="2" t="s">
        <v>3494</v>
      </c>
      <c r="I34" s="2">
        <v>523</v>
      </c>
    </row>
    <row r="35" spans="1:9" x14ac:dyDescent="0.25">
      <c r="A35" t="s">
        <v>3495</v>
      </c>
      <c r="B35" t="str">
        <f t="shared" si="0"/>
        <v xml:space="preserve"> TA1120</v>
      </c>
      <c r="C35" t="s">
        <v>3496</v>
      </c>
      <c r="D35" s="2">
        <v>9</v>
      </c>
      <c r="E35" s="309" t="s">
        <v>3497</v>
      </c>
      <c r="F35" s="2" t="s">
        <v>3498</v>
      </c>
      <c r="I35" s="2">
        <v>524</v>
      </c>
    </row>
    <row r="36" spans="1:9" x14ac:dyDescent="0.25">
      <c r="A36" t="s">
        <v>3499</v>
      </c>
      <c r="B36" t="str">
        <f t="shared" si="0"/>
        <v xml:space="preserve"> TA1010</v>
      </c>
      <c r="C36" t="s">
        <v>3500</v>
      </c>
      <c r="D36" s="2">
        <v>0</v>
      </c>
      <c r="F36" s="2" t="s">
        <v>3501</v>
      </c>
      <c r="I36" s="2">
        <v>11</v>
      </c>
    </row>
    <row r="37" spans="1:9" x14ac:dyDescent="0.25">
      <c r="A37" t="s">
        <v>3502</v>
      </c>
      <c r="B37" t="str">
        <f t="shared" si="0"/>
        <v xml:space="preserve"> TA1130</v>
      </c>
      <c r="C37" t="s">
        <v>3503</v>
      </c>
      <c r="D37" s="2">
        <v>0</v>
      </c>
      <c r="F37" s="300">
        <v>46157</v>
      </c>
      <c r="I37" s="2">
        <v>430</v>
      </c>
    </row>
    <row r="38" spans="1:9" x14ac:dyDescent="0.25">
      <c r="A38" t="s">
        <v>3504</v>
      </c>
      <c r="B38" t="str">
        <f t="shared" si="0"/>
        <v xml:space="preserve"> TA1020</v>
      </c>
      <c r="C38" t="s">
        <v>3505</v>
      </c>
      <c r="D38" s="2">
        <v>0</v>
      </c>
      <c r="F38" s="300">
        <v>46160</v>
      </c>
      <c r="I38" s="2">
        <v>12</v>
      </c>
    </row>
    <row r="39" spans="1:9" x14ac:dyDescent="0.25">
      <c r="A39" t="s">
        <v>3506</v>
      </c>
      <c r="B39" t="str">
        <f t="shared" si="0"/>
        <v xml:space="preserve"> TA1070</v>
      </c>
      <c r="C39" t="s">
        <v>3507</v>
      </c>
      <c r="D39" s="2">
        <v>5</v>
      </c>
      <c r="E39" s="309">
        <v>46227</v>
      </c>
      <c r="F39" s="300">
        <v>46233</v>
      </c>
      <c r="I39" s="2">
        <v>378</v>
      </c>
    </row>
    <row r="40" spans="1:9" x14ac:dyDescent="0.25">
      <c r="A40" t="s">
        <v>3508</v>
      </c>
      <c r="B40" t="str">
        <f t="shared" si="0"/>
        <v xml:space="preserve"> TA1040</v>
      </c>
      <c r="C40" t="s">
        <v>3509</v>
      </c>
      <c r="D40" s="2">
        <v>5</v>
      </c>
      <c r="E40" s="309" t="s">
        <v>3510</v>
      </c>
      <c r="F40" s="2" t="s">
        <v>3511</v>
      </c>
      <c r="I40" s="2">
        <v>358</v>
      </c>
    </row>
    <row r="41" spans="1:9" x14ac:dyDescent="0.25">
      <c r="A41" t="s">
        <v>3512</v>
      </c>
      <c r="B41" t="str">
        <f t="shared" si="0"/>
        <v xml:space="preserve"> TA1030</v>
      </c>
      <c r="C41" t="s">
        <v>3513</v>
      </c>
      <c r="D41" s="2">
        <v>0</v>
      </c>
      <c r="F41" s="300">
        <v>46280</v>
      </c>
      <c r="I41" s="2">
        <v>12</v>
      </c>
    </row>
    <row r="42" spans="1:9" x14ac:dyDescent="0.25">
      <c r="A42" t="s">
        <v>3514</v>
      </c>
      <c r="B42" t="str">
        <f t="shared" si="0"/>
        <v xml:space="preserve"> TA1080</v>
      </c>
      <c r="C42" t="s">
        <v>3515</v>
      </c>
      <c r="D42" s="2">
        <v>5</v>
      </c>
      <c r="E42" s="309">
        <v>46322</v>
      </c>
      <c r="F42" s="300">
        <v>46328</v>
      </c>
      <c r="I42" s="2">
        <v>313</v>
      </c>
    </row>
    <row r="43" spans="1:9" x14ac:dyDescent="0.25">
      <c r="A43" t="s">
        <v>3516</v>
      </c>
      <c r="B43" t="str">
        <f t="shared" si="0"/>
        <v xml:space="preserve"> TA1041</v>
      </c>
      <c r="C43" t="s">
        <v>3517</v>
      </c>
      <c r="D43" s="2">
        <v>0</v>
      </c>
      <c r="E43" s="309" t="s">
        <v>3518</v>
      </c>
      <c r="I43" s="2">
        <v>283</v>
      </c>
    </row>
    <row r="44" spans="1:9" x14ac:dyDescent="0.25">
      <c r="A44" t="s">
        <v>3519</v>
      </c>
      <c r="B44" t="str">
        <f t="shared" si="0"/>
        <v xml:space="preserve"> TA1124</v>
      </c>
      <c r="C44" t="s">
        <v>3520</v>
      </c>
      <c r="D44" s="2">
        <v>0</v>
      </c>
      <c r="F44" s="300">
        <v>46429</v>
      </c>
      <c r="I44" s="2">
        <v>7</v>
      </c>
    </row>
    <row r="45" spans="1:9" x14ac:dyDescent="0.25">
      <c r="A45" t="s">
        <v>3521</v>
      </c>
      <c r="B45" t="str">
        <f t="shared" si="0"/>
        <v xml:space="preserve"> TA1050</v>
      </c>
      <c r="C45" t="s">
        <v>3522</v>
      </c>
      <c r="D45" s="2">
        <v>20</v>
      </c>
      <c r="E45" s="309">
        <v>46435</v>
      </c>
      <c r="F45" s="300">
        <v>46454</v>
      </c>
      <c r="I45" s="2">
        <v>15</v>
      </c>
    </row>
    <row r="46" spans="1:9" x14ac:dyDescent="0.25">
      <c r="A46" t="s">
        <v>3523</v>
      </c>
      <c r="B46" t="str">
        <f t="shared" si="0"/>
        <v xml:space="preserve"> TA1000</v>
      </c>
      <c r="C46" t="s">
        <v>3524</v>
      </c>
      <c r="D46" s="2">
        <v>0</v>
      </c>
      <c r="F46" s="300">
        <v>46681</v>
      </c>
      <c r="I46" s="2">
        <v>70</v>
      </c>
    </row>
    <row r="47" spans="1:9" x14ac:dyDescent="0.25">
      <c r="A47" t="s">
        <v>3525</v>
      </c>
      <c r="B47" t="str">
        <f t="shared" si="0"/>
        <v>rocesos</v>
      </c>
      <c r="D47" s="2">
        <v>191</v>
      </c>
      <c r="E47" s="309" t="s">
        <v>3425</v>
      </c>
      <c r="F47" s="300">
        <v>46157</v>
      </c>
      <c r="I47" s="2">
        <v>430</v>
      </c>
    </row>
    <row r="48" spans="1:9" x14ac:dyDescent="0.25">
      <c r="A48" t="s">
        <v>3526</v>
      </c>
      <c r="B48" t="str">
        <f t="shared" si="0"/>
        <v>QPRLY20</v>
      </c>
      <c r="C48" t="s">
        <v>3527</v>
      </c>
      <c r="D48" s="2">
        <v>30</v>
      </c>
      <c r="E48" s="309" t="s">
        <v>3425</v>
      </c>
      <c r="F48" s="300">
        <v>45917</v>
      </c>
      <c r="I48" s="2">
        <v>12</v>
      </c>
    </row>
    <row r="49" spans="1:9" x14ac:dyDescent="0.25">
      <c r="A49" t="s">
        <v>3528</v>
      </c>
      <c r="B49" t="str">
        <f t="shared" si="0"/>
        <v>NPROC01</v>
      </c>
      <c r="C49" t="s">
        <v>3529</v>
      </c>
      <c r="D49" s="2">
        <v>20</v>
      </c>
      <c r="E49" s="309" t="s">
        <v>3425</v>
      </c>
      <c r="F49" s="300">
        <v>45903</v>
      </c>
      <c r="I49" s="2">
        <v>11</v>
      </c>
    </row>
    <row r="50" spans="1:9" x14ac:dyDescent="0.25">
      <c r="A50" t="s">
        <v>3530</v>
      </c>
      <c r="B50" t="str">
        <f t="shared" si="0"/>
        <v>QPRLY60</v>
      </c>
      <c r="C50" t="s">
        <v>3531</v>
      </c>
      <c r="D50" s="2">
        <v>96</v>
      </c>
      <c r="E50" s="309">
        <v>45905</v>
      </c>
      <c r="F50" s="2" t="s">
        <v>3532</v>
      </c>
      <c r="I50" s="2">
        <v>50</v>
      </c>
    </row>
    <row r="51" spans="1:9" x14ac:dyDescent="0.25">
      <c r="A51" t="s">
        <v>3533</v>
      </c>
      <c r="B51" t="str">
        <f t="shared" si="0"/>
        <v>QPRLY30</v>
      </c>
      <c r="C51" t="s">
        <v>3534</v>
      </c>
      <c r="D51" s="2">
        <v>62</v>
      </c>
      <c r="E51" s="309">
        <v>45905</v>
      </c>
      <c r="F51" s="2" t="s">
        <v>3535</v>
      </c>
      <c r="I51" s="2">
        <v>11</v>
      </c>
    </row>
    <row r="52" spans="1:9" x14ac:dyDescent="0.25">
      <c r="A52" t="s">
        <v>3536</v>
      </c>
      <c r="B52" t="str">
        <f t="shared" si="0"/>
        <v>QPRLY40</v>
      </c>
      <c r="C52" t="s">
        <v>3537</v>
      </c>
      <c r="D52" s="2">
        <v>57</v>
      </c>
      <c r="E52" s="309">
        <v>45909</v>
      </c>
      <c r="F52" s="300">
        <v>45988</v>
      </c>
      <c r="I52" s="2">
        <v>19</v>
      </c>
    </row>
    <row r="53" spans="1:9" x14ac:dyDescent="0.25">
      <c r="A53" t="s">
        <v>3538</v>
      </c>
      <c r="B53" t="str">
        <f t="shared" si="0"/>
        <v>QPRLY00</v>
      </c>
      <c r="C53" t="s">
        <v>3539</v>
      </c>
      <c r="D53" s="2">
        <v>31</v>
      </c>
      <c r="E53" s="309">
        <v>45918</v>
      </c>
      <c r="F53" s="300">
        <v>45960</v>
      </c>
      <c r="I53" s="2">
        <v>12</v>
      </c>
    </row>
    <row r="54" spans="1:9" x14ac:dyDescent="0.25">
      <c r="A54" t="s">
        <v>3540</v>
      </c>
      <c r="B54" t="str">
        <f t="shared" si="0"/>
        <v>QPRLY10</v>
      </c>
      <c r="C54" t="s">
        <v>3541</v>
      </c>
      <c r="D54" s="2">
        <v>125</v>
      </c>
      <c r="E54" s="309">
        <v>45961</v>
      </c>
      <c r="F54" s="300">
        <v>46150</v>
      </c>
      <c r="I54" s="2">
        <v>12</v>
      </c>
    </row>
    <row r="55" spans="1:9" x14ac:dyDescent="0.25">
      <c r="A55" t="s">
        <v>3542</v>
      </c>
      <c r="B55" t="str">
        <f t="shared" si="0"/>
        <v>QPRLY50</v>
      </c>
      <c r="C55" t="s">
        <v>3543</v>
      </c>
      <c r="D55" s="2">
        <v>116</v>
      </c>
      <c r="E55" s="309">
        <v>45982</v>
      </c>
      <c r="F55" s="300">
        <v>46157</v>
      </c>
      <c r="I55" s="2">
        <v>430</v>
      </c>
    </row>
    <row r="56" spans="1:9" x14ac:dyDescent="0.25">
      <c r="A56" t="s">
        <v>3544</v>
      </c>
      <c r="B56" t="str">
        <f t="shared" si="0"/>
        <v xml:space="preserve"> diseño</v>
      </c>
      <c r="D56" s="2">
        <v>126</v>
      </c>
      <c r="E56" s="309" t="s">
        <v>3425</v>
      </c>
      <c r="F56" s="300">
        <v>46058</v>
      </c>
      <c r="I56" s="2">
        <v>51</v>
      </c>
    </row>
    <row r="57" spans="1:9" x14ac:dyDescent="0.25">
      <c r="A57" t="s">
        <v>3545</v>
      </c>
      <c r="B57" t="str">
        <f t="shared" si="0"/>
        <v>ONSDD01</v>
      </c>
      <c r="C57" t="s">
        <v>3529</v>
      </c>
      <c r="D57" s="2">
        <v>20</v>
      </c>
      <c r="E57" s="309" t="s">
        <v>3425</v>
      </c>
      <c r="F57" s="300">
        <v>45903</v>
      </c>
      <c r="I57" s="2">
        <v>46</v>
      </c>
    </row>
    <row r="58" spans="1:9" x14ac:dyDescent="0.25">
      <c r="A58" t="s">
        <v>3546</v>
      </c>
      <c r="B58" t="str">
        <f t="shared" si="0"/>
        <v>QSDLY70</v>
      </c>
      <c r="C58" t="s">
        <v>3547</v>
      </c>
      <c r="D58" s="2">
        <v>100</v>
      </c>
      <c r="E58" s="309">
        <v>45905</v>
      </c>
      <c r="F58" s="2" t="s">
        <v>3548</v>
      </c>
      <c r="I58" s="2">
        <v>46</v>
      </c>
    </row>
    <row r="59" spans="1:9" x14ac:dyDescent="0.25">
      <c r="A59" t="s">
        <v>3549</v>
      </c>
      <c r="B59" t="str">
        <f t="shared" si="0"/>
        <v>QSDLY30</v>
      </c>
      <c r="C59" t="s">
        <v>3550</v>
      </c>
      <c r="D59" s="2">
        <v>54</v>
      </c>
      <c r="E59" s="309">
        <v>45918</v>
      </c>
      <c r="F59" s="2" t="s">
        <v>3489</v>
      </c>
      <c r="I59" s="2">
        <v>52</v>
      </c>
    </row>
    <row r="60" spans="1:9" x14ac:dyDescent="0.25">
      <c r="A60" t="s">
        <v>3551</v>
      </c>
      <c r="B60" t="str">
        <f t="shared" si="0"/>
        <v>QSDLY10</v>
      </c>
      <c r="C60" t="s">
        <v>3552</v>
      </c>
      <c r="D60" s="2">
        <v>69</v>
      </c>
      <c r="E60" s="309">
        <v>45933</v>
      </c>
      <c r="F60" s="2" t="s">
        <v>3553</v>
      </c>
      <c r="I60" s="2">
        <v>63</v>
      </c>
    </row>
    <row r="61" spans="1:9" x14ac:dyDescent="0.25">
      <c r="A61" t="s">
        <v>3554</v>
      </c>
      <c r="B61" t="str">
        <f t="shared" si="0"/>
        <v>QSDLY60</v>
      </c>
      <c r="C61" t="s">
        <v>3555</v>
      </c>
      <c r="D61" s="2">
        <v>85</v>
      </c>
      <c r="E61" s="309">
        <v>45933</v>
      </c>
      <c r="F61" s="300">
        <v>46058</v>
      </c>
      <c r="I61" s="2">
        <v>51</v>
      </c>
    </row>
    <row r="62" spans="1:9" x14ac:dyDescent="0.25">
      <c r="A62" t="s">
        <v>3556</v>
      </c>
      <c r="B62" t="str">
        <f t="shared" si="0"/>
        <v>QSDLY50</v>
      </c>
      <c r="C62" t="s">
        <v>3557</v>
      </c>
      <c r="D62" s="2">
        <v>75</v>
      </c>
      <c r="E62" s="309">
        <v>45940</v>
      </c>
      <c r="F62" s="2" t="s">
        <v>3548</v>
      </c>
      <c r="I62" s="2">
        <v>46</v>
      </c>
    </row>
    <row r="63" spans="1:9" x14ac:dyDescent="0.25">
      <c r="A63" t="s">
        <v>3558</v>
      </c>
      <c r="B63" t="str">
        <f t="shared" si="0"/>
        <v>QSDLY40</v>
      </c>
      <c r="C63" t="s">
        <v>3559</v>
      </c>
      <c r="D63" s="2">
        <v>31</v>
      </c>
      <c r="E63" s="309" t="s">
        <v>3560</v>
      </c>
      <c r="F63" s="2" t="s">
        <v>3548</v>
      </c>
      <c r="I63" s="2">
        <v>46</v>
      </c>
    </row>
    <row r="64" spans="1:9" x14ac:dyDescent="0.25">
      <c r="A64" t="s">
        <v>3561</v>
      </c>
      <c r="B64" t="str">
        <f t="shared" si="0"/>
        <v>ecánica</v>
      </c>
      <c r="D64" s="2">
        <v>192</v>
      </c>
      <c r="E64" s="309" t="s">
        <v>3425</v>
      </c>
      <c r="F64" s="300">
        <v>46160</v>
      </c>
      <c r="G64" s="300">
        <v>45904</v>
      </c>
      <c r="H64" s="300">
        <v>46160</v>
      </c>
      <c r="I64" s="2">
        <v>11</v>
      </c>
    </row>
    <row r="65" spans="1:9" x14ac:dyDescent="0.25">
      <c r="A65" t="s">
        <v>3562</v>
      </c>
      <c r="B65" t="str">
        <f t="shared" si="0"/>
        <v>ONMEC01</v>
      </c>
      <c r="C65" t="s">
        <v>3529</v>
      </c>
      <c r="D65" s="2">
        <v>21</v>
      </c>
      <c r="E65" s="309" t="s">
        <v>3425</v>
      </c>
      <c r="F65" s="300">
        <v>45904</v>
      </c>
      <c r="I65" s="2">
        <v>7</v>
      </c>
    </row>
    <row r="66" spans="1:9" x14ac:dyDescent="0.25">
      <c r="A66" t="s">
        <v>3563</v>
      </c>
      <c r="B66" t="str">
        <f t="shared" si="0"/>
        <v>RIM1050</v>
      </c>
      <c r="C66" t="s">
        <v>3564</v>
      </c>
      <c r="D66" s="2">
        <v>0</v>
      </c>
      <c r="E66" s="309">
        <v>45905</v>
      </c>
      <c r="G66" s="300">
        <v>45904</v>
      </c>
      <c r="I66" s="2">
        <v>16</v>
      </c>
    </row>
    <row r="67" spans="1:9" x14ac:dyDescent="0.25">
      <c r="A67" t="s">
        <v>3565</v>
      </c>
      <c r="B67" t="str">
        <f t="shared" si="0"/>
        <v>RIM1090</v>
      </c>
      <c r="C67" t="s">
        <v>3566</v>
      </c>
      <c r="D67" s="2">
        <v>71</v>
      </c>
      <c r="E67" s="309">
        <v>45905</v>
      </c>
      <c r="F67" s="2" t="s">
        <v>3567</v>
      </c>
      <c r="I67" s="2">
        <v>12</v>
      </c>
    </row>
    <row r="68" spans="1:9" x14ac:dyDescent="0.25">
      <c r="A68" t="s">
        <v>3568</v>
      </c>
      <c r="B68" t="str">
        <f t="shared" si="0"/>
        <v>RIM1070</v>
      </c>
      <c r="C68" t="s">
        <v>3569</v>
      </c>
      <c r="D68" s="2">
        <v>0</v>
      </c>
      <c r="F68" s="300">
        <v>45916</v>
      </c>
      <c r="I68" s="2">
        <v>15</v>
      </c>
    </row>
    <row r="69" spans="1:9" x14ac:dyDescent="0.25">
      <c r="A69" t="s">
        <v>3570</v>
      </c>
      <c r="B69" t="str">
        <f t="shared" si="0"/>
        <v>RIM1010</v>
      </c>
      <c r="C69" t="s">
        <v>3571</v>
      </c>
      <c r="D69" s="2">
        <v>121</v>
      </c>
      <c r="E69" s="309">
        <v>45975</v>
      </c>
      <c r="F69" s="300">
        <v>46160</v>
      </c>
      <c r="G69" s="300">
        <v>45978</v>
      </c>
      <c r="H69" s="300">
        <v>46160</v>
      </c>
      <c r="I69" s="2">
        <v>7</v>
      </c>
    </row>
    <row r="70" spans="1:9" x14ac:dyDescent="0.25">
      <c r="A70" t="s">
        <v>3572</v>
      </c>
      <c r="B70" t="str">
        <f t="shared" ref="B70:B133" si="1">+RIGHT(A70,7)</f>
        <v>RIM1020</v>
      </c>
      <c r="C70" t="s">
        <v>3573</v>
      </c>
      <c r="D70" s="2">
        <v>91</v>
      </c>
      <c r="E70" s="309" t="s">
        <v>3567</v>
      </c>
      <c r="F70" s="300">
        <v>46146</v>
      </c>
      <c r="G70" s="2" t="s">
        <v>3574</v>
      </c>
      <c r="H70" s="300">
        <v>46146</v>
      </c>
      <c r="I70" s="2">
        <v>21</v>
      </c>
    </row>
    <row r="71" spans="1:9" x14ac:dyDescent="0.25">
      <c r="A71" t="s">
        <v>3575</v>
      </c>
      <c r="B71" t="str">
        <f t="shared" si="1"/>
        <v>RIM1060</v>
      </c>
      <c r="C71" t="s">
        <v>3576</v>
      </c>
      <c r="D71" s="2">
        <v>0</v>
      </c>
      <c r="F71" s="2" t="s">
        <v>3567</v>
      </c>
      <c r="H71" s="2" t="s">
        <v>3567</v>
      </c>
      <c r="I71" s="2">
        <v>12</v>
      </c>
    </row>
    <row r="72" spans="1:9" x14ac:dyDescent="0.25">
      <c r="A72" t="s">
        <v>3577</v>
      </c>
      <c r="B72" t="str">
        <f t="shared" si="1"/>
        <v>RIM1100</v>
      </c>
      <c r="C72" t="s">
        <v>3578</v>
      </c>
      <c r="D72" s="2">
        <v>79</v>
      </c>
      <c r="E72" s="309" t="s">
        <v>3574</v>
      </c>
      <c r="F72" s="2" t="s">
        <v>3579</v>
      </c>
      <c r="I72" s="2">
        <v>25</v>
      </c>
    </row>
    <row r="73" spans="1:9" x14ac:dyDescent="0.25">
      <c r="A73" t="s">
        <v>3580</v>
      </c>
      <c r="B73" t="str">
        <f t="shared" si="1"/>
        <v>RIM1030</v>
      </c>
      <c r="C73" t="s">
        <v>3581</v>
      </c>
      <c r="D73" s="2">
        <v>0</v>
      </c>
      <c r="F73" s="2" t="s">
        <v>3579</v>
      </c>
      <c r="H73" s="2" t="s">
        <v>3582</v>
      </c>
      <c r="I73" s="2">
        <v>25</v>
      </c>
    </row>
    <row r="74" spans="1:9" x14ac:dyDescent="0.25">
      <c r="A74" t="s">
        <v>3583</v>
      </c>
      <c r="B74" t="str">
        <f t="shared" si="1"/>
        <v xml:space="preserve"> Piping</v>
      </c>
      <c r="D74" s="2">
        <v>295</v>
      </c>
      <c r="E74" s="309" t="s">
        <v>3425</v>
      </c>
      <c r="F74" s="300">
        <v>46309</v>
      </c>
      <c r="G74" s="300">
        <v>45961</v>
      </c>
      <c r="H74" s="300">
        <v>46066</v>
      </c>
      <c r="I74" s="2">
        <v>50</v>
      </c>
    </row>
    <row r="75" spans="1:9" x14ac:dyDescent="0.25">
      <c r="A75" t="s">
        <v>3584</v>
      </c>
      <c r="B75" t="str">
        <f t="shared" si="1"/>
        <v>ONPIP01</v>
      </c>
      <c r="C75" t="s">
        <v>3529</v>
      </c>
      <c r="D75" s="2">
        <v>20</v>
      </c>
      <c r="E75" s="309" t="s">
        <v>3425</v>
      </c>
      <c r="F75" s="300">
        <v>45903</v>
      </c>
      <c r="I75" s="2">
        <v>0</v>
      </c>
    </row>
    <row r="76" spans="1:9" x14ac:dyDescent="0.25">
      <c r="A76" t="s">
        <v>3585</v>
      </c>
      <c r="B76" t="str">
        <f t="shared" si="1"/>
        <v>QPILY95</v>
      </c>
      <c r="C76" t="s">
        <v>3586</v>
      </c>
      <c r="D76" s="2">
        <v>157</v>
      </c>
      <c r="E76" s="309" t="s">
        <v>3587</v>
      </c>
      <c r="F76" s="2" t="s">
        <v>3588</v>
      </c>
      <c r="I76" s="2">
        <v>93</v>
      </c>
    </row>
    <row r="77" spans="1:9" x14ac:dyDescent="0.25">
      <c r="A77" t="s">
        <v>3589</v>
      </c>
      <c r="B77" t="str">
        <f t="shared" si="1"/>
        <v>RIP1000</v>
      </c>
      <c r="C77" t="s">
        <v>3590</v>
      </c>
      <c r="D77" s="2">
        <v>0</v>
      </c>
      <c r="F77" s="2" t="s">
        <v>3591</v>
      </c>
      <c r="H77" s="300">
        <v>45961</v>
      </c>
      <c r="I77" s="2">
        <v>0</v>
      </c>
    </row>
    <row r="78" spans="1:9" x14ac:dyDescent="0.25">
      <c r="A78" t="s">
        <v>3592</v>
      </c>
      <c r="B78" t="str">
        <f t="shared" si="1"/>
        <v>PILY120</v>
      </c>
      <c r="C78" t="s">
        <v>3593</v>
      </c>
      <c r="D78" s="2">
        <v>242</v>
      </c>
      <c r="E78" s="309">
        <v>45904</v>
      </c>
      <c r="F78" s="2" t="s">
        <v>3594</v>
      </c>
      <c r="I78" s="2">
        <v>83</v>
      </c>
    </row>
    <row r="79" spans="1:9" x14ac:dyDescent="0.25">
      <c r="A79" t="s">
        <v>3595</v>
      </c>
      <c r="B79" t="str">
        <f t="shared" si="1"/>
        <v>PILY130</v>
      </c>
      <c r="C79" t="s">
        <v>3596</v>
      </c>
      <c r="D79" s="2">
        <v>57</v>
      </c>
      <c r="E79" s="309">
        <v>45904</v>
      </c>
      <c r="F79" s="300">
        <v>45985</v>
      </c>
      <c r="I79" s="2">
        <v>36</v>
      </c>
    </row>
    <row r="80" spans="1:9" x14ac:dyDescent="0.25">
      <c r="A80" t="s">
        <v>3597</v>
      </c>
      <c r="B80" t="str">
        <f t="shared" si="1"/>
        <v>PILY100</v>
      </c>
      <c r="C80" t="s">
        <v>3598</v>
      </c>
      <c r="D80" s="2">
        <v>44</v>
      </c>
      <c r="E80" s="309">
        <v>45905</v>
      </c>
      <c r="F80" s="300">
        <v>45966</v>
      </c>
      <c r="I80" s="2">
        <v>11</v>
      </c>
    </row>
    <row r="81" spans="1:9" x14ac:dyDescent="0.25">
      <c r="A81" t="s">
        <v>3599</v>
      </c>
      <c r="B81" t="str">
        <f t="shared" si="1"/>
        <v>RIP1030</v>
      </c>
      <c r="C81" t="s">
        <v>3600</v>
      </c>
      <c r="D81" s="2">
        <v>0</v>
      </c>
      <c r="F81" s="2" t="s">
        <v>3601</v>
      </c>
      <c r="H81" s="2" t="s">
        <v>3567</v>
      </c>
      <c r="I81" s="2">
        <v>30</v>
      </c>
    </row>
    <row r="82" spans="1:9" x14ac:dyDescent="0.25">
      <c r="A82" t="s">
        <v>3602</v>
      </c>
      <c r="B82" t="str">
        <f t="shared" si="1"/>
        <v>PILY105</v>
      </c>
      <c r="C82" t="s">
        <v>3603</v>
      </c>
      <c r="D82" s="2">
        <v>20</v>
      </c>
      <c r="E82" s="309">
        <v>45967</v>
      </c>
      <c r="F82" s="2" t="s">
        <v>3493</v>
      </c>
      <c r="I82" s="2">
        <v>11</v>
      </c>
    </row>
    <row r="83" spans="1:9" x14ac:dyDescent="0.25">
      <c r="A83" t="s">
        <v>3604</v>
      </c>
      <c r="B83" t="str">
        <f t="shared" si="1"/>
        <v>PILY106</v>
      </c>
      <c r="C83" t="s">
        <v>3605</v>
      </c>
      <c r="D83" s="2">
        <v>35</v>
      </c>
      <c r="E83" s="309" t="s">
        <v>3560</v>
      </c>
      <c r="F83" s="300">
        <v>46057</v>
      </c>
      <c r="I83" s="2">
        <v>11</v>
      </c>
    </row>
    <row r="84" spans="1:9" x14ac:dyDescent="0.25">
      <c r="A84" t="s">
        <v>3606</v>
      </c>
      <c r="B84" t="str">
        <f t="shared" si="1"/>
        <v>RIP1005</v>
      </c>
      <c r="C84" t="s">
        <v>3607</v>
      </c>
      <c r="D84" s="2">
        <v>0</v>
      </c>
      <c r="F84" s="2" t="s">
        <v>3608</v>
      </c>
      <c r="H84" s="300">
        <v>46066</v>
      </c>
      <c r="I84" s="2">
        <v>12</v>
      </c>
    </row>
    <row r="85" spans="1:9" x14ac:dyDescent="0.25">
      <c r="A85" t="s">
        <v>3609</v>
      </c>
      <c r="B85" t="str">
        <f t="shared" si="1"/>
        <v>QPILY00</v>
      </c>
      <c r="C85" t="s">
        <v>3610</v>
      </c>
      <c r="D85" s="2">
        <v>84</v>
      </c>
      <c r="E85" s="309" t="s">
        <v>3574</v>
      </c>
      <c r="F85" s="2" t="s">
        <v>3611</v>
      </c>
      <c r="I85" s="2">
        <v>12</v>
      </c>
    </row>
    <row r="86" spans="1:9" x14ac:dyDescent="0.25">
      <c r="A86" t="s">
        <v>3612</v>
      </c>
      <c r="B86" t="str">
        <f t="shared" si="1"/>
        <v>QPILY10</v>
      </c>
      <c r="C86" t="s">
        <v>3613</v>
      </c>
      <c r="D86" s="2">
        <v>141</v>
      </c>
      <c r="E86" s="309" t="s">
        <v>3574</v>
      </c>
      <c r="F86" s="300">
        <v>46219</v>
      </c>
      <c r="I86" s="2">
        <v>12</v>
      </c>
    </row>
    <row r="87" spans="1:9" x14ac:dyDescent="0.25">
      <c r="A87" t="s">
        <v>3614</v>
      </c>
      <c r="B87" t="str">
        <f t="shared" si="1"/>
        <v>QPILY20</v>
      </c>
      <c r="C87" t="s">
        <v>3615</v>
      </c>
      <c r="D87" s="2">
        <v>56</v>
      </c>
      <c r="E87" s="309" t="s">
        <v>3574</v>
      </c>
      <c r="F87" s="300">
        <v>46092</v>
      </c>
      <c r="I87" s="2">
        <v>12</v>
      </c>
    </row>
    <row r="88" spans="1:9" x14ac:dyDescent="0.25">
      <c r="A88" t="s">
        <v>3616</v>
      </c>
      <c r="B88" t="str">
        <f t="shared" si="1"/>
        <v>QPILY30</v>
      </c>
      <c r="C88" t="s">
        <v>3617</v>
      </c>
      <c r="D88" s="2">
        <v>103</v>
      </c>
      <c r="E88" s="309" t="s">
        <v>3574</v>
      </c>
      <c r="F88" s="300">
        <v>46163</v>
      </c>
      <c r="I88" s="2">
        <v>12</v>
      </c>
    </row>
    <row r="89" spans="1:9" x14ac:dyDescent="0.25">
      <c r="A89" t="s">
        <v>3618</v>
      </c>
      <c r="B89" t="str">
        <f t="shared" si="1"/>
        <v>QPILY40</v>
      </c>
      <c r="C89" t="s">
        <v>3619</v>
      </c>
      <c r="D89" s="2">
        <v>97</v>
      </c>
      <c r="E89" s="309" t="s">
        <v>3574</v>
      </c>
      <c r="F89" s="300">
        <v>46155</v>
      </c>
      <c r="I89" s="2">
        <v>12</v>
      </c>
    </row>
    <row r="90" spans="1:9" x14ac:dyDescent="0.25">
      <c r="A90" t="s">
        <v>3620</v>
      </c>
      <c r="B90" t="str">
        <f t="shared" si="1"/>
        <v>QPILY50</v>
      </c>
      <c r="C90" t="s">
        <v>3621</v>
      </c>
      <c r="D90" s="2">
        <v>52</v>
      </c>
      <c r="E90" s="309" t="s">
        <v>3574</v>
      </c>
      <c r="F90" s="300">
        <v>46086</v>
      </c>
      <c r="I90" s="2">
        <v>12</v>
      </c>
    </row>
    <row r="91" spans="1:9" x14ac:dyDescent="0.25">
      <c r="A91" t="s">
        <v>3622</v>
      </c>
      <c r="B91" t="str">
        <f t="shared" si="1"/>
        <v>QPILY60</v>
      </c>
      <c r="C91" t="s">
        <v>3623</v>
      </c>
      <c r="D91" s="2">
        <v>136</v>
      </c>
      <c r="E91" s="309" t="s">
        <v>3574</v>
      </c>
      <c r="F91" s="300">
        <v>46211</v>
      </c>
      <c r="I91" s="2">
        <v>12</v>
      </c>
    </row>
    <row r="92" spans="1:9" x14ac:dyDescent="0.25">
      <c r="A92" t="s">
        <v>3624</v>
      </c>
      <c r="B92" t="str">
        <f t="shared" si="1"/>
        <v>QPILY70</v>
      </c>
      <c r="C92" t="s">
        <v>3625</v>
      </c>
      <c r="D92" s="2">
        <v>132</v>
      </c>
      <c r="E92" s="309" t="s">
        <v>3574</v>
      </c>
      <c r="F92" s="300">
        <v>46205</v>
      </c>
      <c r="I92" s="2">
        <v>12</v>
      </c>
    </row>
    <row r="93" spans="1:9" x14ac:dyDescent="0.25">
      <c r="A93" t="s">
        <v>3626</v>
      </c>
      <c r="B93" t="str">
        <f t="shared" si="1"/>
        <v>QPILY90</v>
      </c>
      <c r="C93" t="s">
        <v>3627</v>
      </c>
      <c r="D93" s="2">
        <v>186</v>
      </c>
      <c r="E93" s="309" t="s">
        <v>3574</v>
      </c>
      <c r="F93" s="300">
        <v>46283</v>
      </c>
      <c r="I93" s="2">
        <v>12</v>
      </c>
    </row>
    <row r="94" spans="1:9" x14ac:dyDescent="0.25">
      <c r="A94" t="s">
        <v>3628</v>
      </c>
      <c r="B94" t="str">
        <f t="shared" si="1"/>
        <v>QPILY80</v>
      </c>
      <c r="C94" t="s">
        <v>3629</v>
      </c>
      <c r="D94" s="2">
        <v>34</v>
      </c>
      <c r="E94" s="309" t="s">
        <v>3574</v>
      </c>
      <c r="F94" s="300">
        <v>46058</v>
      </c>
      <c r="I94" s="2">
        <v>12</v>
      </c>
    </row>
    <row r="95" spans="1:9" x14ac:dyDescent="0.25">
      <c r="A95" t="s">
        <v>3630</v>
      </c>
      <c r="B95" t="str">
        <f t="shared" si="1"/>
        <v>PILY125</v>
      </c>
      <c r="C95" t="s">
        <v>3631</v>
      </c>
      <c r="D95" s="2">
        <v>41</v>
      </c>
      <c r="E95" s="309" t="s">
        <v>3632</v>
      </c>
      <c r="F95" s="300">
        <v>46091</v>
      </c>
      <c r="I95" s="2">
        <v>58</v>
      </c>
    </row>
    <row r="96" spans="1:9" x14ac:dyDescent="0.25">
      <c r="A96" t="s">
        <v>3633</v>
      </c>
      <c r="B96" t="str">
        <f t="shared" si="1"/>
        <v>PILY110</v>
      </c>
      <c r="C96" t="s">
        <v>3634</v>
      </c>
      <c r="D96" s="2">
        <v>62</v>
      </c>
      <c r="E96" s="309">
        <v>46058</v>
      </c>
      <c r="F96" s="300">
        <v>46153</v>
      </c>
      <c r="I96" s="2">
        <v>11</v>
      </c>
    </row>
    <row r="97" spans="1:9" x14ac:dyDescent="0.25">
      <c r="A97" t="s">
        <v>3635</v>
      </c>
      <c r="B97" t="str">
        <f t="shared" si="1"/>
        <v>RIP1015</v>
      </c>
      <c r="C97" t="s">
        <v>3636</v>
      </c>
      <c r="D97" s="2">
        <v>0</v>
      </c>
      <c r="F97" s="2" t="s">
        <v>3637</v>
      </c>
      <c r="I97" s="2">
        <v>11</v>
      </c>
    </row>
    <row r="98" spans="1:9" x14ac:dyDescent="0.25">
      <c r="A98" t="s">
        <v>3638</v>
      </c>
      <c r="B98" t="str">
        <f t="shared" si="1"/>
        <v>PILY111</v>
      </c>
      <c r="C98" t="s">
        <v>3639</v>
      </c>
      <c r="D98" s="2">
        <v>37</v>
      </c>
      <c r="E98" s="309">
        <v>46161</v>
      </c>
      <c r="F98" s="300">
        <v>46213</v>
      </c>
      <c r="I98" s="2">
        <v>12</v>
      </c>
    </row>
    <row r="99" spans="1:9" x14ac:dyDescent="0.25">
      <c r="A99" t="s">
        <v>3640</v>
      </c>
      <c r="B99" t="str">
        <f t="shared" si="1"/>
        <v>PILY115</v>
      </c>
      <c r="C99" t="s">
        <v>3641</v>
      </c>
      <c r="D99" s="2">
        <v>41</v>
      </c>
      <c r="E99" s="309">
        <v>46216</v>
      </c>
      <c r="F99" s="300">
        <v>46273</v>
      </c>
      <c r="I99" s="2">
        <v>12</v>
      </c>
    </row>
    <row r="100" spans="1:9" x14ac:dyDescent="0.25">
      <c r="A100" t="s">
        <v>3642</v>
      </c>
      <c r="B100" t="str">
        <f t="shared" si="1"/>
        <v>RIP1025</v>
      </c>
      <c r="C100" t="s">
        <v>3643</v>
      </c>
      <c r="D100" s="2">
        <v>0</v>
      </c>
      <c r="F100" s="2" t="s">
        <v>3644</v>
      </c>
      <c r="I100" s="2">
        <v>12</v>
      </c>
    </row>
    <row r="101" spans="1:9" x14ac:dyDescent="0.25">
      <c r="A101" t="s">
        <v>3645</v>
      </c>
      <c r="B101" t="str">
        <f t="shared" si="1"/>
        <v>PILY116</v>
      </c>
      <c r="C101" t="s">
        <v>3646</v>
      </c>
      <c r="D101" s="2">
        <v>20</v>
      </c>
      <c r="E101" s="309">
        <v>46281</v>
      </c>
      <c r="F101" s="300">
        <v>46309</v>
      </c>
      <c r="I101" s="2">
        <v>12</v>
      </c>
    </row>
    <row r="102" spans="1:9" x14ac:dyDescent="0.25">
      <c r="A102" t="s">
        <v>3647</v>
      </c>
      <c r="B102" t="str">
        <f t="shared" si="1"/>
        <v xml:space="preserve">  Civil</v>
      </c>
      <c r="D102" s="2">
        <v>288</v>
      </c>
      <c r="E102" s="309" t="s">
        <v>3425</v>
      </c>
      <c r="F102" s="300">
        <v>46297</v>
      </c>
      <c r="G102" s="2" t="s">
        <v>3474</v>
      </c>
      <c r="H102" s="300">
        <v>46175</v>
      </c>
      <c r="I102" s="2">
        <v>227</v>
      </c>
    </row>
    <row r="103" spans="1:9" x14ac:dyDescent="0.25">
      <c r="A103" t="s">
        <v>3648</v>
      </c>
      <c r="B103" t="str">
        <f t="shared" si="1"/>
        <v>ONCIV01</v>
      </c>
      <c r="C103" t="s">
        <v>3529</v>
      </c>
      <c r="D103" s="2">
        <v>20</v>
      </c>
      <c r="E103" s="309" t="s">
        <v>3425</v>
      </c>
      <c r="F103" s="300">
        <v>45903</v>
      </c>
      <c r="I103" s="2">
        <v>0</v>
      </c>
    </row>
    <row r="104" spans="1:9" x14ac:dyDescent="0.25">
      <c r="A104" t="s">
        <v>3649</v>
      </c>
      <c r="B104" t="str">
        <f t="shared" si="1"/>
        <v>DC10110</v>
      </c>
      <c r="C104" t="s">
        <v>3650</v>
      </c>
      <c r="D104" s="2">
        <v>0</v>
      </c>
      <c r="F104" s="2" t="s">
        <v>3651</v>
      </c>
      <c r="H104" s="2" t="s">
        <v>3474</v>
      </c>
      <c r="I104" s="2">
        <v>0</v>
      </c>
    </row>
    <row r="105" spans="1:9" x14ac:dyDescent="0.25">
      <c r="A105" t="s">
        <v>3652</v>
      </c>
      <c r="B105" t="str">
        <f t="shared" si="1"/>
        <v>QCILY20</v>
      </c>
      <c r="C105" t="s">
        <v>3653</v>
      </c>
      <c r="D105" s="2">
        <v>54</v>
      </c>
      <c r="E105" s="309">
        <v>45904</v>
      </c>
      <c r="F105" s="300">
        <v>45979</v>
      </c>
      <c r="I105" s="2">
        <v>30</v>
      </c>
    </row>
    <row r="106" spans="1:9" x14ac:dyDescent="0.25">
      <c r="A106" t="s">
        <v>3654</v>
      </c>
      <c r="B106" t="str">
        <f t="shared" si="1"/>
        <v>QCILY30</v>
      </c>
      <c r="C106" t="s">
        <v>3655</v>
      </c>
      <c r="D106" s="2">
        <v>37</v>
      </c>
      <c r="E106" s="309">
        <v>45904</v>
      </c>
      <c r="F106" s="300">
        <v>45954</v>
      </c>
      <c r="I106" s="2">
        <v>111</v>
      </c>
    </row>
    <row r="107" spans="1:9" x14ac:dyDescent="0.25">
      <c r="A107" t="s">
        <v>3656</v>
      </c>
      <c r="B107" t="str">
        <f t="shared" si="1"/>
        <v>QCILY82</v>
      </c>
      <c r="C107" t="s">
        <v>3657</v>
      </c>
      <c r="D107" s="2">
        <v>256</v>
      </c>
      <c r="E107" s="309">
        <v>45904</v>
      </c>
      <c r="F107" s="300">
        <v>46281</v>
      </c>
      <c r="I107" s="2">
        <v>53</v>
      </c>
    </row>
    <row r="108" spans="1:9" x14ac:dyDescent="0.25">
      <c r="A108" t="s">
        <v>3658</v>
      </c>
      <c r="B108" t="str">
        <f t="shared" si="1"/>
        <v>QCILY31</v>
      </c>
      <c r="C108" t="s">
        <v>3659</v>
      </c>
      <c r="D108" s="2">
        <v>134</v>
      </c>
      <c r="E108" s="309">
        <v>45908</v>
      </c>
      <c r="F108" s="300">
        <v>46104</v>
      </c>
      <c r="I108" s="2">
        <v>116</v>
      </c>
    </row>
    <row r="109" spans="1:9" x14ac:dyDescent="0.25">
      <c r="A109" t="s">
        <v>3660</v>
      </c>
      <c r="B109" t="str">
        <f t="shared" si="1"/>
        <v>QCILY11</v>
      </c>
      <c r="C109" t="s">
        <v>3661</v>
      </c>
      <c r="D109" s="2">
        <v>149</v>
      </c>
      <c r="E109" s="309">
        <v>45916</v>
      </c>
      <c r="F109" s="2" t="s">
        <v>3662</v>
      </c>
      <c r="I109" s="2">
        <v>174</v>
      </c>
    </row>
    <row r="110" spans="1:9" x14ac:dyDescent="0.25">
      <c r="A110" t="s">
        <v>3663</v>
      </c>
      <c r="B110" t="str">
        <f t="shared" si="1"/>
        <v>QCILY21</v>
      </c>
      <c r="C110" t="s">
        <v>3664</v>
      </c>
      <c r="D110" s="2">
        <v>155</v>
      </c>
      <c r="E110" s="309">
        <v>45918</v>
      </c>
      <c r="F110" s="300">
        <v>46149</v>
      </c>
      <c r="I110" s="2">
        <v>111</v>
      </c>
    </row>
    <row r="111" spans="1:9" x14ac:dyDescent="0.25">
      <c r="A111" t="s">
        <v>3665</v>
      </c>
      <c r="B111" t="str">
        <f t="shared" si="1"/>
        <v>DC10100</v>
      </c>
      <c r="C111" t="s">
        <v>3666</v>
      </c>
      <c r="D111" s="2">
        <v>0</v>
      </c>
      <c r="F111" s="300">
        <v>45919</v>
      </c>
      <c r="H111" s="300">
        <v>45975</v>
      </c>
      <c r="I111" s="2">
        <v>5</v>
      </c>
    </row>
    <row r="112" spans="1:9" x14ac:dyDescent="0.25">
      <c r="A112" t="s">
        <v>3667</v>
      </c>
      <c r="B112" t="str">
        <f t="shared" si="1"/>
        <v>QCILY70</v>
      </c>
      <c r="C112" t="s">
        <v>3668</v>
      </c>
      <c r="D112" s="2">
        <v>216</v>
      </c>
      <c r="E112" s="309">
        <v>45929</v>
      </c>
      <c r="F112" s="2" t="s">
        <v>3669</v>
      </c>
      <c r="I112" s="2">
        <v>59</v>
      </c>
    </row>
    <row r="113" spans="1:9" x14ac:dyDescent="0.25">
      <c r="A113" t="s">
        <v>3670</v>
      </c>
      <c r="B113" t="str">
        <f t="shared" si="1"/>
        <v>QCILY50</v>
      </c>
      <c r="C113" t="s">
        <v>3671</v>
      </c>
      <c r="D113" s="2">
        <v>239</v>
      </c>
      <c r="E113" s="309">
        <v>45932</v>
      </c>
      <c r="F113" s="300">
        <v>46286</v>
      </c>
      <c r="I113" s="2">
        <v>48</v>
      </c>
    </row>
    <row r="114" spans="1:9" x14ac:dyDescent="0.25">
      <c r="A114" t="s">
        <v>3672</v>
      </c>
      <c r="B114" t="str">
        <f t="shared" si="1"/>
        <v>QCILY90</v>
      </c>
      <c r="C114" t="s">
        <v>3673</v>
      </c>
      <c r="D114" s="2">
        <v>58</v>
      </c>
      <c r="E114" s="309">
        <v>45932</v>
      </c>
      <c r="F114" s="2" t="s">
        <v>3494</v>
      </c>
      <c r="I114" s="2">
        <v>12</v>
      </c>
    </row>
    <row r="115" spans="1:9" x14ac:dyDescent="0.25">
      <c r="A115" t="s">
        <v>3674</v>
      </c>
      <c r="B115" t="str">
        <f t="shared" si="1"/>
        <v>QCILY15</v>
      </c>
      <c r="C115" t="s">
        <v>3675</v>
      </c>
      <c r="D115" s="2">
        <v>144</v>
      </c>
      <c r="E115" s="309">
        <v>45933</v>
      </c>
      <c r="F115" s="300">
        <v>46149</v>
      </c>
      <c r="I115" s="2">
        <v>56</v>
      </c>
    </row>
    <row r="116" spans="1:9" x14ac:dyDescent="0.25">
      <c r="A116" t="s">
        <v>3676</v>
      </c>
      <c r="B116" t="str">
        <f t="shared" si="1"/>
        <v>RIC1020</v>
      </c>
      <c r="C116" t="s">
        <v>3677</v>
      </c>
      <c r="D116" s="2">
        <v>0</v>
      </c>
      <c r="F116" s="300">
        <v>45933</v>
      </c>
      <c r="H116" s="300">
        <v>45975</v>
      </c>
      <c r="I116" s="2">
        <v>15</v>
      </c>
    </row>
    <row r="117" spans="1:9" x14ac:dyDescent="0.25">
      <c r="A117" t="s">
        <v>3678</v>
      </c>
      <c r="B117" t="str">
        <f t="shared" si="1"/>
        <v>QCILY00</v>
      </c>
      <c r="C117" t="s">
        <v>3679</v>
      </c>
      <c r="D117" s="2">
        <v>67</v>
      </c>
      <c r="E117" s="309">
        <v>45936</v>
      </c>
      <c r="F117" s="2" t="s">
        <v>3680</v>
      </c>
      <c r="I117" s="2">
        <v>406</v>
      </c>
    </row>
    <row r="118" spans="1:9" x14ac:dyDescent="0.25">
      <c r="A118" t="s">
        <v>3681</v>
      </c>
      <c r="B118" t="str">
        <f t="shared" si="1"/>
        <v>QCILY60</v>
      </c>
      <c r="C118" t="s">
        <v>3682</v>
      </c>
      <c r="D118" s="2">
        <v>112</v>
      </c>
      <c r="E118" s="309">
        <v>45939</v>
      </c>
      <c r="F118" s="300">
        <v>46106</v>
      </c>
      <c r="I118" s="2">
        <v>89</v>
      </c>
    </row>
    <row r="119" spans="1:9" x14ac:dyDescent="0.25">
      <c r="A119" t="s">
        <v>3683</v>
      </c>
      <c r="B119" t="str">
        <f t="shared" si="1"/>
        <v>QCILY10</v>
      </c>
      <c r="C119" t="s">
        <v>3684</v>
      </c>
      <c r="D119" s="2">
        <v>131</v>
      </c>
      <c r="E119" s="309">
        <v>45940</v>
      </c>
      <c r="F119" s="2" t="s">
        <v>3662</v>
      </c>
      <c r="I119" s="2">
        <v>84</v>
      </c>
    </row>
    <row r="120" spans="1:9" x14ac:dyDescent="0.25">
      <c r="A120" t="s">
        <v>3685</v>
      </c>
      <c r="B120" t="str">
        <f t="shared" si="1"/>
        <v>QCILY80</v>
      </c>
      <c r="C120" t="s">
        <v>3686</v>
      </c>
      <c r="D120" s="2">
        <v>234</v>
      </c>
      <c r="E120" s="309">
        <v>45940</v>
      </c>
      <c r="F120" s="300">
        <v>46287</v>
      </c>
      <c r="I120" s="2">
        <v>72</v>
      </c>
    </row>
    <row r="121" spans="1:9" x14ac:dyDescent="0.25">
      <c r="A121" t="s">
        <v>3687</v>
      </c>
      <c r="B121" t="str">
        <f t="shared" si="1"/>
        <v>DC10150</v>
      </c>
      <c r="C121" t="s">
        <v>3688</v>
      </c>
      <c r="D121" s="2">
        <v>110</v>
      </c>
      <c r="E121" s="309">
        <v>45964</v>
      </c>
      <c r="F121" s="2" t="s">
        <v>3582</v>
      </c>
      <c r="G121" s="2" t="s">
        <v>3574</v>
      </c>
      <c r="H121" s="300">
        <v>46175</v>
      </c>
      <c r="I121" s="2">
        <v>45</v>
      </c>
    </row>
    <row r="122" spans="1:9" x14ac:dyDescent="0.25">
      <c r="A122" t="s">
        <v>3689</v>
      </c>
      <c r="B122" t="str">
        <f t="shared" si="1"/>
        <v>QCILY62</v>
      </c>
      <c r="C122" t="s">
        <v>3690</v>
      </c>
      <c r="D122" s="2">
        <v>198</v>
      </c>
      <c r="E122" s="309">
        <v>45974</v>
      </c>
      <c r="F122" s="300">
        <v>46269</v>
      </c>
      <c r="I122" s="2">
        <v>48</v>
      </c>
    </row>
    <row r="123" spans="1:9" x14ac:dyDescent="0.25">
      <c r="A123" t="s">
        <v>3691</v>
      </c>
      <c r="B123" t="str">
        <f t="shared" si="1"/>
        <v>RIC1060</v>
      </c>
      <c r="C123" t="s">
        <v>3692</v>
      </c>
      <c r="D123" s="2">
        <v>0</v>
      </c>
      <c r="F123" s="2" t="s">
        <v>3693</v>
      </c>
      <c r="H123" s="300">
        <v>46077</v>
      </c>
      <c r="I123" s="2">
        <v>115</v>
      </c>
    </row>
    <row r="124" spans="1:9" x14ac:dyDescent="0.25">
      <c r="A124" t="s">
        <v>3694</v>
      </c>
      <c r="B124" t="str">
        <f t="shared" si="1"/>
        <v>DC10010</v>
      </c>
      <c r="C124" t="s">
        <v>3695</v>
      </c>
      <c r="D124" s="2">
        <v>0</v>
      </c>
      <c r="F124" s="2" t="s">
        <v>3567</v>
      </c>
      <c r="H124" s="2" t="s">
        <v>3567</v>
      </c>
      <c r="I124" s="2">
        <v>10</v>
      </c>
    </row>
    <row r="125" spans="1:9" x14ac:dyDescent="0.25">
      <c r="A125" t="s">
        <v>3696</v>
      </c>
      <c r="B125" t="str">
        <f t="shared" si="1"/>
        <v>DC10050</v>
      </c>
      <c r="C125" t="s">
        <v>3697</v>
      </c>
      <c r="D125" s="2">
        <v>0</v>
      </c>
      <c r="F125" s="2" t="s">
        <v>3567</v>
      </c>
      <c r="H125" s="2" t="s">
        <v>3567</v>
      </c>
      <c r="I125" s="2">
        <v>21</v>
      </c>
    </row>
    <row r="126" spans="1:9" x14ac:dyDescent="0.25">
      <c r="A126" t="s">
        <v>3698</v>
      </c>
      <c r="B126" t="str">
        <f t="shared" si="1"/>
        <v>DC10020</v>
      </c>
      <c r="C126" t="s">
        <v>3699</v>
      </c>
      <c r="D126" s="2">
        <v>0</v>
      </c>
      <c r="F126" s="2" t="s">
        <v>3567</v>
      </c>
      <c r="H126" s="2" t="s">
        <v>3567</v>
      </c>
      <c r="I126" s="2">
        <v>10</v>
      </c>
    </row>
    <row r="127" spans="1:9" x14ac:dyDescent="0.25">
      <c r="A127" t="s">
        <v>3700</v>
      </c>
      <c r="B127" t="str">
        <f t="shared" si="1"/>
        <v>DC10030</v>
      </c>
      <c r="C127" t="s">
        <v>3701</v>
      </c>
      <c r="D127" s="2">
        <v>0</v>
      </c>
      <c r="F127" s="2" t="s">
        <v>3702</v>
      </c>
      <c r="H127" s="300">
        <v>46098</v>
      </c>
      <c r="I127" s="2">
        <v>29</v>
      </c>
    </row>
    <row r="128" spans="1:9" x14ac:dyDescent="0.25">
      <c r="A128" t="s">
        <v>3703</v>
      </c>
      <c r="B128" t="str">
        <f t="shared" si="1"/>
        <v>DC10040</v>
      </c>
      <c r="C128" t="s">
        <v>3704</v>
      </c>
      <c r="D128" s="2">
        <v>0</v>
      </c>
      <c r="F128" s="2" t="s">
        <v>3702</v>
      </c>
      <c r="H128" s="300">
        <v>46098</v>
      </c>
      <c r="I128" s="2">
        <v>29</v>
      </c>
    </row>
    <row r="129" spans="1:9" x14ac:dyDescent="0.25">
      <c r="A129" t="s">
        <v>3705</v>
      </c>
      <c r="B129" t="str">
        <f t="shared" si="1"/>
        <v>QCILY81</v>
      </c>
      <c r="C129" t="s">
        <v>3706</v>
      </c>
      <c r="D129" s="2">
        <v>160</v>
      </c>
      <c r="E129" s="309" t="s">
        <v>3707</v>
      </c>
      <c r="F129" s="2" t="s">
        <v>3511</v>
      </c>
      <c r="I129" s="2">
        <v>35</v>
      </c>
    </row>
    <row r="130" spans="1:9" x14ac:dyDescent="0.25">
      <c r="A130" t="s">
        <v>3708</v>
      </c>
      <c r="B130" t="str">
        <f t="shared" si="1"/>
        <v>QCILY32</v>
      </c>
      <c r="C130" t="s">
        <v>3709</v>
      </c>
      <c r="D130" s="2">
        <v>108</v>
      </c>
      <c r="E130" s="309" t="s">
        <v>3710</v>
      </c>
      <c r="F130" s="300">
        <v>46206</v>
      </c>
      <c r="I130" s="2">
        <v>139</v>
      </c>
    </row>
    <row r="131" spans="1:9" x14ac:dyDescent="0.25">
      <c r="A131" t="s">
        <v>3711</v>
      </c>
      <c r="B131" t="str">
        <f t="shared" si="1"/>
        <v>QCILY22</v>
      </c>
      <c r="C131" t="s">
        <v>3712</v>
      </c>
      <c r="D131" s="2">
        <v>154</v>
      </c>
      <c r="E131" s="309">
        <v>46057</v>
      </c>
      <c r="F131" s="300">
        <v>46283</v>
      </c>
      <c r="I131" s="2">
        <v>30</v>
      </c>
    </row>
    <row r="132" spans="1:9" x14ac:dyDescent="0.25">
      <c r="A132" t="s">
        <v>3713</v>
      </c>
      <c r="B132" t="str">
        <f t="shared" si="1"/>
        <v>QCILY45</v>
      </c>
      <c r="C132" t="s">
        <v>3714</v>
      </c>
      <c r="D132" s="2">
        <v>29</v>
      </c>
      <c r="E132" s="309">
        <v>46062</v>
      </c>
      <c r="F132" s="300">
        <v>46104</v>
      </c>
      <c r="I132" s="2">
        <v>66</v>
      </c>
    </row>
    <row r="133" spans="1:9" x14ac:dyDescent="0.25">
      <c r="A133" t="s">
        <v>3715</v>
      </c>
      <c r="B133" t="str">
        <f t="shared" si="1"/>
        <v>QCILY61</v>
      </c>
      <c r="C133" t="s">
        <v>3716</v>
      </c>
      <c r="D133" s="2">
        <v>137</v>
      </c>
      <c r="E133" s="309">
        <v>46066</v>
      </c>
      <c r="F133" s="300">
        <v>46269</v>
      </c>
      <c r="I133" s="2">
        <v>108</v>
      </c>
    </row>
    <row r="134" spans="1:9" x14ac:dyDescent="0.25">
      <c r="A134" t="s">
        <v>3717</v>
      </c>
      <c r="B134" t="str">
        <f t="shared" ref="B134:B197" si="2">+RIGHT(A134,7)</f>
        <v>QCILY41</v>
      </c>
      <c r="C134" t="s">
        <v>3718</v>
      </c>
      <c r="D134" s="2">
        <v>7</v>
      </c>
      <c r="E134" s="309" t="s">
        <v>3719</v>
      </c>
      <c r="F134" s="2" t="s">
        <v>3720</v>
      </c>
      <c r="I134" s="2">
        <v>106</v>
      </c>
    </row>
    <row r="135" spans="1:9" x14ac:dyDescent="0.25">
      <c r="A135" t="s">
        <v>3721</v>
      </c>
      <c r="B135" t="str">
        <f t="shared" si="2"/>
        <v>QCILY40</v>
      </c>
      <c r="C135" t="s">
        <v>3722</v>
      </c>
      <c r="D135" s="2">
        <v>66</v>
      </c>
      <c r="E135" s="309" t="s">
        <v>3720</v>
      </c>
      <c r="F135" s="300">
        <v>46230</v>
      </c>
      <c r="I135" s="2">
        <v>47</v>
      </c>
    </row>
    <row r="136" spans="1:9" x14ac:dyDescent="0.25">
      <c r="A136" t="s">
        <v>3723</v>
      </c>
      <c r="B136" t="str">
        <f t="shared" si="2"/>
        <v>QCILY16</v>
      </c>
      <c r="C136" t="s">
        <v>3724</v>
      </c>
      <c r="D136" s="2">
        <v>92</v>
      </c>
      <c r="E136" s="309">
        <v>46150</v>
      </c>
      <c r="F136" s="300">
        <v>46282</v>
      </c>
      <c r="I136" s="2">
        <v>56</v>
      </c>
    </row>
    <row r="137" spans="1:9" x14ac:dyDescent="0.25">
      <c r="A137" t="s">
        <v>3725</v>
      </c>
      <c r="B137" t="str">
        <f t="shared" si="2"/>
        <v>QCILY71</v>
      </c>
      <c r="C137" t="s">
        <v>3726</v>
      </c>
      <c r="D137" s="2">
        <v>12</v>
      </c>
      <c r="E137" s="309">
        <v>46183</v>
      </c>
      <c r="F137" s="300">
        <v>46198</v>
      </c>
      <c r="I137" s="2">
        <v>92</v>
      </c>
    </row>
    <row r="138" spans="1:9" x14ac:dyDescent="0.25">
      <c r="A138" t="s">
        <v>3727</v>
      </c>
      <c r="B138" t="str">
        <f t="shared" si="2"/>
        <v>QCILY23</v>
      </c>
      <c r="C138" t="s">
        <v>3728</v>
      </c>
      <c r="D138" s="2">
        <v>44</v>
      </c>
      <c r="E138" s="309" t="s">
        <v>3729</v>
      </c>
      <c r="F138" s="300">
        <v>46297</v>
      </c>
      <c r="I138" s="2">
        <v>30</v>
      </c>
    </row>
    <row r="139" spans="1:9" x14ac:dyDescent="0.25">
      <c r="A139" t="s">
        <v>3730</v>
      </c>
      <c r="B139" t="str">
        <f t="shared" si="2"/>
        <v>ricidad</v>
      </c>
      <c r="D139" s="2">
        <v>341</v>
      </c>
      <c r="E139" s="309" t="s">
        <v>3425</v>
      </c>
      <c r="F139" s="2" t="s">
        <v>3731</v>
      </c>
      <c r="G139" s="2" t="s">
        <v>3474</v>
      </c>
      <c r="H139" s="300">
        <v>46160</v>
      </c>
      <c r="I139" s="2">
        <v>94</v>
      </c>
    </row>
    <row r="140" spans="1:9" x14ac:dyDescent="0.25">
      <c r="A140" t="s">
        <v>3732</v>
      </c>
      <c r="B140" t="str">
        <f t="shared" si="2"/>
        <v>ONELE01</v>
      </c>
      <c r="C140" t="s">
        <v>3529</v>
      </c>
      <c r="D140" s="2">
        <v>20</v>
      </c>
      <c r="E140" s="309" t="s">
        <v>3425</v>
      </c>
      <c r="F140" s="300">
        <v>45903</v>
      </c>
      <c r="I140" s="2">
        <v>0</v>
      </c>
    </row>
    <row r="141" spans="1:9" x14ac:dyDescent="0.25">
      <c r="A141" t="s">
        <v>3733</v>
      </c>
      <c r="B141" t="str">
        <f t="shared" si="2"/>
        <v>QELLY03</v>
      </c>
      <c r="C141" t="s">
        <v>3734</v>
      </c>
      <c r="D141" s="2">
        <v>258</v>
      </c>
      <c r="E141" s="309" t="s">
        <v>3735</v>
      </c>
      <c r="F141" s="300">
        <v>46279</v>
      </c>
      <c r="I141" s="2">
        <v>147</v>
      </c>
    </row>
    <row r="142" spans="1:9" x14ac:dyDescent="0.25">
      <c r="A142" t="s">
        <v>3736</v>
      </c>
      <c r="B142" t="str">
        <f t="shared" si="2"/>
        <v>RIE1042</v>
      </c>
      <c r="C142" t="s">
        <v>3737</v>
      </c>
      <c r="D142" s="2">
        <v>0</v>
      </c>
      <c r="F142" s="2" t="s">
        <v>3735</v>
      </c>
      <c r="H142" s="2" t="s">
        <v>3474</v>
      </c>
      <c r="I142" s="2">
        <v>0</v>
      </c>
    </row>
    <row r="143" spans="1:9" x14ac:dyDescent="0.25">
      <c r="A143" t="s">
        <v>3738</v>
      </c>
      <c r="B143" t="str">
        <f t="shared" si="2"/>
        <v>QELLY01</v>
      </c>
      <c r="C143" t="s">
        <v>3739</v>
      </c>
      <c r="D143" s="2">
        <v>245</v>
      </c>
      <c r="E143" s="309">
        <v>45904</v>
      </c>
      <c r="F143" s="300">
        <v>46266</v>
      </c>
      <c r="I143" s="2">
        <v>95</v>
      </c>
    </row>
    <row r="144" spans="1:9" x14ac:dyDescent="0.25">
      <c r="A144" t="s">
        <v>3740</v>
      </c>
      <c r="B144" t="str">
        <f t="shared" si="2"/>
        <v>QELLY04</v>
      </c>
      <c r="C144" t="s">
        <v>3741</v>
      </c>
      <c r="D144" s="2">
        <v>87</v>
      </c>
      <c r="E144" s="309">
        <v>45904</v>
      </c>
      <c r="F144" s="2" t="s">
        <v>3632</v>
      </c>
      <c r="I144" s="2">
        <v>143</v>
      </c>
    </row>
    <row r="145" spans="1:9" x14ac:dyDescent="0.25">
      <c r="A145" t="s">
        <v>3742</v>
      </c>
      <c r="B145" t="str">
        <f t="shared" si="2"/>
        <v>QELLY95</v>
      </c>
      <c r="C145" t="s">
        <v>3743</v>
      </c>
      <c r="D145" s="2">
        <v>29</v>
      </c>
      <c r="E145" s="309">
        <v>45905</v>
      </c>
      <c r="F145" s="300">
        <v>45945</v>
      </c>
      <c r="I145" s="2">
        <v>197</v>
      </c>
    </row>
    <row r="146" spans="1:9" x14ac:dyDescent="0.25">
      <c r="A146" t="s">
        <v>3744</v>
      </c>
      <c r="B146" t="str">
        <f t="shared" si="2"/>
        <v>QELLY11</v>
      </c>
      <c r="C146" t="s">
        <v>3745</v>
      </c>
      <c r="D146" s="2">
        <v>28</v>
      </c>
      <c r="E146" s="309">
        <v>45905</v>
      </c>
      <c r="F146" s="300">
        <v>45944</v>
      </c>
      <c r="I146" s="2">
        <v>105</v>
      </c>
    </row>
    <row r="147" spans="1:9" x14ac:dyDescent="0.25">
      <c r="A147" t="s">
        <v>3746</v>
      </c>
      <c r="B147" t="str">
        <f t="shared" si="2"/>
        <v>QELLY21</v>
      </c>
      <c r="C147" t="s">
        <v>3747</v>
      </c>
      <c r="D147" s="2">
        <v>28</v>
      </c>
      <c r="E147" s="309">
        <v>45905</v>
      </c>
      <c r="F147" s="300">
        <v>45944</v>
      </c>
      <c r="I147" s="2">
        <v>113</v>
      </c>
    </row>
    <row r="148" spans="1:9" x14ac:dyDescent="0.25">
      <c r="A148" t="s">
        <v>3748</v>
      </c>
      <c r="B148" t="str">
        <f t="shared" si="2"/>
        <v>QELLY31</v>
      </c>
      <c r="C148" t="s">
        <v>3749</v>
      </c>
      <c r="D148" s="2">
        <v>28</v>
      </c>
      <c r="E148" s="309">
        <v>45905</v>
      </c>
      <c r="F148" s="300">
        <v>45944</v>
      </c>
      <c r="I148" s="2">
        <v>115</v>
      </c>
    </row>
    <row r="149" spans="1:9" x14ac:dyDescent="0.25">
      <c r="A149" t="s">
        <v>3750</v>
      </c>
      <c r="B149" t="str">
        <f t="shared" si="2"/>
        <v>QELLY41</v>
      </c>
      <c r="C149" t="s">
        <v>3751</v>
      </c>
      <c r="D149" s="2">
        <v>28</v>
      </c>
      <c r="E149" s="309">
        <v>45905</v>
      </c>
      <c r="F149" s="300">
        <v>45944</v>
      </c>
      <c r="I149" s="2">
        <v>119</v>
      </c>
    </row>
    <row r="150" spans="1:9" x14ac:dyDescent="0.25">
      <c r="A150" t="s">
        <v>3752</v>
      </c>
      <c r="B150" t="str">
        <f t="shared" si="2"/>
        <v>QELLY51</v>
      </c>
      <c r="C150" t="s">
        <v>3753</v>
      </c>
      <c r="D150" s="2">
        <v>31</v>
      </c>
      <c r="E150" s="309">
        <v>45905</v>
      </c>
      <c r="F150" s="300">
        <v>45947</v>
      </c>
      <c r="I150" s="2">
        <v>82</v>
      </c>
    </row>
    <row r="151" spans="1:9" x14ac:dyDescent="0.25">
      <c r="A151" t="s">
        <v>3754</v>
      </c>
      <c r="B151" t="str">
        <f t="shared" si="2"/>
        <v>QELLY61</v>
      </c>
      <c r="C151" t="s">
        <v>3755</v>
      </c>
      <c r="D151" s="2">
        <v>31</v>
      </c>
      <c r="E151" s="309">
        <v>45905</v>
      </c>
      <c r="F151" s="300">
        <v>45947</v>
      </c>
      <c r="I151" s="2">
        <v>72</v>
      </c>
    </row>
    <row r="152" spans="1:9" x14ac:dyDescent="0.25">
      <c r="A152" t="s">
        <v>3756</v>
      </c>
      <c r="B152" t="str">
        <f t="shared" si="2"/>
        <v>QELLY71</v>
      </c>
      <c r="C152" t="s">
        <v>3757</v>
      </c>
      <c r="D152" s="2">
        <v>31</v>
      </c>
      <c r="E152" s="309">
        <v>45905</v>
      </c>
      <c r="F152" s="300">
        <v>45947</v>
      </c>
      <c r="I152" s="2">
        <v>121</v>
      </c>
    </row>
    <row r="153" spans="1:9" x14ac:dyDescent="0.25">
      <c r="A153" t="s">
        <v>3758</v>
      </c>
      <c r="B153" t="str">
        <f t="shared" si="2"/>
        <v>QELLY81</v>
      </c>
      <c r="C153" t="s">
        <v>3759</v>
      </c>
      <c r="D153" s="2">
        <v>31</v>
      </c>
      <c r="E153" s="309">
        <v>45905</v>
      </c>
      <c r="F153" s="300">
        <v>45947</v>
      </c>
      <c r="I153" s="2">
        <v>83</v>
      </c>
    </row>
    <row r="154" spans="1:9" x14ac:dyDescent="0.25">
      <c r="A154" t="s">
        <v>3760</v>
      </c>
      <c r="B154" t="str">
        <f t="shared" si="2"/>
        <v>QELLY86</v>
      </c>
      <c r="C154" t="s">
        <v>3761</v>
      </c>
      <c r="D154" s="2">
        <v>31</v>
      </c>
      <c r="E154" s="309">
        <v>45905</v>
      </c>
      <c r="F154" s="300">
        <v>45947</v>
      </c>
      <c r="I154" s="2">
        <v>139</v>
      </c>
    </row>
    <row r="155" spans="1:9" x14ac:dyDescent="0.25">
      <c r="A155" t="s">
        <v>3762</v>
      </c>
      <c r="B155" t="str">
        <f t="shared" si="2"/>
        <v>QELLY91</v>
      </c>
      <c r="C155" t="s">
        <v>3763</v>
      </c>
      <c r="D155" s="2">
        <v>31</v>
      </c>
      <c r="E155" s="309">
        <v>45905</v>
      </c>
      <c r="F155" s="300">
        <v>45947</v>
      </c>
      <c r="I155" s="2">
        <v>113</v>
      </c>
    </row>
    <row r="156" spans="1:9" x14ac:dyDescent="0.25">
      <c r="A156" t="s">
        <v>3764</v>
      </c>
      <c r="B156" t="str">
        <f t="shared" si="2"/>
        <v>QELLY12</v>
      </c>
      <c r="C156" t="s">
        <v>3765</v>
      </c>
      <c r="D156" s="2">
        <v>135</v>
      </c>
      <c r="E156" s="309">
        <v>45905</v>
      </c>
      <c r="F156" s="300">
        <v>46104</v>
      </c>
      <c r="I156" s="2">
        <v>93</v>
      </c>
    </row>
    <row r="157" spans="1:9" x14ac:dyDescent="0.25">
      <c r="A157" t="s">
        <v>3766</v>
      </c>
      <c r="B157" t="str">
        <f t="shared" si="2"/>
        <v>RIE1040</v>
      </c>
      <c r="C157" t="s">
        <v>3767</v>
      </c>
      <c r="D157" s="2">
        <v>0</v>
      </c>
      <c r="F157" s="300">
        <v>45925</v>
      </c>
      <c r="H157" s="300">
        <v>45919</v>
      </c>
      <c r="I157" s="2">
        <v>28</v>
      </c>
    </row>
    <row r="158" spans="1:9" x14ac:dyDescent="0.25">
      <c r="A158" t="s">
        <v>3768</v>
      </c>
      <c r="B158" t="str">
        <f t="shared" si="2"/>
        <v>RIE1060</v>
      </c>
      <c r="C158" t="s">
        <v>3769</v>
      </c>
      <c r="D158" s="2">
        <v>0</v>
      </c>
      <c r="F158" s="300">
        <v>45925</v>
      </c>
      <c r="I158" s="2">
        <v>29</v>
      </c>
    </row>
    <row r="159" spans="1:9" x14ac:dyDescent="0.25">
      <c r="A159" t="s">
        <v>3770</v>
      </c>
      <c r="B159" t="str">
        <f t="shared" si="2"/>
        <v>RIE1041</v>
      </c>
      <c r="C159" t="s">
        <v>3771</v>
      </c>
      <c r="D159" s="2">
        <v>0</v>
      </c>
      <c r="F159" s="300">
        <v>45925</v>
      </c>
      <c r="I159" s="2">
        <v>20</v>
      </c>
    </row>
    <row r="160" spans="1:9" x14ac:dyDescent="0.25">
      <c r="A160" t="s">
        <v>3772</v>
      </c>
      <c r="B160" t="str">
        <f t="shared" si="2"/>
        <v>RIE1050</v>
      </c>
      <c r="C160" t="s">
        <v>3773</v>
      </c>
      <c r="D160" s="2">
        <v>0</v>
      </c>
      <c r="F160" s="300">
        <v>45929</v>
      </c>
      <c r="H160" s="300">
        <v>45947</v>
      </c>
      <c r="I160" s="2">
        <v>43</v>
      </c>
    </row>
    <row r="161" spans="1:9" x14ac:dyDescent="0.25">
      <c r="A161" t="s">
        <v>3774</v>
      </c>
      <c r="B161" t="str">
        <f t="shared" si="2"/>
        <v>QELLY00</v>
      </c>
      <c r="C161" t="s">
        <v>3775</v>
      </c>
      <c r="D161" s="2">
        <v>197</v>
      </c>
      <c r="E161" s="309">
        <v>46058</v>
      </c>
      <c r="F161" s="300">
        <v>46346</v>
      </c>
      <c r="I161" s="2">
        <v>113</v>
      </c>
    </row>
    <row r="162" spans="1:9" x14ac:dyDescent="0.25">
      <c r="A162" t="s">
        <v>3776</v>
      </c>
      <c r="B162" t="str">
        <f t="shared" si="2"/>
        <v>RIE1000</v>
      </c>
      <c r="C162" t="s">
        <v>3777</v>
      </c>
      <c r="D162" s="2">
        <v>0</v>
      </c>
      <c r="F162" s="300">
        <v>46058</v>
      </c>
      <c r="H162" s="300">
        <v>46084</v>
      </c>
      <c r="I162" s="2">
        <v>23</v>
      </c>
    </row>
    <row r="163" spans="1:9" x14ac:dyDescent="0.25">
      <c r="A163" t="s">
        <v>3778</v>
      </c>
      <c r="B163" t="str">
        <f t="shared" si="2"/>
        <v>RIE1090</v>
      </c>
      <c r="C163" t="s">
        <v>3779</v>
      </c>
      <c r="D163" s="2">
        <v>0</v>
      </c>
      <c r="F163" s="300">
        <v>46059</v>
      </c>
      <c r="H163" s="300">
        <v>46084</v>
      </c>
      <c r="I163" s="2">
        <v>12</v>
      </c>
    </row>
    <row r="164" spans="1:9" x14ac:dyDescent="0.25">
      <c r="A164" t="s">
        <v>3780</v>
      </c>
      <c r="B164" t="str">
        <f t="shared" si="2"/>
        <v>RIE1080</v>
      </c>
      <c r="C164" t="s">
        <v>3781</v>
      </c>
      <c r="D164" s="2">
        <v>0</v>
      </c>
      <c r="F164" s="300">
        <v>46101</v>
      </c>
      <c r="H164" s="300">
        <v>46160</v>
      </c>
      <c r="I164" s="2">
        <v>22</v>
      </c>
    </row>
    <row r="165" spans="1:9" x14ac:dyDescent="0.25">
      <c r="A165" t="s">
        <v>3782</v>
      </c>
      <c r="B165" t="str">
        <f t="shared" si="2"/>
        <v>RIE1020</v>
      </c>
      <c r="C165" t="s">
        <v>3783</v>
      </c>
      <c r="D165" s="2">
        <v>0</v>
      </c>
      <c r="F165" s="300">
        <v>46104</v>
      </c>
      <c r="H165" s="2" t="s">
        <v>3582</v>
      </c>
      <c r="I165" s="2">
        <v>23</v>
      </c>
    </row>
    <row r="166" spans="1:9" x14ac:dyDescent="0.25">
      <c r="A166" t="s">
        <v>3784</v>
      </c>
      <c r="B166" t="str">
        <f t="shared" si="2"/>
        <v>QELLY02</v>
      </c>
      <c r="C166" t="s">
        <v>3785</v>
      </c>
      <c r="D166" s="2">
        <v>184</v>
      </c>
      <c r="E166" s="309">
        <v>46107</v>
      </c>
      <c r="F166" s="2" t="s">
        <v>3731</v>
      </c>
      <c r="I166" s="2">
        <v>93</v>
      </c>
    </row>
    <row r="167" spans="1:9" x14ac:dyDescent="0.25">
      <c r="A167" t="s">
        <v>3786</v>
      </c>
      <c r="B167" t="str">
        <f t="shared" si="2"/>
        <v>QELLY10</v>
      </c>
      <c r="C167" t="s">
        <v>3787</v>
      </c>
      <c r="D167" s="2">
        <v>16</v>
      </c>
      <c r="E167" s="309">
        <v>46213</v>
      </c>
      <c r="F167" s="300">
        <v>46234</v>
      </c>
      <c r="I167" s="2">
        <v>105</v>
      </c>
    </row>
    <row r="168" spans="1:9" x14ac:dyDescent="0.25">
      <c r="A168" t="s">
        <v>3788</v>
      </c>
      <c r="B168" t="str">
        <f t="shared" si="2"/>
        <v>QELLY20</v>
      </c>
      <c r="C168" t="s">
        <v>3789</v>
      </c>
      <c r="D168" s="2">
        <v>20</v>
      </c>
      <c r="E168" s="309">
        <v>46213</v>
      </c>
      <c r="F168" s="2" t="s">
        <v>3790</v>
      </c>
      <c r="I168" s="2">
        <v>113</v>
      </c>
    </row>
    <row r="169" spans="1:9" x14ac:dyDescent="0.25">
      <c r="A169" t="s">
        <v>3791</v>
      </c>
      <c r="B169" t="str">
        <f t="shared" si="2"/>
        <v>QELLY30</v>
      </c>
      <c r="C169" t="s">
        <v>3792</v>
      </c>
      <c r="D169" s="2">
        <v>17</v>
      </c>
      <c r="E169" s="309">
        <v>46213</v>
      </c>
      <c r="F169" s="2" t="s">
        <v>3729</v>
      </c>
      <c r="I169" s="2">
        <v>115</v>
      </c>
    </row>
    <row r="170" spans="1:9" x14ac:dyDescent="0.25">
      <c r="A170" t="s">
        <v>3793</v>
      </c>
      <c r="B170" t="str">
        <f t="shared" si="2"/>
        <v>QELLY40</v>
      </c>
      <c r="C170" t="s">
        <v>3794</v>
      </c>
      <c r="D170" s="2">
        <v>17</v>
      </c>
      <c r="E170" s="309">
        <v>46213</v>
      </c>
      <c r="F170" s="2" t="s">
        <v>3729</v>
      </c>
      <c r="I170" s="2">
        <v>119</v>
      </c>
    </row>
    <row r="171" spans="1:9" x14ac:dyDescent="0.25">
      <c r="A171" t="s">
        <v>3795</v>
      </c>
      <c r="B171" t="str">
        <f t="shared" si="2"/>
        <v>QELLY50</v>
      </c>
      <c r="C171" t="s">
        <v>3796</v>
      </c>
      <c r="D171" s="2">
        <v>17</v>
      </c>
      <c r="E171" s="309">
        <v>46213</v>
      </c>
      <c r="F171" s="2" t="s">
        <v>3729</v>
      </c>
      <c r="I171" s="2">
        <v>82</v>
      </c>
    </row>
    <row r="172" spans="1:9" x14ac:dyDescent="0.25">
      <c r="A172" t="s">
        <v>3797</v>
      </c>
      <c r="B172" t="str">
        <f t="shared" si="2"/>
        <v>QELLY60</v>
      </c>
      <c r="C172" t="s">
        <v>3798</v>
      </c>
      <c r="D172" s="2">
        <v>17</v>
      </c>
      <c r="E172" s="309">
        <v>46213</v>
      </c>
      <c r="F172" s="2" t="s">
        <v>3729</v>
      </c>
      <c r="I172" s="2">
        <v>72</v>
      </c>
    </row>
    <row r="173" spans="1:9" x14ac:dyDescent="0.25">
      <c r="A173" t="s">
        <v>3799</v>
      </c>
      <c r="B173" t="str">
        <f t="shared" si="2"/>
        <v>QELLY70</v>
      </c>
      <c r="C173" t="s">
        <v>3800</v>
      </c>
      <c r="D173" s="2">
        <v>17</v>
      </c>
      <c r="E173" s="309">
        <v>46213</v>
      </c>
      <c r="F173" s="2" t="s">
        <v>3729</v>
      </c>
      <c r="I173" s="2">
        <v>121</v>
      </c>
    </row>
    <row r="174" spans="1:9" x14ac:dyDescent="0.25">
      <c r="A174" t="s">
        <v>3801</v>
      </c>
      <c r="B174" t="str">
        <f t="shared" si="2"/>
        <v>QELLY80</v>
      </c>
      <c r="C174" t="s">
        <v>3802</v>
      </c>
      <c r="D174" s="2">
        <v>16</v>
      </c>
      <c r="E174" s="309">
        <v>46213</v>
      </c>
      <c r="F174" s="300">
        <v>46234</v>
      </c>
      <c r="I174" s="2">
        <v>83</v>
      </c>
    </row>
    <row r="175" spans="1:9" x14ac:dyDescent="0.25">
      <c r="A175" t="s">
        <v>3803</v>
      </c>
      <c r="B175" t="str">
        <f t="shared" si="2"/>
        <v>QELLY85</v>
      </c>
      <c r="C175" t="s">
        <v>3804</v>
      </c>
      <c r="D175" s="2">
        <v>16</v>
      </c>
      <c r="E175" s="309">
        <v>46213</v>
      </c>
      <c r="F175" s="300">
        <v>46234</v>
      </c>
      <c r="I175" s="2">
        <v>145</v>
      </c>
    </row>
    <row r="176" spans="1:9" x14ac:dyDescent="0.25">
      <c r="A176" t="s">
        <v>3805</v>
      </c>
      <c r="B176" t="str">
        <f t="shared" si="2"/>
        <v>QELLY90</v>
      </c>
      <c r="C176" t="s">
        <v>3806</v>
      </c>
      <c r="D176" s="2">
        <v>16</v>
      </c>
      <c r="E176" s="309">
        <v>46213</v>
      </c>
      <c r="F176" s="300">
        <v>46234</v>
      </c>
      <c r="I176" s="2">
        <v>113</v>
      </c>
    </row>
    <row r="177" spans="1:9" x14ac:dyDescent="0.25">
      <c r="A177" t="s">
        <v>3807</v>
      </c>
      <c r="B177" t="str">
        <f t="shared" si="2"/>
        <v>control</v>
      </c>
      <c r="D177" s="2">
        <v>308</v>
      </c>
      <c r="E177" s="309" t="s">
        <v>3425</v>
      </c>
      <c r="F177" s="300">
        <v>46328</v>
      </c>
      <c r="G177" s="2" t="s">
        <v>3567</v>
      </c>
      <c r="H177" s="2" t="s">
        <v>3808</v>
      </c>
      <c r="I177" s="2">
        <v>93</v>
      </c>
    </row>
    <row r="178" spans="1:9" x14ac:dyDescent="0.25">
      <c r="A178" t="s">
        <v>3809</v>
      </c>
      <c r="B178" t="str">
        <f t="shared" si="2"/>
        <v>ONINS01</v>
      </c>
      <c r="C178" t="s">
        <v>3529</v>
      </c>
      <c r="D178" s="2">
        <v>20</v>
      </c>
      <c r="E178" s="309" t="s">
        <v>3425</v>
      </c>
      <c r="F178" s="300">
        <v>45903</v>
      </c>
      <c r="I178" s="2">
        <v>8</v>
      </c>
    </row>
    <row r="179" spans="1:9" x14ac:dyDescent="0.25">
      <c r="A179" t="s">
        <v>3810</v>
      </c>
      <c r="B179" t="str">
        <f t="shared" si="2"/>
        <v>INLY110</v>
      </c>
      <c r="C179" t="s">
        <v>3811</v>
      </c>
      <c r="D179" s="2">
        <v>190</v>
      </c>
      <c r="E179" s="309">
        <v>45904</v>
      </c>
      <c r="F179" s="300">
        <v>46185</v>
      </c>
      <c r="I179" s="2">
        <v>10</v>
      </c>
    </row>
    <row r="180" spans="1:9" x14ac:dyDescent="0.25">
      <c r="A180" t="s">
        <v>3812</v>
      </c>
      <c r="B180" t="str">
        <f t="shared" si="2"/>
        <v>INLY100</v>
      </c>
      <c r="C180" t="s">
        <v>3813</v>
      </c>
      <c r="D180" s="2">
        <v>189</v>
      </c>
      <c r="E180" s="309">
        <v>45905</v>
      </c>
      <c r="F180" s="300">
        <v>46185</v>
      </c>
      <c r="I180" s="2">
        <v>10</v>
      </c>
    </row>
    <row r="181" spans="1:9" x14ac:dyDescent="0.25">
      <c r="A181" t="s">
        <v>3814</v>
      </c>
      <c r="B181" t="str">
        <f t="shared" si="2"/>
        <v>RII1050</v>
      </c>
      <c r="C181" t="s">
        <v>3815</v>
      </c>
      <c r="D181" s="2">
        <v>0</v>
      </c>
      <c r="F181" s="300">
        <v>45930</v>
      </c>
      <c r="I181" s="2">
        <v>54</v>
      </c>
    </row>
    <row r="182" spans="1:9" x14ac:dyDescent="0.25">
      <c r="A182" t="s">
        <v>3816</v>
      </c>
      <c r="B182" t="str">
        <f t="shared" si="2"/>
        <v>RII1060</v>
      </c>
      <c r="C182" t="s">
        <v>3817</v>
      </c>
      <c r="D182" s="2">
        <v>0</v>
      </c>
      <c r="F182" s="300">
        <v>45930</v>
      </c>
      <c r="I182" s="2">
        <v>8</v>
      </c>
    </row>
    <row r="183" spans="1:9" x14ac:dyDescent="0.25">
      <c r="A183" t="s">
        <v>3818</v>
      </c>
      <c r="B183" t="str">
        <f t="shared" si="2"/>
        <v>RII1030</v>
      </c>
      <c r="C183" t="s">
        <v>3819</v>
      </c>
      <c r="D183" s="2">
        <v>0</v>
      </c>
      <c r="F183" s="2" t="s">
        <v>3560</v>
      </c>
      <c r="H183" s="2" t="s">
        <v>3567</v>
      </c>
      <c r="I183" s="2">
        <v>14</v>
      </c>
    </row>
    <row r="184" spans="1:9" x14ac:dyDescent="0.25">
      <c r="A184" t="s">
        <v>3820</v>
      </c>
      <c r="B184" t="str">
        <f t="shared" si="2"/>
        <v>RII1040</v>
      </c>
      <c r="C184" t="s">
        <v>3821</v>
      </c>
      <c r="D184" s="2">
        <v>0</v>
      </c>
      <c r="F184" s="300">
        <v>46071</v>
      </c>
      <c r="H184" s="2" t="s">
        <v>3808</v>
      </c>
      <c r="I184" s="2">
        <v>28</v>
      </c>
    </row>
    <row r="185" spans="1:9" x14ac:dyDescent="0.25">
      <c r="A185" t="s">
        <v>3822</v>
      </c>
      <c r="B185" t="str">
        <f t="shared" si="2"/>
        <v>RII1010</v>
      </c>
      <c r="C185" t="s">
        <v>3823</v>
      </c>
      <c r="D185" s="2">
        <v>0</v>
      </c>
      <c r="F185" s="300">
        <v>46073</v>
      </c>
      <c r="H185" s="2" t="s">
        <v>3808</v>
      </c>
      <c r="I185" s="2">
        <v>18</v>
      </c>
    </row>
    <row r="186" spans="1:9" x14ac:dyDescent="0.25">
      <c r="A186" t="s">
        <v>3824</v>
      </c>
      <c r="B186" t="str">
        <f t="shared" si="2"/>
        <v>QINLY00</v>
      </c>
      <c r="C186" t="s">
        <v>3785</v>
      </c>
      <c r="D186" s="2">
        <v>33</v>
      </c>
      <c r="E186" s="309">
        <v>46188</v>
      </c>
      <c r="F186" s="300">
        <v>46233</v>
      </c>
      <c r="I186" s="2">
        <v>10</v>
      </c>
    </row>
    <row r="187" spans="1:9" x14ac:dyDescent="0.25">
      <c r="A187" t="s">
        <v>3825</v>
      </c>
      <c r="B187" t="str">
        <f t="shared" si="2"/>
        <v>QINLY01</v>
      </c>
      <c r="C187" t="s">
        <v>3826</v>
      </c>
      <c r="D187" s="2">
        <v>65</v>
      </c>
      <c r="E187" s="309">
        <v>46234</v>
      </c>
      <c r="F187" s="300">
        <v>46328</v>
      </c>
      <c r="I187" s="2">
        <v>93</v>
      </c>
    </row>
    <row r="188" spans="1:9" x14ac:dyDescent="0.25">
      <c r="A188" t="s">
        <v>3827</v>
      </c>
      <c r="B188" t="str">
        <f t="shared" si="2"/>
        <v>QINLY40</v>
      </c>
      <c r="C188" t="s">
        <v>3794</v>
      </c>
      <c r="D188" s="2">
        <v>57</v>
      </c>
      <c r="E188" s="309" t="s">
        <v>3828</v>
      </c>
      <c r="F188" s="300">
        <v>46325</v>
      </c>
      <c r="I188" s="2">
        <v>86</v>
      </c>
    </row>
    <row r="189" spans="1:9" x14ac:dyDescent="0.25">
      <c r="A189" t="s">
        <v>3829</v>
      </c>
      <c r="B189" t="str">
        <f t="shared" si="2"/>
        <v>QINLY50</v>
      </c>
      <c r="C189" t="s">
        <v>3796</v>
      </c>
      <c r="D189" s="2">
        <v>53</v>
      </c>
      <c r="E189" s="309" t="s">
        <v>3830</v>
      </c>
      <c r="F189" s="300">
        <v>46325</v>
      </c>
      <c r="I189" s="2">
        <v>53</v>
      </c>
    </row>
    <row r="190" spans="1:9" x14ac:dyDescent="0.25">
      <c r="A190" t="s">
        <v>3831</v>
      </c>
      <c r="B190" t="str">
        <f t="shared" si="2"/>
        <v>QINLY90</v>
      </c>
      <c r="C190" t="s">
        <v>3806</v>
      </c>
      <c r="D190" s="2">
        <v>9</v>
      </c>
      <c r="E190" s="309">
        <v>46269</v>
      </c>
      <c r="F190" s="300">
        <v>46281</v>
      </c>
      <c r="I190" s="2">
        <v>98</v>
      </c>
    </row>
    <row r="191" spans="1:9" x14ac:dyDescent="0.25">
      <c r="A191" t="s">
        <v>3832</v>
      </c>
      <c r="B191" t="str">
        <f t="shared" si="2"/>
        <v>QINLY20</v>
      </c>
      <c r="C191" t="s">
        <v>3789</v>
      </c>
      <c r="D191" s="2">
        <v>36</v>
      </c>
      <c r="E191" s="309">
        <v>46275</v>
      </c>
      <c r="F191" s="300">
        <v>46325</v>
      </c>
      <c r="I191" s="2">
        <v>42</v>
      </c>
    </row>
    <row r="192" spans="1:9" x14ac:dyDescent="0.25">
      <c r="A192" t="s">
        <v>3833</v>
      </c>
      <c r="B192" t="str">
        <f t="shared" si="2"/>
        <v>QINLY85</v>
      </c>
      <c r="C192" t="s">
        <v>3804</v>
      </c>
      <c r="D192" s="2">
        <v>36</v>
      </c>
      <c r="E192" s="309">
        <v>46275</v>
      </c>
      <c r="F192" s="300">
        <v>46325</v>
      </c>
      <c r="I192" s="2">
        <v>63</v>
      </c>
    </row>
    <row r="193" spans="1:9" x14ac:dyDescent="0.25">
      <c r="A193" t="s">
        <v>3834</v>
      </c>
      <c r="B193" t="str">
        <f t="shared" si="2"/>
        <v>QINLY30</v>
      </c>
      <c r="C193" t="s">
        <v>3792</v>
      </c>
      <c r="D193" s="2">
        <v>27</v>
      </c>
      <c r="E193" s="309">
        <v>46288</v>
      </c>
      <c r="F193" s="300">
        <v>46325</v>
      </c>
      <c r="I193" s="2">
        <v>59</v>
      </c>
    </row>
    <row r="194" spans="1:9" x14ac:dyDescent="0.25">
      <c r="A194" t="s">
        <v>3835</v>
      </c>
      <c r="B194" t="str">
        <f t="shared" si="2"/>
        <v>QINLY60</v>
      </c>
      <c r="C194" t="s">
        <v>3798</v>
      </c>
      <c r="D194" s="2">
        <v>19</v>
      </c>
      <c r="E194" s="309">
        <v>46300</v>
      </c>
      <c r="F194" s="300">
        <v>46325</v>
      </c>
      <c r="I194" s="2">
        <v>10</v>
      </c>
    </row>
    <row r="195" spans="1:9" x14ac:dyDescent="0.25">
      <c r="A195" t="s">
        <v>3836</v>
      </c>
      <c r="B195" t="str">
        <f t="shared" si="2"/>
        <v>QINLY70</v>
      </c>
      <c r="C195" t="s">
        <v>3802</v>
      </c>
      <c r="D195" s="2">
        <v>19</v>
      </c>
      <c r="E195" s="309">
        <v>46300</v>
      </c>
      <c r="F195" s="300">
        <v>46325</v>
      </c>
      <c r="I195" s="2">
        <v>50</v>
      </c>
    </row>
    <row r="196" spans="1:9" x14ac:dyDescent="0.25">
      <c r="A196" t="s">
        <v>3837</v>
      </c>
      <c r="B196" t="str">
        <f t="shared" si="2"/>
        <v>QINLY10</v>
      </c>
      <c r="C196" t="s">
        <v>3787</v>
      </c>
      <c r="D196" s="2">
        <v>11</v>
      </c>
      <c r="E196" s="309">
        <v>46311</v>
      </c>
      <c r="F196" s="300">
        <v>46325</v>
      </c>
      <c r="I196" s="2">
        <v>50</v>
      </c>
    </row>
    <row r="197" spans="1:9" x14ac:dyDescent="0.25">
      <c r="A197" t="s">
        <v>3838</v>
      </c>
      <c r="B197" t="str">
        <f t="shared" si="2"/>
        <v>QINLY80</v>
      </c>
      <c r="C197" t="s">
        <v>3800</v>
      </c>
      <c r="D197" s="2">
        <v>11</v>
      </c>
      <c r="E197" s="309">
        <v>46311</v>
      </c>
      <c r="F197" s="300">
        <v>46325</v>
      </c>
      <c r="I197" s="2">
        <v>59</v>
      </c>
    </row>
    <row r="198" spans="1:9" x14ac:dyDescent="0.25">
      <c r="A198" t="s">
        <v>3839</v>
      </c>
      <c r="B198" t="str">
        <f t="shared" ref="B198:B261" si="3">+RIGHT(A198,7)</f>
        <v>nistros</v>
      </c>
      <c r="D198" s="2">
        <v>515</v>
      </c>
      <c r="E198" s="309">
        <v>45869</v>
      </c>
      <c r="F198" s="300">
        <v>46469</v>
      </c>
      <c r="G198" s="300">
        <v>45869</v>
      </c>
      <c r="H198" s="300">
        <v>46474</v>
      </c>
      <c r="I198" s="2">
        <v>265</v>
      </c>
    </row>
    <row r="199" spans="1:9" x14ac:dyDescent="0.25">
      <c r="A199" t="s">
        <v>3840</v>
      </c>
      <c r="B199" t="str">
        <f t="shared" si="3"/>
        <v>spetrol</v>
      </c>
      <c r="D199" s="2">
        <v>427</v>
      </c>
      <c r="E199" s="309">
        <v>45869</v>
      </c>
      <c r="F199" s="300">
        <v>46295</v>
      </c>
      <c r="G199" s="300">
        <v>45869</v>
      </c>
      <c r="H199" s="300">
        <v>46295</v>
      </c>
      <c r="I199" s="2">
        <v>0</v>
      </c>
    </row>
    <row r="200" spans="1:9" x14ac:dyDescent="0.25">
      <c r="A200" t="s">
        <v>3841</v>
      </c>
      <c r="B200" t="str">
        <f t="shared" si="3"/>
        <v xml:space="preserve">  Civil</v>
      </c>
      <c r="D200" s="2">
        <v>0</v>
      </c>
      <c r="E200" s="309">
        <v>45869</v>
      </c>
      <c r="F200" s="300">
        <v>45869</v>
      </c>
      <c r="G200" s="2" t="s">
        <v>3842</v>
      </c>
      <c r="H200" s="2" t="s">
        <v>3842</v>
      </c>
      <c r="I200" s="2">
        <v>0</v>
      </c>
    </row>
    <row r="201" spans="1:9" x14ac:dyDescent="0.25">
      <c r="A201" t="s">
        <v>3843</v>
      </c>
      <c r="B201" t="str">
        <f t="shared" si="3"/>
        <v>C012001</v>
      </c>
      <c r="C201" t="s">
        <v>3844</v>
      </c>
      <c r="D201" s="2">
        <v>0</v>
      </c>
      <c r="F201" s="2" t="s">
        <v>3845</v>
      </c>
      <c r="H201" s="2" t="s">
        <v>3842</v>
      </c>
      <c r="I201" s="2">
        <v>0</v>
      </c>
    </row>
    <row r="202" spans="1:9" x14ac:dyDescent="0.25">
      <c r="A202" t="s">
        <v>3846</v>
      </c>
      <c r="B202" t="str">
        <f t="shared" si="3"/>
        <v>C013001</v>
      </c>
      <c r="C202" t="s">
        <v>3847</v>
      </c>
      <c r="D202" s="2">
        <v>0</v>
      </c>
      <c r="F202" s="2" t="s">
        <v>3845</v>
      </c>
      <c r="H202" s="2" t="s">
        <v>3842</v>
      </c>
      <c r="I202" s="2">
        <v>0</v>
      </c>
    </row>
    <row r="203" spans="1:9" x14ac:dyDescent="0.25">
      <c r="A203" t="s">
        <v>3848</v>
      </c>
      <c r="B203" t="str">
        <f t="shared" si="3"/>
        <v>C013002</v>
      </c>
      <c r="C203" t="s">
        <v>3849</v>
      </c>
      <c r="D203" s="2">
        <v>0</v>
      </c>
      <c r="F203" s="2" t="s">
        <v>3845</v>
      </c>
      <c r="H203" s="2" t="s">
        <v>3842</v>
      </c>
      <c r="I203" s="2">
        <v>0</v>
      </c>
    </row>
    <row r="204" spans="1:9" x14ac:dyDescent="0.25">
      <c r="A204" t="s">
        <v>3850</v>
      </c>
      <c r="B204" t="str">
        <f t="shared" si="3"/>
        <v>ecánica</v>
      </c>
      <c r="D204" s="2">
        <v>427</v>
      </c>
      <c r="E204" s="309">
        <v>45869</v>
      </c>
      <c r="F204" s="300">
        <v>46295</v>
      </c>
      <c r="G204" s="300">
        <v>45869</v>
      </c>
      <c r="H204" s="300">
        <v>46295</v>
      </c>
      <c r="I204" s="2">
        <v>0</v>
      </c>
    </row>
    <row r="205" spans="1:9" x14ac:dyDescent="0.25">
      <c r="A205" t="s">
        <v>3851</v>
      </c>
      <c r="B205" t="str">
        <f t="shared" si="3"/>
        <v xml:space="preserve"> SP1020</v>
      </c>
      <c r="C205" t="s">
        <v>3852</v>
      </c>
      <c r="D205" s="2">
        <v>0</v>
      </c>
      <c r="F205" s="2" t="s">
        <v>3845</v>
      </c>
      <c r="H205" s="300">
        <v>45869</v>
      </c>
      <c r="I205" s="2">
        <v>0</v>
      </c>
    </row>
    <row r="206" spans="1:9" x14ac:dyDescent="0.25">
      <c r="A206" t="s">
        <v>3853</v>
      </c>
      <c r="B206" t="str">
        <f t="shared" si="3"/>
        <v xml:space="preserve"> SP1030</v>
      </c>
      <c r="C206" t="s">
        <v>3854</v>
      </c>
      <c r="D206" s="2">
        <v>0</v>
      </c>
      <c r="F206" s="2" t="s">
        <v>3845</v>
      </c>
      <c r="H206" s="300">
        <v>45869</v>
      </c>
      <c r="I206" s="2">
        <v>0</v>
      </c>
    </row>
    <row r="207" spans="1:9" x14ac:dyDescent="0.25">
      <c r="A207" t="s">
        <v>3855</v>
      </c>
      <c r="B207" t="str">
        <f t="shared" si="3"/>
        <v xml:space="preserve"> SP1040</v>
      </c>
      <c r="C207" t="s">
        <v>3856</v>
      </c>
      <c r="D207" s="2">
        <v>0</v>
      </c>
      <c r="F207" s="2" t="s">
        <v>3845</v>
      </c>
      <c r="H207" s="300">
        <v>45869</v>
      </c>
      <c r="I207" s="2">
        <v>0</v>
      </c>
    </row>
    <row r="208" spans="1:9" x14ac:dyDescent="0.25">
      <c r="A208" t="s">
        <v>3857</v>
      </c>
      <c r="B208" t="str">
        <f t="shared" si="3"/>
        <v xml:space="preserve"> SP1050</v>
      </c>
      <c r="C208" t="s">
        <v>3858</v>
      </c>
      <c r="D208" s="2">
        <v>0</v>
      </c>
      <c r="F208" s="2" t="s">
        <v>3845</v>
      </c>
      <c r="H208" s="300">
        <v>45869</v>
      </c>
      <c r="I208" s="2">
        <v>0</v>
      </c>
    </row>
    <row r="209" spans="1:9" x14ac:dyDescent="0.25">
      <c r="A209" t="s">
        <v>3859</v>
      </c>
      <c r="B209" t="str">
        <f t="shared" si="3"/>
        <v xml:space="preserve"> SP1060</v>
      </c>
      <c r="C209" t="s">
        <v>3860</v>
      </c>
      <c r="D209" s="2">
        <v>0</v>
      </c>
      <c r="F209" s="2" t="s">
        <v>3845</v>
      </c>
      <c r="H209" s="300">
        <v>45869</v>
      </c>
      <c r="I209" s="2">
        <v>0</v>
      </c>
    </row>
    <row r="210" spans="1:9" x14ac:dyDescent="0.25">
      <c r="A210" t="s">
        <v>3861</v>
      </c>
      <c r="B210" t="str">
        <f t="shared" si="3"/>
        <v xml:space="preserve"> SP1090</v>
      </c>
      <c r="C210" t="s">
        <v>3862</v>
      </c>
      <c r="D210" s="2">
        <v>0</v>
      </c>
      <c r="F210" s="2" t="s">
        <v>3845</v>
      </c>
      <c r="H210" s="300">
        <v>45869</v>
      </c>
      <c r="I210" s="2">
        <v>0</v>
      </c>
    </row>
    <row r="211" spans="1:9" x14ac:dyDescent="0.25">
      <c r="A211" t="s">
        <v>3863</v>
      </c>
      <c r="B211" t="str">
        <f t="shared" si="3"/>
        <v xml:space="preserve"> SP1070</v>
      </c>
      <c r="C211" t="s">
        <v>3864</v>
      </c>
      <c r="D211" s="2">
        <v>0</v>
      </c>
      <c r="F211" s="2" t="s">
        <v>3845</v>
      </c>
      <c r="H211" s="300">
        <v>45869</v>
      </c>
      <c r="I211" s="2">
        <v>0</v>
      </c>
    </row>
    <row r="212" spans="1:9" x14ac:dyDescent="0.25">
      <c r="A212" t="s">
        <v>3865</v>
      </c>
      <c r="B212" t="str">
        <f t="shared" si="3"/>
        <v xml:space="preserve"> SP1100</v>
      </c>
      <c r="C212" t="s">
        <v>3866</v>
      </c>
      <c r="D212" s="2">
        <v>0</v>
      </c>
      <c r="F212" s="2" t="s">
        <v>3867</v>
      </c>
      <c r="H212" s="2" t="s">
        <v>3868</v>
      </c>
      <c r="I212" s="2">
        <v>0</v>
      </c>
    </row>
    <row r="213" spans="1:9" x14ac:dyDescent="0.25">
      <c r="A213" t="s">
        <v>3869</v>
      </c>
      <c r="B213" t="str">
        <f t="shared" si="3"/>
        <v xml:space="preserve"> SP1110</v>
      </c>
      <c r="C213" t="s">
        <v>3870</v>
      </c>
      <c r="D213" s="2">
        <v>0</v>
      </c>
      <c r="F213" s="2" t="s">
        <v>3486</v>
      </c>
      <c r="H213" s="2" t="s">
        <v>3868</v>
      </c>
      <c r="I213" s="2">
        <v>0</v>
      </c>
    </row>
    <row r="214" spans="1:9" x14ac:dyDescent="0.25">
      <c r="A214" t="s">
        <v>3871</v>
      </c>
      <c r="B214" t="str">
        <f t="shared" si="3"/>
        <v xml:space="preserve"> SP1000</v>
      </c>
      <c r="C214" t="s">
        <v>3872</v>
      </c>
      <c r="D214" s="2">
        <v>0</v>
      </c>
      <c r="F214" s="2" t="s">
        <v>3873</v>
      </c>
      <c r="H214" s="2" t="s">
        <v>3874</v>
      </c>
      <c r="I214" s="2">
        <v>0</v>
      </c>
    </row>
    <row r="215" spans="1:9" x14ac:dyDescent="0.25">
      <c r="A215" t="s">
        <v>3875</v>
      </c>
      <c r="B215" t="str">
        <f t="shared" si="3"/>
        <v xml:space="preserve"> SP1130</v>
      </c>
      <c r="C215" t="s">
        <v>3876</v>
      </c>
      <c r="D215" s="2">
        <v>0</v>
      </c>
      <c r="F215" s="2" t="s">
        <v>3877</v>
      </c>
      <c r="H215" s="300">
        <v>46112</v>
      </c>
      <c r="I215" s="2">
        <v>0</v>
      </c>
    </row>
    <row r="216" spans="1:9" x14ac:dyDescent="0.25">
      <c r="A216" t="s">
        <v>3878</v>
      </c>
      <c r="B216" t="str">
        <f t="shared" si="3"/>
        <v xml:space="preserve"> SP1140</v>
      </c>
      <c r="C216" t="s">
        <v>3879</v>
      </c>
      <c r="D216" s="2">
        <v>0</v>
      </c>
      <c r="F216" s="2" t="s">
        <v>3877</v>
      </c>
      <c r="H216" s="300">
        <v>46112</v>
      </c>
      <c r="I216" s="2">
        <v>0</v>
      </c>
    </row>
    <row r="217" spans="1:9" x14ac:dyDescent="0.25">
      <c r="A217" t="s">
        <v>3880</v>
      </c>
      <c r="B217" t="str">
        <f t="shared" si="3"/>
        <v xml:space="preserve"> SP1120</v>
      </c>
      <c r="C217" t="s">
        <v>3881</v>
      </c>
      <c r="D217" s="2">
        <v>0</v>
      </c>
      <c r="F217" s="2" t="s">
        <v>3882</v>
      </c>
      <c r="H217" s="300">
        <v>46173</v>
      </c>
      <c r="I217" s="2">
        <v>0</v>
      </c>
    </row>
    <row r="218" spans="1:9" x14ac:dyDescent="0.25">
      <c r="A218" t="s">
        <v>3883</v>
      </c>
      <c r="B218" t="str">
        <f t="shared" si="3"/>
        <v xml:space="preserve"> SP1150</v>
      </c>
      <c r="C218" t="s">
        <v>3884</v>
      </c>
      <c r="D218" s="2">
        <v>0</v>
      </c>
      <c r="F218" s="2" t="s">
        <v>3885</v>
      </c>
      <c r="H218" s="300">
        <v>46173</v>
      </c>
      <c r="I218" s="2">
        <v>0</v>
      </c>
    </row>
    <row r="219" spans="1:9" x14ac:dyDescent="0.25">
      <c r="A219" t="s">
        <v>3886</v>
      </c>
      <c r="B219" t="str">
        <f t="shared" si="3"/>
        <v xml:space="preserve"> SP1160</v>
      </c>
      <c r="C219" t="s">
        <v>3887</v>
      </c>
      <c r="D219" s="2">
        <v>0</v>
      </c>
      <c r="F219" s="2" t="s">
        <v>3888</v>
      </c>
      <c r="H219" s="300">
        <v>46295</v>
      </c>
      <c r="I219" s="2">
        <v>0</v>
      </c>
    </row>
    <row r="220" spans="1:9" x14ac:dyDescent="0.25">
      <c r="A220" t="s">
        <v>3889</v>
      </c>
      <c r="B220" t="str">
        <f t="shared" si="3"/>
        <v xml:space="preserve"> SP1170</v>
      </c>
      <c r="C220" t="s">
        <v>3890</v>
      </c>
      <c r="D220" s="2">
        <v>0</v>
      </c>
      <c r="F220" s="2" t="s">
        <v>3888</v>
      </c>
      <c r="H220" s="300">
        <v>46295</v>
      </c>
      <c r="I220" s="2">
        <v>0</v>
      </c>
    </row>
    <row r="221" spans="1:9" x14ac:dyDescent="0.25">
      <c r="A221" t="s">
        <v>3891</v>
      </c>
      <c r="B221" t="str">
        <f t="shared" si="3"/>
        <v>or AESA</v>
      </c>
      <c r="D221" s="2">
        <v>500</v>
      </c>
      <c r="E221" s="309" t="s">
        <v>3892</v>
      </c>
      <c r="F221" s="300">
        <v>46469</v>
      </c>
      <c r="G221" s="2" t="s">
        <v>3893</v>
      </c>
      <c r="H221" s="300">
        <v>46474</v>
      </c>
      <c r="I221" s="2">
        <v>265</v>
      </c>
    </row>
    <row r="222" spans="1:9" x14ac:dyDescent="0.25">
      <c r="A222" t="s">
        <v>3894</v>
      </c>
      <c r="B222" t="str">
        <f t="shared" si="3"/>
        <v xml:space="preserve"> compra</v>
      </c>
      <c r="D222" s="2">
        <v>375</v>
      </c>
      <c r="E222" s="309" t="s">
        <v>3892</v>
      </c>
      <c r="F222" s="300">
        <v>46323</v>
      </c>
      <c r="G222" s="2" t="s">
        <v>3893</v>
      </c>
      <c r="H222" s="2" t="s">
        <v>3895</v>
      </c>
      <c r="I222" s="2">
        <v>14</v>
      </c>
    </row>
    <row r="223" spans="1:9" x14ac:dyDescent="0.25">
      <c r="A223" t="s">
        <v>3896</v>
      </c>
      <c r="B223" t="str">
        <f t="shared" si="3"/>
        <v xml:space="preserve">  Civil</v>
      </c>
      <c r="D223" s="2">
        <v>141</v>
      </c>
      <c r="E223" s="309" t="s">
        <v>3892</v>
      </c>
      <c r="F223" s="300">
        <v>46092</v>
      </c>
      <c r="G223" s="2" t="s">
        <v>3893</v>
      </c>
      <c r="H223" s="300">
        <v>46168</v>
      </c>
      <c r="I223" s="2">
        <v>115</v>
      </c>
    </row>
    <row r="224" spans="1:9" x14ac:dyDescent="0.25">
      <c r="A224" t="s">
        <v>3897</v>
      </c>
      <c r="B224" t="str">
        <f t="shared" si="3"/>
        <v>GCC1000</v>
      </c>
      <c r="C224" t="s">
        <v>3898</v>
      </c>
      <c r="D224" s="2">
        <v>74</v>
      </c>
      <c r="E224" s="309" t="s">
        <v>3899</v>
      </c>
      <c r="F224" s="300">
        <v>45989</v>
      </c>
      <c r="G224" s="2" t="s">
        <v>3893</v>
      </c>
      <c r="H224" s="300">
        <v>45985</v>
      </c>
      <c r="I224" s="2">
        <v>0</v>
      </c>
    </row>
    <row r="225" spans="1:9" x14ac:dyDescent="0.25">
      <c r="A225" t="s">
        <v>3900</v>
      </c>
      <c r="B225" t="str">
        <f t="shared" si="3"/>
        <v>GCC1020</v>
      </c>
      <c r="C225" t="s">
        <v>3901</v>
      </c>
      <c r="D225" s="2">
        <v>49</v>
      </c>
      <c r="E225" s="309">
        <v>45936</v>
      </c>
      <c r="F225" s="2" t="s">
        <v>3560</v>
      </c>
      <c r="G225" s="300">
        <v>45978</v>
      </c>
      <c r="H225" s="300">
        <v>46059</v>
      </c>
      <c r="I225" s="2">
        <v>15</v>
      </c>
    </row>
    <row r="226" spans="1:9" x14ac:dyDescent="0.25">
      <c r="A226" t="s">
        <v>3902</v>
      </c>
      <c r="B226" t="str">
        <f t="shared" si="3"/>
        <v>GCC1050</v>
      </c>
      <c r="C226" t="s">
        <v>3903</v>
      </c>
      <c r="D226" s="2">
        <v>66</v>
      </c>
      <c r="E226" s="309" t="s">
        <v>3535</v>
      </c>
      <c r="F226" s="300">
        <v>46092</v>
      </c>
      <c r="G226" s="300">
        <v>46078</v>
      </c>
      <c r="H226" s="300">
        <v>46168</v>
      </c>
      <c r="I226" s="2">
        <v>115</v>
      </c>
    </row>
    <row r="227" spans="1:9" x14ac:dyDescent="0.25">
      <c r="A227" t="s">
        <v>3904</v>
      </c>
      <c r="B227" t="str">
        <f t="shared" si="3"/>
        <v>etálica</v>
      </c>
      <c r="D227" s="2">
        <v>43</v>
      </c>
      <c r="E227" s="309">
        <v>45922</v>
      </c>
      <c r="F227" s="300">
        <v>45980</v>
      </c>
      <c r="G227" s="300">
        <v>45978</v>
      </c>
      <c r="H227" s="300">
        <v>46059</v>
      </c>
      <c r="I227" s="2">
        <v>5</v>
      </c>
    </row>
    <row r="228" spans="1:9" x14ac:dyDescent="0.25">
      <c r="A228" t="s">
        <v>3905</v>
      </c>
      <c r="B228" t="str">
        <f t="shared" si="3"/>
        <v>GCS1000</v>
      </c>
      <c r="C228" t="s">
        <v>3906</v>
      </c>
      <c r="D228" s="2">
        <v>43</v>
      </c>
      <c r="E228" s="309">
        <v>45922</v>
      </c>
      <c r="F228" s="300">
        <v>45980</v>
      </c>
      <c r="G228" s="300">
        <v>45978</v>
      </c>
      <c r="H228" s="300">
        <v>46059</v>
      </c>
      <c r="I228" s="2">
        <v>5</v>
      </c>
    </row>
    <row r="229" spans="1:9" x14ac:dyDescent="0.25">
      <c r="A229" t="s">
        <v>3907</v>
      </c>
      <c r="B229" t="str">
        <f t="shared" si="3"/>
        <v>ecánica</v>
      </c>
      <c r="D229" s="2">
        <v>225</v>
      </c>
      <c r="E229" s="309">
        <v>45905</v>
      </c>
      <c r="F229" s="2" t="s">
        <v>3908</v>
      </c>
      <c r="G229" s="300">
        <v>45904</v>
      </c>
      <c r="H229" s="2" t="s">
        <v>3895</v>
      </c>
      <c r="I229" s="2">
        <v>42</v>
      </c>
    </row>
    <row r="230" spans="1:9" x14ac:dyDescent="0.25">
      <c r="A230" t="s">
        <v>3909</v>
      </c>
      <c r="B230" t="str">
        <f t="shared" si="3"/>
        <v>GCM1100</v>
      </c>
      <c r="C230" t="s">
        <v>3910</v>
      </c>
      <c r="D230" s="2">
        <v>75</v>
      </c>
      <c r="E230" s="309">
        <v>45905</v>
      </c>
      <c r="F230" s="2" t="s">
        <v>3911</v>
      </c>
      <c r="G230" s="300">
        <v>45904</v>
      </c>
      <c r="H230" s="2" t="s">
        <v>3911</v>
      </c>
      <c r="I230" s="2">
        <v>16</v>
      </c>
    </row>
    <row r="231" spans="1:9" x14ac:dyDescent="0.25">
      <c r="A231" t="s">
        <v>3912</v>
      </c>
      <c r="B231" t="str">
        <f t="shared" si="3"/>
        <v>GCM1110</v>
      </c>
      <c r="C231" t="s">
        <v>3913</v>
      </c>
      <c r="D231" s="2">
        <v>68</v>
      </c>
      <c r="E231" s="309">
        <v>45917</v>
      </c>
      <c r="F231" s="2" t="s">
        <v>3498</v>
      </c>
      <c r="I231" s="2">
        <v>15</v>
      </c>
    </row>
    <row r="232" spans="1:9" x14ac:dyDescent="0.25">
      <c r="A232" t="s">
        <v>3914</v>
      </c>
      <c r="B232" t="str">
        <f t="shared" si="3"/>
        <v>GCM1270</v>
      </c>
      <c r="C232" t="s">
        <v>3915</v>
      </c>
      <c r="D232" s="2">
        <v>65</v>
      </c>
      <c r="E232" s="309">
        <v>45975</v>
      </c>
      <c r="F232" s="300">
        <v>46076</v>
      </c>
      <c r="G232" s="300">
        <v>45978</v>
      </c>
      <c r="H232" s="300">
        <v>46077</v>
      </c>
      <c r="I232" s="2">
        <v>24</v>
      </c>
    </row>
    <row r="233" spans="1:9" x14ac:dyDescent="0.25">
      <c r="A233" t="s">
        <v>3916</v>
      </c>
      <c r="B233" t="str">
        <f t="shared" si="3"/>
        <v>GCM1280</v>
      </c>
      <c r="C233" t="s">
        <v>3917</v>
      </c>
      <c r="D233" s="2">
        <v>65</v>
      </c>
      <c r="E233" s="309">
        <v>45975</v>
      </c>
      <c r="F233" s="300">
        <v>46076</v>
      </c>
      <c r="G233" s="300">
        <v>45978</v>
      </c>
      <c r="H233" s="300">
        <v>46077</v>
      </c>
      <c r="I233" s="2">
        <v>21</v>
      </c>
    </row>
    <row r="234" spans="1:9" x14ac:dyDescent="0.25">
      <c r="A234" t="s">
        <v>3918</v>
      </c>
      <c r="B234" t="str">
        <f t="shared" si="3"/>
        <v>GCM1190</v>
      </c>
      <c r="C234" t="s">
        <v>3919</v>
      </c>
      <c r="D234" s="2">
        <v>65</v>
      </c>
      <c r="E234" s="309" t="s">
        <v>3567</v>
      </c>
      <c r="F234" s="300">
        <v>46104</v>
      </c>
      <c r="G234" s="2" t="s">
        <v>3920</v>
      </c>
      <c r="H234" s="300">
        <v>46225</v>
      </c>
      <c r="I234" s="2">
        <v>81</v>
      </c>
    </row>
    <row r="235" spans="1:9" x14ac:dyDescent="0.25">
      <c r="A235" t="s">
        <v>3921</v>
      </c>
      <c r="B235" t="str">
        <f t="shared" si="3"/>
        <v>GCM1490</v>
      </c>
      <c r="C235" t="s">
        <v>3922</v>
      </c>
      <c r="D235" s="2">
        <v>65</v>
      </c>
      <c r="E235" s="309" t="s">
        <v>3567</v>
      </c>
      <c r="F235" s="300">
        <v>46104</v>
      </c>
      <c r="G235" s="2" t="s">
        <v>3574</v>
      </c>
      <c r="H235" s="300">
        <v>46106</v>
      </c>
      <c r="I235" s="2">
        <v>67</v>
      </c>
    </row>
    <row r="236" spans="1:9" x14ac:dyDescent="0.25">
      <c r="A236" t="s">
        <v>3923</v>
      </c>
      <c r="B236" t="str">
        <f t="shared" si="3"/>
        <v>GCM1040</v>
      </c>
      <c r="C236" t="s">
        <v>3924</v>
      </c>
      <c r="D236" s="2">
        <v>75</v>
      </c>
      <c r="E236" s="309" t="s">
        <v>3574</v>
      </c>
      <c r="F236" s="2" t="s">
        <v>3925</v>
      </c>
      <c r="G236" s="2" t="s">
        <v>3574</v>
      </c>
      <c r="H236" s="2" t="s">
        <v>3925</v>
      </c>
      <c r="I236" s="2">
        <v>12</v>
      </c>
    </row>
    <row r="237" spans="1:9" x14ac:dyDescent="0.25">
      <c r="A237" t="s">
        <v>3926</v>
      </c>
      <c r="B237" t="str">
        <f t="shared" si="3"/>
        <v>GCM1230</v>
      </c>
      <c r="C237" t="s">
        <v>3927</v>
      </c>
      <c r="D237" s="2">
        <v>65</v>
      </c>
      <c r="E237" s="309" t="s">
        <v>3498</v>
      </c>
      <c r="F237" s="300">
        <v>46112</v>
      </c>
      <c r="G237" s="2" t="s">
        <v>3574</v>
      </c>
      <c r="H237" s="300">
        <v>46106</v>
      </c>
      <c r="I237" s="2">
        <v>32</v>
      </c>
    </row>
    <row r="238" spans="1:9" x14ac:dyDescent="0.25">
      <c r="A238" t="s">
        <v>3928</v>
      </c>
      <c r="B238" t="str">
        <f t="shared" si="3"/>
        <v>GCM1400</v>
      </c>
      <c r="C238" t="s">
        <v>3929</v>
      </c>
      <c r="D238" s="2">
        <v>65</v>
      </c>
      <c r="E238" s="309" t="s">
        <v>3702</v>
      </c>
      <c r="F238" s="2" t="s">
        <v>3930</v>
      </c>
      <c r="G238" s="2" t="s">
        <v>3588</v>
      </c>
      <c r="H238" s="300">
        <v>46218</v>
      </c>
      <c r="I238" s="2">
        <v>21</v>
      </c>
    </row>
    <row r="239" spans="1:9" x14ac:dyDescent="0.25">
      <c r="A239" t="s">
        <v>3931</v>
      </c>
      <c r="B239" t="str">
        <f t="shared" si="3"/>
        <v>GCM1450</v>
      </c>
      <c r="C239" t="s">
        <v>3932</v>
      </c>
      <c r="D239" s="2">
        <v>65</v>
      </c>
      <c r="E239" s="309" t="s">
        <v>3702</v>
      </c>
      <c r="F239" s="2" t="s">
        <v>3930</v>
      </c>
      <c r="G239" s="2" t="s">
        <v>3574</v>
      </c>
      <c r="H239" s="300">
        <v>46106</v>
      </c>
      <c r="I239" s="2">
        <v>73</v>
      </c>
    </row>
    <row r="240" spans="1:9" x14ac:dyDescent="0.25">
      <c r="A240" t="s">
        <v>3933</v>
      </c>
      <c r="B240" t="str">
        <f t="shared" si="3"/>
        <v>GCM1460</v>
      </c>
      <c r="C240" t="s">
        <v>3934</v>
      </c>
      <c r="D240" s="2">
        <v>65</v>
      </c>
      <c r="E240" s="309" t="s">
        <v>3702</v>
      </c>
      <c r="F240" s="2" t="s">
        <v>3930</v>
      </c>
      <c r="G240" s="2" t="s">
        <v>3574</v>
      </c>
      <c r="H240" s="300">
        <v>46106</v>
      </c>
      <c r="I240" s="2">
        <v>104</v>
      </c>
    </row>
    <row r="241" spans="1:9" x14ac:dyDescent="0.25">
      <c r="A241" t="s">
        <v>3935</v>
      </c>
      <c r="B241" t="str">
        <f t="shared" si="3"/>
        <v>GCM1470</v>
      </c>
      <c r="C241" t="s">
        <v>3936</v>
      </c>
      <c r="D241" s="2">
        <v>65</v>
      </c>
      <c r="E241" s="309" t="s">
        <v>3702</v>
      </c>
      <c r="F241" s="2" t="s">
        <v>3930</v>
      </c>
      <c r="G241" s="2" t="s">
        <v>3574</v>
      </c>
      <c r="H241" s="300">
        <v>46106</v>
      </c>
      <c r="I241" s="2">
        <v>69</v>
      </c>
    </row>
    <row r="242" spans="1:9" x14ac:dyDescent="0.25">
      <c r="A242" t="s">
        <v>3937</v>
      </c>
      <c r="B242" t="str">
        <f t="shared" si="3"/>
        <v>GCM1250</v>
      </c>
      <c r="C242" t="s">
        <v>3938</v>
      </c>
      <c r="D242" s="2">
        <v>65</v>
      </c>
      <c r="E242" s="309" t="s">
        <v>3939</v>
      </c>
      <c r="F242" s="2" t="s">
        <v>3611</v>
      </c>
      <c r="G242" s="300">
        <v>46055</v>
      </c>
      <c r="H242" s="300">
        <v>46153</v>
      </c>
      <c r="I242" s="2">
        <v>10</v>
      </c>
    </row>
    <row r="243" spans="1:9" x14ac:dyDescent="0.25">
      <c r="A243" t="s">
        <v>3940</v>
      </c>
      <c r="B243" t="str">
        <f t="shared" si="3"/>
        <v>GCM1480</v>
      </c>
      <c r="C243" t="s">
        <v>3941</v>
      </c>
      <c r="D243" s="2">
        <v>65</v>
      </c>
      <c r="E243" s="309" t="s">
        <v>3939</v>
      </c>
      <c r="F243" s="2" t="s">
        <v>3611</v>
      </c>
      <c r="G243" s="300">
        <v>46092</v>
      </c>
      <c r="H243" s="300">
        <v>46189</v>
      </c>
      <c r="I243" s="2">
        <v>84</v>
      </c>
    </row>
    <row r="244" spans="1:9" x14ac:dyDescent="0.25">
      <c r="A244" t="s">
        <v>3942</v>
      </c>
      <c r="B244" t="str">
        <f t="shared" si="3"/>
        <v>GCM1320</v>
      </c>
      <c r="C244" t="s">
        <v>3943</v>
      </c>
      <c r="D244" s="2">
        <v>65</v>
      </c>
      <c r="E244" s="309" t="s">
        <v>3939</v>
      </c>
      <c r="F244" s="2" t="s">
        <v>3611</v>
      </c>
      <c r="G244" s="2" t="s">
        <v>3944</v>
      </c>
      <c r="H244" s="300">
        <v>46210</v>
      </c>
      <c r="I244" s="2">
        <v>97</v>
      </c>
    </row>
    <row r="245" spans="1:9" x14ac:dyDescent="0.25">
      <c r="A245" t="s">
        <v>3945</v>
      </c>
      <c r="B245" t="str">
        <f t="shared" si="3"/>
        <v>GCM1330</v>
      </c>
      <c r="C245" t="s">
        <v>3946</v>
      </c>
      <c r="D245" s="2">
        <v>65</v>
      </c>
      <c r="E245" s="309" t="s">
        <v>3939</v>
      </c>
      <c r="F245" s="2" t="s">
        <v>3611</v>
      </c>
      <c r="G245" s="300">
        <v>46055</v>
      </c>
      <c r="H245" s="300">
        <v>46153</v>
      </c>
      <c r="I245" s="2">
        <v>10</v>
      </c>
    </row>
    <row r="246" spans="1:9" x14ac:dyDescent="0.25">
      <c r="A246" t="s">
        <v>3947</v>
      </c>
      <c r="B246" t="str">
        <f t="shared" si="3"/>
        <v>GCM1370</v>
      </c>
      <c r="C246" t="s">
        <v>3948</v>
      </c>
      <c r="D246" s="2">
        <v>65</v>
      </c>
      <c r="E246" s="309" t="s">
        <v>3939</v>
      </c>
      <c r="F246" s="2" t="s">
        <v>3611</v>
      </c>
      <c r="G246" s="300">
        <v>46071</v>
      </c>
      <c r="H246" s="300">
        <v>46168</v>
      </c>
      <c r="I246" s="2">
        <v>7</v>
      </c>
    </row>
    <row r="247" spans="1:9" x14ac:dyDescent="0.25">
      <c r="A247" t="s">
        <v>3949</v>
      </c>
      <c r="B247" t="str">
        <f t="shared" si="3"/>
        <v>GCM1380</v>
      </c>
      <c r="C247" t="s">
        <v>3950</v>
      </c>
      <c r="D247" s="2">
        <v>65</v>
      </c>
      <c r="E247" s="309" t="s">
        <v>3939</v>
      </c>
      <c r="F247" s="2" t="s">
        <v>3611</v>
      </c>
      <c r="G247" s="300">
        <v>46161</v>
      </c>
      <c r="H247" s="2" t="s">
        <v>3895</v>
      </c>
      <c r="I247" s="2">
        <v>84</v>
      </c>
    </row>
    <row r="248" spans="1:9" x14ac:dyDescent="0.25">
      <c r="A248" t="s">
        <v>3951</v>
      </c>
      <c r="B248" t="str">
        <f t="shared" si="3"/>
        <v>GCM1510</v>
      </c>
      <c r="C248" t="s">
        <v>3952</v>
      </c>
      <c r="D248" s="2">
        <v>65</v>
      </c>
      <c r="E248" s="309" t="s">
        <v>3939</v>
      </c>
      <c r="F248" s="2" t="s">
        <v>3611</v>
      </c>
      <c r="G248" s="300">
        <v>46071</v>
      </c>
      <c r="H248" s="300">
        <v>46168</v>
      </c>
      <c r="I248" s="2">
        <v>30</v>
      </c>
    </row>
    <row r="249" spans="1:9" x14ac:dyDescent="0.25">
      <c r="A249" t="s">
        <v>3953</v>
      </c>
      <c r="B249" t="str">
        <f t="shared" si="3"/>
        <v>GCM1390</v>
      </c>
      <c r="C249" t="s">
        <v>3954</v>
      </c>
      <c r="D249" s="2">
        <v>65</v>
      </c>
      <c r="E249" s="309" t="s">
        <v>3532</v>
      </c>
      <c r="F249" s="2" t="s">
        <v>3955</v>
      </c>
      <c r="G249" s="300">
        <v>46055</v>
      </c>
      <c r="H249" s="300">
        <v>46153</v>
      </c>
      <c r="I249" s="2">
        <v>15</v>
      </c>
    </row>
    <row r="250" spans="1:9" x14ac:dyDescent="0.25">
      <c r="A250" t="s">
        <v>3956</v>
      </c>
      <c r="B250" t="str">
        <f t="shared" si="3"/>
        <v>GCM1090</v>
      </c>
      <c r="C250" t="s">
        <v>3957</v>
      </c>
      <c r="D250" s="2">
        <v>60</v>
      </c>
      <c r="E250" s="309" t="s">
        <v>3958</v>
      </c>
      <c r="F250" s="2" t="s">
        <v>3955</v>
      </c>
      <c r="G250" s="300">
        <v>46055</v>
      </c>
      <c r="H250" s="300">
        <v>46146</v>
      </c>
      <c r="I250" s="2">
        <v>66</v>
      </c>
    </row>
    <row r="251" spans="1:9" x14ac:dyDescent="0.25">
      <c r="A251" t="s">
        <v>3959</v>
      </c>
      <c r="B251" t="str">
        <f t="shared" si="3"/>
        <v>GCM1440</v>
      </c>
      <c r="C251" t="s">
        <v>3960</v>
      </c>
      <c r="D251" s="2">
        <v>65</v>
      </c>
      <c r="E251" s="309">
        <v>46098</v>
      </c>
      <c r="F251" s="300">
        <v>46195</v>
      </c>
      <c r="G251" s="300">
        <v>46099</v>
      </c>
      <c r="H251" s="300">
        <v>46196</v>
      </c>
      <c r="I251" s="2">
        <v>22</v>
      </c>
    </row>
    <row r="252" spans="1:9" x14ac:dyDescent="0.25">
      <c r="A252" t="s">
        <v>3961</v>
      </c>
      <c r="B252" t="str">
        <f t="shared" si="3"/>
        <v>GCM1210</v>
      </c>
      <c r="C252" t="s">
        <v>3962</v>
      </c>
      <c r="D252" s="2">
        <v>65</v>
      </c>
      <c r="E252" s="309">
        <v>46106</v>
      </c>
      <c r="F252" s="300">
        <v>46202</v>
      </c>
      <c r="G252" s="300">
        <v>46099</v>
      </c>
      <c r="H252" s="300">
        <v>46196</v>
      </c>
      <c r="I252" s="2">
        <v>24</v>
      </c>
    </row>
    <row r="253" spans="1:9" x14ac:dyDescent="0.25">
      <c r="A253" t="s">
        <v>3963</v>
      </c>
      <c r="B253" t="str">
        <f t="shared" si="3"/>
        <v>GCM1220</v>
      </c>
      <c r="C253" t="s">
        <v>3964</v>
      </c>
      <c r="D253" s="2">
        <v>65</v>
      </c>
      <c r="E253" s="309">
        <v>46106</v>
      </c>
      <c r="F253" s="300">
        <v>46202</v>
      </c>
      <c r="G253" s="2" t="s">
        <v>3574</v>
      </c>
      <c r="H253" s="300">
        <v>46106</v>
      </c>
      <c r="I253" s="2">
        <v>23</v>
      </c>
    </row>
    <row r="254" spans="1:9" x14ac:dyDescent="0.25">
      <c r="A254" t="s">
        <v>3965</v>
      </c>
      <c r="B254" t="str">
        <f t="shared" si="3"/>
        <v>GCM1130</v>
      </c>
      <c r="C254" t="s">
        <v>3966</v>
      </c>
      <c r="D254" s="2">
        <v>60</v>
      </c>
      <c r="E254" s="309" t="s">
        <v>3582</v>
      </c>
      <c r="F254" s="300">
        <v>46217</v>
      </c>
      <c r="G254" s="2" t="s">
        <v>3920</v>
      </c>
      <c r="H254" s="300">
        <v>46218</v>
      </c>
      <c r="I254" s="2">
        <v>48</v>
      </c>
    </row>
    <row r="255" spans="1:9" x14ac:dyDescent="0.25">
      <c r="A255" t="s">
        <v>3967</v>
      </c>
      <c r="B255" t="str">
        <f t="shared" si="3"/>
        <v>GCM1140</v>
      </c>
      <c r="C255" t="s">
        <v>3968</v>
      </c>
      <c r="D255" s="2">
        <v>60</v>
      </c>
      <c r="E255" s="309" t="s">
        <v>3582</v>
      </c>
      <c r="F255" s="300">
        <v>46217</v>
      </c>
      <c r="G255" s="2" t="s">
        <v>3920</v>
      </c>
      <c r="H255" s="300">
        <v>46218</v>
      </c>
      <c r="I255" s="2">
        <v>25</v>
      </c>
    </row>
    <row r="256" spans="1:9" x14ac:dyDescent="0.25">
      <c r="A256" t="s">
        <v>3969</v>
      </c>
      <c r="B256" t="str">
        <f t="shared" si="3"/>
        <v>GCM1050</v>
      </c>
      <c r="C256" t="s">
        <v>3970</v>
      </c>
      <c r="D256" s="2">
        <v>60</v>
      </c>
      <c r="E256" s="309">
        <v>46153</v>
      </c>
      <c r="F256" s="2" t="s">
        <v>3908</v>
      </c>
      <c r="G256" s="300">
        <v>46147</v>
      </c>
      <c r="H256" s="300">
        <v>46232</v>
      </c>
      <c r="I256" s="2">
        <v>42</v>
      </c>
    </row>
    <row r="257" spans="1:9" x14ac:dyDescent="0.25">
      <c r="A257" t="s">
        <v>3971</v>
      </c>
      <c r="B257" t="str">
        <f t="shared" si="3"/>
        <v xml:space="preserve"> Piping</v>
      </c>
      <c r="D257" s="2">
        <v>369</v>
      </c>
      <c r="E257" s="309" t="s">
        <v>3893</v>
      </c>
      <c r="F257" s="300">
        <v>46323</v>
      </c>
      <c r="G257" s="300">
        <v>45964</v>
      </c>
      <c r="H257" s="2" t="s">
        <v>3925</v>
      </c>
      <c r="I257" s="2">
        <v>14</v>
      </c>
    </row>
    <row r="258" spans="1:9" x14ac:dyDescent="0.25">
      <c r="A258" t="s">
        <v>3972</v>
      </c>
      <c r="B258" t="str">
        <f t="shared" si="3"/>
        <v>GCP1000</v>
      </c>
      <c r="C258" t="s">
        <v>3973</v>
      </c>
      <c r="D258" s="2">
        <v>26</v>
      </c>
      <c r="E258" s="309" t="s">
        <v>3893</v>
      </c>
      <c r="F258" s="300">
        <v>45929</v>
      </c>
      <c r="G258" s="300">
        <v>45964</v>
      </c>
      <c r="H258" s="2" t="s">
        <v>3498</v>
      </c>
      <c r="I258" s="2">
        <v>0</v>
      </c>
    </row>
    <row r="259" spans="1:9" x14ac:dyDescent="0.25">
      <c r="A259" t="s">
        <v>3974</v>
      </c>
      <c r="B259" t="str">
        <f t="shared" si="3"/>
        <v>GCP1030</v>
      </c>
      <c r="C259" t="s">
        <v>3975</v>
      </c>
      <c r="D259" s="2">
        <v>68</v>
      </c>
      <c r="E259" s="309">
        <v>45950</v>
      </c>
      <c r="F259" s="2" t="s">
        <v>3976</v>
      </c>
      <c r="G259" s="2" t="s">
        <v>3574</v>
      </c>
      <c r="H259" s="300">
        <v>46077</v>
      </c>
      <c r="I259" s="2">
        <v>30</v>
      </c>
    </row>
    <row r="260" spans="1:9" x14ac:dyDescent="0.25">
      <c r="A260" t="s">
        <v>3977</v>
      </c>
      <c r="B260" t="str">
        <f t="shared" si="3"/>
        <v>GCP1001</v>
      </c>
      <c r="C260" t="s">
        <v>3978</v>
      </c>
      <c r="D260" s="2">
        <v>30</v>
      </c>
      <c r="E260" s="309" t="s">
        <v>3574</v>
      </c>
      <c r="F260" s="2" t="s">
        <v>3958</v>
      </c>
      <c r="G260" s="300">
        <v>46071</v>
      </c>
      <c r="H260" s="2" t="s">
        <v>3925</v>
      </c>
      <c r="I260" s="2">
        <v>33</v>
      </c>
    </row>
    <row r="261" spans="1:9" x14ac:dyDescent="0.25">
      <c r="A261" t="s">
        <v>3979</v>
      </c>
      <c r="B261" t="str">
        <f t="shared" si="3"/>
        <v>GCP1021</v>
      </c>
      <c r="C261" t="s">
        <v>3980</v>
      </c>
      <c r="D261" s="2">
        <v>40</v>
      </c>
      <c r="E261" s="309" t="s">
        <v>3574</v>
      </c>
      <c r="F261" s="2" t="s">
        <v>3958</v>
      </c>
      <c r="I261" s="2">
        <v>57</v>
      </c>
    </row>
    <row r="262" spans="1:9" x14ac:dyDescent="0.25">
      <c r="A262" t="s">
        <v>3981</v>
      </c>
      <c r="B262" t="str">
        <f t="shared" ref="B262:B325" si="4">+RIGHT(A262,7)</f>
        <v>GCP1010</v>
      </c>
      <c r="C262" t="s">
        <v>3982</v>
      </c>
      <c r="D262" s="2">
        <v>32</v>
      </c>
      <c r="E262" s="309">
        <v>46160</v>
      </c>
      <c r="F262" s="300">
        <v>46204</v>
      </c>
      <c r="I262" s="2">
        <v>11</v>
      </c>
    </row>
    <row r="263" spans="1:9" x14ac:dyDescent="0.25">
      <c r="A263" t="s">
        <v>3983</v>
      </c>
      <c r="B263" t="str">
        <f t="shared" si="4"/>
        <v>GCP1011</v>
      </c>
      <c r="C263" t="s">
        <v>3984</v>
      </c>
      <c r="D263" s="2">
        <v>30</v>
      </c>
      <c r="E263" s="309">
        <v>46281</v>
      </c>
      <c r="F263" s="300">
        <v>46323</v>
      </c>
      <c r="I263" s="2">
        <v>12</v>
      </c>
    </row>
    <row r="264" spans="1:9" x14ac:dyDescent="0.25">
      <c r="A264" t="s">
        <v>3985</v>
      </c>
      <c r="B264" t="str">
        <f t="shared" si="4"/>
        <v>ricidad</v>
      </c>
      <c r="D264" s="2">
        <v>208</v>
      </c>
      <c r="E264" s="309">
        <v>45901</v>
      </c>
      <c r="F264" s="300">
        <v>46206</v>
      </c>
      <c r="G264" s="2" t="s">
        <v>3893</v>
      </c>
      <c r="H264" s="2" t="s">
        <v>3986</v>
      </c>
      <c r="I264" s="2">
        <v>23</v>
      </c>
    </row>
    <row r="265" spans="1:9" x14ac:dyDescent="0.25">
      <c r="A265" t="s">
        <v>3987</v>
      </c>
      <c r="B265" t="str">
        <f t="shared" si="4"/>
        <v>GCE1070</v>
      </c>
      <c r="C265" t="s">
        <v>3988</v>
      </c>
      <c r="D265" s="2">
        <v>92</v>
      </c>
      <c r="E265" s="309">
        <v>45926</v>
      </c>
      <c r="F265" s="300">
        <v>46062</v>
      </c>
      <c r="I265" s="2">
        <v>20</v>
      </c>
    </row>
    <row r="266" spans="1:9" x14ac:dyDescent="0.25">
      <c r="A266" t="s">
        <v>3989</v>
      </c>
      <c r="B266" t="str">
        <f t="shared" si="4"/>
        <v>GCE1060</v>
      </c>
      <c r="C266" t="s">
        <v>3990</v>
      </c>
      <c r="D266" s="2">
        <v>41</v>
      </c>
      <c r="E266" s="309">
        <v>45930</v>
      </c>
      <c r="F266" s="300">
        <v>45987</v>
      </c>
      <c r="G266" s="300">
        <v>45950</v>
      </c>
      <c r="H266" s="2" t="s">
        <v>3498</v>
      </c>
      <c r="I266" s="2">
        <v>43</v>
      </c>
    </row>
    <row r="267" spans="1:9" x14ac:dyDescent="0.25">
      <c r="A267" t="s">
        <v>3991</v>
      </c>
      <c r="B267" t="str">
        <f t="shared" si="4"/>
        <v>GCE1000</v>
      </c>
      <c r="C267" t="s">
        <v>3992</v>
      </c>
      <c r="D267" s="2">
        <v>67</v>
      </c>
      <c r="E267" s="309">
        <v>46059</v>
      </c>
      <c r="F267" s="300">
        <v>46161</v>
      </c>
      <c r="G267" s="300">
        <v>46085</v>
      </c>
      <c r="H267" s="300">
        <v>46168</v>
      </c>
      <c r="I267" s="2">
        <v>23</v>
      </c>
    </row>
    <row r="268" spans="1:9" x14ac:dyDescent="0.25">
      <c r="A268" t="s">
        <v>3993</v>
      </c>
      <c r="B268" t="str">
        <f t="shared" si="4"/>
        <v>GCE1140</v>
      </c>
      <c r="C268" t="s">
        <v>3994</v>
      </c>
      <c r="D268" s="2">
        <v>66</v>
      </c>
      <c r="E268" s="309">
        <v>46062</v>
      </c>
      <c r="F268" s="300">
        <v>46161</v>
      </c>
      <c r="G268" s="300">
        <v>46085</v>
      </c>
      <c r="H268" s="300">
        <v>46168</v>
      </c>
      <c r="I268" s="2">
        <v>12</v>
      </c>
    </row>
    <row r="269" spans="1:9" x14ac:dyDescent="0.25">
      <c r="A269" t="s">
        <v>3995</v>
      </c>
      <c r="B269" t="str">
        <f t="shared" si="4"/>
        <v>GCE1110</v>
      </c>
      <c r="C269" t="s">
        <v>3996</v>
      </c>
      <c r="D269" s="2">
        <v>67</v>
      </c>
      <c r="E269" s="309">
        <v>46104</v>
      </c>
      <c r="F269" s="300">
        <v>46203</v>
      </c>
      <c r="G269" s="300">
        <v>46161</v>
      </c>
      <c r="H269" s="2" t="s">
        <v>3986</v>
      </c>
      <c r="I269" s="2">
        <v>22</v>
      </c>
    </row>
    <row r="270" spans="1:9" x14ac:dyDescent="0.25">
      <c r="A270" t="s">
        <v>3997</v>
      </c>
      <c r="B270" t="str">
        <f t="shared" si="4"/>
        <v>GCE1040</v>
      </c>
      <c r="C270" t="s">
        <v>3998</v>
      </c>
      <c r="D270" s="2">
        <v>69</v>
      </c>
      <c r="E270" s="309">
        <v>46106</v>
      </c>
      <c r="F270" s="300">
        <v>46206</v>
      </c>
      <c r="G270" s="2" t="s">
        <v>3920</v>
      </c>
      <c r="H270" s="300">
        <v>46203</v>
      </c>
      <c r="I270" s="2">
        <v>23</v>
      </c>
    </row>
    <row r="271" spans="1:9" x14ac:dyDescent="0.25">
      <c r="A271" t="s">
        <v>3999</v>
      </c>
      <c r="B271" t="str">
        <f t="shared" si="4"/>
        <v>TER # 3</v>
      </c>
      <c r="D271" s="2">
        <v>76</v>
      </c>
      <c r="E271" s="309">
        <v>45926</v>
      </c>
      <c r="F271" s="2" t="s">
        <v>3939</v>
      </c>
      <c r="G271" s="300">
        <v>45922</v>
      </c>
      <c r="H271" s="2" t="s">
        <v>3498</v>
      </c>
      <c r="I271" s="2">
        <v>28</v>
      </c>
    </row>
    <row r="272" spans="1:9" x14ac:dyDescent="0.25">
      <c r="A272" t="s">
        <v>4000</v>
      </c>
      <c r="B272" t="str">
        <f t="shared" si="4"/>
        <v>GCE1100</v>
      </c>
      <c r="C272" t="s">
        <v>4001</v>
      </c>
      <c r="D272" s="2">
        <v>76</v>
      </c>
      <c r="E272" s="309">
        <v>45926</v>
      </c>
      <c r="F272" s="2" t="s">
        <v>3939</v>
      </c>
      <c r="G272" s="300">
        <v>45922</v>
      </c>
      <c r="H272" s="2" t="s">
        <v>3498</v>
      </c>
      <c r="I272" s="2">
        <v>28</v>
      </c>
    </row>
    <row r="273" spans="1:9" x14ac:dyDescent="0.25">
      <c r="A273" t="s">
        <v>4002</v>
      </c>
      <c r="B273" t="str">
        <f t="shared" si="4"/>
        <v>4 y # 5</v>
      </c>
      <c r="D273" s="2">
        <v>111</v>
      </c>
      <c r="E273" s="309">
        <v>45901</v>
      </c>
      <c r="F273" s="300">
        <v>46062</v>
      </c>
      <c r="G273" s="2" t="s">
        <v>3893</v>
      </c>
      <c r="H273" s="300">
        <v>45954</v>
      </c>
      <c r="I273" s="2">
        <v>29</v>
      </c>
    </row>
    <row r="274" spans="1:9" x14ac:dyDescent="0.25">
      <c r="A274" t="s">
        <v>4003</v>
      </c>
      <c r="B274" t="str">
        <f t="shared" si="4"/>
        <v>GCE1102</v>
      </c>
      <c r="C274" t="s">
        <v>4004</v>
      </c>
      <c r="D274" s="2">
        <v>95</v>
      </c>
      <c r="E274" s="309">
        <v>45901</v>
      </c>
      <c r="F274" s="2" t="s">
        <v>3939</v>
      </c>
      <c r="G274" s="2" t="s">
        <v>3893</v>
      </c>
      <c r="H274" s="300">
        <v>45954</v>
      </c>
      <c r="I274" s="2">
        <v>0</v>
      </c>
    </row>
    <row r="275" spans="1:9" x14ac:dyDescent="0.25">
      <c r="A275" t="s">
        <v>4005</v>
      </c>
      <c r="B275" t="str">
        <f t="shared" si="4"/>
        <v>GCE1112</v>
      </c>
      <c r="C275" t="s">
        <v>4006</v>
      </c>
      <c r="D275" s="2">
        <v>92</v>
      </c>
      <c r="E275" s="309">
        <v>45926</v>
      </c>
      <c r="F275" s="300">
        <v>46062</v>
      </c>
      <c r="I275" s="2">
        <v>29</v>
      </c>
    </row>
    <row r="276" spans="1:9" x14ac:dyDescent="0.25">
      <c r="A276" t="s">
        <v>4007</v>
      </c>
      <c r="B276" t="str">
        <f t="shared" si="4"/>
        <v>control</v>
      </c>
      <c r="D276" s="2">
        <v>163</v>
      </c>
      <c r="E276" s="309">
        <v>45931</v>
      </c>
      <c r="F276" s="300">
        <v>46175</v>
      </c>
      <c r="G276" s="2" t="s">
        <v>3574</v>
      </c>
      <c r="H276" s="300">
        <v>46203</v>
      </c>
      <c r="I276" s="2">
        <v>19</v>
      </c>
    </row>
    <row r="277" spans="1:9" x14ac:dyDescent="0.25">
      <c r="A277" t="s">
        <v>4008</v>
      </c>
      <c r="B277" t="str">
        <f t="shared" si="4"/>
        <v>GCI1060</v>
      </c>
      <c r="C277" t="s">
        <v>4009</v>
      </c>
      <c r="D277" s="2">
        <v>93</v>
      </c>
      <c r="E277" s="309">
        <v>45931</v>
      </c>
      <c r="F277" s="300">
        <v>46066</v>
      </c>
      <c r="I277" s="2">
        <v>54</v>
      </c>
    </row>
    <row r="278" spans="1:9" x14ac:dyDescent="0.25">
      <c r="A278" t="s">
        <v>4010</v>
      </c>
      <c r="B278" t="str">
        <f t="shared" si="4"/>
        <v>GCI1070</v>
      </c>
      <c r="C278" t="s">
        <v>4011</v>
      </c>
      <c r="D278" s="2">
        <v>93</v>
      </c>
      <c r="E278" s="309">
        <v>45931</v>
      </c>
      <c r="F278" s="300">
        <v>46066</v>
      </c>
      <c r="I278" s="2">
        <v>8</v>
      </c>
    </row>
    <row r="279" spans="1:9" x14ac:dyDescent="0.25">
      <c r="A279" t="s">
        <v>4012</v>
      </c>
      <c r="B279" t="str">
        <f t="shared" si="4"/>
        <v>GCI1040</v>
      </c>
      <c r="C279" t="s">
        <v>4013</v>
      </c>
      <c r="D279" s="2">
        <v>66</v>
      </c>
      <c r="E279" s="309" t="s">
        <v>3567</v>
      </c>
      <c r="F279" s="300">
        <v>46106</v>
      </c>
      <c r="G279" s="2" t="s">
        <v>3574</v>
      </c>
      <c r="H279" s="2" t="s">
        <v>3808</v>
      </c>
      <c r="I279" s="2">
        <v>14</v>
      </c>
    </row>
    <row r="280" spans="1:9" x14ac:dyDescent="0.25">
      <c r="A280" t="s">
        <v>4014</v>
      </c>
      <c r="B280" t="str">
        <f t="shared" si="4"/>
        <v>GCI1050</v>
      </c>
      <c r="C280" t="s">
        <v>4015</v>
      </c>
      <c r="D280" s="2">
        <v>60</v>
      </c>
      <c r="E280" s="309">
        <v>46072</v>
      </c>
      <c r="F280" s="300">
        <v>46161</v>
      </c>
      <c r="G280" s="2" t="s">
        <v>3944</v>
      </c>
      <c r="H280" s="300">
        <v>46203</v>
      </c>
      <c r="I280" s="2">
        <v>28</v>
      </c>
    </row>
    <row r="281" spans="1:9" x14ac:dyDescent="0.25">
      <c r="A281" t="s">
        <v>4016</v>
      </c>
      <c r="B281" t="str">
        <f t="shared" si="4"/>
        <v>GCI1020</v>
      </c>
      <c r="C281" t="s">
        <v>4017</v>
      </c>
      <c r="D281" s="2">
        <v>68</v>
      </c>
      <c r="E281" s="309">
        <v>46073</v>
      </c>
      <c r="F281" s="300">
        <v>46175</v>
      </c>
      <c r="G281" s="2" t="s">
        <v>3808</v>
      </c>
      <c r="H281" s="300">
        <v>46203</v>
      </c>
      <c r="I281" s="2">
        <v>18</v>
      </c>
    </row>
    <row r="282" spans="1:9" x14ac:dyDescent="0.25">
      <c r="A282" t="s">
        <v>4018</v>
      </c>
      <c r="B282" t="str">
        <f t="shared" si="4"/>
        <v>espacho</v>
      </c>
      <c r="D282" s="2">
        <v>463</v>
      </c>
      <c r="E282" s="309">
        <v>45930</v>
      </c>
      <c r="F282" s="300">
        <v>46469</v>
      </c>
      <c r="G282" s="300">
        <v>45955</v>
      </c>
      <c r="H282" s="300">
        <v>46474</v>
      </c>
      <c r="I282" s="2">
        <v>265</v>
      </c>
    </row>
    <row r="283" spans="1:9" x14ac:dyDescent="0.25">
      <c r="A283" t="s">
        <v>3896</v>
      </c>
      <c r="B283" t="str">
        <f t="shared" si="4"/>
        <v xml:space="preserve">  Civil</v>
      </c>
      <c r="D283" s="2">
        <v>244</v>
      </c>
      <c r="E283" s="309" t="s">
        <v>4019</v>
      </c>
      <c r="F283" s="300">
        <v>46282</v>
      </c>
      <c r="G283" s="300">
        <v>46060</v>
      </c>
      <c r="H283" s="300">
        <v>46318</v>
      </c>
      <c r="I283" s="2">
        <v>496</v>
      </c>
    </row>
    <row r="284" spans="1:9" x14ac:dyDescent="0.25">
      <c r="A284" t="s">
        <v>4020</v>
      </c>
      <c r="B284" t="str">
        <f t="shared" si="4"/>
        <v>FDC1020</v>
      </c>
      <c r="C284" t="s">
        <v>4021</v>
      </c>
      <c r="D284" s="2">
        <v>244</v>
      </c>
      <c r="E284" s="309" t="s">
        <v>4019</v>
      </c>
      <c r="F284" s="300">
        <v>46282</v>
      </c>
      <c r="G284" s="300">
        <v>46060</v>
      </c>
      <c r="H284" s="300">
        <v>46269</v>
      </c>
      <c r="I284" s="2">
        <v>21</v>
      </c>
    </row>
    <row r="285" spans="1:9" x14ac:dyDescent="0.25">
      <c r="A285" t="s">
        <v>4022</v>
      </c>
      <c r="B285" t="str">
        <f t="shared" si="4"/>
        <v>FDC1050</v>
      </c>
      <c r="C285" t="s">
        <v>4023</v>
      </c>
      <c r="D285" s="2">
        <v>76</v>
      </c>
      <c r="E285" s="309">
        <v>46093</v>
      </c>
      <c r="F285" s="300">
        <v>46168</v>
      </c>
      <c r="G285" s="300">
        <v>46169</v>
      </c>
      <c r="H285" s="300">
        <v>46318</v>
      </c>
      <c r="I285" s="2">
        <v>170</v>
      </c>
    </row>
    <row r="286" spans="1:9" x14ac:dyDescent="0.25">
      <c r="A286" t="s">
        <v>4024</v>
      </c>
      <c r="B286" t="str">
        <f t="shared" si="4"/>
        <v>ALER500</v>
      </c>
      <c r="C286" t="s">
        <v>4025</v>
      </c>
      <c r="D286" s="2">
        <v>0</v>
      </c>
      <c r="E286" s="309">
        <v>46104</v>
      </c>
      <c r="I286" s="2">
        <v>675</v>
      </c>
    </row>
    <row r="287" spans="1:9" x14ac:dyDescent="0.25">
      <c r="A287" t="s">
        <v>4026</v>
      </c>
      <c r="B287" t="str">
        <f t="shared" si="4"/>
        <v>ALER540</v>
      </c>
      <c r="C287" t="s">
        <v>4027</v>
      </c>
      <c r="D287" s="2">
        <v>0</v>
      </c>
      <c r="E287" s="309">
        <v>46154</v>
      </c>
      <c r="I287" s="2">
        <v>625</v>
      </c>
    </row>
    <row r="288" spans="1:9" x14ac:dyDescent="0.25">
      <c r="A288" t="s">
        <v>4028</v>
      </c>
      <c r="B288" t="str">
        <f t="shared" si="4"/>
        <v>ALER510</v>
      </c>
      <c r="C288" t="s">
        <v>4029</v>
      </c>
      <c r="D288" s="2">
        <v>0</v>
      </c>
      <c r="E288" s="309">
        <v>46184</v>
      </c>
      <c r="I288" s="2">
        <v>595</v>
      </c>
    </row>
    <row r="289" spans="1:9" x14ac:dyDescent="0.25">
      <c r="A289" t="s">
        <v>4030</v>
      </c>
      <c r="B289" t="str">
        <f t="shared" si="4"/>
        <v>ALER570</v>
      </c>
      <c r="C289" t="s">
        <v>4031</v>
      </c>
      <c r="D289" s="2">
        <v>0</v>
      </c>
      <c r="E289" s="309">
        <v>46196</v>
      </c>
      <c r="I289" s="2">
        <v>583</v>
      </c>
    </row>
    <row r="290" spans="1:9" x14ac:dyDescent="0.25">
      <c r="A290" t="s">
        <v>4032</v>
      </c>
      <c r="B290" t="str">
        <f t="shared" si="4"/>
        <v>ALER530</v>
      </c>
      <c r="C290" t="s">
        <v>4033</v>
      </c>
      <c r="D290" s="2">
        <v>0</v>
      </c>
      <c r="E290" s="309">
        <v>46207</v>
      </c>
      <c r="I290" s="2">
        <v>572</v>
      </c>
    </row>
    <row r="291" spans="1:9" x14ac:dyDescent="0.25">
      <c r="A291" t="s">
        <v>4034</v>
      </c>
      <c r="B291" t="str">
        <f t="shared" si="4"/>
        <v>ALER560</v>
      </c>
      <c r="C291" t="s">
        <v>4035</v>
      </c>
      <c r="D291" s="2">
        <v>0</v>
      </c>
      <c r="E291" s="309">
        <v>46213</v>
      </c>
      <c r="I291" s="2">
        <v>566</v>
      </c>
    </row>
    <row r="292" spans="1:9" x14ac:dyDescent="0.25">
      <c r="A292" t="s">
        <v>4036</v>
      </c>
      <c r="B292" t="str">
        <f t="shared" si="4"/>
        <v>ALER520</v>
      </c>
      <c r="C292" t="s">
        <v>4037</v>
      </c>
      <c r="D292" s="2">
        <v>0</v>
      </c>
      <c r="E292" s="309">
        <v>46277</v>
      </c>
      <c r="I292" s="2">
        <v>502</v>
      </c>
    </row>
    <row r="293" spans="1:9" x14ac:dyDescent="0.25">
      <c r="A293" t="s">
        <v>4038</v>
      </c>
      <c r="B293" t="str">
        <f t="shared" si="4"/>
        <v>ALER550</v>
      </c>
      <c r="C293" t="s">
        <v>4039</v>
      </c>
      <c r="D293" s="2">
        <v>0</v>
      </c>
      <c r="E293" s="309">
        <v>46277</v>
      </c>
      <c r="I293" s="2">
        <v>502</v>
      </c>
    </row>
    <row r="294" spans="1:9" x14ac:dyDescent="0.25">
      <c r="A294" t="s">
        <v>4040</v>
      </c>
      <c r="B294" t="str">
        <f t="shared" si="4"/>
        <v>ALER580</v>
      </c>
      <c r="C294" t="s">
        <v>4041</v>
      </c>
      <c r="D294" s="2">
        <v>0</v>
      </c>
      <c r="E294" s="309">
        <v>46277</v>
      </c>
      <c r="I294" s="2">
        <v>502</v>
      </c>
    </row>
    <row r="295" spans="1:9" x14ac:dyDescent="0.25">
      <c r="A295" t="s">
        <v>3904</v>
      </c>
      <c r="B295" t="str">
        <f t="shared" si="4"/>
        <v>etálica</v>
      </c>
      <c r="D295" s="2">
        <v>374</v>
      </c>
      <c r="E295" s="309" t="s">
        <v>4019</v>
      </c>
      <c r="F295" s="2" t="s">
        <v>4042</v>
      </c>
      <c r="G295" s="300">
        <v>46060</v>
      </c>
      <c r="H295" s="2" t="s">
        <v>4043</v>
      </c>
      <c r="I295" s="2">
        <v>366</v>
      </c>
    </row>
    <row r="296" spans="1:9" x14ac:dyDescent="0.25">
      <c r="A296" t="s">
        <v>4044</v>
      </c>
      <c r="B296" t="str">
        <f t="shared" si="4"/>
        <v>FDS1000</v>
      </c>
      <c r="C296" t="s">
        <v>4045</v>
      </c>
      <c r="D296" s="2">
        <v>340</v>
      </c>
      <c r="E296" s="309" t="s">
        <v>4019</v>
      </c>
      <c r="F296" s="2" t="s">
        <v>4046</v>
      </c>
      <c r="G296" s="300">
        <v>46060</v>
      </c>
      <c r="H296" s="2" t="s">
        <v>4043</v>
      </c>
      <c r="I296" s="2">
        <v>7</v>
      </c>
    </row>
    <row r="297" spans="1:9" x14ac:dyDescent="0.25">
      <c r="A297" t="s">
        <v>4047</v>
      </c>
      <c r="B297" t="str">
        <f t="shared" si="4"/>
        <v>ALER105</v>
      </c>
      <c r="C297" t="s">
        <v>4048</v>
      </c>
      <c r="D297" s="2">
        <v>0</v>
      </c>
      <c r="E297" s="309" t="s">
        <v>4049</v>
      </c>
      <c r="I297" s="2">
        <v>639</v>
      </c>
    </row>
    <row r="298" spans="1:9" x14ac:dyDescent="0.25">
      <c r="A298" t="s">
        <v>4050</v>
      </c>
      <c r="B298" t="str">
        <f t="shared" si="4"/>
        <v>ALER110</v>
      </c>
      <c r="C298" t="s">
        <v>4051</v>
      </c>
      <c r="D298" s="2">
        <v>0</v>
      </c>
      <c r="E298" s="309">
        <v>46164</v>
      </c>
      <c r="I298" s="2">
        <v>615</v>
      </c>
    </row>
    <row r="299" spans="1:9" x14ac:dyDescent="0.25">
      <c r="A299" t="s">
        <v>4052</v>
      </c>
      <c r="B299" t="str">
        <f t="shared" si="4"/>
        <v>ALER100</v>
      </c>
      <c r="C299" t="s">
        <v>4053</v>
      </c>
      <c r="D299" s="2">
        <v>0</v>
      </c>
      <c r="E299" s="309">
        <v>46213</v>
      </c>
      <c r="I299" s="2">
        <v>566</v>
      </c>
    </row>
    <row r="300" spans="1:9" x14ac:dyDescent="0.25">
      <c r="A300" t="s">
        <v>4054</v>
      </c>
      <c r="B300" t="str">
        <f t="shared" si="4"/>
        <v>ALER135</v>
      </c>
      <c r="C300" t="s">
        <v>4055</v>
      </c>
      <c r="D300" s="2">
        <v>0</v>
      </c>
      <c r="E300" s="309" t="s">
        <v>4056</v>
      </c>
      <c r="I300" s="2">
        <v>526</v>
      </c>
    </row>
    <row r="301" spans="1:9" x14ac:dyDescent="0.25">
      <c r="A301" t="s">
        <v>4057</v>
      </c>
      <c r="B301" t="str">
        <f t="shared" si="4"/>
        <v>ALER155</v>
      </c>
      <c r="C301" t="s">
        <v>4058</v>
      </c>
      <c r="D301" s="2">
        <v>0</v>
      </c>
      <c r="E301" s="309">
        <v>46297</v>
      </c>
      <c r="I301" s="2">
        <v>482</v>
      </c>
    </row>
    <row r="302" spans="1:9" x14ac:dyDescent="0.25">
      <c r="A302" t="s">
        <v>4059</v>
      </c>
      <c r="B302" t="str">
        <f t="shared" si="4"/>
        <v>ALER145</v>
      </c>
      <c r="C302" t="s">
        <v>4060</v>
      </c>
      <c r="D302" s="2">
        <v>0</v>
      </c>
      <c r="E302" s="309">
        <v>46314</v>
      </c>
      <c r="I302" s="2">
        <v>465</v>
      </c>
    </row>
    <row r="303" spans="1:9" x14ac:dyDescent="0.25">
      <c r="A303" t="s">
        <v>4061</v>
      </c>
      <c r="B303" t="str">
        <f t="shared" si="4"/>
        <v>ALER125</v>
      </c>
      <c r="C303" t="s">
        <v>4062</v>
      </c>
      <c r="D303" s="2">
        <v>0</v>
      </c>
      <c r="E303" s="309">
        <v>46324</v>
      </c>
      <c r="I303" s="2">
        <v>455</v>
      </c>
    </row>
    <row r="304" spans="1:9" x14ac:dyDescent="0.25">
      <c r="A304" t="s">
        <v>4063</v>
      </c>
      <c r="B304" t="str">
        <f t="shared" si="4"/>
        <v>ALER150</v>
      </c>
      <c r="C304" t="s">
        <v>4064</v>
      </c>
      <c r="D304" s="2">
        <v>0</v>
      </c>
      <c r="E304" s="309">
        <v>46338</v>
      </c>
      <c r="I304" s="2">
        <v>441</v>
      </c>
    </row>
    <row r="305" spans="1:9" x14ac:dyDescent="0.25">
      <c r="A305" t="s">
        <v>4065</v>
      </c>
      <c r="B305" t="str">
        <f t="shared" si="4"/>
        <v>ALER115</v>
      </c>
      <c r="C305" t="s">
        <v>4066</v>
      </c>
      <c r="D305" s="2">
        <v>0</v>
      </c>
      <c r="E305" s="309" t="s">
        <v>3432</v>
      </c>
      <c r="I305" s="2">
        <v>408</v>
      </c>
    </row>
    <row r="306" spans="1:9" x14ac:dyDescent="0.25">
      <c r="A306" t="s">
        <v>4067</v>
      </c>
      <c r="B306" t="str">
        <f t="shared" si="4"/>
        <v>ALER130</v>
      </c>
      <c r="C306" t="s">
        <v>4068</v>
      </c>
      <c r="D306" s="2">
        <v>0</v>
      </c>
      <c r="E306" s="309" t="s">
        <v>4069</v>
      </c>
      <c r="I306" s="2">
        <v>384</v>
      </c>
    </row>
    <row r="307" spans="1:9" x14ac:dyDescent="0.25">
      <c r="A307" t="s">
        <v>4070</v>
      </c>
      <c r="B307" t="str">
        <f t="shared" si="4"/>
        <v>ALER120</v>
      </c>
      <c r="C307" t="s">
        <v>4071</v>
      </c>
      <c r="D307" s="2">
        <v>0</v>
      </c>
      <c r="E307" s="309" t="s">
        <v>4072</v>
      </c>
      <c r="I307" s="2">
        <v>383</v>
      </c>
    </row>
    <row r="308" spans="1:9" x14ac:dyDescent="0.25">
      <c r="A308" t="s">
        <v>4073</v>
      </c>
      <c r="B308" t="str">
        <f t="shared" si="4"/>
        <v>ALER140</v>
      </c>
      <c r="C308" t="s">
        <v>4074</v>
      </c>
      <c r="D308" s="2">
        <v>0</v>
      </c>
      <c r="E308" s="309" t="s">
        <v>4042</v>
      </c>
      <c r="I308" s="2">
        <v>366</v>
      </c>
    </row>
    <row r="309" spans="1:9" x14ac:dyDescent="0.25">
      <c r="A309" t="s">
        <v>4075</v>
      </c>
      <c r="B309" t="str">
        <f t="shared" si="4"/>
        <v>ecanica</v>
      </c>
      <c r="D309" s="2">
        <v>435</v>
      </c>
      <c r="E309" s="309" t="s">
        <v>4076</v>
      </c>
      <c r="F309" s="300">
        <v>46445</v>
      </c>
      <c r="G309" s="2" t="s">
        <v>3911</v>
      </c>
      <c r="H309" s="300">
        <v>46474</v>
      </c>
      <c r="I309" s="2">
        <v>65</v>
      </c>
    </row>
    <row r="310" spans="1:9" x14ac:dyDescent="0.25">
      <c r="A310" t="s">
        <v>4077</v>
      </c>
      <c r="B310" t="str">
        <f t="shared" si="4"/>
        <v>FDM1000</v>
      </c>
      <c r="C310" t="s">
        <v>4078</v>
      </c>
      <c r="D310" s="2">
        <v>120</v>
      </c>
      <c r="E310" s="309" t="s">
        <v>4076</v>
      </c>
      <c r="F310" s="2" t="s">
        <v>4079</v>
      </c>
      <c r="G310" s="2" t="s">
        <v>3911</v>
      </c>
      <c r="H310" s="2" t="s">
        <v>4079</v>
      </c>
      <c r="I310" s="2">
        <v>51</v>
      </c>
    </row>
    <row r="311" spans="1:9" x14ac:dyDescent="0.25">
      <c r="A311" t="s">
        <v>4080</v>
      </c>
      <c r="B311" t="str">
        <f t="shared" si="4"/>
        <v>FDM1020</v>
      </c>
      <c r="C311" t="s">
        <v>4081</v>
      </c>
      <c r="D311" s="2">
        <v>120</v>
      </c>
      <c r="E311" s="309" t="s">
        <v>4076</v>
      </c>
      <c r="F311" s="2" t="s">
        <v>4079</v>
      </c>
      <c r="G311" s="2" t="s">
        <v>3911</v>
      </c>
      <c r="H311" s="2" t="s">
        <v>4079</v>
      </c>
      <c r="I311" s="2">
        <v>31</v>
      </c>
    </row>
    <row r="312" spans="1:9" x14ac:dyDescent="0.25">
      <c r="A312" t="s">
        <v>4082</v>
      </c>
      <c r="B312" t="str">
        <f t="shared" si="4"/>
        <v>FDM1030</v>
      </c>
      <c r="C312" t="s">
        <v>4083</v>
      </c>
      <c r="D312" s="2">
        <v>120</v>
      </c>
      <c r="E312" s="309" t="s">
        <v>4076</v>
      </c>
      <c r="F312" s="2" t="s">
        <v>4079</v>
      </c>
      <c r="G312" s="2" t="s">
        <v>3911</v>
      </c>
      <c r="H312" s="2" t="s">
        <v>4079</v>
      </c>
      <c r="I312" s="2">
        <v>37</v>
      </c>
    </row>
    <row r="313" spans="1:9" x14ac:dyDescent="0.25">
      <c r="A313" t="s">
        <v>4084</v>
      </c>
      <c r="B313" t="str">
        <f t="shared" si="4"/>
        <v>FDM1040</v>
      </c>
      <c r="C313" t="s">
        <v>4085</v>
      </c>
      <c r="D313" s="2">
        <v>300</v>
      </c>
      <c r="E313" s="309" t="s">
        <v>3494</v>
      </c>
      <c r="F313" s="300">
        <v>46313</v>
      </c>
      <c r="G313" s="2" t="s">
        <v>4086</v>
      </c>
      <c r="H313" s="300">
        <v>46422</v>
      </c>
      <c r="I313" s="2">
        <v>148</v>
      </c>
    </row>
    <row r="314" spans="1:9" x14ac:dyDescent="0.25">
      <c r="A314" t="s">
        <v>4087</v>
      </c>
      <c r="B314" t="str">
        <f t="shared" si="4"/>
        <v>FDM1042</v>
      </c>
      <c r="C314" t="s">
        <v>4088</v>
      </c>
      <c r="D314" s="2">
        <v>300</v>
      </c>
      <c r="E314" s="309" t="s">
        <v>3494</v>
      </c>
      <c r="F314" s="300">
        <v>46313</v>
      </c>
      <c r="G314" s="2" t="s">
        <v>4086</v>
      </c>
      <c r="H314" s="300">
        <v>46422</v>
      </c>
      <c r="I314" s="2">
        <v>159</v>
      </c>
    </row>
    <row r="315" spans="1:9" x14ac:dyDescent="0.25">
      <c r="A315" t="s">
        <v>4089</v>
      </c>
      <c r="B315" t="str">
        <f t="shared" si="4"/>
        <v>FDM1150</v>
      </c>
      <c r="C315" t="s">
        <v>4090</v>
      </c>
      <c r="D315" s="2">
        <v>305</v>
      </c>
      <c r="E315" s="309">
        <v>46077</v>
      </c>
      <c r="F315" s="2" t="s">
        <v>4091</v>
      </c>
      <c r="G315" s="300">
        <v>46078</v>
      </c>
      <c r="H315" s="2" t="s">
        <v>4092</v>
      </c>
      <c r="I315" s="2">
        <v>35</v>
      </c>
    </row>
    <row r="316" spans="1:9" x14ac:dyDescent="0.25">
      <c r="A316" t="s">
        <v>4093</v>
      </c>
      <c r="B316" t="str">
        <f t="shared" si="4"/>
        <v>FDM1160</v>
      </c>
      <c r="C316" t="s">
        <v>4094</v>
      </c>
      <c r="D316" s="2">
        <v>305</v>
      </c>
      <c r="E316" s="309">
        <v>46077</v>
      </c>
      <c r="F316" s="2" t="s">
        <v>4091</v>
      </c>
      <c r="G316" s="300">
        <v>46078</v>
      </c>
      <c r="H316" s="2" t="s">
        <v>4092</v>
      </c>
      <c r="I316" s="2">
        <v>30</v>
      </c>
    </row>
    <row r="317" spans="1:9" x14ac:dyDescent="0.25">
      <c r="A317" t="s">
        <v>4095</v>
      </c>
      <c r="B317" t="str">
        <f t="shared" si="4"/>
        <v>FDM1380</v>
      </c>
      <c r="C317" t="s">
        <v>4096</v>
      </c>
      <c r="D317" s="2">
        <v>180</v>
      </c>
      <c r="E317" s="309">
        <v>46105</v>
      </c>
      <c r="F317" s="300">
        <v>46284</v>
      </c>
      <c r="G317" s="300">
        <v>46226</v>
      </c>
      <c r="H317" s="2" t="s">
        <v>4097</v>
      </c>
      <c r="I317" s="2">
        <v>121</v>
      </c>
    </row>
    <row r="318" spans="1:9" x14ac:dyDescent="0.25">
      <c r="A318" t="s">
        <v>4098</v>
      </c>
      <c r="B318" t="str">
        <f t="shared" si="4"/>
        <v>FDM1400</v>
      </c>
      <c r="C318" t="s">
        <v>4099</v>
      </c>
      <c r="D318" s="2">
        <v>210</v>
      </c>
      <c r="E318" s="309">
        <v>46105</v>
      </c>
      <c r="F318" s="300">
        <v>46314</v>
      </c>
      <c r="G318" s="300">
        <v>46107</v>
      </c>
      <c r="H318" s="300">
        <v>46316</v>
      </c>
      <c r="I318" s="2">
        <v>100</v>
      </c>
    </row>
    <row r="319" spans="1:9" x14ac:dyDescent="0.25">
      <c r="A319" t="s">
        <v>4100</v>
      </c>
      <c r="B319" t="str">
        <f t="shared" si="4"/>
        <v>FDM1460</v>
      </c>
      <c r="C319" t="s">
        <v>4101</v>
      </c>
      <c r="D319" s="2">
        <v>240</v>
      </c>
      <c r="E319" s="309" t="s">
        <v>3808</v>
      </c>
      <c r="F319" s="300">
        <v>46352</v>
      </c>
      <c r="G319" s="300">
        <v>46107</v>
      </c>
      <c r="H319" s="300">
        <v>46346</v>
      </c>
      <c r="I319" s="2">
        <v>49</v>
      </c>
    </row>
    <row r="320" spans="1:9" x14ac:dyDescent="0.25">
      <c r="A320" t="s">
        <v>4102</v>
      </c>
      <c r="B320" t="str">
        <f t="shared" si="4"/>
        <v>FDM1070</v>
      </c>
      <c r="C320" t="s">
        <v>4103</v>
      </c>
      <c r="D320" s="2">
        <v>240</v>
      </c>
      <c r="E320" s="309" t="s">
        <v>3925</v>
      </c>
      <c r="F320" s="2" t="s">
        <v>4104</v>
      </c>
      <c r="G320" s="300">
        <v>46219</v>
      </c>
      <c r="H320" s="300">
        <v>46458</v>
      </c>
      <c r="I320" s="2">
        <v>32</v>
      </c>
    </row>
    <row r="321" spans="1:9" x14ac:dyDescent="0.25">
      <c r="A321" t="s">
        <v>4105</v>
      </c>
      <c r="B321" t="str">
        <f t="shared" si="4"/>
        <v>FDM1440</v>
      </c>
      <c r="C321" t="s">
        <v>4106</v>
      </c>
      <c r="D321" s="2">
        <v>270</v>
      </c>
      <c r="E321" s="309" t="s">
        <v>3925</v>
      </c>
      <c r="F321" s="2" t="s">
        <v>4107</v>
      </c>
      <c r="G321" s="300">
        <v>46107</v>
      </c>
      <c r="H321" s="2" t="s">
        <v>4108</v>
      </c>
      <c r="I321" s="2">
        <v>107</v>
      </c>
    </row>
    <row r="322" spans="1:9" x14ac:dyDescent="0.25">
      <c r="A322" t="s">
        <v>4109</v>
      </c>
      <c r="B322" t="str">
        <f t="shared" si="4"/>
        <v>FDM1450</v>
      </c>
      <c r="C322" t="s">
        <v>4110</v>
      </c>
      <c r="D322" s="2">
        <v>225</v>
      </c>
      <c r="E322" s="309" t="s">
        <v>3925</v>
      </c>
      <c r="F322" s="300">
        <v>46346</v>
      </c>
      <c r="G322" s="300">
        <v>46107</v>
      </c>
      <c r="H322" s="300">
        <v>46331</v>
      </c>
      <c r="I322" s="2">
        <v>152</v>
      </c>
    </row>
    <row r="323" spans="1:9" x14ac:dyDescent="0.25">
      <c r="A323" t="s">
        <v>4111</v>
      </c>
      <c r="B323" t="str">
        <f t="shared" si="4"/>
        <v>FDM1490</v>
      </c>
      <c r="C323" t="s">
        <v>4112</v>
      </c>
      <c r="D323" s="2">
        <v>240</v>
      </c>
      <c r="E323" s="309" t="s">
        <v>3925</v>
      </c>
      <c r="F323" s="2" t="s">
        <v>4104</v>
      </c>
      <c r="G323" s="300">
        <v>46107</v>
      </c>
      <c r="H323" s="300">
        <v>46346</v>
      </c>
      <c r="I323" s="2">
        <v>102</v>
      </c>
    </row>
    <row r="324" spans="1:9" x14ac:dyDescent="0.25">
      <c r="A324" t="s">
        <v>4113</v>
      </c>
      <c r="B324" t="str">
        <f t="shared" si="4"/>
        <v>FDM1050</v>
      </c>
      <c r="C324" t="s">
        <v>4114</v>
      </c>
      <c r="D324" s="2">
        <v>300</v>
      </c>
      <c r="E324" s="309" t="s">
        <v>4086</v>
      </c>
      <c r="F324" s="300">
        <v>46422</v>
      </c>
      <c r="G324" s="2" t="s">
        <v>4086</v>
      </c>
      <c r="H324" s="300">
        <v>46422</v>
      </c>
      <c r="I324" s="2">
        <v>18</v>
      </c>
    </row>
    <row r="325" spans="1:9" x14ac:dyDescent="0.25">
      <c r="A325" t="s">
        <v>4115</v>
      </c>
      <c r="B325" t="str">
        <f t="shared" si="4"/>
        <v>FDM1090</v>
      </c>
      <c r="C325" t="s">
        <v>4116</v>
      </c>
      <c r="D325" s="2">
        <v>300</v>
      </c>
      <c r="E325" s="309" t="s">
        <v>4086</v>
      </c>
      <c r="F325" s="300">
        <v>46422</v>
      </c>
      <c r="G325" s="2" t="s">
        <v>4086</v>
      </c>
      <c r="H325" s="300">
        <v>46422</v>
      </c>
      <c r="I325" s="2">
        <v>62</v>
      </c>
    </row>
    <row r="326" spans="1:9" x14ac:dyDescent="0.25">
      <c r="A326" t="s">
        <v>4117</v>
      </c>
      <c r="B326" t="str">
        <f t="shared" ref="B326:B389" si="5">+RIGHT(A326,7)</f>
        <v>FDM1022</v>
      </c>
      <c r="C326" t="s">
        <v>4118</v>
      </c>
      <c r="D326" s="2">
        <v>85</v>
      </c>
      <c r="E326" s="309" t="s">
        <v>4119</v>
      </c>
      <c r="F326" s="300">
        <v>46215</v>
      </c>
      <c r="G326" s="2" t="s">
        <v>4079</v>
      </c>
      <c r="H326" s="300">
        <v>46215</v>
      </c>
      <c r="I326" s="2">
        <v>57</v>
      </c>
    </row>
    <row r="327" spans="1:9" x14ac:dyDescent="0.25">
      <c r="A327" t="s">
        <v>4120</v>
      </c>
      <c r="B327" t="str">
        <f t="shared" si="5"/>
        <v>FDM1080</v>
      </c>
      <c r="C327" t="s">
        <v>4121</v>
      </c>
      <c r="D327" s="2">
        <v>85</v>
      </c>
      <c r="E327" s="309" t="s">
        <v>4119</v>
      </c>
      <c r="F327" s="300">
        <v>46215</v>
      </c>
      <c r="G327" s="2" t="s">
        <v>4079</v>
      </c>
      <c r="H327" s="300">
        <v>46215</v>
      </c>
      <c r="I327" s="2">
        <v>59</v>
      </c>
    </row>
    <row r="328" spans="1:9" x14ac:dyDescent="0.25">
      <c r="A328" t="s">
        <v>4122</v>
      </c>
      <c r="B328" t="str">
        <f t="shared" si="5"/>
        <v>FDM1130</v>
      </c>
      <c r="C328" t="s">
        <v>4123</v>
      </c>
      <c r="D328" s="2">
        <v>300</v>
      </c>
      <c r="E328" s="309" t="s">
        <v>3662</v>
      </c>
      <c r="F328" s="300">
        <v>46435</v>
      </c>
      <c r="G328" s="300">
        <v>46154</v>
      </c>
      <c r="H328" s="300">
        <v>46453</v>
      </c>
      <c r="I328" s="2">
        <v>16</v>
      </c>
    </row>
    <row r="329" spans="1:9" x14ac:dyDescent="0.25">
      <c r="A329" t="s">
        <v>4124</v>
      </c>
      <c r="B329" t="str">
        <f t="shared" si="5"/>
        <v>FDM1140</v>
      </c>
      <c r="C329" t="s">
        <v>4125</v>
      </c>
      <c r="D329" s="2">
        <v>250</v>
      </c>
      <c r="E329" s="309" t="s">
        <v>3662</v>
      </c>
      <c r="F329" s="2" t="s">
        <v>4126</v>
      </c>
      <c r="G329" s="300">
        <v>46154</v>
      </c>
      <c r="H329" s="2" t="s">
        <v>4127</v>
      </c>
      <c r="I329" s="2">
        <v>17</v>
      </c>
    </row>
    <row r="330" spans="1:9" x14ac:dyDescent="0.25">
      <c r="A330" t="s">
        <v>4128</v>
      </c>
      <c r="B330" t="str">
        <f t="shared" si="5"/>
        <v>FDM1170</v>
      </c>
      <c r="C330" t="s">
        <v>4129</v>
      </c>
      <c r="D330" s="2">
        <v>250</v>
      </c>
      <c r="E330" s="309" t="s">
        <v>3662</v>
      </c>
      <c r="F330" s="2" t="s">
        <v>4126</v>
      </c>
      <c r="G330" s="300">
        <v>46154</v>
      </c>
      <c r="H330" s="2" t="s">
        <v>4127</v>
      </c>
      <c r="I330" s="2">
        <v>70</v>
      </c>
    </row>
    <row r="331" spans="1:9" x14ac:dyDescent="0.25">
      <c r="A331" t="s">
        <v>4130</v>
      </c>
      <c r="B331" t="str">
        <f t="shared" si="5"/>
        <v>FDM1180</v>
      </c>
      <c r="C331" t="s">
        <v>4131</v>
      </c>
      <c r="D331" s="2">
        <v>250</v>
      </c>
      <c r="E331" s="309" t="s">
        <v>3662</v>
      </c>
      <c r="F331" s="2" t="s">
        <v>4126</v>
      </c>
      <c r="G331" s="300">
        <v>46154</v>
      </c>
      <c r="H331" s="2" t="s">
        <v>4127</v>
      </c>
      <c r="I331" s="2">
        <v>31</v>
      </c>
    </row>
    <row r="332" spans="1:9" x14ac:dyDescent="0.25">
      <c r="A332" t="s">
        <v>4132</v>
      </c>
      <c r="B332" t="str">
        <f t="shared" si="5"/>
        <v>FDM1190</v>
      </c>
      <c r="C332" t="s">
        <v>4133</v>
      </c>
      <c r="D332" s="2">
        <v>250</v>
      </c>
      <c r="E332" s="309" t="s">
        <v>3662</v>
      </c>
      <c r="F332" s="2" t="s">
        <v>4126</v>
      </c>
      <c r="G332" s="300">
        <v>46154</v>
      </c>
      <c r="H332" s="2" t="s">
        <v>4127</v>
      </c>
      <c r="I332" s="2">
        <v>17</v>
      </c>
    </row>
    <row r="333" spans="1:9" x14ac:dyDescent="0.25">
      <c r="A333" t="s">
        <v>4134</v>
      </c>
      <c r="B333" t="str">
        <f t="shared" si="5"/>
        <v>FDM1200</v>
      </c>
      <c r="C333" t="s">
        <v>4135</v>
      </c>
      <c r="D333" s="2">
        <v>220</v>
      </c>
      <c r="E333" s="309" t="s">
        <v>3662</v>
      </c>
      <c r="F333" s="300">
        <v>46355</v>
      </c>
      <c r="G333" s="300">
        <v>46190</v>
      </c>
      <c r="H333" s="2" t="s">
        <v>4136</v>
      </c>
      <c r="I333" s="2">
        <v>124</v>
      </c>
    </row>
    <row r="334" spans="1:9" x14ac:dyDescent="0.25">
      <c r="A334" t="s">
        <v>4137</v>
      </c>
      <c r="B334" t="str">
        <f t="shared" si="5"/>
        <v>FDM1210</v>
      </c>
      <c r="C334" t="s">
        <v>4138</v>
      </c>
      <c r="D334" s="2">
        <v>210</v>
      </c>
      <c r="E334" s="309" t="s">
        <v>3662</v>
      </c>
      <c r="F334" s="300">
        <v>46345</v>
      </c>
      <c r="G334" s="300">
        <v>46211</v>
      </c>
      <c r="H334" s="300">
        <v>46420</v>
      </c>
      <c r="I334" s="2">
        <v>141</v>
      </c>
    </row>
    <row r="335" spans="1:9" x14ac:dyDescent="0.25">
      <c r="A335" t="s">
        <v>4139</v>
      </c>
      <c r="B335" t="str">
        <f t="shared" si="5"/>
        <v>FDM1220</v>
      </c>
      <c r="C335" t="s">
        <v>4140</v>
      </c>
      <c r="D335" s="2">
        <v>250</v>
      </c>
      <c r="E335" s="309" t="s">
        <v>3662</v>
      </c>
      <c r="F335" s="2" t="s">
        <v>4126</v>
      </c>
      <c r="G335" s="300">
        <v>46154</v>
      </c>
      <c r="H335" s="2" t="s">
        <v>4127</v>
      </c>
      <c r="I335" s="2">
        <v>103</v>
      </c>
    </row>
    <row r="336" spans="1:9" x14ac:dyDescent="0.25">
      <c r="A336" t="s">
        <v>4141</v>
      </c>
      <c r="B336" t="str">
        <f t="shared" si="5"/>
        <v>FDM1230</v>
      </c>
      <c r="C336" t="s">
        <v>4142</v>
      </c>
      <c r="D336" s="2">
        <v>250</v>
      </c>
      <c r="E336" s="309" t="s">
        <v>3662</v>
      </c>
      <c r="F336" s="2" t="s">
        <v>4126</v>
      </c>
      <c r="G336" s="300">
        <v>46154</v>
      </c>
      <c r="H336" s="2" t="s">
        <v>4127</v>
      </c>
      <c r="I336" s="2">
        <v>125</v>
      </c>
    </row>
    <row r="337" spans="1:9" x14ac:dyDescent="0.25">
      <c r="A337" t="s">
        <v>4143</v>
      </c>
      <c r="B337" t="str">
        <f t="shared" si="5"/>
        <v>FDM1240</v>
      </c>
      <c r="C337" t="s">
        <v>4144</v>
      </c>
      <c r="D337" s="2">
        <v>250</v>
      </c>
      <c r="E337" s="309" t="s">
        <v>3662</v>
      </c>
      <c r="F337" s="2" t="s">
        <v>4126</v>
      </c>
      <c r="G337" s="300">
        <v>46154</v>
      </c>
      <c r="H337" s="2" t="s">
        <v>4127</v>
      </c>
      <c r="I337" s="2">
        <v>17</v>
      </c>
    </row>
    <row r="338" spans="1:9" x14ac:dyDescent="0.25">
      <c r="A338" t="s">
        <v>4145</v>
      </c>
      <c r="B338" t="str">
        <f t="shared" si="5"/>
        <v>FDM1250</v>
      </c>
      <c r="C338" t="s">
        <v>4146</v>
      </c>
      <c r="D338" s="2">
        <v>250</v>
      </c>
      <c r="E338" s="309" t="s">
        <v>3662</v>
      </c>
      <c r="F338" s="2" t="s">
        <v>4126</v>
      </c>
      <c r="G338" s="300">
        <v>46154</v>
      </c>
      <c r="H338" s="2" t="s">
        <v>4127</v>
      </c>
      <c r="I338" s="2">
        <v>31</v>
      </c>
    </row>
    <row r="339" spans="1:9" x14ac:dyDescent="0.25">
      <c r="A339" t="s">
        <v>4147</v>
      </c>
      <c r="B339" t="str">
        <f t="shared" si="5"/>
        <v>FDM1260</v>
      </c>
      <c r="C339" t="s">
        <v>4148</v>
      </c>
      <c r="D339" s="2">
        <v>305</v>
      </c>
      <c r="E339" s="309" t="s">
        <v>3662</v>
      </c>
      <c r="F339" s="300">
        <v>46440</v>
      </c>
      <c r="G339" s="300">
        <v>46169</v>
      </c>
      <c r="H339" s="300">
        <v>46473</v>
      </c>
      <c r="I339" s="2">
        <v>12</v>
      </c>
    </row>
    <row r="340" spans="1:9" x14ac:dyDescent="0.25">
      <c r="A340" t="s">
        <v>4149</v>
      </c>
      <c r="B340" t="str">
        <f t="shared" si="5"/>
        <v>FDM1270</v>
      </c>
      <c r="C340" t="s">
        <v>4150</v>
      </c>
      <c r="D340" s="2">
        <v>220</v>
      </c>
      <c r="E340" s="309" t="s">
        <v>3662</v>
      </c>
      <c r="F340" s="300">
        <v>46355</v>
      </c>
      <c r="G340" s="2" t="s">
        <v>4151</v>
      </c>
      <c r="H340" s="300">
        <v>46474</v>
      </c>
      <c r="I340" s="2">
        <v>124</v>
      </c>
    </row>
    <row r="341" spans="1:9" x14ac:dyDescent="0.25">
      <c r="A341" t="s">
        <v>4152</v>
      </c>
      <c r="B341" t="str">
        <f t="shared" si="5"/>
        <v>FDM1500</v>
      </c>
      <c r="C341" t="s">
        <v>4153</v>
      </c>
      <c r="D341" s="2">
        <v>250</v>
      </c>
      <c r="E341" s="309" t="s">
        <v>3662</v>
      </c>
      <c r="F341" s="2" t="s">
        <v>4126</v>
      </c>
      <c r="G341" s="300">
        <v>46154</v>
      </c>
      <c r="H341" s="2" t="s">
        <v>4127</v>
      </c>
      <c r="I341" s="2">
        <v>42</v>
      </c>
    </row>
    <row r="342" spans="1:9" x14ac:dyDescent="0.25">
      <c r="A342" t="s">
        <v>4154</v>
      </c>
      <c r="B342" t="str">
        <f t="shared" si="5"/>
        <v>FDM1510</v>
      </c>
      <c r="C342" t="s">
        <v>4155</v>
      </c>
      <c r="D342" s="2">
        <v>305</v>
      </c>
      <c r="E342" s="309" t="s">
        <v>3662</v>
      </c>
      <c r="F342" s="300">
        <v>46440</v>
      </c>
      <c r="G342" s="300">
        <v>46169</v>
      </c>
      <c r="H342" s="300">
        <v>46473</v>
      </c>
      <c r="I342" s="2">
        <v>46</v>
      </c>
    </row>
    <row r="343" spans="1:9" x14ac:dyDescent="0.25">
      <c r="A343" t="s">
        <v>4156</v>
      </c>
      <c r="B343" t="str">
        <f t="shared" si="5"/>
        <v>FDM1280</v>
      </c>
      <c r="C343" t="s">
        <v>4157</v>
      </c>
      <c r="D343" s="2">
        <v>297</v>
      </c>
      <c r="E343" s="309">
        <v>46143</v>
      </c>
      <c r="F343" s="300">
        <v>46439</v>
      </c>
      <c r="G343" s="300">
        <v>46154</v>
      </c>
      <c r="H343" s="300">
        <v>46458</v>
      </c>
      <c r="I343" s="2">
        <v>24</v>
      </c>
    </row>
    <row r="344" spans="1:9" x14ac:dyDescent="0.25">
      <c r="A344" t="s">
        <v>4158</v>
      </c>
      <c r="B344" t="str">
        <f t="shared" si="5"/>
        <v>FDM1410</v>
      </c>
      <c r="C344" t="s">
        <v>4159</v>
      </c>
      <c r="D344" s="2">
        <v>240</v>
      </c>
      <c r="E344" s="309">
        <v>46143</v>
      </c>
      <c r="F344" s="2" t="s">
        <v>4092</v>
      </c>
      <c r="G344" s="300">
        <v>46147</v>
      </c>
      <c r="H344" s="2" t="s">
        <v>4160</v>
      </c>
      <c r="I344" s="2">
        <v>97</v>
      </c>
    </row>
    <row r="345" spans="1:9" x14ac:dyDescent="0.25">
      <c r="A345" t="s">
        <v>4161</v>
      </c>
      <c r="B345" t="str">
        <f t="shared" si="5"/>
        <v>FDM1430</v>
      </c>
      <c r="C345" t="s">
        <v>4162</v>
      </c>
      <c r="D345" s="2">
        <v>250</v>
      </c>
      <c r="E345" s="309">
        <v>46196</v>
      </c>
      <c r="F345" s="300">
        <v>46445</v>
      </c>
      <c r="G345" s="300">
        <v>46197</v>
      </c>
      <c r="H345" s="300">
        <v>46446</v>
      </c>
      <c r="I345" s="2">
        <v>31</v>
      </c>
    </row>
    <row r="346" spans="1:9" x14ac:dyDescent="0.25">
      <c r="A346" t="s">
        <v>4163</v>
      </c>
      <c r="B346" t="str">
        <f t="shared" si="5"/>
        <v>FDM1420</v>
      </c>
      <c r="C346" t="s">
        <v>4164</v>
      </c>
      <c r="D346" s="2">
        <v>240</v>
      </c>
      <c r="E346" s="309">
        <v>46203</v>
      </c>
      <c r="F346" s="300">
        <v>46442</v>
      </c>
      <c r="G346" s="300">
        <v>46197</v>
      </c>
      <c r="H346" s="300">
        <v>46436</v>
      </c>
      <c r="I346" s="2">
        <v>35</v>
      </c>
    </row>
    <row r="347" spans="1:9" x14ac:dyDescent="0.25">
      <c r="A347" t="s">
        <v>4165</v>
      </c>
      <c r="B347" t="str">
        <f t="shared" si="5"/>
        <v>FDM1470</v>
      </c>
      <c r="C347" t="s">
        <v>4166</v>
      </c>
      <c r="D347" s="2">
        <v>240</v>
      </c>
      <c r="E347" s="309">
        <v>46203</v>
      </c>
      <c r="F347" s="300">
        <v>46442</v>
      </c>
      <c r="G347" s="300">
        <v>46107</v>
      </c>
      <c r="H347" s="300">
        <v>46346</v>
      </c>
      <c r="I347" s="2">
        <v>34</v>
      </c>
    </row>
    <row r="348" spans="1:9" x14ac:dyDescent="0.25">
      <c r="A348" t="s">
        <v>4167</v>
      </c>
      <c r="B348" t="str">
        <f t="shared" si="5"/>
        <v>FDM1002</v>
      </c>
      <c r="C348" t="s">
        <v>4168</v>
      </c>
      <c r="D348" s="2">
        <v>85</v>
      </c>
      <c r="E348" s="309">
        <v>46216</v>
      </c>
      <c r="F348" s="300">
        <v>46300</v>
      </c>
      <c r="G348" s="300">
        <v>46215</v>
      </c>
      <c r="H348" s="300">
        <v>46300</v>
      </c>
      <c r="I348" s="2">
        <v>62</v>
      </c>
    </row>
    <row r="349" spans="1:9" x14ac:dyDescent="0.25">
      <c r="A349" t="s">
        <v>4169</v>
      </c>
      <c r="B349" t="str">
        <f t="shared" si="5"/>
        <v>FDM1310</v>
      </c>
      <c r="C349" t="s">
        <v>4170</v>
      </c>
      <c r="D349" s="2">
        <v>210</v>
      </c>
      <c r="E349" s="309">
        <v>46218</v>
      </c>
      <c r="F349" s="300">
        <v>46427</v>
      </c>
      <c r="G349" s="300">
        <v>46219</v>
      </c>
      <c r="H349" s="300">
        <v>46428</v>
      </c>
      <c r="I349" s="2">
        <v>69</v>
      </c>
    </row>
    <row r="350" spans="1:9" x14ac:dyDescent="0.25">
      <c r="A350" t="s">
        <v>4171</v>
      </c>
      <c r="B350" t="str">
        <f t="shared" si="5"/>
        <v>FDM1320</v>
      </c>
      <c r="C350" t="s">
        <v>4172</v>
      </c>
      <c r="D350" s="2">
        <v>210</v>
      </c>
      <c r="E350" s="309">
        <v>46218</v>
      </c>
      <c r="F350" s="300">
        <v>46427</v>
      </c>
      <c r="G350" s="300">
        <v>46219</v>
      </c>
      <c r="H350" s="300">
        <v>46428</v>
      </c>
      <c r="I350" s="2">
        <v>36</v>
      </c>
    </row>
    <row r="351" spans="1:9" x14ac:dyDescent="0.25">
      <c r="A351" t="s">
        <v>4173</v>
      </c>
      <c r="B351" t="str">
        <f t="shared" si="5"/>
        <v>FDM1060</v>
      </c>
      <c r="C351" t="s">
        <v>4174</v>
      </c>
      <c r="D351" s="2">
        <v>180</v>
      </c>
      <c r="E351" s="309" t="s">
        <v>4175</v>
      </c>
      <c r="F351" s="2" t="s">
        <v>4176</v>
      </c>
      <c r="G351" s="300">
        <v>46233</v>
      </c>
      <c r="H351" s="2" t="s">
        <v>4177</v>
      </c>
      <c r="I351" s="2">
        <v>61</v>
      </c>
    </row>
    <row r="352" spans="1:9" x14ac:dyDescent="0.25">
      <c r="A352" t="s">
        <v>3971</v>
      </c>
      <c r="B352" t="str">
        <f t="shared" si="5"/>
        <v xml:space="preserve"> Piping</v>
      </c>
      <c r="D352" s="2">
        <v>480</v>
      </c>
      <c r="E352" s="309">
        <v>45930</v>
      </c>
      <c r="F352" s="2" t="s">
        <v>4136</v>
      </c>
      <c r="G352" s="2" t="s">
        <v>3494</v>
      </c>
      <c r="H352" s="300">
        <v>46272</v>
      </c>
      <c r="I352" s="2">
        <v>16</v>
      </c>
    </row>
    <row r="353" spans="1:9" x14ac:dyDescent="0.25">
      <c r="A353" t="s">
        <v>4178</v>
      </c>
      <c r="B353" t="str">
        <f t="shared" si="5"/>
        <v>FDP1000</v>
      </c>
      <c r="C353" t="s">
        <v>4179</v>
      </c>
      <c r="D353" s="2">
        <v>154</v>
      </c>
      <c r="E353" s="309">
        <v>45930</v>
      </c>
      <c r="F353" s="300">
        <v>46083</v>
      </c>
      <c r="G353" s="2" t="s">
        <v>3494</v>
      </c>
      <c r="H353" s="300">
        <v>46163</v>
      </c>
      <c r="I353" s="2">
        <v>16</v>
      </c>
    </row>
    <row r="354" spans="1:9" x14ac:dyDescent="0.25">
      <c r="A354" t="s">
        <v>4180</v>
      </c>
      <c r="B354" t="str">
        <f t="shared" si="5"/>
        <v>FDP1030</v>
      </c>
      <c r="C354" t="s">
        <v>4181</v>
      </c>
      <c r="D354" s="2">
        <v>225</v>
      </c>
      <c r="E354" s="309" t="s">
        <v>3548</v>
      </c>
      <c r="F354" s="300">
        <v>46275</v>
      </c>
      <c r="G354" s="300">
        <v>46078</v>
      </c>
      <c r="H354" s="300">
        <v>46227</v>
      </c>
      <c r="I354" s="2">
        <v>46</v>
      </c>
    </row>
    <row r="355" spans="1:9" x14ac:dyDescent="0.25">
      <c r="A355" t="s">
        <v>4182</v>
      </c>
      <c r="B355" t="str">
        <f t="shared" si="5"/>
        <v>FDP1001</v>
      </c>
      <c r="C355" t="s">
        <v>4183</v>
      </c>
      <c r="D355" s="2">
        <v>150</v>
      </c>
      <c r="E355" s="309" t="s">
        <v>4184</v>
      </c>
      <c r="F355" s="300">
        <v>46202</v>
      </c>
      <c r="G355" s="2" t="s">
        <v>4086</v>
      </c>
      <c r="H355" s="300">
        <v>46272</v>
      </c>
      <c r="I355" s="2">
        <v>49</v>
      </c>
    </row>
    <row r="356" spans="1:9" x14ac:dyDescent="0.25">
      <c r="A356" t="s">
        <v>4185</v>
      </c>
      <c r="B356" t="str">
        <f t="shared" si="5"/>
        <v>FDP1010</v>
      </c>
      <c r="C356" t="s">
        <v>4186</v>
      </c>
      <c r="D356" s="2">
        <v>111</v>
      </c>
      <c r="E356" s="309">
        <v>46205</v>
      </c>
      <c r="F356" s="300">
        <v>46315</v>
      </c>
      <c r="I356" s="2">
        <v>16</v>
      </c>
    </row>
    <row r="357" spans="1:9" x14ac:dyDescent="0.25">
      <c r="A357" t="s">
        <v>4187</v>
      </c>
      <c r="B357" t="str">
        <f t="shared" si="5"/>
        <v>FDP1011</v>
      </c>
      <c r="C357" t="s">
        <v>4188</v>
      </c>
      <c r="D357" s="2">
        <v>86</v>
      </c>
      <c r="E357" s="309">
        <v>46324</v>
      </c>
      <c r="F357" s="2" t="s">
        <v>4136</v>
      </c>
      <c r="I357" s="2">
        <v>16</v>
      </c>
    </row>
    <row r="358" spans="1:9" x14ac:dyDescent="0.25">
      <c r="A358" t="s">
        <v>3985</v>
      </c>
      <c r="B358" t="str">
        <f t="shared" si="5"/>
        <v>ricidad</v>
      </c>
      <c r="D358" s="2">
        <v>413</v>
      </c>
      <c r="E358" s="309">
        <v>45988</v>
      </c>
      <c r="F358" s="300">
        <v>46469</v>
      </c>
      <c r="G358" s="300">
        <v>45955</v>
      </c>
      <c r="H358" s="300">
        <v>46473</v>
      </c>
      <c r="I358" s="2">
        <v>15</v>
      </c>
    </row>
    <row r="359" spans="1:9" x14ac:dyDescent="0.25">
      <c r="A359" t="s">
        <v>4189</v>
      </c>
      <c r="B359" t="str">
        <f t="shared" si="5"/>
        <v>FDE1030</v>
      </c>
      <c r="C359" t="s">
        <v>4190</v>
      </c>
      <c r="D359" s="2">
        <v>150</v>
      </c>
      <c r="E359" s="309">
        <v>45988</v>
      </c>
      <c r="F359" s="2" t="s">
        <v>4191</v>
      </c>
      <c r="G359" s="2" t="s">
        <v>3494</v>
      </c>
      <c r="H359" s="2" t="s">
        <v>4192</v>
      </c>
      <c r="I359" s="2">
        <v>65</v>
      </c>
    </row>
    <row r="360" spans="1:9" x14ac:dyDescent="0.25">
      <c r="A360" t="s">
        <v>4193</v>
      </c>
      <c r="B360" t="str">
        <f t="shared" si="5"/>
        <v>FDE1103</v>
      </c>
      <c r="C360" t="s">
        <v>4194</v>
      </c>
      <c r="D360" s="2">
        <v>360</v>
      </c>
      <c r="E360" s="309" t="s">
        <v>4019</v>
      </c>
      <c r="F360" s="2" t="s">
        <v>4195</v>
      </c>
      <c r="G360" s="2" t="s">
        <v>3494</v>
      </c>
      <c r="H360" s="300">
        <v>46438</v>
      </c>
      <c r="I360" s="2">
        <v>44</v>
      </c>
    </row>
    <row r="361" spans="1:9" x14ac:dyDescent="0.25">
      <c r="A361" t="s">
        <v>4196</v>
      </c>
      <c r="B361" t="str">
        <f t="shared" si="5"/>
        <v>FDE1104</v>
      </c>
      <c r="C361" t="s">
        <v>4197</v>
      </c>
      <c r="D361" s="2">
        <v>391</v>
      </c>
      <c r="E361" s="309" t="s">
        <v>4019</v>
      </c>
      <c r="F361" s="300">
        <v>46429</v>
      </c>
      <c r="G361" s="300">
        <v>45955</v>
      </c>
      <c r="H361" s="300">
        <v>46439</v>
      </c>
      <c r="I361" s="2">
        <v>13</v>
      </c>
    </row>
    <row r="362" spans="1:9" x14ac:dyDescent="0.25">
      <c r="A362" t="s">
        <v>4198</v>
      </c>
      <c r="B362" t="str">
        <f t="shared" si="5"/>
        <v>FDE1113</v>
      </c>
      <c r="C362" t="s">
        <v>4199</v>
      </c>
      <c r="D362" s="2">
        <v>336</v>
      </c>
      <c r="E362" s="309">
        <v>46063</v>
      </c>
      <c r="F362" s="2" t="s">
        <v>4195</v>
      </c>
      <c r="I362" s="2">
        <v>44</v>
      </c>
    </row>
    <row r="363" spans="1:9" x14ac:dyDescent="0.25">
      <c r="A363" t="s">
        <v>4200</v>
      </c>
      <c r="B363" t="str">
        <f t="shared" si="5"/>
        <v>FDE1114</v>
      </c>
      <c r="C363" t="s">
        <v>4201</v>
      </c>
      <c r="D363" s="2">
        <v>234</v>
      </c>
      <c r="E363" s="309">
        <v>46063</v>
      </c>
      <c r="F363" s="2" t="s">
        <v>4177</v>
      </c>
      <c r="I363" s="2">
        <v>20</v>
      </c>
    </row>
    <row r="364" spans="1:9" x14ac:dyDescent="0.25">
      <c r="A364" t="s">
        <v>4202</v>
      </c>
      <c r="B364" t="str">
        <f t="shared" si="5"/>
        <v>FDE1010</v>
      </c>
      <c r="C364" t="s">
        <v>4203</v>
      </c>
      <c r="D364" s="2">
        <v>161</v>
      </c>
      <c r="E364" s="309">
        <v>46162</v>
      </c>
      <c r="F364" s="300">
        <v>46322</v>
      </c>
      <c r="G364" s="300">
        <v>46169</v>
      </c>
      <c r="H364" s="300">
        <v>46348</v>
      </c>
      <c r="I364" s="2">
        <v>34</v>
      </c>
    </row>
    <row r="365" spans="1:9" x14ac:dyDescent="0.25">
      <c r="A365" t="s">
        <v>4204</v>
      </c>
      <c r="B365" t="str">
        <f t="shared" si="5"/>
        <v>FDE1140</v>
      </c>
      <c r="C365" t="s">
        <v>4205</v>
      </c>
      <c r="D365" s="2">
        <v>308</v>
      </c>
      <c r="E365" s="309">
        <v>46162</v>
      </c>
      <c r="F365" s="300">
        <v>46469</v>
      </c>
      <c r="G365" s="300">
        <v>46169</v>
      </c>
      <c r="H365" s="300">
        <v>46473</v>
      </c>
      <c r="I365" s="2">
        <v>17</v>
      </c>
    </row>
    <row r="366" spans="1:9" x14ac:dyDescent="0.25">
      <c r="A366" t="s">
        <v>4206</v>
      </c>
      <c r="B366" t="str">
        <f t="shared" si="5"/>
        <v>FDE1090</v>
      </c>
      <c r="C366" t="s">
        <v>4207</v>
      </c>
      <c r="D366" s="2">
        <v>222</v>
      </c>
      <c r="E366" s="309">
        <v>46204</v>
      </c>
      <c r="F366" s="300">
        <v>46425</v>
      </c>
      <c r="G366" s="2" t="s">
        <v>3669</v>
      </c>
      <c r="H366" s="300">
        <v>46426</v>
      </c>
      <c r="I366" s="2">
        <v>32</v>
      </c>
    </row>
    <row r="367" spans="1:9" x14ac:dyDescent="0.25">
      <c r="A367" t="s">
        <v>4208</v>
      </c>
      <c r="B367" t="str">
        <f t="shared" si="5"/>
        <v>FDE1050</v>
      </c>
      <c r="C367" t="s">
        <v>4209</v>
      </c>
      <c r="D367" s="2">
        <v>176</v>
      </c>
      <c r="E367" s="309">
        <v>46207</v>
      </c>
      <c r="F367" s="2" t="s">
        <v>4092</v>
      </c>
      <c r="G367" s="300">
        <v>46204</v>
      </c>
      <c r="H367" s="2" t="s">
        <v>4210</v>
      </c>
      <c r="I367" s="2">
        <v>34</v>
      </c>
    </row>
    <row r="368" spans="1:9" x14ac:dyDescent="0.25">
      <c r="A368" t="s">
        <v>4007</v>
      </c>
      <c r="B368" t="str">
        <f t="shared" si="5"/>
        <v>control</v>
      </c>
      <c r="D368" s="2">
        <v>368</v>
      </c>
      <c r="E368" s="309">
        <v>46067</v>
      </c>
      <c r="F368" s="300">
        <v>46434</v>
      </c>
      <c r="G368" s="2" t="s">
        <v>4211</v>
      </c>
      <c r="H368" s="2" t="s">
        <v>4042</v>
      </c>
      <c r="I368" s="2">
        <v>15</v>
      </c>
    </row>
    <row r="369" spans="1:9" x14ac:dyDescent="0.25">
      <c r="A369" t="s">
        <v>4212</v>
      </c>
      <c r="B369" t="str">
        <f t="shared" si="5"/>
        <v>FDI1070</v>
      </c>
      <c r="C369" t="s">
        <v>4213</v>
      </c>
      <c r="D369" s="2">
        <v>298</v>
      </c>
      <c r="E369" s="309">
        <v>46067</v>
      </c>
      <c r="F369" s="2" t="s">
        <v>4043</v>
      </c>
      <c r="I369" s="2">
        <v>85</v>
      </c>
    </row>
    <row r="370" spans="1:9" x14ac:dyDescent="0.25">
      <c r="A370" t="s">
        <v>4214</v>
      </c>
      <c r="B370" t="str">
        <f t="shared" si="5"/>
        <v>FDI1080</v>
      </c>
      <c r="C370" t="s">
        <v>4215</v>
      </c>
      <c r="D370" s="2">
        <v>368</v>
      </c>
      <c r="E370" s="309">
        <v>46067</v>
      </c>
      <c r="F370" s="300">
        <v>46434</v>
      </c>
      <c r="I370" s="2">
        <v>15</v>
      </c>
    </row>
    <row r="371" spans="1:9" x14ac:dyDescent="0.25">
      <c r="A371" t="s">
        <v>4216</v>
      </c>
      <c r="B371" t="str">
        <f t="shared" si="5"/>
        <v>FDI1060</v>
      </c>
      <c r="C371" t="s">
        <v>4217</v>
      </c>
      <c r="D371" s="2">
        <v>306</v>
      </c>
      <c r="E371" s="309">
        <v>46107</v>
      </c>
      <c r="F371" s="2" t="s">
        <v>4177</v>
      </c>
      <c r="G371" s="2" t="s">
        <v>4211</v>
      </c>
      <c r="H371" s="2" t="s">
        <v>4042</v>
      </c>
      <c r="I371" s="2">
        <v>22</v>
      </c>
    </row>
    <row r="372" spans="1:9" x14ac:dyDescent="0.25">
      <c r="A372" t="s">
        <v>4218</v>
      </c>
      <c r="B372" t="str">
        <f t="shared" si="5"/>
        <v>FDI1040</v>
      </c>
      <c r="C372" t="s">
        <v>4219</v>
      </c>
      <c r="D372" s="2">
        <v>220</v>
      </c>
      <c r="E372" s="309">
        <v>46162</v>
      </c>
      <c r="F372" s="2" t="s">
        <v>4091</v>
      </c>
      <c r="G372" s="300">
        <v>46204</v>
      </c>
      <c r="H372" s="2" t="s">
        <v>4210</v>
      </c>
      <c r="I372" s="2">
        <v>41</v>
      </c>
    </row>
    <row r="373" spans="1:9" x14ac:dyDescent="0.25">
      <c r="A373" t="s">
        <v>4220</v>
      </c>
      <c r="B373" t="str">
        <f t="shared" si="5"/>
        <v>FDI1020</v>
      </c>
      <c r="C373" t="s">
        <v>4221</v>
      </c>
      <c r="D373" s="2">
        <v>229</v>
      </c>
      <c r="E373" s="309">
        <v>46176</v>
      </c>
      <c r="F373" s="2" t="s">
        <v>4222</v>
      </c>
      <c r="G373" s="300">
        <v>46203</v>
      </c>
      <c r="H373" s="2" t="s">
        <v>4210</v>
      </c>
      <c r="I373" s="2">
        <v>25</v>
      </c>
    </row>
    <row r="374" spans="1:9" x14ac:dyDescent="0.25">
      <c r="A374" t="s">
        <v>4223</v>
      </c>
      <c r="B374" t="str">
        <f t="shared" si="5"/>
        <v>ricados</v>
      </c>
      <c r="D374" s="2">
        <v>276</v>
      </c>
      <c r="E374" s="309">
        <v>46104</v>
      </c>
      <c r="F374" s="300">
        <v>46424</v>
      </c>
      <c r="G374" s="300">
        <v>46164</v>
      </c>
      <c r="H374" s="300">
        <v>46433</v>
      </c>
      <c r="I374" s="2">
        <v>303</v>
      </c>
    </row>
    <row r="375" spans="1:9" x14ac:dyDescent="0.25">
      <c r="A375" t="s">
        <v>4224</v>
      </c>
      <c r="B375" t="str">
        <f t="shared" si="5"/>
        <v>FDP1040</v>
      </c>
      <c r="C375" t="s">
        <v>4225</v>
      </c>
      <c r="D375" s="2">
        <v>321</v>
      </c>
      <c r="E375" s="309">
        <v>46104</v>
      </c>
      <c r="F375" s="300">
        <v>46424</v>
      </c>
      <c r="G375" s="300">
        <v>46164</v>
      </c>
      <c r="H375" s="300">
        <v>46433</v>
      </c>
      <c r="I375" s="2">
        <v>16</v>
      </c>
    </row>
    <row r="376" spans="1:9" x14ac:dyDescent="0.25">
      <c r="A376" t="s">
        <v>4226</v>
      </c>
      <c r="B376" t="str">
        <f t="shared" si="5"/>
        <v>ALER175</v>
      </c>
      <c r="C376" t="s">
        <v>4227</v>
      </c>
      <c r="D376" s="2">
        <v>0</v>
      </c>
      <c r="E376" s="309">
        <v>46163</v>
      </c>
      <c r="I376" s="2">
        <v>516</v>
      </c>
    </row>
    <row r="377" spans="1:9" x14ac:dyDescent="0.25">
      <c r="A377" t="s">
        <v>4228</v>
      </c>
      <c r="B377" t="str">
        <f t="shared" si="5"/>
        <v>ALER185</v>
      </c>
      <c r="C377" t="s">
        <v>4229</v>
      </c>
      <c r="D377" s="2">
        <v>0</v>
      </c>
      <c r="E377" s="309">
        <v>46192</v>
      </c>
      <c r="I377" s="2">
        <v>491</v>
      </c>
    </row>
    <row r="378" spans="1:9" x14ac:dyDescent="0.25">
      <c r="A378" t="s">
        <v>4230</v>
      </c>
      <c r="B378" t="str">
        <f t="shared" si="5"/>
        <v>ALER205</v>
      </c>
      <c r="C378" t="s">
        <v>4231</v>
      </c>
      <c r="D378" s="2">
        <v>0</v>
      </c>
      <c r="E378" s="309">
        <v>46205</v>
      </c>
      <c r="I378" s="2">
        <v>480</v>
      </c>
    </row>
    <row r="379" spans="1:9" x14ac:dyDescent="0.25">
      <c r="A379" t="s">
        <v>4232</v>
      </c>
      <c r="B379" t="str">
        <f t="shared" si="5"/>
        <v>ALER195</v>
      </c>
      <c r="C379" t="s">
        <v>4233</v>
      </c>
      <c r="D379" s="2">
        <v>0</v>
      </c>
      <c r="E379" s="309" t="s">
        <v>3729</v>
      </c>
      <c r="I379" s="2">
        <v>453</v>
      </c>
    </row>
    <row r="380" spans="1:9" x14ac:dyDescent="0.25">
      <c r="A380" t="s">
        <v>4234</v>
      </c>
      <c r="B380" t="str">
        <f t="shared" si="5"/>
        <v>ALER235</v>
      </c>
      <c r="C380" t="s">
        <v>4235</v>
      </c>
      <c r="D380" s="2">
        <v>0</v>
      </c>
      <c r="E380" s="309" t="s">
        <v>3594</v>
      </c>
      <c r="I380" s="2">
        <v>432</v>
      </c>
    </row>
    <row r="381" spans="1:9" x14ac:dyDescent="0.25">
      <c r="A381" t="s">
        <v>4236</v>
      </c>
      <c r="B381" t="str">
        <f t="shared" si="5"/>
        <v>ALER160</v>
      </c>
      <c r="C381" t="s">
        <v>4237</v>
      </c>
      <c r="D381" s="2">
        <v>0</v>
      </c>
      <c r="E381" s="309">
        <v>46267</v>
      </c>
      <c r="I381" s="2">
        <v>427</v>
      </c>
    </row>
    <row r="382" spans="1:9" x14ac:dyDescent="0.25">
      <c r="A382" t="s">
        <v>4238</v>
      </c>
      <c r="B382" t="str">
        <f t="shared" si="5"/>
        <v>ALER225</v>
      </c>
      <c r="C382" t="s">
        <v>4239</v>
      </c>
      <c r="D382" s="2">
        <v>0</v>
      </c>
      <c r="E382" s="309">
        <v>46270</v>
      </c>
      <c r="I382" s="2">
        <v>424</v>
      </c>
    </row>
    <row r="383" spans="1:9" x14ac:dyDescent="0.25">
      <c r="A383" t="s">
        <v>4240</v>
      </c>
      <c r="B383" t="str">
        <f t="shared" si="5"/>
        <v>ALER230</v>
      </c>
      <c r="C383" t="s">
        <v>4241</v>
      </c>
      <c r="D383" s="2">
        <v>0</v>
      </c>
      <c r="E383" s="309">
        <v>46294</v>
      </c>
      <c r="I383" s="2">
        <v>404</v>
      </c>
    </row>
    <row r="384" spans="1:9" x14ac:dyDescent="0.25">
      <c r="A384" t="s">
        <v>4242</v>
      </c>
      <c r="B384" t="str">
        <f t="shared" si="5"/>
        <v>ALER245</v>
      </c>
      <c r="C384" t="s">
        <v>4243</v>
      </c>
      <c r="D384" s="2">
        <v>0</v>
      </c>
      <c r="E384" s="309">
        <v>46309</v>
      </c>
      <c r="I384" s="2">
        <v>391</v>
      </c>
    </row>
    <row r="385" spans="1:9" x14ac:dyDescent="0.25">
      <c r="A385" t="s">
        <v>4244</v>
      </c>
      <c r="B385" t="str">
        <f t="shared" si="5"/>
        <v>ALER170</v>
      </c>
      <c r="C385" t="s">
        <v>4245</v>
      </c>
      <c r="D385" s="2">
        <v>0</v>
      </c>
      <c r="E385" s="309">
        <v>46312</v>
      </c>
      <c r="I385" s="2">
        <v>388</v>
      </c>
    </row>
    <row r="386" spans="1:9" x14ac:dyDescent="0.25">
      <c r="A386" t="s">
        <v>4246</v>
      </c>
      <c r="B386" t="str">
        <f t="shared" si="5"/>
        <v>ALER215</v>
      </c>
      <c r="C386" t="s">
        <v>4247</v>
      </c>
      <c r="D386" s="2">
        <v>0</v>
      </c>
      <c r="E386" s="309">
        <v>46318</v>
      </c>
      <c r="I386" s="2">
        <v>383</v>
      </c>
    </row>
    <row r="387" spans="1:9" x14ac:dyDescent="0.25">
      <c r="A387" t="s">
        <v>4248</v>
      </c>
      <c r="B387" t="str">
        <f t="shared" si="5"/>
        <v>ALER220</v>
      </c>
      <c r="C387" t="s">
        <v>4249</v>
      </c>
      <c r="D387" s="2">
        <v>0</v>
      </c>
      <c r="E387" s="309">
        <v>46318</v>
      </c>
      <c r="I387" s="2">
        <v>383</v>
      </c>
    </row>
    <row r="388" spans="1:9" x14ac:dyDescent="0.25">
      <c r="A388" t="s">
        <v>4250</v>
      </c>
      <c r="B388" t="str">
        <f t="shared" si="5"/>
        <v>ALER190</v>
      </c>
      <c r="C388" t="s">
        <v>4251</v>
      </c>
      <c r="D388" s="2">
        <v>0</v>
      </c>
      <c r="E388" s="309">
        <v>46319</v>
      </c>
      <c r="I388" s="2">
        <v>382</v>
      </c>
    </row>
    <row r="389" spans="1:9" x14ac:dyDescent="0.25">
      <c r="A389" t="s">
        <v>4252</v>
      </c>
      <c r="B389" t="str">
        <f t="shared" si="5"/>
        <v>ALER210</v>
      </c>
      <c r="C389" t="s">
        <v>4253</v>
      </c>
      <c r="D389" s="2">
        <v>0</v>
      </c>
      <c r="E389" s="309">
        <v>46336</v>
      </c>
      <c r="I389" s="2">
        <v>368</v>
      </c>
    </row>
    <row r="390" spans="1:9" x14ac:dyDescent="0.25">
      <c r="A390" t="s">
        <v>4254</v>
      </c>
      <c r="B390" t="str">
        <f t="shared" ref="B390:B453" si="6">+RIGHT(A390,7)</f>
        <v>ALER180</v>
      </c>
      <c r="C390" t="s">
        <v>4255</v>
      </c>
      <c r="D390" s="2">
        <v>0</v>
      </c>
      <c r="E390" s="309">
        <v>46345</v>
      </c>
      <c r="I390" s="2">
        <v>360</v>
      </c>
    </row>
    <row r="391" spans="1:9" x14ac:dyDescent="0.25">
      <c r="A391" t="s">
        <v>4256</v>
      </c>
      <c r="B391" t="str">
        <f t="shared" si="6"/>
        <v>ALER200</v>
      </c>
      <c r="C391" t="s">
        <v>4257</v>
      </c>
      <c r="D391" s="2">
        <v>0</v>
      </c>
      <c r="E391" s="309">
        <v>46347</v>
      </c>
      <c r="I391" s="2">
        <v>358</v>
      </c>
    </row>
    <row r="392" spans="1:9" x14ac:dyDescent="0.25">
      <c r="A392" t="s">
        <v>4258</v>
      </c>
      <c r="B392" t="str">
        <f t="shared" si="6"/>
        <v>ALER165</v>
      </c>
      <c r="C392" t="s">
        <v>4259</v>
      </c>
      <c r="D392" s="2">
        <v>0</v>
      </c>
      <c r="E392" s="309">
        <v>46352</v>
      </c>
      <c r="I392" s="2">
        <v>354</v>
      </c>
    </row>
    <row r="393" spans="1:9" x14ac:dyDescent="0.25">
      <c r="A393" t="s">
        <v>4260</v>
      </c>
      <c r="B393" t="str">
        <f t="shared" si="6"/>
        <v>ALER240</v>
      </c>
      <c r="C393" t="s">
        <v>4261</v>
      </c>
      <c r="D393" s="2">
        <v>0</v>
      </c>
      <c r="E393" s="309" t="s">
        <v>4262</v>
      </c>
      <c r="I393" s="2">
        <v>340</v>
      </c>
    </row>
    <row r="394" spans="1:9" x14ac:dyDescent="0.25">
      <c r="A394" t="s">
        <v>4263</v>
      </c>
      <c r="B394" t="str">
        <f t="shared" si="6"/>
        <v>ALER250</v>
      </c>
      <c r="C394" t="s">
        <v>4264</v>
      </c>
      <c r="D394" s="2">
        <v>0</v>
      </c>
      <c r="E394" s="309" t="s">
        <v>4265</v>
      </c>
      <c r="I394" s="2">
        <v>323</v>
      </c>
    </row>
    <row r="395" spans="1:9" x14ac:dyDescent="0.25">
      <c r="A395" t="s">
        <v>4266</v>
      </c>
      <c r="B395" t="str">
        <f t="shared" si="6"/>
        <v>rucción</v>
      </c>
      <c r="D395" s="2">
        <v>724</v>
      </c>
      <c r="E395" s="309">
        <v>45934</v>
      </c>
      <c r="F395" s="2" t="s">
        <v>3414</v>
      </c>
      <c r="G395" s="300">
        <v>45934</v>
      </c>
      <c r="H395" s="2" t="s">
        <v>3414</v>
      </c>
      <c r="I395" s="2">
        <v>0</v>
      </c>
    </row>
    <row r="396" spans="1:9" x14ac:dyDescent="0.25">
      <c r="A396" t="s">
        <v>4267</v>
      </c>
      <c r="B396" t="str">
        <f t="shared" si="6"/>
        <v>CG00010</v>
      </c>
      <c r="C396" t="s">
        <v>4268</v>
      </c>
      <c r="D396" s="2">
        <v>47</v>
      </c>
      <c r="E396" s="309" t="s">
        <v>4269</v>
      </c>
      <c r="F396" s="300">
        <v>45988</v>
      </c>
      <c r="G396" s="300">
        <v>45934</v>
      </c>
      <c r="H396" s="2" t="s">
        <v>3958</v>
      </c>
      <c r="I396" s="2">
        <v>0</v>
      </c>
    </row>
    <row r="397" spans="1:9" x14ac:dyDescent="0.25">
      <c r="A397" t="s">
        <v>4270</v>
      </c>
      <c r="B397" t="str">
        <f t="shared" si="6"/>
        <v>CG00020</v>
      </c>
      <c r="C397" t="s">
        <v>4271</v>
      </c>
      <c r="D397" s="2">
        <v>19</v>
      </c>
      <c r="E397" s="309">
        <v>45990</v>
      </c>
      <c r="F397" s="2" t="s">
        <v>4076</v>
      </c>
      <c r="G397" s="300">
        <v>45986</v>
      </c>
      <c r="H397" s="2" t="s">
        <v>3958</v>
      </c>
      <c r="I397" s="2">
        <v>0</v>
      </c>
    </row>
    <row r="398" spans="1:9" x14ac:dyDescent="0.25">
      <c r="A398" t="s">
        <v>4272</v>
      </c>
      <c r="B398" t="str">
        <f t="shared" si="6"/>
        <v>CG00030</v>
      </c>
      <c r="C398" t="s">
        <v>4273</v>
      </c>
      <c r="D398" s="2">
        <v>118</v>
      </c>
      <c r="E398" s="309" t="s">
        <v>4274</v>
      </c>
      <c r="F398" s="300">
        <v>46163</v>
      </c>
      <c r="G398" s="2" t="s">
        <v>4184</v>
      </c>
      <c r="H398" s="300">
        <v>46186</v>
      </c>
      <c r="I398" s="2">
        <v>98</v>
      </c>
    </row>
    <row r="399" spans="1:9" x14ac:dyDescent="0.25">
      <c r="A399" t="s">
        <v>4275</v>
      </c>
      <c r="B399" t="str">
        <f t="shared" si="6"/>
        <v>CG00050</v>
      </c>
      <c r="C399" t="s">
        <v>4276</v>
      </c>
      <c r="D399" s="2">
        <v>77</v>
      </c>
      <c r="E399" s="309">
        <v>46689</v>
      </c>
      <c r="F399" s="2" t="s">
        <v>3414</v>
      </c>
      <c r="G399" s="300">
        <v>46633</v>
      </c>
      <c r="H399" s="2" t="s">
        <v>3414</v>
      </c>
      <c r="I399" s="2">
        <v>0</v>
      </c>
    </row>
    <row r="400" spans="1:9" x14ac:dyDescent="0.25">
      <c r="A400" t="s">
        <v>4277</v>
      </c>
      <c r="B400" t="str">
        <f t="shared" si="6"/>
        <v>rground</v>
      </c>
      <c r="D400" s="2">
        <v>387</v>
      </c>
      <c r="E400" s="309" t="s">
        <v>4274</v>
      </c>
      <c r="F400" s="2" t="s">
        <v>4278</v>
      </c>
      <c r="G400" s="300">
        <v>46094</v>
      </c>
      <c r="H400" s="2" t="s">
        <v>4279</v>
      </c>
      <c r="I400" s="2">
        <v>31</v>
      </c>
    </row>
    <row r="401" spans="1:9" x14ac:dyDescent="0.25">
      <c r="A401" t="s">
        <v>4280</v>
      </c>
      <c r="B401" t="str">
        <f t="shared" si="6"/>
        <v>d Civil</v>
      </c>
      <c r="D401" s="2">
        <v>387</v>
      </c>
      <c r="E401" s="309" t="s">
        <v>4274</v>
      </c>
      <c r="F401" s="2" t="s">
        <v>4278</v>
      </c>
      <c r="G401" s="300">
        <v>46226</v>
      </c>
      <c r="H401" s="2" t="s">
        <v>4279</v>
      </c>
      <c r="I401" s="2">
        <v>21</v>
      </c>
    </row>
    <row r="402" spans="1:9" x14ac:dyDescent="0.25">
      <c r="A402" t="s">
        <v>4281</v>
      </c>
      <c r="B402" t="str">
        <f t="shared" si="6"/>
        <v xml:space="preserve"> CDU511</v>
      </c>
      <c r="C402" t="s">
        <v>4282</v>
      </c>
      <c r="D402" s="2">
        <v>165</v>
      </c>
      <c r="E402" s="309" t="s">
        <v>4274</v>
      </c>
      <c r="F402" s="300">
        <v>46218</v>
      </c>
      <c r="I402" s="2">
        <v>13</v>
      </c>
    </row>
    <row r="403" spans="1:9" x14ac:dyDescent="0.25">
      <c r="A403" t="s">
        <v>4283</v>
      </c>
      <c r="B403" t="str">
        <f t="shared" si="6"/>
        <v xml:space="preserve"> CDU512</v>
      </c>
      <c r="C403" t="s">
        <v>4284</v>
      </c>
      <c r="D403" s="2">
        <v>120</v>
      </c>
      <c r="E403" s="309">
        <v>46076</v>
      </c>
      <c r="F403" s="300">
        <v>46216</v>
      </c>
      <c r="I403" s="2">
        <v>136</v>
      </c>
    </row>
    <row r="404" spans="1:9" x14ac:dyDescent="0.25">
      <c r="A404" t="s">
        <v>4285</v>
      </c>
      <c r="B404" t="str">
        <f t="shared" si="6"/>
        <v>C014030</v>
      </c>
      <c r="C404" t="s">
        <v>4286</v>
      </c>
      <c r="D404" s="2">
        <v>55</v>
      </c>
      <c r="E404" s="309">
        <v>46216</v>
      </c>
      <c r="F404" s="300">
        <v>46279</v>
      </c>
      <c r="G404" s="300">
        <v>46296</v>
      </c>
      <c r="H404" s="2" t="s">
        <v>4287</v>
      </c>
      <c r="I404" s="2">
        <v>136</v>
      </c>
    </row>
    <row r="405" spans="1:9" x14ac:dyDescent="0.25">
      <c r="A405" t="s">
        <v>4288</v>
      </c>
      <c r="B405" t="str">
        <f t="shared" si="6"/>
        <v>C016050</v>
      </c>
      <c r="C405" t="s">
        <v>4289</v>
      </c>
      <c r="D405" s="2">
        <v>65</v>
      </c>
      <c r="E405" s="309">
        <v>46298</v>
      </c>
      <c r="F405" s="2" t="s">
        <v>3518</v>
      </c>
      <c r="G405" s="300">
        <v>46333</v>
      </c>
      <c r="H405" s="300">
        <v>46422</v>
      </c>
      <c r="I405" s="2">
        <v>85</v>
      </c>
    </row>
    <row r="406" spans="1:9" x14ac:dyDescent="0.25">
      <c r="A406" t="s">
        <v>4290</v>
      </c>
      <c r="B406" t="str">
        <f t="shared" si="6"/>
        <v>C018390</v>
      </c>
      <c r="C406" t="s">
        <v>4291</v>
      </c>
      <c r="D406" s="2">
        <v>65</v>
      </c>
      <c r="E406" s="309">
        <v>46298</v>
      </c>
      <c r="F406" s="2" t="s">
        <v>3518</v>
      </c>
      <c r="G406" s="300">
        <v>46226</v>
      </c>
      <c r="H406" s="300">
        <v>46301</v>
      </c>
      <c r="I406" s="2">
        <v>35</v>
      </c>
    </row>
    <row r="407" spans="1:9" x14ac:dyDescent="0.25">
      <c r="A407" t="s">
        <v>4292</v>
      </c>
      <c r="B407" t="str">
        <f t="shared" si="6"/>
        <v>M018390</v>
      </c>
      <c r="C407" t="s">
        <v>4293</v>
      </c>
      <c r="D407" s="2">
        <v>10</v>
      </c>
      <c r="E407" s="309" t="s">
        <v>4294</v>
      </c>
      <c r="F407" s="2" t="s">
        <v>3518</v>
      </c>
      <c r="G407" s="300">
        <v>46347</v>
      </c>
      <c r="H407" s="2" t="s">
        <v>4295</v>
      </c>
      <c r="I407" s="2">
        <v>15</v>
      </c>
    </row>
    <row r="408" spans="1:9" x14ac:dyDescent="0.25">
      <c r="A408" t="s">
        <v>4296</v>
      </c>
      <c r="B408" t="str">
        <f t="shared" si="6"/>
        <v>M014030</v>
      </c>
      <c r="C408" t="s">
        <v>4297</v>
      </c>
      <c r="D408" s="2">
        <v>10</v>
      </c>
      <c r="E408" s="309" t="s">
        <v>4294</v>
      </c>
      <c r="F408" s="2" t="s">
        <v>3518</v>
      </c>
      <c r="G408" s="300">
        <v>46459</v>
      </c>
      <c r="H408" s="300">
        <v>46476</v>
      </c>
      <c r="I408" s="2">
        <v>75</v>
      </c>
    </row>
    <row r="409" spans="1:9" x14ac:dyDescent="0.25">
      <c r="A409" t="s">
        <v>4298</v>
      </c>
      <c r="B409" t="str">
        <f t="shared" si="6"/>
        <v>M016050</v>
      </c>
      <c r="C409" t="s">
        <v>4299</v>
      </c>
      <c r="D409" s="2">
        <v>10</v>
      </c>
      <c r="E409" s="309" t="s">
        <v>4294</v>
      </c>
      <c r="F409" s="2" t="s">
        <v>3518</v>
      </c>
      <c r="G409" s="300">
        <v>46459</v>
      </c>
      <c r="H409" s="2" t="s">
        <v>4279</v>
      </c>
      <c r="I409" s="2">
        <v>75</v>
      </c>
    </row>
    <row r="410" spans="1:9" x14ac:dyDescent="0.25">
      <c r="A410" t="s">
        <v>4300</v>
      </c>
      <c r="B410" t="str">
        <f t="shared" si="6"/>
        <v>M012040</v>
      </c>
      <c r="C410" t="s">
        <v>4301</v>
      </c>
      <c r="D410" s="2">
        <v>10</v>
      </c>
      <c r="E410" s="309" t="s">
        <v>4302</v>
      </c>
      <c r="F410" s="2" t="s">
        <v>4177</v>
      </c>
      <c r="G410" s="2" t="s">
        <v>4097</v>
      </c>
      <c r="H410" s="300">
        <v>46421</v>
      </c>
      <c r="I410" s="2">
        <v>84</v>
      </c>
    </row>
    <row r="411" spans="1:9" x14ac:dyDescent="0.25">
      <c r="A411" t="s">
        <v>4303</v>
      </c>
      <c r="B411" t="str">
        <f t="shared" si="6"/>
        <v>C013070</v>
      </c>
      <c r="C411" t="s">
        <v>4304</v>
      </c>
      <c r="D411" s="2">
        <v>36</v>
      </c>
      <c r="E411" s="309" t="s">
        <v>4136</v>
      </c>
      <c r="F411" s="300">
        <v>46450</v>
      </c>
      <c r="G411" s="2" t="s">
        <v>4305</v>
      </c>
      <c r="H411" s="300">
        <v>46301</v>
      </c>
      <c r="I411" s="2">
        <v>21</v>
      </c>
    </row>
    <row r="412" spans="1:9" x14ac:dyDescent="0.25">
      <c r="A412" t="s">
        <v>4306</v>
      </c>
      <c r="B412" t="str">
        <f t="shared" si="6"/>
        <v>M013070</v>
      </c>
      <c r="C412" t="s">
        <v>4307</v>
      </c>
      <c r="D412" s="2">
        <v>10</v>
      </c>
      <c r="E412" s="309">
        <v>46440</v>
      </c>
      <c r="F412" s="300">
        <v>46450</v>
      </c>
      <c r="G412" s="300">
        <v>46459</v>
      </c>
      <c r="H412" s="300">
        <v>46476</v>
      </c>
      <c r="I412" s="2">
        <v>21</v>
      </c>
    </row>
    <row r="413" spans="1:9" x14ac:dyDescent="0.25">
      <c r="A413" t="s">
        <v>4308</v>
      </c>
      <c r="B413" t="str">
        <f t="shared" si="6"/>
        <v>C012060</v>
      </c>
      <c r="C413" t="s">
        <v>4309</v>
      </c>
      <c r="D413" s="2">
        <v>30</v>
      </c>
      <c r="E413" s="309">
        <v>46451</v>
      </c>
      <c r="F413" s="2" t="s">
        <v>4310</v>
      </c>
      <c r="G413" s="2" t="s">
        <v>4195</v>
      </c>
      <c r="H413" s="300">
        <v>46431</v>
      </c>
      <c r="I413" s="2">
        <v>21</v>
      </c>
    </row>
    <row r="414" spans="1:9" x14ac:dyDescent="0.25">
      <c r="A414" t="s">
        <v>4311</v>
      </c>
      <c r="B414" t="str">
        <f t="shared" si="6"/>
        <v>M012060</v>
      </c>
      <c r="C414" t="s">
        <v>4312</v>
      </c>
      <c r="D414" s="2">
        <v>5</v>
      </c>
      <c r="E414" s="309" t="s">
        <v>4313</v>
      </c>
      <c r="F414" s="2" t="s">
        <v>4278</v>
      </c>
      <c r="G414" s="300">
        <v>46433</v>
      </c>
      <c r="H414" s="300">
        <v>46437</v>
      </c>
      <c r="I414" s="2">
        <v>21</v>
      </c>
    </row>
    <row r="415" spans="1:9" x14ac:dyDescent="0.25">
      <c r="A415" t="s">
        <v>4314</v>
      </c>
      <c r="B415" t="str">
        <f t="shared" si="6"/>
        <v>ricidad</v>
      </c>
      <c r="D415" s="2">
        <v>314</v>
      </c>
      <c r="E415" s="309" t="s">
        <v>4274</v>
      </c>
      <c r="F415" s="2" t="s">
        <v>4315</v>
      </c>
      <c r="G415" s="300">
        <v>46094</v>
      </c>
      <c r="H415" s="2" t="s">
        <v>4097</v>
      </c>
      <c r="I415" s="2">
        <v>104</v>
      </c>
    </row>
    <row r="416" spans="1:9" x14ac:dyDescent="0.25">
      <c r="A416" t="s">
        <v>4316</v>
      </c>
      <c r="B416" t="str">
        <f t="shared" si="6"/>
        <v xml:space="preserve"> CDU514</v>
      </c>
      <c r="C416" t="s">
        <v>4317</v>
      </c>
      <c r="D416" s="2">
        <v>159</v>
      </c>
      <c r="E416" s="309" t="s">
        <v>4274</v>
      </c>
      <c r="F416" s="300">
        <v>46211</v>
      </c>
      <c r="I416" s="2">
        <v>114</v>
      </c>
    </row>
    <row r="417" spans="1:9" x14ac:dyDescent="0.25">
      <c r="A417" t="s">
        <v>4318</v>
      </c>
      <c r="B417" t="str">
        <f t="shared" si="6"/>
        <v>E018010</v>
      </c>
      <c r="C417" t="s">
        <v>4319</v>
      </c>
      <c r="D417" s="2">
        <v>180</v>
      </c>
      <c r="E417" s="309" t="s">
        <v>4320</v>
      </c>
      <c r="F417" s="300">
        <v>46328</v>
      </c>
      <c r="G417" s="300">
        <v>46100</v>
      </c>
      <c r="H417" s="2" t="s">
        <v>4097</v>
      </c>
      <c r="I417" s="2">
        <v>104</v>
      </c>
    </row>
    <row r="418" spans="1:9" x14ac:dyDescent="0.25">
      <c r="A418" t="s">
        <v>4321</v>
      </c>
      <c r="B418" t="str">
        <f t="shared" si="6"/>
        <v>E011010</v>
      </c>
      <c r="C418" t="s">
        <v>4322</v>
      </c>
      <c r="D418" s="2">
        <v>105</v>
      </c>
      <c r="E418" s="309" t="s">
        <v>3842</v>
      </c>
      <c r="F418" s="2" t="s">
        <v>4305</v>
      </c>
      <c r="G418" s="300">
        <v>46214</v>
      </c>
      <c r="H418" s="300">
        <v>46336</v>
      </c>
      <c r="I418" s="2">
        <v>162</v>
      </c>
    </row>
    <row r="419" spans="1:9" x14ac:dyDescent="0.25">
      <c r="A419" t="s">
        <v>4323</v>
      </c>
      <c r="B419" t="str">
        <f t="shared" si="6"/>
        <v>E015010</v>
      </c>
      <c r="C419" t="s">
        <v>4324</v>
      </c>
      <c r="D419" s="2">
        <v>90</v>
      </c>
      <c r="E419" s="309" t="s">
        <v>3955</v>
      </c>
      <c r="F419" s="2" t="s">
        <v>3986</v>
      </c>
      <c r="G419" s="300">
        <v>46179</v>
      </c>
      <c r="H419" s="300">
        <v>46283</v>
      </c>
      <c r="I419" s="2">
        <v>145</v>
      </c>
    </row>
    <row r="420" spans="1:9" x14ac:dyDescent="0.25">
      <c r="A420" t="s">
        <v>4325</v>
      </c>
      <c r="B420" t="str">
        <f t="shared" si="6"/>
        <v>E016010</v>
      </c>
      <c r="C420" t="s">
        <v>4326</v>
      </c>
      <c r="D420" s="2">
        <v>50</v>
      </c>
      <c r="E420" s="309">
        <v>46154</v>
      </c>
      <c r="F420" s="300">
        <v>46211</v>
      </c>
      <c r="G420" s="300">
        <v>46094</v>
      </c>
      <c r="H420" s="300">
        <v>46151</v>
      </c>
      <c r="I420" s="2">
        <v>114</v>
      </c>
    </row>
    <row r="421" spans="1:9" x14ac:dyDescent="0.25">
      <c r="A421" t="s">
        <v>4327</v>
      </c>
      <c r="B421" t="str">
        <f t="shared" si="6"/>
        <v>E011110</v>
      </c>
      <c r="C421" t="s">
        <v>4328</v>
      </c>
      <c r="D421" s="2">
        <v>150</v>
      </c>
      <c r="E421" s="309">
        <v>46155</v>
      </c>
      <c r="F421" s="300">
        <v>46329</v>
      </c>
      <c r="G421" s="300">
        <v>46168</v>
      </c>
      <c r="H421" s="300">
        <v>46342</v>
      </c>
      <c r="I421" s="2">
        <v>117</v>
      </c>
    </row>
    <row r="422" spans="1:9" x14ac:dyDescent="0.25">
      <c r="A422" t="s">
        <v>4329</v>
      </c>
      <c r="B422" t="str">
        <f t="shared" si="6"/>
        <v>E012010</v>
      </c>
      <c r="C422" t="s">
        <v>4330</v>
      </c>
      <c r="D422" s="2">
        <v>180</v>
      </c>
      <c r="E422" s="309">
        <v>46165</v>
      </c>
      <c r="F422" s="2" t="s">
        <v>4331</v>
      </c>
      <c r="G422" s="300">
        <v>46168</v>
      </c>
      <c r="H422" s="2" t="s">
        <v>4107</v>
      </c>
      <c r="I422" s="2">
        <v>32</v>
      </c>
    </row>
    <row r="423" spans="1:9" x14ac:dyDescent="0.25">
      <c r="A423" t="s">
        <v>4332</v>
      </c>
      <c r="B423" t="str">
        <f t="shared" si="6"/>
        <v>E013010</v>
      </c>
      <c r="C423" t="s">
        <v>4333</v>
      </c>
      <c r="D423" s="2">
        <v>130</v>
      </c>
      <c r="E423" s="309">
        <v>46176</v>
      </c>
      <c r="F423" s="300">
        <v>46328</v>
      </c>
      <c r="G423" s="300">
        <v>46168</v>
      </c>
      <c r="H423" s="300">
        <v>46319</v>
      </c>
      <c r="I423" s="2">
        <v>108</v>
      </c>
    </row>
    <row r="424" spans="1:9" x14ac:dyDescent="0.25">
      <c r="A424" t="s">
        <v>4334</v>
      </c>
      <c r="B424" t="str">
        <f t="shared" si="6"/>
        <v>E015022</v>
      </c>
      <c r="C424" t="s">
        <v>4335</v>
      </c>
      <c r="D424" s="2">
        <v>90</v>
      </c>
      <c r="E424" s="309">
        <v>46197</v>
      </c>
      <c r="F424" s="300">
        <v>46302</v>
      </c>
      <c r="G424" s="2" t="s">
        <v>4336</v>
      </c>
      <c r="H424" s="300">
        <v>46347</v>
      </c>
      <c r="I424" s="2">
        <v>98</v>
      </c>
    </row>
    <row r="425" spans="1:9" x14ac:dyDescent="0.25">
      <c r="A425" t="s">
        <v>4337</v>
      </c>
      <c r="B425" t="str">
        <f t="shared" si="6"/>
        <v>E014010</v>
      </c>
      <c r="C425" t="s">
        <v>4338</v>
      </c>
      <c r="D425" s="2">
        <v>130</v>
      </c>
      <c r="E425" s="309">
        <v>46202</v>
      </c>
      <c r="F425" s="300">
        <v>46352</v>
      </c>
      <c r="G425" s="300">
        <v>46232</v>
      </c>
      <c r="H425" s="2" t="s">
        <v>4072</v>
      </c>
      <c r="I425" s="2">
        <v>73</v>
      </c>
    </row>
    <row r="426" spans="1:9" x14ac:dyDescent="0.25">
      <c r="A426" t="s">
        <v>4339</v>
      </c>
      <c r="B426" t="str">
        <f t="shared" si="6"/>
        <v>E019010</v>
      </c>
      <c r="C426" t="s">
        <v>4340</v>
      </c>
      <c r="D426" s="2">
        <v>30</v>
      </c>
      <c r="E426" s="309">
        <v>46218</v>
      </c>
      <c r="F426" s="2" t="s">
        <v>3830</v>
      </c>
      <c r="G426" s="300">
        <v>46203</v>
      </c>
      <c r="H426" s="2" t="s">
        <v>3729</v>
      </c>
      <c r="I426" s="2">
        <v>104</v>
      </c>
    </row>
    <row r="427" spans="1:9" x14ac:dyDescent="0.25">
      <c r="A427" t="s">
        <v>4341</v>
      </c>
      <c r="B427" t="str">
        <f t="shared" si="6"/>
        <v>E017022</v>
      </c>
      <c r="C427" t="s">
        <v>4342</v>
      </c>
      <c r="D427" s="2">
        <v>60</v>
      </c>
      <c r="E427" s="309" t="s">
        <v>4343</v>
      </c>
      <c r="F427" s="300">
        <v>46310</v>
      </c>
      <c r="G427" s="300">
        <v>46296</v>
      </c>
      <c r="H427" s="2" t="s">
        <v>4344</v>
      </c>
      <c r="I427" s="2">
        <v>94</v>
      </c>
    </row>
    <row r="428" spans="1:9" x14ac:dyDescent="0.25">
      <c r="A428" t="s">
        <v>4345</v>
      </c>
      <c r="B428" t="str">
        <f t="shared" si="6"/>
        <v>E016012</v>
      </c>
      <c r="C428" t="s">
        <v>4346</v>
      </c>
      <c r="D428" s="2">
        <v>90</v>
      </c>
      <c r="E428" s="309" t="s">
        <v>3669</v>
      </c>
      <c r="F428" s="300">
        <v>46351</v>
      </c>
      <c r="G428" s="300">
        <v>46281</v>
      </c>
      <c r="H428" s="2" t="s">
        <v>4347</v>
      </c>
      <c r="I428" s="2">
        <v>84</v>
      </c>
    </row>
    <row r="429" spans="1:9" x14ac:dyDescent="0.25">
      <c r="A429" t="s">
        <v>4348</v>
      </c>
      <c r="B429" t="str">
        <f t="shared" si="6"/>
        <v>E017010</v>
      </c>
      <c r="C429" t="s">
        <v>4349</v>
      </c>
      <c r="D429" s="2">
        <v>120</v>
      </c>
      <c r="E429" s="309" t="s">
        <v>4056</v>
      </c>
      <c r="F429" s="2" t="s">
        <v>4315</v>
      </c>
      <c r="G429" s="2" t="s">
        <v>4336</v>
      </c>
      <c r="H429" s="2" t="s">
        <v>4072</v>
      </c>
      <c r="I429" s="2">
        <v>104</v>
      </c>
    </row>
    <row r="430" spans="1:9" x14ac:dyDescent="0.25">
      <c r="A430" t="s">
        <v>4350</v>
      </c>
      <c r="B430" t="str">
        <f t="shared" si="6"/>
        <v>E014022</v>
      </c>
      <c r="C430" t="s">
        <v>4351</v>
      </c>
      <c r="D430" s="2">
        <v>45</v>
      </c>
      <c r="E430" s="309" t="s">
        <v>4352</v>
      </c>
      <c r="F430" s="300">
        <v>46316</v>
      </c>
      <c r="G430" s="300">
        <v>46294</v>
      </c>
      <c r="H430" s="300">
        <v>46345</v>
      </c>
      <c r="I430" s="2">
        <v>65</v>
      </c>
    </row>
    <row r="431" spans="1:9" x14ac:dyDescent="0.25">
      <c r="A431" t="s">
        <v>4353</v>
      </c>
      <c r="B431" t="str">
        <f t="shared" si="6"/>
        <v>E018022</v>
      </c>
      <c r="C431" t="s">
        <v>4354</v>
      </c>
      <c r="D431" s="2">
        <v>70</v>
      </c>
      <c r="E431" s="309">
        <v>46301</v>
      </c>
      <c r="F431" s="2" t="s">
        <v>4069</v>
      </c>
      <c r="G431" s="300">
        <v>46275</v>
      </c>
      <c r="H431" s="300">
        <v>46356</v>
      </c>
      <c r="I431" s="2">
        <v>18</v>
      </c>
    </row>
    <row r="432" spans="1:9" x14ac:dyDescent="0.25">
      <c r="A432" t="s">
        <v>4355</v>
      </c>
      <c r="B432" t="str">
        <f t="shared" si="6"/>
        <v>umentos</v>
      </c>
      <c r="D432" s="2">
        <v>72</v>
      </c>
      <c r="E432" s="309" t="s">
        <v>3582</v>
      </c>
      <c r="F432" s="300">
        <v>46213</v>
      </c>
      <c r="I432" s="2">
        <v>178</v>
      </c>
    </row>
    <row r="433" spans="1:9" x14ac:dyDescent="0.25">
      <c r="A433" t="s">
        <v>4356</v>
      </c>
      <c r="B433" t="str">
        <f t="shared" si="6"/>
        <v xml:space="preserve"> CDU518</v>
      </c>
      <c r="C433" t="s">
        <v>4357</v>
      </c>
      <c r="D433" s="2">
        <v>72</v>
      </c>
      <c r="E433" s="309" t="s">
        <v>3582</v>
      </c>
      <c r="F433" s="300">
        <v>46213</v>
      </c>
      <c r="I433" s="2">
        <v>178</v>
      </c>
    </row>
    <row r="434" spans="1:9" x14ac:dyDescent="0.25">
      <c r="A434" t="s">
        <v>3647</v>
      </c>
      <c r="B434" t="str">
        <f t="shared" si="6"/>
        <v xml:space="preserve">  Civil</v>
      </c>
      <c r="D434" s="2">
        <v>535</v>
      </c>
      <c r="E434" s="309" t="s">
        <v>4274</v>
      </c>
      <c r="F434" s="300">
        <v>46664</v>
      </c>
      <c r="G434" s="300">
        <v>46071</v>
      </c>
      <c r="H434" s="300">
        <v>46636</v>
      </c>
      <c r="I434" s="2">
        <v>98</v>
      </c>
    </row>
    <row r="435" spans="1:9" x14ac:dyDescent="0.25">
      <c r="A435" t="s">
        <v>4358</v>
      </c>
      <c r="B435" t="str">
        <f t="shared" si="6"/>
        <v>General</v>
      </c>
      <c r="D435" s="2">
        <v>292</v>
      </c>
      <c r="E435" s="309">
        <v>46310</v>
      </c>
      <c r="F435" s="300">
        <v>46664</v>
      </c>
      <c r="G435" s="300">
        <v>46179</v>
      </c>
      <c r="H435" s="300">
        <v>46636</v>
      </c>
      <c r="I435" s="2">
        <v>98</v>
      </c>
    </row>
    <row r="436" spans="1:9" x14ac:dyDescent="0.25">
      <c r="A436" t="s">
        <v>4359</v>
      </c>
      <c r="B436" t="str">
        <f t="shared" si="6"/>
        <v>aciones</v>
      </c>
      <c r="D436" s="2">
        <v>292</v>
      </c>
      <c r="E436" s="309">
        <v>46310</v>
      </c>
      <c r="F436" s="300">
        <v>46664</v>
      </c>
      <c r="G436" s="300">
        <v>46179</v>
      </c>
      <c r="H436" s="300">
        <v>46636</v>
      </c>
      <c r="I436" s="2">
        <v>98</v>
      </c>
    </row>
    <row r="437" spans="1:9" x14ac:dyDescent="0.25">
      <c r="A437" t="s">
        <v>4360</v>
      </c>
      <c r="B437" t="str">
        <f t="shared" si="6"/>
        <v>CDC1090</v>
      </c>
      <c r="C437" t="s">
        <v>4361</v>
      </c>
      <c r="D437" s="2">
        <v>260</v>
      </c>
      <c r="E437" s="309">
        <v>46310</v>
      </c>
      <c r="F437" s="2" t="s">
        <v>4362</v>
      </c>
      <c r="G437" s="300">
        <v>46319</v>
      </c>
      <c r="H437" s="300">
        <v>46636</v>
      </c>
      <c r="I437" s="2">
        <v>32</v>
      </c>
    </row>
    <row r="438" spans="1:9" x14ac:dyDescent="0.25">
      <c r="A438" t="s">
        <v>4363</v>
      </c>
      <c r="B438" t="str">
        <f t="shared" si="6"/>
        <v>CDC1091</v>
      </c>
      <c r="C438" t="s">
        <v>4364</v>
      </c>
      <c r="D438" s="2">
        <v>215</v>
      </c>
      <c r="E438" s="309">
        <v>46318</v>
      </c>
      <c r="F438" s="300">
        <v>46582</v>
      </c>
      <c r="G438" s="300">
        <v>46319</v>
      </c>
      <c r="H438" s="300">
        <v>46583</v>
      </c>
      <c r="I438" s="2">
        <v>18</v>
      </c>
    </row>
    <row r="439" spans="1:9" x14ac:dyDescent="0.25">
      <c r="A439" t="s">
        <v>4365</v>
      </c>
      <c r="B439" t="str">
        <f t="shared" si="6"/>
        <v>CDC1100</v>
      </c>
      <c r="C439" t="s">
        <v>4366</v>
      </c>
      <c r="D439" s="2">
        <v>135</v>
      </c>
      <c r="E439" s="309" t="s">
        <v>4367</v>
      </c>
      <c r="F439" s="300">
        <v>46664</v>
      </c>
      <c r="I439" s="2">
        <v>98</v>
      </c>
    </row>
    <row r="440" spans="1:9" x14ac:dyDescent="0.25">
      <c r="A440" t="s">
        <v>4368</v>
      </c>
      <c r="B440" t="str">
        <f t="shared" si="6"/>
        <v>CDC1110</v>
      </c>
      <c r="C440" t="s">
        <v>4369</v>
      </c>
      <c r="D440" s="2">
        <v>50</v>
      </c>
      <c r="E440" s="309" t="s">
        <v>4370</v>
      </c>
      <c r="F440" s="300">
        <v>46664</v>
      </c>
      <c r="G440" s="300">
        <v>46179</v>
      </c>
      <c r="H440" s="2" t="s">
        <v>4371</v>
      </c>
      <c r="I440" s="2">
        <v>21</v>
      </c>
    </row>
    <row r="441" spans="1:9" x14ac:dyDescent="0.25">
      <c r="A441" t="s">
        <v>4372</v>
      </c>
      <c r="B441" t="str">
        <f t="shared" si="6"/>
        <v>CDC1180</v>
      </c>
      <c r="C441" t="s">
        <v>4373</v>
      </c>
      <c r="D441" s="2">
        <v>30</v>
      </c>
      <c r="E441" s="309" t="s">
        <v>4374</v>
      </c>
      <c r="F441" s="300">
        <v>46664</v>
      </c>
      <c r="G441" s="2" t="s">
        <v>3908</v>
      </c>
      <c r="H441" s="2" t="s">
        <v>4371</v>
      </c>
      <c r="I441" s="2">
        <v>21</v>
      </c>
    </row>
    <row r="442" spans="1:9" x14ac:dyDescent="0.25">
      <c r="A442" t="s">
        <v>4375</v>
      </c>
      <c r="B442" t="str">
        <f t="shared" si="6"/>
        <v>Cutcher</v>
      </c>
      <c r="D442" s="2">
        <v>115</v>
      </c>
      <c r="E442" s="309" t="s">
        <v>4320</v>
      </c>
      <c r="F442" s="2" t="s">
        <v>3830</v>
      </c>
      <c r="G442" s="300">
        <v>46203</v>
      </c>
      <c r="H442" s="300">
        <v>46336</v>
      </c>
      <c r="I442" s="2">
        <v>92</v>
      </c>
    </row>
    <row r="443" spans="1:9" x14ac:dyDescent="0.25">
      <c r="A443" t="s">
        <v>4376</v>
      </c>
      <c r="B443" t="str">
        <f t="shared" si="6"/>
        <v>C011050</v>
      </c>
      <c r="C443" t="s">
        <v>4377</v>
      </c>
      <c r="D443" s="2">
        <v>115</v>
      </c>
      <c r="E443" s="309" t="s">
        <v>4320</v>
      </c>
      <c r="F443" s="2" t="s">
        <v>3830</v>
      </c>
      <c r="G443" s="300">
        <v>46203</v>
      </c>
      <c r="H443" s="300">
        <v>46336</v>
      </c>
      <c r="I443" s="2">
        <v>85</v>
      </c>
    </row>
    <row r="444" spans="1:9" x14ac:dyDescent="0.25">
      <c r="A444" t="s">
        <v>4378</v>
      </c>
      <c r="B444" t="str">
        <f t="shared" si="6"/>
        <v>C011040</v>
      </c>
      <c r="C444" t="s">
        <v>4379</v>
      </c>
      <c r="D444" s="2">
        <v>55</v>
      </c>
      <c r="E444" s="309" t="s">
        <v>4191</v>
      </c>
      <c r="F444" s="300">
        <v>46200</v>
      </c>
      <c r="G444" s="300">
        <v>46203</v>
      </c>
      <c r="H444" s="300">
        <v>46266</v>
      </c>
      <c r="I444" s="2">
        <v>106</v>
      </c>
    </row>
    <row r="445" spans="1:9" x14ac:dyDescent="0.25">
      <c r="A445" t="s">
        <v>4380</v>
      </c>
      <c r="B445" t="str">
        <f t="shared" si="6"/>
        <v>C011060</v>
      </c>
      <c r="C445" t="s">
        <v>4381</v>
      </c>
      <c r="D445" s="2">
        <v>30</v>
      </c>
      <c r="E445" s="309">
        <v>46202</v>
      </c>
      <c r="F445" s="2" t="s">
        <v>4382</v>
      </c>
      <c r="G445" s="300">
        <v>46267</v>
      </c>
      <c r="H445" s="300">
        <v>46301</v>
      </c>
      <c r="I445" s="2">
        <v>106</v>
      </c>
    </row>
    <row r="446" spans="1:9" x14ac:dyDescent="0.25">
      <c r="A446" t="s">
        <v>4383</v>
      </c>
      <c r="B446" t="str">
        <f t="shared" si="6"/>
        <v>presión</v>
      </c>
      <c r="D446" s="2">
        <v>246</v>
      </c>
      <c r="E446" s="309">
        <v>46095</v>
      </c>
      <c r="F446" s="2" t="s">
        <v>4069</v>
      </c>
      <c r="G446" s="2" t="s">
        <v>3842</v>
      </c>
      <c r="H446" s="300">
        <v>46347</v>
      </c>
      <c r="I446" s="2">
        <v>72</v>
      </c>
    </row>
    <row r="447" spans="1:9" x14ac:dyDescent="0.25">
      <c r="A447" t="s">
        <v>4384</v>
      </c>
      <c r="B447" t="str">
        <f t="shared" si="6"/>
        <v>C011210</v>
      </c>
      <c r="C447" t="s">
        <v>4385</v>
      </c>
      <c r="D447" s="2">
        <v>20</v>
      </c>
      <c r="E447" s="309">
        <v>46095</v>
      </c>
      <c r="F447" s="2" t="s">
        <v>3944</v>
      </c>
      <c r="G447" s="2" t="s">
        <v>3842</v>
      </c>
      <c r="H447" s="300">
        <v>46202</v>
      </c>
      <c r="I447" s="2">
        <v>53</v>
      </c>
    </row>
    <row r="448" spans="1:9" x14ac:dyDescent="0.25">
      <c r="A448" t="s">
        <v>4386</v>
      </c>
      <c r="B448" t="str">
        <f t="shared" si="6"/>
        <v>C011190</v>
      </c>
      <c r="C448" t="s">
        <v>4387</v>
      </c>
      <c r="D448" s="2">
        <v>94</v>
      </c>
      <c r="E448" s="309">
        <v>46109</v>
      </c>
      <c r="F448" s="300">
        <v>46218</v>
      </c>
      <c r="G448" s="300">
        <v>46170</v>
      </c>
      <c r="H448" s="2" t="s">
        <v>4175</v>
      </c>
      <c r="I448" s="2">
        <v>59</v>
      </c>
    </row>
    <row r="449" spans="1:9" x14ac:dyDescent="0.25">
      <c r="A449" t="s">
        <v>4388</v>
      </c>
      <c r="B449" t="str">
        <f t="shared" si="6"/>
        <v>C011220</v>
      </c>
      <c r="C449" t="s">
        <v>4389</v>
      </c>
      <c r="D449" s="2">
        <v>20</v>
      </c>
      <c r="E449" s="309" t="s">
        <v>4320</v>
      </c>
      <c r="F449" s="2" t="s">
        <v>4390</v>
      </c>
      <c r="G449" s="300">
        <v>46162</v>
      </c>
      <c r="H449" s="300">
        <v>46225</v>
      </c>
      <c r="I449" s="2">
        <v>53</v>
      </c>
    </row>
    <row r="450" spans="1:9" x14ac:dyDescent="0.25">
      <c r="A450" t="s">
        <v>4391</v>
      </c>
      <c r="B450" t="str">
        <f t="shared" si="6"/>
        <v>C011230</v>
      </c>
      <c r="C450" t="s">
        <v>4392</v>
      </c>
      <c r="D450" s="2">
        <v>55</v>
      </c>
      <c r="E450" s="309" t="s">
        <v>3955</v>
      </c>
      <c r="F450" s="300">
        <v>46205</v>
      </c>
      <c r="G450" s="300">
        <v>46185</v>
      </c>
      <c r="H450" s="2" t="s">
        <v>4393</v>
      </c>
      <c r="I450" s="2">
        <v>117</v>
      </c>
    </row>
    <row r="451" spans="1:9" x14ac:dyDescent="0.25">
      <c r="A451" t="s">
        <v>4394</v>
      </c>
      <c r="B451" t="str">
        <f t="shared" si="6"/>
        <v>C011110</v>
      </c>
      <c r="C451" t="s">
        <v>4395</v>
      </c>
      <c r="D451" s="2">
        <v>20</v>
      </c>
      <c r="E451" s="309">
        <v>46224</v>
      </c>
      <c r="F451" s="2" t="s">
        <v>3669</v>
      </c>
      <c r="G451" s="2" t="s">
        <v>4396</v>
      </c>
      <c r="H451" s="300">
        <v>46272</v>
      </c>
      <c r="I451" s="2">
        <v>128</v>
      </c>
    </row>
    <row r="452" spans="1:9" x14ac:dyDescent="0.25">
      <c r="A452" t="s">
        <v>4397</v>
      </c>
      <c r="B452" t="str">
        <f t="shared" si="6"/>
        <v>C011100</v>
      </c>
      <c r="C452" t="s">
        <v>4398</v>
      </c>
      <c r="D452" s="2">
        <v>20</v>
      </c>
      <c r="E452" s="309" t="s">
        <v>3669</v>
      </c>
      <c r="F452" s="300">
        <v>46269</v>
      </c>
      <c r="G452" s="300">
        <v>46273</v>
      </c>
      <c r="H452" s="300">
        <v>46295</v>
      </c>
      <c r="I452" s="2">
        <v>128</v>
      </c>
    </row>
    <row r="453" spans="1:9" x14ac:dyDescent="0.25">
      <c r="A453" t="s">
        <v>4399</v>
      </c>
      <c r="B453" t="str">
        <f t="shared" si="6"/>
        <v>C011130</v>
      </c>
      <c r="C453" t="s">
        <v>4400</v>
      </c>
      <c r="D453" s="2">
        <v>40</v>
      </c>
      <c r="E453" s="309">
        <v>46283</v>
      </c>
      <c r="F453" s="300">
        <v>46329</v>
      </c>
      <c r="G453" s="300">
        <v>46296</v>
      </c>
      <c r="H453" s="300">
        <v>46342</v>
      </c>
      <c r="I453" s="2">
        <v>117</v>
      </c>
    </row>
    <row r="454" spans="1:9" x14ac:dyDescent="0.25">
      <c r="A454" t="s">
        <v>4401</v>
      </c>
      <c r="B454" t="str">
        <f t="shared" ref="B454:B517" si="7">+RIGHT(A454,7)</f>
        <v>C011140</v>
      </c>
      <c r="C454" t="s">
        <v>4402</v>
      </c>
      <c r="D454" s="2">
        <v>25</v>
      </c>
      <c r="E454" s="309">
        <v>46283</v>
      </c>
      <c r="F454" s="300">
        <v>46311</v>
      </c>
      <c r="G454" s="2" t="s">
        <v>4396</v>
      </c>
      <c r="H454" s="300">
        <v>46277</v>
      </c>
      <c r="I454" s="2">
        <v>71</v>
      </c>
    </row>
    <row r="455" spans="1:9" x14ac:dyDescent="0.25">
      <c r="A455" t="s">
        <v>4403</v>
      </c>
      <c r="B455" t="str">
        <f t="shared" si="7"/>
        <v>C011150</v>
      </c>
      <c r="C455" t="s">
        <v>4404</v>
      </c>
      <c r="D455" s="2">
        <v>25</v>
      </c>
      <c r="E455" s="309">
        <v>46312</v>
      </c>
      <c r="F455" s="300">
        <v>46340</v>
      </c>
      <c r="G455" s="300">
        <v>46279</v>
      </c>
      <c r="H455" s="300">
        <v>46307</v>
      </c>
      <c r="I455" s="2">
        <v>107</v>
      </c>
    </row>
    <row r="456" spans="1:9" x14ac:dyDescent="0.25">
      <c r="A456" t="s">
        <v>4405</v>
      </c>
      <c r="B456" t="str">
        <f t="shared" si="7"/>
        <v>C011160</v>
      </c>
      <c r="C456" t="s">
        <v>4406</v>
      </c>
      <c r="D456" s="2">
        <v>40</v>
      </c>
      <c r="E456" s="309">
        <v>46312</v>
      </c>
      <c r="F456" s="2" t="s">
        <v>4295</v>
      </c>
      <c r="G456" s="300">
        <v>46279</v>
      </c>
      <c r="H456" s="300">
        <v>46324</v>
      </c>
      <c r="I456" s="2">
        <v>71</v>
      </c>
    </row>
    <row r="457" spans="1:9" x14ac:dyDescent="0.25">
      <c r="A457" t="s">
        <v>4407</v>
      </c>
      <c r="B457" t="str">
        <f t="shared" si="7"/>
        <v>C011120</v>
      </c>
      <c r="C457" t="s">
        <v>4408</v>
      </c>
      <c r="D457" s="2">
        <v>20</v>
      </c>
      <c r="E457" s="309" t="s">
        <v>4287</v>
      </c>
      <c r="F457" s="2" t="s">
        <v>4069</v>
      </c>
      <c r="G457" s="300">
        <v>46325</v>
      </c>
      <c r="H457" s="300">
        <v>46347</v>
      </c>
      <c r="I457" s="2">
        <v>72</v>
      </c>
    </row>
    <row r="458" spans="1:9" x14ac:dyDescent="0.25">
      <c r="A458" t="s">
        <v>4409</v>
      </c>
      <c r="B458" t="str">
        <f t="shared" si="7"/>
        <v xml:space="preserve"> de Gas</v>
      </c>
      <c r="D458" s="2">
        <v>250</v>
      </c>
      <c r="E458" s="309">
        <v>46095</v>
      </c>
      <c r="F458" s="2" t="s">
        <v>4347</v>
      </c>
      <c r="G458" s="300">
        <v>46156</v>
      </c>
      <c r="H458" s="2" t="s">
        <v>4072</v>
      </c>
      <c r="I458" s="2">
        <v>324</v>
      </c>
    </row>
    <row r="459" spans="1:9" x14ac:dyDescent="0.25">
      <c r="A459" t="s">
        <v>4410</v>
      </c>
      <c r="B459" t="str">
        <f t="shared" si="7"/>
        <v>C012070</v>
      </c>
      <c r="C459" t="s">
        <v>4411</v>
      </c>
      <c r="D459" s="2">
        <v>180</v>
      </c>
      <c r="E459" s="309">
        <v>46095</v>
      </c>
      <c r="F459" s="300">
        <v>46304</v>
      </c>
      <c r="G459" s="300">
        <v>46156</v>
      </c>
      <c r="H459" s="300">
        <v>46301</v>
      </c>
      <c r="I459" s="2">
        <v>0</v>
      </c>
    </row>
    <row r="460" spans="1:9" x14ac:dyDescent="0.25">
      <c r="A460" t="s">
        <v>4412</v>
      </c>
      <c r="B460" t="str">
        <f t="shared" si="7"/>
        <v>C012100</v>
      </c>
      <c r="C460" t="s">
        <v>4413</v>
      </c>
      <c r="D460" s="2">
        <v>80</v>
      </c>
      <c r="E460" s="309">
        <v>46190</v>
      </c>
      <c r="F460" s="300">
        <v>46282</v>
      </c>
      <c r="G460" s="300">
        <v>46210</v>
      </c>
      <c r="H460" s="300">
        <v>46302</v>
      </c>
      <c r="I460" s="2">
        <v>413</v>
      </c>
    </row>
    <row r="461" spans="1:9" x14ac:dyDescent="0.25">
      <c r="A461" t="s">
        <v>4414</v>
      </c>
      <c r="B461" t="str">
        <f t="shared" si="7"/>
        <v>C012020</v>
      </c>
      <c r="C461" t="s">
        <v>4415</v>
      </c>
      <c r="D461" s="2">
        <v>20</v>
      </c>
      <c r="E461" s="309">
        <v>46305</v>
      </c>
      <c r="F461" s="300">
        <v>46328</v>
      </c>
      <c r="G461" s="300">
        <v>46302</v>
      </c>
      <c r="H461" s="300">
        <v>46324</v>
      </c>
      <c r="I461" s="2">
        <v>32</v>
      </c>
    </row>
    <row r="462" spans="1:9" x14ac:dyDescent="0.25">
      <c r="A462" t="s">
        <v>4416</v>
      </c>
      <c r="B462" t="str">
        <f t="shared" si="7"/>
        <v>C012080</v>
      </c>
      <c r="C462" t="s">
        <v>4417</v>
      </c>
      <c r="D462" s="2">
        <v>10</v>
      </c>
      <c r="E462" s="309">
        <v>46305</v>
      </c>
      <c r="F462" s="300">
        <v>46316</v>
      </c>
      <c r="G462" s="300">
        <v>46302</v>
      </c>
      <c r="H462" s="300">
        <v>46312</v>
      </c>
      <c r="I462" s="2">
        <v>72</v>
      </c>
    </row>
    <row r="463" spans="1:9" x14ac:dyDescent="0.25">
      <c r="A463" t="s">
        <v>4418</v>
      </c>
      <c r="B463" t="str">
        <f t="shared" si="7"/>
        <v>C012040</v>
      </c>
      <c r="C463" t="s">
        <v>4419</v>
      </c>
      <c r="D463" s="2">
        <v>50</v>
      </c>
      <c r="E463" s="309">
        <v>46329</v>
      </c>
      <c r="F463" s="2" t="s">
        <v>4347</v>
      </c>
      <c r="G463" s="300">
        <v>46325</v>
      </c>
      <c r="H463" s="2" t="s">
        <v>4072</v>
      </c>
      <c r="I463" s="2">
        <v>32</v>
      </c>
    </row>
    <row r="464" spans="1:9" x14ac:dyDescent="0.25">
      <c r="A464" t="s">
        <v>4420</v>
      </c>
      <c r="B464" t="str">
        <f t="shared" si="7"/>
        <v>C012050</v>
      </c>
      <c r="C464" t="s">
        <v>4421</v>
      </c>
      <c r="D464" s="2">
        <v>30</v>
      </c>
      <c r="E464" s="309">
        <v>46352</v>
      </c>
      <c r="F464" s="2" t="s">
        <v>4347</v>
      </c>
      <c r="G464" s="300">
        <v>46349</v>
      </c>
      <c r="H464" s="2" t="s">
        <v>4072</v>
      </c>
      <c r="I464" s="2">
        <v>129</v>
      </c>
    </row>
    <row r="465" spans="1:9" x14ac:dyDescent="0.25">
      <c r="A465" t="s">
        <v>4422</v>
      </c>
      <c r="B465" t="str">
        <f t="shared" si="7"/>
        <v>densado</v>
      </c>
      <c r="D465" s="2">
        <v>225</v>
      </c>
      <c r="E465" s="309" t="s">
        <v>3719</v>
      </c>
      <c r="F465" s="2" t="s">
        <v>4302</v>
      </c>
      <c r="G465" s="300">
        <v>46156</v>
      </c>
      <c r="H465" s="2" t="s">
        <v>4423</v>
      </c>
      <c r="I465" s="2">
        <v>323</v>
      </c>
    </row>
    <row r="466" spans="1:9" x14ac:dyDescent="0.25">
      <c r="A466" t="s">
        <v>4424</v>
      </c>
      <c r="B466" t="str">
        <f t="shared" si="7"/>
        <v>C013200</v>
      </c>
      <c r="C466" t="s">
        <v>4425</v>
      </c>
      <c r="D466" s="2">
        <v>125</v>
      </c>
      <c r="E466" s="309" t="s">
        <v>3719</v>
      </c>
      <c r="F466" s="300">
        <v>46270</v>
      </c>
      <c r="G466" s="300">
        <v>46156</v>
      </c>
      <c r="H466" s="300">
        <v>46301</v>
      </c>
      <c r="I466" s="2">
        <v>0</v>
      </c>
    </row>
    <row r="467" spans="1:9" x14ac:dyDescent="0.25">
      <c r="A467" t="s">
        <v>4426</v>
      </c>
      <c r="B467" t="str">
        <f t="shared" si="7"/>
        <v>C013030</v>
      </c>
      <c r="C467" t="s">
        <v>4427</v>
      </c>
      <c r="D467" s="2">
        <v>25</v>
      </c>
      <c r="E467" s="309">
        <v>46184</v>
      </c>
      <c r="F467" s="300">
        <v>46212</v>
      </c>
      <c r="G467" s="300">
        <v>46214</v>
      </c>
      <c r="H467" s="2" t="s">
        <v>4428</v>
      </c>
      <c r="I467" s="2">
        <v>65</v>
      </c>
    </row>
    <row r="468" spans="1:9" x14ac:dyDescent="0.25">
      <c r="A468" t="s">
        <v>4429</v>
      </c>
      <c r="B468" t="str">
        <f t="shared" si="7"/>
        <v>C013040</v>
      </c>
      <c r="C468" t="s">
        <v>4430</v>
      </c>
      <c r="D468" s="2">
        <v>25</v>
      </c>
      <c r="E468" s="309">
        <v>46213</v>
      </c>
      <c r="F468" s="2" t="s">
        <v>4343</v>
      </c>
      <c r="G468" s="2" t="s">
        <v>4336</v>
      </c>
      <c r="H468" s="300">
        <v>46272</v>
      </c>
      <c r="I468" s="2">
        <v>65</v>
      </c>
    </row>
    <row r="469" spans="1:9" x14ac:dyDescent="0.25">
      <c r="A469" t="s">
        <v>4431</v>
      </c>
      <c r="B469" t="str">
        <f t="shared" si="7"/>
        <v>C013050</v>
      </c>
      <c r="C469" t="s">
        <v>4432</v>
      </c>
      <c r="D469" s="2">
        <v>93</v>
      </c>
      <c r="E469" s="309" t="s">
        <v>4428</v>
      </c>
      <c r="F469" s="300">
        <v>46350</v>
      </c>
      <c r="G469" s="300">
        <v>46273</v>
      </c>
      <c r="H469" s="300">
        <v>46342</v>
      </c>
      <c r="I469" s="2">
        <v>113</v>
      </c>
    </row>
    <row r="470" spans="1:9" x14ac:dyDescent="0.25">
      <c r="A470" t="s">
        <v>4433</v>
      </c>
      <c r="B470" t="str">
        <f t="shared" si="7"/>
        <v>C013060</v>
      </c>
      <c r="C470" t="s">
        <v>4434</v>
      </c>
      <c r="D470" s="2">
        <v>68</v>
      </c>
      <c r="E470" s="309" t="s">
        <v>4428</v>
      </c>
      <c r="F470" s="300">
        <v>46321</v>
      </c>
      <c r="G470" s="300">
        <v>46273</v>
      </c>
      <c r="H470" s="300">
        <v>46312</v>
      </c>
      <c r="I470" s="2">
        <v>65</v>
      </c>
    </row>
    <row r="471" spans="1:9" x14ac:dyDescent="0.25">
      <c r="A471" t="s">
        <v>4435</v>
      </c>
      <c r="B471" t="str">
        <f t="shared" si="7"/>
        <v>C013090</v>
      </c>
      <c r="C471" t="s">
        <v>4436</v>
      </c>
      <c r="D471" s="2">
        <v>78</v>
      </c>
      <c r="E471" s="309" t="s">
        <v>4393</v>
      </c>
      <c r="F471" s="300">
        <v>46338</v>
      </c>
      <c r="G471" s="300">
        <v>46279</v>
      </c>
      <c r="H471" s="300">
        <v>46330</v>
      </c>
      <c r="I471" s="2">
        <v>35</v>
      </c>
    </row>
    <row r="472" spans="1:9" x14ac:dyDescent="0.25">
      <c r="A472" t="s">
        <v>4437</v>
      </c>
      <c r="B472" t="str">
        <f t="shared" si="7"/>
        <v>C013100</v>
      </c>
      <c r="C472" t="s">
        <v>4438</v>
      </c>
      <c r="D472" s="2">
        <v>90</v>
      </c>
      <c r="E472" s="309">
        <v>46283</v>
      </c>
      <c r="F472" s="2" t="s">
        <v>4302</v>
      </c>
      <c r="G472" s="300">
        <v>46270</v>
      </c>
      <c r="H472" s="2" t="s">
        <v>4423</v>
      </c>
      <c r="I472" s="2">
        <v>323</v>
      </c>
    </row>
    <row r="473" spans="1:9" x14ac:dyDescent="0.25">
      <c r="A473" t="s">
        <v>4439</v>
      </c>
      <c r="B473" t="str">
        <f t="shared" si="7"/>
        <v>C013080</v>
      </c>
      <c r="C473" t="s">
        <v>4440</v>
      </c>
      <c r="D473" s="2">
        <v>33</v>
      </c>
      <c r="E473" s="309">
        <v>46322</v>
      </c>
      <c r="F473" s="2" t="s">
        <v>4287</v>
      </c>
      <c r="G473" s="300">
        <v>46314</v>
      </c>
      <c r="H473" s="300">
        <v>46353</v>
      </c>
      <c r="I473" s="2">
        <v>65</v>
      </c>
    </row>
    <row r="474" spans="1:9" x14ac:dyDescent="0.25">
      <c r="A474" t="s">
        <v>4441</v>
      </c>
      <c r="B474" t="str">
        <f t="shared" si="7"/>
        <v>Hot Oil</v>
      </c>
      <c r="D474" s="2">
        <v>151</v>
      </c>
      <c r="E474" s="309">
        <v>46186</v>
      </c>
      <c r="F474" s="2" t="s">
        <v>4104</v>
      </c>
      <c r="G474" s="300">
        <v>46220</v>
      </c>
      <c r="H474" s="2" t="s">
        <v>4294</v>
      </c>
      <c r="I474" s="2">
        <v>65</v>
      </c>
    </row>
    <row r="475" spans="1:9" x14ac:dyDescent="0.25">
      <c r="A475" t="s">
        <v>4442</v>
      </c>
      <c r="B475" t="str">
        <f t="shared" si="7"/>
        <v>C014040</v>
      </c>
      <c r="C475" t="s">
        <v>4443</v>
      </c>
      <c r="D475" s="2">
        <v>84</v>
      </c>
      <c r="E475" s="309">
        <v>46186</v>
      </c>
      <c r="F475" s="300">
        <v>46283</v>
      </c>
      <c r="G475" s="300">
        <v>46343</v>
      </c>
      <c r="H475" s="2" t="s">
        <v>4287</v>
      </c>
      <c r="I475" s="2">
        <v>132</v>
      </c>
    </row>
    <row r="476" spans="1:9" x14ac:dyDescent="0.25">
      <c r="A476" t="s">
        <v>4444</v>
      </c>
      <c r="B476" t="str">
        <f t="shared" si="7"/>
        <v>C014200</v>
      </c>
      <c r="C476" t="s">
        <v>4445</v>
      </c>
      <c r="D476" s="2">
        <v>107</v>
      </c>
      <c r="E476" s="309">
        <v>46190</v>
      </c>
      <c r="F476" s="300">
        <v>46314</v>
      </c>
      <c r="G476" s="300">
        <v>46220</v>
      </c>
      <c r="H476" s="300">
        <v>46324</v>
      </c>
      <c r="I476" s="2">
        <v>11</v>
      </c>
    </row>
    <row r="477" spans="1:9" x14ac:dyDescent="0.25">
      <c r="A477" t="s">
        <v>4446</v>
      </c>
      <c r="B477" t="str">
        <f t="shared" si="7"/>
        <v>C014300</v>
      </c>
      <c r="C477" t="s">
        <v>4447</v>
      </c>
      <c r="D477" s="2">
        <v>112</v>
      </c>
      <c r="E477" s="309">
        <v>46190</v>
      </c>
      <c r="F477" s="300">
        <v>46319</v>
      </c>
      <c r="G477" s="300">
        <v>46273</v>
      </c>
      <c r="H477" s="300">
        <v>46342</v>
      </c>
      <c r="I477" s="2">
        <v>11</v>
      </c>
    </row>
    <row r="478" spans="1:9" x14ac:dyDescent="0.25">
      <c r="A478" t="s">
        <v>4448</v>
      </c>
      <c r="B478" t="str">
        <f t="shared" si="7"/>
        <v>C014070</v>
      </c>
      <c r="C478" t="s">
        <v>4449</v>
      </c>
      <c r="D478" s="2">
        <v>91</v>
      </c>
      <c r="E478" s="309">
        <v>46209</v>
      </c>
      <c r="F478" s="300">
        <v>46314</v>
      </c>
      <c r="G478" s="2" t="s">
        <v>4151</v>
      </c>
      <c r="H478" s="300">
        <v>46324</v>
      </c>
      <c r="I478" s="2">
        <v>63</v>
      </c>
    </row>
    <row r="479" spans="1:9" x14ac:dyDescent="0.25">
      <c r="A479" t="s">
        <v>4450</v>
      </c>
      <c r="B479" t="str">
        <f t="shared" si="7"/>
        <v>C014100</v>
      </c>
      <c r="C479" t="s">
        <v>4451</v>
      </c>
      <c r="D479" s="2">
        <v>128</v>
      </c>
      <c r="E479" s="309">
        <v>46213</v>
      </c>
      <c r="F479" s="2" t="s">
        <v>4104</v>
      </c>
      <c r="G479" s="300">
        <v>46270</v>
      </c>
      <c r="H479" s="2" t="s">
        <v>4294</v>
      </c>
      <c r="I479" s="2">
        <v>65</v>
      </c>
    </row>
    <row r="480" spans="1:9" x14ac:dyDescent="0.25">
      <c r="A480" t="s">
        <v>4452</v>
      </c>
      <c r="B480" t="str">
        <f t="shared" si="7"/>
        <v>C014010</v>
      </c>
      <c r="C480" t="s">
        <v>4453</v>
      </c>
      <c r="D480" s="2">
        <v>45</v>
      </c>
      <c r="E480" s="309">
        <v>46227</v>
      </c>
      <c r="F480" s="300">
        <v>46280</v>
      </c>
      <c r="G480" s="2" t="s">
        <v>4336</v>
      </c>
      <c r="H480" s="300">
        <v>46295</v>
      </c>
      <c r="I480" s="2">
        <v>31</v>
      </c>
    </row>
    <row r="481" spans="1:9" x14ac:dyDescent="0.25">
      <c r="A481" t="s">
        <v>4454</v>
      </c>
      <c r="B481" t="str">
        <f t="shared" si="7"/>
        <v>C014050</v>
      </c>
      <c r="C481" t="s">
        <v>4455</v>
      </c>
      <c r="D481" s="2">
        <v>40</v>
      </c>
      <c r="E481" s="309" t="s">
        <v>4456</v>
      </c>
      <c r="F481" s="300">
        <v>46308</v>
      </c>
      <c r="G481" s="300">
        <v>46279</v>
      </c>
      <c r="H481" s="300">
        <v>46324</v>
      </c>
      <c r="I481" s="2">
        <v>31</v>
      </c>
    </row>
    <row r="482" spans="1:9" x14ac:dyDescent="0.25">
      <c r="A482" t="s">
        <v>4457</v>
      </c>
      <c r="B482" t="str">
        <f t="shared" si="7"/>
        <v>C014020</v>
      </c>
      <c r="C482" t="s">
        <v>4458</v>
      </c>
      <c r="D482" s="2">
        <v>25</v>
      </c>
      <c r="E482" s="309">
        <v>46280</v>
      </c>
      <c r="F482" s="300">
        <v>46308</v>
      </c>
      <c r="G482" s="300">
        <v>46296</v>
      </c>
      <c r="H482" s="300">
        <v>46324</v>
      </c>
      <c r="I482" s="2">
        <v>46</v>
      </c>
    </row>
    <row r="483" spans="1:9" x14ac:dyDescent="0.25">
      <c r="A483" t="s">
        <v>4459</v>
      </c>
      <c r="B483" t="str">
        <f t="shared" si="7"/>
        <v>eración</v>
      </c>
      <c r="D483" s="2">
        <v>147</v>
      </c>
      <c r="E483" s="309" t="s">
        <v>3955</v>
      </c>
      <c r="F483" s="300">
        <v>46312</v>
      </c>
      <c r="G483" s="300">
        <v>46179</v>
      </c>
      <c r="H483" s="300">
        <v>46312</v>
      </c>
      <c r="I483" s="2">
        <v>86</v>
      </c>
    </row>
    <row r="484" spans="1:9" x14ac:dyDescent="0.25">
      <c r="A484" t="s">
        <v>4460</v>
      </c>
      <c r="B484" t="str">
        <f t="shared" si="7"/>
        <v>C015021</v>
      </c>
      <c r="C484" t="s">
        <v>4461</v>
      </c>
      <c r="D484" s="2">
        <v>84</v>
      </c>
      <c r="E484" s="309" t="s">
        <v>3955</v>
      </c>
      <c r="F484" s="2" t="s">
        <v>4175</v>
      </c>
      <c r="G484" s="300">
        <v>46179</v>
      </c>
      <c r="H484" s="300">
        <v>46266</v>
      </c>
      <c r="I484" s="2">
        <v>53</v>
      </c>
    </row>
    <row r="485" spans="1:9" x14ac:dyDescent="0.25">
      <c r="A485" t="s">
        <v>4462</v>
      </c>
      <c r="B485" t="str">
        <f t="shared" si="7"/>
        <v>C015100</v>
      </c>
      <c r="C485" t="s">
        <v>4463</v>
      </c>
      <c r="D485" s="2">
        <v>132</v>
      </c>
      <c r="E485" s="309">
        <v>46160</v>
      </c>
      <c r="F485" s="300">
        <v>46312</v>
      </c>
      <c r="G485" s="300">
        <v>46220</v>
      </c>
      <c r="H485" s="300">
        <v>46312</v>
      </c>
      <c r="I485" s="2">
        <v>23</v>
      </c>
    </row>
    <row r="486" spans="1:9" x14ac:dyDescent="0.25">
      <c r="A486" t="s">
        <v>4464</v>
      </c>
      <c r="B486" t="str">
        <f t="shared" si="7"/>
        <v>C017100</v>
      </c>
      <c r="C486" t="s">
        <v>4465</v>
      </c>
      <c r="D486" s="2">
        <v>34</v>
      </c>
      <c r="E486" s="309" t="s">
        <v>3790</v>
      </c>
      <c r="F486" s="300">
        <v>46279</v>
      </c>
      <c r="G486" s="300">
        <v>46267</v>
      </c>
      <c r="H486" s="300">
        <v>46301</v>
      </c>
      <c r="I486" s="2">
        <v>65</v>
      </c>
    </row>
    <row r="487" spans="1:9" x14ac:dyDescent="0.25">
      <c r="A487" t="s">
        <v>4466</v>
      </c>
      <c r="B487" t="str">
        <f t="shared" si="7"/>
        <v>C017090</v>
      </c>
      <c r="C487" t="s">
        <v>4467</v>
      </c>
      <c r="D487" s="2">
        <v>15</v>
      </c>
      <c r="E487" s="309" t="s">
        <v>4456</v>
      </c>
      <c r="F487" s="300">
        <v>46279</v>
      </c>
      <c r="G487" s="300">
        <v>46284</v>
      </c>
      <c r="H487" s="300">
        <v>46301</v>
      </c>
      <c r="I487" s="2">
        <v>115</v>
      </c>
    </row>
    <row r="488" spans="1:9" x14ac:dyDescent="0.25">
      <c r="A488" t="s">
        <v>4468</v>
      </c>
      <c r="B488" t="str">
        <f t="shared" si="7"/>
        <v>densado</v>
      </c>
      <c r="D488" s="2">
        <v>320</v>
      </c>
      <c r="E488" s="309" t="s">
        <v>4274</v>
      </c>
      <c r="F488" s="2" t="s">
        <v>4042</v>
      </c>
      <c r="G488" s="300">
        <v>46071</v>
      </c>
      <c r="H488" s="300">
        <v>46422</v>
      </c>
      <c r="I488" s="2">
        <v>71</v>
      </c>
    </row>
    <row r="489" spans="1:9" x14ac:dyDescent="0.25">
      <c r="A489" t="s">
        <v>4469</v>
      </c>
      <c r="B489" t="str">
        <f t="shared" si="7"/>
        <v>C016010</v>
      </c>
      <c r="C489" t="s">
        <v>4470</v>
      </c>
      <c r="D489" s="2">
        <v>59</v>
      </c>
      <c r="E489" s="309" t="s">
        <v>4274</v>
      </c>
      <c r="F489" s="300">
        <v>46094</v>
      </c>
      <c r="G489" s="300">
        <v>46071</v>
      </c>
      <c r="H489" s="2" t="s">
        <v>3925</v>
      </c>
      <c r="I489" s="2">
        <v>0</v>
      </c>
    </row>
    <row r="490" spans="1:9" x14ac:dyDescent="0.25">
      <c r="A490" t="s">
        <v>4471</v>
      </c>
      <c r="B490" t="str">
        <f t="shared" si="7"/>
        <v>C016070</v>
      </c>
      <c r="C490" t="s">
        <v>4472</v>
      </c>
      <c r="D490" s="2">
        <v>60</v>
      </c>
      <c r="E490" s="309" t="s">
        <v>3669</v>
      </c>
      <c r="F490" s="300">
        <v>46316</v>
      </c>
      <c r="G490" s="2" t="s">
        <v>4352</v>
      </c>
      <c r="H490" s="300">
        <v>46332</v>
      </c>
      <c r="I490" s="2">
        <v>34</v>
      </c>
    </row>
    <row r="491" spans="1:9" x14ac:dyDescent="0.25">
      <c r="A491" t="s">
        <v>4473</v>
      </c>
      <c r="B491" t="str">
        <f t="shared" si="7"/>
        <v>C016300</v>
      </c>
      <c r="C491" t="s">
        <v>4474</v>
      </c>
      <c r="D491" s="2">
        <v>90</v>
      </c>
      <c r="E491" s="309">
        <v>46283</v>
      </c>
      <c r="F491" s="2" t="s">
        <v>4302</v>
      </c>
      <c r="G491" s="300">
        <v>46270</v>
      </c>
      <c r="H491" s="2" t="s">
        <v>4423</v>
      </c>
      <c r="I491" s="2">
        <v>18</v>
      </c>
    </row>
    <row r="492" spans="1:9" x14ac:dyDescent="0.25">
      <c r="A492" t="s">
        <v>4475</v>
      </c>
      <c r="B492" t="str">
        <f t="shared" si="7"/>
        <v>C016080</v>
      </c>
      <c r="C492" t="s">
        <v>4476</v>
      </c>
      <c r="D492" s="2">
        <v>50</v>
      </c>
      <c r="E492" s="309">
        <v>46294</v>
      </c>
      <c r="F492" s="300">
        <v>46351</v>
      </c>
      <c r="G492" s="300">
        <v>46310</v>
      </c>
      <c r="H492" s="2" t="s">
        <v>4477</v>
      </c>
      <c r="I492" s="2">
        <v>54</v>
      </c>
    </row>
    <row r="493" spans="1:9" x14ac:dyDescent="0.25">
      <c r="A493" t="s">
        <v>4478</v>
      </c>
      <c r="B493" t="str">
        <f t="shared" si="7"/>
        <v>C016072</v>
      </c>
      <c r="C493" t="s">
        <v>4479</v>
      </c>
      <c r="D493" s="2">
        <v>35</v>
      </c>
      <c r="E493" s="309">
        <v>46317</v>
      </c>
      <c r="F493" s="2" t="s">
        <v>4480</v>
      </c>
      <c r="G493" s="300">
        <v>46333</v>
      </c>
      <c r="H493" s="2" t="s">
        <v>3518</v>
      </c>
      <c r="I493" s="2">
        <v>34</v>
      </c>
    </row>
    <row r="494" spans="1:9" x14ac:dyDescent="0.25">
      <c r="A494" t="s">
        <v>4481</v>
      </c>
      <c r="B494" t="str">
        <f t="shared" si="7"/>
        <v>C016030</v>
      </c>
      <c r="C494" t="s">
        <v>4482</v>
      </c>
      <c r="D494" s="2">
        <v>70</v>
      </c>
      <c r="E494" s="309">
        <v>46318</v>
      </c>
      <c r="F494" s="2" t="s">
        <v>4042</v>
      </c>
      <c r="G494" s="300">
        <v>46317</v>
      </c>
      <c r="H494" s="2" t="s">
        <v>4042</v>
      </c>
      <c r="I494" s="2">
        <v>71</v>
      </c>
    </row>
    <row r="495" spans="1:9" x14ac:dyDescent="0.25">
      <c r="A495" t="s">
        <v>4483</v>
      </c>
      <c r="B495" t="str">
        <f t="shared" si="7"/>
        <v>C016110</v>
      </c>
      <c r="C495" t="s">
        <v>4484</v>
      </c>
      <c r="D495" s="2">
        <v>35</v>
      </c>
      <c r="E495" s="309">
        <v>46352</v>
      </c>
      <c r="F495" s="2" t="s">
        <v>4315</v>
      </c>
      <c r="G495" s="2" t="s">
        <v>4262</v>
      </c>
      <c r="H495" s="300">
        <v>46422</v>
      </c>
      <c r="I495" s="2">
        <v>74</v>
      </c>
    </row>
    <row r="496" spans="1:9" x14ac:dyDescent="0.25">
      <c r="A496" t="s">
        <v>4485</v>
      </c>
      <c r="B496" t="str">
        <f t="shared" si="7"/>
        <v>de Agua</v>
      </c>
      <c r="D496" s="2">
        <v>374</v>
      </c>
      <c r="E496" s="309">
        <v>46073</v>
      </c>
      <c r="F496" s="300">
        <v>46522</v>
      </c>
      <c r="G496" s="300">
        <v>46077</v>
      </c>
      <c r="H496" s="300">
        <v>46564</v>
      </c>
      <c r="I496" s="2">
        <v>59</v>
      </c>
    </row>
    <row r="497" spans="1:9" x14ac:dyDescent="0.25">
      <c r="A497" t="s">
        <v>4486</v>
      </c>
      <c r="B497" t="str">
        <f t="shared" si="7"/>
        <v>C018020</v>
      </c>
      <c r="C497" t="s">
        <v>4487</v>
      </c>
      <c r="D497" s="2">
        <v>45</v>
      </c>
      <c r="E497" s="309">
        <v>46073</v>
      </c>
      <c r="F497" s="2" t="s">
        <v>3588</v>
      </c>
      <c r="G497" s="300">
        <v>46086</v>
      </c>
      <c r="H497" s="2" t="s">
        <v>4191</v>
      </c>
      <c r="I497" s="2">
        <v>0</v>
      </c>
    </row>
    <row r="498" spans="1:9" x14ac:dyDescent="0.25">
      <c r="A498" t="s">
        <v>4488</v>
      </c>
      <c r="B498" t="str">
        <f t="shared" si="7"/>
        <v>C018010</v>
      </c>
      <c r="C498" t="s">
        <v>4489</v>
      </c>
      <c r="D498" s="2">
        <v>60</v>
      </c>
      <c r="E498" s="309">
        <v>46095</v>
      </c>
      <c r="F498" s="300">
        <v>46164</v>
      </c>
      <c r="G498" s="300">
        <v>46077</v>
      </c>
      <c r="H498" s="2" t="s">
        <v>3579</v>
      </c>
      <c r="I498" s="2">
        <v>14</v>
      </c>
    </row>
    <row r="499" spans="1:9" x14ac:dyDescent="0.25">
      <c r="A499" t="s">
        <v>4490</v>
      </c>
      <c r="B499" t="str">
        <f t="shared" si="7"/>
        <v>C018022</v>
      </c>
      <c r="C499" t="s">
        <v>4491</v>
      </c>
      <c r="D499" s="2">
        <v>45</v>
      </c>
      <c r="E499" s="309">
        <v>46108</v>
      </c>
      <c r="F499" s="300">
        <v>46160</v>
      </c>
      <c r="G499" s="2" t="s">
        <v>3930</v>
      </c>
      <c r="H499" s="300">
        <v>46172</v>
      </c>
      <c r="I499" s="2">
        <v>18</v>
      </c>
    </row>
    <row r="500" spans="1:9" x14ac:dyDescent="0.25">
      <c r="A500" t="s">
        <v>4492</v>
      </c>
      <c r="B500" t="str">
        <f t="shared" si="7"/>
        <v>C018012</v>
      </c>
      <c r="C500" t="s">
        <v>4493</v>
      </c>
      <c r="D500" s="2">
        <v>60</v>
      </c>
      <c r="E500" s="309" t="s">
        <v>3588</v>
      </c>
      <c r="F500" s="300">
        <v>46193</v>
      </c>
      <c r="G500" s="300">
        <v>46112</v>
      </c>
      <c r="H500" s="300">
        <v>46163</v>
      </c>
      <c r="I500" s="2">
        <v>14</v>
      </c>
    </row>
    <row r="501" spans="1:9" x14ac:dyDescent="0.25">
      <c r="A501" t="s">
        <v>4494</v>
      </c>
      <c r="B501" t="str">
        <f t="shared" si="7"/>
        <v>C018040</v>
      </c>
      <c r="C501" t="s">
        <v>4495</v>
      </c>
      <c r="D501" s="2">
        <v>45</v>
      </c>
      <c r="E501" s="309">
        <v>46161</v>
      </c>
      <c r="F501" s="300">
        <v>46212</v>
      </c>
      <c r="G501" s="300">
        <v>46174</v>
      </c>
      <c r="H501" s="300">
        <v>46225</v>
      </c>
      <c r="I501" s="2">
        <v>18</v>
      </c>
    </row>
    <row r="502" spans="1:9" x14ac:dyDescent="0.25">
      <c r="A502" t="s">
        <v>4496</v>
      </c>
      <c r="B502" t="str">
        <f t="shared" si="7"/>
        <v>C018310</v>
      </c>
      <c r="C502" t="s">
        <v>4497</v>
      </c>
      <c r="D502" s="2">
        <v>45</v>
      </c>
      <c r="E502" s="309">
        <v>46195</v>
      </c>
      <c r="F502" s="2" t="s">
        <v>3986</v>
      </c>
      <c r="G502" s="300">
        <v>46164</v>
      </c>
      <c r="H502" s="300">
        <v>46221</v>
      </c>
      <c r="I502" s="2">
        <v>14</v>
      </c>
    </row>
    <row r="503" spans="1:9" x14ac:dyDescent="0.25">
      <c r="A503" t="s">
        <v>4498</v>
      </c>
      <c r="B503" t="str">
        <f t="shared" si="7"/>
        <v>C018050</v>
      </c>
      <c r="C503" t="s">
        <v>4499</v>
      </c>
      <c r="D503" s="2">
        <v>30</v>
      </c>
      <c r="E503" s="309">
        <v>46195</v>
      </c>
      <c r="F503" s="300">
        <v>46228</v>
      </c>
      <c r="G503" s="300">
        <v>46164</v>
      </c>
      <c r="H503" s="300">
        <v>46198</v>
      </c>
      <c r="I503" s="2">
        <v>109</v>
      </c>
    </row>
    <row r="504" spans="1:9" x14ac:dyDescent="0.25">
      <c r="A504" t="s">
        <v>4500</v>
      </c>
      <c r="B504" t="str">
        <f t="shared" si="7"/>
        <v>C018220</v>
      </c>
      <c r="C504" t="s">
        <v>4501</v>
      </c>
      <c r="D504" s="2">
        <v>61</v>
      </c>
      <c r="E504" s="309">
        <v>46196</v>
      </c>
      <c r="F504" s="300">
        <v>46266</v>
      </c>
      <c r="G504" s="300">
        <v>46209</v>
      </c>
      <c r="H504" s="300">
        <v>46277</v>
      </c>
      <c r="I504" s="2">
        <v>68</v>
      </c>
    </row>
    <row r="505" spans="1:9" x14ac:dyDescent="0.25">
      <c r="A505" t="s">
        <v>4502</v>
      </c>
      <c r="B505" t="str">
        <f t="shared" si="7"/>
        <v>C018305</v>
      </c>
      <c r="C505" t="s">
        <v>4503</v>
      </c>
      <c r="D505" s="2">
        <v>45</v>
      </c>
      <c r="E505" s="309">
        <v>46213</v>
      </c>
      <c r="F505" s="2" t="s">
        <v>3511</v>
      </c>
      <c r="G505" s="300">
        <v>46226</v>
      </c>
      <c r="H505" s="300">
        <v>46277</v>
      </c>
      <c r="I505" s="2">
        <v>106</v>
      </c>
    </row>
    <row r="506" spans="1:9" x14ac:dyDescent="0.25">
      <c r="A506" t="s">
        <v>4504</v>
      </c>
      <c r="B506" t="str">
        <f t="shared" si="7"/>
        <v>C018210</v>
      </c>
      <c r="C506" t="s">
        <v>4505</v>
      </c>
      <c r="D506" s="2">
        <v>140</v>
      </c>
      <c r="E506" s="309">
        <v>46219</v>
      </c>
      <c r="F506" s="2" t="s">
        <v>4069</v>
      </c>
      <c r="G506" s="2" t="s">
        <v>3790</v>
      </c>
      <c r="H506" s="300">
        <v>46344</v>
      </c>
      <c r="I506" s="2">
        <v>13</v>
      </c>
    </row>
    <row r="507" spans="1:9" x14ac:dyDescent="0.25">
      <c r="A507" t="s">
        <v>4506</v>
      </c>
      <c r="B507" t="str">
        <f t="shared" si="7"/>
        <v>C018250</v>
      </c>
      <c r="C507" t="s">
        <v>4507</v>
      </c>
      <c r="D507" s="2">
        <v>79</v>
      </c>
      <c r="E507" s="309">
        <v>46223</v>
      </c>
      <c r="F507" s="300">
        <v>46314</v>
      </c>
      <c r="G507" s="2" t="s">
        <v>4396</v>
      </c>
      <c r="H507" s="300">
        <v>46336</v>
      </c>
      <c r="I507" s="2">
        <v>53</v>
      </c>
    </row>
    <row r="508" spans="1:9" x14ac:dyDescent="0.25">
      <c r="A508" t="s">
        <v>4508</v>
      </c>
      <c r="B508" t="str">
        <f t="shared" si="7"/>
        <v>C018320</v>
      </c>
      <c r="C508" t="s">
        <v>4509</v>
      </c>
      <c r="D508" s="2">
        <v>55</v>
      </c>
      <c r="E508" s="309">
        <v>46230</v>
      </c>
      <c r="F508" s="300">
        <v>46293</v>
      </c>
      <c r="G508" s="300">
        <v>46199</v>
      </c>
      <c r="H508" s="2" t="s">
        <v>4456</v>
      </c>
      <c r="I508" s="2">
        <v>14</v>
      </c>
    </row>
    <row r="509" spans="1:9" x14ac:dyDescent="0.25">
      <c r="A509" t="s">
        <v>4510</v>
      </c>
      <c r="B509" t="str">
        <f t="shared" si="7"/>
        <v>C018140</v>
      </c>
      <c r="C509" t="s">
        <v>4511</v>
      </c>
      <c r="D509" s="2">
        <v>60</v>
      </c>
      <c r="E509" s="309">
        <v>46230</v>
      </c>
      <c r="F509" s="300">
        <v>46298</v>
      </c>
      <c r="G509" s="300">
        <v>46199</v>
      </c>
      <c r="H509" s="300">
        <v>46268</v>
      </c>
      <c r="I509" s="2">
        <v>109</v>
      </c>
    </row>
    <row r="510" spans="1:9" x14ac:dyDescent="0.25">
      <c r="A510" t="s">
        <v>4512</v>
      </c>
      <c r="B510" t="str">
        <f t="shared" si="7"/>
        <v>C018280</v>
      </c>
      <c r="C510" t="s">
        <v>4513</v>
      </c>
      <c r="D510" s="2">
        <v>60</v>
      </c>
      <c r="E510" s="309" t="s">
        <v>3986</v>
      </c>
      <c r="F510" s="300">
        <v>46315</v>
      </c>
      <c r="G510" s="300">
        <v>46273</v>
      </c>
      <c r="H510" s="300">
        <v>46342</v>
      </c>
      <c r="I510" s="2">
        <v>65</v>
      </c>
    </row>
    <row r="511" spans="1:9" x14ac:dyDescent="0.25">
      <c r="A511" t="s">
        <v>4514</v>
      </c>
      <c r="B511" t="str">
        <f t="shared" si="7"/>
        <v>C018330</v>
      </c>
      <c r="C511" t="s">
        <v>4515</v>
      </c>
      <c r="D511" s="2">
        <v>55</v>
      </c>
      <c r="E511" s="309" t="s">
        <v>4516</v>
      </c>
      <c r="F511" s="300">
        <v>46322</v>
      </c>
      <c r="G511" s="2" t="s">
        <v>3790</v>
      </c>
      <c r="H511" s="300">
        <v>46303</v>
      </c>
      <c r="I511" s="2">
        <v>14</v>
      </c>
    </row>
    <row r="512" spans="1:9" x14ac:dyDescent="0.25">
      <c r="A512" t="s">
        <v>4517</v>
      </c>
      <c r="B512" t="str">
        <f t="shared" si="7"/>
        <v>C018350</v>
      </c>
      <c r="C512" t="s">
        <v>4518</v>
      </c>
      <c r="D512" s="2">
        <v>45</v>
      </c>
      <c r="E512" s="309">
        <v>46288</v>
      </c>
      <c r="F512" s="300">
        <v>46339</v>
      </c>
      <c r="G512" s="300">
        <v>46281</v>
      </c>
      <c r="H512" s="300">
        <v>46332</v>
      </c>
      <c r="I512" s="2">
        <v>42</v>
      </c>
    </row>
    <row r="513" spans="1:9" x14ac:dyDescent="0.25">
      <c r="A513" t="s">
        <v>4519</v>
      </c>
      <c r="B513" t="str">
        <f t="shared" si="7"/>
        <v>C018380</v>
      </c>
      <c r="C513" t="s">
        <v>4520</v>
      </c>
      <c r="D513" s="2">
        <v>40</v>
      </c>
      <c r="E513" s="309">
        <v>46298</v>
      </c>
      <c r="F513" s="300">
        <v>46344</v>
      </c>
      <c r="G513" s="300">
        <v>46302</v>
      </c>
      <c r="H513" s="300">
        <v>46347</v>
      </c>
      <c r="I513" s="2">
        <v>35</v>
      </c>
    </row>
    <row r="514" spans="1:9" x14ac:dyDescent="0.25">
      <c r="A514" t="s">
        <v>4521</v>
      </c>
      <c r="B514" t="str">
        <f t="shared" si="7"/>
        <v>C018400</v>
      </c>
      <c r="C514" t="s">
        <v>4522</v>
      </c>
      <c r="D514" s="2">
        <v>75</v>
      </c>
      <c r="E514" s="309">
        <v>46298</v>
      </c>
      <c r="F514" s="2" t="s">
        <v>4523</v>
      </c>
      <c r="G514" s="300">
        <v>46302</v>
      </c>
      <c r="H514" s="2" t="s">
        <v>4265</v>
      </c>
      <c r="I514" s="2">
        <v>46</v>
      </c>
    </row>
    <row r="515" spans="1:9" x14ac:dyDescent="0.25">
      <c r="A515" t="s">
        <v>4524</v>
      </c>
      <c r="B515" t="str">
        <f t="shared" si="7"/>
        <v>C018340</v>
      </c>
      <c r="C515" t="s">
        <v>4525</v>
      </c>
      <c r="D515" s="2">
        <v>40</v>
      </c>
      <c r="E515" s="309">
        <v>46323</v>
      </c>
      <c r="F515" s="2" t="s">
        <v>4262</v>
      </c>
      <c r="G515" s="300">
        <v>46304</v>
      </c>
      <c r="H515" s="2" t="s">
        <v>4526</v>
      </c>
      <c r="I515" s="2">
        <v>14</v>
      </c>
    </row>
    <row r="516" spans="1:9" x14ac:dyDescent="0.25">
      <c r="A516" t="s">
        <v>4527</v>
      </c>
      <c r="B516" t="str">
        <f t="shared" si="7"/>
        <v>C018130</v>
      </c>
      <c r="C516" t="s">
        <v>4528</v>
      </c>
      <c r="D516" s="2">
        <v>60</v>
      </c>
      <c r="E516" s="309" t="s">
        <v>4043</v>
      </c>
      <c r="F516" s="300">
        <v>46447</v>
      </c>
      <c r="G516" s="300">
        <v>46346</v>
      </c>
      <c r="H516" s="300">
        <v>46430</v>
      </c>
      <c r="I516" s="2">
        <v>59</v>
      </c>
    </row>
    <row r="517" spans="1:9" x14ac:dyDescent="0.25">
      <c r="A517" t="s">
        <v>4529</v>
      </c>
      <c r="B517" t="str">
        <f t="shared" si="7"/>
        <v>C018120</v>
      </c>
      <c r="C517" t="s">
        <v>4530</v>
      </c>
      <c r="D517" s="2">
        <v>75</v>
      </c>
      <c r="E517" s="309" t="s">
        <v>4344</v>
      </c>
      <c r="F517" s="300">
        <v>46465</v>
      </c>
      <c r="G517" s="2" t="s">
        <v>4531</v>
      </c>
      <c r="H517" s="300">
        <v>46472</v>
      </c>
      <c r="I517" s="2">
        <v>26</v>
      </c>
    </row>
    <row r="518" spans="1:9" x14ac:dyDescent="0.25">
      <c r="A518" t="s">
        <v>4532</v>
      </c>
      <c r="B518" t="str">
        <f t="shared" ref="B518:B581" si="8">+RIGHT(A518,7)</f>
        <v>C018365</v>
      </c>
      <c r="C518" t="s">
        <v>4533</v>
      </c>
      <c r="D518" s="2">
        <v>45</v>
      </c>
      <c r="E518" s="309" t="s">
        <v>4344</v>
      </c>
      <c r="F518" s="300">
        <v>46430</v>
      </c>
      <c r="G518" s="2" t="s">
        <v>4531</v>
      </c>
      <c r="H518" s="300">
        <v>46437</v>
      </c>
      <c r="I518" s="2">
        <v>26</v>
      </c>
    </row>
    <row r="519" spans="1:9" x14ac:dyDescent="0.25">
      <c r="A519" t="s">
        <v>4534</v>
      </c>
      <c r="B519" t="str">
        <f t="shared" si="8"/>
        <v>C018360</v>
      </c>
      <c r="C519" t="s">
        <v>4535</v>
      </c>
      <c r="D519" s="2">
        <v>50</v>
      </c>
      <c r="E519" s="309" t="s">
        <v>4536</v>
      </c>
      <c r="F519" s="300">
        <v>46441</v>
      </c>
      <c r="G519" s="2" t="s">
        <v>4537</v>
      </c>
      <c r="H519" s="300">
        <v>46451</v>
      </c>
      <c r="I519" s="2">
        <v>31</v>
      </c>
    </row>
    <row r="520" spans="1:9" x14ac:dyDescent="0.25">
      <c r="A520" t="s">
        <v>4538</v>
      </c>
      <c r="B520" t="str">
        <f t="shared" si="8"/>
        <v>C018370</v>
      </c>
      <c r="C520" t="s">
        <v>4539</v>
      </c>
      <c r="D520" s="2">
        <v>45</v>
      </c>
      <c r="E520" s="309" t="s">
        <v>4536</v>
      </c>
      <c r="F520" s="300">
        <v>46435</v>
      </c>
      <c r="G520" s="2" t="s">
        <v>4537</v>
      </c>
      <c r="H520" s="300">
        <v>46451</v>
      </c>
      <c r="I520" s="2">
        <v>14</v>
      </c>
    </row>
    <row r="521" spans="1:9" x14ac:dyDescent="0.25">
      <c r="A521" t="s">
        <v>4540</v>
      </c>
      <c r="B521" t="str">
        <f t="shared" si="8"/>
        <v>C018110</v>
      </c>
      <c r="C521" t="s">
        <v>4541</v>
      </c>
      <c r="D521" s="2">
        <v>90</v>
      </c>
      <c r="E521" s="309">
        <v>46419</v>
      </c>
      <c r="F521" s="300">
        <v>46522</v>
      </c>
      <c r="G521" s="300">
        <v>46459</v>
      </c>
      <c r="H521" s="300">
        <v>46564</v>
      </c>
      <c r="I521" s="2">
        <v>59</v>
      </c>
    </row>
    <row r="522" spans="1:9" x14ac:dyDescent="0.25">
      <c r="A522" t="s">
        <v>4542</v>
      </c>
      <c r="B522" t="str">
        <f t="shared" si="8"/>
        <v>e + KOD</v>
      </c>
      <c r="D522" s="2">
        <v>140</v>
      </c>
      <c r="E522" s="309">
        <v>46195</v>
      </c>
      <c r="F522" s="2" t="s">
        <v>4480</v>
      </c>
      <c r="G522" s="300">
        <v>46179</v>
      </c>
      <c r="H522" s="300">
        <v>46342</v>
      </c>
      <c r="I522" s="2">
        <v>64</v>
      </c>
    </row>
    <row r="523" spans="1:9" x14ac:dyDescent="0.25">
      <c r="A523" t="s">
        <v>4543</v>
      </c>
      <c r="B523" t="str">
        <f t="shared" si="8"/>
        <v>C019010</v>
      </c>
      <c r="C523" t="s">
        <v>4544</v>
      </c>
      <c r="D523" s="2">
        <v>50</v>
      </c>
      <c r="E523" s="309">
        <v>46195</v>
      </c>
      <c r="F523" s="2" t="s">
        <v>3830</v>
      </c>
      <c r="G523" s="300">
        <v>46179</v>
      </c>
      <c r="H523" s="2" t="s">
        <v>3729</v>
      </c>
      <c r="I523" s="2">
        <v>64</v>
      </c>
    </row>
    <row r="524" spans="1:9" x14ac:dyDescent="0.25">
      <c r="A524" t="s">
        <v>4545</v>
      </c>
      <c r="B524" t="str">
        <f t="shared" si="8"/>
        <v>C019040</v>
      </c>
      <c r="C524" t="s">
        <v>4546</v>
      </c>
      <c r="D524" s="2">
        <v>15</v>
      </c>
      <c r="E524" s="309">
        <v>46202</v>
      </c>
      <c r="F524" s="300">
        <v>46218</v>
      </c>
      <c r="G524" s="300">
        <v>46179</v>
      </c>
      <c r="H524" s="300">
        <v>46196</v>
      </c>
      <c r="I524" s="2">
        <v>124</v>
      </c>
    </row>
    <row r="525" spans="1:9" x14ac:dyDescent="0.25">
      <c r="A525" t="s">
        <v>4547</v>
      </c>
      <c r="B525" t="str">
        <f t="shared" si="8"/>
        <v>C019020</v>
      </c>
      <c r="C525" t="s">
        <v>4548</v>
      </c>
      <c r="D525" s="2">
        <v>35</v>
      </c>
      <c r="E525" s="309">
        <v>46212</v>
      </c>
      <c r="F525" s="2" t="s">
        <v>3830</v>
      </c>
      <c r="G525" s="300">
        <v>46197</v>
      </c>
      <c r="H525" s="2" t="s">
        <v>3729</v>
      </c>
      <c r="I525" s="2">
        <v>104</v>
      </c>
    </row>
    <row r="526" spans="1:9" x14ac:dyDescent="0.25">
      <c r="A526" t="s">
        <v>4549</v>
      </c>
      <c r="B526" t="str">
        <f t="shared" si="8"/>
        <v>C019030</v>
      </c>
      <c r="C526" t="s">
        <v>4550</v>
      </c>
      <c r="D526" s="2">
        <v>90</v>
      </c>
      <c r="E526" s="309" t="s">
        <v>4056</v>
      </c>
      <c r="F526" s="2" t="s">
        <v>4480</v>
      </c>
      <c r="G526" s="2" t="s">
        <v>3908</v>
      </c>
      <c r="H526" s="300">
        <v>46342</v>
      </c>
      <c r="I526" s="2">
        <v>64</v>
      </c>
    </row>
    <row r="527" spans="1:9" x14ac:dyDescent="0.25">
      <c r="A527" t="s">
        <v>4551</v>
      </c>
      <c r="B527" t="str">
        <f t="shared" si="8"/>
        <v xml:space="preserve"> planta</v>
      </c>
      <c r="D527" s="2">
        <v>196</v>
      </c>
      <c r="E527" s="309">
        <v>46148</v>
      </c>
      <c r="F527" s="2" t="s">
        <v>4331</v>
      </c>
      <c r="G527" s="300">
        <v>46232</v>
      </c>
      <c r="H527" s="2" t="s">
        <v>4552</v>
      </c>
      <c r="I527" s="2">
        <v>97</v>
      </c>
    </row>
    <row r="528" spans="1:9" x14ac:dyDescent="0.25">
      <c r="A528" t="s">
        <v>4553</v>
      </c>
      <c r="B528" t="str">
        <f t="shared" si="8"/>
        <v>C017150</v>
      </c>
      <c r="C528" t="s">
        <v>4554</v>
      </c>
      <c r="D528" s="2">
        <v>120</v>
      </c>
      <c r="E528" s="309">
        <v>46148</v>
      </c>
      <c r="F528" s="300">
        <v>46287</v>
      </c>
      <c r="G528" s="300">
        <v>46232</v>
      </c>
      <c r="H528" s="2" t="s">
        <v>3432</v>
      </c>
      <c r="I528" s="2">
        <v>109</v>
      </c>
    </row>
    <row r="529" spans="1:9" x14ac:dyDescent="0.25">
      <c r="A529" t="s">
        <v>4555</v>
      </c>
      <c r="B529" t="str">
        <f t="shared" si="8"/>
        <v>C017050</v>
      </c>
      <c r="C529" t="s">
        <v>4556</v>
      </c>
      <c r="D529" s="2">
        <v>55</v>
      </c>
      <c r="E529" s="309">
        <v>46224</v>
      </c>
      <c r="F529" s="300">
        <v>46287</v>
      </c>
      <c r="G529" s="2" t="s">
        <v>4151</v>
      </c>
      <c r="H529" s="300">
        <v>46318</v>
      </c>
      <c r="I529" s="2">
        <v>89</v>
      </c>
    </row>
    <row r="530" spans="1:9" x14ac:dyDescent="0.25">
      <c r="A530" t="s">
        <v>4557</v>
      </c>
      <c r="B530" t="str">
        <f t="shared" si="8"/>
        <v>C017030</v>
      </c>
      <c r="C530" t="s">
        <v>4558</v>
      </c>
      <c r="D530" s="2">
        <v>25</v>
      </c>
      <c r="E530" s="309">
        <v>46280</v>
      </c>
      <c r="F530" s="300">
        <v>46308</v>
      </c>
      <c r="G530" s="300">
        <v>46302</v>
      </c>
      <c r="H530" s="300">
        <v>46330</v>
      </c>
      <c r="I530" s="2">
        <v>65</v>
      </c>
    </row>
    <row r="531" spans="1:9" x14ac:dyDescent="0.25">
      <c r="A531" t="s">
        <v>4559</v>
      </c>
      <c r="B531" t="str">
        <f t="shared" si="8"/>
        <v>C017200</v>
      </c>
      <c r="C531" t="s">
        <v>4560</v>
      </c>
      <c r="D531" s="2">
        <v>80</v>
      </c>
      <c r="E531" s="309">
        <v>46283</v>
      </c>
      <c r="F531" s="2" t="s">
        <v>4331</v>
      </c>
      <c r="G531" s="300">
        <v>46270</v>
      </c>
      <c r="H531" s="2" t="s">
        <v>4294</v>
      </c>
      <c r="I531" s="2">
        <v>68</v>
      </c>
    </row>
    <row r="532" spans="1:9" x14ac:dyDescent="0.25">
      <c r="A532" t="s">
        <v>4561</v>
      </c>
      <c r="B532" t="str">
        <f t="shared" si="8"/>
        <v>C017040</v>
      </c>
      <c r="C532" t="s">
        <v>4562</v>
      </c>
      <c r="D532" s="2">
        <v>25</v>
      </c>
      <c r="E532" s="309">
        <v>46288</v>
      </c>
      <c r="F532" s="300">
        <v>46316</v>
      </c>
      <c r="G532" s="300">
        <v>46319</v>
      </c>
      <c r="H532" s="300">
        <v>46347</v>
      </c>
      <c r="I532" s="2">
        <v>144</v>
      </c>
    </row>
    <row r="533" spans="1:9" x14ac:dyDescent="0.25">
      <c r="A533" t="s">
        <v>4563</v>
      </c>
      <c r="B533" t="str">
        <f t="shared" si="8"/>
        <v>C017060</v>
      </c>
      <c r="C533" t="s">
        <v>4564</v>
      </c>
      <c r="D533" s="2">
        <v>50</v>
      </c>
      <c r="E533" s="309">
        <v>46288</v>
      </c>
      <c r="F533" s="300">
        <v>46345</v>
      </c>
      <c r="G533" s="300">
        <v>46319</v>
      </c>
      <c r="H533" s="2" t="s">
        <v>4107</v>
      </c>
      <c r="I533" s="2">
        <v>89</v>
      </c>
    </row>
    <row r="534" spans="1:9" x14ac:dyDescent="0.25">
      <c r="A534" t="s">
        <v>4565</v>
      </c>
      <c r="B534" t="str">
        <f t="shared" si="8"/>
        <v>C017070</v>
      </c>
      <c r="C534" t="s">
        <v>4566</v>
      </c>
      <c r="D534" s="2">
        <v>60</v>
      </c>
      <c r="E534" s="309">
        <v>46294</v>
      </c>
      <c r="F534" s="2" t="s">
        <v>4294</v>
      </c>
      <c r="G534" s="300">
        <v>46325</v>
      </c>
      <c r="H534" s="2" t="s">
        <v>4552</v>
      </c>
      <c r="I534" s="2">
        <v>89</v>
      </c>
    </row>
    <row r="535" spans="1:9" x14ac:dyDescent="0.25">
      <c r="A535" t="s">
        <v>4567</v>
      </c>
      <c r="B535" t="str">
        <f t="shared" si="8"/>
        <v>C017020</v>
      </c>
      <c r="C535" t="s">
        <v>4568</v>
      </c>
      <c r="D535" s="2">
        <v>25</v>
      </c>
      <c r="E535" s="309">
        <v>46309</v>
      </c>
      <c r="F535" s="300">
        <v>46337</v>
      </c>
      <c r="G535" s="300">
        <v>46331</v>
      </c>
      <c r="H535" s="2" t="s">
        <v>4287</v>
      </c>
      <c r="I535" s="2">
        <v>65</v>
      </c>
    </row>
    <row r="536" spans="1:9" x14ac:dyDescent="0.25">
      <c r="A536" t="s">
        <v>4569</v>
      </c>
      <c r="B536" t="str">
        <f t="shared" si="8"/>
        <v>C017080</v>
      </c>
      <c r="C536" t="s">
        <v>4570</v>
      </c>
      <c r="D536" s="2">
        <v>15</v>
      </c>
      <c r="E536" s="309">
        <v>46346</v>
      </c>
      <c r="F536" s="2" t="s">
        <v>4294</v>
      </c>
      <c r="G536" s="2" t="s">
        <v>4571</v>
      </c>
      <c r="H536" s="2" t="s">
        <v>4552</v>
      </c>
      <c r="I536" s="2">
        <v>108</v>
      </c>
    </row>
    <row r="537" spans="1:9" x14ac:dyDescent="0.25">
      <c r="A537" t="s">
        <v>4572</v>
      </c>
      <c r="B537" t="str">
        <f t="shared" si="8"/>
        <v>etálica</v>
      </c>
      <c r="D537" s="2">
        <v>257</v>
      </c>
      <c r="E537" s="309">
        <v>46146</v>
      </c>
      <c r="F537" s="300">
        <v>46458</v>
      </c>
      <c r="G537" s="2" t="s">
        <v>4396</v>
      </c>
      <c r="H537" s="300">
        <v>46463</v>
      </c>
      <c r="I537" s="2">
        <v>44</v>
      </c>
    </row>
    <row r="538" spans="1:9" x14ac:dyDescent="0.25">
      <c r="A538" t="s">
        <v>4375</v>
      </c>
      <c r="B538" t="str">
        <f t="shared" si="8"/>
        <v>Cutcher</v>
      </c>
      <c r="D538" s="2">
        <v>120</v>
      </c>
      <c r="E538" s="309">
        <v>46219</v>
      </c>
      <c r="F538" s="2" t="s">
        <v>4295</v>
      </c>
      <c r="G538" s="2" t="s">
        <v>4151</v>
      </c>
      <c r="H538" s="2" t="s">
        <v>4552</v>
      </c>
      <c r="I538" s="2">
        <v>44</v>
      </c>
    </row>
    <row r="539" spans="1:9" x14ac:dyDescent="0.25">
      <c r="A539" t="s">
        <v>4573</v>
      </c>
      <c r="B539" t="str">
        <f t="shared" si="8"/>
        <v>S021050</v>
      </c>
      <c r="C539" t="s">
        <v>4574</v>
      </c>
      <c r="D539" s="2">
        <v>120</v>
      </c>
      <c r="E539" s="309">
        <v>46219</v>
      </c>
      <c r="F539" s="2" t="s">
        <v>4295</v>
      </c>
      <c r="G539" s="2" t="s">
        <v>4151</v>
      </c>
      <c r="H539" s="2" t="s">
        <v>4552</v>
      </c>
      <c r="I539" s="2">
        <v>44</v>
      </c>
    </row>
    <row r="540" spans="1:9" x14ac:dyDescent="0.25">
      <c r="A540" t="s">
        <v>4575</v>
      </c>
      <c r="B540" t="str">
        <f t="shared" si="8"/>
        <v>S021040</v>
      </c>
      <c r="C540" t="s">
        <v>4576</v>
      </c>
      <c r="D540" s="2">
        <v>20</v>
      </c>
      <c r="E540" s="309">
        <v>46226</v>
      </c>
      <c r="F540" s="2" t="s">
        <v>4396</v>
      </c>
      <c r="G540" s="300">
        <v>46290</v>
      </c>
      <c r="H540" s="300">
        <v>46312</v>
      </c>
      <c r="I540" s="2">
        <v>135</v>
      </c>
    </row>
    <row r="541" spans="1:9" x14ac:dyDescent="0.25">
      <c r="A541" t="s">
        <v>4409</v>
      </c>
      <c r="B541" t="str">
        <f t="shared" si="8"/>
        <v xml:space="preserve"> de Gas</v>
      </c>
      <c r="D541" s="2">
        <v>223</v>
      </c>
      <c r="E541" s="309">
        <v>46146</v>
      </c>
      <c r="F541" s="300">
        <v>46419</v>
      </c>
      <c r="G541" s="2" t="s">
        <v>4396</v>
      </c>
      <c r="H541" s="300">
        <v>46461</v>
      </c>
      <c r="I541" s="2">
        <v>0</v>
      </c>
    </row>
    <row r="542" spans="1:9" x14ac:dyDescent="0.25">
      <c r="A542" t="s">
        <v>4577</v>
      </c>
      <c r="B542" t="str">
        <f t="shared" si="8"/>
        <v>S022070</v>
      </c>
      <c r="C542" t="s">
        <v>4578</v>
      </c>
      <c r="D542" s="2">
        <v>223</v>
      </c>
      <c r="E542" s="309">
        <v>46146</v>
      </c>
      <c r="F542" s="300">
        <v>46419</v>
      </c>
      <c r="G542" s="2" t="s">
        <v>4396</v>
      </c>
      <c r="H542" s="300">
        <v>46461</v>
      </c>
      <c r="I542" s="2">
        <v>0</v>
      </c>
    </row>
    <row r="543" spans="1:9" x14ac:dyDescent="0.25">
      <c r="A543" t="s">
        <v>4422</v>
      </c>
      <c r="B543" t="str">
        <f t="shared" si="8"/>
        <v>densado</v>
      </c>
      <c r="D543" s="2">
        <v>194</v>
      </c>
      <c r="E543" s="309">
        <v>46170</v>
      </c>
      <c r="F543" s="2" t="s">
        <v>4136</v>
      </c>
      <c r="G543" s="2" t="s">
        <v>4396</v>
      </c>
      <c r="H543" s="300">
        <v>46461</v>
      </c>
      <c r="I543" s="2">
        <v>21</v>
      </c>
    </row>
    <row r="544" spans="1:9" x14ac:dyDescent="0.25">
      <c r="A544" t="s">
        <v>4579</v>
      </c>
      <c r="B544" t="str">
        <f t="shared" si="8"/>
        <v>S023200</v>
      </c>
      <c r="C544" t="s">
        <v>4580</v>
      </c>
      <c r="D544" s="2">
        <v>194</v>
      </c>
      <c r="E544" s="309">
        <v>46170</v>
      </c>
      <c r="F544" s="2" t="s">
        <v>4136</v>
      </c>
      <c r="G544" s="2" t="s">
        <v>4396</v>
      </c>
      <c r="H544" s="300">
        <v>46461</v>
      </c>
      <c r="I544" s="2">
        <v>0</v>
      </c>
    </row>
    <row r="545" spans="1:9" x14ac:dyDescent="0.25">
      <c r="A545" t="s">
        <v>4581</v>
      </c>
      <c r="B545" t="str">
        <f t="shared" si="8"/>
        <v>S023090</v>
      </c>
      <c r="C545" t="s">
        <v>4582</v>
      </c>
      <c r="D545" s="2">
        <v>35</v>
      </c>
      <c r="E545" s="309">
        <v>46339</v>
      </c>
      <c r="F545" s="2" t="s">
        <v>4526</v>
      </c>
      <c r="G545" s="300">
        <v>46331</v>
      </c>
      <c r="H545" s="2" t="s">
        <v>3432</v>
      </c>
      <c r="I545" s="2">
        <v>35</v>
      </c>
    </row>
    <row r="546" spans="1:9" x14ac:dyDescent="0.25">
      <c r="A546" t="s">
        <v>4441</v>
      </c>
      <c r="B546" t="str">
        <f t="shared" si="8"/>
        <v>Hot Oil</v>
      </c>
      <c r="D546" s="2">
        <v>175</v>
      </c>
      <c r="E546" s="309">
        <v>46225</v>
      </c>
      <c r="F546" s="300">
        <v>46442</v>
      </c>
      <c r="G546" s="300">
        <v>46273</v>
      </c>
      <c r="H546" s="300">
        <v>46437</v>
      </c>
      <c r="I546" s="2">
        <v>17</v>
      </c>
    </row>
    <row r="547" spans="1:9" x14ac:dyDescent="0.25">
      <c r="A547" t="s">
        <v>4583</v>
      </c>
      <c r="B547" t="str">
        <f t="shared" si="8"/>
        <v>S024081</v>
      </c>
      <c r="C547" t="s">
        <v>4584</v>
      </c>
      <c r="D547" s="2">
        <v>145</v>
      </c>
      <c r="E547" s="309">
        <v>46225</v>
      </c>
      <c r="F547" s="2" t="s">
        <v>4585</v>
      </c>
      <c r="G547" s="300">
        <v>46273</v>
      </c>
      <c r="H547" s="300">
        <v>46437</v>
      </c>
      <c r="I547" s="2">
        <v>47</v>
      </c>
    </row>
    <row r="548" spans="1:9" x14ac:dyDescent="0.25">
      <c r="A548" t="s">
        <v>4586</v>
      </c>
      <c r="B548" t="str">
        <f t="shared" si="8"/>
        <v>S024070</v>
      </c>
      <c r="C548" t="s">
        <v>4587</v>
      </c>
      <c r="D548" s="2">
        <v>45</v>
      </c>
      <c r="E548" s="309" t="s">
        <v>4107</v>
      </c>
      <c r="F548" s="300">
        <v>46442</v>
      </c>
      <c r="G548" s="2" t="s">
        <v>4344</v>
      </c>
      <c r="H548" s="300">
        <v>46430</v>
      </c>
      <c r="I548" s="2">
        <v>10</v>
      </c>
    </row>
    <row r="549" spans="1:9" x14ac:dyDescent="0.25">
      <c r="A549" t="s">
        <v>4468</v>
      </c>
      <c r="B549" t="str">
        <f t="shared" si="8"/>
        <v>densado</v>
      </c>
      <c r="D549" s="2">
        <v>45</v>
      </c>
      <c r="E549" s="309" t="s">
        <v>4265</v>
      </c>
      <c r="F549" s="300">
        <v>46454</v>
      </c>
      <c r="G549" s="2" t="s">
        <v>4331</v>
      </c>
      <c r="H549" s="300">
        <v>46441</v>
      </c>
      <c r="I549" s="2">
        <v>18</v>
      </c>
    </row>
    <row r="550" spans="1:9" x14ac:dyDescent="0.25">
      <c r="A550" t="s">
        <v>4588</v>
      </c>
      <c r="B550" t="str">
        <f t="shared" si="8"/>
        <v>S026300</v>
      </c>
      <c r="C550" t="s">
        <v>4589</v>
      </c>
      <c r="D550" s="2">
        <v>45</v>
      </c>
      <c r="E550" s="309" t="s">
        <v>4265</v>
      </c>
      <c r="F550" s="300">
        <v>46454</v>
      </c>
      <c r="G550" s="2" t="s">
        <v>4331</v>
      </c>
      <c r="H550" s="300">
        <v>46441</v>
      </c>
      <c r="I550" s="2">
        <v>18</v>
      </c>
    </row>
    <row r="551" spans="1:9" x14ac:dyDescent="0.25">
      <c r="A551" t="s">
        <v>4485</v>
      </c>
      <c r="B551" t="str">
        <f t="shared" si="8"/>
        <v>de Agua</v>
      </c>
      <c r="D551" s="2">
        <v>108</v>
      </c>
      <c r="E551" s="309">
        <v>46315</v>
      </c>
      <c r="F551" s="300">
        <v>46454</v>
      </c>
      <c r="G551" s="300">
        <v>46293</v>
      </c>
      <c r="H551" s="300">
        <v>46461</v>
      </c>
      <c r="I551" s="2">
        <v>26</v>
      </c>
    </row>
    <row r="552" spans="1:9" x14ac:dyDescent="0.25">
      <c r="A552" t="s">
        <v>4590</v>
      </c>
      <c r="B552" t="str">
        <f t="shared" si="8"/>
        <v>S028250</v>
      </c>
      <c r="C552" t="s">
        <v>4591</v>
      </c>
      <c r="D552" s="2">
        <v>45</v>
      </c>
      <c r="E552" s="309">
        <v>46315</v>
      </c>
      <c r="F552" s="2" t="s">
        <v>4592</v>
      </c>
      <c r="G552" s="300">
        <v>46337</v>
      </c>
      <c r="H552" s="2" t="s">
        <v>4265</v>
      </c>
      <c r="I552" s="2">
        <v>53</v>
      </c>
    </row>
    <row r="553" spans="1:9" x14ac:dyDescent="0.25">
      <c r="A553" t="s">
        <v>4593</v>
      </c>
      <c r="B553" t="str">
        <f t="shared" si="8"/>
        <v>S028280</v>
      </c>
      <c r="C553" t="s">
        <v>4594</v>
      </c>
      <c r="D553" s="2">
        <v>30</v>
      </c>
      <c r="E553" s="309">
        <v>46319</v>
      </c>
      <c r="F553" s="300">
        <v>46354</v>
      </c>
      <c r="G553" s="300">
        <v>46343</v>
      </c>
      <c r="H553" s="2" t="s">
        <v>4107</v>
      </c>
      <c r="I553" s="2">
        <v>62</v>
      </c>
    </row>
    <row r="554" spans="1:9" x14ac:dyDescent="0.25">
      <c r="A554" t="s">
        <v>4595</v>
      </c>
      <c r="B554" t="str">
        <f t="shared" si="8"/>
        <v>S028260</v>
      </c>
      <c r="C554" t="s">
        <v>4596</v>
      </c>
      <c r="D554" s="2">
        <v>45</v>
      </c>
      <c r="E554" s="309">
        <v>46319</v>
      </c>
      <c r="F554" s="2" t="s">
        <v>3432</v>
      </c>
      <c r="G554" s="300">
        <v>46305</v>
      </c>
      <c r="H554" s="2" t="s">
        <v>4480</v>
      </c>
      <c r="I554" s="2">
        <v>42</v>
      </c>
    </row>
    <row r="555" spans="1:9" x14ac:dyDescent="0.25">
      <c r="A555" t="s">
        <v>4597</v>
      </c>
      <c r="B555" t="str">
        <f t="shared" si="8"/>
        <v>S028210</v>
      </c>
      <c r="C555" t="s">
        <v>4589</v>
      </c>
      <c r="D555" s="2">
        <v>90</v>
      </c>
      <c r="E555" s="309">
        <v>46330</v>
      </c>
      <c r="F555" s="300">
        <v>46448</v>
      </c>
      <c r="G555" s="300">
        <v>46293</v>
      </c>
      <c r="H555" s="2" t="s">
        <v>4598</v>
      </c>
      <c r="I555" s="2">
        <v>13</v>
      </c>
    </row>
    <row r="556" spans="1:9" x14ac:dyDescent="0.25">
      <c r="A556" t="s">
        <v>4599</v>
      </c>
      <c r="B556" t="str">
        <f t="shared" si="8"/>
        <v>S028290</v>
      </c>
      <c r="C556" t="s">
        <v>4600</v>
      </c>
      <c r="D556" s="2">
        <v>20</v>
      </c>
      <c r="E556" s="309">
        <v>46431</v>
      </c>
      <c r="F556" s="300">
        <v>46454</v>
      </c>
      <c r="G556" s="300">
        <v>46438</v>
      </c>
      <c r="H556" s="300">
        <v>46461</v>
      </c>
      <c r="I556" s="2">
        <v>26</v>
      </c>
    </row>
    <row r="557" spans="1:9" x14ac:dyDescent="0.25">
      <c r="A557" t="s">
        <v>4542</v>
      </c>
      <c r="B557" t="str">
        <f t="shared" si="8"/>
        <v>e + KOD</v>
      </c>
      <c r="D557" s="2">
        <v>70</v>
      </c>
      <c r="E557" s="309">
        <v>46303</v>
      </c>
      <c r="F557" s="2" t="s">
        <v>4195</v>
      </c>
      <c r="G557" s="300">
        <v>46331</v>
      </c>
      <c r="H557" s="2" t="s">
        <v>4552</v>
      </c>
      <c r="I557" s="2">
        <v>61</v>
      </c>
    </row>
    <row r="558" spans="1:9" x14ac:dyDescent="0.25">
      <c r="A558" t="s">
        <v>4601</v>
      </c>
      <c r="B558" t="str">
        <f t="shared" si="8"/>
        <v>S029040</v>
      </c>
      <c r="C558" t="s">
        <v>4602</v>
      </c>
      <c r="D558" s="2">
        <v>20</v>
      </c>
      <c r="E558" s="309">
        <v>46303</v>
      </c>
      <c r="F558" s="300">
        <v>46325</v>
      </c>
      <c r="G558" s="300">
        <v>46331</v>
      </c>
      <c r="H558" s="300">
        <v>46353</v>
      </c>
      <c r="I558" s="2">
        <v>11</v>
      </c>
    </row>
    <row r="559" spans="1:9" x14ac:dyDescent="0.25">
      <c r="A559" t="s">
        <v>4603</v>
      </c>
      <c r="B559" t="str">
        <f t="shared" si="8"/>
        <v>S029030</v>
      </c>
      <c r="C559" t="s">
        <v>4604</v>
      </c>
      <c r="D559" s="2">
        <v>35</v>
      </c>
      <c r="E559" s="309">
        <v>46344</v>
      </c>
      <c r="F559" s="2" t="s">
        <v>4195</v>
      </c>
      <c r="G559" s="300">
        <v>46354</v>
      </c>
      <c r="H559" s="2" t="s">
        <v>4552</v>
      </c>
      <c r="I559" s="2">
        <v>61</v>
      </c>
    </row>
    <row r="560" spans="1:9" x14ac:dyDescent="0.25">
      <c r="A560" t="s">
        <v>4551</v>
      </c>
      <c r="B560" t="str">
        <f t="shared" si="8"/>
        <v xml:space="preserve"> planta</v>
      </c>
      <c r="D560" s="2">
        <v>160</v>
      </c>
      <c r="E560" s="309" t="s">
        <v>4516</v>
      </c>
      <c r="F560" s="300">
        <v>46458</v>
      </c>
      <c r="G560" s="300">
        <v>46280</v>
      </c>
      <c r="H560" s="300">
        <v>46463</v>
      </c>
      <c r="I560" s="2">
        <v>44</v>
      </c>
    </row>
    <row r="561" spans="1:9" x14ac:dyDescent="0.25">
      <c r="A561" t="s">
        <v>4605</v>
      </c>
      <c r="B561" t="str">
        <f t="shared" si="8"/>
        <v>S027150</v>
      </c>
      <c r="C561" t="s">
        <v>4606</v>
      </c>
      <c r="D561" s="2">
        <v>120</v>
      </c>
      <c r="E561" s="309" t="s">
        <v>4516</v>
      </c>
      <c r="F561" s="2" t="s">
        <v>4177</v>
      </c>
      <c r="G561" s="300">
        <v>46280</v>
      </c>
      <c r="H561" s="300">
        <v>46433</v>
      </c>
      <c r="I561" s="2">
        <v>54</v>
      </c>
    </row>
    <row r="562" spans="1:9" x14ac:dyDescent="0.25">
      <c r="A562" t="s">
        <v>4607</v>
      </c>
      <c r="B562" t="str">
        <f t="shared" si="8"/>
        <v>S027020</v>
      </c>
      <c r="C562" t="s">
        <v>4608</v>
      </c>
      <c r="D562" s="2">
        <v>35</v>
      </c>
      <c r="E562" s="309" t="s">
        <v>4302</v>
      </c>
      <c r="F562" s="300">
        <v>46441</v>
      </c>
      <c r="G562" s="2" t="s">
        <v>4315</v>
      </c>
      <c r="H562" s="300">
        <v>46445</v>
      </c>
      <c r="I562" s="2">
        <v>44</v>
      </c>
    </row>
    <row r="563" spans="1:9" x14ac:dyDescent="0.25">
      <c r="A563" t="s">
        <v>4609</v>
      </c>
      <c r="B563" t="str">
        <f t="shared" si="8"/>
        <v>S027200</v>
      </c>
      <c r="C563" t="s">
        <v>4610</v>
      </c>
      <c r="D563" s="2">
        <v>35</v>
      </c>
      <c r="E563" s="309">
        <v>46419</v>
      </c>
      <c r="F563" s="300">
        <v>46458</v>
      </c>
      <c r="G563" s="300">
        <v>46423</v>
      </c>
      <c r="H563" s="300">
        <v>46463</v>
      </c>
      <c r="I563" s="2">
        <v>44</v>
      </c>
    </row>
    <row r="564" spans="1:9" x14ac:dyDescent="0.25">
      <c r="A564" t="s">
        <v>4611</v>
      </c>
      <c r="B564" t="str">
        <f t="shared" si="8"/>
        <v>ecánico</v>
      </c>
      <c r="D564" s="2">
        <v>410</v>
      </c>
      <c r="E564" s="309" t="s">
        <v>4274</v>
      </c>
      <c r="F564" s="300">
        <v>46518</v>
      </c>
      <c r="G564" s="2" t="s">
        <v>4184</v>
      </c>
      <c r="H564" s="300">
        <v>46553</v>
      </c>
      <c r="I564" s="2">
        <v>43</v>
      </c>
    </row>
    <row r="565" spans="1:9" x14ac:dyDescent="0.25">
      <c r="A565" t="s">
        <v>4612</v>
      </c>
      <c r="B565" t="str">
        <f t="shared" si="8"/>
        <v>PCM1030</v>
      </c>
      <c r="C565" t="s">
        <v>4613</v>
      </c>
      <c r="D565" s="2">
        <v>25</v>
      </c>
      <c r="E565" s="309" t="s">
        <v>4274</v>
      </c>
      <c r="F565" s="300">
        <v>46055</v>
      </c>
      <c r="G565" s="2" t="s">
        <v>4184</v>
      </c>
      <c r="H565" s="300">
        <v>46081</v>
      </c>
      <c r="I565" s="2">
        <v>216</v>
      </c>
    </row>
    <row r="566" spans="1:9" x14ac:dyDescent="0.25">
      <c r="A566" t="s">
        <v>4614</v>
      </c>
      <c r="B566" t="str">
        <f t="shared" si="8"/>
        <v>PCM1040</v>
      </c>
      <c r="C566" t="s">
        <v>4615</v>
      </c>
      <c r="D566" s="2">
        <v>25</v>
      </c>
      <c r="E566" s="309" t="s">
        <v>4274</v>
      </c>
      <c r="F566" s="300">
        <v>46055</v>
      </c>
      <c r="G566" s="2" t="s">
        <v>4184</v>
      </c>
      <c r="H566" s="300">
        <v>46081</v>
      </c>
      <c r="I566" s="2">
        <v>171</v>
      </c>
    </row>
    <row r="567" spans="1:9" x14ac:dyDescent="0.25">
      <c r="A567" t="s">
        <v>4616</v>
      </c>
      <c r="B567" t="str">
        <f t="shared" si="8"/>
        <v>PCM1050</v>
      </c>
      <c r="C567" t="s">
        <v>4617</v>
      </c>
      <c r="D567" s="2">
        <v>25</v>
      </c>
      <c r="E567" s="309" t="s">
        <v>4274</v>
      </c>
      <c r="F567" s="300">
        <v>46055</v>
      </c>
      <c r="G567" s="2" t="s">
        <v>4184</v>
      </c>
      <c r="H567" s="300">
        <v>46081</v>
      </c>
      <c r="I567" s="2">
        <v>156</v>
      </c>
    </row>
    <row r="568" spans="1:9" x14ac:dyDescent="0.25">
      <c r="A568" t="s">
        <v>4618</v>
      </c>
      <c r="B568" t="str">
        <f t="shared" si="8"/>
        <v>PCM1060</v>
      </c>
      <c r="C568" t="s">
        <v>4619</v>
      </c>
      <c r="D568" s="2">
        <v>25</v>
      </c>
      <c r="E568" s="309">
        <v>46056</v>
      </c>
      <c r="F568" s="300">
        <v>46084</v>
      </c>
      <c r="G568" s="2" t="s">
        <v>4184</v>
      </c>
      <c r="H568" s="300">
        <v>46081</v>
      </c>
      <c r="I568" s="2">
        <v>223</v>
      </c>
    </row>
    <row r="569" spans="1:9" x14ac:dyDescent="0.25">
      <c r="A569" t="s">
        <v>4620</v>
      </c>
      <c r="B569" t="str">
        <f t="shared" si="8"/>
        <v>PCM1000</v>
      </c>
      <c r="C569" t="s">
        <v>4621</v>
      </c>
      <c r="D569" s="2">
        <v>25</v>
      </c>
      <c r="E569" s="309">
        <v>46056</v>
      </c>
      <c r="F569" s="300">
        <v>46084</v>
      </c>
      <c r="G569" s="2" t="s">
        <v>4184</v>
      </c>
      <c r="H569" s="300">
        <v>46081</v>
      </c>
      <c r="I569" s="2">
        <v>245</v>
      </c>
    </row>
    <row r="570" spans="1:9" x14ac:dyDescent="0.25">
      <c r="A570" t="s">
        <v>4622</v>
      </c>
      <c r="B570" t="str">
        <f t="shared" si="8"/>
        <v>PCM1100</v>
      </c>
      <c r="C570" t="s">
        <v>4623</v>
      </c>
      <c r="D570" s="2">
        <v>25</v>
      </c>
      <c r="E570" s="309">
        <v>46056</v>
      </c>
      <c r="F570" s="300">
        <v>46084</v>
      </c>
      <c r="G570" s="2" t="s">
        <v>4184</v>
      </c>
      <c r="H570" s="300">
        <v>46081</v>
      </c>
      <c r="I570" s="2">
        <v>156</v>
      </c>
    </row>
    <row r="571" spans="1:9" x14ac:dyDescent="0.25">
      <c r="A571" t="s">
        <v>4624</v>
      </c>
      <c r="B571" t="str">
        <f t="shared" si="8"/>
        <v>PCM1110</v>
      </c>
      <c r="C571" t="s">
        <v>4625</v>
      </c>
      <c r="D571" s="2">
        <v>25</v>
      </c>
      <c r="E571" s="309">
        <v>46085</v>
      </c>
      <c r="F571" s="2" t="s">
        <v>3808</v>
      </c>
      <c r="G571" s="2" t="s">
        <v>4184</v>
      </c>
      <c r="H571" s="300">
        <v>46081</v>
      </c>
      <c r="I571" s="2">
        <v>244</v>
      </c>
    </row>
    <row r="572" spans="1:9" x14ac:dyDescent="0.25">
      <c r="A572" t="s">
        <v>4626</v>
      </c>
      <c r="B572" t="str">
        <f t="shared" si="8"/>
        <v>PCM1090</v>
      </c>
      <c r="C572" t="s">
        <v>4627</v>
      </c>
      <c r="D572" s="2">
        <v>25</v>
      </c>
      <c r="E572" s="309">
        <v>46085</v>
      </c>
      <c r="F572" s="2" t="s">
        <v>3808</v>
      </c>
      <c r="G572" s="2" t="s">
        <v>4184</v>
      </c>
      <c r="H572" s="300">
        <v>46081</v>
      </c>
      <c r="I572" s="2">
        <v>281</v>
      </c>
    </row>
    <row r="573" spans="1:9" x14ac:dyDescent="0.25">
      <c r="A573" t="s">
        <v>4628</v>
      </c>
      <c r="B573" t="str">
        <f t="shared" si="8"/>
        <v>PCM1070</v>
      </c>
      <c r="C573" t="s">
        <v>4629</v>
      </c>
      <c r="D573" s="2">
        <v>25</v>
      </c>
      <c r="E573" s="309">
        <v>46085</v>
      </c>
      <c r="F573" s="2" t="s">
        <v>3808</v>
      </c>
      <c r="G573" s="2" t="s">
        <v>4184</v>
      </c>
      <c r="H573" s="300">
        <v>46081</v>
      </c>
      <c r="I573" s="2">
        <v>156</v>
      </c>
    </row>
    <row r="574" spans="1:9" x14ac:dyDescent="0.25">
      <c r="A574" t="s">
        <v>4630</v>
      </c>
      <c r="B574" t="str">
        <f t="shared" si="8"/>
        <v>PCM1130</v>
      </c>
      <c r="C574" t="s">
        <v>4631</v>
      </c>
      <c r="D574" s="2">
        <v>25</v>
      </c>
      <c r="E574" s="309" t="s">
        <v>3808</v>
      </c>
      <c r="F574" s="2" t="s">
        <v>4390</v>
      </c>
      <c r="G574" s="2" t="s">
        <v>3808</v>
      </c>
      <c r="H574" s="2" t="s">
        <v>4390</v>
      </c>
      <c r="I574" s="2">
        <v>252</v>
      </c>
    </row>
    <row r="575" spans="1:9" x14ac:dyDescent="0.25">
      <c r="A575" t="s">
        <v>4632</v>
      </c>
      <c r="B575" t="str">
        <f t="shared" si="8"/>
        <v>PCM1140</v>
      </c>
      <c r="C575" t="s">
        <v>4633</v>
      </c>
      <c r="D575" s="2">
        <v>25</v>
      </c>
      <c r="E575" s="309" t="s">
        <v>3808</v>
      </c>
      <c r="F575" s="2" t="s">
        <v>4390</v>
      </c>
      <c r="G575" s="2" t="s">
        <v>3808</v>
      </c>
      <c r="H575" s="2" t="s">
        <v>4390</v>
      </c>
      <c r="I575" s="2">
        <v>252</v>
      </c>
    </row>
    <row r="576" spans="1:9" x14ac:dyDescent="0.25">
      <c r="A576" t="s">
        <v>4634</v>
      </c>
      <c r="B576" t="str">
        <f t="shared" si="8"/>
        <v>PCM1120</v>
      </c>
      <c r="C576" t="s">
        <v>4635</v>
      </c>
      <c r="D576" s="2">
        <v>25</v>
      </c>
      <c r="E576" s="309">
        <v>46143</v>
      </c>
      <c r="F576" s="300">
        <v>46171</v>
      </c>
      <c r="G576" s="300">
        <v>46174</v>
      </c>
      <c r="H576" s="300">
        <v>46202</v>
      </c>
      <c r="I576" s="2">
        <v>140</v>
      </c>
    </row>
    <row r="577" spans="1:9" x14ac:dyDescent="0.25">
      <c r="A577" t="s">
        <v>4636</v>
      </c>
      <c r="B577" t="str">
        <f t="shared" si="8"/>
        <v>PCM1020</v>
      </c>
      <c r="C577" t="s">
        <v>4637</v>
      </c>
      <c r="D577" s="2">
        <v>25</v>
      </c>
      <c r="E577" s="309">
        <v>46164</v>
      </c>
      <c r="F577" s="300">
        <v>46192</v>
      </c>
      <c r="G577" s="300">
        <v>46188</v>
      </c>
      <c r="H577" s="300">
        <v>46216</v>
      </c>
      <c r="I577" s="2">
        <v>98</v>
      </c>
    </row>
    <row r="578" spans="1:9" x14ac:dyDescent="0.25">
      <c r="A578" t="s">
        <v>4638</v>
      </c>
      <c r="B578" t="str">
        <f t="shared" si="8"/>
        <v>PCM1150</v>
      </c>
      <c r="C578" t="s">
        <v>4639</v>
      </c>
      <c r="D578" s="2">
        <v>25</v>
      </c>
      <c r="E578" s="309">
        <v>46174</v>
      </c>
      <c r="F578" s="300">
        <v>46202</v>
      </c>
      <c r="G578" s="300">
        <v>46174</v>
      </c>
      <c r="H578" s="300">
        <v>46202</v>
      </c>
      <c r="I578" s="2">
        <v>135</v>
      </c>
    </row>
    <row r="579" spans="1:9" x14ac:dyDescent="0.25">
      <c r="A579" t="s">
        <v>4640</v>
      </c>
      <c r="B579" t="str">
        <f t="shared" si="8"/>
        <v>PCM1160</v>
      </c>
      <c r="C579" t="s">
        <v>4641</v>
      </c>
      <c r="D579" s="2">
        <v>25</v>
      </c>
      <c r="E579" s="309">
        <v>46296</v>
      </c>
      <c r="F579" s="300">
        <v>46324</v>
      </c>
      <c r="G579" s="300">
        <v>46296</v>
      </c>
      <c r="H579" s="300">
        <v>46324</v>
      </c>
      <c r="I579" s="2">
        <v>77</v>
      </c>
    </row>
    <row r="580" spans="1:9" x14ac:dyDescent="0.25">
      <c r="A580" t="s">
        <v>4642</v>
      </c>
      <c r="B580" t="str">
        <f t="shared" si="8"/>
        <v>PCM1170</v>
      </c>
      <c r="C580" t="s">
        <v>4643</v>
      </c>
      <c r="D580" s="2">
        <v>25</v>
      </c>
      <c r="E580" s="309">
        <v>46296</v>
      </c>
      <c r="F580" s="300">
        <v>46324</v>
      </c>
      <c r="G580" s="300">
        <v>46296</v>
      </c>
      <c r="H580" s="300">
        <v>46324</v>
      </c>
      <c r="I580" s="2">
        <v>62</v>
      </c>
    </row>
    <row r="581" spans="1:9" x14ac:dyDescent="0.25">
      <c r="A581" t="s">
        <v>4375</v>
      </c>
      <c r="B581" t="str">
        <f t="shared" si="8"/>
        <v>Cutcher</v>
      </c>
      <c r="D581" s="2">
        <v>259</v>
      </c>
      <c r="E581" s="309">
        <v>46203</v>
      </c>
      <c r="F581" s="300">
        <v>46518</v>
      </c>
      <c r="G581" s="300">
        <v>46267</v>
      </c>
      <c r="H581" s="300">
        <v>46536</v>
      </c>
      <c r="I581" s="2">
        <v>43</v>
      </c>
    </row>
    <row r="582" spans="1:9" x14ac:dyDescent="0.25">
      <c r="A582" t="s">
        <v>4644</v>
      </c>
      <c r="B582" t="str">
        <f t="shared" ref="B582:B645" si="9">+RIGHT(A582,7)</f>
        <v>M011040</v>
      </c>
      <c r="C582" t="s">
        <v>4645</v>
      </c>
      <c r="D582" s="2">
        <v>20</v>
      </c>
      <c r="E582" s="309">
        <v>46203</v>
      </c>
      <c r="F582" s="300">
        <v>46225</v>
      </c>
      <c r="G582" s="300">
        <v>46267</v>
      </c>
      <c r="H582" s="300">
        <v>46289</v>
      </c>
      <c r="I582" s="2">
        <v>135</v>
      </c>
    </row>
    <row r="583" spans="1:9" x14ac:dyDescent="0.25">
      <c r="A583" t="s">
        <v>4646</v>
      </c>
      <c r="B583" t="str">
        <f t="shared" si="9"/>
        <v>M011050</v>
      </c>
      <c r="C583" t="s">
        <v>4647</v>
      </c>
      <c r="D583" s="2">
        <v>20</v>
      </c>
      <c r="E583" s="309" t="s">
        <v>3729</v>
      </c>
      <c r="F583" s="2" t="s">
        <v>4516</v>
      </c>
      <c r="G583" s="300">
        <v>46302</v>
      </c>
      <c r="H583" s="300">
        <v>46324</v>
      </c>
      <c r="I583" s="2">
        <v>106</v>
      </c>
    </row>
    <row r="584" spans="1:9" x14ac:dyDescent="0.25">
      <c r="A584" t="s">
        <v>4648</v>
      </c>
      <c r="B584" t="str">
        <f t="shared" si="9"/>
        <v>M011011</v>
      </c>
      <c r="C584" t="s">
        <v>4649</v>
      </c>
      <c r="D584" s="2">
        <v>20</v>
      </c>
      <c r="E584" s="309" t="s">
        <v>4650</v>
      </c>
      <c r="F584" s="300">
        <v>46518</v>
      </c>
      <c r="G584" s="300">
        <v>46514</v>
      </c>
      <c r="H584" s="300">
        <v>46536</v>
      </c>
      <c r="I584" s="2">
        <v>43</v>
      </c>
    </row>
    <row r="585" spans="1:9" x14ac:dyDescent="0.25">
      <c r="A585" t="s">
        <v>4651</v>
      </c>
      <c r="B585" t="str">
        <f t="shared" si="9"/>
        <v>M011031</v>
      </c>
      <c r="C585" t="s">
        <v>4652</v>
      </c>
      <c r="D585" s="2">
        <v>20</v>
      </c>
      <c r="E585" s="309" t="s">
        <v>4650</v>
      </c>
      <c r="F585" s="300">
        <v>46518</v>
      </c>
      <c r="G585" s="300">
        <v>46514</v>
      </c>
      <c r="H585" s="300">
        <v>46536</v>
      </c>
      <c r="I585" s="2">
        <v>43</v>
      </c>
    </row>
    <row r="586" spans="1:9" x14ac:dyDescent="0.25">
      <c r="A586" t="s">
        <v>4383</v>
      </c>
      <c r="B586" t="str">
        <f t="shared" si="9"/>
        <v>presión</v>
      </c>
      <c r="D586" s="2">
        <v>219</v>
      </c>
      <c r="E586" s="309">
        <v>46195</v>
      </c>
      <c r="F586" s="300">
        <v>46463</v>
      </c>
      <c r="G586" s="300">
        <v>46284</v>
      </c>
      <c r="H586" s="2" t="s">
        <v>4371</v>
      </c>
      <c r="I586" s="2">
        <v>38</v>
      </c>
    </row>
    <row r="587" spans="1:9" x14ac:dyDescent="0.25">
      <c r="A587" t="s">
        <v>4653</v>
      </c>
      <c r="B587" t="str">
        <f t="shared" si="9"/>
        <v>M011210</v>
      </c>
      <c r="C587" t="s">
        <v>4654</v>
      </c>
      <c r="D587" s="2">
        <v>120</v>
      </c>
      <c r="E587" s="309">
        <v>46195</v>
      </c>
      <c r="F587" s="300">
        <v>46335</v>
      </c>
      <c r="G587" s="300">
        <v>46284</v>
      </c>
      <c r="H587" s="300">
        <v>46437</v>
      </c>
      <c r="I587" s="2">
        <v>87</v>
      </c>
    </row>
    <row r="588" spans="1:9" x14ac:dyDescent="0.25">
      <c r="A588" t="s">
        <v>4655</v>
      </c>
      <c r="B588" t="str">
        <f t="shared" si="9"/>
        <v>M011220</v>
      </c>
      <c r="C588" t="s">
        <v>4656</v>
      </c>
      <c r="D588" s="2">
        <v>120</v>
      </c>
      <c r="E588" s="309">
        <v>46218</v>
      </c>
      <c r="F588" s="2" t="s">
        <v>4480</v>
      </c>
      <c r="G588" s="300">
        <v>46308</v>
      </c>
      <c r="H588" s="300">
        <v>46461</v>
      </c>
      <c r="I588" s="2">
        <v>87</v>
      </c>
    </row>
    <row r="589" spans="1:9" x14ac:dyDescent="0.25">
      <c r="A589" t="s">
        <v>4657</v>
      </c>
      <c r="B589" t="str">
        <f t="shared" si="9"/>
        <v>M011230</v>
      </c>
      <c r="C589" t="s">
        <v>4658</v>
      </c>
      <c r="D589" s="2">
        <v>120</v>
      </c>
      <c r="E589" s="309" t="s">
        <v>4343</v>
      </c>
      <c r="F589" s="2" t="s">
        <v>4537</v>
      </c>
      <c r="G589" s="300">
        <v>46331</v>
      </c>
      <c r="H589" s="2" t="s">
        <v>4371</v>
      </c>
      <c r="I589" s="2">
        <v>87</v>
      </c>
    </row>
    <row r="590" spans="1:9" x14ac:dyDescent="0.25">
      <c r="A590" t="s">
        <v>4659</v>
      </c>
      <c r="B590" t="str">
        <f t="shared" si="9"/>
        <v>M011100</v>
      </c>
      <c r="C590" t="s">
        <v>4660</v>
      </c>
      <c r="D590" s="2">
        <v>10</v>
      </c>
      <c r="E590" s="309">
        <v>46356</v>
      </c>
      <c r="F590" s="2" t="s">
        <v>4592</v>
      </c>
      <c r="G590" s="2" t="s">
        <v>4598</v>
      </c>
      <c r="H590" s="300">
        <v>46421</v>
      </c>
      <c r="I590" s="2">
        <v>95</v>
      </c>
    </row>
    <row r="591" spans="1:9" x14ac:dyDescent="0.25">
      <c r="A591" t="s">
        <v>4661</v>
      </c>
      <c r="B591" t="str">
        <f t="shared" si="9"/>
        <v>M011160</v>
      </c>
      <c r="C591" t="s">
        <v>4662</v>
      </c>
      <c r="D591" s="2">
        <v>30</v>
      </c>
      <c r="E591" s="309" t="s">
        <v>4287</v>
      </c>
      <c r="F591" s="2" t="s">
        <v>4585</v>
      </c>
      <c r="G591" s="300">
        <v>46325</v>
      </c>
      <c r="H591" s="2" t="s">
        <v>4287</v>
      </c>
      <c r="I591" s="2">
        <v>71</v>
      </c>
    </row>
    <row r="592" spans="1:9" x14ac:dyDescent="0.25">
      <c r="A592" t="s">
        <v>4663</v>
      </c>
      <c r="B592" t="str">
        <f t="shared" si="9"/>
        <v>M011150</v>
      </c>
      <c r="C592" t="s">
        <v>4664</v>
      </c>
      <c r="D592" s="2">
        <v>5</v>
      </c>
      <c r="E592" s="309" t="s">
        <v>4107</v>
      </c>
      <c r="F592" s="2" t="s">
        <v>4069</v>
      </c>
      <c r="G592" s="2" t="s">
        <v>4107</v>
      </c>
      <c r="H592" s="2" t="s">
        <v>4069</v>
      </c>
      <c r="I592" s="2">
        <v>77</v>
      </c>
    </row>
    <row r="593" spans="1:9" x14ac:dyDescent="0.25">
      <c r="A593" t="s">
        <v>4665</v>
      </c>
      <c r="B593" t="str">
        <f t="shared" si="9"/>
        <v>M011140</v>
      </c>
      <c r="C593" t="s">
        <v>4666</v>
      </c>
      <c r="D593" s="2">
        <v>5</v>
      </c>
      <c r="E593" s="309" t="s">
        <v>4571</v>
      </c>
      <c r="F593" s="2" t="s">
        <v>4072</v>
      </c>
      <c r="G593" s="2" t="s">
        <v>4107</v>
      </c>
      <c r="H593" s="2" t="s">
        <v>4069</v>
      </c>
      <c r="I593" s="2">
        <v>95</v>
      </c>
    </row>
    <row r="594" spans="1:9" x14ac:dyDescent="0.25">
      <c r="A594" t="s">
        <v>4667</v>
      </c>
      <c r="B594" t="str">
        <f t="shared" si="9"/>
        <v>M011120</v>
      </c>
      <c r="C594" t="s">
        <v>4668</v>
      </c>
      <c r="D594" s="2">
        <v>5</v>
      </c>
      <c r="E594" s="309" t="s">
        <v>4072</v>
      </c>
      <c r="F594" s="2" t="s">
        <v>4302</v>
      </c>
      <c r="G594" s="300">
        <v>46475</v>
      </c>
      <c r="H594" s="2" t="s">
        <v>4669</v>
      </c>
      <c r="I594" s="2">
        <v>72</v>
      </c>
    </row>
    <row r="595" spans="1:9" x14ac:dyDescent="0.25">
      <c r="A595" t="s">
        <v>4670</v>
      </c>
      <c r="B595" t="str">
        <f t="shared" si="9"/>
        <v>M011130</v>
      </c>
      <c r="C595" t="s">
        <v>4671</v>
      </c>
      <c r="D595" s="2">
        <v>20</v>
      </c>
      <c r="E595" s="309">
        <v>46423</v>
      </c>
      <c r="F595" s="300">
        <v>46445</v>
      </c>
      <c r="G595" s="300">
        <v>46423</v>
      </c>
      <c r="H595" s="300">
        <v>46445</v>
      </c>
      <c r="I595" s="2">
        <v>53</v>
      </c>
    </row>
    <row r="596" spans="1:9" x14ac:dyDescent="0.25">
      <c r="A596" t="s">
        <v>4672</v>
      </c>
      <c r="B596" t="str">
        <f t="shared" si="9"/>
        <v>M011110</v>
      </c>
      <c r="C596" t="s">
        <v>4673</v>
      </c>
      <c r="D596" s="2">
        <v>15</v>
      </c>
      <c r="E596" s="309">
        <v>46447</v>
      </c>
      <c r="F596" s="300">
        <v>46463</v>
      </c>
      <c r="G596" s="300">
        <v>46447</v>
      </c>
      <c r="H596" s="300">
        <v>46463</v>
      </c>
      <c r="I596" s="2">
        <v>29</v>
      </c>
    </row>
    <row r="597" spans="1:9" x14ac:dyDescent="0.25">
      <c r="A597" t="s">
        <v>4409</v>
      </c>
      <c r="B597" t="str">
        <f t="shared" si="9"/>
        <v xml:space="preserve"> de Gas</v>
      </c>
      <c r="D597" s="2">
        <v>169</v>
      </c>
      <c r="E597" s="309">
        <v>46207</v>
      </c>
      <c r="F597" s="2" t="s">
        <v>4674</v>
      </c>
      <c r="G597" s="300">
        <v>46302</v>
      </c>
      <c r="H597" s="300">
        <v>46420</v>
      </c>
      <c r="I597" s="2">
        <v>84</v>
      </c>
    </row>
    <row r="598" spans="1:9" x14ac:dyDescent="0.25">
      <c r="A598" t="s">
        <v>4675</v>
      </c>
      <c r="B598" t="str">
        <f t="shared" si="9"/>
        <v>M012010</v>
      </c>
      <c r="C598" t="s">
        <v>4676</v>
      </c>
      <c r="D598" s="2">
        <v>90</v>
      </c>
      <c r="E598" s="309">
        <v>46207</v>
      </c>
      <c r="F598" s="300">
        <v>46312</v>
      </c>
      <c r="G598" s="300">
        <v>46302</v>
      </c>
      <c r="H598" s="300">
        <v>46420</v>
      </c>
      <c r="I598" s="2">
        <v>86</v>
      </c>
    </row>
    <row r="599" spans="1:9" x14ac:dyDescent="0.25">
      <c r="A599" t="s">
        <v>4677</v>
      </c>
      <c r="B599" t="str">
        <f t="shared" si="9"/>
        <v>M012080</v>
      </c>
      <c r="C599" t="s">
        <v>4678</v>
      </c>
      <c r="D599" s="2">
        <v>10</v>
      </c>
      <c r="E599" s="309">
        <v>46317</v>
      </c>
      <c r="F599" s="300">
        <v>46328</v>
      </c>
      <c r="G599" s="300">
        <v>46317</v>
      </c>
      <c r="H599" s="300">
        <v>46328</v>
      </c>
      <c r="I599" s="2">
        <v>72</v>
      </c>
    </row>
    <row r="600" spans="1:9" x14ac:dyDescent="0.25">
      <c r="A600" t="s">
        <v>4679</v>
      </c>
      <c r="B600" t="str">
        <f t="shared" si="9"/>
        <v>M012020</v>
      </c>
      <c r="C600" t="s">
        <v>4680</v>
      </c>
      <c r="D600" s="2">
        <v>20</v>
      </c>
      <c r="E600" s="309">
        <v>46329</v>
      </c>
      <c r="F600" s="300">
        <v>46351</v>
      </c>
      <c r="G600" s="300">
        <v>46325</v>
      </c>
      <c r="H600" s="300">
        <v>46347</v>
      </c>
      <c r="I600" s="2">
        <v>52</v>
      </c>
    </row>
    <row r="601" spans="1:9" x14ac:dyDescent="0.25">
      <c r="A601" t="s">
        <v>4681</v>
      </c>
      <c r="B601" t="str">
        <f t="shared" si="9"/>
        <v>M012041</v>
      </c>
      <c r="C601" t="s">
        <v>4682</v>
      </c>
      <c r="D601" s="2">
        <v>5</v>
      </c>
      <c r="E601" s="309" t="s">
        <v>4042</v>
      </c>
      <c r="F601" s="2" t="s">
        <v>4674</v>
      </c>
      <c r="I601" s="2">
        <v>84</v>
      </c>
    </row>
    <row r="602" spans="1:9" x14ac:dyDescent="0.25">
      <c r="A602" t="s">
        <v>4422</v>
      </c>
      <c r="B602" t="str">
        <f t="shared" si="9"/>
        <v>densado</v>
      </c>
      <c r="D602" s="2">
        <v>192</v>
      </c>
      <c r="E602" s="309">
        <v>46219</v>
      </c>
      <c r="F602" s="300">
        <v>46456</v>
      </c>
      <c r="G602" s="2" t="s">
        <v>4396</v>
      </c>
      <c r="H602" s="2" t="s">
        <v>4371</v>
      </c>
      <c r="I602" s="2">
        <v>64</v>
      </c>
    </row>
    <row r="603" spans="1:9" x14ac:dyDescent="0.25">
      <c r="A603" t="s">
        <v>4683</v>
      </c>
      <c r="B603" t="str">
        <f t="shared" si="9"/>
        <v>M013010</v>
      </c>
      <c r="C603" t="s">
        <v>4684</v>
      </c>
      <c r="D603" s="2">
        <v>130</v>
      </c>
      <c r="E603" s="309">
        <v>46219</v>
      </c>
      <c r="F603" s="2" t="s">
        <v>4536</v>
      </c>
      <c r="G603" s="2" t="s">
        <v>4396</v>
      </c>
      <c r="H603" s="2" t="s">
        <v>4685</v>
      </c>
      <c r="I603" s="2">
        <v>31</v>
      </c>
    </row>
    <row r="604" spans="1:9" x14ac:dyDescent="0.25">
      <c r="A604" t="s">
        <v>4686</v>
      </c>
      <c r="B604" t="str">
        <f t="shared" si="9"/>
        <v>M013020</v>
      </c>
      <c r="C604" t="s">
        <v>4687</v>
      </c>
      <c r="D604" s="2">
        <v>130</v>
      </c>
      <c r="E604" s="309">
        <v>46289</v>
      </c>
      <c r="F604" s="300">
        <v>46454</v>
      </c>
      <c r="G604" s="300">
        <v>46319</v>
      </c>
      <c r="H604" s="2" t="s">
        <v>4371</v>
      </c>
      <c r="I604" s="2">
        <v>31</v>
      </c>
    </row>
    <row r="605" spans="1:9" x14ac:dyDescent="0.25">
      <c r="A605" t="s">
        <v>4688</v>
      </c>
      <c r="B605" t="str">
        <f t="shared" si="9"/>
        <v>M013040</v>
      </c>
      <c r="C605" t="s">
        <v>4689</v>
      </c>
      <c r="D605" s="2">
        <v>20</v>
      </c>
      <c r="E605" s="309">
        <v>46314</v>
      </c>
      <c r="F605" s="300">
        <v>46336</v>
      </c>
      <c r="G605" s="300">
        <v>46423</v>
      </c>
      <c r="H605" s="300">
        <v>46445</v>
      </c>
      <c r="I605" s="2">
        <v>115</v>
      </c>
    </row>
    <row r="606" spans="1:9" x14ac:dyDescent="0.25">
      <c r="A606" t="s">
        <v>4690</v>
      </c>
      <c r="B606" t="str">
        <f t="shared" si="9"/>
        <v>M013050</v>
      </c>
      <c r="C606" t="s">
        <v>4691</v>
      </c>
      <c r="D606" s="2">
        <v>20</v>
      </c>
      <c r="E606" s="309">
        <v>46328</v>
      </c>
      <c r="F606" s="300">
        <v>46350</v>
      </c>
      <c r="G606" s="300">
        <v>46435</v>
      </c>
      <c r="H606" s="300">
        <v>46457</v>
      </c>
      <c r="I606" s="2">
        <v>113</v>
      </c>
    </row>
    <row r="607" spans="1:9" x14ac:dyDescent="0.25">
      <c r="A607" t="s">
        <v>4692</v>
      </c>
      <c r="B607" t="str">
        <f t="shared" si="9"/>
        <v>M013060</v>
      </c>
      <c r="C607" t="s">
        <v>4693</v>
      </c>
      <c r="D607" s="2">
        <v>15</v>
      </c>
      <c r="E607" s="309" t="s">
        <v>4694</v>
      </c>
      <c r="F607" s="2" t="s">
        <v>4107</v>
      </c>
      <c r="G607" s="300">
        <v>46354</v>
      </c>
      <c r="H607" s="2" t="s">
        <v>3432</v>
      </c>
      <c r="I607" s="2">
        <v>65</v>
      </c>
    </row>
    <row r="608" spans="1:9" x14ac:dyDescent="0.25">
      <c r="A608" t="s">
        <v>4695</v>
      </c>
      <c r="B608" t="str">
        <f t="shared" si="9"/>
        <v>M013030</v>
      </c>
      <c r="C608" t="s">
        <v>4696</v>
      </c>
      <c r="D608" s="2">
        <v>10</v>
      </c>
      <c r="E608" s="309" t="s">
        <v>4107</v>
      </c>
      <c r="F608" s="2" t="s">
        <v>4302</v>
      </c>
      <c r="G608" s="2" t="s">
        <v>4097</v>
      </c>
      <c r="H608" s="2" t="s">
        <v>4697</v>
      </c>
      <c r="I608" s="2">
        <v>56</v>
      </c>
    </row>
    <row r="609" spans="1:9" x14ac:dyDescent="0.25">
      <c r="A609" t="s">
        <v>4698</v>
      </c>
      <c r="B609" t="str">
        <f t="shared" si="9"/>
        <v>M013071</v>
      </c>
      <c r="C609" t="s">
        <v>4699</v>
      </c>
      <c r="D609" s="2">
        <v>5</v>
      </c>
      <c r="E609" s="309">
        <v>46451</v>
      </c>
      <c r="F609" s="300">
        <v>46456</v>
      </c>
      <c r="I609" s="2">
        <v>64</v>
      </c>
    </row>
    <row r="610" spans="1:9" x14ac:dyDescent="0.25">
      <c r="A610" t="s">
        <v>4441</v>
      </c>
      <c r="B610" t="str">
        <f t="shared" si="9"/>
        <v>Hot Oil</v>
      </c>
      <c r="D610" s="2">
        <v>115</v>
      </c>
      <c r="E610" s="309">
        <v>46309</v>
      </c>
      <c r="F610" s="300">
        <v>46456</v>
      </c>
      <c r="G610" s="300">
        <v>46325</v>
      </c>
      <c r="H610" s="300">
        <v>46457</v>
      </c>
      <c r="I610" s="2">
        <v>31</v>
      </c>
    </row>
    <row r="611" spans="1:9" x14ac:dyDescent="0.25">
      <c r="A611" t="s">
        <v>4700</v>
      </c>
      <c r="B611" t="str">
        <f t="shared" si="9"/>
        <v>M014010</v>
      </c>
      <c r="C611" t="s">
        <v>4701</v>
      </c>
      <c r="D611" s="2">
        <v>45</v>
      </c>
      <c r="E611" s="309">
        <v>46309</v>
      </c>
      <c r="F611" s="2" t="s">
        <v>4694</v>
      </c>
      <c r="G611" s="300">
        <v>46325</v>
      </c>
      <c r="H611" s="2" t="s">
        <v>4107</v>
      </c>
      <c r="I611" s="2">
        <v>46</v>
      </c>
    </row>
    <row r="612" spans="1:9" x14ac:dyDescent="0.25">
      <c r="A612" t="s">
        <v>4702</v>
      </c>
      <c r="B612" t="str">
        <f t="shared" si="9"/>
        <v>M014050</v>
      </c>
      <c r="C612" t="s">
        <v>4703</v>
      </c>
      <c r="D612" s="2">
        <v>65</v>
      </c>
      <c r="E612" s="309">
        <v>46309</v>
      </c>
      <c r="F612" s="2" t="s">
        <v>4195</v>
      </c>
      <c r="G612" s="300">
        <v>46325</v>
      </c>
      <c r="H612" s="2" t="s">
        <v>4685</v>
      </c>
      <c r="I612" s="2">
        <v>31</v>
      </c>
    </row>
    <row r="613" spans="1:9" x14ac:dyDescent="0.25">
      <c r="A613" t="s">
        <v>4704</v>
      </c>
      <c r="B613" t="str">
        <f t="shared" si="9"/>
        <v>M014020</v>
      </c>
      <c r="C613" t="s">
        <v>4705</v>
      </c>
      <c r="D613" s="2">
        <v>15</v>
      </c>
      <c r="E613" s="309">
        <v>46353</v>
      </c>
      <c r="F613" s="2" t="s">
        <v>4536</v>
      </c>
      <c r="G613" s="300">
        <v>46347</v>
      </c>
      <c r="H613" s="2" t="s">
        <v>4043</v>
      </c>
      <c r="I613" s="2">
        <v>30</v>
      </c>
    </row>
    <row r="614" spans="1:9" x14ac:dyDescent="0.25">
      <c r="A614" t="s">
        <v>4706</v>
      </c>
      <c r="B614" t="str">
        <f t="shared" si="9"/>
        <v>M014031</v>
      </c>
      <c r="C614" t="s">
        <v>4707</v>
      </c>
      <c r="D614" s="2">
        <v>5</v>
      </c>
      <c r="E614" s="309" t="s">
        <v>4423</v>
      </c>
      <c r="F614" s="2" t="s">
        <v>4526</v>
      </c>
      <c r="I614" s="2">
        <v>85</v>
      </c>
    </row>
    <row r="615" spans="1:9" x14ac:dyDescent="0.25">
      <c r="A615" t="s">
        <v>4708</v>
      </c>
      <c r="B615" t="str">
        <f t="shared" si="9"/>
        <v>M014040</v>
      </c>
      <c r="C615" t="s">
        <v>4709</v>
      </c>
      <c r="D615" s="2">
        <v>25</v>
      </c>
      <c r="E615" s="309">
        <v>46428</v>
      </c>
      <c r="F615" s="300">
        <v>46456</v>
      </c>
      <c r="G615" s="300">
        <v>46429</v>
      </c>
      <c r="H615" s="300">
        <v>46457</v>
      </c>
      <c r="I615" s="2">
        <v>31</v>
      </c>
    </row>
    <row r="616" spans="1:9" x14ac:dyDescent="0.25">
      <c r="A616" t="s">
        <v>4459</v>
      </c>
      <c r="B616" t="str">
        <f t="shared" si="9"/>
        <v>eración</v>
      </c>
      <c r="D616" s="2">
        <v>50</v>
      </c>
      <c r="E616" s="309" t="s">
        <v>4352</v>
      </c>
      <c r="F616" s="300">
        <v>46321</v>
      </c>
      <c r="G616" s="300">
        <v>46290</v>
      </c>
      <c r="H616" s="300">
        <v>46342</v>
      </c>
      <c r="I616" s="2">
        <v>85</v>
      </c>
    </row>
    <row r="617" spans="1:9" x14ac:dyDescent="0.25">
      <c r="A617" t="s">
        <v>4710</v>
      </c>
      <c r="B617" t="str">
        <f t="shared" si="9"/>
        <v>M015021</v>
      </c>
      <c r="C617" t="s">
        <v>4711</v>
      </c>
      <c r="D617" s="2">
        <v>15</v>
      </c>
      <c r="E617" s="309" t="s">
        <v>4352</v>
      </c>
      <c r="F617" s="300">
        <v>46280</v>
      </c>
      <c r="G617" s="300">
        <v>46290</v>
      </c>
      <c r="H617" s="300">
        <v>46342</v>
      </c>
      <c r="I617" s="2">
        <v>62</v>
      </c>
    </row>
    <row r="618" spans="1:9" x14ac:dyDescent="0.25">
      <c r="A618" t="s">
        <v>4712</v>
      </c>
      <c r="B618" t="str">
        <f t="shared" si="9"/>
        <v>M017100</v>
      </c>
      <c r="C618" t="s">
        <v>4713</v>
      </c>
      <c r="D618" s="2">
        <v>20</v>
      </c>
      <c r="E618" s="309">
        <v>46280</v>
      </c>
      <c r="F618" s="300">
        <v>46302</v>
      </c>
      <c r="G618" s="300">
        <v>46302</v>
      </c>
      <c r="H618" s="300">
        <v>46324</v>
      </c>
      <c r="I618" s="2">
        <v>101</v>
      </c>
    </row>
    <row r="619" spans="1:9" x14ac:dyDescent="0.25">
      <c r="A619" t="s">
        <v>4714</v>
      </c>
      <c r="B619" t="str">
        <f t="shared" si="9"/>
        <v>M015022</v>
      </c>
      <c r="C619" t="s">
        <v>4715</v>
      </c>
      <c r="D619" s="2">
        <v>14</v>
      </c>
      <c r="E619" s="309">
        <v>46281</v>
      </c>
      <c r="F619" s="300">
        <v>46296</v>
      </c>
      <c r="I619" s="2">
        <v>62</v>
      </c>
    </row>
    <row r="620" spans="1:9" x14ac:dyDescent="0.25">
      <c r="A620" t="s">
        <v>4716</v>
      </c>
      <c r="B620" t="str">
        <f t="shared" si="9"/>
        <v>M015023</v>
      </c>
      <c r="C620" t="s">
        <v>4717</v>
      </c>
      <c r="D620" s="2">
        <v>14</v>
      </c>
      <c r="E620" s="309">
        <v>46296</v>
      </c>
      <c r="F620" s="300">
        <v>46311</v>
      </c>
      <c r="I620" s="2">
        <v>62</v>
      </c>
    </row>
    <row r="621" spans="1:9" x14ac:dyDescent="0.25">
      <c r="A621" t="s">
        <v>4718</v>
      </c>
      <c r="B621" t="str">
        <f t="shared" si="9"/>
        <v>M017090</v>
      </c>
      <c r="C621" t="s">
        <v>4719</v>
      </c>
      <c r="D621" s="2">
        <v>6</v>
      </c>
      <c r="E621" s="309">
        <v>46315</v>
      </c>
      <c r="F621" s="300">
        <v>46321</v>
      </c>
      <c r="G621" s="300">
        <v>46317</v>
      </c>
      <c r="H621" s="300">
        <v>46323</v>
      </c>
      <c r="I621" s="2">
        <v>85</v>
      </c>
    </row>
    <row r="622" spans="1:9" x14ac:dyDescent="0.25">
      <c r="A622" t="s">
        <v>4468</v>
      </c>
      <c r="B622" t="str">
        <f t="shared" si="9"/>
        <v>densado</v>
      </c>
      <c r="D622" s="2">
        <v>262</v>
      </c>
      <c r="E622" s="309" t="s">
        <v>3920</v>
      </c>
      <c r="F622" s="300">
        <v>46450</v>
      </c>
      <c r="G622" s="2" t="s">
        <v>4079</v>
      </c>
      <c r="H622" s="300">
        <v>46442</v>
      </c>
      <c r="I622" s="2">
        <v>56</v>
      </c>
    </row>
    <row r="623" spans="1:9" x14ac:dyDescent="0.25">
      <c r="A623" t="s">
        <v>4720</v>
      </c>
      <c r="B623" t="str">
        <f t="shared" si="9"/>
        <v>M016010</v>
      </c>
      <c r="C623" t="s">
        <v>4721</v>
      </c>
      <c r="D623" s="2">
        <v>230</v>
      </c>
      <c r="E623" s="309" t="s">
        <v>3920</v>
      </c>
      <c r="F623" s="2" t="s">
        <v>4042</v>
      </c>
      <c r="G623" s="2" t="s">
        <v>4079</v>
      </c>
      <c r="H623" s="2" t="s">
        <v>4042</v>
      </c>
      <c r="I623" s="2">
        <v>31</v>
      </c>
    </row>
    <row r="624" spans="1:9" x14ac:dyDescent="0.25">
      <c r="A624" t="s">
        <v>4722</v>
      </c>
      <c r="B624" t="str">
        <f t="shared" si="9"/>
        <v>M016080</v>
      </c>
      <c r="C624" t="s">
        <v>4723</v>
      </c>
      <c r="D624" s="2">
        <v>30</v>
      </c>
      <c r="E624" s="309">
        <v>46352</v>
      </c>
      <c r="F624" s="2" t="s">
        <v>4347</v>
      </c>
      <c r="G624" s="2" t="s">
        <v>4262</v>
      </c>
      <c r="H624" s="2" t="s">
        <v>4724</v>
      </c>
      <c r="I624" s="2">
        <v>54</v>
      </c>
    </row>
    <row r="625" spans="1:9" x14ac:dyDescent="0.25">
      <c r="A625" t="s">
        <v>4725</v>
      </c>
      <c r="B625" t="str">
        <f t="shared" si="9"/>
        <v>M016072</v>
      </c>
      <c r="C625" t="s">
        <v>4726</v>
      </c>
      <c r="D625" s="2">
        <v>45</v>
      </c>
      <c r="E625" s="309" t="s">
        <v>4295</v>
      </c>
      <c r="F625" s="300">
        <v>46423</v>
      </c>
      <c r="G625" s="2" t="s">
        <v>4423</v>
      </c>
      <c r="H625" s="300">
        <v>46440</v>
      </c>
      <c r="I625" s="2">
        <v>34</v>
      </c>
    </row>
    <row r="626" spans="1:9" x14ac:dyDescent="0.25">
      <c r="A626" t="s">
        <v>4727</v>
      </c>
      <c r="B626" t="str">
        <f t="shared" si="9"/>
        <v>M016070</v>
      </c>
      <c r="C626" t="s">
        <v>4728</v>
      </c>
      <c r="D626" s="2">
        <v>45</v>
      </c>
      <c r="E626" s="309" t="s">
        <v>4107</v>
      </c>
      <c r="F626" s="300">
        <v>46442</v>
      </c>
      <c r="G626" s="2" t="s">
        <v>4107</v>
      </c>
      <c r="H626" s="300">
        <v>46442</v>
      </c>
      <c r="I626" s="2">
        <v>18</v>
      </c>
    </row>
    <row r="627" spans="1:9" x14ac:dyDescent="0.25">
      <c r="A627" t="s">
        <v>4729</v>
      </c>
      <c r="B627" t="str">
        <f t="shared" si="9"/>
        <v>M016100</v>
      </c>
      <c r="C627" t="s">
        <v>4730</v>
      </c>
      <c r="D627" s="2">
        <v>5</v>
      </c>
      <c r="E627" s="309" t="s">
        <v>4585</v>
      </c>
      <c r="F627" s="2" t="s">
        <v>4177</v>
      </c>
      <c r="G627" s="300">
        <v>46423</v>
      </c>
      <c r="H627" s="300">
        <v>46428</v>
      </c>
      <c r="I627" s="2">
        <v>74</v>
      </c>
    </row>
    <row r="628" spans="1:9" x14ac:dyDescent="0.25">
      <c r="A628" t="s">
        <v>4731</v>
      </c>
      <c r="B628" t="str">
        <f t="shared" si="9"/>
        <v>M016051</v>
      </c>
      <c r="C628" t="s">
        <v>4732</v>
      </c>
      <c r="D628" s="2">
        <v>10</v>
      </c>
      <c r="E628" s="309">
        <v>46440</v>
      </c>
      <c r="F628" s="300">
        <v>46450</v>
      </c>
      <c r="I628" s="2">
        <v>56</v>
      </c>
    </row>
    <row r="629" spans="1:9" x14ac:dyDescent="0.25">
      <c r="A629" t="s">
        <v>4485</v>
      </c>
      <c r="B629" t="str">
        <f t="shared" si="9"/>
        <v>de Agua</v>
      </c>
      <c r="D629" s="2">
        <v>314</v>
      </c>
      <c r="E629" s="309" t="s">
        <v>3920</v>
      </c>
      <c r="F629" s="300">
        <v>46511</v>
      </c>
      <c r="G629" s="2" t="s">
        <v>4079</v>
      </c>
      <c r="H629" s="300">
        <v>46553</v>
      </c>
      <c r="I629" s="2">
        <v>19</v>
      </c>
    </row>
    <row r="630" spans="1:9" x14ac:dyDescent="0.25">
      <c r="A630" t="s">
        <v>4733</v>
      </c>
      <c r="B630" t="str">
        <f t="shared" si="9"/>
        <v>M018020</v>
      </c>
      <c r="C630" t="s">
        <v>4734</v>
      </c>
      <c r="D630" s="2">
        <v>170</v>
      </c>
      <c r="E630" s="309" t="s">
        <v>3920</v>
      </c>
      <c r="F630" s="300">
        <v>46329</v>
      </c>
      <c r="G630" s="2" t="s">
        <v>3842</v>
      </c>
      <c r="H630" s="300">
        <v>46336</v>
      </c>
      <c r="I630" s="2">
        <v>26</v>
      </c>
    </row>
    <row r="631" spans="1:9" x14ac:dyDescent="0.25">
      <c r="A631" t="s">
        <v>4735</v>
      </c>
      <c r="B631" t="str">
        <f t="shared" si="9"/>
        <v>M018010</v>
      </c>
      <c r="C631" t="s">
        <v>4736</v>
      </c>
      <c r="D631" s="2">
        <v>180</v>
      </c>
      <c r="E631" s="309">
        <v>46165</v>
      </c>
      <c r="F631" s="2" t="s">
        <v>4423</v>
      </c>
      <c r="G631" s="2" t="s">
        <v>4079</v>
      </c>
      <c r="H631" s="300">
        <v>46346</v>
      </c>
      <c r="I631" s="2">
        <v>14</v>
      </c>
    </row>
    <row r="632" spans="1:9" x14ac:dyDescent="0.25">
      <c r="A632" t="s">
        <v>4737</v>
      </c>
      <c r="B632" t="str">
        <f t="shared" si="9"/>
        <v>M018022</v>
      </c>
      <c r="C632" t="s">
        <v>4738</v>
      </c>
      <c r="D632" s="2">
        <v>170</v>
      </c>
      <c r="E632" s="309" t="s">
        <v>4428</v>
      </c>
      <c r="F632" s="300">
        <v>46454</v>
      </c>
      <c r="G632" s="2" t="s">
        <v>4396</v>
      </c>
      <c r="H632" s="300">
        <v>46461</v>
      </c>
      <c r="I632" s="2">
        <v>26</v>
      </c>
    </row>
    <row r="633" spans="1:9" x14ac:dyDescent="0.25">
      <c r="A633" t="s">
        <v>4739</v>
      </c>
      <c r="B633" t="str">
        <f t="shared" si="9"/>
        <v>M018040</v>
      </c>
      <c r="C633" t="s">
        <v>4740</v>
      </c>
      <c r="D633" s="2">
        <v>150</v>
      </c>
      <c r="E633" s="309" t="s">
        <v>4516</v>
      </c>
      <c r="F633" s="300">
        <v>46447</v>
      </c>
      <c r="G633" s="2" t="s">
        <v>4343</v>
      </c>
      <c r="H633" s="300">
        <v>46430</v>
      </c>
      <c r="I633" s="2">
        <v>14</v>
      </c>
    </row>
    <row r="634" spans="1:9" x14ac:dyDescent="0.25">
      <c r="A634" t="s">
        <v>4741</v>
      </c>
      <c r="B634" t="str">
        <f t="shared" si="9"/>
        <v>M018320</v>
      </c>
      <c r="C634" t="s">
        <v>4742</v>
      </c>
      <c r="D634" s="2">
        <v>18</v>
      </c>
      <c r="E634" s="309">
        <v>46294</v>
      </c>
      <c r="F634" s="300">
        <v>46314</v>
      </c>
      <c r="G634" s="2" t="s">
        <v>4352</v>
      </c>
      <c r="H634" s="300">
        <v>46283</v>
      </c>
      <c r="I634" s="2">
        <v>66</v>
      </c>
    </row>
    <row r="635" spans="1:9" x14ac:dyDescent="0.25">
      <c r="A635" t="s">
        <v>4743</v>
      </c>
      <c r="B635" t="str">
        <f t="shared" si="9"/>
        <v>M018012</v>
      </c>
      <c r="C635" t="s">
        <v>4744</v>
      </c>
      <c r="D635" s="2">
        <v>135</v>
      </c>
      <c r="E635" s="309">
        <v>46340</v>
      </c>
      <c r="F635" s="300">
        <v>46511</v>
      </c>
      <c r="G635" s="300">
        <v>46323</v>
      </c>
      <c r="H635" s="300">
        <v>46553</v>
      </c>
      <c r="I635" s="2">
        <v>19</v>
      </c>
    </row>
    <row r="636" spans="1:9" x14ac:dyDescent="0.25">
      <c r="A636" t="s">
        <v>4745</v>
      </c>
      <c r="B636" t="str">
        <f t="shared" si="9"/>
        <v>M018380</v>
      </c>
      <c r="C636" t="s">
        <v>4746</v>
      </c>
      <c r="D636" s="2">
        <v>5</v>
      </c>
      <c r="E636" s="309">
        <v>46345</v>
      </c>
      <c r="F636" s="300">
        <v>46350</v>
      </c>
      <c r="G636" s="300">
        <v>46349</v>
      </c>
      <c r="H636" s="300">
        <v>46353</v>
      </c>
      <c r="I636" s="2">
        <v>35</v>
      </c>
    </row>
    <row r="637" spans="1:9" x14ac:dyDescent="0.25">
      <c r="A637" t="s">
        <v>4747</v>
      </c>
      <c r="B637" t="str">
        <f t="shared" si="9"/>
        <v>M018330</v>
      </c>
      <c r="C637" t="s">
        <v>4748</v>
      </c>
      <c r="D637" s="2">
        <v>12</v>
      </c>
      <c r="E637" s="309" t="s">
        <v>4107</v>
      </c>
      <c r="F637" s="2" t="s">
        <v>4127</v>
      </c>
      <c r="G637" s="2" t="s">
        <v>4097</v>
      </c>
      <c r="H637" s="2" t="s">
        <v>4674</v>
      </c>
      <c r="I637" s="2">
        <v>11</v>
      </c>
    </row>
    <row r="638" spans="1:9" x14ac:dyDescent="0.25">
      <c r="A638" t="s">
        <v>4749</v>
      </c>
      <c r="B638" t="str">
        <f t="shared" si="9"/>
        <v>M018350</v>
      </c>
      <c r="C638" t="s">
        <v>4750</v>
      </c>
      <c r="D638" s="2">
        <v>12</v>
      </c>
      <c r="E638" s="309" t="s">
        <v>4107</v>
      </c>
      <c r="F638" s="2" t="s">
        <v>4127</v>
      </c>
      <c r="G638" s="2" t="s">
        <v>4097</v>
      </c>
      <c r="H638" s="2" t="s">
        <v>4674</v>
      </c>
      <c r="I638" s="2">
        <v>11</v>
      </c>
    </row>
    <row r="639" spans="1:9" x14ac:dyDescent="0.25">
      <c r="A639" t="s">
        <v>4751</v>
      </c>
      <c r="B639" t="str">
        <f t="shared" si="9"/>
        <v>M018340</v>
      </c>
      <c r="C639" t="s">
        <v>4752</v>
      </c>
      <c r="D639" s="2">
        <v>55</v>
      </c>
      <c r="E639" s="309" t="s">
        <v>4107</v>
      </c>
      <c r="F639" s="300">
        <v>46454</v>
      </c>
      <c r="G639" s="2" t="s">
        <v>4537</v>
      </c>
      <c r="H639" s="300">
        <v>46457</v>
      </c>
      <c r="I639" s="2">
        <v>23</v>
      </c>
    </row>
    <row r="640" spans="1:9" x14ac:dyDescent="0.25">
      <c r="A640" t="s">
        <v>4753</v>
      </c>
      <c r="B640" t="str">
        <f t="shared" si="9"/>
        <v>M018305</v>
      </c>
      <c r="C640" t="s">
        <v>4754</v>
      </c>
      <c r="D640" s="2">
        <v>12</v>
      </c>
      <c r="E640" s="309" t="s">
        <v>4107</v>
      </c>
      <c r="F640" s="2" t="s">
        <v>4127</v>
      </c>
      <c r="G640" s="2" t="s">
        <v>4097</v>
      </c>
      <c r="H640" s="2" t="s">
        <v>4674</v>
      </c>
      <c r="I640" s="2">
        <v>11</v>
      </c>
    </row>
    <row r="641" spans="1:9" x14ac:dyDescent="0.25">
      <c r="A641" t="s">
        <v>4755</v>
      </c>
      <c r="B641" t="str">
        <f t="shared" si="9"/>
        <v>M018332</v>
      </c>
      <c r="C641" t="s">
        <v>4756</v>
      </c>
      <c r="D641" s="2">
        <v>12</v>
      </c>
      <c r="E641" s="309" t="s">
        <v>4097</v>
      </c>
      <c r="F641" s="2" t="s">
        <v>4674</v>
      </c>
      <c r="G641" s="300">
        <v>46419</v>
      </c>
      <c r="H641" s="300">
        <v>46431</v>
      </c>
      <c r="I641" s="2">
        <v>11</v>
      </c>
    </row>
    <row r="642" spans="1:9" x14ac:dyDescent="0.25">
      <c r="A642" t="s">
        <v>4757</v>
      </c>
      <c r="B642" t="str">
        <f t="shared" si="9"/>
        <v>M018306</v>
      </c>
      <c r="C642" t="s">
        <v>4758</v>
      </c>
      <c r="D642" s="2">
        <v>12</v>
      </c>
      <c r="E642" s="309" t="s">
        <v>4097</v>
      </c>
      <c r="F642" s="2" t="s">
        <v>4674</v>
      </c>
      <c r="G642" s="300">
        <v>46419</v>
      </c>
      <c r="H642" s="300">
        <v>46431</v>
      </c>
      <c r="I642" s="2">
        <v>11</v>
      </c>
    </row>
    <row r="643" spans="1:9" x14ac:dyDescent="0.25">
      <c r="A643" t="s">
        <v>4759</v>
      </c>
      <c r="B643" t="str">
        <f t="shared" si="9"/>
        <v>M018050</v>
      </c>
      <c r="C643" t="s">
        <v>4760</v>
      </c>
      <c r="D643" s="2">
        <v>20</v>
      </c>
      <c r="E643" s="309">
        <v>46424</v>
      </c>
      <c r="F643" s="300">
        <v>46447</v>
      </c>
      <c r="G643" s="300">
        <v>46423</v>
      </c>
      <c r="H643" s="300">
        <v>46445</v>
      </c>
      <c r="I643" s="2">
        <v>14</v>
      </c>
    </row>
    <row r="644" spans="1:9" x14ac:dyDescent="0.25">
      <c r="A644" t="s">
        <v>4761</v>
      </c>
      <c r="B644" t="str">
        <f t="shared" si="9"/>
        <v>M018370</v>
      </c>
      <c r="C644" t="s">
        <v>4762</v>
      </c>
      <c r="D644" s="2">
        <v>20</v>
      </c>
      <c r="E644" s="309">
        <v>46436</v>
      </c>
      <c r="F644" s="300">
        <v>46458</v>
      </c>
      <c r="G644" s="300">
        <v>46452</v>
      </c>
      <c r="H644" s="300">
        <v>46475</v>
      </c>
      <c r="I644" s="2">
        <v>14</v>
      </c>
    </row>
    <row r="645" spans="1:9" x14ac:dyDescent="0.25">
      <c r="A645" t="s">
        <v>4763</v>
      </c>
      <c r="B645" t="str">
        <f t="shared" si="9"/>
        <v>M018310</v>
      </c>
      <c r="C645" t="s">
        <v>4764</v>
      </c>
      <c r="D645" s="2">
        <v>12</v>
      </c>
      <c r="E645" s="309">
        <v>46436</v>
      </c>
      <c r="F645" s="300">
        <v>46449</v>
      </c>
      <c r="G645" s="300">
        <v>46454</v>
      </c>
      <c r="H645" s="300">
        <v>46466</v>
      </c>
      <c r="I645" s="2">
        <v>14</v>
      </c>
    </row>
    <row r="646" spans="1:9" x14ac:dyDescent="0.25">
      <c r="A646" t="s">
        <v>4765</v>
      </c>
      <c r="B646" t="str">
        <f t="shared" ref="B646:B709" si="10">+RIGHT(A646,7)</f>
        <v>M018391</v>
      </c>
      <c r="C646" t="s">
        <v>4766</v>
      </c>
      <c r="D646" s="2">
        <v>12</v>
      </c>
      <c r="E646" s="309">
        <v>46440</v>
      </c>
      <c r="F646" s="300">
        <v>46452</v>
      </c>
      <c r="G646" s="300">
        <v>46459</v>
      </c>
      <c r="H646" s="300">
        <v>46472</v>
      </c>
      <c r="I646" s="2">
        <v>41</v>
      </c>
    </row>
    <row r="647" spans="1:9" x14ac:dyDescent="0.25">
      <c r="A647" t="s">
        <v>4767</v>
      </c>
      <c r="B647" t="str">
        <f t="shared" si="10"/>
        <v>M018400</v>
      </c>
      <c r="C647" t="s">
        <v>4768</v>
      </c>
      <c r="D647" s="2">
        <v>12</v>
      </c>
      <c r="E647" s="309">
        <v>46441</v>
      </c>
      <c r="F647" s="300">
        <v>46454</v>
      </c>
      <c r="G647" s="300">
        <v>46475</v>
      </c>
      <c r="H647" s="2" t="s">
        <v>4769</v>
      </c>
      <c r="I647" s="2">
        <v>11</v>
      </c>
    </row>
    <row r="648" spans="1:9" x14ac:dyDescent="0.25">
      <c r="A648" t="s">
        <v>4770</v>
      </c>
      <c r="B648" t="str">
        <f t="shared" si="10"/>
        <v>M018401</v>
      </c>
      <c r="C648" t="s">
        <v>4771</v>
      </c>
      <c r="D648" s="2">
        <v>12</v>
      </c>
      <c r="E648" s="309">
        <v>46441</v>
      </c>
      <c r="F648" s="300">
        <v>46454</v>
      </c>
      <c r="G648" s="300">
        <v>46475</v>
      </c>
      <c r="H648" s="2" t="s">
        <v>4769</v>
      </c>
      <c r="I648" s="2">
        <v>40</v>
      </c>
    </row>
    <row r="649" spans="1:9" x14ac:dyDescent="0.25">
      <c r="A649" t="s">
        <v>4772</v>
      </c>
      <c r="B649" t="str">
        <f t="shared" si="10"/>
        <v>M018360</v>
      </c>
      <c r="C649" t="s">
        <v>4773</v>
      </c>
      <c r="D649" s="2">
        <v>18</v>
      </c>
      <c r="E649" s="309">
        <v>46443</v>
      </c>
      <c r="F649" s="300">
        <v>46463</v>
      </c>
      <c r="G649" s="300">
        <v>46452</v>
      </c>
      <c r="H649" s="300">
        <v>46472</v>
      </c>
      <c r="I649" s="2">
        <v>30</v>
      </c>
    </row>
    <row r="650" spans="1:9" x14ac:dyDescent="0.25">
      <c r="A650" t="s">
        <v>4774</v>
      </c>
      <c r="B650" t="str">
        <f t="shared" si="10"/>
        <v>M018365</v>
      </c>
      <c r="C650" t="s">
        <v>4775</v>
      </c>
      <c r="D650" s="2">
        <v>12</v>
      </c>
      <c r="E650" s="309">
        <v>46455</v>
      </c>
      <c r="F650" s="300">
        <v>46468</v>
      </c>
      <c r="G650" s="300">
        <v>46462</v>
      </c>
      <c r="H650" s="300">
        <v>46475</v>
      </c>
      <c r="I650" s="2">
        <v>26</v>
      </c>
    </row>
    <row r="651" spans="1:9" x14ac:dyDescent="0.25">
      <c r="A651" t="s">
        <v>4776</v>
      </c>
      <c r="B651" t="str">
        <f t="shared" si="10"/>
        <v>M018311</v>
      </c>
      <c r="C651" t="s">
        <v>4777</v>
      </c>
      <c r="D651" s="2">
        <v>12</v>
      </c>
      <c r="E651" s="309">
        <v>46459</v>
      </c>
      <c r="F651" s="300">
        <v>46472</v>
      </c>
      <c r="G651" s="300">
        <v>46476</v>
      </c>
      <c r="H651" s="2" t="s">
        <v>4778</v>
      </c>
      <c r="I651" s="2">
        <v>32</v>
      </c>
    </row>
    <row r="652" spans="1:9" x14ac:dyDescent="0.25">
      <c r="A652" t="s">
        <v>4542</v>
      </c>
      <c r="B652" t="str">
        <f t="shared" si="10"/>
        <v>e + KOD</v>
      </c>
      <c r="D652" s="2">
        <v>175</v>
      </c>
      <c r="E652" s="309" t="s">
        <v>3895</v>
      </c>
      <c r="F652" s="300">
        <v>46471</v>
      </c>
      <c r="G652" s="300">
        <v>46232</v>
      </c>
      <c r="H652" s="300">
        <v>46471</v>
      </c>
      <c r="I652" s="2">
        <v>26</v>
      </c>
    </row>
    <row r="653" spans="1:9" x14ac:dyDescent="0.25">
      <c r="A653" t="s">
        <v>4779</v>
      </c>
      <c r="B653" t="str">
        <f t="shared" si="10"/>
        <v>M019040</v>
      </c>
      <c r="C653" t="s">
        <v>4780</v>
      </c>
      <c r="D653" s="2">
        <v>55</v>
      </c>
      <c r="E653" s="309" t="s">
        <v>3895</v>
      </c>
      <c r="F653" s="300">
        <v>46317</v>
      </c>
      <c r="G653" s="300">
        <v>46232</v>
      </c>
      <c r="H653" s="300">
        <v>46295</v>
      </c>
      <c r="I653" s="2">
        <v>124</v>
      </c>
    </row>
    <row r="654" spans="1:9" x14ac:dyDescent="0.25">
      <c r="A654" t="s">
        <v>4781</v>
      </c>
      <c r="B654" t="str">
        <f t="shared" si="10"/>
        <v>M019010</v>
      </c>
      <c r="C654" t="s">
        <v>4782</v>
      </c>
      <c r="D654" s="2">
        <v>10</v>
      </c>
      <c r="E654" s="309">
        <v>46447</v>
      </c>
      <c r="F654" s="300">
        <v>46457</v>
      </c>
      <c r="G654" s="300">
        <v>46447</v>
      </c>
      <c r="H654" s="300">
        <v>46457</v>
      </c>
      <c r="I654" s="2">
        <v>26</v>
      </c>
    </row>
    <row r="655" spans="1:9" x14ac:dyDescent="0.25">
      <c r="A655" t="s">
        <v>4783</v>
      </c>
      <c r="B655" t="str">
        <f t="shared" si="10"/>
        <v>M019020</v>
      </c>
      <c r="C655" t="s">
        <v>4784</v>
      </c>
      <c r="D655" s="2">
        <v>12</v>
      </c>
      <c r="E655" s="309">
        <v>46458</v>
      </c>
      <c r="F655" s="300">
        <v>46471</v>
      </c>
      <c r="G655" s="300">
        <v>46458</v>
      </c>
      <c r="H655" s="300">
        <v>46471</v>
      </c>
      <c r="I655" s="2">
        <v>26</v>
      </c>
    </row>
    <row r="656" spans="1:9" x14ac:dyDescent="0.25">
      <c r="A656" t="s">
        <v>4551</v>
      </c>
      <c r="B656" t="str">
        <f t="shared" si="10"/>
        <v xml:space="preserve"> planta</v>
      </c>
      <c r="D656" s="2">
        <v>95</v>
      </c>
      <c r="E656" s="309">
        <v>46288</v>
      </c>
      <c r="F656" s="2" t="s">
        <v>4177</v>
      </c>
      <c r="G656" s="300">
        <v>46319</v>
      </c>
      <c r="H656" s="300">
        <v>46443</v>
      </c>
      <c r="I656" s="2">
        <v>89</v>
      </c>
    </row>
    <row r="657" spans="1:9" x14ac:dyDescent="0.25">
      <c r="A657" t="s">
        <v>4785</v>
      </c>
      <c r="B657" t="str">
        <f t="shared" si="10"/>
        <v>M017050</v>
      </c>
      <c r="C657" t="s">
        <v>4786</v>
      </c>
      <c r="D657" s="2">
        <v>25</v>
      </c>
      <c r="E657" s="309">
        <v>46288</v>
      </c>
      <c r="F657" s="300">
        <v>46316</v>
      </c>
      <c r="G657" s="300">
        <v>46319</v>
      </c>
      <c r="H657" s="300">
        <v>46347</v>
      </c>
      <c r="I657" s="2">
        <v>89</v>
      </c>
    </row>
    <row r="658" spans="1:9" x14ac:dyDescent="0.25">
      <c r="A658" t="s">
        <v>4787</v>
      </c>
      <c r="B658" t="str">
        <f t="shared" si="10"/>
        <v>M017021</v>
      </c>
      <c r="C658" t="s">
        <v>4788</v>
      </c>
      <c r="D658" s="2">
        <v>6</v>
      </c>
      <c r="E658" s="309">
        <v>46338</v>
      </c>
      <c r="F658" s="300">
        <v>46344</v>
      </c>
      <c r="G658" s="2" t="s">
        <v>4694</v>
      </c>
      <c r="H658" s="2" t="s">
        <v>4592</v>
      </c>
      <c r="I658" s="2">
        <v>120</v>
      </c>
    </row>
    <row r="659" spans="1:9" x14ac:dyDescent="0.25">
      <c r="A659" t="s">
        <v>4789</v>
      </c>
      <c r="B659" t="str">
        <f t="shared" si="10"/>
        <v>M017040</v>
      </c>
      <c r="C659" t="s">
        <v>4790</v>
      </c>
      <c r="D659" s="2">
        <v>10</v>
      </c>
      <c r="E659" s="309">
        <v>46347</v>
      </c>
      <c r="F659" s="2" t="s">
        <v>4295</v>
      </c>
      <c r="G659" s="300">
        <v>46349</v>
      </c>
      <c r="H659" s="2" t="s">
        <v>4287</v>
      </c>
      <c r="I659" s="2">
        <v>118</v>
      </c>
    </row>
    <row r="660" spans="1:9" x14ac:dyDescent="0.25">
      <c r="A660" t="s">
        <v>4791</v>
      </c>
      <c r="B660" t="str">
        <f t="shared" si="10"/>
        <v>M017070</v>
      </c>
      <c r="C660" t="s">
        <v>4792</v>
      </c>
      <c r="D660" s="2">
        <v>30</v>
      </c>
      <c r="E660" s="309" t="s">
        <v>4043</v>
      </c>
      <c r="F660" s="2" t="s">
        <v>4177</v>
      </c>
      <c r="G660" s="2" t="s">
        <v>4136</v>
      </c>
      <c r="H660" s="300">
        <v>46443</v>
      </c>
      <c r="I660" s="2">
        <v>89</v>
      </c>
    </row>
    <row r="661" spans="1:9" x14ac:dyDescent="0.25">
      <c r="A661" t="s">
        <v>4793</v>
      </c>
      <c r="B661" t="str">
        <f t="shared" si="10"/>
        <v>M017080</v>
      </c>
      <c r="C661" t="s">
        <v>4794</v>
      </c>
      <c r="D661" s="2">
        <v>6</v>
      </c>
      <c r="E661" s="309" t="s">
        <v>4043</v>
      </c>
      <c r="F661" s="2" t="s">
        <v>4536</v>
      </c>
      <c r="G661" s="2" t="s">
        <v>4136</v>
      </c>
      <c r="H661" s="2" t="s">
        <v>4697</v>
      </c>
      <c r="I661" s="2">
        <v>108</v>
      </c>
    </row>
    <row r="662" spans="1:9" x14ac:dyDescent="0.25">
      <c r="A662" t="s">
        <v>4795</v>
      </c>
      <c r="B662" t="str">
        <f t="shared" si="10"/>
        <v>M017020</v>
      </c>
      <c r="C662" t="s">
        <v>4796</v>
      </c>
      <c r="D662" s="2">
        <v>6</v>
      </c>
      <c r="E662" s="309" t="s">
        <v>4107</v>
      </c>
      <c r="F662" s="2" t="s">
        <v>4072</v>
      </c>
      <c r="G662" s="2" t="s">
        <v>4097</v>
      </c>
      <c r="H662" s="2" t="s">
        <v>4598</v>
      </c>
      <c r="I662" s="2">
        <v>32</v>
      </c>
    </row>
    <row r="663" spans="1:9" x14ac:dyDescent="0.25">
      <c r="A663" t="s">
        <v>4797</v>
      </c>
      <c r="B663" t="str">
        <f t="shared" si="10"/>
        <v>M017030</v>
      </c>
      <c r="C663" t="s">
        <v>4798</v>
      </c>
      <c r="D663" s="2">
        <v>10</v>
      </c>
      <c r="E663" s="309" t="s">
        <v>4571</v>
      </c>
      <c r="F663" s="2" t="s">
        <v>4265</v>
      </c>
      <c r="G663" s="2" t="s">
        <v>4107</v>
      </c>
      <c r="H663" s="2" t="s">
        <v>4302</v>
      </c>
      <c r="I663" s="2">
        <v>92</v>
      </c>
    </row>
    <row r="664" spans="1:9" x14ac:dyDescent="0.25">
      <c r="A664" t="s">
        <v>3583</v>
      </c>
      <c r="B664" t="str">
        <f t="shared" si="10"/>
        <v xml:space="preserve"> Piping</v>
      </c>
      <c r="D664" s="2">
        <v>321</v>
      </c>
      <c r="E664" s="309">
        <v>46169</v>
      </c>
      <c r="F664" s="300">
        <v>46556</v>
      </c>
      <c r="G664" s="300">
        <v>46279</v>
      </c>
      <c r="H664" s="300">
        <v>46582</v>
      </c>
      <c r="I664" s="2">
        <v>26</v>
      </c>
    </row>
    <row r="665" spans="1:9" x14ac:dyDescent="0.25">
      <c r="A665" t="s">
        <v>4375</v>
      </c>
      <c r="B665" t="str">
        <f t="shared" si="10"/>
        <v>Cutcher</v>
      </c>
      <c r="D665" s="2">
        <v>168</v>
      </c>
      <c r="E665" s="309">
        <v>46273</v>
      </c>
      <c r="F665" s="2" t="s">
        <v>4279</v>
      </c>
      <c r="G665" s="300">
        <v>46333</v>
      </c>
      <c r="H665" s="2" t="s">
        <v>4313</v>
      </c>
      <c r="I665" s="2">
        <v>49</v>
      </c>
    </row>
    <row r="666" spans="1:9" x14ac:dyDescent="0.25">
      <c r="A666" t="s">
        <v>4799</v>
      </c>
      <c r="B666" t="str">
        <f t="shared" si="10"/>
        <v>P011010</v>
      </c>
      <c r="C666" t="s">
        <v>4800</v>
      </c>
      <c r="D666" s="2">
        <v>127</v>
      </c>
      <c r="E666" s="309">
        <v>46273</v>
      </c>
      <c r="F666" s="300">
        <v>46434</v>
      </c>
      <c r="G666" s="300">
        <v>46333</v>
      </c>
      <c r="H666" s="300">
        <v>46463</v>
      </c>
      <c r="I666" s="2">
        <v>28</v>
      </c>
    </row>
    <row r="667" spans="1:9" x14ac:dyDescent="0.25">
      <c r="A667" t="s">
        <v>4801</v>
      </c>
      <c r="B667" t="str">
        <f t="shared" si="10"/>
        <v>P011021</v>
      </c>
      <c r="C667" t="s">
        <v>4802</v>
      </c>
      <c r="D667" s="2">
        <v>80</v>
      </c>
      <c r="E667" s="309" t="s">
        <v>4295</v>
      </c>
      <c r="F667" s="300">
        <v>46464</v>
      </c>
      <c r="G667" s="2" t="s">
        <v>4674</v>
      </c>
      <c r="H667" s="2" t="s">
        <v>4313</v>
      </c>
      <c r="I667" s="2">
        <v>22</v>
      </c>
    </row>
    <row r="668" spans="1:9" x14ac:dyDescent="0.25">
      <c r="A668" t="s">
        <v>4803</v>
      </c>
      <c r="B668" t="str">
        <f t="shared" si="10"/>
        <v>P011035</v>
      </c>
      <c r="C668" t="s">
        <v>4804</v>
      </c>
      <c r="D668" s="2">
        <v>27</v>
      </c>
      <c r="E668" s="309">
        <v>46434</v>
      </c>
      <c r="F668" s="300">
        <v>46464</v>
      </c>
      <c r="I668" s="2">
        <v>55</v>
      </c>
    </row>
    <row r="669" spans="1:9" x14ac:dyDescent="0.25">
      <c r="A669" t="s">
        <v>4805</v>
      </c>
      <c r="B669" t="str">
        <f t="shared" si="10"/>
        <v>P011041</v>
      </c>
      <c r="C669" t="s">
        <v>4806</v>
      </c>
      <c r="D669" s="2">
        <v>36</v>
      </c>
      <c r="E669" s="309">
        <v>46441</v>
      </c>
      <c r="F669" s="2" t="s">
        <v>4279</v>
      </c>
      <c r="I669" s="2">
        <v>49</v>
      </c>
    </row>
    <row r="670" spans="1:9" x14ac:dyDescent="0.25">
      <c r="A670" t="s">
        <v>4383</v>
      </c>
      <c r="B670" t="str">
        <f t="shared" si="10"/>
        <v>presión</v>
      </c>
      <c r="D670" s="2">
        <v>220</v>
      </c>
      <c r="E670" s="309">
        <v>46277</v>
      </c>
      <c r="F670" s="300">
        <v>46547</v>
      </c>
      <c r="G670" s="300">
        <v>46319</v>
      </c>
      <c r="H670" s="300">
        <v>46542</v>
      </c>
      <c r="I670" s="2">
        <v>4</v>
      </c>
    </row>
    <row r="671" spans="1:9" x14ac:dyDescent="0.25">
      <c r="A671" t="s">
        <v>4807</v>
      </c>
      <c r="B671" t="str">
        <f t="shared" si="10"/>
        <v>P011130</v>
      </c>
      <c r="C671" t="s">
        <v>4808</v>
      </c>
      <c r="D671" s="2">
        <v>215</v>
      </c>
      <c r="E671" s="309">
        <v>46277</v>
      </c>
      <c r="F671" s="300">
        <v>46541</v>
      </c>
      <c r="G671" s="300">
        <v>46319</v>
      </c>
      <c r="H671" s="300">
        <v>46542</v>
      </c>
      <c r="I671" s="2">
        <v>9</v>
      </c>
    </row>
    <row r="672" spans="1:9" x14ac:dyDescent="0.25">
      <c r="A672" t="s">
        <v>4809</v>
      </c>
      <c r="B672" t="str">
        <f t="shared" si="10"/>
        <v>P011120</v>
      </c>
      <c r="C672" t="s">
        <v>4810</v>
      </c>
      <c r="D672" s="2">
        <v>180</v>
      </c>
      <c r="E672" s="309">
        <v>46318</v>
      </c>
      <c r="F672" s="300">
        <v>46541</v>
      </c>
      <c r="G672" s="2" t="s">
        <v>4127</v>
      </c>
      <c r="H672" s="300">
        <v>46542</v>
      </c>
      <c r="I672" s="2">
        <v>1</v>
      </c>
    </row>
    <row r="673" spans="1:9" x14ac:dyDescent="0.25">
      <c r="A673" t="s">
        <v>4811</v>
      </c>
      <c r="B673" t="str">
        <f t="shared" si="10"/>
        <v>P011140</v>
      </c>
      <c r="C673" t="s">
        <v>4806</v>
      </c>
      <c r="D673" s="2">
        <v>41</v>
      </c>
      <c r="E673" s="309" t="s">
        <v>4812</v>
      </c>
      <c r="F673" s="300">
        <v>46547</v>
      </c>
      <c r="I673" s="2">
        <v>2</v>
      </c>
    </row>
    <row r="674" spans="1:9" x14ac:dyDescent="0.25">
      <c r="A674" t="s">
        <v>4409</v>
      </c>
      <c r="B674" t="str">
        <f t="shared" si="10"/>
        <v xml:space="preserve"> de Gas</v>
      </c>
      <c r="D674" s="2">
        <v>321</v>
      </c>
      <c r="E674" s="309">
        <v>46169</v>
      </c>
      <c r="F674" s="300">
        <v>46556</v>
      </c>
      <c r="G674" s="300">
        <v>46302</v>
      </c>
      <c r="H674" s="300">
        <v>46536</v>
      </c>
      <c r="I674" s="2">
        <v>5</v>
      </c>
    </row>
    <row r="675" spans="1:9" x14ac:dyDescent="0.25">
      <c r="A675" t="s">
        <v>4813</v>
      </c>
      <c r="B675" t="str">
        <f t="shared" si="10"/>
        <v>P012010</v>
      </c>
      <c r="C675" t="s">
        <v>4814</v>
      </c>
      <c r="D675" s="2">
        <v>273</v>
      </c>
      <c r="E675" s="309">
        <v>46169</v>
      </c>
      <c r="F675" s="2" t="s">
        <v>4812</v>
      </c>
      <c r="G675" s="300">
        <v>46302</v>
      </c>
      <c r="H675" s="2" t="s">
        <v>4815</v>
      </c>
      <c r="I675" s="2">
        <v>0</v>
      </c>
    </row>
    <row r="676" spans="1:9" x14ac:dyDescent="0.25">
      <c r="A676" t="s">
        <v>4816</v>
      </c>
      <c r="B676" t="str">
        <f t="shared" si="10"/>
        <v>P012020</v>
      </c>
      <c r="C676" t="s">
        <v>4817</v>
      </c>
      <c r="D676" s="2">
        <v>160</v>
      </c>
      <c r="E676" s="309">
        <v>46351</v>
      </c>
      <c r="F676" s="300">
        <v>46550</v>
      </c>
      <c r="G676" s="2" t="s">
        <v>4195</v>
      </c>
      <c r="H676" s="300">
        <v>46536</v>
      </c>
      <c r="I676" s="2">
        <v>0</v>
      </c>
    </row>
    <row r="677" spans="1:9" x14ac:dyDescent="0.25">
      <c r="A677" t="s">
        <v>4818</v>
      </c>
      <c r="B677" t="str">
        <f t="shared" si="10"/>
        <v>P012040</v>
      </c>
      <c r="C677" t="s">
        <v>4806</v>
      </c>
      <c r="D677" s="2">
        <v>42</v>
      </c>
      <c r="E677" s="309">
        <v>46508</v>
      </c>
      <c r="F677" s="300">
        <v>46556</v>
      </c>
      <c r="I677" s="2">
        <v>5</v>
      </c>
    </row>
    <row r="678" spans="1:9" x14ac:dyDescent="0.25">
      <c r="A678" t="s">
        <v>4422</v>
      </c>
      <c r="B678" t="str">
        <f t="shared" si="10"/>
        <v>densado</v>
      </c>
      <c r="D678" s="2">
        <v>294</v>
      </c>
      <c r="E678" s="309">
        <v>46198</v>
      </c>
      <c r="F678" s="300">
        <v>46554</v>
      </c>
      <c r="G678" s="300">
        <v>46319</v>
      </c>
      <c r="H678" s="300">
        <v>46554</v>
      </c>
      <c r="I678" s="2">
        <v>28</v>
      </c>
    </row>
    <row r="679" spans="1:9" x14ac:dyDescent="0.25">
      <c r="A679" t="s">
        <v>4819</v>
      </c>
      <c r="B679" t="str">
        <f t="shared" si="10"/>
        <v>P013010</v>
      </c>
      <c r="C679" t="s">
        <v>4820</v>
      </c>
      <c r="D679" s="2">
        <v>260</v>
      </c>
      <c r="E679" s="309">
        <v>46198</v>
      </c>
      <c r="F679" s="300">
        <v>46514</v>
      </c>
      <c r="G679" s="300">
        <v>46319</v>
      </c>
      <c r="H679" s="300">
        <v>46519</v>
      </c>
      <c r="I679" s="2">
        <v>0</v>
      </c>
    </row>
    <row r="680" spans="1:9" x14ac:dyDescent="0.25">
      <c r="A680" t="s">
        <v>4821</v>
      </c>
      <c r="B680" t="str">
        <f t="shared" si="10"/>
        <v>P013020</v>
      </c>
      <c r="C680" t="s">
        <v>4822</v>
      </c>
      <c r="D680" s="2">
        <v>180</v>
      </c>
      <c r="E680" s="309">
        <v>46325</v>
      </c>
      <c r="F680" s="300">
        <v>46548</v>
      </c>
      <c r="G680" s="300">
        <v>46331</v>
      </c>
      <c r="H680" s="300">
        <v>46554</v>
      </c>
      <c r="I680" s="2">
        <v>0</v>
      </c>
    </row>
    <row r="681" spans="1:9" x14ac:dyDescent="0.25">
      <c r="A681" t="s">
        <v>4823</v>
      </c>
      <c r="B681" t="str">
        <f t="shared" si="10"/>
        <v>P013040</v>
      </c>
      <c r="C681" t="s">
        <v>4806</v>
      </c>
      <c r="D681" s="2">
        <v>44</v>
      </c>
      <c r="E681" s="309" t="s">
        <v>4824</v>
      </c>
      <c r="F681" s="300">
        <v>46554</v>
      </c>
      <c r="I681" s="2">
        <v>28</v>
      </c>
    </row>
    <row r="682" spans="1:9" x14ac:dyDescent="0.25">
      <c r="A682" t="s">
        <v>4441</v>
      </c>
      <c r="B682" t="str">
        <f t="shared" si="10"/>
        <v>Hot Oil</v>
      </c>
      <c r="D682" s="2">
        <v>213</v>
      </c>
      <c r="E682" s="309" t="s">
        <v>4428</v>
      </c>
      <c r="F682" s="2" t="s">
        <v>4824</v>
      </c>
      <c r="G682" s="300">
        <v>46319</v>
      </c>
      <c r="H682" s="2" t="s">
        <v>4825</v>
      </c>
      <c r="I682" s="2">
        <v>40</v>
      </c>
    </row>
    <row r="683" spans="1:9" x14ac:dyDescent="0.25">
      <c r="A683" t="s">
        <v>4826</v>
      </c>
      <c r="B683" t="str">
        <f t="shared" si="10"/>
        <v>P014010</v>
      </c>
      <c r="C683" t="s">
        <v>4827</v>
      </c>
      <c r="D683" s="2">
        <v>156</v>
      </c>
      <c r="E683" s="309" t="s">
        <v>4428</v>
      </c>
      <c r="F683" s="300">
        <v>46437</v>
      </c>
      <c r="G683" s="300">
        <v>46319</v>
      </c>
      <c r="H683" s="300">
        <v>46472</v>
      </c>
      <c r="I683" s="2">
        <v>47</v>
      </c>
    </row>
    <row r="684" spans="1:9" x14ac:dyDescent="0.25">
      <c r="A684" t="s">
        <v>4828</v>
      </c>
      <c r="B684" t="str">
        <f t="shared" si="10"/>
        <v>P014020</v>
      </c>
      <c r="C684" t="s">
        <v>4829</v>
      </c>
      <c r="D684" s="2">
        <v>103</v>
      </c>
      <c r="E684" s="309">
        <v>46353</v>
      </c>
      <c r="F684" s="2" t="s">
        <v>4313</v>
      </c>
      <c r="G684" s="2" t="s">
        <v>4331</v>
      </c>
      <c r="H684" s="2" t="s">
        <v>4825</v>
      </c>
      <c r="I684" s="2">
        <v>30</v>
      </c>
    </row>
    <row r="685" spans="1:9" x14ac:dyDescent="0.25">
      <c r="A685" t="s">
        <v>4830</v>
      </c>
      <c r="B685" t="str">
        <f t="shared" si="10"/>
        <v>P014040</v>
      </c>
      <c r="C685" t="s">
        <v>4806</v>
      </c>
      <c r="D685" s="2">
        <v>36</v>
      </c>
      <c r="E685" s="309">
        <v>46463</v>
      </c>
      <c r="F685" s="2" t="s">
        <v>4824</v>
      </c>
      <c r="I685" s="2">
        <v>40</v>
      </c>
    </row>
    <row r="686" spans="1:9" x14ac:dyDescent="0.25">
      <c r="A686" t="s">
        <v>4459</v>
      </c>
      <c r="B686" t="str">
        <f t="shared" si="10"/>
        <v>eración</v>
      </c>
      <c r="D686" s="2">
        <v>188</v>
      </c>
      <c r="E686" s="309">
        <v>46211</v>
      </c>
      <c r="F686" s="300">
        <v>46443</v>
      </c>
      <c r="G686" s="300">
        <v>46279</v>
      </c>
      <c r="H686" s="300">
        <v>46420</v>
      </c>
      <c r="I686" s="2">
        <v>13</v>
      </c>
    </row>
    <row r="687" spans="1:9" x14ac:dyDescent="0.25">
      <c r="A687" t="s">
        <v>4831</v>
      </c>
      <c r="B687" t="str">
        <f t="shared" si="10"/>
        <v>P015010</v>
      </c>
      <c r="C687" t="s">
        <v>4832</v>
      </c>
      <c r="D687" s="2">
        <v>130</v>
      </c>
      <c r="E687" s="309">
        <v>46211</v>
      </c>
      <c r="F687" s="2" t="s">
        <v>4294</v>
      </c>
      <c r="G687" s="300">
        <v>46279</v>
      </c>
      <c r="H687" s="2" t="s">
        <v>4072</v>
      </c>
      <c r="I687" s="2">
        <v>35</v>
      </c>
    </row>
    <row r="688" spans="1:9" x14ac:dyDescent="0.25">
      <c r="A688" t="s">
        <v>4833</v>
      </c>
      <c r="B688" t="str">
        <f t="shared" si="10"/>
        <v>P015020</v>
      </c>
      <c r="C688" t="s">
        <v>4834</v>
      </c>
      <c r="D688" s="2">
        <v>60</v>
      </c>
      <c r="E688" s="309">
        <v>46342</v>
      </c>
      <c r="F688" s="300">
        <v>46424</v>
      </c>
      <c r="G688" s="300">
        <v>46337</v>
      </c>
      <c r="H688" s="300">
        <v>46420</v>
      </c>
      <c r="I688" s="2">
        <v>13</v>
      </c>
    </row>
    <row r="689" spans="1:9" x14ac:dyDescent="0.25">
      <c r="A689" t="s">
        <v>4835</v>
      </c>
      <c r="B689" t="str">
        <f t="shared" si="10"/>
        <v>P015035</v>
      </c>
      <c r="C689" t="s">
        <v>4836</v>
      </c>
      <c r="D689" s="2">
        <v>27</v>
      </c>
      <c r="E689" s="309" t="s">
        <v>4537</v>
      </c>
      <c r="F689" s="300">
        <v>46424</v>
      </c>
      <c r="I689" s="2">
        <v>20</v>
      </c>
    </row>
    <row r="690" spans="1:9" x14ac:dyDescent="0.25">
      <c r="A690" t="s">
        <v>4837</v>
      </c>
      <c r="B690" t="str">
        <f t="shared" si="10"/>
        <v>P015040</v>
      </c>
      <c r="C690" t="s">
        <v>4806</v>
      </c>
      <c r="D690" s="2">
        <v>36</v>
      </c>
      <c r="E690" s="309" t="s">
        <v>4265</v>
      </c>
      <c r="F690" s="300">
        <v>46443</v>
      </c>
      <c r="I690" s="2">
        <v>13</v>
      </c>
    </row>
    <row r="691" spans="1:9" x14ac:dyDescent="0.25">
      <c r="A691" t="s">
        <v>4468</v>
      </c>
      <c r="B691" t="str">
        <f t="shared" si="10"/>
        <v>densado</v>
      </c>
      <c r="D691" s="2">
        <v>142</v>
      </c>
      <c r="E691" s="309">
        <v>46324</v>
      </c>
      <c r="F691" s="2" t="s">
        <v>4838</v>
      </c>
      <c r="G691" s="2" t="s">
        <v>4331</v>
      </c>
      <c r="H691" s="2" t="s">
        <v>4839</v>
      </c>
      <c r="I691" s="2">
        <v>31</v>
      </c>
    </row>
    <row r="692" spans="1:9" x14ac:dyDescent="0.25">
      <c r="A692" t="s">
        <v>4840</v>
      </c>
      <c r="B692" t="str">
        <f t="shared" si="10"/>
        <v>P016010</v>
      </c>
      <c r="C692" t="s">
        <v>4841</v>
      </c>
      <c r="D692" s="2">
        <v>100</v>
      </c>
      <c r="E692" s="309">
        <v>46324</v>
      </c>
      <c r="F692" s="300">
        <v>46454</v>
      </c>
      <c r="G692" s="2" t="s">
        <v>4331</v>
      </c>
      <c r="H692" s="300">
        <v>46470</v>
      </c>
      <c r="I692" s="2">
        <v>58</v>
      </c>
    </row>
    <row r="693" spans="1:9" x14ac:dyDescent="0.25">
      <c r="A693" t="s">
        <v>4842</v>
      </c>
      <c r="B693" t="str">
        <f t="shared" si="10"/>
        <v>P016020</v>
      </c>
      <c r="C693" t="s">
        <v>4843</v>
      </c>
      <c r="D693" s="2">
        <v>110</v>
      </c>
      <c r="E693" s="309">
        <v>46324</v>
      </c>
      <c r="F693" s="300">
        <v>46465</v>
      </c>
      <c r="G693" s="300">
        <v>46436</v>
      </c>
      <c r="H693" s="2" t="s">
        <v>4839</v>
      </c>
      <c r="I693" s="2">
        <v>48</v>
      </c>
    </row>
    <row r="694" spans="1:9" x14ac:dyDescent="0.25">
      <c r="A694" t="s">
        <v>4844</v>
      </c>
      <c r="B694" t="str">
        <f t="shared" si="10"/>
        <v>P016022</v>
      </c>
      <c r="C694" t="s">
        <v>4845</v>
      </c>
      <c r="D694" s="2">
        <v>40</v>
      </c>
      <c r="E694" s="309" t="s">
        <v>4685</v>
      </c>
      <c r="F694" s="300">
        <v>46459</v>
      </c>
      <c r="G694" s="2" t="s">
        <v>4042</v>
      </c>
      <c r="H694" s="300">
        <v>46459</v>
      </c>
      <c r="I694" s="2">
        <v>31</v>
      </c>
    </row>
    <row r="695" spans="1:9" x14ac:dyDescent="0.25">
      <c r="A695" t="s">
        <v>4846</v>
      </c>
      <c r="B695" t="str">
        <f t="shared" si="10"/>
        <v>P016035</v>
      </c>
      <c r="C695" t="s">
        <v>4847</v>
      </c>
      <c r="D695" s="2">
        <v>18</v>
      </c>
      <c r="E695" s="309">
        <v>46445</v>
      </c>
      <c r="F695" s="300">
        <v>46465</v>
      </c>
      <c r="I695" s="2">
        <v>54</v>
      </c>
    </row>
    <row r="696" spans="1:9" x14ac:dyDescent="0.25">
      <c r="A696" t="s">
        <v>4848</v>
      </c>
      <c r="B696" t="str">
        <f t="shared" si="10"/>
        <v>P016040</v>
      </c>
      <c r="C696" t="s">
        <v>4806</v>
      </c>
      <c r="D696" s="2">
        <v>47</v>
      </c>
      <c r="E696" s="309">
        <v>46449</v>
      </c>
      <c r="F696" s="2" t="s">
        <v>4838</v>
      </c>
      <c r="I696" s="2">
        <v>31</v>
      </c>
    </row>
    <row r="697" spans="1:9" x14ac:dyDescent="0.25">
      <c r="A697" t="s">
        <v>4485</v>
      </c>
      <c r="B697" t="str">
        <f t="shared" si="10"/>
        <v>de Agua</v>
      </c>
      <c r="D697" s="2">
        <v>208</v>
      </c>
      <c r="E697" s="309">
        <v>46267</v>
      </c>
      <c r="F697" s="300">
        <v>46522</v>
      </c>
      <c r="G697" s="300">
        <v>46344</v>
      </c>
      <c r="H697" s="300">
        <v>46582</v>
      </c>
      <c r="I697" s="2">
        <v>19</v>
      </c>
    </row>
    <row r="698" spans="1:9" x14ac:dyDescent="0.25">
      <c r="A698" t="s">
        <v>4849</v>
      </c>
      <c r="B698" t="str">
        <f t="shared" si="10"/>
        <v>P018010</v>
      </c>
      <c r="C698" t="s">
        <v>4850</v>
      </c>
      <c r="D698" s="2">
        <v>119</v>
      </c>
      <c r="E698" s="309">
        <v>46267</v>
      </c>
      <c r="F698" s="300">
        <v>46419</v>
      </c>
      <c r="G698" s="300">
        <v>46344</v>
      </c>
      <c r="H698" s="300">
        <v>46473</v>
      </c>
      <c r="I698" s="2">
        <v>68</v>
      </c>
    </row>
    <row r="699" spans="1:9" x14ac:dyDescent="0.25">
      <c r="A699" t="s">
        <v>4851</v>
      </c>
      <c r="B699" t="str">
        <f t="shared" si="10"/>
        <v>P018020</v>
      </c>
      <c r="C699" t="s">
        <v>4852</v>
      </c>
      <c r="D699" s="2">
        <v>110</v>
      </c>
      <c r="E699" s="309" t="s">
        <v>4423</v>
      </c>
      <c r="F699" s="300">
        <v>46515</v>
      </c>
      <c r="G699" s="2" t="s">
        <v>4347</v>
      </c>
      <c r="H699" s="300">
        <v>46515</v>
      </c>
      <c r="I699" s="2">
        <v>15</v>
      </c>
    </row>
    <row r="700" spans="1:9" x14ac:dyDescent="0.25">
      <c r="A700" t="s">
        <v>4853</v>
      </c>
      <c r="B700" t="str">
        <f t="shared" si="10"/>
        <v>P018022</v>
      </c>
      <c r="C700" t="s">
        <v>4854</v>
      </c>
      <c r="D700" s="2">
        <v>75</v>
      </c>
      <c r="E700" s="309" t="s">
        <v>4265</v>
      </c>
      <c r="F700" s="2" t="s">
        <v>4778</v>
      </c>
      <c r="G700" s="2" t="s">
        <v>4136</v>
      </c>
      <c r="H700" s="2" t="s">
        <v>4650</v>
      </c>
      <c r="I700" s="2">
        <v>33</v>
      </c>
    </row>
    <row r="701" spans="1:9" x14ac:dyDescent="0.25">
      <c r="A701" t="s">
        <v>4855</v>
      </c>
      <c r="B701" t="str">
        <f t="shared" si="10"/>
        <v>P018024</v>
      </c>
      <c r="C701" t="s">
        <v>4856</v>
      </c>
      <c r="D701" s="2">
        <v>40</v>
      </c>
      <c r="E701" s="309">
        <v>46471</v>
      </c>
      <c r="F701" s="300">
        <v>46517</v>
      </c>
      <c r="G701" s="300">
        <v>46535</v>
      </c>
      <c r="H701" s="300">
        <v>46582</v>
      </c>
      <c r="I701" s="2">
        <v>19</v>
      </c>
    </row>
    <row r="702" spans="1:9" x14ac:dyDescent="0.25">
      <c r="A702" t="s">
        <v>4857</v>
      </c>
      <c r="B702" t="str">
        <f t="shared" si="10"/>
        <v>P018040</v>
      </c>
      <c r="C702" t="s">
        <v>4806</v>
      </c>
      <c r="D702" s="2">
        <v>36</v>
      </c>
      <c r="E702" s="309" t="s">
        <v>4279</v>
      </c>
      <c r="F702" s="300">
        <v>46522</v>
      </c>
      <c r="I702" s="2">
        <v>19</v>
      </c>
    </row>
    <row r="703" spans="1:9" x14ac:dyDescent="0.25">
      <c r="A703" t="s">
        <v>4542</v>
      </c>
      <c r="B703" t="str">
        <f t="shared" si="10"/>
        <v>e + KOD</v>
      </c>
      <c r="D703" s="2">
        <v>155</v>
      </c>
      <c r="E703" s="309">
        <v>46315</v>
      </c>
      <c r="F703" s="300">
        <v>46508</v>
      </c>
      <c r="G703" s="300">
        <v>46354</v>
      </c>
      <c r="H703" s="2" t="s">
        <v>4858</v>
      </c>
      <c r="I703" s="2">
        <v>21</v>
      </c>
    </row>
    <row r="704" spans="1:9" x14ac:dyDescent="0.25">
      <c r="A704" t="s">
        <v>4859</v>
      </c>
      <c r="B704" t="str">
        <f t="shared" si="10"/>
        <v>P019010</v>
      </c>
      <c r="C704" t="s">
        <v>4860</v>
      </c>
      <c r="D704" s="2">
        <v>125</v>
      </c>
      <c r="E704" s="309">
        <v>46315</v>
      </c>
      <c r="F704" s="300">
        <v>46473</v>
      </c>
      <c r="G704" s="300">
        <v>46354</v>
      </c>
      <c r="H704" s="300">
        <v>46455</v>
      </c>
      <c r="I704" s="2">
        <v>11</v>
      </c>
    </row>
    <row r="705" spans="1:9" x14ac:dyDescent="0.25">
      <c r="A705" t="s">
        <v>4861</v>
      </c>
      <c r="B705" t="str">
        <f t="shared" si="10"/>
        <v>P019020</v>
      </c>
      <c r="C705" t="s">
        <v>4862</v>
      </c>
      <c r="D705" s="2">
        <v>72</v>
      </c>
      <c r="E705" s="309" t="s">
        <v>4552</v>
      </c>
      <c r="F705" s="2" t="s">
        <v>4278</v>
      </c>
      <c r="G705" s="300">
        <v>46421</v>
      </c>
      <c r="H705" s="2" t="s">
        <v>4858</v>
      </c>
      <c r="I705" s="2">
        <v>11</v>
      </c>
    </row>
    <row r="706" spans="1:9" x14ac:dyDescent="0.25">
      <c r="A706" t="s">
        <v>4863</v>
      </c>
      <c r="B706" t="str">
        <f t="shared" si="10"/>
        <v>P019040</v>
      </c>
      <c r="C706" t="s">
        <v>4806</v>
      </c>
      <c r="D706" s="2">
        <v>36</v>
      </c>
      <c r="E706" s="309">
        <v>46468</v>
      </c>
      <c r="F706" s="300">
        <v>46508</v>
      </c>
      <c r="I706" s="2">
        <v>21</v>
      </c>
    </row>
    <row r="707" spans="1:9" x14ac:dyDescent="0.25">
      <c r="A707" t="s">
        <v>4551</v>
      </c>
      <c r="B707" t="str">
        <f t="shared" si="10"/>
        <v xml:space="preserve"> planta</v>
      </c>
      <c r="D707" s="2">
        <v>185</v>
      </c>
      <c r="E707" s="309">
        <v>46276</v>
      </c>
      <c r="F707" s="2" t="s">
        <v>4825</v>
      </c>
      <c r="G707" s="300">
        <v>46280</v>
      </c>
      <c r="H707" s="2" t="s">
        <v>4864</v>
      </c>
      <c r="I707" s="2">
        <v>39</v>
      </c>
    </row>
    <row r="708" spans="1:9" x14ac:dyDescent="0.25">
      <c r="A708" t="s">
        <v>4865</v>
      </c>
      <c r="B708" t="str">
        <f t="shared" si="10"/>
        <v>P017010</v>
      </c>
      <c r="C708" t="s">
        <v>4866</v>
      </c>
      <c r="D708" s="2">
        <v>150</v>
      </c>
      <c r="E708" s="309">
        <v>46276</v>
      </c>
      <c r="F708" s="300">
        <v>46464</v>
      </c>
      <c r="G708" s="300">
        <v>46280</v>
      </c>
      <c r="H708" s="300">
        <v>46468</v>
      </c>
      <c r="I708" s="2">
        <v>39</v>
      </c>
    </row>
    <row r="709" spans="1:9" x14ac:dyDescent="0.25">
      <c r="A709" t="s">
        <v>4867</v>
      </c>
      <c r="B709" t="str">
        <f t="shared" si="10"/>
        <v>P017020</v>
      </c>
      <c r="C709" t="s">
        <v>4868</v>
      </c>
      <c r="D709" s="2">
        <v>150</v>
      </c>
      <c r="E709" s="309">
        <v>46300</v>
      </c>
      <c r="F709" s="2" t="s">
        <v>4769</v>
      </c>
      <c r="G709" s="300">
        <v>46305</v>
      </c>
      <c r="H709" s="2" t="s">
        <v>4864</v>
      </c>
      <c r="I709" s="2">
        <v>39</v>
      </c>
    </row>
    <row r="710" spans="1:9" x14ac:dyDescent="0.25">
      <c r="A710" t="s">
        <v>4869</v>
      </c>
      <c r="B710" t="str">
        <f t="shared" ref="B710:B773" si="11">+RIGHT(A710,7)</f>
        <v>P017035</v>
      </c>
      <c r="C710" t="s">
        <v>4870</v>
      </c>
      <c r="D710" s="2">
        <v>27</v>
      </c>
      <c r="E710" s="309">
        <v>46457</v>
      </c>
      <c r="F710" s="2" t="s">
        <v>4769</v>
      </c>
      <c r="I710" s="2">
        <v>45</v>
      </c>
    </row>
    <row r="711" spans="1:9" x14ac:dyDescent="0.25">
      <c r="A711" t="s">
        <v>4871</v>
      </c>
      <c r="B711" t="str">
        <f t="shared" si="11"/>
        <v>P017040</v>
      </c>
      <c r="C711" t="s">
        <v>4806</v>
      </c>
      <c r="D711" s="2">
        <v>36</v>
      </c>
      <c r="E711" s="309">
        <v>46464</v>
      </c>
      <c r="F711" s="2" t="s">
        <v>4825</v>
      </c>
      <c r="I711" s="2">
        <v>39</v>
      </c>
    </row>
    <row r="712" spans="1:9" x14ac:dyDescent="0.25">
      <c r="A712" t="s">
        <v>3730</v>
      </c>
      <c r="B712" t="str">
        <f t="shared" si="11"/>
        <v>ricidad</v>
      </c>
      <c r="D712" s="2">
        <v>360</v>
      </c>
      <c r="E712" s="309">
        <v>46224</v>
      </c>
      <c r="F712" s="300">
        <v>46657</v>
      </c>
      <c r="G712" s="300">
        <v>46305</v>
      </c>
      <c r="H712" s="2" t="s">
        <v>4872</v>
      </c>
      <c r="I712" s="2">
        <v>22</v>
      </c>
    </row>
    <row r="713" spans="1:9" x14ac:dyDescent="0.25">
      <c r="A713" t="s">
        <v>4358</v>
      </c>
      <c r="B713" t="str">
        <f t="shared" si="11"/>
        <v>General</v>
      </c>
      <c r="D713" s="2">
        <v>360</v>
      </c>
      <c r="E713" s="309">
        <v>46224</v>
      </c>
      <c r="F713" s="300">
        <v>46657</v>
      </c>
      <c r="G713" s="300">
        <v>46305</v>
      </c>
      <c r="H713" s="300">
        <v>46599</v>
      </c>
      <c r="I713" s="2">
        <v>22</v>
      </c>
    </row>
    <row r="714" spans="1:9" x14ac:dyDescent="0.25">
      <c r="A714" t="s">
        <v>4873</v>
      </c>
      <c r="B714" t="str">
        <f t="shared" si="11"/>
        <v>CDE1110</v>
      </c>
      <c r="C714" t="s">
        <v>4874</v>
      </c>
      <c r="D714" s="2">
        <v>286</v>
      </c>
      <c r="E714" s="309">
        <v>46224</v>
      </c>
      <c r="F714" s="300">
        <v>46570</v>
      </c>
      <c r="G714" s="300">
        <v>46347</v>
      </c>
      <c r="H714" s="300">
        <v>46570</v>
      </c>
      <c r="I714" s="2">
        <v>28</v>
      </c>
    </row>
    <row r="715" spans="1:9" x14ac:dyDescent="0.25">
      <c r="A715" t="s">
        <v>4875</v>
      </c>
      <c r="B715" t="str">
        <f t="shared" si="11"/>
        <v>CDE1160</v>
      </c>
      <c r="C715" t="s">
        <v>4876</v>
      </c>
      <c r="D715" s="2">
        <v>235</v>
      </c>
      <c r="E715" s="309" t="s">
        <v>4536</v>
      </c>
      <c r="F715" s="300">
        <v>46657</v>
      </c>
      <c r="G715" s="300">
        <v>46305</v>
      </c>
      <c r="H715" s="300">
        <v>46599</v>
      </c>
      <c r="I715" s="2">
        <v>22</v>
      </c>
    </row>
    <row r="716" spans="1:9" x14ac:dyDescent="0.25">
      <c r="A716" t="s">
        <v>4877</v>
      </c>
      <c r="B716" t="str">
        <f t="shared" si="11"/>
        <v>CDE1170</v>
      </c>
      <c r="C716" t="s">
        <v>4878</v>
      </c>
      <c r="D716" s="2">
        <v>27</v>
      </c>
      <c r="E716" s="309" t="s">
        <v>4879</v>
      </c>
      <c r="F716" s="300">
        <v>46511</v>
      </c>
      <c r="I716" s="2">
        <v>46</v>
      </c>
    </row>
    <row r="717" spans="1:9" x14ac:dyDescent="0.25">
      <c r="A717" t="s">
        <v>4375</v>
      </c>
      <c r="B717" t="str">
        <f t="shared" si="11"/>
        <v>Cutcher</v>
      </c>
      <c r="D717" s="2">
        <v>150</v>
      </c>
      <c r="E717" s="309">
        <v>46324</v>
      </c>
      <c r="F717" s="300">
        <v>46512</v>
      </c>
      <c r="G717" s="2" t="s">
        <v>4694</v>
      </c>
      <c r="H717" s="300">
        <v>46548</v>
      </c>
      <c r="I717" s="2">
        <v>48</v>
      </c>
    </row>
    <row r="718" spans="1:9" x14ac:dyDescent="0.25">
      <c r="A718" t="s">
        <v>4880</v>
      </c>
      <c r="B718" t="str">
        <f t="shared" si="11"/>
        <v>E011020</v>
      </c>
      <c r="C718" t="s">
        <v>4881</v>
      </c>
      <c r="D718" s="2">
        <v>90</v>
      </c>
      <c r="E718" s="309">
        <v>46324</v>
      </c>
      <c r="F718" s="300">
        <v>46442</v>
      </c>
      <c r="G718" s="2" t="s">
        <v>4694</v>
      </c>
      <c r="H718" s="2" t="s">
        <v>4882</v>
      </c>
      <c r="I718" s="2">
        <v>48</v>
      </c>
    </row>
    <row r="719" spans="1:9" x14ac:dyDescent="0.25">
      <c r="A719" t="s">
        <v>4883</v>
      </c>
      <c r="B719" t="str">
        <f t="shared" si="11"/>
        <v>E011030</v>
      </c>
      <c r="C719" t="s">
        <v>4884</v>
      </c>
      <c r="D719" s="2">
        <v>90</v>
      </c>
      <c r="E719" s="309" t="s">
        <v>4552</v>
      </c>
      <c r="F719" s="300">
        <v>46512</v>
      </c>
      <c r="G719" s="300">
        <v>46444</v>
      </c>
      <c r="H719" s="300">
        <v>46548</v>
      </c>
      <c r="I719" s="2">
        <v>48</v>
      </c>
    </row>
    <row r="720" spans="1:9" x14ac:dyDescent="0.25">
      <c r="A720" t="s">
        <v>4383</v>
      </c>
      <c r="B720" t="str">
        <f t="shared" si="11"/>
        <v>presión</v>
      </c>
      <c r="D720" s="2">
        <v>180</v>
      </c>
      <c r="E720" s="309" t="s">
        <v>4287</v>
      </c>
      <c r="F720" s="300">
        <v>46582</v>
      </c>
      <c r="G720" s="2" t="s">
        <v>4697</v>
      </c>
      <c r="H720" s="2" t="s">
        <v>4872</v>
      </c>
      <c r="I720" s="2">
        <v>38</v>
      </c>
    </row>
    <row r="721" spans="1:9" x14ac:dyDescent="0.25">
      <c r="A721" t="s">
        <v>4885</v>
      </c>
      <c r="B721" t="str">
        <f t="shared" si="11"/>
        <v>E011120</v>
      </c>
      <c r="C721" t="s">
        <v>4886</v>
      </c>
      <c r="D721" s="2">
        <v>120</v>
      </c>
      <c r="E721" s="309" t="s">
        <v>4287</v>
      </c>
      <c r="F721" s="300">
        <v>46512</v>
      </c>
      <c r="G721" s="2" t="s">
        <v>4697</v>
      </c>
      <c r="H721" s="300">
        <v>46554</v>
      </c>
      <c r="I721" s="2">
        <v>32</v>
      </c>
    </row>
    <row r="722" spans="1:9" x14ac:dyDescent="0.25">
      <c r="A722" t="s">
        <v>4887</v>
      </c>
      <c r="B722" t="str">
        <f t="shared" si="11"/>
        <v>E011130</v>
      </c>
      <c r="C722" t="s">
        <v>4888</v>
      </c>
      <c r="D722" s="2">
        <v>120</v>
      </c>
      <c r="E722" s="309">
        <v>46443</v>
      </c>
      <c r="F722" s="300">
        <v>46582</v>
      </c>
      <c r="G722" s="2" t="s">
        <v>4310</v>
      </c>
      <c r="H722" s="2" t="s">
        <v>4872</v>
      </c>
      <c r="I722" s="2">
        <v>38</v>
      </c>
    </row>
    <row r="723" spans="1:9" x14ac:dyDescent="0.25">
      <c r="A723" t="s">
        <v>4889</v>
      </c>
      <c r="B723" t="str">
        <f t="shared" si="11"/>
        <v>E011131</v>
      </c>
      <c r="C723" t="s">
        <v>4890</v>
      </c>
      <c r="D723" s="2">
        <v>70</v>
      </c>
      <c r="E723" s="309">
        <v>46447</v>
      </c>
      <c r="F723" s="300">
        <v>46527</v>
      </c>
      <c r="G723" s="2" t="s">
        <v>4310</v>
      </c>
      <c r="H723" s="300">
        <v>46566</v>
      </c>
      <c r="I723" s="2">
        <v>29</v>
      </c>
    </row>
    <row r="724" spans="1:9" x14ac:dyDescent="0.25">
      <c r="A724" t="s">
        <v>4409</v>
      </c>
      <c r="B724" t="str">
        <f t="shared" si="11"/>
        <v xml:space="preserve"> de Gas</v>
      </c>
      <c r="D724" s="2">
        <v>166</v>
      </c>
      <c r="E724" s="309">
        <v>46323</v>
      </c>
      <c r="F724" s="300">
        <v>46529</v>
      </c>
      <c r="G724" s="2" t="s">
        <v>4195</v>
      </c>
      <c r="H724" s="300">
        <v>46560</v>
      </c>
      <c r="I724" s="2">
        <v>31</v>
      </c>
    </row>
    <row r="725" spans="1:9" x14ac:dyDescent="0.25">
      <c r="A725" t="s">
        <v>4891</v>
      </c>
      <c r="B725" t="str">
        <f t="shared" si="11"/>
        <v>E012020</v>
      </c>
      <c r="C725" t="s">
        <v>4892</v>
      </c>
      <c r="D725" s="2">
        <v>100</v>
      </c>
      <c r="E725" s="309">
        <v>46323</v>
      </c>
      <c r="F725" s="300">
        <v>46452</v>
      </c>
      <c r="G725" s="2" t="s">
        <v>4195</v>
      </c>
      <c r="H725" s="300">
        <v>46513</v>
      </c>
      <c r="I725" s="2">
        <v>62</v>
      </c>
    </row>
    <row r="726" spans="1:9" x14ac:dyDescent="0.25">
      <c r="A726" t="s">
        <v>4893</v>
      </c>
      <c r="B726" t="str">
        <f t="shared" si="11"/>
        <v>E012030</v>
      </c>
      <c r="C726" t="s">
        <v>4894</v>
      </c>
      <c r="D726" s="2">
        <v>120</v>
      </c>
      <c r="E726" s="309" t="s">
        <v>4107</v>
      </c>
      <c r="F726" s="300">
        <v>46529</v>
      </c>
      <c r="G726" s="300">
        <v>46421</v>
      </c>
      <c r="H726" s="300">
        <v>46560</v>
      </c>
      <c r="I726" s="2">
        <v>31</v>
      </c>
    </row>
    <row r="727" spans="1:9" x14ac:dyDescent="0.25">
      <c r="A727" t="s">
        <v>4422</v>
      </c>
      <c r="B727" t="str">
        <f t="shared" si="11"/>
        <v>densado</v>
      </c>
      <c r="D727" s="2">
        <v>188</v>
      </c>
      <c r="E727" s="309">
        <v>46350</v>
      </c>
      <c r="F727" s="300">
        <v>46582</v>
      </c>
      <c r="G727" s="2" t="s">
        <v>4697</v>
      </c>
      <c r="H727" s="2" t="s">
        <v>4872</v>
      </c>
      <c r="I727" s="2">
        <v>38</v>
      </c>
    </row>
    <row r="728" spans="1:9" x14ac:dyDescent="0.25">
      <c r="A728" t="s">
        <v>4895</v>
      </c>
      <c r="B728" t="str">
        <f t="shared" si="11"/>
        <v>E013020</v>
      </c>
      <c r="C728" t="s">
        <v>4896</v>
      </c>
      <c r="D728" s="2">
        <v>120</v>
      </c>
      <c r="E728" s="309">
        <v>46350</v>
      </c>
      <c r="F728" s="2" t="s">
        <v>4838</v>
      </c>
      <c r="G728" s="2" t="s">
        <v>4697</v>
      </c>
      <c r="H728" s="300">
        <v>46554</v>
      </c>
      <c r="I728" s="2">
        <v>44</v>
      </c>
    </row>
    <row r="729" spans="1:9" x14ac:dyDescent="0.25">
      <c r="A729" t="s">
        <v>4897</v>
      </c>
      <c r="B729" t="str">
        <f t="shared" si="11"/>
        <v>E013031</v>
      </c>
      <c r="C729" t="s">
        <v>4898</v>
      </c>
      <c r="D729" s="2">
        <v>85</v>
      </c>
      <c r="E729" s="309" t="s">
        <v>4724</v>
      </c>
      <c r="F729" s="300">
        <v>46514</v>
      </c>
      <c r="G729" s="300">
        <v>46468</v>
      </c>
      <c r="H729" s="300">
        <v>46566</v>
      </c>
      <c r="I729" s="2">
        <v>44</v>
      </c>
    </row>
    <row r="730" spans="1:9" x14ac:dyDescent="0.25">
      <c r="A730" t="s">
        <v>4899</v>
      </c>
      <c r="B730" t="str">
        <f t="shared" si="11"/>
        <v>E013030</v>
      </c>
      <c r="C730" t="s">
        <v>4900</v>
      </c>
      <c r="D730" s="2">
        <v>135</v>
      </c>
      <c r="E730" s="309">
        <v>46426</v>
      </c>
      <c r="F730" s="300">
        <v>46582</v>
      </c>
      <c r="G730" s="300">
        <v>46468</v>
      </c>
      <c r="H730" s="2" t="s">
        <v>4872</v>
      </c>
      <c r="I730" s="2">
        <v>38</v>
      </c>
    </row>
    <row r="731" spans="1:9" x14ac:dyDescent="0.25">
      <c r="A731" t="s">
        <v>4441</v>
      </c>
      <c r="B731" t="str">
        <f t="shared" si="11"/>
        <v>Hot Oil</v>
      </c>
      <c r="D731" s="2">
        <v>170</v>
      </c>
      <c r="E731" s="309">
        <v>46345</v>
      </c>
      <c r="F731" s="300">
        <v>46556</v>
      </c>
      <c r="G731" s="300">
        <v>46343</v>
      </c>
      <c r="H731" s="300">
        <v>46543</v>
      </c>
      <c r="I731" s="2">
        <v>10</v>
      </c>
    </row>
    <row r="732" spans="1:9" x14ac:dyDescent="0.25">
      <c r="A732" t="s">
        <v>4901</v>
      </c>
      <c r="B732" t="str">
        <f t="shared" si="11"/>
        <v>E014020</v>
      </c>
      <c r="C732" t="s">
        <v>4902</v>
      </c>
      <c r="D732" s="2">
        <v>120</v>
      </c>
      <c r="E732" s="309">
        <v>46345</v>
      </c>
      <c r="F732" s="2" t="s">
        <v>4903</v>
      </c>
      <c r="G732" s="300">
        <v>46343</v>
      </c>
      <c r="H732" s="2" t="s">
        <v>4650</v>
      </c>
      <c r="I732" s="2">
        <v>10</v>
      </c>
    </row>
    <row r="733" spans="1:9" x14ac:dyDescent="0.25">
      <c r="A733" t="s">
        <v>4904</v>
      </c>
      <c r="B733" t="str">
        <f t="shared" si="11"/>
        <v>E014030</v>
      </c>
      <c r="C733" t="s">
        <v>4905</v>
      </c>
      <c r="D733" s="2">
        <v>140</v>
      </c>
      <c r="E733" s="309" t="s">
        <v>4537</v>
      </c>
      <c r="F733" s="300">
        <v>46556</v>
      </c>
      <c r="G733" s="2" t="s">
        <v>4477</v>
      </c>
      <c r="H733" s="300">
        <v>46543</v>
      </c>
      <c r="I733" s="2">
        <v>10</v>
      </c>
    </row>
    <row r="734" spans="1:9" x14ac:dyDescent="0.25">
      <c r="A734" t="s">
        <v>4906</v>
      </c>
      <c r="B734" t="str">
        <f t="shared" si="11"/>
        <v>E014050</v>
      </c>
      <c r="C734" t="s">
        <v>4907</v>
      </c>
      <c r="D734" s="2">
        <v>38</v>
      </c>
      <c r="E734" s="309">
        <v>46443</v>
      </c>
      <c r="F734" s="2" t="s">
        <v>4313</v>
      </c>
      <c r="G734" s="300">
        <v>46440</v>
      </c>
      <c r="H734" s="300">
        <v>46473</v>
      </c>
      <c r="I734" s="2">
        <v>10</v>
      </c>
    </row>
    <row r="735" spans="1:9" x14ac:dyDescent="0.25">
      <c r="A735" t="s">
        <v>4908</v>
      </c>
      <c r="B735" t="str">
        <f t="shared" si="11"/>
        <v>E014060</v>
      </c>
      <c r="C735" t="s">
        <v>4909</v>
      </c>
      <c r="D735" s="2">
        <v>20</v>
      </c>
      <c r="E735" s="309">
        <v>46470</v>
      </c>
      <c r="F735" s="2" t="s">
        <v>4910</v>
      </c>
      <c r="G735" s="300">
        <v>46475</v>
      </c>
      <c r="H735" s="2" t="s">
        <v>4911</v>
      </c>
      <c r="I735" s="2">
        <v>35</v>
      </c>
    </row>
    <row r="736" spans="1:9" x14ac:dyDescent="0.25">
      <c r="A736" t="s">
        <v>4459</v>
      </c>
      <c r="B736" t="str">
        <f t="shared" si="11"/>
        <v>eración</v>
      </c>
      <c r="D736" s="2">
        <v>140</v>
      </c>
      <c r="E736" s="309">
        <v>46314</v>
      </c>
      <c r="F736" s="2" t="s">
        <v>4858</v>
      </c>
      <c r="G736" s="300">
        <v>46314</v>
      </c>
      <c r="H736" s="2" t="s">
        <v>4858</v>
      </c>
      <c r="I736" s="2">
        <v>23</v>
      </c>
    </row>
    <row r="737" spans="1:9" x14ac:dyDescent="0.25">
      <c r="A737" t="s">
        <v>4912</v>
      </c>
      <c r="B737" t="str">
        <f t="shared" si="11"/>
        <v>E015020</v>
      </c>
      <c r="C737" t="s">
        <v>4913</v>
      </c>
      <c r="D737" s="2">
        <v>80</v>
      </c>
      <c r="E737" s="309">
        <v>46314</v>
      </c>
      <c r="F737" s="300">
        <v>46420</v>
      </c>
      <c r="G737" s="300">
        <v>46314</v>
      </c>
      <c r="H737" s="300">
        <v>46420</v>
      </c>
      <c r="I737" s="2">
        <v>23</v>
      </c>
    </row>
    <row r="738" spans="1:9" x14ac:dyDescent="0.25">
      <c r="A738" t="s">
        <v>4914</v>
      </c>
      <c r="B738" t="str">
        <f t="shared" si="11"/>
        <v>E015030</v>
      </c>
      <c r="C738" t="s">
        <v>4915</v>
      </c>
      <c r="D738" s="2">
        <v>27</v>
      </c>
      <c r="E738" s="309">
        <v>46337</v>
      </c>
      <c r="F738" s="2" t="s">
        <v>4477</v>
      </c>
      <c r="I738" s="2">
        <v>68</v>
      </c>
    </row>
    <row r="739" spans="1:9" x14ac:dyDescent="0.25">
      <c r="A739" t="s">
        <v>4916</v>
      </c>
      <c r="B739" t="str">
        <f t="shared" si="11"/>
        <v>E015031</v>
      </c>
      <c r="C739" t="s">
        <v>4917</v>
      </c>
      <c r="D739" s="2">
        <v>75</v>
      </c>
      <c r="E739" s="309" t="s">
        <v>4127</v>
      </c>
      <c r="F739" s="2" t="s">
        <v>4858</v>
      </c>
      <c r="G739" s="2" t="s">
        <v>4127</v>
      </c>
      <c r="H739" s="2" t="s">
        <v>4858</v>
      </c>
      <c r="I739" s="2">
        <v>23</v>
      </c>
    </row>
    <row r="740" spans="1:9" x14ac:dyDescent="0.25">
      <c r="A740" t="s">
        <v>4468</v>
      </c>
      <c r="B740" t="str">
        <f t="shared" si="11"/>
        <v>densado</v>
      </c>
      <c r="D740" s="2">
        <v>137</v>
      </c>
      <c r="E740" s="309" t="s">
        <v>4072</v>
      </c>
      <c r="F740" s="300">
        <v>46555</v>
      </c>
      <c r="G740" s="2" t="s">
        <v>4536</v>
      </c>
      <c r="H740" s="300">
        <v>46549</v>
      </c>
      <c r="I740" s="2">
        <v>11</v>
      </c>
    </row>
    <row r="741" spans="1:9" x14ac:dyDescent="0.25">
      <c r="A741" t="s">
        <v>4918</v>
      </c>
      <c r="B741" t="str">
        <f t="shared" si="11"/>
        <v>E016020</v>
      </c>
      <c r="C741" t="s">
        <v>4919</v>
      </c>
      <c r="D741" s="2">
        <v>80</v>
      </c>
      <c r="E741" s="309" t="s">
        <v>4072</v>
      </c>
      <c r="F741" s="2" t="s">
        <v>4778</v>
      </c>
      <c r="G741" s="2" t="s">
        <v>4536</v>
      </c>
      <c r="H741" s="300">
        <v>46476</v>
      </c>
      <c r="I741" s="2">
        <v>18</v>
      </c>
    </row>
    <row r="742" spans="1:9" x14ac:dyDescent="0.25">
      <c r="A742" t="s">
        <v>4920</v>
      </c>
      <c r="B742" t="str">
        <f t="shared" si="11"/>
        <v>E016030</v>
      </c>
      <c r="C742" t="s">
        <v>4921</v>
      </c>
      <c r="D742" s="2">
        <v>90</v>
      </c>
      <c r="E742" s="309">
        <v>46451</v>
      </c>
      <c r="F742" s="300">
        <v>46555</v>
      </c>
      <c r="G742" s="300">
        <v>46445</v>
      </c>
      <c r="H742" s="300">
        <v>46549</v>
      </c>
      <c r="I742" s="2">
        <v>11</v>
      </c>
    </row>
    <row r="743" spans="1:9" x14ac:dyDescent="0.25">
      <c r="A743" t="s">
        <v>4485</v>
      </c>
      <c r="B743" t="str">
        <f t="shared" si="11"/>
        <v>de Agua</v>
      </c>
      <c r="D743" s="2">
        <v>172</v>
      </c>
      <c r="E743" s="309">
        <v>46342</v>
      </c>
      <c r="F743" s="300">
        <v>46555</v>
      </c>
      <c r="G743" s="300">
        <v>46319</v>
      </c>
      <c r="H743" s="300">
        <v>46549</v>
      </c>
      <c r="I743" s="2">
        <v>11</v>
      </c>
    </row>
    <row r="744" spans="1:9" x14ac:dyDescent="0.25">
      <c r="A744" t="s">
        <v>4922</v>
      </c>
      <c r="B744" t="str">
        <f t="shared" si="11"/>
        <v>E018020</v>
      </c>
      <c r="C744" t="s">
        <v>4923</v>
      </c>
      <c r="D744" s="2">
        <v>120</v>
      </c>
      <c r="E744" s="309">
        <v>46342</v>
      </c>
      <c r="F744" s="2" t="s">
        <v>4924</v>
      </c>
      <c r="G744" s="300">
        <v>46319</v>
      </c>
      <c r="H744" s="300">
        <v>46472</v>
      </c>
      <c r="I744" s="2">
        <v>13</v>
      </c>
    </row>
    <row r="745" spans="1:9" x14ac:dyDescent="0.25">
      <c r="A745" t="s">
        <v>4925</v>
      </c>
      <c r="B745" t="str">
        <f t="shared" si="11"/>
        <v>E018030</v>
      </c>
      <c r="C745" t="s">
        <v>4926</v>
      </c>
      <c r="D745" s="2">
        <v>130</v>
      </c>
      <c r="E745" s="309" t="s">
        <v>4097</v>
      </c>
      <c r="F745" s="300">
        <v>46555</v>
      </c>
      <c r="G745" s="2" t="s">
        <v>4523</v>
      </c>
      <c r="H745" s="300">
        <v>46549</v>
      </c>
      <c r="I745" s="2">
        <v>11</v>
      </c>
    </row>
    <row r="746" spans="1:9" x14ac:dyDescent="0.25">
      <c r="A746" t="s">
        <v>4927</v>
      </c>
      <c r="B746" t="str">
        <f t="shared" si="11"/>
        <v>E018050</v>
      </c>
      <c r="C746" t="s">
        <v>4928</v>
      </c>
      <c r="D746" s="2">
        <v>48</v>
      </c>
      <c r="E746" s="309">
        <v>46430</v>
      </c>
      <c r="F746" s="2" t="s">
        <v>4310</v>
      </c>
      <c r="G746" s="300">
        <v>46440</v>
      </c>
      <c r="H746" s="2" t="s">
        <v>4669</v>
      </c>
      <c r="I746" s="2">
        <v>11</v>
      </c>
    </row>
    <row r="747" spans="1:9" x14ac:dyDescent="0.25">
      <c r="A747" t="s">
        <v>4929</v>
      </c>
      <c r="B747" t="str">
        <f t="shared" si="11"/>
        <v>E018060</v>
      </c>
      <c r="C747" t="s">
        <v>4930</v>
      </c>
      <c r="D747" s="2">
        <v>45</v>
      </c>
      <c r="E747" s="309">
        <v>46470</v>
      </c>
      <c r="F747" s="300">
        <v>46521</v>
      </c>
      <c r="G747" s="300">
        <v>46475</v>
      </c>
      <c r="H747" s="300">
        <v>46526</v>
      </c>
      <c r="I747" s="2">
        <v>15</v>
      </c>
    </row>
    <row r="748" spans="1:9" x14ac:dyDescent="0.25">
      <c r="A748" t="s">
        <v>4542</v>
      </c>
      <c r="B748" t="str">
        <f t="shared" si="11"/>
        <v>e + KOD</v>
      </c>
      <c r="D748" s="2">
        <v>128</v>
      </c>
      <c r="E748" s="309">
        <v>46326</v>
      </c>
      <c r="F748" s="2" t="s">
        <v>4778</v>
      </c>
      <c r="G748" s="300">
        <v>46354</v>
      </c>
      <c r="H748" s="2" t="s">
        <v>4778</v>
      </c>
      <c r="I748" s="2">
        <v>68</v>
      </c>
    </row>
    <row r="749" spans="1:9" x14ac:dyDescent="0.25">
      <c r="A749" t="s">
        <v>4931</v>
      </c>
      <c r="B749" t="str">
        <f t="shared" si="11"/>
        <v>E019020</v>
      </c>
      <c r="C749" t="s">
        <v>4932</v>
      </c>
      <c r="D749" s="2">
        <v>60</v>
      </c>
      <c r="E749" s="309">
        <v>46326</v>
      </c>
      <c r="F749" s="2" t="s">
        <v>4136</v>
      </c>
      <c r="G749" s="300">
        <v>46354</v>
      </c>
      <c r="H749" s="300">
        <v>46437</v>
      </c>
      <c r="I749" s="2">
        <v>96</v>
      </c>
    </row>
    <row r="750" spans="1:9" x14ac:dyDescent="0.25">
      <c r="A750" t="s">
        <v>4933</v>
      </c>
      <c r="B750" t="str">
        <f t="shared" si="11"/>
        <v>E019030</v>
      </c>
      <c r="C750" t="s">
        <v>4934</v>
      </c>
      <c r="D750" s="2">
        <v>60</v>
      </c>
      <c r="E750" s="309">
        <v>46420</v>
      </c>
      <c r="F750" s="2" t="s">
        <v>4778</v>
      </c>
      <c r="G750" s="300">
        <v>46420</v>
      </c>
      <c r="H750" s="2" t="s">
        <v>4778</v>
      </c>
      <c r="I750" s="2">
        <v>68</v>
      </c>
    </row>
    <row r="751" spans="1:9" x14ac:dyDescent="0.25">
      <c r="A751" t="s">
        <v>4551</v>
      </c>
      <c r="B751" t="str">
        <f t="shared" si="11"/>
        <v xml:space="preserve"> planta</v>
      </c>
      <c r="D751" s="2">
        <v>167</v>
      </c>
      <c r="E751" s="309">
        <v>46329</v>
      </c>
      <c r="F751" s="300">
        <v>46536</v>
      </c>
      <c r="G751" s="300">
        <v>46350</v>
      </c>
      <c r="H751" s="300">
        <v>46550</v>
      </c>
      <c r="I751" s="2">
        <v>32</v>
      </c>
    </row>
    <row r="752" spans="1:9" x14ac:dyDescent="0.25">
      <c r="A752" t="s">
        <v>4935</v>
      </c>
      <c r="B752" t="str">
        <f t="shared" si="11"/>
        <v>E017020</v>
      </c>
      <c r="C752" t="s">
        <v>4936</v>
      </c>
      <c r="D752" s="2">
        <v>110</v>
      </c>
      <c r="E752" s="309">
        <v>46329</v>
      </c>
      <c r="F752" s="300">
        <v>46470</v>
      </c>
      <c r="G752" s="300">
        <v>46350</v>
      </c>
      <c r="H752" s="2" t="s">
        <v>4278</v>
      </c>
      <c r="I752" s="2">
        <v>54</v>
      </c>
    </row>
    <row r="753" spans="1:9" x14ac:dyDescent="0.25">
      <c r="A753" t="s">
        <v>4937</v>
      </c>
      <c r="B753" t="str">
        <f t="shared" si="11"/>
        <v>E017030</v>
      </c>
      <c r="C753" t="s">
        <v>4938</v>
      </c>
      <c r="D753" s="2">
        <v>120</v>
      </c>
      <c r="E753" s="309" t="s">
        <v>4195</v>
      </c>
      <c r="F753" s="300">
        <v>46536</v>
      </c>
      <c r="G753" s="2" t="s">
        <v>4177</v>
      </c>
      <c r="H753" s="300">
        <v>46550</v>
      </c>
      <c r="I753" s="2">
        <v>32</v>
      </c>
    </row>
    <row r="754" spans="1:9" x14ac:dyDescent="0.25">
      <c r="A754" t="s">
        <v>3807</v>
      </c>
      <c r="B754" t="str">
        <f t="shared" si="11"/>
        <v>control</v>
      </c>
      <c r="D754" s="2">
        <v>246</v>
      </c>
      <c r="E754" s="309">
        <v>46326</v>
      </c>
      <c r="F754" s="2" t="s">
        <v>4362</v>
      </c>
      <c r="G754" s="300">
        <v>46314</v>
      </c>
      <c r="H754" s="2" t="s">
        <v>4362</v>
      </c>
      <c r="I754" s="2">
        <v>11</v>
      </c>
    </row>
    <row r="755" spans="1:9" x14ac:dyDescent="0.25">
      <c r="A755" t="s">
        <v>4375</v>
      </c>
      <c r="B755" t="str">
        <f t="shared" si="11"/>
        <v>Cutcher</v>
      </c>
      <c r="D755" s="2">
        <v>153</v>
      </c>
      <c r="E755" s="309">
        <v>46326</v>
      </c>
      <c r="F755" s="300">
        <v>46518</v>
      </c>
      <c r="G755" s="2" t="s">
        <v>4694</v>
      </c>
      <c r="H755" s="300">
        <v>46536</v>
      </c>
      <c r="I755" s="2">
        <v>43</v>
      </c>
    </row>
    <row r="756" spans="1:9" x14ac:dyDescent="0.25">
      <c r="A756" t="s">
        <v>4939</v>
      </c>
      <c r="B756" t="str">
        <f t="shared" si="11"/>
        <v>I011010</v>
      </c>
      <c r="C756" t="s">
        <v>4940</v>
      </c>
      <c r="D756" s="2">
        <v>90</v>
      </c>
      <c r="E756" s="309">
        <v>46326</v>
      </c>
      <c r="F756" s="300">
        <v>46444</v>
      </c>
      <c r="G756" s="2" t="s">
        <v>4694</v>
      </c>
      <c r="H756" s="2" t="s">
        <v>4882</v>
      </c>
      <c r="I756" s="2">
        <v>56</v>
      </c>
    </row>
    <row r="757" spans="1:9" x14ac:dyDescent="0.25">
      <c r="A757" t="s">
        <v>4941</v>
      </c>
      <c r="B757" t="str">
        <f t="shared" si="11"/>
        <v>I011020</v>
      </c>
      <c r="C757" t="s">
        <v>4942</v>
      </c>
      <c r="D757" s="2">
        <v>90</v>
      </c>
      <c r="E757" s="309" t="s">
        <v>4107</v>
      </c>
      <c r="F757" s="2" t="s">
        <v>4924</v>
      </c>
      <c r="G757" s="2" t="s">
        <v>4315</v>
      </c>
      <c r="H757" s="300">
        <v>46510</v>
      </c>
      <c r="I757" s="2">
        <v>43</v>
      </c>
    </row>
    <row r="758" spans="1:9" x14ac:dyDescent="0.25">
      <c r="A758" t="s">
        <v>4943</v>
      </c>
      <c r="B758" t="str">
        <f t="shared" si="11"/>
        <v>I011030</v>
      </c>
      <c r="C758" t="s">
        <v>4944</v>
      </c>
      <c r="D758" s="2">
        <v>90</v>
      </c>
      <c r="E758" s="309" t="s">
        <v>4685</v>
      </c>
      <c r="F758" s="300">
        <v>46518</v>
      </c>
      <c r="G758" s="300">
        <v>46433</v>
      </c>
      <c r="H758" s="300">
        <v>46536</v>
      </c>
      <c r="I758" s="2">
        <v>43</v>
      </c>
    </row>
    <row r="759" spans="1:9" x14ac:dyDescent="0.25">
      <c r="A759" t="s">
        <v>4383</v>
      </c>
      <c r="B759" t="str">
        <f t="shared" si="11"/>
        <v>presión</v>
      </c>
      <c r="D759" s="2">
        <v>211</v>
      </c>
      <c r="E759" s="309">
        <v>46326</v>
      </c>
      <c r="F759" s="300">
        <v>46585</v>
      </c>
      <c r="G759" s="2" t="s">
        <v>4697</v>
      </c>
      <c r="H759" s="2" t="s">
        <v>4945</v>
      </c>
      <c r="I759" s="2">
        <v>37</v>
      </c>
    </row>
    <row r="760" spans="1:9" x14ac:dyDescent="0.25">
      <c r="A760" t="s">
        <v>4946</v>
      </c>
      <c r="B760" t="str">
        <f t="shared" si="11"/>
        <v>I011110</v>
      </c>
      <c r="C760" t="s">
        <v>4947</v>
      </c>
      <c r="D760" s="2">
        <v>120</v>
      </c>
      <c r="E760" s="309">
        <v>46326</v>
      </c>
      <c r="F760" s="2" t="s">
        <v>4669</v>
      </c>
      <c r="G760" s="2" t="s">
        <v>4697</v>
      </c>
      <c r="H760" s="300">
        <v>46554</v>
      </c>
      <c r="I760" s="2">
        <v>46</v>
      </c>
    </row>
    <row r="761" spans="1:9" x14ac:dyDescent="0.25">
      <c r="A761" t="s">
        <v>4948</v>
      </c>
      <c r="B761" t="str">
        <f t="shared" si="11"/>
        <v>I011120</v>
      </c>
      <c r="C761" t="s">
        <v>4949</v>
      </c>
      <c r="D761" s="2">
        <v>100</v>
      </c>
      <c r="E761" s="309">
        <v>46435</v>
      </c>
      <c r="F761" s="300">
        <v>46550</v>
      </c>
      <c r="G761" s="300">
        <v>46462</v>
      </c>
      <c r="H761" s="300">
        <v>46577</v>
      </c>
      <c r="I761" s="2">
        <v>1</v>
      </c>
    </row>
    <row r="762" spans="1:9" x14ac:dyDescent="0.25">
      <c r="A762" t="s">
        <v>4950</v>
      </c>
      <c r="B762" t="str">
        <f t="shared" si="11"/>
        <v>I011130</v>
      </c>
      <c r="C762" t="s">
        <v>4951</v>
      </c>
      <c r="D762" s="2">
        <v>110</v>
      </c>
      <c r="E762" s="309">
        <v>46458</v>
      </c>
      <c r="F762" s="300">
        <v>46585</v>
      </c>
      <c r="G762" s="2" t="s">
        <v>4310</v>
      </c>
      <c r="H762" s="2" t="s">
        <v>4945</v>
      </c>
      <c r="I762" s="2">
        <v>37</v>
      </c>
    </row>
    <row r="763" spans="1:9" x14ac:dyDescent="0.25">
      <c r="A763" t="s">
        <v>4952</v>
      </c>
      <c r="B763" t="str">
        <f t="shared" si="11"/>
        <v>I011131</v>
      </c>
      <c r="C763" t="s">
        <v>4953</v>
      </c>
      <c r="D763" s="2">
        <v>64</v>
      </c>
      <c r="E763" s="309">
        <v>46458</v>
      </c>
      <c r="F763" s="300">
        <v>46532</v>
      </c>
      <c r="G763" s="2" t="s">
        <v>4310</v>
      </c>
      <c r="H763" s="300">
        <v>46560</v>
      </c>
      <c r="I763" s="2">
        <v>1</v>
      </c>
    </row>
    <row r="764" spans="1:9" x14ac:dyDescent="0.25">
      <c r="A764" t="s">
        <v>4409</v>
      </c>
      <c r="B764" t="str">
        <f t="shared" si="11"/>
        <v xml:space="preserve"> de Gas</v>
      </c>
      <c r="D764" s="2">
        <v>193</v>
      </c>
      <c r="E764" s="309">
        <v>46342</v>
      </c>
      <c r="F764" s="300">
        <v>46580</v>
      </c>
      <c r="G764" s="2" t="s">
        <v>4195</v>
      </c>
      <c r="H764" s="300">
        <v>46571</v>
      </c>
      <c r="I764" s="2">
        <v>0</v>
      </c>
    </row>
    <row r="765" spans="1:9" x14ac:dyDescent="0.25">
      <c r="A765" t="s">
        <v>4954</v>
      </c>
      <c r="B765" t="str">
        <f t="shared" si="11"/>
        <v>I012010</v>
      </c>
      <c r="C765" t="s">
        <v>4955</v>
      </c>
      <c r="D765" s="2">
        <v>100</v>
      </c>
      <c r="E765" s="309">
        <v>46342</v>
      </c>
      <c r="F765" s="300">
        <v>46471</v>
      </c>
      <c r="G765" s="2" t="s">
        <v>4195</v>
      </c>
      <c r="H765" s="300">
        <v>46513</v>
      </c>
      <c r="I765" s="2">
        <v>53</v>
      </c>
    </row>
    <row r="766" spans="1:9" x14ac:dyDescent="0.25">
      <c r="A766" t="s">
        <v>4956</v>
      </c>
      <c r="B766" t="str">
        <f t="shared" si="11"/>
        <v>I012020</v>
      </c>
      <c r="C766" t="s">
        <v>4957</v>
      </c>
      <c r="D766" s="2">
        <v>100</v>
      </c>
      <c r="E766" s="309">
        <v>46452</v>
      </c>
      <c r="F766" s="300">
        <v>46568</v>
      </c>
      <c r="G766" s="300">
        <v>46438</v>
      </c>
      <c r="H766" s="300">
        <v>46554</v>
      </c>
      <c r="I766" s="2">
        <v>0</v>
      </c>
    </row>
    <row r="767" spans="1:9" x14ac:dyDescent="0.25">
      <c r="A767" t="s">
        <v>4958</v>
      </c>
      <c r="B767" t="str">
        <f t="shared" si="11"/>
        <v>I012030</v>
      </c>
      <c r="C767" t="s">
        <v>4959</v>
      </c>
      <c r="D767" s="2">
        <v>100</v>
      </c>
      <c r="E767" s="309">
        <v>46464</v>
      </c>
      <c r="F767" s="300">
        <v>46580</v>
      </c>
      <c r="G767" s="300">
        <v>46456</v>
      </c>
      <c r="H767" s="300">
        <v>46571</v>
      </c>
      <c r="I767" s="2">
        <v>0</v>
      </c>
    </row>
    <row r="768" spans="1:9" x14ac:dyDescent="0.25">
      <c r="A768" t="s">
        <v>4422</v>
      </c>
      <c r="B768" t="str">
        <f t="shared" si="11"/>
        <v>densado</v>
      </c>
      <c r="D768" s="2">
        <v>208</v>
      </c>
      <c r="E768" s="309" t="s">
        <v>3432</v>
      </c>
      <c r="F768" s="2" t="s">
        <v>4362</v>
      </c>
      <c r="G768" s="2" t="s">
        <v>4531</v>
      </c>
      <c r="H768" s="2" t="s">
        <v>4872</v>
      </c>
      <c r="I768" s="2">
        <v>0</v>
      </c>
    </row>
    <row r="769" spans="1:9" x14ac:dyDescent="0.25">
      <c r="A769" t="s">
        <v>4960</v>
      </c>
      <c r="B769" t="str">
        <f t="shared" si="11"/>
        <v>I013010</v>
      </c>
      <c r="C769" t="s">
        <v>4961</v>
      </c>
      <c r="D769" s="2">
        <v>120</v>
      </c>
      <c r="E769" s="309" t="s">
        <v>3432</v>
      </c>
      <c r="F769" s="300">
        <v>46524</v>
      </c>
      <c r="G769" s="2" t="s">
        <v>4127</v>
      </c>
      <c r="H769" s="300">
        <v>46542</v>
      </c>
      <c r="I769" s="2">
        <v>28</v>
      </c>
    </row>
    <row r="770" spans="1:9" x14ac:dyDescent="0.25">
      <c r="A770" t="s">
        <v>4962</v>
      </c>
      <c r="B770" t="str">
        <f t="shared" si="11"/>
        <v>I013002</v>
      </c>
      <c r="C770" t="s">
        <v>4963</v>
      </c>
      <c r="D770" s="2">
        <v>30</v>
      </c>
      <c r="E770" s="309" t="s">
        <v>4537</v>
      </c>
      <c r="F770" s="300">
        <v>46428</v>
      </c>
      <c r="G770" s="2" t="s">
        <v>4531</v>
      </c>
      <c r="H770" s="300">
        <v>46420</v>
      </c>
      <c r="I770" s="2">
        <v>35</v>
      </c>
    </row>
    <row r="771" spans="1:9" x14ac:dyDescent="0.25">
      <c r="A771" t="s">
        <v>4964</v>
      </c>
      <c r="B771" t="str">
        <f t="shared" si="11"/>
        <v>I013004</v>
      </c>
      <c r="C771" t="s">
        <v>4965</v>
      </c>
      <c r="D771" s="2">
        <v>20</v>
      </c>
      <c r="E771" s="309">
        <v>46455</v>
      </c>
      <c r="F771" s="300">
        <v>46477</v>
      </c>
      <c r="G771" s="300">
        <v>46421</v>
      </c>
      <c r="H771" s="300">
        <v>46472</v>
      </c>
      <c r="I771" s="2">
        <v>13</v>
      </c>
    </row>
    <row r="772" spans="1:9" x14ac:dyDescent="0.25">
      <c r="A772" t="s">
        <v>4966</v>
      </c>
      <c r="B772" t="str">
        <f t="shared" si="11"/>
        <v>I013020</v>
      </c>
      <c r="C772" t="s">
        <v>4967</v>
      </c>
      <c r="D772" s="2">
        <v>100</v>
      </c>
      <c r="E772" s="309">
        <v>46477</v>
      </c>
      <c r="F772" s="300">
        <v>46592</v>
      </c>
      <c r="G772" s="300">
        <v>46473</v>
      </c>
      <c r="H772" s="300">
        <v>46589</v>
      </c>
      <c r="I772" s="2">
        <v>0</v>
      </c>
    </row>
    <row r="773" spans="1:9" x14ac:dyDescent="0.25">
      <c r="A773" t="s">
        <v>4968</v>
      </c>
      <c r="B773" t="str">
        <f t="shared" si="11"/>
        <v>I013031</v>
      </c>
      <c r="C773" t="s">
        <v>4969</v>
      </c>
      <c r="D773" s="2">
        <v>79</v>
      </c>
      <c r="E773" s="309">
        <v>46477</v>
      </c>
      <c r="F773" s="300">
        <v>46568</v>
      </c>
      <c r="G773" s="300">
        <v>46473</v>
      </c>
      <c r="H773" s="300">
        <v>46566</v>
      </c>
      <c r="I773" s="2">
        <v>0</v>
      </c>
    </row>
    <row r="774" spans="1:9" x14ac:dyDescent="0.25">
      <c r="A774" t="s">
        <v>4970</v>
      </c>
      <c r="B774" t="str">
        <f t="shared" ref="B774:B837" si="12">+RIGHT(A774,7)</f>
        <v>I013030</v>
      </c>
      <c r="C774" t="s">
        <v>4971</v>
      </c>
      <c r="D774" s="2">
        <v>115</v>
      </c>
      <c r="E774" s="309" t="s">
        <v>4864</v>
      </c>
      <c r="F774" s="2" t="s">
        <v>4362</v>
      </c>
      <c r="G774" s="300">
        <v>46473</v>
      </c>
      <c r="H774" s="2" t="s">
        <v>4872</v>
      </c>
      <c r="I774" s="2">
        <v>0</v>
      </c>
    </row>
    <row r="775" spans="1:9" x14ac:dyDescent="0.25">
      <c r="A775" t="s">
        <v>4441</v>
      </c>
      <c r="B775" t="str">
        <f t="shared" si="12"/>
        <v>Hot Oil</v>
      </c>
      <c r="D775" s="2">
        <v>180</v>
      </c>
      <c r="E775" s="309">
        <v>46345</v>
      </c>
      <c r="F775" s="300">
        <v>46568</v>
      </c>
      <c r="G775" s="300">
        <v>46343</v>
      </c>
      <c r="H775" s="300">
        <v>46566</v>
      </c>
      <c r="I775" s="2">
        <v>10</v>
      </c>
    </row>
    <row r="776" spans="1:9" x14ac:dyDescent="0.25">
      <c r="A776" t="s">
        <v>4972</v>
      </c>
      <c r="B776" t="str">
        <f t="shared" si="12"/>
        <v>I014010</v>
      </c>
      <c r="C776" t="s">
        <v>4973</v>
      </c>
      <c r="D776" s="2">
        <v>120</v>
      </c>
      <c r="E776" s="309">
        <v>46345</v>
      </c>
      <c r="F776" s="2" t="s">
        <v>4903</v>
      </c>
      <c r="G776" s="300">
        <v>46343</v>
      </c>
      <c r="H776" s="2" t="s">
        <v>4650</v>
      </c>
      <c r="I776" s="2">
        <v>10</v>
      </c>
    </row>
    <row r="777" spans="1:9" x14ac:dyDescent="0.25">
      <c r="A777" t="s">
        <v>4974</v>
      </c>
      <c r="B777" t="str">
        <f t="shared" si="12"/>
        <v>I014020</v>
      </c>
      <c r="C777" t="s">
        <v>4975</v>
      </c>
      <c r="D777" s="2">
        <v>100</v>
      </c>
      <c r="E777" s="309" t="s">
        <v>4042</v>
      </c>
      <c r="F777" s="300">
        <v>46528</v>
      </c>
      <c r="G777" s="300">
        <v>46424</v>
      </c>
      <c r="H777" s="300">
        <v>46540</v>
      </c>
      <c r="I777" s="2">
        <v>24</v>
      </c>
    </row>
    <row r="778" spans="1:9" x14ac:dyDescent="0.25">
      <c r="A778" t="s">
        <v>4976</v>
      </c>
      <c r="B778" t="str">
        <f t="shared" si="12"/>
        <v>I014030</v>
      </c>
      <c r="C778" t="s">
        <v>4977</v>
      </c>
      <c r="D778" s="2">
        <v>100</v>
      </c>
      <c r="E778" s="309">
        <v>46452</v>
      </c>
      <c r="F778" s="300">
        <v>46568</v>
      </c>
      <c r="G778" s="300">
        <v>46450</v>
      </c>
      <c r="H778" s="300">
        <v>46566</v>
      </c>
      <c r="I778" s="2">
        <v>10</v>
      </c>
    </row>
    <row r="779" spans="1:9" x14ac:dyDescent="0.25">
      <c r="A779" t="s">
        <v>4459</v>
      </c>
      <c r="B779" t="str">
        <f t="shared" si="12"/>
        <v>eración</v>
      </c>
      <c r="D779" s="2">
        <v>140</v>
      </c>
      <c r="E779" s="309">
        <v>46326</v>
      </c>
      <c r="F779" s="2" t="s">
        <v>4838</v>
      </c>
      <c r="G779" s="300">
        <v>46314</v>
      </c>
      <c r="H779" s="2" t="s">
        <v>4858</v>
      </c>
      <c r="I779" s="2">
        <v>12</v>
      </c>
    </row>
    <row r="780" spans="1:9" x14ac:dyDescent="0.25">
      <c r="A780" t="s">
        <v>4978</v>
      </c>
      <c r="B780" t="str">
        <f t="shared" si="12"/>
        <v>I015010</v>
      </c>
      <c r="C780" t="s">
        <v>4979</v>
      </c>
      <c r="D780" s="2">
        <v>80</v>
      </c>
      <c r="E780" s="309">
        <v>46326</v>
      </c>
      <c r="F780" s="300">
        <v>46433</v>
      </c>
      <c r="G780" s="300">
        <v>46314</v>
      </c>
      <c r="H780" s="300">
        <v>46420</v>
      </c>
      <c r="I780" s="2">
        <v>12</v>
      </c>
    </row>
    <row r="781" spans="1:9" x14ac:dyDescent="0.25">
      <c r="A781" t="s">
        <v>4980</v>
      </c>
      <c r="B781" t="str">
        <f t="shared" si="12"/>
        <v>I015020</v>
      </c>
      <c r="C781" t="s">
        <v>4981</v>
      </c>
      <c r="D781" s="2">
        <v>30</v>
      </c>
      <c r="E781" s="309" t="s">
        <v>4697</v>
      </c>
      <c r="F781" s="300">
        <v>46449</v>
      </c>
      <c r="G781" s="2" t="s">
        <v>4136</v>
      </c>
      <c r="H781" s="300">
        <v>46443</v>
      </c>
      <c r="I781" s="2">
        <v>13</v>
      </c>
    </row>
    <row r="782" spans="1:9" x14ac:dyDescent="0.25">
      <c r="A782" t="s">
        <v>4982</v>
      </c>
      <c r="B782" t="str">
        <f t="shared" si="12"/>
        <v>I015030</v>
      </c>
      <c r="C782" t="s">
        <v>4983</v>
      </c>
      <c r="D782" s="2">
        <v>75</v>
      </c>
      <c r="E782" s="309" t="s">
        <v>4724</v>
      </c>
      <c r="F782" s="2" t="s">
        <v>4838</v>
      </c>
      <c r="G782" s="2" t="s">
        <v>4127</v>
      </c>
      <c r="H782" s="2" t="s">
        <v>4858</v>
      </c>
      <c r="I782" s="2">
        <v>12</v>
      </c>
    </row>
    <row r="783" spans="1:9" x14ac:dyDescent="0.25">
      <c r="A783" t="s">
        <v>4468</v>
      </c>
      <c r="B783" t="str">
        <f t="shared" si="12"/>
        <v>densado</v>
      </c>
      <c r="D783" s="2">
        <v>143</v>
      </c>
      <c r="E783" s="309" t="s">
        <v>4526</v>
      </c>
      <c r="F783" s="300">
        <v>46559</v>
      </c>
      <c r="G783" s="2" t="s">
        <v>4536</v>
      </c>
      <c r="H783" s="300">
        <v>46557</v>
      </c>
      <c r="I783" s="2">
        <v>18</v>
      </c>
    </row>
    <row r="784" spans="1:9" x14ac:dyDescent="0.25">
      <c r="A784" t="s">
        <v>4984</v>
      </c>
      <c r="B784" t="str">
        <f t="shared" si="12"/>
        <v>I016020</v>
      </c>
      <c r="C784" t="s">
        <v>4985</v>
      </c>
      <c r="D784" s="2">
        <v>100</v>
      </c>
      <c r="E784" s="309" t="s">
        <v>4526</v>
      </c>
      <c r="F784" s="300">
        <v>46508</v>
      </c>
      <c r="G784" s="2" t="s">
        <v>4585</v>
      </c>
      <c r="H784" s="300">
        <v>46522</v>
      </c>
      <c r="I784" s="2">
        <v>31</v>
      </c>
    </row>
    <row r="785" spans="1:9" x14ac:dyDescent="0.25">
      <c r="A785" t="s">
        <v>4986</v>
      </c>
      <c r="B785" t="str">
        <f t="shared" si="12"/>
        <v>I016010</v>
      </c>
      <c r="C785" t="s">
        <v>4987</v>
      </c>
      <c r="D785" s="2">
        <v>100</v>
      </c>
      <c r="E785" s="309" t="s">
        <v>4072</v>
      </c>
      <c r="F785" s="300">
        <v>46512</v>
      </c>
      <c r="G785" s="2" t="s">
        <v>4536</v>
      </c>
      <c r="H785" s="2" t="s">
        <v>4839</v>
      </c>
      <c r="I785" s="2">
        <v>18</v>
      </c>
    </row>
    <row r="786" spans="1:9" x14ac:dyDescent="0.25">
      <c r="A786" t="s">
        <v>4988</v>
      </c>
      <c r="B786" t="str">
        <f t="shared" si="12"/>
        <v>I016030</v>
      </c>
      <c r="C786" t="s">
        <v>4989</v>
      </c>
      <c r="D786" s="2">
        <v>100</v>
      </c>
      <c r="E786" s="309">
        <v>46443</v>
      </c>
      <c r="F786" s="300">
        <v>46559</v>
      </c>
      <c r="G786" s="300">
        <v>46442</v>
      </c>
      <c r="H786" s="300">
        <v>46557</v>
      </c>
      <c r="I786" s="2">
        <v>18</v>
      </c>
    </row>
    <row r="787" spans="1:9" x14ac:dyDescent="0.25">
      <c r="A787" t="s">
        <v>4485</v>
      </c>
      <c r="B787" t="str">
        <f t="shared" si="12"/>
        <v>de Agua</v>
      </c>
      <c r="D787" s="2">
        <v>177</v>
      </c>
      <c r="E787" s="309">
        <v>46342</v>
      </c>
      <c r="F787" s="300">
        <v>46561</v>
      </c>
      <c r="G787" s="300">
        <v>46319</v>
      </c>
      <c r="H787" s="2" t="s">
        <v>4362</v>
      </c>
      <c r="I787" s="2">
        <v>67</v>
      </c>
    </row>
    <row r="788" spans="1:9" x14ac:dyDescent="0.25">
      <c r="A788" t="s">
        <v>4990</v>
      </c>
      <c r="B788" t="str">
        <f t="shared" si="12"/>
        <v>I018010</v>
      </c>
      <c r="C788" t="s">
        <v>4991</v>
      </c>
      <c r="D788" s="2">
        <v>100</v>
      </c>
      <c r="E788" s="309">
        <v>46342</v>
      </c>
      <c r="F788" s="300">
        <v>46471</v>
      </c>
      <c r="G788" s="300">
        <v>46319</v>
      </c>
      <c r="H788" s="300">
        <v>46449</v>
      </c>
      <c r="I788" s="2">
        <v>43</v>
      </c>
    </row>
    <row r="789" spans="1:9" x14ac:dyDescent="0.25">
      <c r="A789" t="s">
        <v>4992</v>
      </c>
      <c r="B789" t="str">
        <f t="shared" si="12"/>
        <v>I018002</v>
      </c>
      <c r="C789" t="s">
        <v>4993</v>
      </c>
      <c r="D789" s="2">
        <v>30</v>
      </c>
      <c r="E789" s="309">
        <v>46354</v>
      </c>
      <c r="F789" s="2" t="s">
        <v>4265</v>
      </c>
      <c r="G789" s="2" t="s">
        <v>4571</v>
      </c>
      <c r="H789" s="300">
        <v>46426</v>
      </c>
      <c r="I789" s="2">
        <v>62</v>
      </c>
    </row>
    <row r="790" spans="1:9" x14ac:dyDescent="0.25">
      <c r="A790" t="s">
        <v>4994</v>
      </c>
      <c r="B790" t="str">
        <f t="shared" si="12"/>
        <v>I018020</v>
      </c>
      <c r="C790" t="s">
        <v>4995</v>
      </c>
      <c r="D790" s="2">
        <v>100</v>
      </c>
      <c r="E790" s="309" t="s">
        <v>4674</v>
      </c>
      <c r="F790" s="300">
        <v>46533</v>
      </c>
      <c r="G790" s="2" t="s">
        <v>4674</v>
      </c>
      <c r="H790" s="300">
        <v>46533</v>
      </c>
      <c r="I790" s="2">
        <v>15</v>
      </c>
    </row>
    <row r="791" spans="1:9" x14ac:dyDescent="0.25">
      <c r="A791" t="s">
        <v>4996</v>
      </c>
      <c r="B791" t="str">
        <f t="shared" si="12"/>
        <v>I018004</v>
      </c>
      <c r="C791" t="s">
        <v>4997</v>
      </c>
      <c r="D791" s="2">
        <v>20</v>
      </c>
      <c r="E791" s="309">
        <v>46455</v>
      </c>
      <c r="F791" s="300">
        <v>46477</v>
      </c>
      <c r="G791" s="300">
        <v>46427</v>
      </c>
      <c r="H791" s="2" t="s">
        <v>4882</v>
      </c>
      <c r="I791" s="2">
        <v>18</v>
      </c>
    </row>
    <row r="792" spans="1:9" x14ac:dyDescent="0.25">
      <c r="A792" t="s">
        <v>4998</v>
      </c>
      <c r="B792" t="str">
        <f t="shared" si="12"/>
        <v>I018030</v>
      </c>
      <c r="C792" t="s">
        <v>4999</v>
      </c>
      <c r="D792" s="2">
        <v>80</v>
      </c>
      <c r="E792" s="309">
        <v>46458</v>
      </c>
      <c r="F792" s="300">
        <v>46550</v>
      </c>
      <c r="G792" s="300">
        <v>46435</v>
      </c>
      <c r="H792" s="300">
        <v>46550</v>
      </c>
      <c r="I792" s="2">
        <v>15</v>
      </c>
    </row>
    <row r="793" spans="1:9" x14ac:dyDescent="0.25">
      <c r="A793" t="s">
        <v>5000</v>
      </c>
      <c r="B793" t="str">
        <f t="shared" si="12"/>
        <v>I018024</v>
      </c>
      <c r="C793" t="s">
        <v>5001</v>
      </c>
      <c r="D793" s="2">
        <v>35</v>
      </c>
      <c r="E793" s="309" t="s">
        <v>4812</v>
      </c>
      <c r="F793" s="300">
        <v>46540</v>
      </c>
      <c r="G793" s="300">
        <v>46564</v>
      </c>
      <c r="H793" s="2" t="s">
        <v>5002</v>
      </c>
      <c r="I793" s="2">
        <v>67</v>
      </c>
    </row>
    <row r="794" spans="1:9" x14ac:dyDescent="0.25">
      <c r="A794" t="s">
        <v>5003</v>
      </c>
      <c r="B794" t="str">
        <f t="shared" si="12"/>
        <v>I018034</v>
      </c>
      <c r="C794" t="s">
        <v>5004</v>
      </c>
      <c r="D794" s="2">
        <v>35</v>
      </c>
      <c r="E794" s="309">
        <v>46521</v>
      </c>
      <c r="F794" s="300">
        <v>46561</v>
      </c>
      <c r="G794" s="300">
        <v>46585</v>
      </c>
      <c r="H794" s="2" t="s">
        <v>4362</v>
      </c>
      <c r="I794" s="2">
        <v>67</v>
      </c>
    </row>
    <row r="795" spans="1:9" x14ac:dyDescent="0.25">
      <c r="A795" t="s">
        <v>4542</v>
      </c>
      <c r="B795" t="str">
        <f t="shared" si="12"/>
        <v>e + KOD</v>
      </c>
      <c r="D795" s="2">
        <v>190</v>
      </c>
      <c r="E795" s="309">
        <v>46326</v>
      </c>
      <c r="F795" s="300">
        <v>46561</v>
      </c>
      <c r="G795" s="300">
        <v>46354</v>
      </c>
      <c r="H795" s="300">
        <v>46560</v>
      </c>
      <c r="I795" s="2">
        <v>11</v>
      </c>
    </row>
    <row r="796" spans="1:9" x14ac:dyDescent="0.25">
      <c r="A796" t="s">
        <v>5005</v>
      </c>
      <c r="B796" t="str">
        <f t="shared" si="12"/>
        <v>I019010</v>
      </c>
      <c r="C796" t="s">
        <v>5006</v>
      </c>
      <c r="D796" s="2">
        <v>60</v>
      </c>
      <c r="E796" s="309">
        <v>46326</v>
      </c>
      <c r="F796" s="2" t="s">
        <v>4136</v>
      </c>
      <c r="G796" s="300">
        <v>46354</v>
      </c>
      <c r="H796" s="300">
        <v>46437</v>
      </c>
      <c r="I796" s="2">
        <v>41</v>
      </c>
    </row>
    <row r="797" spans="1:9" x14ac:dyDescent="0.25">
      <c r="A797" t="s">
        <v>5007</v>
      </c>
      <c r="B797" t="str">
        <f t="shared" si="12"/>
        <v>I019020</v>
      </c>
      <c r="C797" t="s">
        <v>5008</v>
      </c>
      <c r="D797" s="2">
        <v>100</v>
      </c>
      <c r="E797" s="309" t="s">
        <v>4598</v>
      </c>
      <c r="F797" s="300">
        <v>46526</v>
      </c>
      <c r="G797" s="2" t="s">
        <v>4136</v>
      </c>
      <c r="H797" s="300">
        <v>46525</v>
      </c>
      <c r="I797" s="2">
        <v>11</v>
      </c>
    </row>
    <row r="798" spans="1:9" x14ac:dyDescent="0.25">
      <c r="A798" t="s">
        <v>5009</v>
      </c>
      <c r="B798" t="str">
        <f t="shared" si="12"/>
        <v>I019030</v>
      </c>
      <c r="C798" t="s">
        <v>5010</v>
      </c>
      <c r="D798" s="2">
        <v>100</v>
      </c>
      <c r="E798" s="309">
        <v>46445</v>
      </c>
      <c r="F798" s="300">
        <v>46561</v>
      </c>
      <c r="G798" s="300">
        <v>46444</v>
      </c>
      <c r="H798" s="300">
        <v>46560</v>
      </c>
      <c r="I798" s="2">
        <v>11</v>
      </c>
    </row>
    <row r="799" spans="1:9" x14ac:dyDescent="0.25">
      <c r="A799" t="s">
        <v>4551</v>
      </c>
      <c r="B799" t="str">
        <f t="shared" si="12"/>
        <v xml:space="preserve"> planta</v>
      </c>
      <c r="D799" s="2">
        <v>165</v>
      </c>
      <c r="E799" s="309">
        <v>46329</v>
      </c>
      <c r="F799" s="300">
        <v>46534</v>
      </c>
      <c r="G799" s="300">
        <v>46350</v>
      </c>
      <c r="H799" s="300">
        <v>46540</v>
      </c>
      <c r="I799" s="2">
        <v>39</v>
      </c>
    </row>
    <row r="800" spans="1:9" x14ac:dyDescent="0.25">
      <c r="A800" t="s">
        <v>5011</v>
      </c>
      <c r="B800" t="str">
        <f t="shared" si="12"/>
        <v>I017010</v>
      </c>
      <c r="C800" t="s">
        <v>5012</v>
      </c>
      <c r="D800" s="2">
        <v>100</v>
      </c>
      <c r="E800" s="309">
        <v>46329</v>
      </c>
      <c r="F800" s="300">
        <v>46458</v>
      </c>
      <c r="G800" s="300">
        <v>46350</v>
      </c>
      <c r="H800" s="2" t="s">
        <v>4669</v>
      </c>
      <c r="I800" s="2">
        <v>74</v>
      </c>
    </row>
    <row r="801" spans="1:9" x14ac:dyDescent="0.25">
      <c r="A801" t="s">
        <v>5013</v>
      </c>
      <c r="B801" t="str">
        <f t="shared" si="12"/>
        <v>I017020</v>
      </c>
      <c r="C801" t="s">
        <v>5014</v>
      </c>
      <c r="D801" s="2">
        <v>100</v>
      </c>
      <c r="E801" s="309" t="s">
        <v>4069</v>
      </c>
      <c r="F801" s="300">
        <v>46511</v>
      </c>
      <c r="G801" s="2" t="s">
        <v>4302</v>
      </c>
      <c r="H801" s="300">
        <v>46517</v>
      </c>
      <c r="I801" s="2">
        <v>39</v>
      </c>
    </row>
    <row r="802" spans="1:9" x14ac:dyDescent="0.25">
      <c r="A802" t="s">
        <v>5015</v>
      </c>
      <c r="B802" t="str">
        <f t="shared" si="12"/>
        <v>I017030</v>
      </c>
      <c r="C802" t="s">
        <v>5016</v>
      </c>
      <c r="D802" s="2">
        <v>100</v>
      </c>
      <c r="E802" s="309">
        <v>46419</v>
      </c>
      <c r="F802" s="300">
        <v>46534</v>
      </c>
      <c r="G802" s="300">
        <v>46424</v>
      </c>
      <c r="H802" s="300">
        <v>46540</v>
      </c>
      <c r="I802" s="2">
        <v>39</v>
      </c>
    </row>
    <row r="803" spans="1:9" x14ac:dyDescent="0.25">
      <c r="A803" t="s">
        <v>5017</v>
      </c>
      <c r="B803" t="str">
        <f t="shared" si="12"/>
        <v>pintura</v>
      </c>
      <c r="D803" s="2">
        <v>240</v>
      </c>
      <c r="E803" s="309" t="s">
        <v>3432</v>
      </c>
      <c r="F803" s="300">
        <v>46664</v>
      </c>
      <c r="G803" s="2" t="s">
        <v>3432</v>
      </c>
      <c r="H803" s="300">
        <v>46664</v>
      </c>
      <c r="I803" s="2">
        <v>21</v>
      </c>
    </row>
    <row r="804" spans="1:9" x14ac:dyDescent="0.25">
      <c r="A804" t="s">
        <v>5018</v>
      </c>
      <c r="B804" t="str">
        <f t="shared" si="12"/>
        <v>I010020</v>
      </c>
      <c r="C804" t="s">
        <v>5019</v>
      </c>
      <c r="D804" s="2">
        <v>240</v>
      </c>
      <c r="E804" s="309" t="s">
        <v>3432</v>
      </c>
      <c r="F804" s="300">
        <v>46664</v>
      </c>
      <c r="G804" s="2" t="s">
        <v>3432</v>
      </c>
      <c r="H804" s="300">
        <v>46664</v>
      </c>
      <c r="I804" s="2">
        <v>21</v>
      </c>
    </row>
    <row r="805" spans="1:9" x14ac:dyDescent="0.25">
      <c r="A805" t="s">
        <v>5020</v>
      </c>
      <c r="B805" t="str">
        <f t="shared" si="12"/>
        <v>I010010</v>
      </c>
      <c r="C805" t="s">
        <v>5021</v>
      </c>
      <c r="D805" s="2">
        <v>240</v>
      </c>
      <c r="E805" s="309" t="s">
        <v>3432</v>
      </c>
      <c r="F805" s="300">
        <v>46664</v>
      </c>
      <c r="G805" s="2" t="s">
        <v>3432</v>
      </c>
      <c r="H805" s="300">
        <v>46664</v>
      </c>
      <c r="I805" s="2">
        <v>21</v>
      </c>
    </row>
    <row r="806" spans="1:9" x14ac:dyDescent="0.25">
      <c r="A806" t="s">
        <v>5022</v>
      </c>
      <c r="B806" t="str">
        <f t="shared" si="12"/>
        <v>sionado</v>
      </c>
      <c r="D806" s="2">
        <v>555</v>
      </c>
      <c r="E806" s="309">
        <v>45989</v>
      </c>
      <c r="F806" s="300">
        <v>46664</v>
      </c>
      <c r="G806" s="2" t="s">
        <v>4592</v>
      </c>
      <c r="H806" s="300">
        <v>46664</v>
      </c>
      <c r="I806" s="2">
        <v>21</v>
      </c>
    </row>
    <row r="807" spans="1:9" x14ac:dyDescent="0.25">
      <c r="A807" t="s">
        <v>5023</v>
      </c>
      <c r="B807" t="str">
        <f t="shared" si="12"/>
        <v>CDW1140</v>
      </c>
      <c r="C807" t="s">
        <v>5024</v>
      </c>
      <c r="D807" s="2">
        <v>309</v>
      </c>
      <c r="E807" s="309">
        <v>45989</v>
      </c>
      <c r="F807" s="2" t="s">
        <v>4294</v>
      </c>
      <c r="I807" s="2">
        <v>89</v>
      </c>
    </row>
    <row r="808" spans="1:9" x14ac:dyDescent="0.25">
      <c r="A808" t="s">
        <v>5025</v>
      </c>
      <c r="B808" t="str">
        <f t="shared" si="12"/>
        <v>CDW1001</v>
      </c>
      <c r="C808" t="s">
        <v>5026</v>
      </c>
      <c r="D808" s="2">
        <v>190</v>
      </c>
      <c r="E808" s="309" t="s">
        <v>4262</v>
      </c>
      <c r="F808" s="2" t="s">
        <v>5027</v>
      </c>
      <c r="G808" s="2" t="s">
        <v>4262</v>
      </c>
      <c r="H808" s="2" t="s">
        <v>5027</v>
      </c>
      <c r="I808" s="2">
        <v>0</v>
      </c>
    </row>
    <row r="809" spans="1:9" x14ac:dyDescent="0.25">
      <c r="A809" t="s">
        <v>5028</v>
      </c>
      <c r="B809" t="str">
        <f t="shared" si="12"/>
        <v>CDW1000</v>
      </c>
      <c r="C809" t="s">
        <v>5029</v>
      </c>
      <c r="D809" s="2">
        <v>240</v>
      </c>
      <c r="E809" s="309" t="s">
        <v>3432</v>
      </c>
      <c r="F809" s="300">
        <v>46664</v>
      </c>
      <c r="G809" s="2" t="s">
        <v>4592</v>
      </c>
      <c r="H809" s="300">
        <v>46661</v>
      </c>
      <c r="I809" s="2">
        <v>0</v>
      </c>
    </row>
    <row r="810" spans="1:9" x14ac:dyDescent="0.25">
      <c r="A810" t="s">
        <v>5030</v>
      </c>
      <c r="B810" t="str">
        <f t="shared" si="12"/>
        <v>CDW1130</v>
      </c>
      <c r="C810" t="s">
        <v>5031</v>
      </c>
      <c r="D810" s="2">
        <v>40</v>
      </c>
      <c r="E810" s="309" t="s">
        <v>4824</v>
      </c>
      <c r="F810" s="300">
        <v>46549</v>
      </c>
      <c r="G810" s="2" t="s">
        <v>4278</v>
      </c>
      <c r="H810" s="300">
        <v>46536</v>
      </c>
      <c r="I810" s="2">
        <v>12</v>
      </c>
    </row>
    <row r="811" spans="1:9" x14ac:dyDescent="0.25">
      <c r="A811" t="s">
        <v>5032</v>
      </c>
      <c r="B811" t="str">
        <f t="shared" si="12"/>
        <v>CDW1004</v>
      </c>
      <c r="C811" t="s">
        <v>5033</v>
      </c>
      <c r="D811" s="2">
        <v>23</v>
      </c>
      <c r="E811" s="309">
        <v>46562</v>
      </c>
      <c r="F811" s="300">
        <v>46588</v>
      </c>
      <c r="G811" s="2" t="s">
        <v>4362</v>
      </c>
      <c r="H811" s="300">
        <v>46653</v>
      </c>
      <c r="I811" s="2">
        <v>86</v>
      </c>
    </row>
    <row r="812" spans="1:9" x14ac:dyDescent="0.25">
      <c r="A812" t="s">
        <v>5034</v>
      </c>
      <c r="B812" t="str">
        <f t="shared" si="12"/>
        <v>CDW1002</v>
      </c>
      <c r="C812" t="s">
        <v>5035</v>
      </c>
      <c r="D812" s="2">
        <v>52</v>
      </c>
      <c r="E812" s="309" t="s">
        <v>5036</v>
      </c>
      <c r="F812" s="300">
        <v>46664</v>
      </c>
      <c r="G812" s="2" t="s">
        <v>5036</v>
      </c>
      <c r="H812" s="300">
        <v>46664</v>
      </c>
      <c r="I812" s="2">
        <v>0</v>
      </c>
    </row>
    <row r="813" spans="1:9" x14ac:dyDescent="0.25">
      <c r="A813" t="s">
        <v>5037</v>
      </c>
      <c r="B813" t="str">
        <f t="shared" si="12"/>
        <v xml:space="preserve"> Planta</v>
      </c>
      <c r="D813" s="2">
        <v>431</v>
      </c>
      <c r="E813" s="309">
        <v>46178</v>
      </c>
      <c r="F813" s="2" t="s">
        <v>5038</v>
      </c>
      <c r="I813" s="2">
        <v>170</v>
      </c>
    </row>
    <row r="814" spans="1:9" x14ac:dyDescent="0.25">
      <c r="A814" t="s">
        <v>5039</v>
      </c>
      <c r="B814" t="str">
        <f t="shared" si="12"/>
        <v>Preparo</v>
      </c>
      <c r="D814" s="2">
        <v>406</v>
      </c>
      <c r="E814" s="309">
        <v>46178</v>
      </c>
      <c r="F814" s="300">
        <v>46584</v>
      </c>
      <c r="I814" s="2">
        <v>195</v>
      </c>
    </row>
    <row r="815" spans="1:9" x14ac:dyDescent="0.25">
      <c r="A815" t="s">
        <v>5040</v>
      </c>
      <c r="B815" t="str">
        <f t="shared" si="12"/>
        <v>PRPA100</v>
      </c>
      <c r="C815" t="s">
        <v>5041</v>
      </c>
      <c r="D815" s="2">
        <v>148</v>
      </c>
      <c r="E815" s="309">
        <v>46178</v>
      </c>
      <c r="F815" s="300">
        <v>46326</v>
      </c>
      <c r="I815" s="2">
        <v>310</v>
      </c>
    </row>
    <row r="816" spans="1:9" x14ac:dyDescent="0.25">
      <c r="A816" t="s">
        <v>5042</v>
      </c>
      <c r="B816" t="str">
        <f t="shared" si="12"/>
        <v>PRPA110</v>
      </c>
      <c r="C816" t="s">
        <v>5043</v>
      </c>
      <c r="D816" s="2">
        <v>15</v>
      </c>
      <c r="E816" s="309">
        <v>46569</v>
      </c>
      <c r="F816" s="300">
        <v>46584</v>
      </c>
      <c r="I816" s="2">
        <v>195</v>
      </c>
    </row>
    <row r="817" spans="1:9" x14ac:dyDescent="0.25">
      <c r="A817" t="s">
        <v>5044</v>
      </c>
      <c r="B817" t="str">
        <f t="shared" si="12"/>
        <v>PRPA120</v>
      </c>
      <c r="C817" t="s">
        <v>5045</v>
      </c>
      <c r="D817" s="2">
        <v>4</v>
      </c>
      <c r="E817" s="309">
        <v>46580</v>
      </c>
      <c r="F817" s="300">
        <v>46584</v>
      </c>
      <c r="I817" s="2">
        <v>56</v>
      </c>
    </row>
    <row r="818" spans="1:9" x14ac:dyDescent="0.25">
      <c r="A818" t="s">
        <v>5046</v>
      </c>
      <c r="B818" t="str">
        <f t="shared" si="12"/>
        <v xml:space="preserve">   Paro</v>
      </c>
      <c r="D818" s="2">
        <v>2</v>
      </c>
      <c r="E818" s="309">
        <v>46584</v>
      </c>
      <c r="F818" s="300">
        <v>46585</v>
      </c>
      <c r="I818" s="2">
        <v>56</v>
      </c>
    </row>
    <row r="819" spans="1:9" x14ac:dyDescent="0.25">
      <c r="A819" t="s">
        <v>3971</v>
      </c>
      <c r="B819" t="str">
        <f t="shared" si="12"/>
        <v xml:space="preserve"> Piping</v>
      </c>
      <c r="D819" s="2">
        <v>2</v>
      </c>
      <c r="E819" s="309">
        <v>46584</v>
      </c>
      <c r="F819" s="300">
        <v>46585</v>
      </c>
      <c r="I819" s="2">
        <v>56</v>
      </c>
    </row>
    <row r="820" spans="1:9" x14ac:dyDescent="0.25">
      <c r="A820" t="s">
        <v>5047</v>
      </c>
      <c r="B820" t="str">
        <f t="shared" si="12"/>
        <v xml:space="preserve"> de Gas</v>
      </c>
      <c r="D820" s="2">
        <v>2</v>
      </c>
      <c r="E820" s="309">
        <v>46584</v>
      </c>
      <c r="F820" s="300">
        <v>46585</v>
      </c>
      <c r="I820" s="2">
        <v>56</v>
      </c>
    </row>
    <row r="821" spans="1:9" x14ac:dyDescent="0.25">
      <c r="A821" t="s">
        <v>5048</v>
      </c>
      <c r="B821" t="str">
        <f t="shared" si="12"/>
        <v>PARO100</v>
      </c>
      <c r="C821" t="s">
        <v>5049</v>
      </c>
      <c r="D821" s="2">
        <v>2</v>
      </c>
      <c r="E821" s="309">
        <v>46584</v>
      </c>
      <c r="F821" s="300">
        <v>46585</v>
      </c>
      <c r="I821" s="2">
        <v>56</v>
      </c>
    </row>
    <row r="822" spans="1:9" x14ac:dyDescent="0.25">
      <c r="A822" t="s">
        <v>5050</v>
      </c>
      <c r="B822" t="str">
        <f t="shared" si="12"/>
        <v>Process</v>
      </c>
      <c r="D822" s="2">
        <v>1</v>
      </c>
      <c r="E822" s="309">
        <v>46584</v>
      </c>
      <c r="F822" s="300">
        <v>46584</v>
      </c>
      <c r="I822" s="2">
        <v>56</v>
      </c>
    </row>
    <row r="823" spans="1:9" x14ac:dyDescent="0.25">
      <c r="A823" t="s">
        <v>5051</v>
      </c>
      <c r="B823" t="str">
        <f t="shared" si="12"/>
        <v>PARO110</v>
      </c>
      <c r="C823" t="s">
        <v>5052</v>
      </c>
      <c r="D823" s="2">
        <v>1</v>
      </c>
      <c r="E823" s="309">
        <v>46584</v>
      </c>
      <c r="F823" s="300">
        <v>46584</v>
      </c>
      <c r="I823" s="2">
        <v>56</v>
      </c>
    </row>
    <row r="824" spans="1:9" x14ac:dyDescent="0.25">
      <c r="A824" t="s">
        <v>5053</v>
      </c>
      <c r="B824" t="str">
        <f t="shared" si="12"/>
        <v xml:space="preserve">  Flare</v>
      </c>
      <c r="D824" s="2">
        <v>1</v>
      </c>
      <c r="E824" s="309">
        <v>46584</v>
      </c>
      <c r="F824" s="300">
        <v>46584</v>
      </c>
      <c r="I824" s="2">
        <v>56</v>
      </c>
    </row>
    <row r="825" spans="1:9" x14ac:dyDescent="0.25">
      <c r="A825" t="s">
        <v>5054</v>
      </c>
      <c r="B825" t="str">
        <f t="shared" si="12"/>
        <v>PARO120</v>
      </c>
      <c r="C825" t="s">
        <v>5055</v>
      </c>
      <c r="D825" s="2">
        <v>1</v>
      </c>
      <c r="E825" s="309">
        <v>46584</v>
      </c>
      <c r="F825" s="300">
        <v>46584</v>
      </c>
      <c r="I825" s="2">
        <v>56</v>
      </c>
    </row>
    <row r="826" spans="1:9" x14ac:dyDescent="0.25">
      <c r="A826" t="s">
        <v>5056</v>
      </c>
      <c r="B826" t="str">
        <f t="shared" si="12"/>
        <v>umentos</v>
      </c>
      <c r="D826" s="2">
        <v>1</v>
      </c>
      <c r="E826" s="309">
        <v>46585</v>
      </c>
      <c r="F826" s="300">
        <v>46585</v>
      </c>
      <c r="I826" s="2">
        <v>56</v>
      </c>
    </row>
    <row r="827" spans="1:9" x14ac:dyDescent="0.25">
      <c r="A827" t="s">
        <v>5057</v>
      </c>
      <c r="B827" t="str">
        <f t="shared" si="12"/>
        <v>PARO160</v>
      </c>
      <c r="C827" t="s">
        <v>5058</v>
      </c>
      <c r="D827" s="2">
        <v>1</v>
      </c>
      <c r="E827" s="309">
        <v>46585</v>
      </c>
      <c r="F827" s="300">
        <v>46585</v>
      </c>
      <c r="I827" s="2">
        <v>56</v>
      </c>
    </row>
    <row r="828" spans="1:9" x14ac:dyDescent="0.25">
      <c r="A828" t="s">
        <v>5059</v>
      </c>
      <c r="B828" t="str">
        <f t="shared" si="12"/>
        <v>/Otros)</v>
      </c>
      <c r="D828" s="2">
        <v>1</v>
      </c>
      <c r="E828" s="309">
        <v>46584</v>
      </c>
      <c r="F828" s="300">
        <v>46584</v>
      </c>
      <c r="I828" s="2">
        <v>57</v>
      </c>
    </row>
    <row r="829" spans="1:9" x14ac:dyDescent="0.25">
      <c r="A829" t="s">
        <v>5060</v>
      </c>
      <c r="B829" t="str">
        <f t="shared" si="12"/>
        <v>PARO150</v>
      </c>
      <c r="C829" t="s">
        <v>5061</v>
      </c>
      <c r="D829" s="2">
        <v>1</v>
      </c>
      <c r="E829" s="309">
        <v>46584</v>
      </c>
      <c r="F829" s="300">
        <v>46584</v>
      </c>
      <c r="I829" s="2">
        <v>57</v>
      </c>
    </row>
    <row r="830" spans="1:9" x14ac:dyDescent="0.25">
      <c r="A830" t="s">
        <v>3985</v>
      </c>
      <c r="B830" t="str">
        <f t="shared" si="12"/>
        <v>ricidad</v>
      </c>
      <c r="D830" s="2">
        <v>1</v>
      </c>
      <c r="E830" s="309">
        <v>46584</v>
      </c>
      <c r="F830" s="300">
        <v>46584</v>
      </c>
      <c r="I830" s="2">
        <v>57</v>
      </c>
    </row>
    <row r="831" spans="1:9" x14ac:dyDescent="0.25">
      <c r="A831" t="s">
        <v>5062</v>
      </c>
      <c r="B831" t="str">
        <f t="shared" si="12"/>
        <v>eracion</v>
      </c>
      <c r="D831" s="2">
        <v>1</v>
      </c>
      <c r="E831" s="309">
        <v>46584</v>
      </c>
      <c r="F831" s="300">
        <v>46584</v>
      </c>
      <c r="I831" s="2">
        <v>57</v>
      </c>
    </row>
    <row r="832" spans="1:9" x14ac:dyDescent="0.25">
      <c r="A832" t="s">
        <v>5063</v>
      </c>
      <c r="B832" t="str">
        <f t="shared" si="12"/>
        <v>PARO130</v>
      </c>
      <c r="C832" t="s">
        <v>5064</v>
      </c>
      <c r="D832" s="2">
        <v>1</v>
      </c>
      <c r="E832" s="309">
        <v>46584</v>
      </c>
      <c r="F832" s="300">
        <v>46584</v>
      </c>
      <c r="I832" s="2">
        <v>57</v>
      </c>
    </row>
    <row r="833" spans="1:9" x14ac:dyDescent="0.25">
      <c r="A833" t="s">
        <v>5065</v>
      </c>
      <c r="B833" t="str">
        <f t="shared" si="12"/>
        <v>umentos</v>
      </c>
      <c r="D833" s="2">
        <v>1</v>
      </c>
      <c r="E833" s="309">
        <v>46584</v>
      </c>
      <c r="F833" s="300">
        <v>46584</v>
      </c>
      <c r="I833" s="2">
        <v>57</v>
      </c>
    </row>
    <row r="834" spans="1:9" x14ac:dyDescent="0.25">
      <c r="A834" t="s">
        <v>5066</v>
      </c>
      <c r="B834" t="str">
        <f t="shared" si="12"/>
        <v>PARO140</v>
      </c>
      <c r="C834" t="s">
        <v>5067</v>
      </c>
      <c r="D834" s="2">
        <v>1</v>
      </c>
      <c r="E834" s="309">
        <v>46584</v>
      </c>
      <c r="F834" s="300">
        <v>46584</v>
      </c>
      <c r="I834" s="2">
        <v>57</v>
      </c>
    </row>
    <row r="835" spans="1:9" x14ac:dyDescent="0.25">
      <c r="A835" t="s">
        <v>5068</v>
      </c>
      <c r="B835" t="str">
        <f t="shared" si="12"/>
        <v>ostparo</v>
      </c>
      <c r="D835" s="2">
        <v>23</v>
      </c>
      <c r="E835" s="309">
        <v>46586</v>
      </c>
      <c r="F835" s="2" t="s">
        <v>5038</v>
      </c>
      <c r="I835" s="2">
        <v>56</v>
      </c>
    </row>
    <row r="836" spans="1:9" x14ac:dyDescent="0.25">
      <c r="A836" t="s">
        <v>5069</v>
      </c>
      <c r="B836" t="str">
        <f t="shared" si="12"/>
        <v>POST100</v>
      </c>
      <c r="C836" t="s">
        <v>5070</v>
      </c>
      <c r="D836" s="2">
        <v>3</v>
      </c>
      <c r="E836" s="309">
        <v>46586</v>
      </c>
      <c r="F836" s="300">
        <v>46588</v>
      </c>
      <c r="I836" s="2">
        <v>56</v>
      </c>
    </row>
    <row r="837" spans="1:9" x14ac:dyDescent="0.25">
      <c r="A837" t="s">
        <v>5071</v>
      </c>
      <c r="B837" t="str">
        <f t="shared" si="12"/>
        <v>POST110</v>
      </c>
      <c r="C837" t="s">
        <v>5072</v>
      </c>
      <c r="D837" s="2">
        <v>15</v>
      </c>
      <c r="E837" s="309">
        <v>46589</v>
      </c>
      <c r="F837" s="2" t="s">
        <v>5027</v>
      </c>
      <c r="I837" s="2">
        <v>56</v>
      </c>
    </row>
    <row r="838" spans="1:9" x14ac:dyDescent="0.25">
      <c r="A838" t="s">
        <v>5073</v>
      </c>
      <c r="B838" t="str">
        <f t="shared" ref="B838:B850" si="13">+RIGHT(A838,7)</f>
        <v>POST120</v>
      </c>
      <c r="C838" t="s">
        <v>5074</v>
      </c>
      <c r="D838" s="2">
        <v>15</v>
      </c>
      <c r="E838" s="309">
        <v>46594</v>
      </c>
      <c r="F838" s="2" t="s">
        <v>5038</v>
      </c>
      <c r="I838" s="2">
        <v>56</v>
      </c>
    </row>
    <row r="839" spans="1:9" x14ac:dyDescent="0.25">
      <c r="A839" t="s">
        <v>5075</v>
      </c>
      <c r="B839" t="str">
        <f t="shared" si="13"/>
        <v>ce Test</v>
      </c>
      <c r="D839" s="2">
        <v>290</v>
      </c>
      <c r="E839" s="309" t="s">
        <v>4778</v>
      </c>
      <c r="F839" s="2" t="s">
        <v>3414</v>
      </c>
      <c r="G839" s="300">
        <v>46534</v>
      </c>
      <c r="H839" s="2" t="s">
        <v>3414</v>
      </c>
      <c r="I839" s="2">
        <v>0</v>
      </c>
    </row>
    <row r="840" spans="1:9" x14ac:dyDescent="0.25">
      <c r="A840" t="s">
        <v>5076</v>
      </c>
      <c r="B840" t="str">
        <f t="shared" si="13"/>
        <v>sionado</v>
      </c>
      <c r="D840" s="2">
        <v>200</v>
      </c>
      <c r="E840" s="309" t="s">
        <v>4778</v>
      </c>
      <c r="F840" s="300">
        <v>46688</v>
      </c>
      <c r="G840" s="300">
        <v>46534</v>
      </c>
      <c r="H840" s="300">
        <v>46688</v>
      </c>
      <c r="I840" s="2">
        <v>0</v>
      </c>
    </row>
    <row r="841" spans="1:9" x14ac:dyDescent="0.25">
      <c r="A841" t="s">
        <v>5077</v>
      </c>
      <c r="B841" t="str">
        <f t="shared" si="13"/>
        <v>CDW1010</v>
      </c>
      <c r="C841" t="s">
        <v>5078</v>
      </c>
      <c r="D841" s="2">
        <v>200</v>
      </c>
      <c r="E841" s="309" t="s">
        <v>4778</v>
      </c>
      <c r="F841" s="300">
        <v>46688</v>
      </c>
      <c r="G841" s="300">
        <v>46534</v>
      </c>
      <c r="H841" s="300">
        <v>46688</v>
      </c>
      <c r="I841" s="2">
        <v>0</v>
      </c>
    </row>
    <row r="842" spans="1:9" x14ac:dyDescent="0.25">
      <c r="A842" t="s">
        <v>5079</v>
      </c>
      <c r="B842" t="str">
        <f t="shared" si="13"/>
        <v>CDW1110</v>
      </c>
      <c r="C842" t="s">
        <v>5080</v>
      </c>
      <c r="D842" s="2">
        <v>110</v>
      </c>
      <c r="E842" s="309">
        <v>46518</v>
      </c>
      <c r="F842" s="2" t="s">
        <v>5081</v>
      </c>
      <c r="G842" s="300">
        <v>46534</v>
      </c>
      <c r="H842" s="2" t="s">
        <v>5081</v>
      </c>
      <c r="I842" s="2">
        <v>0</v>
      </c>
    </row>
    <row r="843" spans="1:9" x14ac:dyDescent="0.25">
      <c r="A843" t="s">
        <v>5082</v>
      </c>
      <c r="B843" t="str">
        <f t="shared" si="13"/>
        <v>CDW1120</v>
      </c>
      <c r="C843" t="s">
        <v>5083</v>
      </c>
      <c r="D843" s="2">
        <v>61</v>
      </c>
      <c r="E843" s="309" t="s">
        <v>5084</v>
      </c>
      <c r="F843" s="300">
        <v>46688</v>
      </c>
      <c r="G843" s="2" t="s">
        <v>5084</v>
      </c>
      <c r="H843" s="300">
        <v>46688</v>
      </c>
      <c r="I843" s="2">
        <v>0</v>
      </c>
    </row>
    <row r="844" spans="1:9" x14ac:dyDescent="0.25">
      <c r="A844" t="s">
        <v>5085</v>
      </c>
      <c r="B844" t="str">
        <f t="shared" si="13"/>
        <v>ce Test</v>
      </c>
      <c r="D844" s="2">
        <v>151</v>
      </c>
      <c r="E844" s="309" t="s">
        <v>5084</v>
      </c>
      <c r="F844" s="2" t="s">
        <v>3414</v>
      </c>
      <c r="G844" s="2" t="s">
        <v>5084</v>
      </c>
      <c r="H844" s="2" t="s">
        <v>3414</v>
      </c>
      <c r="I844" s="2">
        <v>0</v>
      </c>
    </row>
    <row r="845" spans="1:9" x14ac:dyDescent="0.25">
      <c r="A845" t="s">
        <v>5086</v>
      </c>
      <c r="B845" t="str">
        <f t="shared" si="13"/>
        <v>CDW1005</v>
      </c>
      <c r="C845" t="s">
        <v>5087</v>
      </c>
      <c r="D845" s="2">
        <v>30</v>
      </c>
      <c r="E845" s="309" t="s">
        <v>5084</v>
      </c>
      <c r="F845" s="300">
        <v>46657</v>
      </c>
      <c r="G845" s="2" t="s">
        <v>5084</v>
      </c>
      <c r="H845" s="300">
        <v>46657</v>
      </c>
      <c r="I845" s="2">
        <v>1</v>
      </c>
    </row>
    <row r="846" spans="1:9" x14ac:dyDescent="0.25">
      <c r="A846" t="s">
        <v>5088</v>
      </c>
      <c r="B846" t="str">
        <f t="shared" si="13"/>
        <v>CDW1006</v>
      </c>
      <c r="C846" t="s">
        <v>5089</v>
      </c>
      <c r="D846" s="2">
        <v>30</v>
      </c>
      <c r="E846" s="309">
        <v>46658</v>
      </c>
      <c r="F846" s="300">
        <v>46687</v>
      </c>
      <c r="G846" s="300">
        <v>46658</v>
      </c>
      <c r="H846" s="300">
        <v>46687</v>
      </c>
      <c r="I846" s="2">
        <v>1</v>
      </c>
    </row>
    <row r="847" spans="1:9" x14ac:dyDescent="0.25">
      <c r="A847" t="s">
        <v>5090</v>
      </c>
      <c r="B847" t="str">
        <f t="shared" si="13"/>
        <v>CDW1007</v>
      </c>
      <c r="C847" t="s">
        <v>5091</v>
      </c>
      <c r="D847" s="2">
        <v>30</v>
      </c>
      <c r="E847" s="309">
        <v>46688</v>
      </c>
      <c r="F847" s="300">
        <v>46717</v>
      </c>
      <c r="G847" s="300">
        <v>46688</v>
      </c>
      <c r="H847" s="300">
        <v>46717</v>
      </c>
      <c r="I847" s="2">
        <v>1</v>
      </c>
    </row>
    <row r="848" spans="1:9" x14ac:dyDescent="0.25">
      <c r="A848" t="s">
        <v>5092</v>
      </c>
      <c r="B848" t="str">
        <f t="shared" si="13"/>
        <v>CDW1020</v>
      </c>
      <c r="C848" t="s">
        <v>5093</v>
      </c>
      <c r="D848" s="2">
        <v>30</v>
      </c>
      <c r="E848" s="309">
        <v>46689</v>
      </c>
      <c r="F848" s="300">
        <v>46718</v>
      </c>
      <c r="G848" s="300">
        <v>46689</v>
      </c>
      <c r="H848" s="300">
        <v>46718</v>
      </c>
      <c r="I848" s="2">
        <v>0</v>
      </c>
    </row>
    <row r="849" spans="1:9" x14ac:dyDescent="0.25">
      <c r="A849" t="s">
        <v>5094</v>
      </c>
      <c r="B849" t="str">
        <f t="shared" si="13"/>
        <v>CDW1030</v>
      </c>
      <c r="C849" t="s">
        <v>5095</v>
      </c>
      <c r="D849" s="2">
        <v>30</v>
      </c>
      <c r="E849" s="309">
        <v>46719</v>
      </c>
      <c r="F849" s="2" t="s">
        <v>5096</v>
      </c>
      <c r="G849" s="300">
        <v>46719</v>
      </c>
      <c r="H849" s="2" t="s">
        <v>5096</v>
      </c>
      <c r="I849" s="2">
        <v>0</v>
      </c>
    </row>
    <row r="850" spans="1:9" x14ac:dyDescent="0.25">
      <c r="A850" t="s">
        <v>5097</v>
      </c>
      <c r="B850" t="str">
        <f t="shared" si="13"/>
        <v>CDW1040</v>
      </c>
      <c r="C850" t="s">
        <v>5098</v>
      </c>
      <c r="D850" s="2">
        <v>30</v>
      </c>
      <c r="E850" s="309" t="s">
        <v>5099</v>
      </c>
      <c r="F850" s="2" t="s">
        <v>3414</v>
      </c>
      <c r="G850" s="2" t="s">
        <v>5099</v>
      </c>
      <c r="H850" s="2" t="s">
        <v>3414</v>
      </c>
      <c r="I850" s="2">
        <v>0</v>
      </c>
    </row>
  </sheetData>
  <pageMargins left="0.7" right="0.7" top="0.75" bottom="0.75" header="0.3" footer="0.3"/>
  <headerFooter>
    <oddHeader>&amp;R&amp;"Calibri"&amp;10&amp;K000000 AESA - Pública&amp;1#_x000D_</oddHeader>
    <oddFooter>&amp;R_x000D_&amp;1#&amp;"Calibri"&amp;10&amp;K000000 AESA - Pública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B915-37A8-421E-A7E2-B5260B766ED7}">
  <sheetPr filterMode="1">
    <tabColor rgb="FFFFFF00"/>
  </sheetPr>
  <dimension ref="A1:AA125"/>
  <sheetViews>
    <sheetView zoomScale="110" zoomScaleNormal="11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4" sqref="B14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15.85546875" customWidth="1"/>
    <col min="5" max="11" width="11.42578125" customWidth="1"/>
    <col min="12" max="12" width="12" customWidth="1"/>
    <col min="13" max="13" width="15.42578125" customWidth="1"/>
    <col min="14" max="14" width="11.42578125" customWidth="1"/>
    <col min="15" max="15" width="18.42578125" customWidth="1"/>
    <col min="16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605" t="s">
        <v>2759</v>
      </c>
      <c r="B1" s="606"/>
      <c r="C1" s="606"/>
      <c r="D1" s="607"/>
      <c r="E1" s="608" t="s">
        <v>2760</v>
      </c>
      <c r="F1" s="609"/>
      <c r="G1" s="610"/>
      <c r="H1" s="608" t="s">
        <v>4</v>
      </c>
      <c r="I1" s="609"/>
      <c r="J1" s="611"/>
      <c r="K1" s="612" t="s">
        <v>2761</v>
      </c>
      <c r="L1" s="608" t="s">
        <v>2762</v>
      </c>
      <c r="M1" s="609"/>
      <c r="N1" s="610"/>
      <c r="O1" s="608" t="s">
        <v>2763</v>
      </c>
      <c r="P1" s="609"/>
      <c r="Q1" s="609"/>
      <c r="R1" s="610"/>
      <c r="S1" s="599" t="s">
        <v>2470</v>
      </c>
      <c r="T1" s="601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7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613"/>
      <c r="L2" s="147" t="s">
        <v>2765</v>
      </c>
      <c r="M2" s="143" t="s">
        <v>2766</v>
      </c>
      <c r="N2" s="146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17"/>
      <c r="T2" s="602"/>
      <c r="V2" t="s">
        <v>2769</v>
      </c>
      <c r="Z2" t="s">
        <v>2770</v>
      </c>
    </row>
    <row r="3" spans="1:27" hidden="1" x14ac:dyDescent="0.25">
      <c r="A3" s="156" t="s">
        <v>2579</v>
      </c>
      <c r="B3" s="157" t="s">
        <v>2580</v>
      </c>
      <c r="C3" s="158" t="s">
        <v>2472</v>
      </c>
      <c r="D3" s="285"/>
      <c r="E3" s="286">
        <v>45888</v>
      </c>
      <c r="F3" s="287">
        <f>+_xlfn.XLOOKUP(B3,'La Calera II - RFSU 31.1.28'!B:B,'La Calera II - RFSU 31.1.28'!G:G,"No se encuentra",0,1)</f>
        <v>45888</v>
      </c>
      <c r="G3" s="292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286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141" t="str">
        <f>+IF(+_xlfn.XLOOKUP(B3,'La Calera II - RFSU 31.1.28'!B:B,'La Calera II - RFSU 31.1.28'!AG:AG,"No se encuentra",0,1)=0,"N/A","Sin iniciar")</f>
        <v>Sin iniciar</v>
      </c>
      <c r="L3" s="286">
        <v>45989</v>
      </c>
      <c r="M3" s="287">
        <f>+L3</f>
        <v>45989</v>
      </c>
      <c r="N3" s="292"/>
      <c r="O3" s="286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44" t="s">
        <v>2772</v>
      </c>
      <c r="T3" s="307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-45989</v>
      </c>
    </row>
    <row r="4" spans="1:27" hidden="1" x14ac:dyDescent="0.25">
      <c r="A4" s="159" t="s">
        <v>2579</v>
      </c>
      <c r="B4" s="160" t="s">
        <v>2581</v>
      </c>
      <c r="C4" s="161" t="s">
        <v>2479</v>
      </c>
      <c r="D4" s="285"/>
      <c r="E4" s="201">
        <v>45936</v>
      </c>
      <c r="F4" s="198">
        <f>+E4</f>
        <v>45936</v>
      </c>
      <c r="G4" s="293" t="str">
        <f>IF(+_xlfn.XLOOKUP(B4,'La Calera II - RFSU 31.1.28'!B:B,'La Calera II - RFSU 31.1.28'!H:H,"No se encuentra",0,1)&gt;0,+_xlfn.XLOOKUP(B4,'La Calera II - RFSU 31.1.28'!B:B,'La Calera II - RFSU 31.1.28'!H:H,"No se encuentra",0,1),"")</f>
        <v>No se encuentra</v>
      </c>
      <c r="H4" s="201">
        <v>45962</v>
      </c>
      <c r="I4" s="198" t="str">
        <f>+_xlfn.XLOOKUP(B4,'La Calera II - RFSU 31.1.28'!B:B,'La Calera II - RFSU 31.1.28'!W:W,"No se encuentra",0,1)</f>
        <v>No se encuentra</v>
      </c>
      <c r="J4" s="289" t="str">
        <f>IF(+_xlfn.XLOOKUP(B4,'La Calera II - RFSU 31.1.28'!B:B,'La Calera II - RFSU 31.1.28'!X:X,"No se encuentra",0,1)&gt;0,+_xlfn.XLOOKUP(B4,'La Calera II - RFSU 31.1.28'!B:B,'La Calera II - RFSU 31.1.28'!X:X,"No se encuentra",0,1),"")</f>
        <v>No se encuentra</v>
      </c>
      <c r="K4" s="141" t="str">
        <f>+IF(+_xlfn.XLOOKUP(B4,'La Calera II - RFSU 31.1.28'!B:B,'La Calera II - RFSU 31.1.28'!AG:AG,"No se encuentra",0,1)=0,"N/A","Sin iniciar")</f>
        <v>Sin iniciar</v>
      </c>
      <c r="L4" s="201">
        <v>46003</v>
      </c>
      <c r="M4" s="198">
        <f>+L4</f>
        <v>46003</v>
      </c>
      <c r="N4" s="295" t="str">
        <f>IF(+_xlfn.XLOOKUP(B4,'La Calera II - RFSU 31.1.28'!B:B,'La Calera II - RFSU 31.1.28'!AQ:AQ,"No se encuentra",0,1)&gt;0,+_xlfn.XLOOKUP(B4,'La Calera II - RFSU 31.1.28'!B:B,'La Calera II - RFSU 31.1.28'!AQ:AQ,"No se encuentra",0,1),"")</f>
        <v>No se encuentra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>No se encuentra</v>
      </c>
      <c r="R4" s="302" t="e">
        <f t="shared" ref="R4:R64" si="0">IF(N4="","",+IF(Q4="",+O4-P4,+O4-Q4))</f>
        <v>#VALUE!</v>
      </c>
      <c r="S4" s="619"/>
      <c r="T4" s="304" t="s">
        <v>2535</v>
      </c>
      <c r="V4" s="18" t="str">
        <f>+_xlfn.XLOOKUP(B4,'La Calera II - RFSU 31.1.28'!B:B,'La Calera II - RFSU 31.1.28'!BW:BW,"No se encuentra",0,1)</f>
        <v>No se encuentra</v>
      </c>
      <c r="W4" s="193">
        <f t="shared" ref="W4:W66" si="1">+O4-L4</f>
        <v>-46003</v>
      </c>
    </row>
    <row r="5" spans="1:27" hidden="1" x14ac:dyDescent="0.25">
      <c r="A5" s="159" t="s">
        <v>2579</v>
      </c>
      <c r="B5" s="160" t="s">
        <v>2582</v>
      </c>
      <c r="C5" s="161" t="s">
        <v>2583</v>
      </c>
      <c r="D5" s="285"/>
      <c r="E5" s="201">
        <v>45936</v>
      </c>
      <c r="F5" s="198">
        <f t="shared" ref="F5:F6" si="2">+E5</f>
        <v>45936</v>
      </c>
      <c r="G5" s="293">
        <f>IF(+_xlfn.XLOOKUP(B5,'La Calera II - RFSU 31.1.28'!B:B,'La Calera II - RFSU 31.1.28'!H:H,"No se encuentra",0,1)&gt;0,+_xlfn.XLOOKUP(B5,'La Calera II - RFSU 31.1.28'!B:B,'La Calera II - RFSU 31.1.28'!H:H,"No se encuentra",0,1),"")</f>
        <v>46041</v>
      </c>
      <c r="H5" s="201">
        <v>45960</v>
      </c>
      <c r="I5" s="198">
        <f>+_xlfn.XLOOKUP(B5,'La Calera II - RFSU 31.1.28'!B:B,'La Calera II - RFSU 31.1.28'!W:W,"No se encuentra",0,1)</f>
        <v>46059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46059</v>
      </c>
      <c r="K5" s="141" t="str">
        <f>+IF(+_xlfn.XLOOKUP(B5,'La Calera II - RFSU 31.1.28'!B:B,'La Calera II - RFSU 31.1.28'!AG:AG,"No se encuentra",0,1)=0,"N/A","Sin iniciar")</f>
        <v>Sin iniciar</v>
      </c>
      <c r="L5" s="201">
        <v>46003</v>
      </c>
      <c r="M5" s="198">
        <f t="shared" ref="M5:M6" si="3">+L5</f>
        <v>46003</v>
      </c>
      <c r="N5" s="295">
        <f>IF(+_xlfn.XLOOKUP(B5,'La Calera II - RFSU 31.1.28'!B:B,'La Calera II - RFSU 31.1.28'!AQ:AQ,"No se encuentra",0,1)&gt;0,+_xlfn.XLOOKUP(B5,'La Calera II - RFSU 31.1.28'!B:B,'La Calera II - RFSU 31.1.28'!AQ:AQ,"No se encuentra",0,1),"")</f>
        <v>46085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0"/>
        <v>0</v>
      </c>
      <c r="S5" s="619"/>
      <c r="T5" s="304" t="s">
        <v>2535</v>
      </c>
      <c r="V5" s="18">
        <f>+_xlfn.XLOOKUP(B5,'La Calera II - RFSU 31.1.28'!B:B,'La Calera II - RFSU 31.1.28'!BW:BW,"No se encuentra",0,1)</f>
        <v>46085</v>
      </c>
      <c r="W5" s="193">
        <f t="shared" si="1"/>
        <v>-46003</v>
      </c>
    </row>
    <row r="6" spans="1:27" hidden="1" x14ac:dyDescent="0.25">
      <c r="A6" s="159" t="s">
        <v>2579</v>
      </c>
      <c r="B6" s="160" t="s">
        <v>2693</v>
      </c>
      <c r="C6" s="161" t="s">
        <v>822</v>
      </c>
      <c r="D6" s="285"/>
      <c r="E6" s="201">
        <v>45922</v>
      </c>
      <c r="F6" s="198">
        <f t="shared" si="2"/>
        <v>45922</v>
      </c>
      <c r="G6" s="293">
        <f>IF(+_xlfn.XLOOKUP(B6,'La Calera II - RFSU 31.1.28'!B:B,'La Calera II - RFSU 31.1.28'!H:H,"No se encuentra",0,1)&gt;0,+_xlfn.XLOOKUP(B6,'La Calera II - RFSU 31.1.28'!B:B,'La Calera II - RFSU 31.1.28'!H:H,"No se encuentra",0,1),"")</f>
        <v>45929</v>
      </c>
      <c r="H6" s="201">
        <v>45955</v>
      </c>
      <c r="I6" s="198">
        <f>+_xlfn.XLOOKUP(B6,'La Calera II - RFSU 31.1.28'!B:B,'La Calera II - RFSU 31.1.28'!W:W,"No se encuentra",0,1)</f>
        <v>46057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46057</v>
      </c>
      <c r="K6" s="141" t="str">
        <f>+IF(+_xlfn.XLOOKUP(B6,'La Calera II - RFSU 31.1.28'!B:B,'La Calera II - RFSU 31.1.28'!AG:AG,"No se encuentra",0,1)=0,"N/A","Sin iniciar")</f>
        <v>Sin iniciar</v>
      </c>
      <c r="L6" s="201">
        <v>45980</v>
      </c>
      <c r="M6" s="198">
        <f t="shared" si="3"/>
        <v>45980</v>
      </c>
      <c r="N6" s="295">
        <f>IF(+_xlfn.XLOOKUP(B6,'La Calera II - RFSU 31.1.28'!B:B,'La Calera II - RFSU 31.1.28'!AQ:AQ,"No se encuentra",0,1)&gt;0,+_xlfn.XLOOKUP(B6,'La Calera II - RFSU 31.1.28'!B:B,'La Calera II - RFSU 31.1.28'!AQ:AQ,"No se encuentra",0,1),"")</f>
        <v>46113</v>
      </c>
      <c r="O6" s="201"/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0"/>
        <v>0</v>
      </c>
      <c r="S6" s="619"/>
      <c r="T6" s="304" t="s">
        <v>2484</v>
      </c>
      <c r="V6" s="18">
        <f>+_xlfn.XLOOKUP(B6,'La Calera II - RFSU 31.1.28'!B:B,'La Calera II - RFSU 31.1.28'!BW:BW,"No se encuentra",0,1)</f>
        <v>46113</v>
      </c>
      <c r="W6" s="193">
        <f t="shared" si="1"/>
        <v>-45980</v>
      </c>
    </row>
    <row r="7" spans="1:27" hidden="1" x14ac:dyDescent="0.25">
      <c r="A7" s="159" t="s">
        <v>246</v>
      </c>
      <c r="B7" s="160" t="s">
        <v>2584</v>
      </c>
      <c r="C7" s="161" t="s">
        <v>621</v>
      </c>
      <c r="D7" s="285"/>
      <c r="E7" s="201">
        <v>46000</v>
      </c>
      <c r="F7" s="198">
        <f>+_xlfn.XLOOKUP(B7,'La Calera II - RFSU 31.1.28'!B:B,'La Calera II - RFSU 31.1.28'!G:G,"No se encuentra",0,1)</f>
        <v>46183</v>
      </c>
      <c r="G7" s="293" t="str">
        <f>IF(+_xlfn.XLOOKUP(B7,'La Calera II - RFSU 31.1.28'!B:B,'La Calera II - RFSU 31.1.28'!H:H,"No se encuentra",0,1)&gt;0,+_xlfn.XLOOKUP(B7,'La Calera II - RFSU 31.1.28'!B:B,'La Calera II - RFSU 31.1.28'!H:H,"No se encuentra",0,1),"")</f>
        <v/>
      </c>
      <c r="H7" s="201">
        <v>46037</v>
      </c>
      <c r="I7" s="198">
        <f>+_xlfn.XLOOKUP(B7,'La Calera II - RFSU 31.1.28'!B:B,'La Calera II - RFSU 31.1.28'!W:W,"No se encuentra",0,1)</f>
        <v>46220</v>
      </c>
      <c r="J7" s="289" t="str">
        <f>IF(+_xlfn.XLOOKUP(B7,'La Calera II - RFSU 31.1.28'!B:B,'La Calera II - RFSU 31.1.28'!X:X,"No se encuentra",0,1)&gt;0,+_xlfn.XLOOKUP(B7,'La Calera II - RFSU 31.1.28'!B:B,'La Calera II - RFSU 31.1.28'!X:X,"No se encuentra",0,1),"")</f>
        <v/>
      </c>
      <c r="K7" s="141" t="str">
        <f>+IF(+_xlfn.XLOOKUP(B7,'La Calera II - RFSU 31.1.28'!B:B,'La Calera II - RFSU 31.1.28'!AG:AG,"No se encuentra",0,1)=0,"N/A","Sin iniciar")</f>
        <v>Sin iniciar</v>
      </c>
      <c r="L7" s="201">
        <v>46102</v>
      </c>
      <c r="M7" s="198">
        <f>+_xlfn.XLOOKUP(B7,'La Calera II - RFSU 31.1.28'!B:B,'La Calera II - RFSU 31.1.28'!AP:AP,"No se encuentra",0,1)</f>
        <v>46285</v>
      </c>
      <c r="N7" s="295" t="str">
        <f>IF(+_xlfn.XLOOKUP(B7,'La Calera II - RFSU 31.1.28'!B:B,'La Calera II - RFSU 31.1.28'!AQ:AQ,"No se encuentra",0,1)&gt;0,+_xlfn.XLOOKUP(B7,'La Calera II - RFSU 31.1.28'!B:B,'La Calera II - RFSU 31.1.28'!AQ:AQ,"No se encuentra",0,1),"")</f>
        <v/>
      </c>
      <c r="O7" s="201">
        <v>46469</v>
      </c>
      <c r="P7" s="198">
        <f>+IF(V7&gt;O7,O7,V7)</f>
        <v>46469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 t="str">
        <f t="shared" si="0"/>
        <v/>
      </c>
      <c r="S7" s="227"/>
      <c r="T7" s="228" t="str">
        <f>+_xlfn.XLOOKUP(B7,'La Calera II - RFSU 31.1.28'!B:B,'La Calera II - RFSU 31.1.28'!BZ:BZ,"",0,1)</f>
        <v>FDE1140</v>
      </c>
      <c r="V7" s="18">
        <f>+_xlfn.XLOOKUP(B7,'La Calera II - RFSU 31.1.28'!B:B,'La Calera II - RFSU 31.1.28'!BW:BW,"No se encuentra",0,1)</f>
        <v>46592</v>
      </c>
      <c r="W7" s="193">
        <f t="shared" si="1"/>
        <v>367</v>
      </c>
      <c r="Z7" s="18">
        <f>+_xlfn.XLOOKUP(T7,'Crono LB 30.09'!B:B,'Crono LB 30.09'!E:E,"No se encuentra",0,1)</f>
        <v>46162</v>
      </c>
      <c r="AA7" s="193">
        <f>+Z7-L7</f>
        <v>60</v>
      </c>
    </row>
    <row r="8" spans="1:27" hidden="1" x14ac:dyDescent="0.25">
      <c r="A8" s="159" t="s">
        <v>246</v>
      </c>
      <c r="B8" s="160" t="s">
        <v>2585</v>
      </c>
      <c r="C8" s="161" t="s">
        <v>624</v>
      </c>
      <c r="D8" s="285"/>
      <c r="E8" s="201">
        <v>46059</v>
      </c>
      <c r="F8" s="198">
        <f>+_xlfn.XLOOKUP(B8,'La Calera II - RFSU 31.1.28'!B:B,'La Calera II - RFSU 31.1.28'!G:G,"No se encuentra",0,1)</f>
        <v>46153</v>
      </c>
      <c r="G8" s="293">
        <f>IF(+_xlfn.XLOOKUP(B8,'La Calera II - RFSU 31.1.28'!B:B,'La Calera II - RFSU 31.1.28'!H:H,"No se encuentra",0,1)&gt;0,+_xlfn.XLOOKUP(B8,'La Calera II - RFSU 31.1.28'!B:B,'La Calera II - RFSU 31.1.28'!H:H,"No se encuentra",0,1),"")</f>
        <v>46122</v>
      </c>
      <c r="H8" s="201">
        <v>46096</v>
      </c>
      <c r="I8" s="198">
        <f>+_xlfn.XLOOKUP(B8,'La Calera II - RFSU 31.1.28'!B:B,'La Calera II - RFSU 31.1.28'!W:W,"No se encuentra",0,1)</f>
        <v>46162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46142</v>
      </c>
      <c r="K8" s="141" t="str">
        <f>+IF(+_xlfn.XLOOKUP(B8,'La Calera II - RFSU 31.1.28'!B:B,'La Calera II - RFSU 31.1.28'!AG:AG,"No se encuentra",0,1)=0,"N/A","Sin iniciar")</f>
        <v>Sin iniciar</v>
      </c>
      <c r="L8" s="201">
        <v>46161</v>
      </c>
      <c r="M8" s="198">
        <f>+_xlfn.XLOOKUP(B8,'La Calera II - RFSU 31.1.28'!B:B,'La Calera II - RFSU 31.1.28'!AP:AP,"No se encuentra",0,1)</f>
        <v>46207</v>
      </c>
      <c r="N8" s="295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v>46469</v>
      </c>
      <c r="P8" s="198">
        <f t="shared" ref="P8:P71" si="4">+IF(V8&gt;O8,O8,V8)</f>
        <v>46414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 t="str">
        <f t="shared" si="0"/>
        <v/>
      </c>
      <c r="S8" s="227"/>
      <c r="T8" s="228" t="str">
        <f>+_xlfn.XLOOKUP(B8,'La Calera II - RFSU 31.1.28'!B:B,'La Calera II - RFSU 31.1.28'!BZ:BZ,"",0,1)</f>
        <v>FDE1140</v>
      </c>
      <c r="V8" s="18">
        <f>+_xlfn.XLOOKUP(B8,'La Calera II - RFSU 31.1.28'!B:B,'La Calera II - RFSU 31.1.28'!BW:BW,"No se encuentra",0,1)</f>
        <v>46414</v>
      </c>
      <c r="W8" s="193">
        <f t="shared" si="1"/>
        <v>308</v>
      </c>
      <c r="Z8" s="18">
        <f>+_xlfn.XLOOKUP(T8,'Crono LB 30.09'!B:B,'Crono LB 30.09'!E:E,"No se encuentra",0,1)</f>
        <v>46162</v>
      </c>
      <c r="AA8" s="193">
        <f t="shared" ref="AA8:AA71" si="5">+Z8-L8</f>
        <v>1</v>
      </c>
    </row>
    <row r="9" spans="1:27" hidden="1" x14ac:dyDescent="0.25">
      <c r="A9" s="159" t="s">
        <v>246</v>
      </c>
      <c r="B9" s="160" t="s">
        <v>2586</v>
      </c>
      <c r="C9" s="161" t="s">
        <v>622</v>
      </c>
      <c r="D9" s="285"/>
      <c r="E9" s="201">
        <v>46059</v>
      </c>
      <c r="F9" s="198">
        <f>+_xlfn.XLOOKUP(B9,'La Calera II - RFSU 31.1.28'!B:B,'La Calera II - RFSU 31.1.28'!G:G,"No se encuentra",0,1)</f>
        <v>46153</v>
      </c>
      <c r="G9" s="293">
        <f>IF(+_xlfn.XLOOKUP(B9,'La Calera II - RFSU 31.1.28'!B:B,'La Calera II - RFSU 31.1.28'!H:H,"No se encuentra",0,1)&gt;0,+_xlfn.XLOOKUP(B9,'La Calera II - RFSU 31.1.28'!B:B,'La Calera II - RFSU 31.1.28'!H:H,"No se encuentra",0,1),"")</f>
        <v>46122</v>
      </c>
      <c r="H9" s="201">
        <v>46096</v>
      </c>
      <c r="I9" s="198">
        <f>+_xlfn.XLOOKUP(B9,'La Calera II - RFSU 31.1.28'!B:B,'La Calera II - RFSU 31.1.28'!W:W,"No se encuentra",0,1)</f>
        <v>46162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46142</v>
      </c>
      <c r="K9" s="141" t="str">
        <f>+IF(+_xlfn.XLOOKUP(B9,'La Calera II - RFSU 31.1.28'!B:B,'La Calera II - RFSU 31.1.28'!AG:AG,"No se encuentra",0,1)=0,"N/A","Sin iniciar")</f>
        <v>Sin iniciar</v>
      </c>
      <c r="L9" s="201">
        <v>46161</v>
      </c>
      <c r="M9" s="198">
        <f>+_xlfn.XLOOKUP(B9,'La Calera II - RFSU 31.1.28'!B:B,'La Calera II - RFSU 31.1.28'!AP:AP,"No se encuentra",0,1)</f>
        <v>46207</v>
      </c>
      <c r="N9" s="295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46469</v>
      </c>
      <c r="P9" s="198">
        <f t="shared" si="4"/>
        <v>46414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302" t="str">
        <f t="shared" si="0"/>
        <v/>
      </c>
      <c r="S9" s="227"/>
      <c r="T9" s="228" t="str">
        <f>+_xlfn.XLOOKUP(B9,'La Calera II - RFSU 31.1.28'!B:B,'La Calera II - RFSU 31.1.28'!BZ:BZ,"",0,1)</f>
        <v>FDE1140</v>
      </c>
      <c r="V9" s="18">
        <f>+_xlfn.XLOOKUP(B9,'La Calera II - RFSU 31.1.28'!B:B,'La Calera II - RFSU 31.1.28'!BW:BW,"No se encuentra",0,1)</f>
        <v>46414</v>
      </c>
      <c r="W9" s="193">
        <f t="shared" si="1"/>
        <v>308</v>
      </c>
      <c r="Z9" s="18">
        <f>+_xlfn.XLOOKUP(T9,'Crono LB 30.09'!B:B,'Crono LB 30.09'!E:E,"No se encuentra",0,1)</f>
        <v>46162</v>
      </c>
      <c r="AA9" s="193">
        <f t="shared" si="5"/>
        <v>1</v>
      </c>
    </row>
    <row r="10" spans="1:27" hidden="1" x14ac:dyDescent="0.25">
      <c r="A10" s="159" t="s">
        <v>246</v>
      </c>
      <c r="B10" s="160" t="s">
        <v>2587</v>
      </c>
      <c r="C10" s="161" t="s">
        <v>626</v>
      </c>
      <c r="D10" s="285"/>
      <c r="E10" s="201">
        <v>46059</v>
      </c>
      <c r="F10" s="198">
        <f>+_xlfn.XLOOKUP(B10,'La Calera II - RFSU 31.1.28'!B:B,'La Calera II - RFSU 31.1.28'!G:G,"No se encuentra",0,1)</f>
        <v>46185</v>
      </c>
      <c r="G10" s="293" t="str">
        <f>IF(+_xlfn.XLOOKUP(B10,'La Calera II - RFSU 31.1.28'!B:B,'La Calera II - RFSU 31.1.28'!H:H,"No se encuentra",0,1)&gt;0,+_xlfn.XLOOKUP(B10,'La Calera II - RFSU 31.1.28'!B:B,'La Calera II - RFSU 31.1.28'!H:H,"No se encuentra",0,1),"")</f>
        <v/>
      </c>
      <c r="H10" s="201">
        <v>46096</v>
      </c>
      <c r="I10" s="198">
        <f>+_xlfn.XLOOKUP(B10,'La Calera II - RFSU 31.1.28'!B:B,'La Calera II - RFSU 31.1.28'!W:W,"No se encuentra",0,1)</f>
        <v>46222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141" t="str">
        <f>+IF(+_xlfn.XLOOKUP(B10,'La Calera II - RFSU 31.1.28'!B:B,'La Calera II - RFSU 31.1.28'!AG:AG,"No se encuentra",0,1)=0,"N/A","Sin iniciar")</f>
        <v>Sin iniciar</v>
      </c>
      <c r="L10" s="201">
        <v>46161</v>
      </c>
      <c r="M10" s="198">
        <f>+_xlfn.XLOOKUP(B10,'La Calera II - RFSU 31.1.28'!B:B,'La Calera II - RFSU 31.1.28'!AP:AP,"No se encuentra",0,1)</f>
        <v>46287</v>
      </c>
      <c r="N10" s="295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46322</v>
      </c>
      <c r="P10" s="198">
        <f t="shared" si="4"/>
        <v>46322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302" t="str">
        <f t="shared" si="0"/>
        <v/>
      </c>
      <c r="S10" s="227"/>
      <c r="T10" s="228" t="str">
        <f>+_xlfn.XLOOKUP(B10,'La Calera II - RFSU 31.1.28'!B:B,'La Calera II - RFSU 31.1.28'!BZ:BZ,"",0,1)</f>
        <v>FDE1010</v>
      </c>
      <c r="V10" s="18">
        <f>+_xlfn.XLOOKUP(B10,'La Calera II - RFSU 31.1.28'!B:B,'La Calera II - RFSU 31.1.28'!BW:BW,"No se encuentra",0,1)</f>
        <v>46414</v>
      </c>
      <c r="W10" s="193">
        <f t="shared" si="1"/>
        <v>161</v>
      </c>
      <c r="Z10" s="18">
        <f>+_xlfn.XLOOKUP(T10,'Crono LB 30.09'!B:B,'Crono LB 30.09'!E:E,"No se encuentra",0,1)</f>
        <v>46162</v>
      </c>
      <c r="AA10" s="193">
        <f t="shared" si="5"/>
        <v>1</v>
      </c>
    </row>
    <row r="11" spans="1:27" hidden="1" x14ac:dyDescent="0.25">
      <c r="A11" s="159" t="s">
        <v>246</v>
      </c>
      <c r="B11" s="160" t="s">
        <v>3107</v>
      </c>
      <c r="C11" s="161" t="s">
        <v>627</v>
      </c>
      <c r="D11" s="285"/>
      <c r="E11" s="201">
        <v>46059</v>
      </c>
      <c r="F11" s="198" t="str">
        <f>+_xlfn.XLOOKUP(B11,'La Calera II - RFSU 31.1.28'!B:B,'La Calera II - RFSU 31.1.28'!G:G,"No se encuentra",0,1)</f>
        <v>No se encuentra</v>
      </c>
      <c r="G11" s="293" t="str">
        <f>IF(+_xlfn.XLOOKUP(B11,'La Calera II - RFSU 31.1.28'!B:B,'La Calera II - RFSU 31.1.28'!H:H,"No se encuentra",0,1)&gt;0,+_xlfn.XLOOKUP(B11,'La Calera II - RFSU 31.1.28'!B:B,'La Calera II - RFSU 31.1.28'!H:H,"No se encuentra",0,1),"")</f>
        <v>No se encuentra</v>
      </c>
      <c r="H11" s="201">
        <v>46096</v>
      </c>
      <c r="I11" s="198" t="str">
        <f>+_xlfn.XLOOKUP(B11,'La Calera II - RFSU 31.1.28'!B:B,'La Calera II - RFSU 31.1.28'!W:W,"No se encuentra",0,1)</f>
        <v>No se encuentra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>No se encuentra</v>
      </c>
      <c r="K11" s="141" t="str">
        <f>+IF(+_xlfn.XLOOKUP(B11,'La Calera II - RFSU 31.1.28'!B:B,'La Calera II - RFSU 31.1.28'!AG:AG,"No se encuentra",0,1)=0,"N/A","Sin iniciar")</f>
        <v>Sin iniciar</v>
      </c>
      <c r="L11" s="201">
        <v>46161</v>
      </c>
      <c r="M11" s="198" t="str">
        <f>+_xlfn.XLOOKUP(B11,'La Calera II - RFSU 31.1.28'!B:B,'La Calera II - RFSU 31.1.28'!AP:AP,"No se encuentra",0,1)</f>
        <v>No se encuentra</v>
      </c>
      <c r="N11" s="295" t="str">
        <f>IF(+_xlfn.XLOOKUP(B11,'La Calera II - RFSU 31.1.28'!B:B,'La Calera II - RFSU 31.1.28'!AQ:AQ,"No se encuentra",0,1)&gt;0,+_xlfn.XLOOKUP(B11,'La Calera II - RFSU 31.1.28'!B:B,'La Calera II - RFSU 31.1.28'!AQ:AQ,"No se encuentra",0,1),"")</f>
        <v>No se encuentra</v>
      </c>
      <c r="O11" s="201">
        <v>46398</v>
      </c>
      <c r="P11" s="198">
        <f t="shared" si="4"/>
        <v>46398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>No se encuentra</v>
      </c>
      <c r="R11" s="302" t="e">
        <f t="shared" si="0"/>
        <v>#VALUE!</v>
      </c>
      <c r="S11" s="227"/>
      <c r="T11" s="228" t="str">
        <f>+_xlfn.XLOOKUP(B11,'La Calera II - RFSU 31.1.28'!B:B,'La Calera II - RFSU 31.1.28'!BZ:BZ,"",0,1)</f>
        <v/>
      </c>
      <c r="V11" s="18" t="str">
        <f>+_xlfn.XLOOKUP(B11,'La Calera II - RFSU 31.1.28'!B:B,'La Calera II - RFSU 31.1.28'!BW:BW,"No se encuentra",0,1)</f>
        <v>No se encuentra</v>
      </c>
      <c r="W11" s="193">
        <f t="shared" si="1"/>
        <v>237</v>
      </c>
      <c r="Z11" s="18" t="str">
        <f>+_xlfn.XLOOKUP(T11,'Crono LB 30.09'!B:B,'Crono LB 30.09'!E:E,"No se encuentra",0,1)</f>
        <v>No se encuentra</v>
      </c>
      <c r="AA11" s="193" t="e">
        <f t="shared" si="5"/>
        <v>#VALUE!</v>
      </c>
    </row>
    <row r="12" spans="1:27" hidden="1" x14ac:dyDescent="0.25">
      <c r="A12" s="159" t="s">
        <v>246</v>
      </c>
      <c r="B12" s="160" t="s">
        <v>2591</v>
      </c>
      <c r="C12" s="161" t="s">
        <v>628</v>
      </c>
      <c r="D12" s="285"/>
      <c r="E12" s="201">
        <v>46104</v>
      </c>
      <c r="F12" s="198">
        <f>+_xlfn.XLOOKUP(B12,'La Calera II - RFSU 31.1.28'!B:B,'La Calera II - RFSU 31.1.28'!G:G,"No se encuentra",0,1)</f>
        <v>46146</v>
      </c>
      <c r="G12" s="293">
        <f>IF(+_xlfn.XLOOKUP(B12,'La Calera II - RFSU 31.1.28'!B:B,'La Calera II - RFSU 31.1.28'!H:H,"No se encuentra",0,1)&gt;0,+_xlfn.XLOOKUP(B12,'La Calera II - RFSU 31.1.28'!B:B,'La Calera II - RFSU 31.1.28'!H:H,"No se encuentra",0,1),"")</f>
        <v>46142</v>
      </c>
      <c r="H12" s="201">
        <v>46141</v>
      </c>
      <c r="I12" s="198">
        <f>+_xlfn.XLOOKUP(B12,'La Calera II - RFSU 31.1.28'!B:B,'La Calera II - RFSU 31.1.28'!W:W,"No se encuentra",0,1)</f>
        <v>46179</v>
      </c>
      <c r="J12" s="289" t="str">
        <f>IF(+_xlfn.XLOOKUP(B12,'La Calera II - RFSU 31.1.28'!B:B,'La Calera II - RFSU 31.1.28'!X:X,"No se encuentra",0,1)&gt;0,+_xlfn.XLOOKUP(B12,'La Calera II - RFSU 31.1.28'!B:B,'La Calera II - RFSU 31.1.28'!X:X,"No se encuentra",0,1),"")</f>
        <v/>
      </c>
      <c r="K12" s="141" t="str">
        <f>+IF(+_xlfn.XLOOKUP(B12,'La Calera II - RFSU 31.1.28'!B:B,'La Calera II - RFSU 31.1.28'!AG:AG,"No se encuentra",0,1)=0,"N/A","Sin iniciar")</f>
        <v>Sin iniciar</v>
      </c>
      <c r="L12" s="201">
        <v>46206</v>
      </c>
      <c r="M12" s="198">
        <f>+_xlfn.XLOOKUP(B12,'La Calera II - RFSU 31.1.28'!B:B,'La Calera II - RFSU 31.1.28'!AP:AP,"No se encuentra",0,1)</f>
        <v>46244</v>
      </c>
      <c r="N12" s="295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46398</v>
      </c>
      <c r="P12" s="198">
        <f t="shared" si="4"/>
        <v>46398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 t="str">
        <f t="shared" si="0"/>
        <v/>
      </c>
      <c r="S12" s="227"/>
      <c r="T12" s="228" t="str">
        <f>+_xlfn.XLOOKUP(B12,'La Calera II - RFSU 31.1.28'!B:B,'La Calera II - RFSU 31.1.28'!BZ:BZ,"",0,1)</f>
        <v>FDE1103</v>
      </c>
      <c r="V12" s="18">
        <f>+_xlfn.XLOOKUP(B12,'La Calera II - RFSU 31.1.28'!B:B,'La Calera II - RFSU 31.1.28'!BW:BW,"No se encuentra",0,1)</f>
        <v>46431</v>
      </c>
      <c r="W12" s="193">
        <f t="shared" si="1"/>
        <v>192</v>
      </c>
      <c r="Z12" s="18" t="str">
        <f>+_xlfn.XLOOKUP(T12,'Crono LB 30.09'!B:B,'Crono LB 30.09'!E:E,"No se encuentra",0,1)</f>
        <v>17-Jan-26</v>
      </c>
      <c r="AA12" s="193" t="e">
        <f t="shared" si="5"/>
        <v>#VALUE!</v>
      </c>
    </row>
    <row r="13" spans="1:27" ht="30" hidden="1" x14ac:dyDescent="0.25">
      <c r="A13" s="159" t="s">
        <v>246</v>
      </c>
      <c r="B13" s="160" t="s">
        <v>2592</v>
      </c>
      <c r="C13" s="161" t="s">
        <v>629</v>
      </c>
      <c r="D13" s="285"/>
      <c r="E13" s="201">
        <v>45930</v>
      </c>
      <c r="F13" s="198">
        <f>+_xlfn.XLOOKUP(B13,'La Calera II - RFSU 31.1.28'!B:B,'La Calera II - RFSU 31.1.28'!G:G,"No se encuentra",0,1)</f>
        <v>46030</v>
      </c>
      <c r="G13" s="293">
        <f>IF(+_xlfn.XLOOKUP(B13,'La Calera II - RFSU 31.1.28'!B:B,'La Calera II - RFSU 31.1.28'!H:H,"No se encuentra",0,1)&gt;0,+_xlfn.XLOOKUP(B13,'La Calera II - RFSU 31.1.28'!B:B,'La Calera II - RFSU 31.1.28'!H:H,"No se encuentra",0,1),"")</f>
        <v>46030</v>
      </c>
      <c r="H13" s="201">
        <v>45957</v>
      </c>
      <c r="I13" s="198">
        <f>+_xlfn.XLOOKUP(B13,'La Calera II - RFSU 31.1.28'!B:B,'La Calera II - RFSU 31.1.28'!W:W,"No se encuentra",0,1)</f>
        <v>46053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46053</v>
      </c>
      <c r="K13" s="141" t="str">
        <f>+IF(+_xlfn.XLOOKUP(B13,'La Calera II - RFSU 31.1.28'!B:B,'La Calera II - RFSU 31.1.28'!AG:AG,"No se encuentra",0,1)=0,"N/A","Sin iniciar")</f>
        <v>Sin iniciar</v>
      </c>
      <c r="L13" s="201">
        <v>45987</v>
      </c>
      <c r="M13" s="198">
        <f>+_xlfn.XLOOKUP(B13,'La Calera II - RFSU 31.1.28'!B:B,'La Calera II - RFSU 31.1.28'!AP:AP,"No se encuentra",0,1)</f>
        <v>46112</v>
      </c>
      <c r="N13" s="295">
        <f>IF(+_xlfn.XLOOKUP(B13,'La Calera II - RFSU 31.1.28'!B:B,'La Calera II - RFSU 31.1.28'!AQ:AQ,"No se encuentra",0,1)&gt;0,+_xlfn.XLOOKUP(B13,'La Calera II - RFSU 31.1.28'!B:B,'La Calera II - RFSU 31.1.28'!AQ:AQ,"No se encuentra",0,1),"")</f>
        <v>46134</v>
      </c>
      <c r="O13" s="201">
        <v>46137</v>
      </c>
      <c r="P13" s="198">
        <f t="shared" si="4"/>
        <v>46137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>
        <f t="shared" si="0"/>
        <v>0</v>
      </c>
      <c r="S13" s="305" t="s">
        <v>2773</v>
      </c>
      <c r="T13" s="228" t="str">
        <f>+_xlfn.XLOOKUP(B13,'La Calera II - RFSU 31.1.28'!B:B,'La Calera II - RFSU 31.1.28'!BZ:BZ,"",0,1)</f>
        <v>FDE1030</v>
      </c>
      <c r="V13" s="18">
        <f>+_xlfn.XLOOKUP(B13,'La Calera II - RFSU 31.1.28'!B:B,'La Calera II - RFSU 31.1.28'!BW:BW,"No se encuentra",0,1)</f>
        <v>46201</v>
      </c>
      <c r="W13" s="193">
        <f t="shared" si="1"/>
        <v>150</v>
      </c>
      <c r="Z13" s="18">
        <f>+_xlfn.XLOOKUP(T13,'Crono LB 30.09'!B:B,'Crono LB 30.09'!E:E,"No se encuentra",0,1)</f>
        <v>45988</v>
      </c>
      <c r="AA13" s="193">
        <f t="shared" si="5"/>
        <v>1</v>
      </c>
    </row>
    <row r="14" spans="1:27" x14ac:dyDescent="0.25">
      <c r="A14" s="159" t="s">
        <v>246</v>
      </c>
      <c r="B14" s="160" t="s">
        <v>2594</v>
      </c>
      <c r="C14" s="161" t="s">
        <v>630</v>
      </c>
      <c r="D14" s="285"/>
      <c r="E14" s="201">
        <v>46101</v>
      </c>
      <c r="F14" s="198">
        <f>+_xlfn.XLOOKUP(B14,'La Calera II - RFSU 31.1.28'!B:B,'La Calera II - RFSU 31.1.28'!G:G,"No se encuentra",0,1)</f>
        <v>46189</v>
      </c>
      <c r="G14" s="293">
        <f>IF(+_xlfn.XLOOKUP(B14,'La Calera II - RFSU 31.1.28'!B:B,'La Calera II - RFSU 31.1.28'!H:H,"No se encuentra",0,1)&gt;0,+_xlfn.XLOOKUP(B14,'La Calera II - RFSU 31.1.28'!B:B,'La Calera II - RFSU 31.1.28'!H:H,"No se encuentra",0,1),"")</f>
        <v>46056</v>
      </c>
      <c r="H14" s="201">
        <v>46138</v>
      </c>
      <c r="I14" s="198">
        <f>+_xlfn.XLOOKUP(B14,'La Calera II - RFSU 31.1.28'!B:B,'La Calera II - RFSU 31.1.28'!W:W,"No se encuentra",0,1)</f>
        <v>46101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46092</v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46203</v>
      </c>
      <c r="M14" s="198">
        <f>+_xlfn.XLOOKUP(B14,'La Calera II - RFSU 31.1.28'!B:B,'La Calera II - RFSU 31.1.28'!AP:AP,"No se encuentra",0,1)</f>
        <v>46142</v>
      </c>
      <c r="N14" s="295">
        <f>IF(+_xlfn.XLOOKUP(B14,'La Calera II - RFSU 31.1.28'!B:B,'La Calera II - RFSU 31.1.28'!AQ:AQ,"No se encuentra",0,1)&gt;0,+_xlfn.XLOOKUP(B14,'La Calera II - RFSU 31.1.28'!B:B,'La Calera II - RFSU 31.1.28'!AQ:AQ,"No se encuentra",0,1),"")</f>
        <v>46127</v>
      </c>
      <c r="O14" s="201">
        <v>46425</v>
      </c>
      <c r="P14" s="198">
        <f t="shared" si="4"/>
        <v>46284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>
        <f t="shared" si="0"/>
        <v>141</v>
      </c>
      <c r="S14" s="227"/>
      <c r="T14" s="228" t="str">
        <f>+_xlfn.XLOOKUP(B14,'La Calera II - RFSU 31.1.28'!B:B,'La Calera II - RFSU 31.1.28'!BZ:BZ,"",0,1)</f>
        <v>FDE1090</v>
      </c>
      <c r="V14" s="18">
        <f>+_xlfn.XLOOKUP(B14,'La Calera II - RFSU 31.1.28'!B:B,'La Calera II - RFSU 31.1.28'!BW:BW,"No se encuentra",0,1)</f>
        <v>46284</v>
      </c>
      <c r="W14" s="193">
        <f t="shared" si="1"/>
        <v>222</v>
      </c>
      <c r="Z14" s="18">
        <f>+_xlfn.XLOOKUP(T14,'Crono LB 30.09'!B:B,'Crono LB 30.09'!E:E,"No se encuentra",0,1)</f>
        <v>46204</v>
      </c>
      <c r="AA14" s="193">
        <f t="shared" si="5"/>
        <v>1</v>
      </c>
    </row>
    <row r="15" spans="1:27" hidden="1" x14ac:dyDescent="0.25">
      <c r="A15" s="159" t="s">
        <v>246</v>
      </c>
      <c r="B15" s="160" t="s">
        <v>2595</v>
      </c>
      <c r="C15" s="161" t="s">
        <v>631</v>
      </c>
      <c r="D15" s="285"/>
      <c r="E15" s="201">
        <v>46135</v>
      </c>
      <c r="F15" s="198">
        <f>+_xlfn.XLOOKUP(B15,'La Calera II - RFSU 31.1.28'!B:B,'La Calera II - RFSU 31.1.28'!G:G,"No se encuentra",0,1)</f>
        <v>46246</v>
      </c>
      <c r="G15" s="293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201">
        <v>46172</v>
      </c>
      <c r="I15" s="198">
        <f>+_xlfn.XLOOKUP(B15,'La Calera II - RFSU 31.1.28'!B:B,'La Calera II - RFSU 31.1.28'!W:W,"No se encuentra",0,1)</f>
        <v>46283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46237</v>
      </c>
      <c r="M15" s="198">
        <f>+_xlfn.XLOOKUP(B15,'La Calera II - RFSU 31.1.28'!B:B,'La Calera II - RFSU 31.1.28'!AP:AP,"No se encuentra",0,1)</f>
        <v>46348</v>
      </c>
      <c r="N15" s="295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46370</v>
      </c>
      <c r="P15" s="198">
        <f t="shared" si="4"/>
        <v>46370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0"/>
        <v/>
      </c>
      <c r="S15" s="227" t="s">
        <v>2774</v>
      </c>
      <c r="T15" s="228" t="str">
        <f>+_xlfn.XLOOKUP(B15,'La Calera II - RFSU 31.1.28'!B:B,'La Calera II - RFSU 31.1.28'!BZ:BZ,"",0,1)</f>
        <v>CDE1160</v>
      </c>
      <c r="U15" t="s">
        <v>2774</v>
      </c>
      <c r="V15" s="18">
        <f>+_xlfn.XLOOKUP(B15,'La Calera II - RFSU 31.1.28'!B:B,'La Calera II - RFSU 31.1.28'!BW:BW,"No se encuentra",0,1)</f>
        <v>46475</v>
      </c>
      <c r="W15" s="193">
        <f t="shared" si="1"/>
        <v>133</v>
      </c>
      <c r="Z15" s="18" t="str">
        <f>+_xlfn.XLOOKUP(T15,'Crono LB 30.09'!B:B,'Crono LB 30.09'!E:E,"No se encuentra",0,1)</f>
        <v>14-Dec-26</v>
      </c>
      <c r="AA15" s="193" t="e">
        <f t="shared" si="5"/>
        <v>#VALUE!</v>
      </c>
    </row>
    <row r="16" spans="1:27" hidden="1" x14ac:dyDescent="0.25">
      <c r="A16" s="159" t="s">
        <v>246</v>
      </c>
      <c r="B16" s="160" t="s">
        <v>2596</v>
      </c>
      <c r="C16" s="161" t="s">
        <v>632</v>
      </c>
      <c r="D16" s="285"/>
      <c r="E16" s="201">
        <v>46276</v>
      </c>
      <c r="F16" s="198">
        <f>+_xlfn.XLOOKUP(B16,'La Calera II - RFSU 31.1.28'!B:B,'La Calera II - RFSU 31.1.28'!G:G,"No se encuentra",0,1)</f>
        <v>46136</v>
      </c>
      <c r="G16" s="293">
        <f>IF(+_xlfn.XLOOKUP(B16,'La Calera II - RFSU 31.1.28'!B:B,'La Calera II - RFSU 31.1.28'!H:H,"No se encuentra",0,1)&gt;0,+_xlfn.XLOOKUP(B16,'La Calera II - RFSU 31.1.28'!B:B,'La Calera II - RFSU 31.1.28'!H:H,"No se encuentra",0,1),"")</f>
        <v>46148</v>
      </c>
      <c r="H16" s="201">
        <v>46313</v>
      </c>
      <c r="I16" s="198">
        <f>+_xlfn.XLOOKUP(B16,'La Calera II - RFSU 31.1.28'!B:B,'La Calera II - RFSU 31.1.28'!W:W,"No se encuentra",0,1)</f>
        <v>46202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201">
        <v>46378</v>
      </c>
      <c r="M16" s="198">
        <f>+_xlfn.XLOOKUP(B16,'La Calera II - RFSU 31.1.28'!B:B,'La Calera II - RFSU 31.1.28'!AP:AP,"No se encuentra",0,1)</f>
        <v>46267</v>
      </c>
      <c r="N16" s="295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46511</v>
      </c>
      <c r="P16" s="198">
        <f t="shared" si="4"/>
        <v>46394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 t="str">
        <f t="shared" si="0"/>
        <v/>
      </c>
      <c r="S16" s="227" t="s">
        <v>2774</v>
      </c>
      <c r="T16" s="228" t="str">
        <f>+_xlfn.XLOOKUP(B16,'La Calera II - RFSU 31.1.28'!B:B,'La Calera II - RFSU 31.1.28'!BZ:BZ,"",0,1)</f>
        <v>CDE1170</v>
      </c>
      <c r="U16" t="s">
        <v>2774</v>
      </c>
      <c r="V16" s="18">
        <f>+_xlfn.XLOOKUP(B16,'La Calera II - RFSU 31.1.28'!B:B,'La Calera II - RFSU 31.1.28'!BW:BW,"No se encuentra",0,1)</f>
        <v>46394</v>
      </c>
      <c r="W16" s="193">
        <f t="shared" si="1"/>
        <v>133</v>
      </c>
      <c r="Z16" s="18" t="str">
        <f>+_xlfn.XLOOKUP(T16,'Crono LB 30.09'!B:B,'Crono LB 30.09'!E:E,"No se encuentra",0,1)</f>
        <v>03-Apr-27</v>
      </c>
      <c r="AA16" s="193" t="e">
        <f t="shared" si="5"/>
        <v>#VALUE!</v>
      </c>
    </row>
    <row r="17" spans="1:27" hidden="1" x14ac:dyDescent="0.25">
      <c r="A17" s="159" t="s">
        <v>246</v>
      </c>
      <c r="B17" s="160" t="s">
        <v>2598</v>
      </c>
      <c r="C17" s="161" t="s">
        <v>633</v>
      </c>
      <c r="D17" s="285"/>
      <c r="E17" s="201">
        <v>46104</v>
      </c>
      <c r="F17" s="198">
        <f>+_xlfn.XLOOKUP(B17,'La Calera II - RFSU 31.1.28'!B:B,'La Calera II - RFSU 31.1.28'!G:G,"No se encuentra",0,1)</f>
        <v>46184</v>
      </c>
      <c r="G17" s="293" t="str">
        <f>IF(+_xlfn.XLOOKUP(B17,'La Calera II - RFSU 31.1.28'!B:B,'La Calera II - RFSU 31.1.28'!H:H,"No se encuentra",0,1)&gt;0,+_xlfn.XLOOKUP(B17,'La Calera II - RFSU 31.1.28'!B:B,'La Calera II - RFSU 31.1.28'!H:H,"No se encuentra",0,1),"")</f>
        <v/>
      </c>
      <c r="H17" s="201">
        <v>46141</v>
      </c>
      <c r="I17" s="198">
        <f>+_xlfn.XLOOKUP(B17,'La Calera II - RFSU 31.1.28'!B:B,'La Calera II - RFSU 31.1.28'!W:W,"No se encuentra",0,1)</f>
        <v>46221</v>
      </c>
      <c r="J17" s="289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201">
        <v>46206</v>
      </c>
      <c r="M17" s="198">
        <f>+_xlfn.XLOOKUP(B17,'La Calera II - RFSU 31.1.28'!B:B,'La Calera II - RFSU 31.1.28'!AP:AP,"No se encuentra",0,1)</f>
        <v>46286</v>
      </c>
      <c r="N17" s="295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46382</v>
      </c>
      <c r="P17" s="198">
        <f t="shared" si="4"/>
        <v>46382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0"/>
        <v/>
      </c>
      <c r="S17" s="227"/>
      <c r="T17" s="228" t="str">
        <f>+_xlfn.XLOOKUP(B17,'La Calera II - RFSU 31.1.28'!B:B,'La Calera II - RFSU 31.1.28'!BZ:BZ,"",0,1)</f>
        <v>FDE1050</v>
      </c>
      <c r="V17" s="18">
        <f>+_xlfn.XLOOKUP(B17,'La Calera II - RFSU 31.1.28'!B:B,'La Calera II - RFSU 31.1.28'!BW:BW,"No se encuentra",0,1)</f>
        <v>46443</v>
      </c>
      <c r="W17" s="193">
        <f t="shared" si="1"/>
        <v>176</v>
      </c>
      <c r="Z17" s="18">
        <f>+_xlfn.XLOOKUP(T17,'Crono LB 30.09'!B:B,'Crono LB 30.09'!E:E,"No se encuentra",0,1)</f>
        <v>46207</v>
      </c>
      <c r="AA17" s="193">
        <f t="shared" si="5"/>
        <v>1</v>
      </c>
    </row>
    <row r="18" spans="1:27" hidden="1" x14ac:dyDescent="0.25">
      <c r="A18" s="159" t="s">
        <v>246</v>
      </c>
      <c r="B18" s="160" t="s">
        <v>2600</v>
      </c>
      <c r="C18" s="161" t="s">
        <v>634</v>
      </c>
      <c r="D18" s="285"/>
      <c r="E18" s="201">
        <v>46059</v>
      </c>
      <c r="F18" s="198">
        <f>+_xlfn.XLOOKUP(B18,'La Calera II - RFSU 31.1.28'!B:B,'La Calera II - RFSU 31.1.28'!G:G,"No se encuentra",0,1)</f>
        <v>46185</v>
      </c>
      <c r="G18" s="293" t="str">
        <f>IF(+_xlfn.XLOOKUP(B18,'La Calera II - RFSU 31.1.28'!B:B,'La Calera II - RFSU 31.1.28'!H:H,"No se encuentra",0,1)&gt;0,+_xlfn.XLOOKUP(B18,'La Calera II - RFSU 31.1.28'!B:B,'La Calera II - RFSU 31.1.28'!H:H,"No se encuentra",0,1),"")</f>
        <v/>
      </c>
      <c r="H18" s="201">
        <v>46096</v>
      </c>
      <c r="I18" s="198">
        <f>+_xlfn.XLOOKUP(B18,'La Calera II - RFSU 31.1.28'!B:B,'La Calera II - RFSU 31.1.28'!W:W,"No se encuentra",0,1)</f>
        <v>46222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46161</v>
      </c>
      <c r="M18" s="198">
        <f>+_xlfn.XLOOKUP(B18,'La Calera II - RFSU 31.1.28'!B:B,'La Calera II - RFSU 31.1.28'!AP:AP,"No se encuentra",0,1)</f>
        <v>46287</v>
      </c>
      <c r="N18" s="295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46322</v>
      </c>
      <c r="P18" s="198">
        <f t="shared" si="4"/>
        <v>46322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0"/>
        <v/>
      </c>
      <c r="S18" s="227"/>
      <c r="T18" s="228" t="str">
        <f>+_xlfn.XLOOKUP(B18,'La Calera II - RFSU 31.1.28'!B:B,'La Calera II - RFSU 31.1.28'!BZ:BZ,"",0,1)</f>
        <v>FDE1010</v>
      </c>
      <c r="V18" s="18">
        <f>+_xlfn.XLOOKUP(B18,'La Calera II - RFSU 31.1.28'!B:B,'La Calera II - RFSU 31.1.28'!BW:BW,"No se encuentra",0,1)</f>
        <v>46414</v>
      </c>
      <c r="W18" s="193">
        <f t="shared" si="1"/>
        <v>161</v>
      </c>
      <c r="Z18" s="18">
        <f>+_xlfn.XLOOKUP(T18,'Crono LB 30.09'!B:B,'Crono LB 30.09'!E:E,"No se encuentra",0,1)</f>
        <v>46162</v>
      </c>
      <c r="AA18" s="193">
        <f t="shared" si="5"/>
        <v>1</v>
      </c>
    </row>
    <row r="19" spans="1:27" hidden="1" x14ac:dyDescent="0.25">
      <c r="A19" s="159" t="s">
        <v>246</v>
      </c>
      <c r="B19" s="160" t="s">
        <v>2601</v>
      </c>
      <c r="C19" s="161" t="s">
        <v>635</v>
      </c>
      <c r="D19" s="285"/>
      <c r="E19" s="201">
        <v>46059</v>
      </c>
      <c r="F19" s="198">
        <f>+_xlfn.XLOOKUP(B19,'La Calera II - RFSU 31.1.28'!B:B,'La Calera II - RFSU 31.1.28'!G:G,"No se encuentra",0,1)</f>
        <v>46338</v>
      </c>
      <c r="G19" s="293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201">
        <v>46096</v>
      </c>
      <c r="I19" s="198">
        <f>+_xlfn.XLOOKUP(B19,'La Calera II - RFSU 31.1.28'!B:B,'La Calera II - RFSU 31.1.28'!W:W,"No se encuentra",0,1)</f>
        <v>46375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141" t="str">
        <f>+IF(+_xlfn.XLOOKUP(B19,'La Calera II - RFSU 31.1.28'!B:B,'La Calera II - RFSU 31.1.28'!AG:AG,"No se encuentra",0,1)=0,"N/A","Sin iniciar")</f>
        <v>Sin iniciar</v>
      </c>
      <c r="L19" s="201">
        <v>46161</v>
      </c>
      <c r="M19" s="198">
        <f>+_xlfn.XLOOKUP(B19,'La Calera II - RFSU 31.1.28'!B:B,'La Calera II - RFSU 31.1.28'!AP:AP,"No se encuentra",0,1)</f>
        <v>46440</v>
      </c>
      <c r="N19" s="295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46322</v>
      </c>
      <c r="P19" s="198">
        <f t="shared" si="4"/>
        <v>46322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0"/>
        <v/>
      </c>
      <c r="S19" s="227"/>
      <c r="T19" s="228" t="str">
        <f>+_xlfn.XLOOKUP(B19,'La Calera II - RFSU 31.1.28'!B:B,'La Calera II - RFSU 31.1.28'!BZ:BZ,"",0,1)</f>
        <v>FDE1050</v>
      </c>
      <c r="V19" s="18">
        <f>+_xlfn.XLOOKUP(B19,'La Calera II - RFSU 31.1.28'!B:B,'La Calera II - RFSU 31.1.28'!BW:BW,"No se encuentra",0,1)</f>
        <v>46537</v>
      </c>
      <c r="W19" s="193">
        <f t="shared" si="1"/>
        <v>161</v>
      </c>
      <c r="Z19" s="18">
        <f>+_xlfn.XLOOKUP(T19,'Crono LB 30.09'!B:B,'Crono LB 30.09'!E:E,"No se encuentra",0,1)</f>
        <v>46207</v>
      </c>
      <c r="AA19" s="193">
        <f t="shared" si="5"/>
        <v>46</v>
      </c>
    </row>
    <row r="20" spans="1:27" hidden="1" x14ac:dyDescent="0.25">
      <c r="A20" s="159" t="s">
        <v>246</v>
      </c>
      <c r="B20" s="160" t="s">
        <v>2602</v>
      </c>
      <c r="C20" s="161" t="s">
        <v>636</v>
      </c>
      <c r="D20" s="285"/>
      <c r="E20" s="201">
        <v>46059</v>
      </c>
      <c r="F20" s="198">
        <f>+_xlfn.XLOOKUP(B20,'La Calera II - RFSU 31.1.28'!B:B,'La Calera II - RFSU 31.1.28'!G:G,"No se encuentra",0,1)</f>
        <v>46248</v>
      </c>
      <c r="G20" s="293" t="str">
        <f>IF(+_xlfn.XLOOKUP(B20,'La Calera II - RFSU 31.1.28'!B:B,'La Calera II - RFSU 31.1.28'!H:H,"No se encuentra",0,1)&gt;0,+_xlfn.XLOOKUP(B20,'La Calera II - RFSU 31.1.28'!B:B,'La Calera II - RFSU 31.1.28'!H:H,"No se encuentra",0,1),"")</f>
        <v/>
      </c>
      <c r="H20" s="201">
        <v>46096</v>
      </c>
      <c r="I20" s="198">
        <f>+_xlfn.XLOOKUP(B20,'La Calera II - RFSU 31.1.28'!B:B,'La Calera II - RFSU 31.1.28'!W:W,"No se encuentra",0,1)</f>
        <v>46285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141" t="str">
        <f>+IF(+_xlfn.XLOOKUP(B20,'La Calera II - RFSU 31.1.28'!B:B,'La Calera II - RFSU 31.1.28'!AG:AG,"No se encuentra",0,1)=0,"N/A","Sin iniciar")</f>
        <v>Sin iniciar</v>
      </c>
      <c r="L20" s="201">
        <v>46161</v>
      </c>
      <c r="M20" s="198">
        <f>+_xlfn.XLOOKUP(B20,'La Calera II - RFSU 31.1.28'!B:B,'La Calera II - RFSU 31.1.28'!AP:AP,"No se encuentra",0,1)</f>
        <v>46350</v>
      </c>
      <c r="N20" s="295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46322</v>
      </c>
      <c r="P20" s="198">
        <f t="shared" si="4"/>
        <v>46322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0"/>
        <v/>
      </c>
      <c r="S20" s="227"/>
      <c r="T20" s="228" t="str">
        <f>+_xlfn.XLOOKUP(B20,'La Calera II - RFSU 31.1.28'!B:B,'La Calera II - RFSU 31.1.28'!BZ:BZ,"",0,1)</f>
        <v>FDE1050</v>
      </c>
      <c r="V20" s="18">
        <f>+_xlfn.XLOOKUP(B20,'La Calera II - RFSU 31.1.28'!B:B,'La Calera II - RFSU 31.1.28'!BW:BW,"No se encuentra",0,1)</f>
        <v>46477</v>
      </c>
      <c r="W20" s="193">
        <f t="shared" si="1"/>
        <v>161</v>
      </c>
      <c r="Z20" s="18">
        <f>+_xlfn.XLOOKUP(T20,'Crono LB 30.09'!B:B,'Crono LB 30.09'!E:E,"No se encuentra",0,1)</f>
        <v>46207</v>
      </c>
      <c r="AA20" s="193">
        <f t="shared" si="5"/>
        <v>46</v>
      </c>
    </row>
    <row r="21" spans="1:27" ht="22.5" hidden="1" x14ac:dyDescent="0.25">
      <c r="A21" s="159" t="s">
        <v>246</v>
      </c>
      <c r="B21" s="160" t="s">
        <v>2603</v>
      </c>
      <c r="C21" s="161" t="s">
        <v>637</v>
      </c>
      <c r="D21" s="285"/>
      <c r="E21" s="201">
        <v>46000</v>
      </c>
      <c r="F21" s="198">
        <f>+_xlfn.XLOOKUP(B21,'La Calera II - RFSU 31.1.28'!B:B,'La Calera II - RFSU 31.1.28'!G:G,"No se encuentra",0,1)</f>
        <v>46157</v>
      </c>
      <c r="G21" s="293">
        <f>IF(+_xlfn.XLOOKUP(B21,'La Calera II - RFSU 31.1.28'!B:B,'La Calera II - RFSU 31.1.28'!H:H,"No se encuentra",0,1)&gt;0,+_xlfn.XLOOKUP(B21,'La Calera II - RFSU 31.1.28'!B:B,'La Calera II - RFSU 31.1.28'!H:H,"No se encuentra",0,1),"")</f>
        <v>46157</v>
      </c>
      <c r="H21" s="201">
        <v>46037</v>
      </c>
      <c r="I21" s="198">
        <f>+_xlfn.XLOOKUP(B21,'La Calera II - RFSU 31.1.28'!B:B,'La Calera II - RFSU 31.1.28'!W:W,"No se encuentra",0,1)</f>
        <v>46202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46102</v>
      </c>
      <c r="M21" s="198">
        <f>+_xlfn.XLOOKUP(B21,'La Calera II - RFSU 31.1.28'!B:B,'La Calera II - RFSU 31.1.28'!AP:AP,"No se encuentra",0,1)</f>
        <v>46267</v>
      </c>
      <c r="N21" s="295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46429</v>
      </c>
      <c r="P21" s="198">
        <f t="shared" si="4"/>
        <v>46429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0"/>
        <v/>
      </c>
      <c r="S21" s="227"/>
      <c r="T21" s="228" t="str">
        <f>+_xlfn.XLOOKUP(B21,'La Calera II - RFSU 31.1.28'!B:B,'La Calera II - RFSU 31.1.28'!BZ:BZ,"",0,1)</f>
        <v>FDE1104</v>
      </c>
      <c r="V21" s="18">
        <f>+_xlfn.XLOOKUP(B21,'La Calera II - RFSU 31.1.28'!B:B,'La Calera II - RFSU 31.1.28'!BW:BW,"No se encuentra",0,1)</f>
        <v>46514</v>
      </c>
      <c r="W21" s="193">
        <f t="shared" si="1"/>
        <v>327</v>
      </c>
      <c r="Z21" s="18" t="str">
        <f>+_xlfn.XLOOKUP(T21,'Crono LB 30.09'!B:B,'Crono LB 30.09'!E:E,"No se encuentra",0,1)</f>
        <v>17-Jan-26</v>
      </c>
      <c r="AA21" s="193" t="e">
        <f t="shared" si="5"/>
        <v>#VALUE!</v>
      </c>
    </row>
    <row r="22" spans="1:27" ht="22.5" hidden="1" x14ac:dyDescent="0.25">
      <c r="A22" s="159" t="s">
        <v>246</v>
      </c>
      <c r="B22" s="160" t="s">
        <v>3108</v>
      </c>
      <c r="C22" s="161" t="s">
        <v>3340</v>
      </c>
      <c r="D22" s="285"/>
      <c r="E22" s="201">
        <v>45898</v>
      </c>
      <c r="F22" s="198" t="str">
        <f>+_xlfn.XLOOKUP(B22,'La Calera II - RFSU 31.1.28'!B:B,'La Calera II - RFSU 31.1.28'!G:G,"No se encuentra",0,1)</f>
        <v>No se encuentra</v>
      </c>
      <c r="G22" s="293" t="str">
        <f>IF(+_xlfn.XLOOKUP(B22,'La Calera II - RFSU 31.1.28'!B:B,'La Calera II - RFSU 31.1.28'!H:H,"No se encuentra",0,1)&gt;0,+_xlfn.XLOOKUP(B22,'La Calera II - RFSU 31.1.28'!B:B,'La Calera II - RFSU 31.1.28'!H:H,"No se encuentra",0,1),"")</f>
        <v>No se encuentra</v>
      </c>
      <c r="H22" s="201">
        <v>45930</v>
      </c>
      <c r="I22" s="198" t="str">
        <f>+_xlfn.XLOOKUP(B22,'La Calera II - RFSU 31.1.28'!B:B,'La Calera II - RFSU 31.1.28'!W:W,"No se encuentra",0,1)</f>
        <v>No se encuentra</v>
      </c>
      <c r="J22" s="289" t="str">
        <f>IF(+_xlfn.XLOOKUP(B22,'La Calera II - RFSU 31.1.28'!B:B,'La Calera II - RFSU 31.1.28'!X:X,"No se encuentra",0,1)&gt;0,+_xlfn.XLOOKUP(B22,'La Calera II - RFSU 31.1.28'!B:B,'La Calera II - RFSU 31.1.28'!X:X,"No se encuentra",0,1),"")</f>
        <v>No se encuentra</v>
      </c>
      <c r="K22" s="141" t="str">
        <f>+IF(+_xlfn.XLOOKUP(B22,'La Calera II - RFSU 31.1.28'!B:B,'La Calera II - RFSU 31.1.28'!AG:AG,"No se encuentra",0,1)=0,"N/A","Sin iniciar")</f>
        <v>Sin iniciar</v>
      </c>
      <c r="L22" s="201">
        <v>46038</v>
      </c>
      <c r="M22" s="198" t="str">
        <f>+_xlfn.XLOOKUP(B22,'La Calera II - RFSU 31.1.28'!B:B,'La Calera II - RFSU 31.1.28'!AP:AP,"No se encuentra",0,1)</f>
        <v>No se encuentra</v>
      </c>
      <c r="N22" s="295" t="str">
        <f>IF(+_xlfn.XLOOKUP(B22,'La Calera II - RFSU 31.1.28'!B:B,'La Calera II - RFSU 31.1.28'!AQ:AQ,"No se encuentra",0,1)&gt;0,+_xlfn.XLOOKUP(B22,'La Calera II - RFSU 31.1.28'!B:B,'La Calera II - RFSU 31.1.28'!AQ:AQ,"No se encuentra",0,1),"")</f>
        <v>No se encuentra</v>
      </c>
      <c r="O22" s="201">
        <v>46429</v>
      </c>
      <c r="P22" s="198">
        <f t="shared" si="4"/>
        <v>46429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>No se encuentra</v>
      </c>
      <c r="R22" s="302" t="e">
        <f t="shared" si="0"/>
        <v>#VALUE!</v>
      </c>
      <c r="S22" s="227"/>
      <c r="T22" s="228" t="str">
        <f>+_xlfn.XLOOKUP(B22,'La Calera II - RFSU 31.1.28'!B:B,'La Calera II - RFSU 31.1.28'!BZ:BZ,"",0,1)</f>
        <v/>
      </c>
      <c r="V22" s="18" t="str">
        <f>+_xlfn.XLOOKUP(B22,'La Calera II - RFSU 31.1.28'!B:B,'La Calera II - RFSU 31.1.28'!BW:BW,"No se encuentra",0,1)</f>
        <v>No se encuentra</v>
      </c>
      <c r="W22" s="193">
        <f t="shared" si="1"/>
        <v>391</v>
      </c>
      <c r="Z22" s="18" t="str">
        <f>+_xlfn.XLOOKUP(T22,'Crono LB 30.09'!B:B,'Crono LB 30.09'!E:E,"No se encuentra",0,1)</f>
        <v>No se encuentra</v>
      </c>
      <c r="AA22" s="193" t="e">
        <f t="shared" si="5"/>
        <v>#VALUE!</v>
      </c>
    </row>
    <row r="23" spans="1:27" ht="22.5" hidden="1" x14ac:dyDescent="0.25">
      <c r="A23" s="159" t="s">
        <v>246</v>
      </c>
      <c r="B23" s="160" t="s">
        <v>2606</v>
      </c>
      <c r="C23" s="161" t="s">
        <v>2607</v>
      </c>
      <c r="D23" s="285"/>
      <c r="E23" s="201">
        <v>45925</v>
      </c>
      <c r="F23" s="198">
        <f>+_xlfn.XLOOKUP(B23,'La Calera II - RFSU 31.1.28'!B:B,'La Calera II - RFSU 31.1.28'!G:G,"No se encuentra",0,1)</f>
        <v>46031</v>
      </c>
      <c r="G23" s="293">
        <f>IF(+_xlfn.XLOOKUP(B23,'La Calera II - RFSU 31.1.28'!B:B,'La Calera II - RFSU 31.1.28'!H:H,"No se encuentra",0,1)&gt;0,+_xlfn.XLOOKUP(B23,'La Calera II - RFSU 31.1.28'!B:B,'La Calera II - RFSU 31.1.28'!H:H,"No se encuentra",0,1),"")</f>
        <v>46031</v>
      </c>
      <c r="H23" s="201">
        <v>45962</v>
      </c>
      <c r="I23" s="198">
        <f>+_xlfn.XLOOKUP(B23,'La Calera II - RFSU 31.1.28'!B:B,'La Calera II - RFSU 31.1.28'!W:W,"No se encuentra",0,1)</f>
        <v>46062</v>
      </c>
      <c r="J23" s="289">
        <f>IF(+_xlfn.XLOOKUP(B23,'La Calera II - RFSU 31.1.28'!B:B,'La Calera II - RFSU 31.1.28'!X:X,"No se encuentra",0,1)&gt;0,+_xlfn.XLOOKUP(B23,'La Calera II - RFSU 31.1.28'!B:B,'La Calera II - RFSU 31.1.28'!X:X,"No se encuentra",0,1),"")</f>
        <v>46062</v>
      </c>
      <c r="K23" s="141" t="str">
        <f>+IF(+_xlfn.XLOOKUP(B23,'La Calera II - RFSU 31.1.28'!B:B,'La Calera II - RFSU 31.1.28'!AG:AG,"No se encuentra",0,1)=0,"N/A","Sin iniciar")</f>
        <v>Sin iniciar</v>
      </c>
      <c r="L23" s="201">
        <v>46038</v>
      </c>
      <c r="M23" s="198">
        <f>+_xlfn.XLOOKUP(B23,'La Calera II - RFSU 31.1.28'!B:B,'La Calera II - RFSU 31.1.28'!AP:AP,"No se encuentra",0,1)</f>
        <v>46147</v>
      </c>
      <c r="N23" s="295">
        <f>IF(+_xlfn.XLOOKUP(B23,'La Calera II - RFSU 31.1.28'!B:B,'La Calera II - RFSU 31.1.28'!AQ:AQ,"No se encuentra",0,1)&gt;0,+_xlfn.XLOOKUP(B23,'La Calera II - RFSU 31.1.28'!B:B,'La Calera II - RFSU 31.1.28'!AQ:AQ,"No se encuentra",0,1),"")</f>
        <v>46150</v>
      </c>
      <c r="O23" s="201">
        <v>46398</v>
      </c>
      <c r="P23" s="198">
        <f t="shared" si="4"/>
        <v>46398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>
        <f t="shared" si="0"/>
        <v>0</v>
      </c>
      <c r="S23" s="227"/>
      <c r="T23" s="228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46517</v>
      </c>
      <c r="W23" s="193">
        <f t="shared" si="1"/>
        <v>360</v>
      </c>
      <c r="Z23" s="18" t="str">
        <f>+_xlfn.XLOOKUP(T23,'Crono LB 30.09'!B:B,'Crono LB 30.09'!E:E,"No se encuentra",0,1)</f>
        <v>17-Jan-26</v>
      </c>
      <c r="AA23" s="193" t="e">
        <f t="shared" si="5"/>
        <v>#VALUE!</v>
      </c>
    </row>
    <row r="24" spans="1:27" ht="22.5" hidden="1" x14ac:dyDescent="0.25">
      <c r="A24" s="159" t="s">
        <v>246</v>
      </c>
      <c r="B24" s="160" t="s">
        <v>2604</v>
      </c>
      <c r="C24" s="161" t="s">
        <v>2605</v>
      </c>
      <c r="D24" s="285"/>
      <c r="E24" s="201">
        <v>45925</v>
      </c>
      <c r="F24" s="198">
        <f>+_xlfn.XLOOKUP(B24,'La Calera II - RFSU 31.1.28'!B:B,'La Calera II - RFSU 31.1.28'!G:G,"No se encuentra",0,1)</f>
        <v>46031</v>
      </c>
      <c r="G24" s="293">
        <f>IF(+_xlfn.XLOOKUP(B24,'La Calera II - RFSU 31.1.28'!B:B,'La Calera II - RFSU 31.1.28'!H:H,"No se encuentra",0,1)&gt;0,+_xlfn.XLOOKUP(B24,'La Calera II - RFSU 31.1.28'!B:B,'La Calera II - RFSU 31.1.28'!H:H,"No se encuentra",0,1),"")</f>
        <v>46031</v>
      </c>
      <c r="H24" s="201">
        <v>45962</v>
      </c>
      <c r="I24" s="198">
        <f>+_xlfn.XLOOKUP(B24,'La Calera II - RFSU 31.1.28'!B:B,'La Calera II - RFSU 31.1.28'!W:W,"No se encuentra",0,1)</f>
        <v>46062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46062</v>
      </c>
      <c r="K24" s="141" t="str">
        <f>+IF(+_xlfn.XLOOKUP(B24,'La Calera II - RFSU 31.1.28'!B:B,'La Calera II - RFSU 31.1.28'!AG:AG,"No se encuentra",0,1)=0,"N/A","Sin iniciar")</f>
        <v>Sin iniciar</v>
      </c>
      <c r="L24" s="201">
        <v>46038</v>
      </c>
      <c r="M24" s="198">
        <f>+_xlfn.XLOOKUP(B24,'La Calera II - RFSU 31.1.28'!B:B,'La Calera II - RFSU 31.1.28'!AP:AP,"No se encuentra",0,1)</f>
        <v>46147</v>
      </c>
      <c r="N24" s="295">
        <f>IF(+_xlfn.XLOOKUP(B24,'La Calera II - RFSU 31.1.28'!B:B,'La Calera II - RFSU 31.1.28'!AQ:AQ,"No se encuentra",0,1)&gt;0,+_xlfn.XLOOKUP(B24,'La Calera II - RFSU 31.1.28'!B:B,'La Calera II - RFSU 31.1.28'!AQ:AQ,"No se encuentra",0,1),"")</f>
        <v>46150</v>
      </c>
      <c r="O24" s="201">
        <v>46398</v>
      </c>
      <c r="P24" s="198">
        <f t="shared" si="4"/>
        <v>46398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0"/>
        <v>0</v>
      </c>
      <c r="S24" s="227"/>
      <c r="T24" s="228" t="str">
        <f>+_xlfn.XLOOKUP(B24,'La Calera II - RFSU 31.1.28'!B:B,'La Calera II - RFSU 31.1.28'!BZ:BZ,"",0,1)</f>
        <v>FDE1104</v>
      </c>
      <c r="V24" s="18">
        <f>+_xlfn.XLOOKUP(B24,'La Calera II - RFSU 31.1.28'!B:B,'La Calera II - RFSU 31.1.28'!BW:BW,"No se encuentra",0,1)</f>
        <v>46547</v>
      </c>
      <c r="W24" s="193">
        <f t="shared" si="1"/>
        <v>360</v>
      </c>
      <c r="Z24" s="18" t="str">
        <f>+_xlfn.XLOOKUP(T24,'Crono LB 30.09'!B:B,'Crono LB 30.09'!E:E,"No se encuentra",0,1)</f>
        <v>17-Jan-26</v>
      </c>
      <c r="AA24" s="193" t="e">
        <f t="shared" si="5"/>
        <v>#VALUE!</v>
      </c>
    </row>
    <row r="25" spans="1:27" hidden="1" x14ac:dyDescent="0.25">
      <c r="A25" s="159" t="s">
        <v>246</v>
      </c>
      <c r="B25" s="160" t="s">
        <v>2608</v>
      </c>
      <c r="C25" s="161" t="s">
        <v>2609</v>
      </c>
      <c r="D25" s="285"/>
      <c r="E25" s="201">
        <v>45925</v>
      </c>
      <c r="F25" s="198">
        <f>+_xlfn.XLOOKUP(B25,'La Calera II - RFSU 31.1.28'!B:B,'La Calera II - RFSU 31.1.28'!G:G,"No se encuentra",0,1)</f>
        <v>46031</v>
      </c>
      <c r="G25" s="293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201">
        <v>45962</v>
      </c>
      <c r="I25" s="198">
        <f>+_xlfn.XLOOKUP(B25,'La Calera II - RFSU 31.1.28'!B:B,'La Calera II - RFSU 31.1.28'!W:W,"No se encuentra",0,1)</f>
        <v>46062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46062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46062</v>
      </c>
      <c r="M25" s="198">
        <f>+_xlfn.XLOOKUP(B25,'La Calera II - RFSU 31.1.28'!B:B,'La Calera II - RFSU 31.1.28'!AP:AP,"No se encuentra",0,1)</f>
        <v>46147</v>
      </c>
      <c r="N25" s="295">
        <f>IF(+_xlfn.XLOOKUP(B25,'La Calera II - RFSU 31.1.28'!B:B,'La Calera II - RFSU 31.1.28'!AQ:AQ,"No se encuentra",0,1)&gt;0,+_xlfn.XLOOKUP(B25,'La Calera II - RFSU 31.1.28'!B:B,'La Calera II - RFSU 31.1.28'!AQ:AQ,"No se encuentra",0,1),"")</f>
        <v>46150</v>
      </c>
      <c r="O25" s="201">
        <v>46412</v>
      </c>
      <c r="P25" s="198">
        <f t="shared" si="4"/>
        <v>46412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0"/>
        <v>0</v>
      </c>
      <c r="S25" s="227"/>
      <c r="T25" s="228" t="str">
        <f>+_xlfn.XLOOKUP(B25,'La Calera II - RFSU 31.1.28'!B:B,'La Calera II - RFSU 31.1.28'!BZ:BZ,"",0,1)</f>
        <v>FDE1114</v>
      </c>
      <c r="V25" s="18">
        <f>+_xlfn.XLOOKUP(B25,'La Calera II - RFSU 31.1.28'!B:B,'La Calera II - RFSU 31.1.28'!BW:BW,"No se encuentra",0,1)</f>
        <v>46517</v>
      </c>
      <c r="W25" s="193">
        <f t="shared" si="1"/>
        <v>350</v>
      </c>
      <c r="Z25" s="18">
        <f>+_xlfn.XLOOKUP(T25,'Crono LB 30.09'!B:B,'Crono LB 30.09'!E:E,"No se encuentra",0,1)</f>
        <v>46063</v>
      </c>
      <c r="AA25" s="193">
        <f t="shared" si="5"/>
        <v>1</v>
      </c>
    </row>
    <row r="26" spans="1:27" ht="22.5" hidden="1" x14ac:dyDescent="0.25">
      <c r="A26" s="159" t="s">
        <v>640</v>
      </c>
      <c r="B26" s="160" t="s">
        <v>2611</v>
      </c>
      <c r="C26" s="161" t="s">
        <v>744</v>
      </c>
      <c r="D26" s="285"/>
      <c r="E26" s="201">
        <v>46003</v>
      </c>
      <c r="F26" s="198">
        <f>+_xlfn.XLOOKUP(B26,'La Calera II - RFSU 31.1.28'!B:B,'La Calera II - RFSU 31.1.28'!G:G,"No se encuentra",0,1)</f>
        <v>46134</v>
      </c>
      <c r="G26" s="293">
        <f>IF(+_xlfn.XLOOKUP(B26,'La Calera II - RFSU 31.1.28'!B:B,'La Calera II - RFSU 31.1.28'!H:H,"No se encuentra",0,1)&gt;0,+_xlfn.XLOOKUP(B26,'La Calera II - RFSU 31.1.28'!B:B,'La Calera II - RFSU 31.1.28'!H:H,"No se encuentra",0,1),"")</f>
        <v>46135</v>
      </c>
      <c r="H26" s="201">
        <v>46040</v>
      </c>
      <c r="I26" s="198">
        <f>+_xlfn.XLOOKUP(B26,'La Calera II - RFSU 31.1.28'!B:B,'La Calera II - RFSU 31.1.28'!W:W,"No se encuentra",0,1)</f>
        <v>46172</v>
      </c>
      <c r="J26" s="289">
        <f>IF(+_xlfn.XLOOKUP(B26,'La Calera II - RFSU 31.1.28'!B:B,'La Calera II - RFSU 31.1.28'!X:X,"No se encuentra",0,1)&gt;0,+_xlfn.XLOOKUP(B26,'La Calera II - RFSU 31.1.28'!B:B,'La Calera II - RFSU 31.1.28'!X:X,"No se encuentra",0,1),"")</f>
        <v>46168</v>
      </c>
      <c r="K26" s="141" t="str">
        <f>+IF(+_xlfn.XLOOKUP(B26,'La Calera II - RFSU 31.1.28'!B:B,'La Calera II - RFSU 31.1.28'!AG:AG,"No se encuentra",0,1)=0,"N/A","Sin iniciar")</f>
        <v>Sin iniciar</v>
      </c>
      <c r="L26" s="201">
        <v>46105</v>
      </c>
      <c r="M26" s="198">
        <f>+_xlfn.XLOOKUP(B26,'La Calera II - RFSU 31.1.28'!B:B,'La Calera II - RFSU 31.1.28'!AP:AP,"No se encuentra",0,1)</f>
        <v>46233</v>
      </c>
      <c r="N26" s="295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46412</v>
      </c>
      <c r="P26" s="198">
        <f t="shared" si="4"/>
        <v>46412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0"/>
        <v/>
      </c>
      <c r="S26" s="227"/>
      <c r="T26" s="228" t="str">
        <f>+_xlfn.XLOOKUP(B26,'La Calera II - RFSU 31.1.28'!B:B,'La Calera II - RFSU 31.1.28'!BZ:BZ,"",0,1)</f>
        <v>FDI1060</v>
      </c>
      <c r="V26" s="18">
        <f>+_xlfn.XLOOKUP(B26,'La Calera II - RFSU 31.1.28'!B:B,'La Calera II - RFSU 31.1.28'!BW:BW,"No se encuentra",0,1)</f>
        <v>46540</v>
      </c>
      <c r="W26" s="193">
        <f t="shared" si="1"/>
        <v>307</v>
      </c>
      <c r="Z26" s="18">
        <f>+_xlfn.XLOOKUP(T26,'Crono LB 30.09'!B:B,'Crono LB 30.09'!E:E,"No se encuentra",0,1)</f>
        <v>46107</v>
      </c>
      <c r="AA26" s="193">
        <f t="shared" si="5"/>
        <v>2</v>
      </c>
    </row>
    <row r="27" spans="1:27" hidden="1" x14ac:dyDescent="0.25">
      <c r="A27" s="159" t="s">
        <v>640</v>
      </c>
      <c r="B27" s="160" t="s">
        <v>2612</v>
      </c>
      <c r="C27" s="161" t="s">
        <v>745</v>
      </c>
      <c r="D27" s="285"/>
      <c r="E27" s="201">
        <v>46007</v>
      </c>
      <c r="F27" s="198">
        <f>+_xlfn.XLOOKUP(B27,'La Calera II - RFSU 31.1.28'!B:B,'La Calera II - RFSU 31.1.28'!G:G,"No se encuentra",0,1)</f>
        <v>46108</v>
      </c>
      <c r="G27" s="293">
        <f>IF(+_xlfn.XLOOKUP(B27,'La Calera II - RFSU 31.1.28'!B:B,'La Calera II - RFSU 31.1.28'!H:H,"No se encuentra",0,1)&gt;0,+_xlfn.XLOOKUP(B27,'La Calera II - RFSU 31.1.28'!B:B,'La Calera II - RFSU 31.1.28'!H:H,"No se encuentra",0,1),"")</f>
        <v>46111</v>
      </c>
      <c r="H27" s="201">
        <v>46044</v>
      </c>
      <c r="I27" s="198">
        <f>+_xlfn.XLOOKUP(B27,'La Calera II - RFSU 31.1.28'!B:B,'La Calera II - RFSU 31.1.28'!W:W,"No se encuentra",0,1)</f>
        <v>46148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46142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46109</v>
      </c>
      <c r="M27" s="198">
        <f>+_xlfn.XLOOKUP(B27,'La Calera II - RFSU 31.1.28'!B:B,'La Calera II - RFSU 31.1.28'!AP:AP,"No se encuentra",0,1)</f>
        <v>46207</v>
      </c>
      <c r="N27" s="295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v>46412</v>
      </c>
      <c r="P27" s="198">
        <f t="shared" si="4"/>
        <v>46394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0"/>
        <v/>
      </c>
      <c r="S27" s="227"/>
      <c r="T27" s="228" t="str">
        <f>+_xlfn.XLOOKUP(B27,'La Calera II - RFSU 31.1.28'!B:B,'La Calera II - RFSU 31.1.28'!BZ:BZ,"",0,1)</f>
        <v>FDI1060</v>
      </c>
      <c r="V27" s="18">
        <f>+_xlfn.XLOOKUP(B27,'La Calera II - RFSU 31.1.28'!B:B,'La Calera II - RFSU 31.1.28'!BW:BW,"No se encuentra",0,1)</f>
        <v>46394</v>
      </c>
      <c r="W27" s="193">
        <f t="shared" si="1"/>
        <v>303</v>
      </c>
      <c r="Z27" s="18">
        <f>+_xlfn.XLOOKUP(T27,'Crono LB 30.09'!B:B,'Crono LB 30.09'!E:E,"No se encuentra",0,1)</f>
        <v>46107</v>
      </c>
      <c r="AA27" s="193">
        <f t="shared" si="5"/>
        <v>-2</v>
      </c>
    </row>
    <row r="28" spans="1:27" ht="22.5" hidden="1" x14ac:dyDescent="0.25">
      <c r="A28" s="159" t="s">
        <v>640</v>
      </c>
      <c r="B28" s="160" t="s">
        <v>2613</v>
      </c>
      <c r="C28" s="161" t="s">
        <v>747</v>
      </c>
      <c r="D28" s="285"/>
      <c r="E28" s="201">
        <v>46062</v>
      </c>
      <c r="F28" s="198">
        <f>+_xlfn.XLOOKUP(B28,'La Calera II - RFSU 31.1.28'!B:B,'La Calera II - RFSU 31.1.28'!G:G,"No se encuentra",0,1)</f>
        <v>46107</v>
      </c>
      <c r="G28" s="293">
        <f>IF(+_xlfn.XLOOKUP(B28,'La Calera II - RFSU 31.1.28'!B:B,'La Calera II - RFSU 31.1.28'!H:H,"No se encuentra",0,1)&gt;0,+_xlfn.XLOOKUP(B28,'La Calera II - RFSU 31.1.28'!B:B,'La Calera II - RFSU 31.1.28'!H:H,"No se encuentra",0,1),"")</f>
        <v>46111</v>
      </c>
      <c r="H28" s="201">
        <v>46099</v>
      </c>
      <c r="I28" s="198">
        <f>+_xlfn.XLOOKUP(B28,'La Calera II - RFSU 31.1.28'!B:B,'La Calera II - RFSU 31.1.28'!W:W,"No se encuentra",0,1)</f>
        <v>46148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46142</v>
      </c>
      <c r="K28" s="141" t="str">
        <f>+IF(+_xlfn.XLOOKUP(B28,'La Calera II - RFSU 31.1.28'!B:B,'La Calera II - RFSU 31.1.28'!AG:AG,"No se encuentra",0,1)=0,"N/A","Sin iniciar")</f>
        <v>Sin iniciar</v>
      </c>
      <c r="L28" s="201">
        <v>46164</v>
      </c>
      <c r="M28" s="198">
        <f>+_xlfn.XLOOKUP(B28,'La Calera II - RFSU 31.1.28'!B:B,'La Calera II - RFSU 31.1.28'!AP:AP,"No se encuentra",0,1)</f>
        <v>46207</v>
      </c>
      <c r="N28" s="295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v>46381</v>
      </c>
      <c r="P28" s="198">
        <f t="shared" si="4"/>
        <v>46364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0"/>
        <v/>
      </c>
      <c r="S28" s="227"/>
      <c r="T28" s="228" t="str">
        <f>+_xlfn.XLOOKUP(B28,'La Calera II - RFSU 31.1.28'!B:B,'La Calera II - RFSU 31.1.28'!BZ:BZ,"",0,1)</f>
        <v>FDI1040</v>
      </c>
      <c r="V28" s="18">
        <f>+_xlfn.XLOOKUP(B28,'La Calera II - RFSU 31.1.28'!B:B,'La Calera II - RFSU 31.1.28'!BW:BW,"No se encuentra",0,1)</f>
        <v>46364</v>
      </c>
      <c r="W28" s="193">
        <f t="shared" si="1"/>
        <v>217</v>
      </c>
      <c r="Z28" s="18">
        <f>+_xlfn.XLOOKUP(T28,'Crono LB 30.09'!B:B,'Crono LB 30.09'!E:E,"No se encuentra",0,1)</f>
        <v>46162</v>
      </c>
      <c r="AA28" s="193">
        <f t="shared" si="5"/>
        <v>-2</v>
      </c>
    </row>
    <row r="29" spans="1:27" hidden="1" x14ac:dyDescent="0.25">
      <c r="A29" s="159" t="s">
        <v>640</v>
      </c>
      <c r="B29" s="160" t="s">
        <v>2614</v>
      </c>
      <c r="C29" s="161" t="s">
        <v>748</v>
      </c>
      <c r="D29" s="285"/>
      <c r="E29" s="201">
        <v>46006</v>
      </c>
      <c r="F29" s="198">
        <f>+_xlfn.XLOOKUP(B29,'La Calera II - RFSU 31.1.28'!B:B,'La Calera II - RFSU 31.1.28'!G:G,"No se encuentra",0,1)</f>
        <v>46122</v>
      </c>
      <c r="G29" s="293">
        <f>IF(+_xlfn.XLOOKUP(B29,'La Calera II - RFSU 31.1.28'!B:B,'La Calera II - RFSU 31.1.28'!H:H,"No se encuentra",0,1)&gt;0,+_xlfn.XLOOKUP(B29,'La Calera II - RFSU 31.1.28'!B:B,'La Calera II - RFSU 31.1.28'!H:H,"No se encuentra",0,1),"")</f>
        <v>46100</v>
      </c>
      <c r="H29" s="201">
        <v>46043</v>
      </c>
      <c r="I29" s="198">
        <f>+_xlfn.XLOOKUP(B29,'La Calera II - RFSU 31.1.28'!B:B,'La Calera II - RFSU 31.1.28'!W:W,"No se encuentra",0,1)</f>
        <v>46148</v>
      </c>
      <c r="J29" s="289">
        <f>IF(+_xlfn.XLOOKUP(B29,'La Calera II - RFSU 31.1.28'!B:B,'La Calera II - RFSU 31.1.28'!X:X,"No se encuentra",0,1)&gt;0,+_xlfn.XLOOKUP(B29,'La Calera II - RFSU 31.1.28'!B:B,'La Calera II - RFSU 31.1.28'!X:X,"No se encuentra",0,1),"")</f>
        <v>46142</v>
      </c>
      <c r="K29" s="141" t="str">
        <f>+IF(+_xlfn.XLOOKUP(B29,'La Calera II - RFSU 31.1.28'!B:B,'La Calera II - RFSU 31.1.28'!AG:AG,"No se encuentra",0,1)=0,"N/A","Sin iniciar")</f>
        <v>Sin iniciar</v>
      </c>
      <c r="L29" s="201">
        <v>46108</v>
      </c>
      <c r="M29" s="198">
        <f>+_xlfn.XLOOKUP(B29,'La Calera II - RFSU 31.1.28'!B:B,'La Calera II - RFSU 31.1.28'!AP:AP,"No se encuentra",0,1)</f>
        <v>46207</v>
      </c>
      <c r="N29" s="295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46412</v>
      </c>
      <c r="P29" s="198">
        <f t="shared" si="4"/>
        <v>46412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0"/>
        <v/>
      </c>
      <c r="S29" s="227"/>
      <c r="T29" s="228" t="str">
        <f>+_xlfn.XLOOKUP(B29,'La Calera II - RFSU 31.1.28'!B:B,'La Calera II - RFSU 31.1.28'!BZ:BZ,"",0,1)</f>
        <v>FDI1060</v>
      </c>
      <c r="V29" s="18">
        <f>+_xlfn.XLOOKUP(B29,'La Calera II - RFSU 31.1.28'!B:B,'La Calera II - RFSU 31.1.28'!BW:BW,"No se encuentra",0,1)</f>
        <v>46454</v>
      </c>
      <c r="W29" s="193">
        <f t="shared" si="1"/>
        <v>304</v>
      </c>
      <c r="Z29" s="18">
        <f>+_xlfn.XLOOKUP(T29,'Crono LB 30.09'!B:B,'Crono LB 30.09'!E:E,"No se encuentra",0,1)</f>
        <v>46107</v>
      </c>
      <c r="AA29" s="193">
        <f t="shared" si="5"/>
        <v>-1</v>
      </c>
    </row>
    <row r="30" spans="1:27" hidden="1" x14ac:dyDescent="0.25">
      <c r="A30" s="159" t="s">
        <v>640</v>
      </c>
      <c r="B30" s="160" t="s">
        <v>2615</v>
      </c>
      <c r="C30" s="161" t="s">
        <v>749</v>
      </c>
      <c r="D30" s="285"/>
      <c r="E30" s="201">
        <v>46112</v>
      </c>
      <c r="F30" s="198">
        <f>+_xlfn.XLOOKUP(B30,'La Calera II - RFSU 31.1.28'!B:B,'La Calera II - RFSU 31.1.28'!G:G,"No se encuentra",0,1)</f>
        <v>46157</v>
      </c>
      <c r="G30" s="293">
        <f>IF(+_xlfn.XLOOKUP(B30,'La Calera II - RFSU 31.1.28'!B:B,'La Calera II - RFSU 31.1.28'!H:H,"No se encuentra",0,1)&gt;0,+_xlfn.XLOOKUP(B30,'La Calera II - RFSU 31.1.28'!B:B,'La Calera II - RFSU 31.1.28'!H:H,"No se encuentra",0,1),"")</f>
        <v>46159</v>
      </c>
      <c r="H30" s="201">
        <v>46149</v>
      </c>
      <c r="I30" s="198">
        <f>+_xlfn.XLOOKUP(B30,'La Calera II - RFSU 31.1.28'!B:B,'La Calera II - RFSU 31.1.28'!W:W,"No se encuentra",0,1)</f>
        <v>46202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46214</v>
      </c>
      <c r="M30" s="198">
        <f>+_xlfn.XLOOKUP(B30,'La Calera II - RFSU 31.1.28'!B:B,'La Calera II - RFSU 31.1.28'!AP:AP,"No se encuentra",0,1)</f>
        <v>46267</v>
      </c>
      <c r="N30" s="295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46381</v>
      </c>
      <c r="P30" s="198">
        <f t="shared" si="4"/>
        <v>46364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0"/>
        <v/>
      </c>
      <c r="S30" s="227"/>
      <c r="T30" s="228" t="str">
        <f>+_xlfn.XLOOKUP(B30,'La Calera II - RFSU 31.1.28'!B:B,'La Calera II - RFSU 31.1.28'!BZ:BZ,"",0,1)</f>
        <v>FDI1040</v>
      </c>
      <c r="V30" s="18">
        <f>+_xlfn.XLOOKUP(B30,'La Calera II - RFSU 31.1.28'!B:B,'La Calera II - RFSU 31.1.28'!BW:BW,"No se encuentra",0,1)</f>
        <v>46364</v>
      </c>
      <c r="W30" s="193">
        <f t="shared" si="1"/>
        <v>167</v>
      </c>
      <c r="Z30" s="18">
        <f>+_xlfn.XLOOKUP(T30,'Crono LB 30.09'!B:B,'Crono LB 30.09'!E:E,"No se encuentra",0,1)</f>
        <v>46162</v>
      </c>
      <c r="AA30" s="193">
        <f t="shared" si="5"/>
        <v>-52</v>
      </c>
    </row>
    <row r="31" spans="1:27" hidden="1" x14ac:dyDescent="0.25">
      <c r="A31" s="159" t="s">
        <v>640</v>
      </c>
      <c r="B31" s="160" t="s">
        <v>2616</v>
      </c>
      <c r="C31" s="161" t="s">
        <v>750</v>
      </c>
      <c r="D31" s="285"/>
      <c r="E31" s="201">
        <v>46073</v>
      </c>
      <c r="F31" s="198">
        <f>+_xlfn.XLOOKUP(B31,'La Calera II - RFSU 31.1.28'!B:B,'La Calera II - RFSU 31.1.28'!G:G,"No se encuentra",0,1)</f>
        <v>46118</v>
      </c>
      <c r="G31" s="293">
        <f>IF(+_xlfn.XLOOKUP(B31,'La Calera II - RFSU 31.1.28'!B:B,'La Calera II - RFSU 31.1.28'!H:H,"No se encuentra",0,1)&gt;0,+_xlfn.XLOOKUP(B31,'La Calera II - RFSU 31.1.28'!B:B,'La Calera II - RFSU 31.1.28'!H:H,"No se encuentra",0,1),"")</f>
        <v>46122</v>
      </c>
      <c r="H31" s="201">
        <v>46110</v>
      </c>
      <c r="I31" s="198">
        <f>+_xlfn.XLOOKUP(B31,'La Calera II - RFSU 31.1.28'!B:B,'La Calera II - RFSU 31.1.28'!W:W,"No se encuentra",0,1)</f>
        <v>46159</v>
      </c>
      <c r="J31" s="289">
        <f>IF(+_xlfn.XLOOKUP(B31,'La Calera II - RFSU 31.1.28'!B:B,'La Calera II - RFSU 31.1.28'!X:X,"No se encuentra",0,1)&gt;0,+_xlfn.XLOOKUP(B31,'La Calera II - RFSU 31.1.28'!B:B,'La Calera II - RFSU 31.1.28'!X:X,"No se encuentra",0,1),"")</f>
        <v>46151</v>
      </c>
      <c r="K31" s="141" t="str">
        <f>+IF(+_xlfn.XLOOKUP(B31,'La Calera II - RFSU 31.1.28'!B:B,'La Calera II - RFSU 31.1.28'!AG:AG,"No se encuentra",0,1)=0,"N/A","Sin iniciar")</f>
        <v>Sin iniciar</v>
      </c>
      <c r="L31" s="201">
        <v>46175</v>
      </c>
      <c r="M31" s="198">
        <f>+_xlfn.XLOOKUP(B31,'La Calera II - RFSU 31.1.28'!B:B,'La Calera II - RFSU 31.1.28'!AP:AP,"No se encuentra",0,1)</f>
        <v>46216</v>
      </c>
      <c r="N31" s="295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46381</v>
      </c>
      <c r="P31" s="198">
        <f t="shared" si="4"/>
        <v>46373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0"/>
        <v/>
      </c>
      <c r="S31" s="227"/>
      <c r="T31" s="228" t="str">
        <f>+_xlfn.XLOOKUP(B31,'La Calera II - RFSU 31.1.28'!B:B,'La Calera II - RFSU 31.1.28'!BZ:BZ,"",0,1)</f>
        <v>FDI1040</v>
      </c>
      <c r="V31" s="18">
        <f>+_xlfn.XLOOKUP(B31,'La Calera II - RFSU 31.1.28'!B:B,'La Calera II - RFSU 31.1.28'!BW:BW,"No se encuentra",0,1)</f>
        <v>46373</v>
      </c>
      <c r="W31" s="193">
        <f t="shared" si="1"/>
        <v>206</v>
      </c>
      <c r="Z31" s="18">
        <f>+_xlfn.XLOOKUP(T31,'Crono LB 30.09'!B:B,'Crono LB 30.09'!E:E,"No se encuentra",0,1)</f>
        <v>46162</v>
      </c>
      <c r="AA31" s="193">
        <f t="shared" si="5"/>
        <v>-13</v>
      </c>
    </row>
    <row r="32" spans="1:27" hidden="1" x14ac:dyDescent="0.25">
      <c r="A32" s="159" t="s">
        <v>640</v>
      </c>
      <c r="B32" s="160" t="s">
        <v>2617</v>
      </c>
      <c r="C32" s="161" t="s">
        <v>751</v>
      </c>
      <c r="D32" s="285"/>
      <c r="E32" s="201">
        <v>46076</v>
      </c>
      <c r="F32" s="198">
        <f>+_xlfn.XLOOKUP(B32,'La Calera II - RFSU 31.1.28'!B:B,'La Calera II - RFSU 31.1.28'!G:G,"No se encuentra",0,1)</f>
        <v>46121</v>
      </c>
      <c r="G32" s="293">
        <f>IF(+_xlfn.XLOOKUP(B32,'La Calera II - RFSU 31.1.28'!B:B,'La Calera II - RFSU 31.1.28'!H:H,"No se encuentra",0,1)&gt;0,+_xlfn.XLOOKUP(B32,'La Calera II - RFSU 31.1.28'!B:B,'La Calera II - RFSU 31.1.28'!H:H,"No se encuentra",0,1),"")</f>
        <v>46122</v>
      </c>
      <c r="H32" s="201">
        <v>46113</v>
      </c>
      <c r="I32" s="198">
        <f>+_xlfn.XLOOKUP(B32,'La Calera II - RFSU 31.1.28'!B:B,'La Calera II - RFSU 31.1.28'!W:W,"No se encuentra",0,1)</f>
        <v>46159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46154</v>
      </c>
      <c r="K32" s="141" t="str">
        <f>+IF(+_xlfn.XLOOKUP(B32,'La Calera II - RFSU 31.1.28'!B:B,'La Calera II - RFSU 31.1.28'!AG:AG,"No se encuentra",0,1)=0,"N/A","Sin iniciar")</f>
        <v>Sin iniciar</v>
      </c>
      <c r="L32" s="201">
        <v>46178</v>
      </c>
      <c r="M32" s="198">
        <f>+_xlfn.XLOOKUP(B32,'La Calera II - RFSU 31.1.28'!B:B,'La Calera II - RFSU 31.1.28'!AP:AP,"No se encuentra",0,1)</f>
        <v>46219</v>
      </c>
      <c r="N32" s="295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46381</v>
      </c>
      <c r="P32" s="198">
        <f t="shared" si="4"/>
        <v>46376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0"/>
        <v/>
      </c>
      <c r="S32" s="227"/>
      <c r="T32" s="228" t="str">
        <f>+_xlfn.XLOOKUP(B32,'La Calera II - RFSU 31.1.28'!B:B,'La Calera II - RFSU 31.1.28'!BZ:BZ,"",0,1)</f>
        <v>FDI1040</v>
      </c>
      <c r="V32" s="18">
        <f>+_xlfn.XLOOKUP(B32,'La Calera II - RFSU 31.1.28'!B:B,'La Calera II - RFSU 31.1.28'!BW:BW,"No se encuentra",0,1)</f>
        <v>46376</v>
      </c>
      <c r="W32" s="193">
        <f t="shared" si="1"/>
        <v>203</v>
      </c>
      <c r="Z32" s="18">
        <f>+_xlfn.XLOOKUP(T32,'Crono LB 30.09'!B:B,'Crono LB 30.09'!E:E,"No se encuentra",0,1)</f>
        <v>46162</v>
      </c>
      <c r="AA32" s="193">
        <f t="shared" si="5"/>
        <v>-16</v>
      </c>
    </row>
    <row r="33" spans="1:27" hidden="1" x14ac:dyDescent="0.25">
      <c r="A33" s="159" t="s">
        <v>640</v>
      </c>
      <c r="B33" s="160" t="s">
        <v>2618</v>
      </c>
      <c r="C33" s="161" t="s">
        <v>752</v>
      </c>
      <c r="D33" s="285"/>
      <c r="E33" s="201">
        <v>46118</v>
      </c>
      <c r="F33" s="198">
        <f>+_xlfn.XLOOKUP(B33,'La Calera II - RFSU 31.1.28'!B:B,'La Calera II - RFSU 31.1.28'!G:G,"No se encuentra",0,1)</f>
        <v>46163</v>
      </c>
      <c r="G33" s="293">
        <f>IF(+_xlfn.XLOOKUP(B33,'La Calera II - RFSU 31.1.28'!B:B,'La Calera II - RFSU 31.1.28'!H:H,"No se encuentra",0,1)&gt;0,+_xlfn.XLOOKUP(B33,'La Calera II - RFSU 31.1.28'!B:B,'La Calera II - RFSU 31.1.28'!H:H,"No se encuentra",0,1),"")</f>
        <v>46163</v>
      </c>
      <c r="H33" s="201">
        <v>46155</v>
      </c>
      <c r="I33" s="198">
        <f>+_xlfn.XLOOKUP(B33,'La Calera II - RFSU 31.1.28'!B:B,'La Calera II - RFSU 31.1.28'!W:W,"No se encuentra",0,1)</f>
        <v>46202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201">
        <v>46220</v>
      </c>
      <c r="M33" s="198">
        <f>+_xlfn.XLOOKUP(B33,'La Calera II - RFSU 31.1.28'!B:B,'La Calera II - RFSU 31.1.28'!AP:AP,"No se encuentra",0,1)</f>
        <v>46267</v>
      </c>
      <c r="N33" s="295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46381</v>
      </c>
      <c r="P33" s="198">
        <f t="shared" si="4"/>
        <v>46381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 t="str">
        <f t="shared" si="0"/>
        <v/>
      </c>
      <c r="S33" s="227"/>
      <c r="T33" s="228" t="str">
        <f>+_xlfn.XLOOKUP(B33,'La Calera II - RFSU 31.1.28'!B:B,'La Calera II - RFSU 31.1.28'!BZ:BZ,"",0,1)</f>
        <v>FDI1040</v>
      </c>
      <c r="V33" s="18">
        <f>+_xlfn.XLOOKUP(B33,'La Calera II - RFSU 31.1.28'!B:B,'La Calera II - RFSU 31.1.28'!BW:BW,"No se encuentra",0,1)</f>
        <v>46394</v>
      </c>
      <c r="W33" s="193">
        <f t="shared" si="1"/>
        <v>161</v>
      </c>
      <c r="Z33" s="18">
        <f>+_xlfn.XLOOKUP(T33,'Crono LB 30.09'!B:B,'Crono LB 30.09'!E:E,"No se encuentra",0,1)</f>
        <v>46162</v>
      </c>
      <c r="AA33" s="193">
        <f t="shared" si="5"/>
        <v>-58</v>
      </c>
    </row>
    <row r="34" spans="1:27" hidden="1" x14ac:dyDescent="0.25">
      <c r="A34" s="159" t="s">
        <v>640</v>
      </c>
      <c r="B34" s="160" t="s">
        <v>2619</v>
      </c>
      <c r="C34" s="161" t="s">
        <v>754</v>
      </c>
      <c r="D34" s="285"/>
      <c r="E34" s="201">
        <v>46080</v>
      </c>
      <c r="F34" s="198">
        <f>+_xlfn.XLOOKUP(B34,'La Calera II - RFSU 31.1.28'!B:B,'La Calera II - RFSU 31.1.28'!G:G,"No se encuentra",0,1)</f>
        <v>46125</v>
      </c>
      <c r="G34" s="293">
        <f>IF(+_xlfn.XLOOKUP(B34,'La Calera II - RFSU 31.1.28'!B:B,'La Calera II - RFSU 31.1.28'!H:H,"No se encuentra",0,1)&gt;0,+_xlfn.XLOOKUP(B34,'La Calera II - RFSU 31.1.28'!B:B,'La Calera II - RFSU 31.1.28'!H:H,"No se encuentra",0,1),"")</f>
        <v>46122</v>
      </c>
      <c r="H34" s="201">
        <v>46117</v>
      </c>
      <c r="I34" s="198">
        <f>+_xlfn.XLOOKUP(B34,'La Calera II - RFSU 31.1.28'!B:B,'La Calera II - RFSU 31.1.28'!W:W,"No se encuentra",0,1)</f>
        <v>46159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46153</v>
      </c>
      <c r="K34" s="141" t="str">
        <f>+IF(+_xlfn.XLOOKUP(B34,'La Calera II - RFSU 31.1.28'!B:B,'La Calera II - RFSU 31.1.28'!AG:AG,"No se encuentra",0,1)=0,"N/A","Sin iniciar")</f>
        <v>Sin iniciar</v>
      </c>
      <c r="L34" s="201">
        <v>46182</v>
      </c>
      <c r="M34" s="198">
        <f>+_xlfn.XLOOKUP(B34,'La Calera II - RFSU 31.1.28'!B:B,'La Calera II - RFSU 31.1.28'!AP:AP,"No se encuentra",0,1)</f>
        <v>46218</v>
      </c>
      <c r="N34" s="295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46381</v>
      </c>
      <c r="P34" s="198">
        <f t="shared" si="4"/>
        <v>46381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 t="str">
        <f t="shared" si="0"/>
        <v/>
      </c>
      <c r="S34" s="227"/>
      <c r="T34" s="228" t="str">
        <f>+_xlfn.XLOOKUP(B34,'La Calera II - RFSU 31.1.28'!B:B,'La Calera II - RFSU 31.1.28'!BZ:BZ,"",0,1)</f>
        <v>FDI1040</v>
      </c>
      <c r="V34" s="18">
        <f>+_xlfn.XLOOKUP(B34,'La Calera II - RFSU 31.1.28'!B:B,'La Calera II - RFSU 31.1.28'!BW:BW,"No se encuentra",0,1)</f>
        <v>46405</v>
      </c>
      <c r="W34" s="193">
        <f t="shared" si="1"/>
        <v>199</v>
      </c>
      <c r="Z34" s="18">
        <f>+_xlfn.XLOOKUP(T34,'Crono LB 30.09'!B:B,'Crono LB 30.09'!E:E,"No se encuentra",0,1)</f>
        <v>46162</v>
      </c>
      <c r="AA34" s="193">
        <f t="shared" si="5"/>
        <v>-20</v>
      </c>
    </row>
    <row r="35" spans="1:27" hidden="1" x14ac:dyDescent="0.25">
      <c r="A35" s="159" t="s">
        <v>640</v>
      </c>
      <c r="B35" s="160" t="s">
        <v>2620</v>
      </c>
      <c r="C35" s="161" t="s">
        <v>755</v>
      </c>
      <c r="D35" s="285"/>
      <c r="E35" s="201">
        <v>46113</v>
      </c>
      <c r="F35" s="198">
        <f>+_xlfn.XLOOKUP(B35,'La Calera II - RFSU 31.1.28'!B:B,'La Calera II - RFSU 31.1.28'!G:G,"No se encuentra",0,1)</f>
        <v>46177</v>
      </c>
      <c r="G35" s="293" t="str">
        <f>IF(+_xlfn.XLOOKUP(B35,'La Calera II - RFSU 31.1.28'!B:B,'La Calera II - RFSU 31.1.28'!H:H,"No se encuentra",0,1)&gt;0,+_xlfn.XLOOKUP(B35,'La Calera II - RFSU 31.1.28'!B:B,'La Calera II - RFSU 31.1.28'!H:H,"No se encuentra",0,1),"")</f>
        <v/>
      </c>
      <c r="H35" s="201">
        <v>46150</v>
      </c>
      <c r="I35" s="198">
        <f>+_xlfn.XLOOKUP(B35,'La Calera II - RFSU 31.1.28'!B:B,'La Calera II - RFSU 31.1.28'!W:W,"No se encuentra",0,1)</f>
        <v>46214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141" t="str">
        <f>+IF(+_xlfn.XLOOKUP(B35,'La Calera II - RFSU 31.1.28'!B:B,'La Calera II - RFSU 31.1.28'!AG:AG,"No se encuentra",0,1)=0,"N/A","Sin iniciar")</f>
        <v>Sin iniciar</v>
      </c>
      <c r="L35" s="201">
        <v>46215</v>
      </c>
      <c r="M35" s="198">
        <f>+_xlfn.XLOOKUP(B35,'La Calera II - RFSU 31.1.28'!B:B,'La Calera II - RFSU 31.1.28'!AP:AP,"No se encuentra",0,1)</f>
        <v>46279</v>
      </c>
      <c r="N35" s="295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46381</v>
      </c>
      <c r="P35" s="198">
        <f t="shared" si="4"/>
        <v>46381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 t="str">
        <f t="shared" si="0"/>
        <v/>
      </c>
      <c r="S35" s="227"/>
      <c r="T35" s="228" t="str">
        <f>+_xlfn.XLOOKUP(B35,'La Calera II - RFSU 31.1.28'!B:B,'La Calera II - RFSU 31.1.28'!BZ:BZ,"",0,1)</f>
        <v>FDI1040</v>
      </c>
      <c r="V35" s="18">
        <f>+_xlfn.XLOOKUP(B35,'La Calera II - RFSU 31.1.28'!B:B,'La Calera II - RFSU 31.1.28'!BW:BW,"No se encuentra",0,1)</f>
        <v>46436</v>
      </c>
      <c r="W35" s="193">
        <f t="shared" si="1"/>
        <v>166</v>
      </c>
      <c r="Z35" s="18">
        <f>+_xlfn.XLOOKUP(T35,'Crono LB 30.09'!B:B,'Crono LB 30.09'!E:E,"No se encuentra",0,1)</f>
        <v>46162</v>
      </c>
      <c r="AA35" s="193">
        <f t="shared" si="5"/>
        <v>-53</v>
      </c>
    </row>
    <row r="36" spans="1:27" hidden="1" x14ac:dyDescent="0.25">
      <c r="A36" s="159" t="s">
        <v>640</v>
      </c>
      <c r="B36" s="160" t="s">
        <v>2621</v>
      </c>
      <c r="C36" s="161" t="s">
        <v>756</v>
      </c>
      <c r="D36" s="285"/>
      <c r="E36" s="201">
        <v>46084</v>
      </c>
      <c r="F36" s="198">
        <f>+_xlfn.XLOOKUP(B36,'La Calera II - RFSU 31.1.28'!B:B,'La Calera II - RFSU 31.1.28'!G:G,"No se encuentra",0,1)</f>
        <v>46129</v>
      </c>
      <c r="G36" s="293">
        <f>IF(+_xlfn.XLOOKUP(B36,'La Calera II - RFSU 31.1.28'!B:B,'La Calera II - RFSU 31.1.28'!H:H,"No se encuentra",0,1)&gt;0,+_xlfn.XLOOKUP(B36,'La Calera II - RFSU 31.1.28'!B:B,'La Calera II - RFSU 31.1.28'!H:H,"No se encuentra",0,1),"")</f>
        <v>46129</v>
      </c>
      <c r="H36" s="201">
        <v>46121</v>
      </c>
      <c r="I36" s="198">
        <f>+_xlfn.XLOOKUP(B36,'La Calera II - RFSU 31.1.28'!B:B,'La Calera II - RFSU 31.1.28'!W:W,"No se encuentra",0,1)</f>
        <v>46166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46153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46186</v>
      </c>
      <c r="M36" s="198">
        <f>+_xlfn.XLOOKUP(B36,'La Calera II - RFSU 31.1.28'!B:B,'La Calera II - RFSU 31.1.28'!AP:AP,"No se encuentra",0,1)</f>
        <v>46218</v>
      </c>
      <c r="N36" s="295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46381</v>
      </c>
      <c r="P36" s="198">
        <f t="shared" si="4"/>
        <v>46375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0"/>
        <v/>
      </c>
      <c r="S36" s="227"/>
      <c r="T36" s="228" t="str">
        <f>+_xlfn.XLOOKUP(B36,'La Calera II - RFSU 31.1.28'!B:B,'La Calera II - RFSU 31.1.28'!BZ:BZ,"",0,1)</f>
        <v>FDI1040</v>
      </c>
      <c r="V36" s="18">
        <f>+_xlfn.XLOOKUP(B36,'La Calera II - RFSU 31.1.28'!B:B,'La Calera II - RFSU 31.1.28'!BW:BW,"No se encuentra",0,1)</f>
        <v>46375</v>
      </c>
      <c r="W36" s="193">
        <f t="shared" si="1"/>
        <v>195</v>
      </c>
      <c r="Z36" s="18">
        <f>+_xlfn.XLOOKUP(T36,'Crono LB 30.09'!B:B,'Crono LB 30.09'!E:E,"No se encuentra",0,1)</f>
        <v>46162</v>
      </c>
      <c r="AA36" s="193">
        <f t="shared" si="5"/>
        <v>-24</v>
      </c>
    </row>
    <row r="37" spans="1:27" hidden="1" x14ac:dyDescent="0.25">
      <c r="A37" s="159" t="s">
        <v>640</v>
      </c>
      <c r="B37" s="160" t="s">
        <v>2622</v>
      </c>
      <c r="C37" s="161" t="s">
        <v>757</v>
      </c>
      <c r="D37" s="285"/>
      <c r="E37" s="201">
        <v>46118</v>
      </c>
      <c r="F37" s="198">
        <f>+_xlfn.XLOOKUP(B37,'La Calera II - RFSU 31.1.28'!B:B,'La Calera II - RFSU 31.1.28'!G:G,"No se encuentra",0,1)</f>
        <v>46177</v>
      </c>
      <c r="G37" s="293" t="str">
        <f>IF(+_xlfn.XLOOKUP(B37,'La Calera II - RFSU 31.1.28'!B:B,'La Calera II - RFSU 31.1.28'!H:H,"No se encuentra",0,1)&gt;0,+_xlfn.XLOOKUP(B37,'La Calera II - RFSU 31.1.28'!B:B,'La Calera II - RFSU 31.1.28'!H:H,"No se encuentra",0,1),"")</f>
        <v/>
      </c>
      <c r="H37" s="201">
        <v>46155</v>
      </c>
      <c r="I37" s="198">
        <f>+_xlfn.XLOOKUP(B37,'La Calera II - RFSU 31.1.28'!B:B,'La Calera II - RFSU 31.1.28'!W:W,"No se encuentra",0,1)</f>
        <v>46214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141" t="str">
        <f>+IF(+_xlfn.XLOOKUP(B37,'La Calera II - RFSU 31.1.28'!B:B,'La Calera II - RFSU 31.1.28'!AG:AG,"No se encuentra",0,1)=0,"N/A","Sin iniciar")</f>
        <v>Sin iniciar</v>
      </c>
      <c r="L37" s="201">
        <v>46220</v>
      </c>
      <c r="M37" s="198">
        <f>+_xlfn.XLOOKUP(B37,'La Calera II - RFSU 31.1.28'!B:B,'La Calera II - RFSU 31.1.28'!AP:AP,"No se encuentra",0,1)</f>
        <v>46279</v>
      </c>
      <c r="N37" s="295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46381</v>
      </c>
      <c r="P37" s="198">
        <f t="shared" si="4"/>
        <v>46381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0"/>
        <v/>
      </c>
      <c r="S37" s="227"/>
      <c r="T37" s="228" t="str">
        <f>+_xlfn.XLOOKUP(B37,'La Calera II - RFSU 31.1.28'!B:B,'La Calera II - RFSU 31.1.28'!BZ:BZ,"",0,1)</f>
        <v>FDI1040</v>
      </c>
      <c r="V37" s="18">
        <f>+_xlfn.XLOOKUP(B37,'La Calera II - RFSU 31.1.28'!B:B,'La Calera II - RFSU 31.1.28'!BW:BW,"No se encuentra",0,1)</f>
        <v>46406</v>
      </c>
      <c r="W37" s="193">
        <f t="shared" si="1"/>
        <v>161</v>
      </c>
      <c r="Z37" s="18">
        <f>+_xlfn.XLOOKUP(T37,'Crono LB 30.09'!B:B,'Crono LB 30.09'!E:E,"No se encuentra",0,1)</f>
        <v>46162</v>
      </c>
      <c r="AA37" s="193">
        <f t="shared" si="5"/>
        <v>-58</v>
      </c>
    </row>
    <row r="38" spans="1:27" hidden="1" x14ac:dyDescent="0.25">
      <c r="A38" s="159" t="s">
        <v>640</v>
      </c>
      <c r="B38" s="160" t="s">
        <v>2623</v>
      </c>
      <c r="C38" s="161" t="s">
        <v>758</v>
      </c>
      <c r="D38" s="285"/>
      <c r="E38" s="201">
        <v>46118</v>
      </c>
      <c r="F38" s="198">
        <f>+_xlfn.XLOOKUP(B38,'La Calera II - RFSU 31.1.28'!B:B,'La Calera II - RFSU 31.1.28'!G:G,"No se encuentra",0,1)</f>
        <v>46163</v>
      </c>
      <c r="G38" s="293">
        <f>IF(+_xlfn.XLOOKUP(B38,'La Calera II - RFSU 31.1.28'!B:B,'La Calera II - RFSU 31.1.28'!H:H,"No se encuentra",0,1)&gt;0,+_xlfn.XLOOKUP(B38,'La Calera II - RFSU 31.1.28'!B:B,'La Calera II - RFSU 31.1.28'!H:H,"No se encuentra",0,1),"")</f>
        <v>46163</v>
      </c>
      <c r="H38" s="201">
        <v>46155</v>
      </c>
      <c r="I38" s="198">
        <f>+_xlfn.XLOOKUP(B38,'La Calera II - RFSU 31.1.28'!B:B,'La Calera II - RFSU 31.1.28'!W:W,"No se encuentra",0,1)</f>
        <v>46202</v>
      </c>
      <c r="J38" s="289" t="str">
        <f>IF(+_xlfn.XLOOKUP(B38,'La Calera II - RFSU 31.1.28'!B:B,'La Calera II - RFSU 31.1.28'!X:X,"No se encuentra",0,1)&gt;0,+_xlfn.XLOOKUP(B38,'La Calera II - RFSU 31.1.28'!B:B,'La Calera II - RFSU 31.1.28'!X:X,"No se encuentra",0,1),"")</f>
        <v/>
      </c>
      <c r="K38" s="141" t="str">
        <f>+IF(+_xlfn.XLOOKUP(B38,'La Calera II - RFSU 31.1.28'!B:B,'La Calera II - RFSU 31.1.28'!AG:AG,"No se encuentra",0,1)=0,"N/A","Sin iniciar")</f>
        <v>Sin iniciar</v>
      </c>
      <c r="L38" s="201">
        <v>46220</v>
      </c>
      <c r="M38" s="198">
        <f>+_xlfn.XLOOKUP(B38,'La Calera II - RFSU 31.1.28'!B:B,'La Calera II - RFSU 31.1.28'!AP:AP,"No se encuentra",0,1)</f>
        <v>46267</v>
      </c>
      <c r="N38" s="295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46381</v>
      </c>
      <c r="P38" s="198">
        <f t="shared" si="4"/>
        <v>46381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0"/>
        <v/>
      </c>
      <c r="S38" s="227"/>
      <c r="T38" s="228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46454</v>
      </c>
      <c r="W38" s="193">
        <f t="shared" si="1"/>
        <v>161</v>
      </c>
      <c r="Z38" s="18">
        <f>+_xlfn.XLOOKUP(T38,'Crono LB 30.09'!B:B,'Crono LB 30.09'!E:E,"No se encuentra",0,1)</f>
        <v>46162</v>
      </c>
      <c r="AA38" s="193">
        <f t="shared" si="5"/>
        <v>-58</v>
      </c>
    </row>
    <row r="39" spans="1:27" hidden="1" x14ac:dyDescent="0.25">
      <c r="A39" s="159" t="s">
        <v>640</v>
      </c>
      <c r="B39" s="160" t="s">
        <v>2625</v>
      </c>
      <c r="C39" s="161" t="s">
        <v>760</v>
      </c>
      <c r="D39" s="285"/>
      <c r="E39" s="201">
        <v>46001</v>
      </c>
      <c r="F39" s="198">
        <f>+_xlfn.XLOOKUP(B39,'La Calera II - RFSU 31.1.28'!B:B,'La Calera II - RFSU 31.1.28'!G:G,"No se encuentra",0,1)</f>
        <v>46101</v>
      </c>
      <c r="G39" s="293">
        <f>IF(+_xlfn.XLOOKUP(B39,'La Calera II - RFSU 31.1.28'!B:B,'La Calera II - RFSU 31.1.28'!H:H,"No se encuentra",0,1)&gt;0,+_xlfn.XLOOKUP(B39,'La Calera II - RFSU 31.1.28'!B:B,'La Calera II - RFSU 31.1.28'!H:H,"No se encuentra",0,1),"")</f>
        <v>46106</v>
      </c>
      <c r="H39" s="201">
        <v>46038</v>
      </c>
      <c r="I39" s="198">
        <f>+_xlfn.XLOOKUP(B39,'La Calera II - RFSU 31.1.28'!B:B,'La Calera II - RFSU 31.1.28'!W:W,"No se encuentra",0,1)</f>
        <v>46152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46148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46103</v>
      </c>
      <c r="M39" s="198">
        <f>+_xlfn.XLOOKUP(B39,'La Calera II - RFSU 31.1.28'!B:B,'La Calera II - RFSU 31.1.28'!AP:AP,"No se encuentra",0,1)</f>
        <v>46213</v>
      </c>
      <c r="N39" s="295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v>46412</v>
      </c>
      <c r="P39" s="198">
        <f t="shared" si="4"/>
        <v>46400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0"/>
        <v/>
      </c>
      <c r="S39" s="227"/>
      <c r="T39" s="228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46400</v>
      </c>
      <c r="W39" s="193">
        <f t="shared" si="1"/>
        <v>309</v>
      </c>
      <c r="Z39" s="18">
        <f>+_xlfn.XLOOKUP(T39,'Crono LB 30.09'!B:B,'Crono LB 30.09'!E:E,"No se encuentra",0,1)</f>
        <v>46107</v>
      </c>
      <c r="AA39" s="193">
        <f t="shared" si="5"/>
        <v>4</v>
      </c>
    </row>
    <row r="40" spans="1:27" hidden="1" x14ac:dyDescent="0.25">
      <c r="A40" s="159" t="s">
        <v>640</v>
      </c>
      <c r="B40" s="160" t="s">
        <v>2626</v>
      </c>
      <c r="C40" s="161" t="s">
        <v>761</v>
      </c>
      <c r="D40" s="285"/>
      <c r="E40" s="201">
        <v>46087</v>
      </c>
      <c r="F40" s="198">
        <f>+_xlfn.XLOOKUP(B40,'La Calera II - RFSU 31.1.28'!B:B,'La Calera II - RFSU 31.1.28'!G:G,"No se encuentra",0,1)</f>
        <v>46136</v>
      </c>
      <c r="G40" s="293">
        <f>IF(+_xlfn.XLOOKUP(B40,'La Calera II - RFSU 31.1.28'!B:B,'La Calera II - RFSU 31.1.28'!H:H,"No se encuentra",0,1)&gt;0,+_xlfn.XLOOKUP(B40,'La Calera II - RFSU 31.1.28'!B:B,'La Calera II - RFSU 31.1.28'!H:H,"No se encuentra",0,1),"")</f>
        <v>46136</v>
      </c>
      <c r="H40" s="201">
        <v>46124</v>
      </c>
      <c r="I40" s="198">
        <f>+_xlfn.XLOOKUP(B40,'La Calera II - RFSU 31.1.28'!B:B,'La Calera II - RFSU 31.1.28'!W:W,"No se encuentra",0,1)</f>
        <v>46173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46164</v>
      </c>
      <c r="K40" s="141" t="str">
        <f>+IF(+_xlfn.XLOOKUP(B40,'La Calera II - RFSU 31.1.28'!B:B,'La Calera II - RFSU 31.1.28'!AG:AG,"No se encuentra",0,1)=0,"N/A","Sin iniciar")</f>
        <v>Sin iniciar</v>
      </c>
      <c r="L40" s="201">
        <v>46189</v>
      </c>
      <c r="M40" s="198">
        <f>+_xlfn.XLOOKUP(B40,'La Calera II - RFSU 31.1.28'!B:B,'La Calera II - RFSU 31.1.28'!AP:AP,"No se encuentra",0,1)</f>
        <v>46229</v>
      </c>
      <c r="N40" s="295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201">
        <v>46381</v>
      </c>
      <c r="P40" s="198">
        <f t="shared" si="4"/>
        <v>46381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0"/>
        <v/>
      </c>
      <c r="S40" s="227"/>
      <c r="T40" s="228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46386</v>
      </c>
      <c r="W40" s="193">
        <f t="shared" si="1"/>
        <v>192</v>
      </c>
      <c r="Z40" s="18">
        <f>+_xlfn.XLOOKUP(T40,'Crono LB 30.09'!B:B,'Crono LB 30.09'!E:E,"No se encuentra",0,1)</f>
        <v>46162</v>
      </c>
      <c r="AA40" s="193">
        <f t="shared" si="5"/>
        <v>-27</v>
      </c>
    </row>
    <row r="41" spans="1:27" hidden="1" x14ac:dyDescent="0.25">
      <c r="A41" s="159" t="s">
        <v>640</v>
      </c>
      <c r="B41" s="160" t="s">
        <v>2627</v>
      </c>
      <c r="C41" s="161" t="s">
        <v>762</v>
      </c>
      <c r="D41" s="285"/>
      <c r="E41" s="201">
        <v>46091</v>
      </c>
      <c r="F41" s="198">
        <f>+_xlfn.XLOOKUP(B41,'La Calera II - RFSU 31.1.28'!B:B,'La Calera II - RFSU 31.1.28'!G:G,"No se encuentra",0,1)</f>
        <v>46136</v>
      </c>
      <c r="G41" s="293">
        <f>IF(+_xlfn.XLOOKUP(B41,'La Calera II - RFSU 31.1.28'!B:B,'La Calera II - RFSU 31.1.28'!H:H,"No se encuentra",0,1)&gt;0,+_xlfn.XLOOKUP(B41,'La Calera II - RFSU 31.1.28'!B:B,'La Calera II - RFSU 31.1.28'!H:H,"No se encuentra",0,1),"")</f>
        <v>46111</v>
      </c>
      <c r="H41" s="201">
        <v>46128</v>
      </c>
      <c r="I41" s="198">
        <f>+_xlfn.XLOOKUP(B41,'La Calera II - RFSU 31.1.28'!B:B,'La Calera II - RFSU 31.1.28'!W:W,"No se encuentra",0,1)</f>
        <v>46161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46164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46193</v>
      </c>
      <c r="M41" s="198">
        <f>+_xlfn.XLOOKUP(B41,'La Calera II - RFSU 31.1.28'!B:B,'La Calera II - RFSU 31.1.28'!AP:AP,"No se encuentra",0,1)</f>
        <v>46229</v>
      </c>
      <c r="N41" s="295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46381</v>
      </c>
      <c r="P41" s="198">
        <f t="shared" si="4"/>
        <v>46356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0"/>
        <v/>
      </c>
      <c r="S41" s="227"/>
      <c r="T41" s="228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46356</v>
      </c>
      <c r="W41" s="193">
        <f t="shared" si="1"/>
        <v>188</v>
      </c>
      <c r="Z41" s="18">
        <f>+_xlfn.XLOOKUP(T41,'Crono LB 30.09'!B:B,'Crono LB 30.09'!E:E,"No se encuentra",0,1)</f>
        <v>46162</v>
      </c>
      <c r="AA41" s="193">
        <f t="shared" si="5"/>
        <v>-31</v>
      </c>
    </row>
    <row r="42" spans="1:27" hidden="1" x14ac:dyDescent="0.25">
      <c r="A42" s="159" t="s">
        <v>640</v>
      </c>
      <c r="B42" s="160" t="s">
        <v>2628</v>
      </c>
      <c r="C42" s="161" t="s">
        <v>763</v>
      </c>
      <c r="D42" s="285"/>
      <c r="E42" s="201">
        <v>46044</v>
      </c>
      <c r="F42" s="198">
        <f>+_xlfn.XLOOKUP(B42,'La Calera II - RFSU 31.1.28'!B:B,'La Calera II - RFSU 31.1.28'!G:G,"No se encuentra",0,1)</f>
        <v>46090</v>
      </c>
      <c r="G42" s="293">
        <f>IF(+_xlfn.XLOOKUP(B42,'La Calera II - RFSU 31.1.28'!B:B,'La Calera II - RFSU 31.1.28'!H:H,"No se encuentra",0,1)&gt;0,+_xlfn.XLOOKUP(B42,'La Calera II - RFSU 31.1.28'!B:B,'La Calera II - RFSU 31.1.28'!H:H,"No se encuentra",0,1),"")</f>
        <v>46091</v>
      </c>
      <c r="H42" s="201">
        <v>46081</v>
      </c>
      <c r="I42" s="198">
        <f>+_xlfn.XLOOKUP(B42,'La Calera II - RFSU 31.1.28'!B:B,'La Calera II - RFSU 31.1.28'!W:W,"No se encuentra",0,1)</f>
        <v>46129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46129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46146</v>
      </c>
      <c r="M42" s="198">
        <f>+_xlfn.XLOOKUP(B42,'La Calera II - RFSU 31.1.28'!B:B,'La Calera II - RFSU 31.1.28'!AP:AP,"No se encuentra",0,1)</f>
        <v>46194</v>
      </c>
      <c r="N42" s="295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46381</v>
      </c>
      <c r="P42" s="198">
        <f t="shared" si="4"/>
        <v>46381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0"/>
        <v/>
      </c>
      <c r="S42" s="227"/>
      <c r="T42" s="228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46381</v>
      </c>
      <c r="W42" s="193">
        <f t="shared" si="1"/>
        <v>235</v>
      </c>
      <c r="Z42" s="18">
        <f>+_xlfn.XLOOKUP(T42,'Crono LB 30.09'!B:B,'Crono LB 30.09'!E:E,"No se encuentra",0,1)</f>
        <v>46162</v>
      </c>
      <c r="AA42" s="193">
        <f t="shared" si="5"/>
        <v>16</v>
      </c>
    </row>
    <row r="43" spans="1:27" hidden="1" x14ac:dyDescent="0.25">
      <c r="A43" s="159" t="s">
        <v>640</v>
      </c>
      <c r="B43" s="160" t="s">
        <v>2629</v>
      </c>
      <c r="C43" s="161" t="s">
        <v>764</v>
      </c>
      <c r="D43" s="285"/>
      <c r="E43" s="201">
        <v>46098</v>
      </c>
      <c r="F43" s="198">
        <f>+_xlfn.XLOOKUP(B43,'La Calera II - RFSU 31.1.28'!B:B,'La Calera II - RFSU 31.1.28'!G:G,"No se encuentra",0,1)</f>
        <v>46148</v>
      </c>
      <c r="G43" s="293">
        <f>IF(+_xlfn.XLOOKUP(B43,'La Calera II - RFSU 31.1.28'!B:B,'La Calera II - RFSU 31.1.28'!H:H,"No se encuentra",0,1)&gt;0,+_xlfn.XLOOKUP(B43,'La Calera II - RFSU 31.1.28'!B:B,'La Calera II - RFSU 31.1.28'!H:H,"No se encuentra",0,1),"")</f>
        <v>46156</v>
      </c>
      <c r="H43" s="201">
        <v>46135</v>
      </c>
      <c r="I43" s="198">
        <f>+_xlfn.XLOOKUP(B43,'La Calera II - RFSU 31.1.28'!B:B,'La Calera II - RFSU 31.1.28'!W:W,"No se encuentra",0,1)</f>
        <v>46193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46200</v>
      </c>
      <c r="M43" s="198">
        <f>+_xlfn.XLOOKUP(B43,'La Calera II - RFSU 31.1.28'!B:B,'La Calera II - RFSU 31.1.28'!AP:AP,"No se encuentra",0,1)</f>
        <v>46258</v>
      </c>
      <c r="N43" s="295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46381</v>
      </c>
      <c r="P43" s="198">
        <f t="shared" si="4"/>
        <v>46381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0"/>
        <v/>
      </c>
      <c r="S43" s="227"/>
      <c r="T43" s="228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46415</v>
      </c>
      <c r="W43" s="193">
        <f t="shared" si="1"/>
        <v>181</v>
      </c>
      <c r="Z43" s="18">
        <f>+_xlfn.XLOOKUP(T43,'Crono LB 30.09'!B:B,'Crono LB 30.09'!E:E,"No se encuentra",0,1)</f>
        <v>46162</v>
      </c>
      <c r="AA43" s="193">
        <f t="shared" si="5"/>
        <v>-38</v>
      </c>
    </row>
    <row r="44" spans="1:27" hidden="1" x14ac:dyDescent="0.25">
      <c r="A44" s="159" t="s">
        <v>640</v>
      </c>
      <c r="B44" s="160" t="s">
        <v>2630</v>
      </c>
      <c r="C44" s="161" t="s">
        <v>765</v>
      </c>
      <c r="D44" s="285"/>
      <c r="E44" s="201">
        <v>46045</v>
      </c>
      <c r="F44" s="198">
        <f>+_xlfn.XLOOKUP(B44,'La Calera II - RFSU 31.1.28'!B:B,'La Calera II - RFSU 31.1.28'!G:G,"No se encuentra",0,1)</f>
        <v>46091</v>
      </c>
      <c r="G44" s="293">
        <f>IF(+_xlfn.XLOOKUP(B44,'La Calera II - RFSU 31.1.28'!B:B,'La Calera II - RFSU 31.1.28'!H:H,"No se encuentra",0,1)&gt;0,+_xlfn.XLOOKUP(B44,'La Calera II - RFSU 31.1.28'!B:B,'La Calera II - RFSU 31.1.28'!H:H,"No se encuentra",0,1),"")</f>
        <v>46091</v>
      </c>
      <c r="H44" s="201">
        <v>46082</v>
      </c>
      <c r="I44" s="198">
        <f>+_xlfn.XLOOKUP(B44,'La Calera II - RFSU 31.1.28'!B:B,'La Calera II - RFSU 31.1.28'!W:W,"No se encuentra",0,1)</f>
        <v>46148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46129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46147</v>
      </c>
      <c r="M44" s="198">
        <f>+_xlfn.XLOOKUP(B44,'La Calera II - RFSU 31.1.28'!B:B,'La Calera II - RFSU 31.1.28'!AP:AP,"No se encuentra",0,1)</f>
        <v>46194</v>
      </c>
      <c r="N44" s="295">
        <f>IF(+_xlfn.XLOOKUP(B44,'La Calera II - RFSU 31.1.28'!B:B,'La Calera II - RFSU 31.1.28'!AQ:AQ,"No se encuentra",0,1)&gt;0,+_xlfn.XLOOKUP(B44,'La Calera II - RFSU 31.1.28'!B:B,'La Calera II - RFSU 31.1.28'!AQ:AQ,"No se encuentra",0,1),"")</f>
        <v>46157</v>
      </c>
      <c r="O44" s="201">
        <v>46412</v>
      </c>
      <c r="P44" s="198">
        <f t="shared" si="4"/>
        <v>46314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>
        <f t="shared" si="0"/>
        <v>98</v>
      </c>
      <c r="S44" s="227"/>
      <c r="T44" s="228" t="str">
        <f>+_xlfn.XLOOKUP(B44,'La Calera II - RFSU 31.1.28'!B:B,'La Calera II - RFSU 31.1.28'!BZ:BZ,"",0,1)</f>
        <v>FDI1060</v>
      </c>
      <c r="V44" s="18">
        <f>+_xlfn.XLOOKUP(B44,'La Calera II - RFSU 31.1.28'!B:B,'La Calera II - RFSU 31.1.28'!BW:BW,"No se encuentra",0,1)</f>
        <v>46314</v>
      </c>
      <c r="W44" s="193">
        <f t="shared" si="1"/>
        <v>265</v>
      </c>
      <c r="Z44" s="18">
        <f>+_xlfn.XLOOKUP(T44,'Crono LB 30.09'!B:B,'Crono LB 30.09'!E:E,"No se encuentra",0,1)</f>
        <v>46107</v>
      </c>
      <c r="AA44" s="193">
        <f t="shared" si="5"/>
        <v>-40</v>
      </c>
    </row>
    <row r="45" spans="1:27" hidden="1" x14ac:dyDescent="0.25">
      <c r="A45" s="159" t="s">
        <v>640</v>
      </c>
      <c r="B45" s="160" t="s">
        <v>2631</v>
      </c>
      <c r="C45" s="161" t="s">
        <v>766</v>
      </c>
      <c r="D45" s="285"/>
      <c r="E45" s="201">
        <v>46119</v>
      </c>
      <c r="F45" s="198">
        <f>+_xlfn.XLOOKUP(B45,'La Calera II - RFSU 31.1.28'!B:B,'La Calera II - RFSU 31.1.28'!G:G,"No se encuentra",0,1)</f>
        <v>46164</v>
      </c>
      <c r="G45" s="293">
        <f>IF(+_xlfn.XLOOKUP(B45,'La Calera II - RFSU 31.1.28'!B:B,'La Calera II - RFSU 31.1.28'!H:H,"No se encuentra",0,1)&gt;0,+_xlfn.XLOOKUP(B45,'La Calera II - RFSU 31.1.28'!B:B,'La Calera II - RFSU 31.1.28'!H:H,"No se encuentra",0,1),"")</f>
        <v>46164</v>
      </c>
      <c r="H45" s="201">
        <v>46156</v>
      </c>
      <c r="I45" s="198">
        <f>+_xlfn.XLOOKUP(B45,'La Calera II - RFSU 31.1.28'!B:B,'La Calera II - RFSU 31.1.28'!W:W,"No se encuentra",0,1)</f>
        <v>46201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46221</v>
      </c>
      <c r="M45" s="198">
        <f>+_xlfn.XLOOKUP(B45,'La Calera II - RFSU 31.1.28'!B:B,'La Calera II - RFSU 31.1.28'!AP:AP,"No se encuentra",0,1)</f>
        <v>46266</v>
      </c>
      <c r="N45" s="295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46381</v>
      </c>
      <c r="P45" s="198">
        <f t="shared" si="4"/>
        <v>46381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0"/>
        <v/>
      </c>
      <c r="S45" s="227"/>
      <c r="T45" s="228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46423</v>
      </c>
      <c r="W45" s="193">
        <f t="shared" si="1"/>
        <v>160</v>
      </c>
      <c r="Z45" s="18">
        <f>+_xlfn.XLOOKUP(T45,'Crono LB 30.09'!B:B,'Crono LB 30.09'!E:E,"No se encuentra",0,1)</f>
        <v>46162</v>
      </c>
      <c r="AA45" s="193">
        <f t="shared" si="5"/>
        <v>-59</v>
      </c>
    </row>
    <row r="46" spans="1:27" hidden="1" x14ac:dyDescent="0.25">
      <c r="A46" s="159" t="s">
        <v>640</v>
      </c>
      <c r="B46" s="160" t="s">
        <v>2632</v>
      </c>
      <c r="C46" s="161" t="s">
        <v>767</v>
      </c>
      <c r="D46" s="285"/>
      <c r="E46" s="201">
        <v>45836</v>
      </c>
      <c r="F46" s="198">
        <f>+_xlfn.XLOOKUP(B46,'La Calera II - RFSU 31.1.28'!B:B,'La Calera II - RFSU 31.1.28'!G:G,"No se encuentra",0,1)</f>
        <v>46315</v>
      </c>
      <c r="G46" s="293" t="str">
        <f>IF(+_xlfn.XLOOKUP(B46,'La Calera II - RFSU 31.1.28'!B:B,'La Calera II - RFSU 31.1.28'!H:H,"No se encuentra",0,1)&gt;0,+_xlfn.XLOOKUP(B46,'La Calera II - RFSU 31.1.28'!B:B,'La Calera II - RFSU 31.1.28'!H:H,"No se encuentra",0,1),"")</f>
        <v/>
      </c>
      <c r="H46" s="201">
        <v>46238</v>
      </c>
      <c r="I46" s="198">
        <f>+_xlfn.XLOOKUP(B46,'La Calera II - RFSU 31.1.28'!B:B,'La Calera II - RFSU 31.1.28'!W:W,"No se encuentra",0,1)</f>
        <v>46352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201">
        <v>46278</v>
      </c>
      <c r="M46" s="198">
        <f>+_xlfn.XLOOKUP(B46,'La Calera II - RFSU 31.1.28'!B:B,'La Calera II - RFSU 31.1.28'!AP:AP,"No se encuentra",0,1)</f>
        <v>46392</v>
      </c>
      <c r="N46" s="295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46381</v>
      </c>
      <c r="P46" s="198">
        <f t="shared" si="4"/>
        <v>46381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0"/>
        <v/>
      </c>
      <c r="S46" s="227"/>
      <c r="T46" s="228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46489</v>
      </c>
      <c r="W46" s="193">
        <f t="shared" si="1"/>
        <v>103</v>
      </c>
      <c r="Z46" s="18">
        <f>+_xlfn.XLOOKUP(T46,'Crono LB 30.09'!B:B,'Crono LB 30.09'!E:E,"No se encuentra",0,1)</f>
        <v>46162</v>
      </c>
      <c r="AA46" s="193">
        <f t="shared" si="5"/>
        <v>-116</v>
      </c>
    </row>
    <row r="47" spans="1:27" hidden="1" x14ac:dyDescent="0.25">
      <c r="A47" s="159" t="s">
        <v>640</v>
      </c>
      <c r="B47" s="160" t="s">
        <v>2633</v>
      </c>
      <c r="C47" s="161" t="s">
        <v>768</v>
      </c>
      <c r="D47" s="285"/>
      <c r="E47" s="201">
        <v>45836</v>
      </c>
      <c r="F47" s="198">
        <f>+_xlfn.XLOOKUP(B47,'La Calera II - RFSU 31.1.28'!B:B,'La Calera II - RFSU 31.1.28'!G:G,"No se encuentra",0,1)</f>
        <v>46285</v>
      </c>
      <c r="G47" s="293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201">
        <v>46238</v>
      </c>
      <c r="I47" s="198">
        <f>+_xlfn.XLOOKUP(B47,'La Calera II - RFSU 31.1.28'!B:B,'La Calera II - RFSU 31.1.28'!W:W,"No se encuentra",0,1)</f>
        <v>46312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46278</v>
      </c>
      <c r="M47" s="198">
        <f>+_xlfn.XLOOKUP(B47,'La Calera II - RFSU 31.1.28'!B:B,'La Calera II - RFSU 31.1.28'!AP:AP,"No se encuentra",0,1)</f>
        <v>46352</v>
      </c>
      <c r="N47" s="295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46381</v>
      </c>
      <c r="P47" s="198">
        <f t="shared" si="4"/>
        <v>46381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0"/>
        <v/>
      </c>
      <c r="S47" s="227"/>
      <c r="T47" s="228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46404</v>
      </c>
      <c r="W47" s="193">
        <f t="shared" si="1"/>
        <v>103</v>
      </c>
      <c r="Z47" s="18">
        <f>+_xlfn.XLOOKUP(T47,'Crono LB 30.09'!B:B,'Crono LB 30.09'!E:E,"No se encuentra",0,1)</f>
        <v>46162</v>
      </c>
      <c r="AA47" s="193">
        <f t="shared" si="5"/>
        <v>-116</v>
      </c>
    </row>
    <row r="48" spans="1:27" hidden="1" x14ac:dyDescent="0.25">
      <c r="A48" s="159" t="s">
        <v>640</v>
      </c>
      <c r="B48" s="160" t="s">
        <v>2634</v>
      </c>
      <c r="C48" s="161" t="s">
        <v>769</v>
      </c>
      <c r="D48" s="285"/>
      <c r="E48" s="201">
        <v>46073</v>
      </c>
      <c r="F48" s="198">
        <f>+_xlfn.XLOOKUP(B48,'La Calera II - RFSU 31.1.28'!B:B,'La Calera II - RFSU 31.1.28'!G:G,"No se encuentra",0,1)</f>
        <v>46156</v>
      </c>
      <c r="G48" s="293">
        <f>IF(+_xlfn.XLOOKUP(B48,'La Calera II - RFSU 31.1.28'!B:B,'La Calera II - RFSU 31.1.28'!H:H,"No se encuentra",0,1)&gt;0,+_xlfn.XLOOKUP(B48,'La Calera II - RFSU 31.1.28'!B:B,'La Calera II - RFSU 31.1.28'!H:H,"No se encuentra",0,1),"")</f>
        <v>46157</v>
      </c>
      <c r="H48" s="201">
        <v>46110</v>
      </c>
      <c r="I48" s="198">
        <f>+_xlfn.XLOOKUP(B48,'La Calera II - RFSU 31.1.28'!B:B,'La Calera II - RFSU 31.1.28'!W:W,"No se encuentra",0,1)</f>
        <v>46201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141" t="str">
        <f>+IF(+_xlfn.XLOOKUP(B48,'La Calera II - RFSU 31.1.28'!B:B,'La Calera II - RFSU 31.1.28'!AG:AG,"No se encuentra",0,1)=0,"N/A","Sin iniciar")</f>
        <v>Sin iniciar</v>
      </c>
      <c r="L48" s="201">
        <v>46175</v>
      </c>
      <c r="M48" s="198">
        <f>+_xlfn.XLOOKUP(B48,'La Calera II - RFSU 31.1.28'!B:B,'La Calera II - RFSU 31.1.28'!AP:AP,"No se encuentra",0,1)</f>
        <v>46266</v>
      </c>
      <c r="N48" s="295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46404</v>
      </c>
      <c r="P48" s="198">
        <f t="shared" si="4"/>
        <v>46404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0"/>
        <v/>
      </c>
      <c r="S48" s="227"/>
      <c r="T48" s="228" t="str">
        <f>+_xlfn.XLOOKUP(B48,'La Calera II - RFSU 31.1.28'!B:B,'La Calera II - RFSU 31.1.28'!BZ:BZ,"",0,1)</f>
        <v>FDI1020</v>
      </c>
      <c r="V48" s="18">
        <f>+_xlfn.XLOOKUP(B48,'La Calera II - RFSU 31.1.28'!B:B,'La Calera II - RFSU 31.1.28'!BW:BW,"No se encuentra",0,1)</f>
        <v>46423</v>
      </c>
      <c r="W48" s="193">
        <f t="shared" si="1"/>
        <v>229</v>
      </c>
      <c r="Z48" s="18">
        <f>+_xlfn.XLOOKUP(T48,'Crono LB 30.09'!B:B,'Crono LB 30.09'!E:E,"No se encuentra",0,1)</f>
        <v>46176</v>
      </c>
      <c r="AA48" s="193">
        <f t="shared" si="5"/>
        <v>1</v>
      </c>
    </row>
    <row r="49" spans="1:27" hidden="1" x14ac:dyDescent="0.25">
      <c r="A49" s="159" t="s">
        <v>640</v>
      </c>
      <c r="B49" s="160" t="s">
        <v>2637</v>
      </c>
      <c r="C49" s="161" t="s">
        <v>2638</v>
      </c>
      <c r="D49" s="285"/>
      <c r="E49" s="201">
        <v>46138</v>
      </c>
      <c r="F49" s="198">
        <f>+_xlfn.XLOOKUP(B49,'La Calera II - RFSU 31.1.28'!B:B,'La Calera II - RFSU 31.1.28'!G:G,"No se encuentra",0,1)</f>
        <v>46147</v>
      </c>
      <c r="G49" s="293">
        <f>IF(+_xlfn.XLOOKUP(B49,'La Calera II - RFSU 31.1.28'!B:B,'La Calera II - RFSU 31.1.28'!H:H,"No se encuentra",0,1)&gt;0,+_xlfn.XLOOKUP(B49,'La Calera II - RFSU 31.1.28'!B:B,'La Calera II - RFSU 31.1.28'!H:H,"No se encuentra",0,1),"")</f>
        <v>46154</v>
      </c>
      <c r="H49" s="201">
        <v>46175</v>
      </c>
      <c r="I49" s="198">
        <f>+_xlfn.XLOOKUP(B49,'La Calera II - RFSU 31.1.28'!B:B,'La Calera II - RFSU 31.1.28'!W:W,"No se encuentra",0,1)</f>
        <v>46202</v>
      </c>
      <c r="J49" s="289" t="str">
        <f>IF(+_xlfn.XLOOKUP(B49,'La Calera II - RFSU 31.1.28'!B:B,'La Calera II - RFSU 31.1.28'!X:X,"No se encuentra",0,1)&gt;0,+_xlfn.XLOOKUP(B49,'La Calera II - RFSU 31.1.28'!B:B,'La Calera II - RFSU 31.1.28'!X:X,"No se encuentra",0,1),"")</f>
        <v/>
      </c>
      <c r="K49" s="141" t="str">
        <f>+IF(+_xlfn.XLOOKUP(B49,'La Calera II - RFSU 31.1.28'!B:B,'La Calera II - RFSU 31.1.28'!AG:AG,"No se encuentra",0,1)=0,"N/A","Sin iniciar")</f>
        <v>Sin iniciar</v>
      </c>
      <c r="L49" s="201">
        <v>46240</v>
      </c>
      <c r="M49" s="198">
        <f>+_xlfn.XLOOKUP(B49,'La Calera II - RFSU 31.1.28'!B:B,'La Calera II - RFSU 31.1.28'!AP:AP,"No se encuentra",0,1)</f>
        <v>46267</v>
      </c>
      <c r="N49" s="295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46381</v>
      </c>
      <c r="P49" s="198">
        <f t="shared" si="4"/>
        <v>46374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0"/>
        <v/>
      </c>
      <c r="S49" s="227"/>
      <c r="T49" s="228" t="str">
        <f>+_xlfn.XLOOKUP(B49,'La Calera II - RFSU 31.1.28'!B:B,'La Calera II - RFSU 31.1.28'!BZ:BZ,"",0,1)</f>
        <v>FDI1040</v>
      </c>
      <c r="V49" s="18">
        <f>+_xlfn.XLOOKUP(B49,'La Calera II - RFSU 31.1.28'!B:B,'La Calera II - RFSU 31.1.28'!BW:BW,"No se encuentra",0,1)</f>
        <v>46374</v>
      </c>
      <c r="W49" s="193">
        <f t="shared" si="1"/>
        <v>141</v>
      </c>
      <c r="Z49" s="18">
        <f>+_xlfn.XLOOKUP(T49,'Crono LB 30.09'!B:B,'Crono LB 30.09'!E:E,"No se encuentra",0,1)</f>
        <v>46162</v>
      </c>
      <c r="AA49" s="193">
        <f t="shared" si="5"/>
        <v>-78</v>
      </c>
    </row>
    <row r="50" spans="1:27" hidden="1" x14ac:dyDescent="0.25">
      <c r="A50" s="159" t="s">
        <v>640</v>
      </c>
      <c r="B50" s="160" t="s">
        <v>2639</v>
      </c>
      <c r="C50" s="161" t="s">
        <v>2523</v>
      </c>
      <c r="D50" s="285"/>
      <c r="E50" s="201">
        <v>46043</v>
      </c>
      <c r="F50" s="198">
        <f>+_xlfn.XLOOKUP(B50,'La Calera II - RFSU 31.1.28'!B:B,'La Calera II - RFSU 31.1.28'!G:G,"No se encuentra",0,1)</f>
        <v>46164</v>
      </c>
      <c r="G50" s="293">
        <f>IF(+_xlfn.XLOOKUP(B50,'La Calera II - RFSU 31.1.28'!B:B,'La Calera II - RFSU 31.1.28'!H:H,"No se encuentra",0,1)&gt;0,+_xlfn.XLOOKUP(B50,'La Calera II - RFSU 31.1.28'!B:B,'La Calera II - RFSU 31.1.28'!H:H,"No se encuentra",0,1),"")</f>
        <v>46164</v>
      </c>
      <c r="H50" s="201">
        <v>46080</v>
      </c>
      <c r="I50" s="198">
        <f>+_xlfn.XLOOKUP(B50,'La Calera II - RFSU 31.1.28'!B:B,'La Calera II - RFSU 31.1.28'!W:W,"No se encuentra",0,1)</f>
        <v>46202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141" t="str">
        <f>+IF(+_xlfn.XLOOKUP(B50,'La Calera II - RFSU 31.1.28'!B:B,'La Calera II - RFSU 31.1.28'!AG:AG,"No se encuentra",0,1)=0,"N/A","Sin iniciar")</f>
        <v>Sin iniciar</v>
      </c>
      <c r="L50" s="201">
        <v>46145</v>
      </c>
      <c r="M50" s="198">
        <f>+_xlfn.XLOOKUP(B50,'La Calera II - RFSU 31.1.28'!B:B,'La Calera II - RFSU 31.1.28'!AP:AP,"No se encuentra",0,1)</f>
        <v>46267</v>
      </c>
      <c r="N50" s="295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46412</v>
      </c>
      <c r="P50" s="198">
        <f t="shared" si="4"/>
        <v>46412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0"/>
        <v/>
      </c>
      <c r="S50" s="227"/>
      <c r="T50" s="228" t="str">
        <f>+_xlfn.XLOOKUP(B50,'La Calera II - RFSU 31.1.28'!B:B,'La Calera II - RFSU 31.1.28'!BZ:BZ,"",0,1)</f>
        <v>FDI1060</v>
      </c>
      <c r="V50" s="18">
        <f>+_xlfn.XLOOKUP(B50,'La Calera II - RFSU 31.1.28'!B:B,'La Calera II - RFSU 31.1.28'!BW:BW,"No se encuentra",0,1)</f>
        <v>46484</v>
      </c>
      <c r="W50" s="193">
        <f t="shared" si="1"/>
        <v>267</v>
      </c>
      <c r="Z50" s="18">
        <f>+_xlfn.XLOOKUP(T50,'Crono LB 30.09'!B:B,'Crono LB 30.09'!E:E,"No se encuentra",0,1)</f>
        <v>46107</v>
      </c>
      <c r="AA50" s="193">
        <f t="shared" si="5"/>
        <v>-38</v>
      </c>
    </row>
    <row r="51" spans="1:27" hidden="1" x14ac:dyDescent="0.25">
      <c r="A51" s="159" t="s">
        <v>640</v>
      </c>
      <c r="B51" s="160" t="s">
        <v>2641</v>
      </c>
      <c r="C51" s="161" t="s">
        <v>2525</v>
      </c>
      <c r="D51" s="285"/>
      <c r="E51" s="201">
        <v>46052</v>
      </c>
      <c r="F51" s="198">
        <f>+_xlfn.XLOOKUP(B51,'La Calera II - RFSU 31.1.28'!B:B,'La Calera II - RFSU 31.1.28'!G:G,"No se encuentra",0,1)</f>
        <v>46097</v>
      </c>
      <c r="G51" s="293">
        <f>IF(+_xlfn.XLOOKUP(B51,'La Calera II - RFSU 31.1.28'!B:B,'La Calera II - RFSU 31.1.28'!H:H,"No se encuentra",0,1)&gt;0,+_xlfn.XLOOKUP(B51,'La Calera II - RFSU 31.1.28'!B:B,'La Calera II - RFSU 31.1.28'!H:H,"No se encuentra",0,1),"")</f>
        <v>46104</v>
      </c>
      <c r="H51" s="201">
        <v>46089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46169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46154</v>
      </c>
      <c r="M51" s="198">
        <f>+_xlfn.XLOOKUP(B51,'La Calera II - RFSU 31.1.28'!B:B,'La Calera II - RFSU 31.1.28'!AP:AP,"No se encuentra",0,1)</f>
        <v>46234</v>
      </c>
      <c r="N51" s="295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46381</v>
      </c>
      <c r="P51" s="198">
        <f t="shared" si="4"/>
        <v>46381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0"/>
        <v/>
      </c>
      <c r="S51" s="227"/>
      <c r="T51" s="228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46391</v>
      </c>
      <c r="W51" s="193">
        <f t="shared" si="1"/>
        <v>227</v>
      </c>
      <c r="Z51" s="18">
        <f>+_xlfn.XLOOKUP(T51,'Crono LB 30.09'!B:B,'Crono LB 30.09'!E:E,"No se encuentra",0,1)</f>
        <v>46162</v>
      </c>
      <c r="AA51" s="193">
        <f t="shared" si="5"/>
        <v>8</v>
      </c>
    </row>
    <row r="52" spans="1:27" hidden="1" x14ac:dyDescent="0.25">
      <c r="A52" s="159" t="s">
        <v>640</v>
      </c>
      <c r="B52" s="160" t="s">
        <v>2642</v>
      </c>
      <c r="C52" s="161" t="s">
        <v>2526</v>
      </c>
      <c r="D52" s="285"/>
      <c r="E52" s="201">
        <v>46062</v>
      </c>
      <c r="F52" s="198">
        <f>+_xlfn.XLOOKUP(B52,'La Calera II - RFSU 31.1.28'!B:B,'La Calera II - RFSU 31.1.28'!G:G,"No se encuentra",0,1)</f>
        <v>46107</v>
      </c>
      <c r="G52" s="293">
        <f>IF(+_xlfn.XLOOKUP(B52,'La Calera II - RFSU 31.1.28'!B:B,'La Calera II - RFSU 31.1.28'!H:H,"No se encuentra",0,1)&gt;0,+_xlfn.XLOOKUP(B52,'La Calera II - RFSU 31.1.28'!B:B,'La Calera II - RFSU 31.1.28'!H:H,"No se encuentra",0,1),"")</f>
        <v>46111</v>
      </c>
      <c r="H52" s="201">
        <v>46099</v>
      </c>
      <c r="I52" s="198">
        <f>+_xlfn.XLOOKUP(B52,'La Calera II - RFSU 31.1.28'!B:B,'La Calera II - RFSU 31.1.28'!W:W,"No se encuentra",0,1)</f>
        <v>46148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46133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46164</v>
      </c>
      <c r="M52" s="198">
        <f>+_xlfn.XLOOKUP(B52,'La Calera II - RFSU 31.1.28'!B:B,'La Calera II - RFSU 31.1.28'!AP:AP,"No se encuentra",0,1)</f>
        <v>46198</v>
      </c>
      <c r="N52" s="295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46381</v>
      </c>
      <c r="P52" s="198">
        <f t="shared" si="4"/>
        <v>46325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 t="str">
        <f t="shared" si="0"/>
        <v/>
      </c>
      <c r="S52" s="227"/>
      <c r="T52" s="228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46325</v>
      </c>
      <c r="W52" s="193">
        <f t="shared" si="1"/>
        <v>217</v>
      </c>
      <c r="Z52" s="18">
        <f>+_xlfn.XLOOKUP(T52,'Crono LB 30.09'!B:B,'Crono LB 30.09'!E:E,"No se encuentra",0,1)</f>
        <v>46162</v>
      </c>
      <c r="AA52" s="193">
        <f t="shared" si="5"/>
        <v>-2</v>
      </c>
    </row>
    <row r="53" spans="1:27" hidden="1" x14ac:dyDescent="0.25">
      <c r="A53" s="159" t="s">
        <v>640</v>
      </c>
      <c r="B53" s="160" t="s">
        <v>2643</v>
      </c>
      <c r="C53" s="161" t="s">
        <v>2527</v>
      </c>
      <c r="D53" s="285"/>
      <c r="E53" s="201">
        <v>46066</v>
      </c>
      <c r="F53" s="198">
        <f>+_xlfn.XLOOKUP(B53,'La Calera II - RFSU 31.1.28'!B:B,'La Calera II - RFSU 31.1.28'!G:G,"No se encuentra",0,1)</f>
        <v>46111</v>
      </c>
      <c r="G53" s="293">
        <f>IF(+_xlfn.XLOOKUP(B53,'La Calera II - RFSU 31.1.28'!B:B,'La Calera II - RFSU 31.1.28'!H:H,"No se encuentra",0,1)&gt;0,+_xlfn.XLOOKUP(B53,'La Calera II - RFSU 31.1.28'!B:B,'La Calera II - RFSU 31.1.28'!H:H,"No se encuentra",0,1),"")</f>
        <v>46111</v>
      </c>
      <c r="H53" s="201">
        <v>46103</v>
      </c>
      <c r="I53" s="198">
        <f>+_xlfn.XLOOKUP(B53,'La Calera II - RFSU 31.1.28'!B:B,'La Calera II - RFSU 31.1.28'!W:W,"No se encuentra",0,1)</f>
        <v>46148</v>
      </c>
      <c r="J53" s="289">
        <f>IF(+_xlfn.XLOOKUP(B53,'La Calera II - RFSU 31.1.28'!B:B,'La Calera II - RFSU 31.1.28'!X:X,"No se encuentra",0,1)&gt;0,+_xlfn.XLOOKUP(B53,'La Calera II - RFSU 31.1.28'!B:B,'La Calera II - RFSU 31.1.28'!X:X,"No se encuentra",0,1),"")</f>
        <v>46134</v>
      </c>
      <c r="K53" s="141" t="str">
        <f>+IF(+_xlfn.XLOOKUP(B53,'La Calera II - RFSU 31.1.28'!B:B,'La Calera II - RFSU 31.1.28'!AG:AG,"No se encuentra",0,1)=0,"N/A","Sin iniciar")</f>
        <v>Sin iniciar</v>
      </c>
      <c r="L53" s="201">
        <v>46168</v>
      </c>
      <c r="M53" s="198">
        <f>+_xlfn.XLOOKUP(B53,'La Calera II - RFSU 31.1.28'!B:B,'La Calera II - RFSU 31.1.28'!AP:AP,"No se encuentra",0,1)</f>
        <v>46199</v>
      </c>
      <c r="N53" s="295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46381</v>
      </c>
      <c r="P53" s="198">
        <f t="shared" si="4"/>
        <v>46326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0"/>
        <v/>
      </c>
      <c r="S53" s="227"/>
      <c r="T53" s="228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46326</v>
      </c>
      <c r="W53" s="193">
        <f t="shared" si="1"/>
        <v>213</v>
      </c>
      <c r="Z53" s="18">
        <f>+_xlfn.XLOOKUP(T53,'Crono LB 30.09'!B:B,'Crono LB 30.09'!E:E,"No se encuentra",0,1)</f>
        <v>46162</v>
      </c>
      <c r="AA53" s="193">
        <f t="shared" si="5"/>
        <v>-6</v>
      </c>
    </row>
    <row r="54" spans="1:27" hidden="1" x14ac:dyDescent="0.25">
      <c r="A54" s="159" t="s">
        <v>640</v>
      </c>
      <c r="B54" s="160" t="s">
        <v>2644</v>
      </c>
      <c r="C54" s="161" t="s">
        <v>2528</v>
      </c>
      <c r="D54" s="285"/>
      <c r="E54" s="201">
        <v>46066</v>
      </c>
      <c r="F54" s="198">
        <f>+_xlfn.XLOOKUP(B54,'La Calera II - RFSU 31.1.28'!B:B,'La Calera II - RFSU 31.1.28'!G:G,"No se encuentra",0,1)</f>
        <v>46111</v>
      </c>
      <c r="G54" s="293">
        <f>IF(+_xlfn.XLOOKUP(B54,'La Calera II - RFSU 31.1.28'!B:B,'La Calera II - RFSU 31.1.28'!H:H,"No se encuentra",0,1)&gt;0,+_xlfn.XLOOKUP(B54,'La Calera II - RFSU 31.1.28'!B:B,'La Calera II - RFSU 31.1.28'!H:H,"No se encuentra",0,1),"")</f>
        <v>46111</v>
      </c>
      <c r="H54" s="201">
        <v>46103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46134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46168</v>
      </c>
      <c r="M54" s="198">
        <f>+_xlfn.XLOOKUP(B54,'La Calera II - RFSU 31.1.28'!B:B,'La Calera II - RFSU 31.1.28'!AP:AP,"No se encuentra",0,1)</f>
        <v>46199</v>
      </c>
      <c r="N54" s="295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46381</v>
      </c>
      <c r="P54" s="198">
        <f t="shared" si="4"/>
        <v>46366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 t="str">
        <f t="shared" si="0"/>
        <v/>
      </c>
      <c r="S54" s="227"/>
      <c r="T54" s="228" t="str">
        <f>+_xlfn.XLOOKUP(B54,'La Calera II - RFSU 31.1.28'!B:B,'La Calera II - RFSU 31.1.28'!BZ:BZ,"",0,1)</f>
        <v>FDI1040</v>
      </c>
      <c r="V54" s="18">
        <f>+_xlfn.XLOOKUP(B54,'La Calera II - RFSU 31.1.28'!B:B,'La Calera II - RFSU 31.1.28'!BW:BW,"No se encuentra",0,1)</f>
        <v>46366</v>
      </c>
      <c r="W54" s="193">
        <f t="shared" si="1"/>
        <v>213</v>
      </c>
      <c r="Z54" s="18">
        <f>+_xlfn.XLOOKUP(T54,'Crono LB 30.09'!B:B,'Crono LB 30.09'!E:E,"No se encuentra",0,1)</f>
        <v>46162</v>
      </c>
      <c r="AA54" s="193">
        <f t="shared" si="5"/>
        <v>-6</v>
      </c>
    </row>
    <row r="55" spans="1:27" hidden="1" x14ac:dyDescent="0.25">
      <c r="A55" s="159" t="s">
        <v>640</v>
      </c>
      <c r="B55" s="160" t="s">
        <v>2645</v>
      </c>
      <c r="C55" s="161" t="s">
        <v>2529</v>
      </c>
      <c r="D55" s="285"/>
      <c r="E55" s="201">
        <v>46108</v>
      </c>
      <c r="F55" s="198">
        <f>+_xlfn.XLOOKUP(B55,'La Calera II - RFSU 31.1.28'!B:B,'La Calera II - RFSU 31.1.28'!G:G,"No se encuentra",0,1)</f>
        <v>46153</v>
      </c>
      <c r="G55" s="293">
        <f>IF(+_xlfn.XLOOKUP(B55,'La Calera II - RFSU 31.1.28'!B:B,'La Calera II - RFSU 31.1.28'!H:H,"No se encuentra",0,1)&gt;0,+_xlfn.XLOOKUP(B55,'La Calera II - RFSU 31.1.28'!B:B,'La Calera II - RFSU 31.1.28'!H:H,"No se encuentra",0,1),"")</f>
        <v>46156</v>
      </c>
      <c r="H55" s="201">
        <v>46145</v>
      </c>
      <c r="I55" s="198">
        <f>+_xlfn.XLOOKUP(B55,'La Calera II - RFSU 31.1.28'!B:B,'La Calera II - RFSU 31.1.28'!W:W,"No se encuentra",0,1)</f>
        <v>46193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141" t="str">
        <f>+IF(+_xlfn.XLOOKUP(B55,'La Calera II - RFSU 31.1.28'!B:B,'La Calera II - RFSU 31.1.28'!AG:AG,"No se encuentra",0,1)=0,"N/A","Sin iniciar")</f>
        <v>Sin iniciar</v>
      </c>
      <c r="L55" s="201">
        <v>46210</v>
      </c>
      <c r="M55" s="198">
        <f>+_xlfn.XLOOKUP(B55,'La Calera II - RFSU 31.1.28'!B:B,'La Calera II - RFSU 31.1.28'!AP:AP,"No se encuentra",0,1)</f>
        <v>46258</v>
      </c>
      <c r="N55" s="295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46381</v>
      </c>
      <c r="P55" s="198">
        <f t="shared" si="4"/>
        <v>46381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0"/>
        <v/>
      </c>
      <c r="S55" s="227"/>
      <c r="T55" s="228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46425</v>
      </c>
      <c r="W55" s="193">
        <f t="shared" si="1"/>
        <v>171</v>
      </c>
      <c r="Z55" s="18">
        <f>+_xlfn.XLOOKUP(T55,'Crono LB 30.09'!B:B,'Crono LB 30.09'!E:E,"No se encuentra",0,1)</f>
        <v>46162</v>
      </c>
      <c r="AA55" s="193">
        <f t="shared" si="5"/>
        <v>-48</v>
      </c>
    </row>
    <row r="56" spans="1:27" hidden="1" x14ac:dyDescent="0.25">
      <c r="A56" s="159" t="s">
        <v>640</v>
      </c>
      <c r="B56" s="160" t="s">
        <v>2646</v>
      </c>
      <c r="C56" s="161" t="s">
        <v>2647</v>
      </c>
      <c r="D56" s="285"/>
      <c r="E56" s="201">
        <v>46045</v>
      </c>
      <c r="F56" s="198">
        <f>+_xlfn.XLOOKUP(B56,'La Calera II - RFSU 31.1.28'!B:B,'La Calera II - RFSU 31.1.28'!G:G,"No se encuentra",0,1)</f>
        <v>46090</v>
      </c>
      <c r="G56" s="293">
        <f>IF(+_xlfn.XLOOKUP(B56,'La Calera II - RFSU 31.1.28'!B:B,'La Calera II - RFSU 31.1.28'!H:H,"No se encuentra",0,1)&gt;0,+_xlfn.XLOOKUP(B56,'La Calera II - RFSU 31.1.28'!B:B,'La Calera II - RFSU 31.1.28'!H:H,"No se encuentra",0,1),"")</f>
        <v>46091</v>
      </c>
      <c r="H56" s="201">
        <v>46082</v>
      </c>
      <c r="I56" s="198">
        <f>+_xlfn.XLOOKUP(B56,'La Calera II - RFSU 31.1.28'!B:B,'La Calera II - RFSU 31.1.28'!W:W,"No se encuentra",0,1)</f>
        <v>46129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46129</v>
      </c>
      <c r="K56" s="141" t="str">
        <f>+IF(+_xlfn.XLOOKUP(B56,'La Calera II - RFSU 31.1.28'!B:B,'La Calera II - RFSU 31.1.28'!AG:AG,"No se encuentra",0,1)=0,"N/A","Sin iniciar")</f>
        <v>Sin iniciar</v>
      </c>
      <c r="L56" s="201">
        <v>46147</v>
      </c>
      <c r="M56" s="198">
        <f>+_xlfn.XLOOKUP(B56,'La Calera II - RFSU 31.1.28'!B:B,'La Calera II - RFSU 31.1.28'!AP:AP,"No se encuentra",0,1)</f>
        <v>46194</v>
      </c>
      <c r="N56" s="295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46381</v>
      </c>
      <c r="P56" s="198">
        <f t="shared" si="4"/>
        <v>46381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0"/>
        <v/>
      </c>
      <c r="S56" s="227"/>
      <c r="T56" s="228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46441</v>
      </c>
      <c r="W56" s="193">
        <f t="shared" si="1"/>
        <v>234</v>
      </c>
      <c r="Z56" s="18">
        <f>+_xlfn.XLOOKUP(T56,'Crono LB 30.09'!B:B,'Crono LB 30.09'!E:E,"No se encuentra",0,1)</f>
        <v>46162</v>
      </c>
      <c r="AA56" s="193">
        <f t="shared" si="5"/>
        <v>15</v>
      </c>
    </row>
    <row r="57" spans="1:27" hidden="1" x14ac:dyDescent="0.25">
      <c r="A57" s="159" t="s">
        <v>640</v>
      </c>
      <c r="B57" s="160" t="s">
        <v>2648</v>
      </c>
      <c r="C57" s="161" t="s">
        <v>2649</v>
      </c>
      <c r="D57" s="285"/>
      <c r="E57" s="201">
        <v>46045</v>
      </c>
      <c r="F57" s="198">
        <f>+_xlfn.XLOOKUP(B57,'La Calera II - RFSU 31.1.28'!B:B,'La Calera II - RFSU 31.1.28'!G:G,"No se encuentra",0,1)</f>
        <v>46090</v>
      </c>
      <c r="G57" s="293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201">
        <v>46082</v>
      </c>
      <c r="I57" s="198">
        <f>+_xlfn.XLOOKUP(B57,'La Calera II - RFSU 31.1.28'!B:B,'La Calera II - RFSU 31.1.28'!W:W,"No se encuentra",0,1)</f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141" t="str">
        <f>+IF(+_xlfn.XLOOKUP(B57,'La Calera II - RFSU 31.1.28'!B:B,'La Calera II - RFSU 31.1.28'!AG:AG,"No se encuentra",0,1)=0,"N/A","Sin iniciar")</f>
        <v>Sin iniciar</v>
      </c>
      <c r="L57" s="201">
        <v>46147</v>
      </c>
      <c r="M57" s="198">
        <f>+_xlfn.XLOOKUP(B57,'La Calera II - RFSU 31.1.28'!B:B,'La Calera II - RFSU 31.1.28'!AP:AP,"No se encuentra",0,1)</f>
        <v>46194</v>
      </c>
      <c r="N57" s="295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46381</v>
      </c>
      <c r="P57" s="198">
        <f t="shared" si="4"/>
        <v>46381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0"/>
        <v/>
      </c>
      <c r="S57" s="227"/>
      <c r="T57" s="228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46441</v>
      </c>
      <c r="W57" s="193">
        <f t="shared" si="1"/>
        <v>234</v>
      </c>
      <c r="Z57" s="18">
        <f>+_xlfn.XLOOKUP(T57,'Crono LB 30.09'!B:B,'Crono LB 30.09'!E:E,"No se encuentra",0,1)</f>
        <v>46162</v>
      </c>
      <c r="AA57" s="193">
        <f t="shared" si="5"/>
        <v>15</v>
      </c>
    </row>
    <row r="58" spans="1:27" hidden="1" x14ac:dyDescent="0.25">
      <c r="A58" s="159" t="s">
        <v>640</v>
      </c>
      <c r="B58" s="160" t="s">
        <v>2650</v>
      </c>
      <c r="C58" s="161" t="s">
        <v>2651</v>
      </c>
      <c r="D58" s="285"/>
      <c r="E58" s="201">
        <v>46045</v>
      </c>
      <c r="F58" s="198">
        <f>+_xlfn.XLOOKUP(B58,'La Calera II - RFSU 31.1.28'!B:B,'La Calera II - RFSU 31.1.28'!G:G,"No se encuentra",0,1)</f>
        <v>46090</v>
      </c>
      <c r="G58" s="293">
        <f>IF(+_xlfn.XLOOKUP(B58,'La Calera II - RFSU 31.1.28'!B:B,'La Calera II - RFSU 31.1.28'!H:H,"No se encuentra",0,1)&gt;0,+_xlfn.XLOOKUP(B58,'La Calera II - RFSU 31.1.28'!B:B,'La Calera II - RFSU 31.1.28'!H:H,"No se encuentra",0,1),"")</f>
        <v>46091</v>
      </c>
      <c r="H58" s="201">
        <v>46082</v>
      </c>
      <c r="I58" s="198">
        <f>+_xlfn.XLOOKUP(B58,'La Calera II - RFSU 31.1.28'!B:B,'La Calera II - RFSU 31.1.28'!W:W,"No se encuentra",0,1)</f>
        <v>46129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46129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46147</v>
      </c>
      <c r="M58" s="198">
        <f>+_xlfn.XLOOKUP(B58,'La Calera II - RFSU 31.1.28'!B:B,'La Calera II - RFSU 31.1.28'!AP:AP,"No se encuentra",0,1)</f>
        <v>46194</v>
      </c>
      <c r="N58" s="295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v>46381</v>
      </c>
      <c r="P58" s="198">
        <f t="shared" si="4"/>
        <v>46381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0"/>
        <v/>
      </c>
      <c r="S58" s="227"/>
      <c r="T58" s="228" t="str">
        <f>+_xlfn.XLOOKUP(B58,'La Calera II - RFSU 31.1.28'!B:B,'La Calera II - RFSU 31.1.28'!BZ:BZ,"",0,1)</f>
        <v>FDI1040</v>
      </c>
      <c r="V58" s="18">
        <f>+_xlfn.XLOOKUP(B58,'La Calera II - RFSU 31.1.28'!B:B,'La Calera II - RFSU 31.1.28'!BW:BW,"No se encuentra",0,1)</f>
        <v>46441</v>
      </c>
      <c r="W58" s="193">
        <f t="shared" si="1"/>
        <v>234</v>
      </c>
      <c r="Z58" s="18">
        <f>+_xlfn.XLOOKUP(T58,'Crono LB 30.09'!B:B,'Crono LB 30.09'!E:E,"No se encuentra",0,1)</f>
        <v>46162</v>
      </c>
      <c r="AA58" s="193">
        <f t="shared" si="5"/>
        <v>15</v>
      </c>
    </row>
    <row r="59" spans="1:27" hidden="1" x14ac:dyDescent="0.25">
      <c r="A59" s="159" t="s">
        <v>640</v>
      </c>
      <c r="B59" s="160" t="s">
        <v>2652</v>
      </c>
      <c r="C59" s="161" t="s">
        <v>2653</v>
      </c>
      <c r="D59" s="285"/>
      <c r="E59" s="201">
        <v>46045</v>
      </c>
      <c r="F59" s="198">
        <f>+_xlfn.XLOOKUP(B59,'La Calera II - RFSU 31.1.28'!B:B,'La Calera II - RFSU 31.1.28'!G:G,"No se encuentra",0,1)</f>
        <v>46090</v>
      </c>
      <c r="G59" s="293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201">
        <v>46082</v>
      </c>
      <c r="I59" s="198">
        <f>+_xlfn.XLOOKUP(B59,'La Calera II - RFSU 31.1.28'!B:B,'La Calera II - RFSU 31.1.28'!W:W,"No se encuentra",0,1)</f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46147</v>
      </c>
      <c r="M59" s="198">
        <f>+_xlfn.XLOOKUP(B59,'La Calera II - RFSU 31.1.28'!B:B,'La Calera II - RFSU 31.1.28'!AP:AP,"No se encuentra",0,1)</f>
        <v>46194</v>
      </c>
      <c r="N59" s="295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46381</v>
      </c>
      <c r="P59" s="198">
        <f t="shared" si="4"/>
        <v>46381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0"/>
        <v/>
      </c>
      <c r="S59" s="227"/>
      <c r="T59" s="228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46441</v>
      </c>
      <c r="W59" s="193">
        <f t="shared" si="1"/>
        <v>234</v>
      </c>
      <c r="Z59" s="18">
        <f>+_xlfn.XLOOKUP(T59,'Crono LB 30.09'!B:B,'Crono LB 30.09'!E:E,"No se encuentra",0,1)</f>
        <v>46162</v>
      </c>
      <c r="AA59" s="193">
        <f t="shared" si="5"/>
        <v>15</v>
      </c>
    </row>
    <row r="60" spans="1:27" hidden="1" x14ac:dyDescent="0.25">
      <c r="A60" s="159" t="s">
        <v>640</v>
      </c>
      <c r="B60" s="160" t="s">
        <v>2654</v>
      </c>
      <c r="C60" s="161" t="s">
        <v>2530</v>
      </c>
      <c r="D60" s="285"/>
      <c r="E60" s="201">
        <v>45981</v>
      </c>
      <c r="F60" s="198">
        <f>+_xlfn.XLOOKUP(B60,'La Calera II - RFSU 31.1.28'!B:B,'La Calera II - RFSU 31.1.28'!G:G,"No se encuentra",0,1)</f>
        <v>46304</v>
      </c>
      <c r="G60" s="293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201">
        <v>46018</v>
      </c>
      <c r="I60" s="198">
        <f>+_xlfn.XLOOKUP(B60,'La Calera II - RFSU 31.1.28'!B:B,'La Calera II - RFSU 31.1.28'!W:W,"No se encuentra",0,1)</f>
        <v>46341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46083</v>
      </c>
      <c r="M60" s="198">
        <f>+_xlfn.XLOOKUP(B60,'La Calera II - RFSU 31.1.28'!B:B,'La Calera II - RFSU 31.1.28'!AP:AP,"No se encuentra",0,1)</f>
        <v>46406</v>
      </c>
      <c r="N60" s="295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46381</v>
      </c>
      <c r="P60" s="198">
        <f t="shared" si="4"/>
        <v>46381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0"/>
        <v/>
      </c>
      <c r="S60" s="227"/>
      <c r="T60" s="228" t="str">
        <f>+_xlfn.XLOOKUP(B60,'La Calera II - RFSU 31.1.28'!B:B,'La Calera II - RFSU 31.1.28'!BZ:BZ,"",0,1)</f>
        <v>FDI1040</v>
      </c>
      <c r="V60" s="18">
        <f>+_xlfn.XLOOKUP(B60,'La Calera II - RFSU 31.1.28'!B:B,'La Calera II - RFSU 31.1.28'!BW:BW,"No se encuentra",0,1)</f>
        <v>46593</v>
      </c>
      <c r="W60" s="193">
        <f t="shared" si="1"/>
        <v>298</v>
      </c>
      <c r="Z60" s="18">
        <f>+_xlfn.XLOOKUP(T60,'Crono LB 30.09'!B:B,'Crono LB 30.09'!E:E,"No se encuentra",0,1)</f>
        <v>46162</v>
      </c>
      <c r="AA60" s="193">
        <f t="shared" si="5"/>
        <v>79</v>
      </c>
    </row>
    <row r="61" spans="1:27" hidden="1" x14ac:dyDescent="0.25">
      <c r="A61" s="159" t="s">
        <v>640</v>
      </c>
      <c r="B61" s="160" t="s">
        <v>2655</v>
      </c>
      <c r="C61" s="161" t="s">
        <v>2656</v>
      </c>
      <c r="D61" s="285"/>
      <c r="E61" s="201">
        <v>45930</v>
      </c>
      <c r="F61" s="198">
        <f>+_xlfn.XLOOKUP(B61,'La Calera II - RFSU 31.1.28'!B:B,'La Calera II - RFSU 31.1.28'!G:G,"No se encuentra",0,1)</f>
        <v>46056</v>
      </c>
      <c r="G61" s="293">
        <f>IF(+_xlfn.XLOOKUP(B61,'La Calera II - RFSU 31.1.28'!B:B,'La Calera II - RFSU 31.1.28'!H:H,"No se encuentra",0,1)&gt;0,+_xlfn.XLOOKUP(B61,'La Calera II - RFSU 31.1.28'!B:B,'La Calera II - RFSU 31.1.28'!H:H,"No se encuentra",0,1),"")</f>
        <v>46056</v>
      </c>
      <c r="H61" s="201">
        <v>45967</v>
      </c>
      <c r="I61" s="198">
        <f>+_xlfn.XLOOKUP(B61,'La Calera II - RFSU 31.1.28'!B:B,'La Calera II - RFSU 31.1.28'!W:W,"No se encuentra",0,1)</f>
        <v>46106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46106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46067</v>
      </c>
      <c r="M61" s="198">
        <f>+_xlfn.XLOOKUP(B61,'La Calera II - RFSU 31.1.28'!B:B,'La Calera II - RFSU 31.1.28'!AP:AP,"No se encuentra",0,1)</f>
        <v>46206</v>
      </c>
      <c r="N61" s="295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46434</v>
      </c>
      <c r="P61" s="198">
        <f t="shared" si="4"/>
        <v>46434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0"/>
        <v/>
      </c>
      <c r="S61" s="227"/>
      <c r="T61" s="228" t="str">
        <f>+_xlfn.XLOOKUP(B61,'La Calera II - RFSU 31.1.28'!B:B,'La Calera II - RFSU 31.1.28'!BZ:BZ,"",0,1)</f>
        <v>FDI1080</v>
      </c>
      <c r="V61" s="18">
        <f>+_xlfn.XLOOKUP(B61,'La Calera II - RFSU 31.1.28'!B:B,'La Calera II - RFSU 31.1.28'!BW:BW,"No se encuentra",0,1)</f>
        <v>46513</v>
      </c>
      <c r="W61" s="193">
        <f t="shared" si="1"/>
        <v>367</v>
      </c>
      <c r="Z61" s="18">
        <f>+_xlfn.XLOOKUP(T61,'Crono LB 30.09'!B:B,'Crono LB 30.09'!E:E,"No se encuentra",0,1)</f>
        <v>46067</v>
      </c>
      <c r="AA61" s="193">
        <f t="shared" si="5"/>
        <v>0</v>
      </c>
    </row>
    <row r="62" spans="1:27" hidden="1" x14ac:dyDescent="0.25">
      <c r="A62" s="159" t="s">
        <v>640</v>
      </c>
      <c r="B62" s="160" t="s">
        <v>2658</v>
      </c>
      <c r="C62" s="161" t="s">
        <v>2659</v>
      </c>
      <c r="D62" s="285"/>
      <c r="E62" s="201">
        <v>45930</v>
      </c>
      <c r="F62" s="198">
        <f>+_xlfn.XLOOKUP(B62,'La Calera II - RFSU 31.1.28'!B:B,'La Calera II - RFSU 31.1.28'!G:G,"No se encuentra",0,1)</f>
        <v>46056</v>
      </c>
      <c r="G62" s="293">
        <f>IF(+_xlfn.XLOOKUP(B62,'La Calera II - RFSU 31.1.28'!B:B,'La Calera II - RFSU 31.1.28'!H:H,"No se encuentra",0,1)&gt;0,+_xlfn.XLOOKUP(B62,'La Calera II - RFSU 31.1.28'!B:B,'La Calera II - RFSU 31.1.28'!H:H,"No se encuentra",0,1),"")</f>
        <v>46056</v>
      </c>
      <c r="H62" s="201">
        <v>45967</v>
      </c>
      <c r="I62" s="198">
        <f>+_xlfn.XLOOKUP(B62,'La Calera II - RFSU 31.1.28'!B:B,'La Calera II - RFSU 31.1.28'!W:W,"No se encuentra",0,1)</f>
        <v>46095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46094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46067</v>
      </c>
      <c r="M62" s="198">
        <f>+_xlfn.XLOOKUP(B62,'La Calera II - RFSU 31.1.28'!B:B,'La Calera II - RFSU 31.1.28'!AP:AP,"No se encuentra",0,1)</f>
        <v>46194</v>
      </c>
      <c r="N62" s="295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46364</v>
      </c>
      <c r="P62" s="198">
        <f t="shared" si="4"/>
        <v>46364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0"/>
        <v/>
      </c>
      <c r="S62" s="227"/>
      <c r="T62" s="228" t="str">
        <f>+_xlfn.XLOOKUP(B62,'La Calera II - RFSU 31.1.28'!B:B,'La Calera II - RFSU 31.1.28'!BZ:BZ,"",0,1)</f>
        <v>FDI1070</v>
      </c>
      <c r="V62" s="18">
        <f>+_xlfn.XLOOKUP(B62,'La Calera II - RFSU 31.1.28'!B:B,'La Calera II - RFSU 31.1.28'!BW:BW,"No se encuentra",0,1)</f>
        <v>46501</v>
      </c>
      <c r="W62" s="193">
        <f t="shared" si="1"/>
        <v>297</v>
      </c>
      <c r="Z62" s="18">
        <f>+_xlfn.XLOOKUP(T62,'Crono LB 30.09'!B:B,'Crono LB 30.09'!E:E,"No se encuentra",0,1)</f>
        <v>46067</v>
      </c>
      <c r="AA62" s="193">
        <f t="shared" si="5"/>
        <v>0</v>
      </c>
    </row>
    <row r="63" spans="1:27" ht="22.5" hidden="1" x14ac:dyDescent="0.25">
      <c r="A63" s="159" t="s">
        <v>640</v>
      </c>
      <c r="B63" s="160" t="s">
        <v>2665</v>
      </c>
      <c r="C63" s="161" t="s">
        <v>2666</v>
      </c>
      <c r="D63" s="285"/>
      <c r="E63" s="201">
        <v>46003</v>
      </c>
      <c r="F63" s="198" t="str">
        <f>+_xlfn.XLOOKUP(B63,'La Calera II - RFSU 31.1.28'!B:B,'La Calera II - RFSU 31.1.28'!G:G,"No se encuentra",0,1)</f>
        <v>No se encuentra</v>
      </c>
      <c r="G63" s="293" t="str">
        <f>IF(+_xlfn.XLOOKUP(B63,'La Calera II - RFSU 31.1.28'!B:B,'La Calera II - RFSU 31.1.28'!H:H,"No se encuentra",0,1)&gt;0,+_xlfn.XLOOKUP(B63,'La Calera II - RFSU 31.1.28'!B:B,'La Calera II - RFSU 31.1.28'!H:H,"No se encuentra",0,1),"")</f>
        <v>No se encuentra</v>
      </c>
      <c r="H63" s="201">
        <v>46040</v>
      </c>
      <c r="I63" s="198" t="str">
        <f>+_xlfn.XLOOKUP(B63,'La Calera II - RFSU 31.1.28'!B:B,'La Calera II - RFSU 31.1.28'!W:W,"No se encuentra",0,1)</f>
        <v>No se encuentra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>No se encuentra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46105</v>
      </c>
      <c r="M63" s="198" t="str">
        <f>+_xlfn.XLOOKUP(B63,'La Calera II - RFSU 31.1.28'!B:B,'La Calera II - RFSU 31.1.28'!AP:AP,"No se encuentra",0,1)</f>
        <v>No se encuentra</v>
      </c>
      <c r="N63" s="295" t="str">
        <f>IF(+_xlfn.XLOOKUP(B63,'La Calera II - RFSU 31.1.28'!B:B,'La Calera II - RFSU 31.1.28'!AQ:AQ,"No se encuentra",0,1)&gt;0,+_xlfn.XLOOKUP(B63,'La Calera II - RFSU 31.1.28'!B:B,'La Calera II - RFSU 31.1.28'!AQ:AQ,"No se encuentra",0,1),"")</f>
        <v>No se encuentra</v>
      </c>
      <c r="O63" s="201">
        <v>46412</v>
      </c>
      <c r="P63" s="198">
        <f t="shared" si="4"/>
        <v>46412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>No se encuentra</v>
      </c>
      <c r="R63" s="302" t="e">
        <f t="shared" si="0"/>
        <v>#VALUE!</v>
      </c>
      <c r="S63" s="227"/>
      <c r="T63" s="228" t="str">
        <f>+_xlfn.XLOOKUP(B63,'La Calera II - RFSU 31.1.28'!B:B,'La Calera II - RFSU 31.1.28'!BZ:BZ,"",0,1)</f>
        <v/>
      </c>
      <c r="V63" s="18" t="str">
        <f>+_xlfn.XLOOKUP(B63,'La Calera II - RFSU 31.1.28'!B:B,'La Calera II - RFSU 31.1.28'!BW:BW,"No se encuentra",0,1)</f>
        <v>No se encuentra</v>
      </c>
      <c r="W63" s="193">
        <f t="shared" si="1"/>
        <v>307</v>
      </c>
      <c r="Z63" s="18" t="str">
        <f>+_xlfn.XLOOKUP(T63,'Crono LB 30.09'!B:B,'Crono LB 30.09'!E:E,"No se encuentra",0,1)</f>
        <v>No se encuentra</v>
      </c>
      <c r="AA63" s="193" t="e">
        <f t="shared" si="5"/>
        <v>#VALUE!</v>
      </c>
    </row>
    <row r="64" spans="1:27" hidden="1" x14ac:dyDescent="0.25">
      <c r="A64" s="159" t="s">
        <v>640</v>
      </c>
      <c r="B64" s="160" t="s">
        <v>2667</v>
      </c>
      <c r="C64" s="161" t="s">
        <v>2668</v>
      </c>
      <c r="D64" s="285"/>
      <c r="E64" s="201">
        <v>46084</v>
      </c>
      <c r="F64" s="198" t="str">
        <f>+_xlfn.XLOOKUP(B64,'La Calera II - RFSU 31.1.28'!B:B,'La Calera II - RFSU 31.1.28'!G:G,"No se encuentra",0,1)</f>
        <v>No se encuentra</v>
      </c>
      <c r="G64" s="293" t="str">
        <f>IF(+_xlfn.XLOOKUP(B64,'La Calera II - RFSU 31.1.28'!B:B,'La Calera II - RFSU 31.1.28'!H:H,"No se encuentra",0,1)&gt;0,+_xlfn.XLOOKUP(B64,'La Calera II - RFSU 31.1.28'!B:B,'La Calera II - RFSU 31.1.28'!H:H,"No se encuentra",0,1),"")</f>
        <v>No se encuentra</v>
      </c>
      <c r="H64" s="201">
        <v>46121</v>
      </c>
      <c r="I64" s="198" t="str">
        <f>+_xlfn.XLOOKUP(B64,'La Calera II - RFSU 31.1.28'!B:B,'La Calera II - RFSU 31.1.28'!W:W,"No se encuentra",0,1)</f>
        <v>No se encuentra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>No se encuentra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46186</v>
      </c>
      <c r="M64" s="198" t="str">
        <f>+_xlfn.XLOOKUP(B64,'La Calera II - RFSU 31.1.28'!B:B,'La Calera II - RFSU 31.1.28'!AP:AP,"No se encuentra",0,1)</f>
        <v>No se encuentra</v>
      </c>
      <c r="N64" s="295" t="str">
        <f>IF(+_xlfn.XLOOKUP(B64,'La Calera II - RFSU 31.1.28'!B:B,'La Calera II - RFSU 31.1.28'!AQ:AQ,"No se encuentra",0,1)&gt;0,+_xlfn.XLOOKUP(B64,'La Calera II - RFSU 31.1.28'!B:B,'La Calera II - RFSU 31.1.28'!AQ:AQ,"No se encuentra",0,1),"")</f>
        <v>No se encuentra</v>
      </c>
      <c r="O64" s="201">
        <v>46381</v>
      </c>
      <c r="P64" s="198">
        <f t="shared" si="4"/>
        <v>46381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>No se encuentra</v>
      </c>
      <c r="R64" s="302" t="e">
        <f t="shared" si="0"/>
        <v>#VALUE!</v>
      </c>
      <c r="S64" s="227"/>
      <c r="T64" s="228" t="str">
        <f>+_xlfn.XLOOKUP(B64,'La Calera II - RFSU 31.1.28'!B:B,'La Calera II - RFSU 31.1.28'!BZ:BZ,"",0,1)</f>
        <v/>
      </c>
      <c r="V64" s="18" t="str">
        <f>+_xlfn.XLOOKUP(B64,'La Calera II - RFSU 31.1.28'!B:B,'La Calera II - RFSU 31.1.28'!BW:BW,"No se encuentra",0,1)</f>
        <v>No se encuentra</v>
      </c>
      <c r="W64" s="193">
        <f t="shared" si="1"/>
        <v>195</v>
      </c>
      <c r="Z64" s="18" t="str">
        <f>+_xlfn.XLOOKUP(T64,'Crono LB 30.09'!B:B,'Crono LB 30.09'!E:E,"No se encuentra",0,1)</f>
        <v>No se encuentra</v>
      </c>
      <c r="AA64" s="193" t="e">
        <f t="shared" si="5"/>
        <v>#VALUE!</v>
      </c>
    </row>
    <row r="65" spans="1:27" hidden="1" x14ac:dyDescent="0.25">
      <c r="A65" s="159" t="s">
        <v>640</v>
      </c>
      <c r="B65" s="160" t="s">
        <v>2669</v>
      </c>
      <c r="C65" s="161" t="s">
        <v>2670</v>
      </c>
      <c r="D65" s="285"/>
      <c r="E65" s="201">
        <v>46119</v>
      </c>
      <c r="F65" s="198">
        <f>+_xlfn.XLOOKUP(B65,'La Calera II - RFSU 31.1.28'!B:B,'La Calera II - RFSU 31.1.28'!G:G,"No se encuentra",0,1)</f>
        <v>46177</v>
      </c>
      <c r="G65" s="293" t="str">
        <f>IF(+_xlfn.XLOOKUP(B65,'La Calera II - RFSU 31.1.28'!B:B,'La Calera II - RFSU 31.1.28'!H:H,"No se encuentra",0,1)&gt;0,+_xlfn.XLOOKUP(B65,'La Calera II - RFSU 31.1.28'!B:B,'La Calera II - RFSU 31.1.28'!H:H,"No se encuentra",0,1),"")</f>
        <v/>
      </c>
      <c r="H65" s="201">
        <v>46156</v>
      </c>
      <c r="I65" s="198">
        <f>+_xlfn.XLOOKUP(B65,'La Calera II - RFSU 31.1.28'!B:B,'La Calera II - RFSU 31.1.28'!W:W,"No se encuentra",0,1)</f>
        <v>46214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46221</v>
      </c>
      <c r="M65" s="198">
        <f>+_xlfn.XLOOKUP(B65,'La Calera II - RFSU 31.1.28'!B:B,'La Calera II - RFSU 31.1.28'!AP:AP,"No se encuentra",0,1)</f>
        <v>46279</v>
      </c>
      <c r="N65" s="295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46381</v>
      </c>
      <c r="P65" s="198">
        <f t="shared" si="4"/>
        <v>46381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ref="R65:R116" si="6">IF(N65="","",+IF(Q65="",+O65-P65,+O65-Q65))</f>
        <v/>
      </c>
      <c r="S65" s="227"/>
      <c r="T65" s="228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46406</v>
      </c>
      <c r="W65" s="193">
        <f t="shared" si="1"/>
        <v>160</v>
      </c>
      <c r="Z65" s="18">
        <f>+_xlfn.XLOOKUP(T65,'Crono LB 30.09'!B:B,'Crono LB 30.09'!E:E,"No se encuentra",0,1)</f>
        <v>46162</v>
      </c>
      <c r="AA65" s="193">
        <f t="shared" si="5"/>
        <v>-59</v>
      </c>
    </row>
    <row r="66" spans="1:27" hidden="1" x14ac:dyDescent="0.25">
      <c r="A66" s="159" t="s">
        <v>640</v>
      </c>
      <c r="B66" s="162" t="s">
        <v>2671</v>
      </c>
      <c r="C66" s="163" t="s">
        <v>2672</v>
      </c>
      <c r="D66" s="285"/>
      <c r="E66" s="201">
        <v>46118</v>
      </c>
      <c r="F66" s="198" t="str">
        <f>+_xlfn.XLOOKUP(B66,'La Calera II - RFSU 31.1.28'!B:B,'La Calera II - RFSU 31.1.28'!G:G,"No se encuentra",0,1)</f>
        <v>No se encuentra</v>
      </c>
      <c r="G66" s="293" t="str">
        <f>IF(+_xlfn.XLOOKUP(B66,'La Calera II - RFSU 31.1.28'!B:B,'La Calera II - RFSU 31.1.28'!H:H,"No se encuentra",0,1)&gt;0,+_xlfn.XLOOKUP(B66,'La Calera II - RFSU 31.1.28'!B:B,'La Calera II - RFSU 31.1.28'!H:H,"No se encuentra",0,1),"")</f>
        <v>No se encuentra</v>
      </c>
      <c r="H66" s="201">
        <v>46155</v>
      </c>
      <c r="I66" s="198" t="str">
        <f>+_xlfn.XLOOKUP(B66,'La Calera II - RFSU 31.1.28'!B:B,'La Calera II - RFSU 31.1.28'!W:W,"No se encuentra",0,1)</f>
        <v>No se encuentra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>No se encuentra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46220</v>
      </c>
      <c r="M66" s="198" t="str">
        <f>+_xlfn.XLOOKUP(B66,'La Calera II - RFSU 31.1.28'!B:B,'La Calera II - RFSU 31.1.28'!AP:AP,"No se encuentra",0,1)</f>
        <v>No se encuentra</v>
      </c>
      <c r="N66" s="295" t="str">
        <f>IF(+_xlfn.XLOOKUP(B66,'La Calera II - RFSU 31.1.28'!B:B,'La Calera II - RFSU 31.1.28'!AQ:AQ,"No se encuentra",0,1)&gt;0,+_xlfn.XLOOKUP(B66,'La Calera II - RFSU 31.1.28'!B:B,'La Calera II - RFSU 31.1.28'!AQ:AQ,"No se encuentra",0,1),"")</f>
        <v>No se encuentra</v>
      </c>
      <c r="O66" s="201">
        <v>46381</v>
      </c>
      <c r="P66" s="198">
        <f t="shared" si="4"/>
        <v>46381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>No se encuentra</v>
      </c>
      <c r="R66" s="302" t="e">
        <f t="shared" si="6"/>
        <v>#VALUE!</v>
      </c>
      <c r="S66" s="227"/>
      <c r="T66" s="228" t="str">
        <f>+_xlfn.XLOOKUP(B66,'La Calera II - RFSU 31.1.28'!B:B,'La Calera II - RFSU 31.1.28'!BZ:BZ,"",0,1)</f>
        <v/>
      </c>
      <c r="V66" s="18" t="str">
        <f>+_xlfn.XLOOKUP(B66,'La Calera II - RFSU 31.1.28'!B:B,'La Calera II - RFSU 31.1.28'!BW:BW,"No se encuentra",0,1)</f>
        <v>No se encuentra</v>
      </c>
      <c r="W66" s="193">
        <f t="shared" si="1"/>
        <v>161</v>
      </c>
      <c r="Z66" s="18" t="str">
        <f>+_xlfn.XLOOKUP(T66,'Crono LB 30.09'!B:B,'Crono LB 30.09'!E:E,"No se encuentra",0,1)</f>
        <v>No se encuentra</v>
      </c>
      <c r="AA66" s="193" t="e">
        <f t="shared" si="5"/>
        <v>#VALUE!</v>
      </c>
    </row>
    <row r="67" spans="1:27" hidden="1" x14ac:dyDescent="0.25">
      <c r="A67" s="159" t="s">
        <v>640</v>
      </c>
      <c r="B67" s="162" t="s">
        <v>2673</v>
      </c>
      <c r="C67" s="163" t="s">
        <v>2674</v>
      </c>
      <c r="D67" s="285"/>
      <c r="E67" s="201">
        <v>46091</v>
      </c>
      <c r="F67" s="198">
        <f>+_xlfn.XLOOKUP(B67,'La Calera II - RFSU 31.1.28'!B:B,'La Calera II - RFSU 31.1.28'!G:G,"No se encuentra",0,1)</f>
        <v>46098</v>
      </c>
      <c r="G67" s="293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201">
        <v>46128</v>
      </c>
      <c r="I67" s="198">
        <f>+_xlfn.XLOOKUP(B67,'La Calera II - RFSU 31.1.28'!B:B,'La Calera II - RFSU 31.1.28'!W:W,"No se encuentra",0,1)</f>
        <v>46188</v>
      </c>
      <c r="J67" s="289" t="str">
        <f>IF(+_xlfn.XLOOKUP(B67,'La Calera II - RFSU 31.1.28'!B:B,'La Calera II - RFSU 31.1.28'!X:X,"No se encuentra",0,1)&gt;0,+_xlfn.XLOOKUP(B67,'La Calera II - RFSU 31.1.28'!B:B,'La Calera II - RFSU 31.1.28'!X:X,"No se encuentra",0,1),"")</f>
        <v/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46193</v>
      </c>
      <c r="M67" s="198">
        <f>+_xlfn.XLOOKUP(B67,'La Calera II - RFSU 31.1.28'!B:B,'La Calera II - RFSU 31.1.28'!AP:AP,"No se encuentra",0,1)</f>
        <v>46253</v>
      </c>
      <c r="N67" s="295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46381</v>
      </c>
      <c r="P67" s="198">
        <f t="shared" si="4"/>
        <v>46380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6"/>
        <v/>
      </c>
      <c r="S67" s="227"/>
      <c r="T67" s="228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46380</v>
      </c>
      <c r="W67" s="193">
        <f t="shared" ref="W67:W118" si="7">+O67-L67</f>
        <v>188</v>
      </c>
      <c r="Z67" s="18">
        <f>+_xlfn.XLOOKUP(T67,'Crono LB 30.09'!B:B,'Crono LB 30.09'!E:E,"No se encuentra",0,1)</f>
        <v>46162</v>
      </c>
      <c r="AA67" s="193">
        <f t="shared" si="5"/>
        <v>-31</v>
      </c>
    </row>
    <row r="68" spans="1:27" ht="23.25" hidden="1" x14ac:dyDescent="0.25">
      <c r="A68" s="159" t="s">
        <v>640</v>
      </c>
      <c r="B68" s="162" t="s">
        <v>2675</v>
      </c>
      <c r="C68" s="163" t="s">
        <v>2676</v>
      </c>
      <c r="D68" s="285"/>
      <c r="E68" s="201">
        <v>46076</v>
      </c>
      <c r="F68" s="198">
        <f>+_xlfn.XLOOKUP(B68,'La Calera II - RFSU 31.1.28'!B:B,'La Calera II - RFSU 31.1.28'!G:G,"No se encuentra",0,1)</f>
        <v>46121</v>
      </c>
      <c r="G68" s="293">
        <f>IF(+_xlfn.XLOOKUP(B68,'La Calera II - RFSU 31.1.28'!B:B,'La Calera II - RFSU 31.1.28'!H:H,"No se encuentra",0,1)&gt;0,+_xlfn.XLOOKUP(B68,'La Calera II - RFSU 31.1.28'!B:B,'La Calera II - RFSU 31.1.28'!H:H,"No se encuentra",0,1),"")</f>
        <v>46122</v>
      </c>
      <c r="H68" s="201">
        <v>46113</v>
      </c>
      <c r="I68" s="198">
        <f>+_xlfn.XLOOKUP(B68,'La Calera II - RFSU 31.1.28'!B:B,'La Calera II - RFSU 31.1.28'!W:W,"No se encuentra",0,1)</f>
        <v>46162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46153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46178</v>
      </c>
      <c r="M68" s="198">
        <f>+_xlfn.XLOOKUP(B68,'La Calera II - RFSU 31.1.28'!B:B,'La Calera II - RFSU 31.1.28'!AP:AP,"No se encuentra",0,1)</f>
        <v>46218</v>
      </c>
      <c r="N68" s="295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46381</v>
      </c>
      <c r="P68" s="198">
        <f t="shared" si="4"/>
        <v>46375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si="6"/>
        <v/>
      </c>
      <c r="S68" s="227"/>
      <c r="T68" s="228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46375</v>
      </c>
      <c r="W68" s="193">
        <f t="shared" si="7"/>
        <v>203</v>
      </c>
      <c r="Z68" s="18">
        <f>+_xlfn.XLOOKUP(T68,'Crono LB 30.09'!B:B,'Crono LB 30.09'!E:E,"No se encuentra",0,1)</f>
        <v>46162</v>
      </c>
      <c r="AA68" s="193">
        <f t="shared" si="5"/>
        <v>-16</v>
      </c>
    </row>
    <row r="69" spans="1:27" ht="22.5" hidden="1" x14ac:dyDescent="0.25">
      <c r="A69" s="159" t="s">
        <v>640</v>
      </c>
      <c r="B69" s="160" t="s">
        <v>2677</v>
      </c>
      <c r="C69" s="161" t="s">
        <v>2678</v>
      </c>
      <c r="D69" s="285"/>
      <c r="E69" s="201">
        <v>46007</v>
      </c>
      <c r="F69" s="198">
        <f>+_xlfn.XLOOKUP(B69,'La Calera II - RFSU 31.1.28'!B:B,'La Calera II - RFSU 31.1.28'!G:G,"No se encuentra",0,1)</f>
        <v>46122</v>
      </c>
      <c r="G69" s="293">
        <f>IF(+_xlfn.XLOOKUP(B69,'La Calera II - RFSU 31.1.28'!B:B,'La Calera II - RFSU 31.1.28'!H:H,"No se encuentra",0,1)&gt;0,+_xlfn.XLOOKUP(B69,'La Calera II - RFSU 31.1.28'!B:B,'La Calera II - RFSU 31.1.28'!H:H,"No se encuentra",0,1),"")</f>
        <v>46100</v>
      </c>
      <c r="H69" s="201">
        <v>46044</v>
      </c>
      <c r="I69" s="198">
        <f>+_xlfn.XLOOKUP(B69,'La Calera II - RFSU 31.1.28'!B:B,'La Calera II - RFSU 31.1.28'!W:W,"No se encuentra",0,1)</f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46142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46109</v>
      </c>
      <c r="M69" s="198">
        <f>+_xlfn.XLOOKUP(B69,'La Calera II - RFSU 31.1.28'!B:B,'La Calera II - RFSU 31.1.28'!AP:AP,"No se encuentra",0,1)</f>
        <v>46207</v>
      </c>
      <c r="N69" s="295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46412</v>
      </c>
      <c r="P69" s="198">
        <f t="shared" si="4"/>
        <v>46412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6"/>
        <v/>
      </c>
      <c r="S69" s="227"/>
      <c r="T69" s="228" t="str">
        <f>+_xlfn.XLOOKUP(B69,'La Calera II - RFSU 31.1.28'!B:B,'La Calera II - RFSU 31.1.28'!BZ:BZ,"",0,1)</f>
        <v>FDI1060</v>
      </c>
      <c r="V69" s="18">
        <f>+_xlfn.XLOOKUP(B69,'La Calera II - RFSU 31.1.28'!B:B,'La Calera II - RFSU 31.1.28'!BW:BW,"No se encuentra",0,1)</f>
        <v>46454</v>
      </c>
      <c r="W69" s="193">
        <f t="shared" si="7"/>
        <v>303</v>
      </c>
      <c r="Z69" s="18">
        <f>+_xlfn.XLOOKUP(T69,'Crono LB 30.09'!B:B,'Crono LB 30.09'!E:E,"No se encuentra",0,1)</f>
        <v>46107</v>
      </c>
      <c r="AA69" s="193">
        <f t="shared" si="5"/>
        <v>-2</v>
      </c>
    </row>
    <row r="70" spans="1:27" ht="22.5" hidden="1" x14ac:dyDescent="0.25">
      <c r="A70" s="159" t="s">
        <v>640</v>
      </c>
      <c r="B70" s="160" t="s">
        <v>2679</v>
      </c>
      <c r="C70" s="161" t="s">
        <v>2680</v>
      </c>
      <c r="D70" s="285"/>
      <c r="E70" s="201">
        <v>46112</v>
      </c>
      <c r="F70" s="198">
        <f>+_xlfn.XLOOKUP(B70,'La Calera II - RFSU 31.1.28'!B:B,'La Calera II - RFSU 31.1.28'!G:G,"No se encuentra",0,1)</f>
        <v>46157</v>
      </c>
      <c r="G70" s="293">
        <f>IF(+_xlfn.XLOOKUP(B70,'La Calera II - RFSU 31.1.28'!B:B,'La Calera II - RFSU 31.1.28'!H:H,"No se encuentra",0,1)&gt;0,+_xlfn.XLOOKUP(B70,'La Calera II - RFSU 31.1.28'!B:B,'La Calera II - RFSU 31.1.28'!H:H,"No se encuentra",0,1),"")</f>
        <v>46159</v>
      </c>
      <c r="H70" s="201">
        <v>46149</v>
      </c>
      <c r="I70" s="198">
        <f>+_xlfn.XLOOKUP(B70,'La Calera II - RFSU 31.1.28'!B:B,'La Calera II - RFSU 31.1.28'!W:W,"No se encuentra",0,1)</f>
        <v>46202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46214</v>
      </c>
      <c r="M70" s="198">
        <f>+_xlfn.XLOOKUP(B70,'La Calera II - RFSU 31.1.28'!B:B,'La Calera II - RFSU 31.1.28'!AP:AP,"No se encuentra",0,1)</f>
        <v>46267</v>
      </c>
      <c r="N70" s="295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46381</v>
      </c>
      <c r="P70" s="198">
        <f t="shared" si="4"/>
        <v>46364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6"/>
        <v/>
      </c>
      <c r="S70" s="227"/>
      <c r="T70" s="228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46364</v>
      </c>
      <c r="W70" s="193">
        <f t="shared" si="7"/>
        <v>167</v>
      </c>
      <c r="Z70" s="18">
        <f>+_xlfn.XLOOKUP(T70,'Crono LB 30.09'!B:B,'Crono LB 30.09'!E:E,"No se encuentra",0,1)</f>
        <v>46162</v>
      </c>
      <c r="AA70" s="193">
        <f t="shared" si="5"/>
        <v>-52</v>
      </c>
    </row>
    <row r="71" spans="1:27" hidden="1" x14ac:dyDescent="0.25">
      <c r="A71" s="159" t="s">
        <v>640</v>
      </c>
      <c r="B71" s="160" t="s">
        <v>2681</v>
      </c>
      <c r="C71" s="161" t="s">
        <v>2682</v>
      </c>
      <c r="D71" s="285"/>
      <c r="E71" s="201">
        <v>46073</v>
      </c>
      <c r="F71" s="198">
        <f>+_xlfn.XLOOKUP(B71,'La Calera II - RFSU 31.1.28'!B:B,'La Calera II - RFSU 31.1.28'!G:G,"No se encuentra",0,1)</f>
        <v>46156</v>
      </c>
      <c r="G71" s="293">
        <f>IF(+_xlfn.XLOOKUP(B71,'La Calera II - RFSU 31.1.28'!B:B,'La Calera II - RFSU 31.1.28'!H:H,"No se encuentra",0,1)&gt;0,+_xlfn.XLOOKUP(B71,'La Calera II - RFSU 31.1.28'!B:B,'La Calera II - RFSU 31.1.28'!H:H,"No se encuentra",0,1),"")</f>
        <v>46157</v>
      </c>
      <c r="H71" s="201">
        <v>46110</v>
      </c>
      <c r="I71" s="198">
        <f>+_xlfn.XLOOKUP(B71,'La Calera II - RFSU 31.1.28'!B:B,'La Calera II - RFSU 31.1.28'!W:W,"No se encuentra",0,1)</f>
        <v>46194</v>
      </c>
      <c r="J71" s="289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141" t="str">
        <f>+IF(+_xlfn.XLOOKUP(B71,'La Calera II - RFSU 31.1.28'!B:B,'La Calera II - RFSU 31.1.28'!AG:AG,"No se encuentra",0,1)=0,"N/A","Sin iniciar")</f>
        <v>Sin iniciar</v>
      </c>
      <c r="L71" s="201">
        <v>46175</v>
      </c>
      <c r="M71" s="198">
        <f>+_xlfn.XLOOKUP(B71,'La Calera II - RFSU 31.1.28'!B:B,'La Calera II - RFSU 31.1.28'!AP:AP,"No se encuentra",0,1)</f>
        <v>46259</v>
      </c>
      <c r="N71" s="295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46381</v>
      </c>
      <c r="P71" s="198">
        <f t="shared" si="4"/>
        <v>46381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6"/>
        <v/>
      </c>
      <c r="S71" s="227"/>
      <c r="T71" s="228" t="str">
        <f>+_xlfn.XLOOKUP(B71,'La Calera II - RFSU 31.1.28'!B:B,'La Calera II - RFSU 31.1.28'!BZ:BZ,"",0,1)</f>
        <v>FDI1040</v>
      </c>
      <c r="V71" s="18">
        <f>+_xlfn.XLOOKUP(B71,'La Calera II - RFSU 31.1.28'!B:B,'La Calera II - RFSU 31.1.28'!BW:BW,"No se encuentra",0,1)</f>
        <v>46416</v>
      </c>
      <c r="W71" s="193">
        <f t="shared" si="7"/>
        <v>206</v>
      </c>
      <c r="Z71" s="18">
        <f>+_xlfn.XLOOKUP(T71,'Crono LB 30.09'!B:B,'Crono LB 30.09'!E:E,"No se encuentra",0,1)</f>
        <v>46162</v>
      </c>
      <c r="AA71" s="193">
        <f t="shared" si="5"/>
        <v>-13</v>
      </c>
    </row>
    <row r="72" spans="1:27" ht="22.5" hidden="1" x14ac:dyDescent="0.25">
      <c r="A72" s="159" t="s">
        <v>640</v>
      </c>
      <c r="B72" s="160" t="s">
        <v>2683</v>
      </c>
      <c r="C72" s="161" t="s">
        <v>2684</v>
      </c>
      <c r="D72" s="285"/>
      <c r="E72" s="201">
        <v>46062</v>
      </c>
      <c r="F72" s="198">
        <f>+_xlfn.XLOOKUP(B72,'La Calera II - RFSU 31.1.28'!B:B,'La Calera II - RFSU 31.1.28'!G:G,"No se encuentra",0,1)</f>
        <v>46107</v>
      </c>
      <c r="G72" s="293">
        <f>IF(+_xlfn.XLOOKUP(B72,'La Calera II - RFSU 31.1.28'!B:B,'La Calera II - RFSU 31.1.28'!H:H,"No se encuentra",0,1)&gt;0,+_xlfn.XLOOKUP(B72,'La Calera II - RFSU 31.1.28'!B:B,'La Calera II - RFSU 31.1.28'!H:H,"No se encuentra",0,1),"")</f>
        <v>46111</v>
      </c>
      <c r="H72" s="201">
        <v>46099</v>
      </c>
      <c r="I72" s="198">
        <f>+_xlfn.XLOOKUP(B72,'La Calera II - RFSU 31.1.28'!B:B,'La Calera II - RFSU 31.1.28'!W:W,"No se encuentra",0,1)</f>
        <v>46148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46142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46164</v>
      </c>
      <c r="M72" s="198">
        <f>+_xlfn.XLOOKUP(B72,'La Calera II - RFSU 31.1.28'!B:B,'La Calera II - RFSU 31.1.28'!AP:AP,"No se encuentra",0,1)</f>
        <v>46207</v>
      </c>
      <c r="N72" s="295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46381</v>
      </c>
      <c r="P72" s="198">
        <f t="shared" ref="P72:P118" si="8">+IF(V72&gt;O72,O72,V72)</f>
        <v>46364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6"/>
        <v/>
      </c>
      <c r="S72" s="227"/>
      <c r="T72" s="228" t="str">
        <f>+_xlfn.XLOOKUP(B72,'La Calera II - RFSU 31.1.28'!B:B,'La Calera II - RFSU 31.1.28'!BZ:BZ,"",0,1)</f>
        <v>FDI1040</v>
      </c>
      <c r="V72" s="18">
        <f>+_xlfn.XLOOKUP(B72,'La Calera II - RFSU 31.1.28'!B:B,'La Calera II - RFSU 31.1.28'!BW:BW,"No se encuentra",0,1)</f>
        <v>46364</v>
      </c>
      <c r="W72" s="193">
        <f t="shared" si="7"/>
        <v>217</v>
      </c>
      <c r="Z72" s="18">
        <f>+_xlfn.XLOOKUP(T72,'Crono LB 30.09'!B:B,'Crono LB 30.09'!E:E,"No se encuentra",0,1)</f>
        <v>46162</v>
      </c>
      <c r="AA72" s="193">
        <f t="shared" ref="AA72:AA118" si="9">+Z72-L72</f>
        <v>-2</v>
      </c>
    </row>
    <row r="73" spans="1:27" hidden="1" x14ac:dyDescent="0.25">
      <c r="A73" s="159" t="s">
        <v>640</v>
      </c>
      <c r="B73" s="160" t="s">
        <v>2685</v>
      </c>
      <c r="C73" s="161" t="s">
        <v>2686</v>
      </c>
      <c r="D73" s="285"/>
      <c r="E73" s="201">
        <v>46136</v>
      </c>
      <c r="F73" s="198">
        <f>+_xlfn.XLOOKUP(B73,'La Calera II - RFSU 31.1.28'!B:B,'La Calera II - RFSU 31.1.28'!G:G,"No se encuentra",0,1)</f>
        <v>46147</v>
      </c>
      <c r="G73" s="293">
        <f>IF(+_xlfn.XLOOKUP(B73,'La Calera II - RFSU 31.1.28'!B:B,'La Calera II - RFSU 31.1.28'!H:H,"No se encuentra",0,1)&gt;0,+_xlfn.XLOOKUP(B73,'La Calera II - RFSU 31.1.28'!B:B,'La Calera II - RFSU 31.1.28'!H:H,"No se encuentra",0,1),"")</f>
        <v>46154</v>
      </c>
      <c r="H73" s="201">
        <v>46173</v>
      </c>
      <c r="I73" s="198">
        <f>+_xlfn.XLOOKUP(B73,'La Calera II - RFSU 31.1.28'!B:B,'La Calera II - RFSU 31.1.28'!W:W,"No se encuentra",0,1)</f>
        <v>46202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/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46238</v>
      </c>
      <c r="M73" s="198">
        <f>+_xlfn.XLOOKUP(B73,'La Calera II - RFSU 31.1.28'!B:B,'La Calera II - RFSU 31.1.28'!AP:AP,"No se encuentra",0,1)</f>
        <v>46267</v>
      </c>
      <c r="N73" s="295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46381</v>
      </c>
      <c r="P73" s="198">
        <f t="shared" si="8"/>
        <v>46374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302" t="str">
        <f t="shared" si="6"/>
        <v/>
      </c>
      <c r="S73" s="227"/>
      <c r="T73" s="228" t="str">
        <f>+_xlfn.XLOOKUP(B73,'La Calera II - RFSU 31.1.28'!B:B,'La Calera II - RFSU 31.1.28'!BZ:BZ,"",0,1)</f>
        <v>FDI1040</v>
      </c>
      <c r="V73" s="18">
        <f>+_xlfn.XLOOKUP(B73,'La Calera II - RFSU 31.1.28'!B:B,'La Calera II - RFSU 31.1.28'!BW:BW,"No se encuentra",0,1)</f>
        <v>46374</v>
      </c>
      <c r="W73" s="193">
        <f t="shared" si="7"/>
        <v>143</v>
      </c>
      <c r="Z73" s="18">
        <f>+_xlfn.XLOOKUP(T73,'Crono LB 30.09'!B:B,'Crono LB 30.09'!E:E,"No se encuentra",0,1)</f>
        <v>46162</v>
      </c>
      <c r="AA73" s="193">
        <f t="shared" si="9"/>
        <v>-76</v>
      </c>
    </row>
    <row r="74" spans="1:27" hidden="1" x14ac:dyDescent="0.25">
      <c r="A74" s="159" t="s">
        <v>2689</v>
      </c>
      <c r="B74" s="160" t="s">
        <v>2691</v>
      </c>
      <c r="C74" s="161" t="s">
        <v>2692</v>
      </c>
      <c r="D74" s="285"/>
      <c r="E74" s="201">
        <v>45975</v>
      </c>
      <c r="F74" s="198">
        <f>+_xlfn.XLOOKUP(B74,'La Calera II - RFSU 31.1.28'!B:B,'La Calera II - RFSU 31.1.28'!G:G,"No se encuentra",0,1)</f>
        <v>46108</v>
      </c>
      <c r="G74" s="293">
        <f>IF(+_xlfn.XLOOKUP(B74,'La Calera II - RFSU 31.1.28'!B:B,'La Calera II - RFSU 31.1.28'!H:H,"No se encuentra",0,1)&gt;0,+_xlfn.XLOOKUP(B74,'La Calera II - RFSU 31.1.28'!B:B,'La Calera II - RFSU 31.1.28'!H:H,"No se encuentra",0,1),"")</f>
        <v>46099</v>
      </c>
      <c r="H74" s="201">
        <v>46012</v>
      </c>
      <c r="I74" s="198">
        <f>+_xlfn.XLOOKUP(B74,'La Calera II - RFSU 31.1.28'!B:B,'La Calera II - RFSU 31.1.28'!W:W,"No se encuentra",0,1)</f>
        <v>46143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46146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46077</v>
      </c>
      <c r="M74" s="198">
        <f>+_xlfn.XLOOKUP(B74,'La Calera II - RFSU 31.1.28'!B:B,'La Calera II - RFSU 31.1.28'!AP:AP,"No se encuentra",0,1)</f>
        <v>46211</v>
      </c>
      <c r="N74" s="295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46394</v>
      </c>
      <c r="P74" s="198">
        <f t="shared" si="8"/>
        <v>46394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302" t="str">
        <f t="shared" si="6"/>
        <v/>
      </c>
      <c r="S74" s="227"/>
      <c r="T74" s="228" t="str">
        <f>+_xlfn.XLOOKUP(B74,'La Calera II - RFSU 31.1.28'!B:B,'La Calera II - RFSU 31.1.28'!BZ:BZ,"",0,1)</f>
        <v>FDI1030</v>
      </c>
      <c r="U74" t="s">
        <v>2775</v>
      </c>
      <c r="V74" s="18">
        <f>+_xlfn.XLOOKUP(B74,'La Calera II - RFSU 31.1.28'!B:B,'La Calera II - RFSU 31.1.28'!BW:BW,"No se encuentra",0,1)</f>
        <v>46458</v>
      </c>
      <c r="W74" s="193">
        <f t="shared" si="7"/>
        <v>317</v>
      </c>
      <c r="Z74" s="18" t="str">
        <f>+_xlfn.XLOOKUP(T74,'Crono LB 30.09'!B:B,'Crono LB 30.09'!E:E,"No se encuentra",0,1)</f>
        <v>No se encuentra</v>
      </c>
      <c r="AA74" s="193" t="e">
        <f t="shared" si="9"/>
        <v>#VALUE!</v>
      </c>
    </row>
    <row r="75" spans="1:27" hidden="1" x14ac:dyDescent="0.25">
      <c r="A75" s="159" t="s">
        <v>1578</v>
      </c>
      <c r="B75" s="160" t="s">
        <v>1586</v>
      </c>
      <c r="C75" s="161" t="s">
        <v>1587</v>
      </c>
      <c r="D75" s="285"/>
      <c r="E75" s="201">
        <v>46014</v>
      </c>
      <c r="F75" s="198">
        <f>+_xlfn.XLOOKUP(B75,'La Calera II - RFSU 31.1.28'!B:B,'La Calera II - RFSU 31.1.28'!G:G,"No se encuentra",0,1)</f>
        <v>46150</v>
      </c>
      <c r="G75" s="293">
        <f>IF(+_xlfn.XLOOKUP(B75,'La Calera II - RFSU 31.1.28'!B:B,'La Calera II - RFSU 31.1.28'!H:H,"No se encuentra",0,1)&gt;0,+_xlfn.XLOOKUP(B75,'La Calera II - RFSU 31.1.28'!B:B,'La Calera II - RFSU 31.1.28'!H:H,"No se encuentra",0,1),"")</f>
        <v>46155</v>
      </c>
      <c r="H75" s="201">
        <v>46051</v>
      </c>
      <c r="I75" s="198">
        <f>+_xlfn.XLOOKUP(B75,'La Calera II - RFSU 31.1.28'!B:B,'La Calera II - RFSU 31.1.28'!W:W,"No se encuentra",0,1)</f>
        <v>46211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46116</v>
      </c>
      <c r="M75" s="198">
        <f>+_xlfn.XLOOKUP(B75,'La Calera II - RFSU 31.1.28'!B:B,'La Calera II - RFSU 31.1.28'!AP:AP,"No se encuentra",0,1)</f>
        <v>46276</v>
      </c>
      <c r="N75" s="295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46481</v>
      </c>
      <c r="P75" s="198">
        <f t="shared" si="8"/>
        <v>46481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6"/>
        <v/>
      </c>
      <c r="S75" s="227" t="s">
        <v>2776</v>
      </c>
      <c r="T75" s="228"/>
      <c r="V75" s="18">
        <f>+_xlfn.XLOOKUP(B75,'La Calera II - RFSU 31.1.28'!B:B,'La Calera II - RFSU 31.1.28'!BW:BW,"No se encuentra",0,1)</f>
        <v>46553</v>
      </c>
      <c r="W75" s="193">
        <f t="shared" si="7"/>
        <v>365</v>
      </c>
      <c r="Z75" s="18" t="str">
        <f>+_xlfn.XLOOKUP(T75,'Crono LB 30.09'!B:B,'Crono LB 30.09'!E:E,"No se encuentra",0,1)</f>
        <v>30-Jun-25 A</v>
      </c>
      <c r="AA75" s="193" t="e">
        <f t="shared" si="9"/>
        <v>#VALUE!</v>
      </c>
    </row>
    <row r="76" spans="1:27" hidden="1" x14ac:dyDescent="0.25">
      <c r="A76" s="159" t="s">
        <v>1679</v>
      </c>
      <c r="B76" s="160" t="s">
        <v>1826</v>
      </c>
      <c r="C76" s="161" t="s">
        <v>1827</v>
      </c>
      <c r="D76" s="285" t="str">
        <f>+_xlfn.XLOOKUP(B76,'La Calera II - RFSU 31.1.28'!B:B,'La Calera II - RFSU 31.1.28'!D:D,"No se encuentra",0,1)</f>
        <v xml:space="preserve">VBD-10240 </v>
      </c>
      <c r="E76" s="201">
        <v>46058</v>
      </c>
      <c r="F76" s="198">
        <f>+_xlfn.XLOOKUP(B76,'La Calera II - RFSU 31.1.28'!B:B,'La Calera II - RFSU 31.1.28'!G:G,"No se encuentra",0,1)</f>
        <v>46045</v>
      </c>
      <c r="G76" s="293">
        <f>IF(+_xlfn.XLOOKUP(B76,'La Calera II - RFSU 31.1.28'!B:B,'La Calera II - RFSU 31.1.28'!H:H,"No se encuentra",0,1)&gt;0,+_xlfn.XLOOKUP(B76,'La Calera II - RFSU 31.1.28'!B:B,'La Calera II - RFSU 31.1.28'!H:H,"No se encuentra",0,1),"")</f>
        <v>46045</v>
      </c>
      <c r="H76" s="201">
        <v>46095</v>
      </c>
      <c r="I76" s="198">
        <f>+_xlfn.XLOOKUP(B76,'La Calera II - RFSU 31.1.28'!B:B,'La Calera II - RFSU 31.1.28'!W:W,"No se encuentra",0,1)</f>
        <v>46092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46092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46175</v>
      </c>
      <c r="M76" s="198">
        <f>+_xlfn.XLOOKUP(B76,'La Calera II - RFSU 31.1.28'!B:B,'La Calera II - RFSU 31.1.28'!AP:AP,"No se encuentra",0,1)</f>
        <v>46188</v>
      </c>
      <c r="N76" s="295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46382</v>
      </c>
      <c r="P76" s="198">
        <f t="shared" si="8"/>
        <v>46382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302" t="str">
        <f t="shared" si="6"/>
        <v/>
      </c>
      <c r="S76" s="227"/>
      <c r="T76" s="228" t="str">
        <f>+_xlfn.XLOOKUP(B76,'La Calera II - RFSU 31.1.28'!B:B,'La Calera II - RFSU 31.1.28'!BZ:BZ,"",0,1)</f>
        <v>FDM1410</v>
      </c>
      <c r="V76" s="18">
        <f>+_xlfn.XLOOKUP(B76,'La Calera II - RFSU 31.1.28'!B:B,'La Calera II - RFSU 31.1.28'!BW:BW,"No se encuentra",0,1)</f>
        <v>46435</v>
      </c>
      <c r="W76" s="193">
        <f t="shared" si="7"/>
        <v>207</v>
      </c>
      <c r="Z76" s="18">
        <f>+_xlfn.XLOOKUP(T76,'Crono LB 30.09'!B:B,'Crono LB 30.09'!E:E,"No se encuentra",0,1)</f>
        <v>46143</v>
      </c>
      <c r="AA76" s="193">
        <f t="shared" si="9"/>
        <v>-32</v>
      </c>
    </row>
    <row r="77" spans="1:27" ht="67.5" hidden="1" x14ac:dyDescent="0.25">
      <c r="A77" s="159" t="s">
        <v>1679</v>
      </c>
      <c r="B77" s="160" t="s">
        <v>1828</v>
      </c>
      <c r="C77" s="161" t="s">
        <v>1829</v>
      </c>
      <c r="D77" s="285" t="str">
        <f>+_xlfn.XLOOKUP(B77,'La Calera II - RFSU 31.1.28'!B:B,'La Calera II - RFSU 31.1.28'!D:D,"No se encuentra",0,1)</f>
        <v>DMB-24310 - Desgasificador presurizado
DBM-24320 - Desgasificador atmosférico</v>
      </c>
      <c r="E77" s="201">
        <v>46108</v>
      </c>
      <c r="F77" s="198">
        <f>+_xlfn.XLOOKUP(B77,'La Calera II - RFSU 31.1.28'!B:B,'La Calera II - RFSU 31.1.28'!G:G,"No se encuentra",0,1)</f>
        <v>46195</v>
      </c>
      <c r="G77" s="293">
        <f>IF(+_xlfn.XLOOKUP(B77,'La Calera II - RFSU 31.1.28'!B:B,'La Calera II - RFSU 31.1.28'!H:H,"No se encuentra",0,1)&gt;0,+_xlfn.XLOOKUP(B77,'La Calera II - RFSU 31.1.28'!B:B,'La Calera II - RFSU 31.1.28'!H:H,"No se encuentra",0,1),"")</f>
        <v>46159</v>
      </c>
      <c r="H77" s="201">
        <v>46145</v>
      </c>
      <c r="I77" s="198">
        <f>+_xlfn.XLOOKUP(B77,'La Calera II - RFSU 31.1.28'!B:B,'La Calera II - RFSU 31.1.28'!W:W,"No se encuentra",0,1)</f>
        <v>46196</v>
      </c>
      <c r="J77" s="289" t="str">
        <f>IF(+_xlfn.XLOOKUP(B77,'La Calera II - RFSU 31.1.28'!B:B,'La Calera II - RFSU 31.1.28'!X:X,"No se encuentra",0,1)&gt;0,+_xlfn.XLOOKUP(B77,'La Calera II - RFSU 31.1.28'!B:B,'La Calera II - RFSU 31.1.28'!X:X,"No se encuentra",0,1),"")</f>
        <v/>
      </c>
      <c r="K77" s="141" t="str">
        <f>+IF(+_xlfn.XLOOKUP(B77,'La Calera II - RFSU 31.1.28'!B:B,'La Calera II - RFSU 31.1.28'!AG:AG,"No se encuentra",0,1)=0,"N/A","Sin iniciar")</f>
        <v>Sin iniciar</v>
      </c>
      <c r="L77" s="201">
        <v>46225</v>
      </c>
      <c r="M77" s="198">
        <f>+_xlfn.XLOOKUP(B77,'La Calera II - RFSU 31.1.28'!B:B,'La Calera II - RFSU 31.1.28'!AP:AP,"No se encuentra",0,1)</f>
        <v>46276</v>
      </c>
      <c r="N77" s="295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46442</v>
      </c>
      <c r="P77" s="198">
        <f t="shared" si="8"/>
        <v>46442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6"/>
        <v/>
      </c>
      <c r="S77" s="227"/>
      <c r="T77" s="228" t="str">
        <f>+_xlfn.XLOOKUP(B77,'La Calera II - RFSU 31.1.28'!B:B,'La Calera II - RFSU 31.1.28'!BZ:BZ,"",0,1)</f>
        <v>FDM1420</v>
      </c>
      <c r="V77" s="18">
        <f>+_xlfn.XLOOKUP(B77,'La Calera II - RFSU 31.1.28'!B:B,'La Calera II - RFSU 31.1.28'!BW:BW,"No se encuentra",0,1)</f>
        <v>46523</v>
      </c>
      <c r="W77" s="193">
        <f t="shared" si="7"/>
        <v>217</v>
      </c>
      <c r="Z77" s="18">
        <f>+_xlfn.XLOOKUP(T77,'Crono LB 30.09'!B:B,'Crono LB 30.09'!E:E,"No se encuentra",0,1)</f>
        <v>46203</v>
      </c>
      <c r="AA77" s="193">
        <f t="shared" si="9"/>
        <v>-22</v>
      </c>
    </row>
    <row r="78" spans="1:27" ht="33.75" hidden="1" x14ac:dyDescent="0.25">
      <c r="A78" s="632" t="s">
        <v>1679</v>
      </c>
      <c r="B78" s="634" t="s">
        <v>1830</v>
      </c>
      <c r="C78" s="636" t="s">
        <v>1831</v>
      </c>
      <c r="D78" s="285" t="s">
        <v>3397</v>
      </c>
      <c r="E78" s="201">
        <v>46020</v>
      </c>
      <c r="F78" s="198">
        <f>+_xlfn.XLOOKUP(B78,'La Calera II - RFSU 31.1.28'!B:B,'La Calera II - RFSU 31.1.28'!G:G,"No se encuentra",0,1)</f>
        <v>46150</v>
      </c>
      <c r="G78" s="293">
        <f>IF(+_xlfn.XLOOKUP(B78,'La Calera II - RFSU 31.1.28'!B:B,'La Calera II - RFSU 31.1.28'!H:H,"No se encuentra",0,1)&gt;0,+_xlfn.XLOOKUP(B78,'La Calera II - RFSU 31.1.28'!B:B,'La Calera II - RFSU 31.1.28'!H:H,"No se encuentra",0,1),"")</f>
        <v>46133</v>
      </c>
      <c r="H78" s="201">
        <v>46057</v>
      </c>
      <c r="I78" s="198">
        <f>+_xlfn.XLOOKUP(B78,'La Calera II - RFSU 31.1.28'!B:B,'La Calera II - RFSU 31.1.28'!W:W,"No se encuentra",0,1)</f>
        <v>46170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46169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46137</v>
      </c>
      <c r="M78" s="198">
        <f>+_xlfn.XLOOKUP(B78,'La Calera II - RFSU 31.1.28'!B:B,'La Calera II - RFSU 31.1.28'!AP:AP,"No se encuentra",0,1)</f>
        <v>46249</v>
      </c>
      <c r="N78" s="295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46391</v>
      </c>
      <c r="P78" s="198">
        <f t="shared" si="8"/>
        <v>46391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ref="R78" si="10">IF(N78="","",+IF(Q78="",+O78-P78,+O78-Q78))</f>
        <v/>
      </c>
      <c r="S78" s="227"/>
      <c r="T78" s="228" t="str">
        <f>+_xlfn.XLOOKUP(B78,'La Calera II - RFSU 31.1.28'!B:B,'La Calera II - RFSU 31.1.28'!BZ:BZ,"",0,1)</f>
        <v>FDM1440</v>
      </c>
      <c r="V78" s="18">
        <f>+_xlfn.XLOOKUP(B78,'La Calera II - RFSU 31.1.28'!B:B,'La Calera II - RFSU 31.1.28'!BW:BW,"No se encuentra",0,1)</f>
        <v>46496</v>
      </c>
      <c r="W78" s="193">
        <f t="shared" si="7"/>
        <v>254</v>
      </c>
      <c r="Z78" s="18" t="str">
        <f>+_xlfn.XLOOKUP(T78,'Crono LB 30.09'!B:B,'Crono LB 30.09'!E:E,"No se encuentra",0,1)</f>
        <v>10-Apr-26</v>
      </c>
      <c r="AA78" s="193" t="e">
        <f t="shared" si="9"/>
        <v>#VALUE!</v>
      </c>
    </row>
    <row r="79" spans="1:27" ht="56.25" hidden="1" x14ac:dyDescent="0.25">
      <c r="A79" s="633"/>
      <c r="B79" s="635"/>
      <c r="C79" s="637"/>
      <c r="D79" s="285" t="s">
        <v>2777</v>
      </c>
      <c r="E79" s="201">
        <v>46020</v>
      </c>
      <c r="F79" s="198">
        <f>+_xlfn.XLOOKUP(B78,'La Calera II - RFSU 31.1.28'!B:B,'La Calera II - RFSU 31.1.28'!G:G,"No se encuentra",0,1)</f>
        <v>46150</v>
      </c>
      <c r="G79" s="293" t="str">
        <f>IF(+_xlfn.XLOOKUP(B78,'La Calera II - RFSU 31.1.28'!B:B,'La Calera II - RFSU 31.1.28'!H:H,"No se encuentra",0,1)&gt;0,+_xlfn.XLOOKUP(B79,'La Calera II - RFSU 31.1.28'!B:B,'La Calera II - RFSU 31.1.28'!H:H,"No se encuentra",0,1),"")</f>
        <v>No se encuentra</v>
      </c>
      <c r="H79" s="201">
        <v>46057</v>
      </c>
      <c r="I79" s="198">
        <f>+_xlfn.XLOOKUP(B78,'La Calera II - RFSU 31.1.28'!B:B,'La Calera II - RFSU 31.1.28'!W:W,"No se encuentra",0,1)</f>
        <v>46170</v>
      </c>
      <c r="J79" s="289" t="str">
        <f>IF(+_xlfn.XLOOKUP(B78,'La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+IF(+_xlfn.XLOOKUP(B78,'La Calera II - RFSU 31.1.28'!B:B,'La Calera II - RFSU 31.1.28'!AG:AG,"No se encuentra",0,1)=0,"N/A","Sin iniciar")</f>
        <v>Sin iniciar</v>
      </c>
      <c r="L79" s="201">
        <v>46137</v>
      </c>
      <c r="M79" s="198">
        <f>+_xlfn.XLOOKUP(B78,'La Calera II - RFSU 31.1.28'!B:B,'La Calera II - RFSU 31.1.28'!AP:AP,"No se encuentra",0,1)</f>
        <v>46249</v>
      </c>
      <c r="N79" s="295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>
        <v>46391</v>
      </c>
      <c r="P79" s="198">
        <f t="shared" si="8"/>
        <v>46391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302" t="str">
        <f>IF(N78="","",+IF(Q79="",+O79-P79,+O79-Q79))</f>
        <v/>
      </c>
      <c r="S79" s="227"/>
      <c r="T79" s="228" t="s">
        <v>2555</v>
      </c>
      <c r="V79" s="18">
        <f>+_xlfn.XLOOKUP(B78,'La Calera II - RFSU 31.1.28'!B:B,'La Calera II - RFSU 31.1.28'!BW:BW,"No se encuentra",0,1)</f>
        <v>46496</v>
      </c>
      <c r="W79" s="193">
        <f t="shared" si="7"/>
        <v>254</v>
      </c>
      <c r="Z79" s="18" t="str">
        <f>+_xlfn.XLOOKUP(T79,'Crono LB 30.09'!B:B,'Crono LB 30.09'!E:E,"No se encuentra",0,1)</f>
        <v>10-Apr-26</v>
      </c>
      <c r="AA79" s="193" t="e">
        <f t="shared" si="9"/>
        <v>#VALUE!</v>
      </c>
    </row>
    <row r="80" spans="1:27" ht="90" hidden="1" x14ac:dyDescent="0.25">
      <c r="A80" s="632" t="s">
        <v>1679</v>
      </c>
      <c r="B80" s="634" t="s">
        <v>1832</v>
      </c>
      <c r="C80" s="636" t="s">
        <v>1833</v>
      </c>
      <c r="D80" s="285" t="s">
        <v>3398</v>
      </c>
      <c r="E80" s="201">
        <v>46020</v>
      </c>
      <c r="F80" s="198">
        <f>+_xlfn.XLOOKUP(B80,'La Calera II - RFSU 31.1.28'!B:B,'La Calera II - RFSU 31.1.28'!G:G,"No se encuentra",0,1)</f>
        <v>46029</v>
      </c>
      <c r="G80" s="293">
        <f>IF(+_xlfn.XLOOKUP(B80,'La Calera II - RFSU 31.1.28'!B:B,'La Calera II - RFSU 31.1.28'!H:H,"No se encuentra",0,1)&gt;0,+_xlfn.XLOOKUP(B80,'La Calera II - RFSU 31.1.28'!B:B,'La Calera II - RFSU 31.1.28'!H:H,"No se encuentra",0,1),"")</f>
        <v>46029</v>
      </c>
      <c r="H80" s="201">
        <v>46057</v>
      </c>
      <c r="I80" s="198">
        <f>+_xlfn.XLOOKUP(B80,'La Calera II - RFSU 31.1.28'!B:B,'La Calera II - RFSU 31.1.28'!W:W,"No se encuentra",0,1)</f>
        <v>46062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46062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46137</v>
      </c>
      <c r="M80" s="198">
        <f>+_xlfn.XLOOKUP(B80,'La Calera II - RFSU 31.1.28'!B:B,'La Calera II - RFSU 31.1.28'!AP:AP,"No se encuentra",0,1)</f>
        <v>46122</v>
      </c>
      <c r="N80" s="295">
        <f>IF(+_xlfn.XLOOKUP(B80,'La Calera II - RFSU 31.1.28'!B:B,'La Calera II - RFSU 31.1.28'!AQ:AQ,"No se encuentra",0,1)&gt;0,+_xlfn.XLOOKUP(B80,'La Calera II - RFSU 31.1.28'!B:B,'La Calera II - RFSU 31.1.28'!AQ:AQ,"No se encuentra",0,1),"")</f>
        <v>46118</v>
      </c>
      <c r="O80" s="201">
        <v>46361</v>
      </c>
      <c r="P80" s="198">
        <f t="shared" si="8"/>
        <v>46361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>
        <f t="shared" ref="R80" si="11">IF(N80="","",+IF(Q80="",+O80-P80,+O80-Q80))</f>
        <v>0</v>
      </c>
      <c r="S80" s="227"/>
      <c r="T80" s="228" t="str">
        <f>+_xlfn.XLOOKUP(B80,'La Calera II - RFSU 31.1.28'!B:B,'La Calera II - RFSU 31.1.28'!BZ:BZ,"",0,1)</f>
        <v>FDM1490</v>
      </c>
      <c r="U80" t="s">
        <v>2778</v>
      </c>
      <c r="V80" s="18">
        <f>+_xlfn.XLOOKUP(B80,'La Calera II - RFSU 31.1.28'!B:B,'La Calera II - RFSU 31.1.28'!BW:BW,"No se encuentra",0,1)</f>
        <v>46365</v>
      </c>
      <c r="W80" s="193">
        <f t="shared" si="7"/>
        <v>224</v>
      </c>
      <c r="Z80" s="18" t="str">
        <f>+_xlfn.XLOOKUP(T80,'Crono LB 30.09'!B:B,'Crono LB 30.09'!E:E,"No se encuentra",0,1)</f>
        <v>10-Apr-26</v>
      </c>
      <c r="AA80" s="193" t="e">
        <f t="shared" si="9"/>
        <v>#VALUE!</v>
      </c>
    </row>
    <row r="81" spans="1:27" ht="33.75" hidden="1" x14ac:dyDescent="0.25">
      <c r="A81" s="641"/>
      <c r="B81" s="642"/>
      <c r="C81" s="643"/>
      <c r="D81" s="285" t="s">
        <v>2779</v>
      </c>
      <c r="E81" s="201">
        <v>46020</v>
      </c>
      <c r="F81" s="198">
        <f>+_xlfn.XLOOKUP(B80,'La Calera II - RFSU 31.1.28'!B:B,'La Calera II - RFSU 31.1.28'!G:G,"No se encuentra",0,1)</f>
        <v>46029</v>
      </c>
      <c r="G81" s="293" t="str">
        <f>IF(+_xlfn.XLOOKUP(B80,'La Calera II - RFSU 31.1.28'!B:B,'La Calera II - RFSU 31.1.28'!H:H,"No se encuentra",0,1)&gt;0,+_xlfn.XLOOKUP(B81,'La Calera II - RFSU 31.1.28'!B:B,'La Calera II - RFSU 31.1.28'!H:H,"No se encuentra",0,1),"")</f>
        <v>No se encuentra</v>
      </c>
      <c r="H81" s="201">
        <v>46057</v>
      </c>
      <c r="I81" s="198">
        <f>+_xlfn.XLOOKUP(B80,'La Calera II - RFSU 31.1.28'!B:B,'La Calera II - RFSU 31.1.28'!W:W,"No se encuentra",0,1)</f>
        <v>46062</v>
      </c>
      <c r="J81" s="289" t="str">
        <f>IF(+_xlfn.XLOOKUP(B80,'La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+IF(+_xlfn.XLOOKUP(B80,'La Calera II - RFSU 31.1.28'!B:B,'La Calera II - RFSU 31.1.28'!AG:AG,"No se encuentra",0,1)=0,"N/A","Sin iniciar")</f>
        <v>Sin iniciar</v>
      </c>
      <c r="L81" s="201">
        <v>46137</v>
      </c>
      <c r="M81" s="198">
        <f>+_xlfn.XLOOKUP(B80,'La Calera II - RFSU 31.1.28'!B:B,'La Calera II - RFSU 31.1.28'!AP:AP,"No se encuentra",0,1)</f>
        <v>46122</v>
      </c>
      <c r="N81" s="295" t="str">
        <f>IF(+_xlfn.XLOOKUP(B80,'La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>
        <v>46361</v>
      </c>
      <c r="P81" s="198">
        <f t="shared" si="8"/>
        <v>46361</v>
      </c>
      <c r="Q81" s="35" t="str">
        <f>+IF(+_xlfn.XLOOKUP(B80,'La Calera II - RFSU 31.1.28'!B:B,'La Calera II - RFSU 31.1.28'!BX:BX,"No se encuentra",0,1)&gt;0,+_xlfn.XLOOKUP(B81,'La Calera II - RFSU 31.1.28'!B:B,'La Calera II - RFSU 31.1.28'!BX:BX,"No se encuentra",0,1),"")</f>
        <v/>
      </c>
      <c r="R81" s="302">
        <f>IF(N80="","",+IF(Q81="",+O81-P81,+O81-Q81))</f>
        <v>0</v>
      </c>
      <c r="S81" s="227"/>
      <c r="T81" s="228" t="s">
        <v>2542</v>
      </c>
      <c r="U81" t="s">
        <v>2778</v>
      </c>
      <c r="V81" s="18">
        <f>+_xlfn.XLOOKUP(B80,'La Calera II - RFSU 31.1.28'!B:B,'La Calera II - RFSU 31.1.28'!BW:BW,"No se encuentra",0,1)</f>
        <v>46365</v>
      </c>
      <c r="W81" s="193">
        <f t="shared" si="7"/>
        <v>224</v>
      </c>
      <c r="Z81" s="18" t="str">
        <f>+_xlfn.XLOOKUP(T81,'Crono LB 30.09'!B:B,'Crono LB 30.09'!E:E,"No se encuentra",0,1)</f>
        <v>10-Apr-26</v>
      </c>
      <c r="AA81" s="193" t="e">
        <f t="shared" si="9"/>
        <v>#VALUE!</v>
      </c>
    </row>
    <row r="82" spans="1:27" ht="22.5" hidden="1" x14ac:dyDescent="0.25">
      <c r="A82" s="633"/>
      <c r="B82" s="635"/>
      <c r="C82" s="637"/>
      <c r="D82" s="285" t="s">
        <v>2780</v>
      </c>
      <c r="E82" s="201">
        <v>46020</v>
      </c>
      <c r="F82" s="198">
        <f>+_xlfn.XLOOKUP(B80,'La Calera II - RFSU 31.1.28'!B:B,'La Calera II - RFSU 31.1.28'!G:G,"No se encuentra",0,1)</f>
        <v>46029</v>
      </c>
      <c r="G82" s="293" t="str">
        <f>IF(+_xlfn.XLOOKUP(B80,'La Calera II - RFSU 31.1.28'!B:B,'La Calera II - RFSU 31.1.28'!H:H,"No se encuentra",0,1)&gt;0,+_xlfn.XLOOKUP(B82,'La Calera II - RFSU 31.1.28'!B:B,'La Calera II - RFSU 31.1.28'!H:H,"No se encuentra",0,1),"")</f>
        <v>No se encuentra</v>
      </c>
      <c r="H82" s="201">
        <v>46057</v>
      </c>
      <c r="I82" s="198">
        <f>+_xlfn.XLOOKUP(B80,'La Calera II - RFSU 31.1.28'!B:B,'La Calera II - RFSU 31.1.28'!W:W,"No se encuentra",0,1)</f>
        <v>46062</v>
      </c>
      <c r="J82" s="289" t="str">
        <f>IF(+_xlfn.XLOOKUP(B80,'La Calera II - RFSU 31.1.28'!B:B,'La Calera II - RFSU 31.1.28'!X:X,"No se encuentra",0,1)&gt;0,+_xlfn.XLOOKUP(B82,'La Calera II - RFSU 31.1.28'!B:B,'La Calera II - RFSU 31.1.28'!X:X,"No se encuentra",0,1),"")</f>
        <v>No se encuentra</v>
      </c>
      <c r="K82" s="141" t="str">
        <f>+IF(+_xlfn.XLOOKUP(B80,'La Calera II - RFSU 31.1.28'!B:B,'La Calera II - RFSU 31.1.28'!AG:AG,"No se encuentra",0,1)=0,"N/A","Sin iniciar")</f>
        <v>Sin iniciar</v>
      </c>
      <c r="L82" s="201">
        <v>46137</v>
      </c>
      <c r="M82" s="198">
        <f>+_xlfn.XLOOKUP(B80,'La Calera II - RFSU 31.1.28'!B:B,'La Calera II - RFSU 31.1.28'!AP:AP,"No se encuentra",0,1)</f>
        <v>46122</v>
      </c>
      <c r="N82" s="295" t="str">
        <f>IF(+_xlfn.XLOOKUP(B80,'La Calera II - RFSU 31.1.28'!B:B,'La Calera II - RFSU 31.1.28'!AQ:AQ,"No se encuentra",0,1)&gt;0,+_xlfn.XLOOKUP(B82,'La Calera II - RFSU 31.1.28'!B:B,'La Calera II - RFSU 31.1.28'!AQ:AQ,"No se encuentra",0,1),"")</f>
        <v>No se encuentra</v>
      </c>
      <c r="O82" s="201">
        <v>46361</v>
      </c>
      <c r="P82" s="198">
        <f t="shared" si="8"/>
        <v>46361</v>
      </c>
      <c r="Q82" s="35" t="str">
        <f>+IF(+_xlfn.XLOOKUP(B80,'La Calera II - RFSU 31.1.28'!B:B,'La Calera II - RFSU 31.1.28'!BX:BX,"No se encuentra",0,1)&gt;0,+_xlfn.XLOOKUP(B82,'La Calera II - RFSU 31.1.28'!B:B,'La Calera II - RFSU 31.1.28'!BX:BX,"No se encuentra",0,1),"")</f>
        <v/>
      </c>
      <c r="R82" s="302">
        <f t="shared" si="6"/>
        <v>0</v>
      </c>
      <c r="S82" s="227"/>
      <c r="T82" s="228" t="s">
        <v>2542</v>
      </c>
      <c r="U82" t="s">
        <v>2778</v>
      </c>
      <c r="V82" s="18">
        <f>+_xlfn.XLOOKUP(B80,'La Calera II - RFSU 31.1.28'!B:B,'La Calera II - RFSU 31.1.28'!BW:BW,"No se encuentra",0,1)</f>
        <v>46365</v>
      </c>
      <c r="W82" s="193">
        <f t="shared" si="7"/>
        <v>224</v>
      </c>
      <c r="Z82" s="18" t="str">
        <f>+_xlfn.XLOOKUP(T82,'Crono LB 30.09'!B:B,'Crono LB 30.09'!E:E,"No se encuentra",0,1)</f>
        <v>10-Apr-26</v>
      </c>
      <c r="AA82" s="193" t="e">
        <f t="shared" si="9"/>
        <v>#VALUE!</v>
      </c>
    </row>
    <row r="83" spans="1:27" hidden="1" x14ac:dyDescent="0.25">
      <c r="A83" s="159" t="s">
        <v>1679</v>
      </c>
      <c r="B83" s="160" t="s">
        <v>1834</v>
      </c>
      <c r="C83" s="161" t="s">
        <v>1835</v>
      </c>
      <c r="D83" s="285" t="str">
        <f>+_xlfn.XLOOKUP(B83,'La Calera II - RFSU 31.1.28'!B:B,'La Calera II - RFSU 31.1.28'!D:D,"No se encuentra",0,1)</f>
        <v>No se encuentra</v>
      </c>
      <c r="E83" s="201">
        <v>46020</v>
      </c>
      <c r="F83" s="198" t="str">
        <f>+_xlfn.XLOOKUP(B83,'La Calera II - RFSU 31.1.28'!B:B,'La Calera II - RFSU 31.1.28'!G:G,"No se encuentra",0,1)</f>
        <v>No se encuentra</v>
      </c>
      <c r="G83" s="293" t="str">
        <f>IF(+_xlfn.XLOOKUP(B83,'La Calera II - RFSU 31.1.28'!B:B,'La Calera II - RFSU 31.1.28'!H:H,"No se encuentra",0,1)&gt;0,+_xlfn.XLOOKUP(B83,'La Calera II - RFSU 31.1.28'!B:B,'La Calera II - RFSU 31.1.28'!H:H,"No se encuentra",0,1),"")</f>
        <v>No se encuentra</v>
      </c>
      <c r="H83" s="201">
        <v>46057</v>
      </c>
      <c r="I83" s="198" t="str">
        <f>+_xlfn.XLOOKUP(B83,'La Calera II - RFSU 31.1.28'!B:B,'La Calera II - RFSU 31.1.28'!W:W,"No se encuentra",0,1)</f>
        <v>No se encuentra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>No se encuentra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46137</v>
      </c>
      <c r="M83" s="198" t="str">
        <f>+_xlfn.XLOOKUP(B83,'La Calera II - RFSU 31.1.28'!B:B,'La Calera II - RFSU 31.1.28'!AP:AP,"No se encuentra",0,1)</f>
        <v>No se encuentra</v>
      </c>
      <c r="N83" s="295" t="str">
        <f>IF(+_xlfn.XLOOKUP(B83,'La Calera II - RFSU 31.1.28'!B:B,'La Calera II - RFSU 31.1.28'!AQ:AQ,"No se encuentra",0,1)&gt;0,+_xlfn.XLOOKUP(B83,'La Calera II - RFSU 31.1.28'!B:B,'La Calera II - RFSU 31.1.28'!AQ:AQ,"No se encuentra",0,1),"")</f>
        <v>No se encuentra</v>
      </c>
      <c r="O83" s="201">
        <v>46361</v>
      </c>
      <c r="P83" s="198">
        <f t="shared" si="8"/>
        <v>46361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>No se encuentra</v>
      </c>
      <c r="R83" s="302" t="e">
        <f t="shared" si="6"/>
        <v>#VALUE!</v>
      </c>
      <c r="S83" s="227"/>
      <c r="T83" s="228" t="str">
        <f>+_xlfn.XLOOKUP(B83,'La Calera II - RFSU 31.1.28'!B:B,'La Calera II - RFSU 31.1.28'!BZ:BZ,"",0,1)</f>
        <v/>
      </c>
      <c r="V83" s="18" t="str">
        <f>+_xlfn.XLOOKUP(B83,'La Calera II - RFSU 31.1.28'!B:B,'La Calera II - RFSU 31.1.28'!BW:BW,"No se encuentra",0,1)</f>
        <v>No se encuentra</v>
      </c>
      <c r="W83" s="193">
        <f t="shared" si="7"/>
        <v>224</v>
      </c>
      <c r="Z83" s="18" t="str">
        <f>+_xlfn.XLOOKUP(T83,'Crono LB 30.09'!B:B,'Crono LB 30.09'!E:E,"No se encuentra",0,1)</f>
        <v>No se encuentra</v>
      </c>
      <c r="AA83" s="193" t="e">
        <f t="shared" si="9"/>
        <v>#VALUE!</v>
      </c>
    </row>
    <row r="84" spans="1:27" ht="33.75" hidden="1" x14ac:dyDescent="0.25">
      <c r="A84" s="159" t="s">
        <v>1679</v>
      </c>
      <c r="B84" s="160" t="s">
        <v>1836</v>
      </c>
      <c r="C84" s="161" t="s">
        <v>1837</v>
      </c>
      <c r="D84" s="285" t="str">
        <f>+_xlfn.XLOOKUP(B84,'La Calera II - RFSU 31.1.28'!B:B,'La Calera II - RFSU 31.1.28'!D:D,"No se encuentra",0,1)</f>
        <v>EAL-94270 - Aeroenfriador de hot oil (trim cooler)</v>
      </c>
      <c r="E84" s="201">
        <v>46020</v>
      </c>
      <c r="F84" s="198">
        <f>+_xlfn.XLOOKUP(B84,'La Calera II - RFSU 31.1.28'!B:B,'La Calera II - RFSU 31.1.28'!G:G,"No se encuentra",0,1)</f>
        <v>46099</v>
      </c>
      <c r="G84" s="293">
        <f>IF(+_xlfn.XLOOKUP(B84,'La Calera II - RFSU 31.1.28'!B:B,'La Calera II - RFSU 31.1.28'!H:H,"No se encuentra",0,1)&gt;0,+_xlfn.XLOOKUP(B84,'La Calera II - RFSU 31.1.28'!B:B,'La Calera II - RFSU 31.1.28'!H:H,"No se encuentra",0,1),"")</f>
        <v>46058</v>
      </c>
      <c r="H84" s="201">
        <v>46057</v>
      </c>
      <c r="I84" s="198">
        <f>+_xlfn.XLOOKUP(B84,'La Calera II - RFSU 31.1.28'!B:B,'La Calera II - RFSU 31.1.28'!W:W,"No se encuentra",0,1)</f>
        <v>46118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46118</v>
      </c>
      <c r="K84" s="141" t="str">
        <f>+IF(+_xlfn.XLOOKUP(B84,'La Calera II - RFSU 31.1.28'!B:B,'La Calera II - RFSU 31.1.28'!AG:AG,"No se encuentra",0,1)=0,"N/A","Sin iniciar")</f>
        <v>Sin iniciar</v>
      </c>
      <c r="L84" s="201">
        <v>46137</v>
      </c>
      <c r="M84" s="198">
        <f>+_xlfn.XLOOKUP(B84,'La Calera II - RFSU 31.1.28'!B:B,'La Calera II - RFSU 31.1.28'!AP:AP,"No se encuentra",0,1)</f>
        <v>46198</v>
      </c>
      <c r="N84" s="295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46352</v>
      </c>
      <c r="P84" s="198">
        <f t="shared" si="8"/>
        <v>46352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6"/>
        <v/>
      </c>
      <c r="S84" s="227"/>
      <c r="T84" s="228" t="str">
        <f>+_xlfn.XLOOKUP(B84,'La Calera II - RFSU 31.1.28'!B:B,'La Calera II - RFSU 31.1.28'!BZ:BZ,"",0,1)</f>
        <v>FDM1460</v>
      </c>
      <c r="V84" s="18">
        <f>+_xlfn.XLOOKUP(B84,'La Calera II - RFSU 31.1.28'!B:B,'La Calera II - RFSU 31.1.28'!BW:BW,"No se encuentra",0,1)</f>
        <v>46455</v>
      </c>
      <c r="W84" s="193">
        <f t="shared" si="7"/>
        <v>215</v>
      </c>
      <c r="Z84" s="18" t="str">
        <f>+_xlfn.XLOOKUP(T84,'Crono LB 30.09'!B:B,'Crono LB 30.09'!E:E,"No se encuentra",0,1)</f>
        <v>01-Apr-26</v>
      </c>
      <c r="AA84" s="193" t="e">
        <f t="shared" si="9"/>
        <v>#VALUE!</v>
      </c>
    </row>
    <row r="85" spans="1:27" hidden="1" x14ac:dyDescent="0.25">
      <c r="A85" s="159" t="s">
        <v>1679</v>
      </c>
      <c r="B85" s="160" t="s">
        <v>1838</v>
      </c>
      <c r="C85" s="161" t="s">
        <v>1839</v>
      </c>
      <c r="D85" s="285" t="str">
        <f>+_xlfn.XLOOKUP(B85,'La Calera II - RFSU 31.1.28'!B:B,'La Calera II - RFSU 31.1.28'!D:D,"No se encuentra",0,1)</f>
        <v>No se encuentra</v>
      </c>
      <c r="E85" s="201">
        <v>46108</v>
      </c>
      <c r="F85" s="198" t="str">
        <f>+_xlfn.XLOOKUP(B85,'La Calera II - RFSU 31.1.28'!B:B,'La Calera II - RFSU 31.1.28'!G:G,"No se encuentra",0,1)</f>
        <v>No se encuentra</v>
      </c>
      <c r="G85" s="293" t="str">
        <f>IF(+_xlfn.XLOOKUP(B85,'La Calera II - RFSU 31.1.28'!B:B,'La Calera II - RFSU 31.1.28'!H:H,"No se encuentra",0,1)&gt;0,+_xlfn.XLOOKUP(B85,'La Calera II - RFSU 31.1.28'!B:B,'La Calera II - RFSU 31.1.28'!H:H,"No se encuentra",0,1),"")</f>
        <v>No se encuentra</v>
      </c>
      <c r="H85" s="201">
        <v>46145</v>
      </c>
      <c r="I85" s="198" t="str">
        <f>+_xlfn.XLOOKUP(B85,'La Calera II - RFSU 31.1.28'!B:B,'La Calera II - RFSU 31.1.28'!W:W,"No se encuentra",0,1)</f>
        <v>No se encuentra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>No se encuentra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46225</v>
      </c>
      <c r="M85" s="198" t="str">
        <f>+_xlfn.XLOOKUP(B85,'La Calera II - RFSU 31.1.28'!B:B,'La Calera II - RFSU 31.1.28'!AP:AP,"No se encuentra",0,1)</f>
        <v>No se encuentra</v>
      </c>
      <c r="N85" s="295" t="str">
        <f>IF(+_xlfn.XLOOKUP(B85,'La Calera II - RFSU 31.1.28'!B:B,'La Calera II - RFSU 31.1.28'!AQ:AQ,"No se encuentra",0,1)&gt;0,+_xlfn.XLOOKUP(B85,'La Calera II - RFSU 31.1.28'!B:B,'La Calera II - RFSU 31.1.28'!AQ:AQ,"No se encuentra",0,1),"")</f>
        <v>No se encuentra</v>
      </c>
      <c r="O85" s="201">
        <v>46445</v>
      </c>
      <c r="P85" s="198">
        <f t="shared" si="8"/>
        <v>46445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>No se encuentra</v>
      </c>
      <c r="R85" s="302" t="e">
        <f t="shared" si="6"/>
        <v>#VALUE!</v>
      </c>
      <c r="S85" s="227"/>
      <c r="T85" s="228" t="str">
        <f>+_xlfn.XLOOKUP(B85,'La Calera II - RFSU 31.1.28'!B:B,'La Calera II - RFSU 31.1.28'!BZ:BZ,"",0,1)</f>
        <v/>
      </c>
      <c r="V85" s="18" t="str">
        <f>+_xlfn.XLOOKUP(B85,'La Calera II - RFSU 31.1.28'!B:B,'La Calera II - RFSU 31.1.28'!BW:BW,"No se encuentra",0,1)</f>
        <v>No se encuentra</v>
      </c>
      <c r="W85" s="193">
        <f t="shared" si="7"/>
        <v>220</v>
      </c>
      <c r="Z85" s="18" t="str">
        <f>+_xlfn.XLOOKUP(T85,'Crono LB 30.09'!B:B,'Crono LB 30.09'!E:E,"No se encuentra",0,1)</f>
        <v>No se encuentra</v>
      </c>
      <c r="AA85" s="193" t="e">
        <f t="shared" si="9"/>
        <v>#VALUE!</v>
      </c>
    </row>
    <row r="86" spans="1:27" ht="33.75" hidden="1" x14ac:dyDescent="0.25">
      <c r="A86" s="159" t="s">
        <v>1679</v>
      </c>
      <c r="B86" s="160" t="s">
        <v>1840</v>
      </c>
      <c r="C86" s="161" t="s">
        <v>1841</v>
      </c>
      <c r="D86" s="285" t="str">
        <f>+_xlfn.XLOOKUP(B86,'La Calera II - RFSU 31.1.28'!B:B,'La Calera II - RFSU 31.1.28'!D:D,"No se encuentra",0,1)</f>
        <v>EAP-95130 A/B - Calentador eléctrico de VBE-95120</v>
      </c>
      <c r="E86" s="201">
        <v>46108</v>
      </c>
      <c r="F86" s="198">
        <f>+_xlfn.XLOOKUP(B86,'La Calera II - RFSU 31.1.28'!B:B,'La Calera II - RFSU 31.1.28'!G:G,"No se encuentra",0,1)</f>
        <v>46188</v>
      </c>
      <c r="G86" s="293">
        <f>IF(+_xlfn.XLOOKUP(B86,'La Calera II - RFSU 31.1.28'!B:B,'La Calera II - RFSU 31.1.28'!H:H,"No se encuentra",0,1)&gt;0,+_xlfn.XLOOKUP(B86,'La Calera II - RFSU 31.1.28'!B:B,'La Calera II - RFSU 31.1.28'!H:H,"No se encuentra",0,1),"")</f>
        <v>46139</v>
      </c>
      <c r="H86" s="201">
        <v>46145</v>
      </c>
      <c r="I86" s="198">
        <f>+_xlfn.XLOOKUP(B86,'La Calera II - RFSU 31.1.28'!B:B,'La Calera II - RFSU 31.1.28'!W:W,"No se encuentra",0,1)</f>
        <v>46176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141" t="str">
        <f>+IF(+_xlfn.XLOOKUP(B86,'La Calera II - RFSU 31.1.28'!B:B,'La Calera II - RFSU 31.1.28'!AG:AG,"No se encuentra",0,1)=0,"N/A","Sin iniciar")</f>
        <v>Sin iniciar</v>
      </c>
      <c r="L86" s="201">
        <v>46225</v>
      </c>
      <c r="M86" s="198">
        <f>+_xlfn.XLOOKUP(B86,'La Calera II - RFSU 31.1.28'!B:B,'La Calera II - RFSU 31.1.28'!AP:AP,"No se encuentra",0,1)</f>
        <v>46256</v>
      </c>
      <c r="N86" s="295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46445</v>
      </c>
      <c r="P86" s="198">
        <f t="shared" si="8"/>
        <v>46445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ref="R86" si="12">IF(N86="","",+IF(Q86="",+O86-P86,+O86-Q86))</f>
        <v/>
      </c>
      <c r="S86" s="227"/>
      <c r="T86" s="228" t="str">
        <f>+_xlfn.XLOOKUP(B86,'La Calera II - RFSU 31.1.28'!B:B,'La Calera II - RFSU 31.1.28'!BZ:BZ,"",0,1)</f>
        <v>FDM1430</v>
      </c>
      <c r="V86" s="18">
        <f>+_xlfn.XLOOKUP(B86,'La Calera II - RFSU 31.1.28'!B:B,'La Calera II - RFSU 31.1.28'!BW:BW,"No se encuentra",0,1)</f>
        <v>46513</v>
      </c>
      <c r="W86" s="193">
        <f t="shared" si="7"/>
        <v>220</v>
      </c>
      <c r="Z86" s="18">
        <f>+_xlfn.XLOOKUP(T86,'Crono LB 30.09'!B:B,'Crono LB 30.09'!E:E,"No se encuentra",0,1)</f>
        <v>46196</v>
      </c>
      <c r="AA86" s="193">
        <f t="shared" si="9"/>
        <v>-29</v>
      </c>
    </row>
    <row r="87" spans="1:27" ht="33.75" hidden="1" x14ac:dyDescent="0.25">
      <c r="A87" s="159" t="s">
        <v>1679</v>
      </c>
      <c r="B87" s="160" t="s">
        <v>1842</v>
      </c>
      <c r="C87" s="161" t="s">
        <v>1843</v>
      </c>
      <c r="D87" s="285" t="str">
        <f>+_xlfn.XLOOKUP(B87,'La Calera II - RFSU 31.1.28'!B:B,'La Calera II - RFSU 31.1.28'!D:D,"No se encuentra",0,1)</f>
        <v>FAJ-94260 - FILTRO DE BOMBA DE HOT OIL</v>
      </c>
      <c r="E87" s="201">
        <v>46132</v>
      </c>
      <c r="F87" s="198">
        <f>+_xlfn.XLOOKUP(B87,'La Calera II - RFSU 31.1.28'!B:B,'La Calera II - RFSU 31.1.28'!G:G,"No se encuentra",0,1)</f>
        <v>46209</v>
      </c>
      <c r="G87" s="293">
        <f>IF(+_xlfn.XLOOKUP(B87,'La Calera II - RFSU 31.1.28'!B:B,'La Calera II - RFSU 31.1.28'!H:H,"No se encuentra",0,1)&gt;0,+_xlfn.XLOOKUP(B87,'La Calera II - RFSU 31.1.28'!B:B,'La Calera II - RFSU 31.1.28'!H:H,"No se encuentra",0,1),"")</f>
        <v>46048</v>
      </c>
      <c r="H87" s="201">
        <v>46169</v>
      </c>
      <c r="I87" s="198">
        <f>+_xlfn.XLOOKUP(B87,'La Calera II - RFSU 31.1.28'!B:B,'La Calera II - RFSU 31.1.28'!W:W,"No se encuentra",0,1)</f>
        <v>46085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46085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46249</v>
      </c>
      <c r="M87" s="198">
        <f>+_xlfn.XLOOKUP(B87,'La Calera II - RFSU 31.1.28'!B:B,'La Calera II - RFSU 31.1.28'!AP:AP,"No se encuentra",0,1)</f>
        <v>46165</v>
      </c>
      <c r="N87" s="295">
        <f>IF(+_xlfn.XLOOKUP(B87,'La Calera II - RFSU 31.1.28'!B:B,'La Calera II - RFSU 31.1.28'!AQ:AQ,"No se encuentra",0,1)&gt;0,+_xlfn.XLOOKUP(B87,'La Calera II - RFSU 31.1.28'!B:B,'La Calera II - RFSU 31.1.28'!AQ:AQ,"No se encuentra",0,1),"")</f>
        <v>46122</v>
      </c>
      <c r="O87" s="201">
        <v>46427</v>
      </c>
      <c r="P87" s="198">
        <f t="shared" si="8"/>
        <v>46339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>
        <f t="shared" si="6"/>
        <v>88</v>
      </c>
      <c r="S87" s="227"/>
      <c r="T87" s="228" t="str">
        <f>+_xlfn.XLOOKUP(B87,'La Calera II - RFSU 31.1.28'!B:B,'La Calera II - RFSU 31.1.28'!BZ:BZ,"",0,1)</f>
        <v>FDM1320</v>
      </c>
      <c r="V87" s="18">
        <f>+_xlfn.XLOOKUP(B87,'La Calera II - RFSU 31.1.28'!B:B,'La Calera II - RFSU 31.1.28'!BW:BW,"No se encuentra",0,1)</f>
        <v>46339</v>
      </c>
      <c r="W87" s="193">
        <f t="shared" si="7"/>
        <v>178</v>
      </c>
      <c r="Z87" s="18">
        <f>+_xlfn.XLOOKUP(T87,'Crono LB 30.09'!B:B,'Crono LB 30.09'!E:E,"No se encuentra",0,1)</f>
        <v>46218</v>
      </c>
      <c r="AA87" s="193">
        <f t="shared" si="9"/>
        <v>-31</v>
      </c>
    </row>
    <row r="88" spans="1:27" ht="22.5" hidden="1" x14ac:dyDescent="0.25">
      <c r="A88" s="632" t="s">
        <v>1679</v>
      </c>
      <c r="B88" s="634" t="s">
        <v>1844</v>
      </c>
      <c r="C88" s="636" t="s">
        <v>1845</v>
      </c>
      <c r="D88" s="285" t="s">
        <v>2836</v>
      </c>
      <c r="E88" s="201">
        <v>45930</v>
      </c>
      <c r="F88" s="198">
        <f>+_xlfn.XLOOKUP(B88,'La Calera II - RFSU 31.1.28'!B:B,'La Calera II - RFSU 31.1.28'!G:G,"No se encuentra",0,1)</f>
        <v>46034</v>
      </c>
      <c r="G88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8" s="201">
        <v>45960</v>
      </c>
      <c r="I88" s="198">
        <f>+_xlfn.XLOOKUP(B88,'La Calera II - RFSU 31.1.28'!B:B,'La Calera II - RFSU 31.1.28'!W:W,"No se encuentra",0,1)</f>
        <v>45961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8" s="141" t="str">
        <f>+IF(+_xlfn.XLOOKUP(B88,'La Calera II - RFSU 31.1.28'!B:B,'La Calera II - RFSU 31.1.28'!AG:AG,"No se encuentra",0,1)=0,"N/A","Sin iniciar")</f>
        <v>Sin iniciar</v>
      </c>
      <c r="L88" s="201">
        <v>46038</v>
      </c>
      <c r="M88" s="198">
        <f t="shared" ref="M88:M93" si="13">+L88</f>
        <v>46038</v>
      </c>
      <c r="N88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8" s="201">
        <v>46329</v>
      </c>
      <c r="P88" s="198">
        <f t="shared" si="8"/>
        <v>46329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ref="R88:R92" si="14">IF(N88="","",+IF(Q88="",+O88-P88,+O88-Q88))</f>
        <v>0</v>
      </c>
      <c r="S88" s="227"/>
      <c r="T88" s="228" t="s">
        <v>5100</v>
      </c>
      <c r="V88" s="18">
        <f>+_xlfn.XLOOKUP(B88,'La Calera II - RFSU 31.1.28'!B:B,'La Calera II - RFSU 31.1.28'!BW:BW,"No se encuentra",0,1)</f>
        <v>46563</v>
      </c>
      <c r="W88" s="193">
        <f t="shared" si="7"/>
        <v>291</v>
      </c>
      <c r="Z88" s="18" t="str">
        <f>+_xlfn.XLOOKUP(T88,'Crono LB 30.09'!B:B,'Crono LB 30.09'!E:E,"No se encuentra",0,1)</f>
        <v>No se encuentra</v>
      </c>
      <c r="AA88" s="193" t="e">
        <f t="shared" si="9"/>
        <v>#VALUE!</v>
      </c>
    </row>
    <row r="89" spans="1:27" ht="22.5" hidden="1" x14ac:dyDescent="0.25">
      <c r="A89" s="641"/>
      <c r="B89" s="642"/>
      <c r="C89" s="643"/>
      <c r="D89" s="285" t="s">
        <v>2837</v>
      </c>
      <c r="E89" s="201">
        <v>45930</v>
      </c>
      <c r="F89" s="198">
        <f>+_xlfn.XLOOKUP(B88,'La Calera II - RFSU 31.1.28'!B:B,'La Calera II - RFSU 31.1.28'!G:G,"No se encuentra",0,1)</f>
        <v>46034</v>
      </c>
      <c r="G89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9" s="201">
        <v>45960</v>
      </c>
      <c r="I89" s="198">
        <f>+_xlfn.XLOOKUP(B88,'La Calera II - RFSU 31.1.28'!B:B,'La Calera II - RFSU 31.1.28'!W:W,"No se encuentra",0,1)</f>
        <v>45961</v>
      </c>
      <c r="J89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9" s="141" t="str">
        <f>+IF(+_xlfn.XLOOKUP(B88,'La Calera II - RFSU 31.1.28'!B:B,'La Calera II - RFSU 31.1.28'!AG:AG,"No se encuentra",0,1)=0,"N/A","Sin iniciar")</f>
        <v>Sin iniciar</v>
      </c>
      <c r="L89" s="201">
        <v>46038</v>
      </c>
      <c r="M89" s="198">
        <f t="shared" si="13"/>
        <v>46038</v>
      </c>
      <c r="N89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9" s="201">
        <v>46447</v>
      </c>
      <c r="P89" s="198">
        <f t="shared" si="8"/>
        <v>46447</v>
      </c>
      <c r="Q89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9" s="302">
        <f t="shared" si="14"/>
        <v>0</v>
      </c>
      <c r="S89" s="227"/>
      <c r="T89" s="228" t="s">
        <v>5101</v>
      </c>
      <c r="V89" s="18">
        <f>+_xlfn.XLOOKUP(B88,'La Calera II - RFSU 31.1.28'!B:B,'La Calera II - RFSU 31.1.28'!BW:BW,"No se encuentra",0,1)</f>
        <v>46563</v>
      </c>
      <c r="W89" s="193">
        <f t="shared" si="7"/>
        <v>409</v>
      </c>
      <c r="Z89" s="18" t="str">
        <f>+_xlfn.XLOOKUP(T89,'Crono LB 30.09'!B:B,'Crono LB 30.09'!E:E,"No se encuentra",0,1)</f>
        <v>No se encuentra</v>
      </c>
      <c r="AA89" s="193" t="e">
        <f t="shared" si="9"/>
        <v>#VALUE!</v>
      </c>
    </row>
    <row r="90" spans="1:27" ht="33.75" hidden="1" x14ac:dyDescent="0.25">
      <c r="A90" s="641"/>
      <c r="B90" s="642"/>
      <c r="C90" s="643"/>
      <c r="D90" s="285" t="s">
        <v>3399</v>
      </c>
      <c r="E90" s="201">
        <v>45930</v>
      </c>
      <c r="F90" s="198">
        <f>+_xlfn.XLOOKUP(B88,'La Calera II - RFSU 31.1.28'!B:B,'La Calera II - RFSU 31.1.28'!G:G,"No se encuentra",0,1)</f>
        <v>46034</v>
      </c>
      <c r="G90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0" s="201">
        <v>45960</v>
      </c>
      <c r="I90" s="198">
        <f>+_xlfn.XLOOKUP(B88,'La Calera II - RFSU 31.1.28'!B:B,'La Calera II - RFSU 31.1.28'!W:W,"No se encuentra",0,1)</f>
        <v>45961</v>
      </c>
      <c r="J90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0" s="141" t="str">
        <f>+IF(+_xlfn.XLOOKUP(B88,'La Calera II - RFSU 31.1.28'!B:B,'La Calera II - RFSU 31.1.28'!AG:AG,"No se encuentra",0,1)=0,"N/A","Sin iniciar")</f>
        <v>Sin iniciar</v>
      </c>
      <c r="L90" s="201">
        <v>46038</v>
      </c>
      <c r="M90" s="198">
        <f t="shared" si="13"/>
        <v>46038</v>
      </c>
      <c r="N90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0" s="201">
        <v>46413</v>
      </c>
      <c r="P90" s="198">
        <f t="shared" si="8"/>
        <v>46413</v>
      </c>
      <c r="Q90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0" s="302">
        <f t="shared" ref="R90:R91" si="15">IF(N90="","",+IF(Q90="",+O90-P90,+O90-Q90))</f>
        <v>0</v>
      </c>
      <c r="S90" s="227"/>
      <c r="T90" s="228" t="s">
        <v>5102</v>
      </c>
      <c r="V90" s="18">
        <f>+_xlfn.XLOOKUP(B88,'La Calera II - RFSU 31.1.28'!B:B,'La Calera II - RFSU 31.1.28'!BW:BW,"No se encuentra",0,1)</f>
        <v>46563</v>
      </c>
      <c r="W90" s="193">
        <f t="shared" si="7"/>
        <v>375</v>
      </c>
      <c r="Z90" s="18" t="str">
        <f>+_xlfn.XLOOKUP(T90,'Crono LB 30.09'!B:B,'Crono LB 30.09'!E:E,"No se encuentra",0,1)</f>
        <v>No se encuentra</v>
      </c>
      <c r="AA90" s="193" t="e">
        <f t="shared" si="9"/>
        <v>#VALUE!</v>
      </c>
    </row>
    <row r="91" spans="1:27" ht="33.75" hidden="1" x14ac:dyDescent="0.25">
      <c r="A91" s="641"/>
      <c r="B91" s="642"/>
      <c r="C91" s="643"/>
      <c r="D91" s="285" t="s">
        <v>3400</v>
      </c>
      <c r="E91" s="201">
        <v>45930</v>
      </c>
      <c r="F91" s="198">
        <f>+_xlfn.XLOOKUP(B88,'La Calera II - RFSU 31.1.28'!B:B,'La Calera II - RFSU 31.1.28'!G:G,"No se encuentra",0,1)</f>
        <v>46034</v>
      </c>
      <c r="G91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1" s="201">
        <v>45960</v>
      </c>
      <c r="I91" s="198">
        <f>+_xlfn.XLOOKUP(B88,'La Calera II - RFSU 31.1.28'!B:B,'La Calera II - RFSU 31.1.28'!W:W,"No se encuentra",0,1)</f>
        <v>45961</v>
      </c>
      <c r="J91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1" s="141" t="str">
        <f>+IF(+_xlfn.XLOOKUP(B88,'La Calera II - RFSU 31.1.28'!B:B,'La Calera II - RFSU 31.1.28'!AG:AG,"No se encuentra",0,1)=0,"N/A","Sin iniciar")</f>
        <v>Sin iniciar</v>
      </c>
      <c r="L91" s="201">
        <v>46038</v>
      </c>
      <c r="M91" s="198">
        <f t="shared" si="13"/>
        <v>46038</v>
      </c>
      <c r="N91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1" s="201">
        <v>46374</v>
      </c>
      <c r="P91" s="198">
        <f t="shared" si="8"/>
        <v>46374</v>
      </c>
      <c r="Q91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1" s="302">
        <f t="shared" si="15"/>
        <v>0</v>
      </c>
      <c r="S91" s="227"/>
      <c r="T91" s="228" t="s">
        <v>5103</v>
      </c>
      <c r="V91" s="18">
        <f>+_xlfn.XLOOKUP(B88,'La Calera II - RFSU 31.1.28'!B:B,'La Calera II - RFSU 31.1.28'!BW:BW,"No se encuentra",0,1)</f>
        <v>46563</v>
      </c>
      <c r="W91" s="193">
        <f t="shared" si="7"/>
        <v>336</v>
      </c>
      <c r="Z91" s="18" t="str">
        <f>+_xlfn.XLOOKUP(T91,'Crono LB 30.09'!B:B,'Crono LB 30.09'!E:E,"No se encuentra",0,1)</f>
        <v>No se encuentra</v>
      </c>
      <c r="AA91" s="193" t="e">
        <f t="shared" si="9"/>
        <v>#VALUE!</v>
      </c>
    </row>
    <row r="92" spans="1:27" ht="33.75" hidden="1" x14ac:dyDescent="0.25">
      <c r="A92" s="641"/>
      <c r="B92" s="642"/>
      <c r="C92" s="643"/>
      <c r="D92" s="285" t="s">
        <v>3401</v>
      </c>
      <c r="E92" s="201">
        <v>45930</v>
      </c>
      <c r="F92" s="198">
        <f>+_xlfn.XLOOKUP(B88,'La Calera II - RFSU 31.1.28'!B:B,'La Calera II - RFSU 31.1.28'!G:G,"No se encuentra",0,1)</f>
        <v>46034</v>
      </c>
      <c r="G92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2" s="201">
        <v>45960</v>
      </c>
      <c r="I92" s="198">
        <f>+_xlfn.XLOOKUP(B88,'La Calera II - RFSU 31.1.28'!B:B,'La Calera II - RFSU 31.1.28'!W:W,"No se encuentra",0,1)</f>
        <v>45961</v>
      </c>
      <c r="J92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2" s="141" t="str">
        <f>+IF(+_xlfn.XLOOKUP(B88,'La Calera II - RFSU 31.1.28'!B:B,'La Calera II - RFSU 31.1.28'!AG:AG,"No se encuentra",0,1)=0,"N/A","Sin iniciar")</f>
        <v>Sin iniciar</v>
      </c>
      <c r="L92" s="201">
        <v>46038</v>
      </c>
      <c r="M92" s="198">
        <f t="shared" si="13"/>
        <v>46038</v>
      </c>
      <c r="N92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2" s="201">
        <v>46511</v>
      </c>
      <c r="P92" s="198">
        <f t="shared" si="8"/>
        <v>46511</v>
      </c>
      <c r="Q92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2" s="302">
        <f t="shared" si="14"/>
        <v>0</v>
      </c>
      <c r="S92" s="227"/>
      <c r="T92" s="228" t="s">
        <v>5104</v>
      </c>
      <c r="V92" s="18">
        <f>+_xlfn.XLOOKUP(B88,'La Calera II - RFSU 31.1.28'!B:B,'La Calera II - RFSU 31.1.28'!BW:BW,"No se encuentra",0,1)</f>
        <v>46563</v>
      </c>
      <c r="W92" s="193">
        <f t="shared" si="7"/>
        <v>473</v>
      </c>
      <c r="Z92" s="18" t="str">
        <f>+_xlfn.XLOOKUP(T92,'Crono LB 30.09'!B:B,'Crono LB 30.09'!E:E,"No se encuentra",0,1)</f>
        <v>No se encuentra</v>
      </c>
      <c r="AA92" s="193" t="e">
        <f t="shared" si="9"/>
        <v>#VALUE!</v>
      </c>
    </row>
    <row r="93" spans="1:27" ht="22.5" hidden="1" x14ac:dyDescent="0.25">
      <c r="A93" s="633"/>
      <c r="B93" s="635"/>
      <c r="C93" s="637"/>
      <c r="D93" s="285" t="s">
        <v>2835</v>
      </c>
      <c r="E93" s="201">
        <v>45930</v>
      </c>
      <c r="F93" s="198">
        <f>+_xlfn.XLOOKUP(B88,'La Calera II - RFSU 31.1.28'!B:B,'La Calera II - RFSU 31.1.28'!G:G,"No se encuentra",0,1)</f>
        <v>46034</v>
      </c>
      <c r="G93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3" s="201">
        <v>45960</v>
      </c>
      <c r="I93" s="198">
        <f>+_xlfn.XLOOKUP(B88,'La Calera II - RFSU 31.1.28'!B:B,'La Calera II - RFSU 31.1.28'!W:W,"No se encuentra",0,1)</f>
        <v>45961</v>
      </c>
      <c r="J93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3" s="141" t="str">
        <f>+IF(+_xlfn.XLOOKUP(B88,'La Calera II - RFSU 31.1.28'!B:B,'La Calera II - RFSU 31.1.28'!AG:AG,"No se encuentra",0,1)=0,"N/A","Sin iniciar")</f>
        <v>Sin iniciar</v>
      </c>
      <c r="L93" s="201">
        <v>46038</v>
      </c>
      <c r="M93" s="198">
        <f t="shared" si="13"/>
        <v>46038</v>
      </c>
      <c r="N93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3" s="201">
        <v>46454</v>
      </c>
      <c r="P93" s="198">
        <f t="shared" si="8"/>
        <v>46454</v>
      </c>
      <c r="Q93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3" s="302">
        <f t="shared" si="6"/>
        <v>0</v>
      </c>
      <c r="S93" s="227"/>
      <c r="T93" s="228" t="s">
        <v>2712</v>
      </c>
      <c r="V93" s="18">
        <f>+_xlfn.XLOOKUP(B88,'La Calera II - RFSU 31.1.28'!B:B,'La Calera II - RFSU 31.1.28'!BW:BW,"No se encuentra",0,1)</f>
        <v>46563</v>
      </c>
      <c r="W93" s="193">
        <f t="shared" si="7"/>
        <v>416</v>
      </c>
      <c r="Z93" s="18" t="str">
        <f>+_xlfn.XLOOKUP(T93,'Crono LB 30.09'!B:B,'Crono LB 30.09'!E:E,"No se encuentra",0,1)</f>
        <v>No se encuentra</v>
      </c>
      <c r="AA93" s="193" t="e">
        <f t="shared" si="9"/>
        <v>#VALUE!</v>
      </c>
    </row>
    <row r="94" spans="1:27" ht="45" hidden="1" x14ac:dyDescent="0.25">
      <c r="A94" s="159" t="s">
        <v>1679</v>
      </c>
      <c r="B94" s="160" t="s">
        <v>1846</v>
      </c>
      <c r="C94" s="161" t="s">
        <v>1847</v>
      </c>
      <c r="D94" s="285" t="str">
        <f>+_xlfn.XLOOKUP(B94,'La Calera II - RFSU 31.1.28'!B:B,'La Calera II - RFSU 31.1.28'!D:D,"No se encuentra",0,1)</f>
        <v xml:space="preserve">TKBA-24410 A/B - Tanque cónico de efluentes
</v>
      </c>
      <c r="E94" s="201">
        <v>45930</v>
      </c>
      <c r="F94" s="198">
        <f>+_xlfn.XLOOKUP(B94,'La Calera II - RFSU 31.1.28'!B:B,'La Calera II - RFSU 31.1.28'!G:G,"No se encuentra",0,1)</f>
        <v>45931</v>
      </c>
      <c r="G94" s="293">
        <f>IF(+_xlfn.XLOOKUP(B94,'La Calera II - RFSU 31.1.28'!B:B,'La Calera II - RFSU 31.1.28'!H:H,"No se encuentra",0,1)&gt;0,+_xlfn.XLOOKUP(B94,'La Calera II - RFSU 31.1.28'!B:B,'La Calera II - RFSU 31.1.28'!H:H,"No se encuentra",0,1),"")</f>
        <v>45933</v>
      </c>
      <c r="H94" s="201">
        <v>45967</v>
      </c>
      <c r="I94" s="198">
        <f>+_xlfn.XLOOKUP(B94,'La Calera II - RFSU 31.1.28'!B:B,'La Calera II - RFSU 31.1.28'!W:W,"No se encuentra",0,1)</f>
        <v>45980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45995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46047</v>
      </c>
      <c r="M94" s="198">
        <f>+_xlfn.XLOOKUP(B94,'La Calera II - RFSU 31.1.28'!B:B,'La Calera II - RFSU 31.1.28'!AP:AP,"No se encuentra",0,1)</f>
        <v>46179</v>
      </c>
      <c r="N94" s="295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201">
        <v>46313</v>
      </c>
      <c r="P94" s="198">
        <f t="shared" si="8"/>
        <v>46313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6"/>
        <v/>
      </c>
      <c r="S94" s="227"/>
      <c r="T94" s="228" t="str">
        <f>+_xlfn.XLOOKUP(B94,'La Calera II - RFSU 31.1.28'!B:B,'La Calera II - RFSU 31.1.28'!BZ:BZ,"",0,1)</f>
        <v>FDM1040</v>
      </c>
      <c r="V94" s="18">
        <f>+_xlfn.XLOOKUP(B94,'La Calera II - RFSU 31.1.28'!B:B,'La Calera II - RFSU 31.1.28'!BW:BW,"No se encuentra",0,1)</f>
        <v>46459</v>
      </c>
      <c r="W94" s="193">
        <f t="shared" si="7"/>
        <v>266</v>
      </c>
      <c r="Z94" s="18" t="str">
        <f>+_xlfn.XLOOKUP(T94,'Crono LB 30.09'!B:B,'Crono LB 30.09'!E:E,"No se encuentra",0,1)</f>
        <v>23-Dec-25</v>
      </c>
      <c r="AA94" s="193" t="e">
        <f t="shared" si="9"/>
        <v>#VALUE!</v>
      </c>
    </row>
    <row r="95" spans="1:27" hidden="1" x14ac:dyDescent="0.25">
      <c r="A95" s="159" t="s">
        <v>1679</v>
      </c>
      <c r="B95" s="160" t="s">
        <v>1848</v>
      </c>
      <c r="C95" s="161" t="s">
        <v>1849</v>
      </c>
      <c r="D95" s="285" t="str">
        <f>+_xlfn.XLOOKUP(B95,'La Calera II - RFSU 31.1.28'!B:B,'La Calera II - RFSU 31.1.28'!D:D,"No se encuentra",0,1)</f>
        <v>No se encuentra</v>
      </c>
      <c r="E95" s="201">
        <v>46022</v>
      </c>
      <c r="F95" s="198" t="str">
        <f>+_xlfn.XLOOKUP(B95,'La Calera II - RFSU 31.1.28'!B:B,'La Calera II - RFSU 31.1.28'!G:G,"No se encuentra",0,1)</f>
        <v>No se encuentra</v>
      </c>
      <c r="G95" s="293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201">
        <v>46059</v>
      </c>
      <c r="I95" s="198" t="str">
        <f>+_xlfn.XLOOKUP(B95,'La Calera II - RFSU 31.1.28'!B:B,'La Calera II - RFSU 31.1.28'!W:W,"No se encuentra",0,1)</f>
        <v>No se encuentra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46139</v>
      </c>
      <c r="M95" s="198" t="str">
        <f>+_xlfn.XLOOKUP(B95,'La Calera II - RFSU 31.1.28'!B:B,'La Calera II - RFSU 31.1.28'!AP:AP,"No se encuentra",0,1)</f>
        <v>No se encuentra</v>
      </c>
      <c r="N95" s="295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>
        <v>46422</v>
      </c>
      <c r="P95" s="198">
        <f t="shared" si="8"/>
        <v>46422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302" t="e">
        <f t="shared" si="6"/>
        <v>#VALUE!</v>
      </c>
      <c r="S95" s="227"/>
      <c r="T95" s="228" t="str">
        <f>+_xlfn.XLOOKUP(B95,'La Calera II - RFSU 31.1.28'!B:B,'La Calera II - RFSU 31.1.28'!BZ:BZ,"",0,1)</f>
        <v/>
      </c>
      <c r="V95" s="18" t="str">
        <f>+_xlfn.XLOOKUP(B95,'La Calera II - RFSU 31.1.28'!B:B,'La Calera II - RFSU 31.1.28'!BW:BW,"No se encuentra",0,1)</f>
        <v>No se encuentra</v>
      </c>
      <c r="W95" s="193">
        <f t="shared" si="7"/>
        <v>283</v>
      </c>
      <c r="Z95" s="18" t="str">
        <f>+_xlfn.XLOOKUP(T95,'Crono LB 30.09'!B:B,'Crono LB 30.09'!E:E,"No se encuentra",0,1)</f>
        <v>No se encuentra</v>
      </c>
      <c r="AA95" s="193" t="e">
        <f t="shared" si="9"/>
        <v>#VALUE!</v>
      </c>
    </row>
    <row r="96" spans="1:27" hidden="1" x14ac:dyDescent="0.25">
      <c r="A96" s="159" t="s">
        <v>1679</v>
      </c>
      <c r="B96" s="164" t="s">
        <v>1850</v>
      </c>
      <c r="C96" s="163" t="s">
        <v>1851</v>
      </c>
      <c r="D96" s="285" t="str">
        <f>+_xlfn.XLOOKUP(B96,'La Calera II - RFSU 31.1.28'!B:B,'La Calera II - RFSU 31.1.28'!D:D,"No se encuentra",0,1)</f>
        <v>No se encuentra</v>
      </c>
      <c r="E96" s="201">
        <v>46153</v>
      </c>
      <c r="F96" s="198" t="str">
        <f>+_xlfn.XLOOKUP(B96,'La Calera II - RFSU 31.1.28'!B:B,'La Calera II - RFSU 31.1.28'!G:G,"No se encuentra",0,1)</f>
        <v>No se encuentra</v>
      </c>
      <c r="G96" s="293" t="str">
        <f>IF(+_xlfn.XLOOKUP(B96,'La Calera II - RFSU 31.1.28'!B:B,'La Calera II - RFSU 31.1.28'!H:H,"No se encuentra",0,1)&gt;0,+_xlfn.XLOOKUP(B96,'La Calera II - RFSU 31.1.28'!B:B,'La Calera II - RFSU 31.1.28'!H:H,"No se encuentra",0,1),"")</f>
        <v>No se encuentra</v>
      </c>
      <c r="H96" s="201">
        <v>46190</v>
      </c>
      <c r="I96" s="198" t="str">
        <f>+_xlfn.XLOOKUP(B96,'La Calera II - RFSU 31.1.28'!B:B,'La Calera II - RFSU 31.1.28'!W:W,"No se encuentra",0,1)</f>
        <v>No se encuentra</v>
      </c>
      <c r="J96" s="289" t="str">
        <f>IF(+_xlfn.XLOOKUP(B96,'La Calera II - RFSU 31.1.28'!B:B,'La Calera II - RFSU 31.1.28'!X:X,"No se encuentra",0,1)&gt;0,+_xlfn.XLOOKUP(B96,'La Calera II - RFSU 31.1.28'!B:B,'La Calera II - RFSU 31.1.28'!X:X,"No se encuentra",0,1),"")</f>
        <v>No se encuentra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46270</v>
      </c>
      <c r="M96" s="198" t="str">
        <f>+_xlfn.XLOOKUP(B96,'La Calera II - RFSU 31.1.28'!B:B,'La Calera II - RFSU 31.1.28'!AP:AP,"No se encuentra",0,1)</f>
        <v>No se encuentra</v>
      </c>
      <c r="N96" s="295" t="str">
        <f>IF(+_xlfn.XLOOKUP(B96,'La Calera II - RFSU 31.1.28'!B:B,'La Calera II - RFSU 31.1.28'!AQ:AQ,"No se encuentra",0,1)&gt;0,+_xlfn.XLOOKUP(B96,'La Calera II - RFSU 31.1.28'!B:B,'La Calera II - RFSU 31.1.28'!AQ:AQ,"No se encuentra",0,1),"")</f>
        <v>No se encuentra</v>
      </c>
      <c r="O96" s="201">
        <v>46451</v>
      </c>
      <c r="P96" s="198">
        <f t="shared" si="8"/>
        <v>46451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>No se encuentra</v>
      </c>
      <c r="R96" s="302" t="e">
        <f t="shared" si="6"/>
        <v>#VALUE!</v>
      </c>
      <c r="S96" s="227"/>
      <c r="T96" s="228" t="str">
        <f>+_xlfn.XLOOKUP(B96,'La Calera II - RFSU 31.1.28'!B:B,'La Calera II - RFSU 31.1.28'!BZ:BZ,"",0,1)</f>
        <v/>
      </c>
      <c r="V96" s="18" t="str">
        <f>+_xlfn.XLOOKUP(B96,'La Calera II - RFSU 31.1.28'!B:B,'La Calera II - RFSU 31.1.28'!BW:BW,"No se encuentra",0,1)</f>
        <v>No se encuentra</v>
      </c>
      <c r="W96" s="193">
        <f t="shared" si="7"/>
        <v>181</v>
      </c>
      <c r="Z96" s="18" t="str">
        <f>+_xlfn.XLOOKUP(T96,'Crono LB 30.09'!B:B,'Crono LB 30.09'!E:E,"No se encuentra",0,1)</f>
        <v>No se encuentra</v>
      </c>
      <c r="AA96" s="193" t="e">
        <f t="shared" si="9"/>
        <v>#VALUE!</v>
      </c>
    </row>
    <row r="97" spans="1:27" ht="22.5" hidden="1" x14ac:dyDescent="0.25">
      <c r="A97" s="159" t="s">
        <v>1679</v>
      </c>
      <c r="B97" s="164" t="s">
        <v>1852</v>
      </c>
      <c r="C97" s="163" t="s">
        <v>1853</v>
      </c>
      <c r="D97" s="285" t="str">
        <f>+_xlfn.XLOOKUP(B97,'La Calera II - RFSU 31.1.28'!B:B,'La Calera II - RFSU 31.1.28'!D:D,"No se encuentra",0,1)</f>
        <v>T-29181/29281/29381</v>
      </c>
      <c r="E97" s="201">
        <v>46153</v>
      </c>
      <c r="F97" s="198">
        <f>+_xlfn.XLOOKUP(B97,'La Calera II - RFSU 31.1.28'!B:B,'La Calera II - RFSU 31.1.28'!G:G,"No se encuentra",0,1)</f>
        <v>46167</v>
      </c>
      <c r="G97" s="293">
        <f>IF(+_xlfn.XLOOKUP(B97,'La Calera II - RFSU 31.1.28'!B:B,'La Calera II - RFSU 31.1.28'!H:H,"No se encuentra",0,1)&gt;0,+_xlfn.XLOOKUP(B97,'La Calera II - RFSU 31.1.28'!B:B,'La Calera II - RFSU 31.1.28'!H:H,"No se encuentra",0,1),"")</f>
        <v>46164</v>
      </c>
      <c r="H97" s="201">
        <v>46190</v>
      </c>
      <c r="I97" s="198">
        <f>+_xlfn.XLOOKUP(B97,'La Calera II - RFSU 31.1.28'!B:B,'La Calera II - RFSU 31.1.28'!W:W,"No se encuentra",0,1)</f>
        <v>46201</v>
      </c>
      <c r="J97" s="289" t="str">
        <f>IF(+_xlfn.XLOOKUP(B97,'La Calera II - RFSU 31.1.28'!B:B,'La Calera II - RFSU 31.1.28'!X:X,"No se encuentra",0,1)&gt;0,+_xlfn.XLOOKUP(B97,'La Calera II - RFSU 31.1.28'!B:B,'La Calera II - RFSU 31.1.28'!X:X,"No se encuentra",0,1),"")</f>
        <v/>
      </c>
      <c r="K97" s="141" t="str">
        <f>+IF(+_xlfn.XLOOKUP(B97,'La Calera II - RFSU 31.1.28'!B:B,'La Calera II - RFSU 31.1.28'!AG:AG,"No se encuentra",0,1)=0,"N/A","Sin iniciar")</f>
        <v>Sin iniciar</v>
      </c>
      <c r="L97" s="201">
        <v>46270</v>
      </c>
      <c r="M97" s="198">
        <f>+_xlfn.XLOOKUP(B97,'La Calera II - RFSU 31.1.28'!B:B,'La Calera II - RFSU 31.1.28'!AP:AP,"No se encuentra",0,1)</f>
        <v>46281</v>
      </c>
      <c r="N97" s="295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46422</v>
      </c>
      <c r="P97" s="198">
        <f t="shared" si="8"/>
        <v>46422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 t="str">
        <f t="shared" si="6"/>
        <v/>
      </c>
      <c r="S97" s="227"/>
      <c r="T97" s="228" t="str">
        <f>+_xlfn.XLOOKUP(B97,'La Calera II - RFSU 31.1.28'!B:B,'La Calera II - RFSU 31.1.28'!BZ:BZ,"",0,1)</f>
        <v>FDM1040</v>
      </c>
      <c r="V97" s="18">
        <f>+_xlfn.XLOOKUP(B97,'La Calera II - RFSU 31.1.28'!B:B,'La Calera II - RFSU 31.1.28'!BW:BW,"No se encuentra",0,1)</f>
        <v>46468</v>
      </c>
      <c r="W97" s="193">
        <f t="shared" si="7"/>
        <v>152</v>
      </c>
      <c r="Z97" s="18" t="str">
        <f>+_xlfn.XLOOKUP(T97,'Crono LB 30.09'!B:B,'Crono LB 30.09'!E:E,"No se encuentra",0,1)</f>
        <v>23-Dec-25</v>
      </c>
      <c r="AA97" s="193" t="e">
        <f t="shared" si="9"/>
        <v>#VALUE!</v>
      </c>
    </row>
    <row r="98" spans="1:27" hidden="1" x14ac:dyDescent="0.25">
      <c r="A98" s="159" t="s">
        <v>1679</v>
      </c>
      <c r="B98" s="164" t="s">
        <v>1854</v>
      </c>
      <c r="C98" s="163" t="s">
        <v>1855</v>
      </c>
      <c r="D98" s="285" t="str">
        <f>+_xlfn.XLOOKUP(B98,'La Calera II - RFSU 31.1.28'!B:B,'La Calera II - RFSU 31.1.28'!D:D,"No se encuentra",0,1)</f>
        <v>No se encuentra</v>
      </c>
      <c r="E98" s="201">
        <v>46153</v>
      </c>
      <c r="F98" s="198" t="str">
        <f>+_xlfn.XLOOKUP(B98,'La Calera II - RFSU 31.1.28'!B:B,'La Calera II - RFSU 31.1.28'!G:G,"No se encuentra",0,1)</f>
        <v>No se encuentra</v>
      </c>
      <c r="G98" s="293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201">
        <v>46190</v>
      </c>
      <c r="I98" s="198" t="str">
        <f>+_xlfn.XLOOKUP(B98,'La Calera II - RFSU 31.1.28'!B:B,'La Calera II - RFSU 31.1.28'!W:W,"No se encuentra",0,1)</f>
        <v>No se encuentra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46270</v>
      </c>
      <c r="M98" s="198" t="str">
        <f>+_xlfn.XLOOKUP(B98,'La Calera II - RFSU 31.1.28'!B:B,'La Calera II - RFSU 31.1.28'!AP:AP,"No se encuentra",0,1)</f>
        <v>No se encuentra</v>
      </c>
      <c r="N98" s="295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>
        <v>46418</v>
      </c>
      <c r="P98" s="198">
        <f t="shared" si="8"/>
        <v>46418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302" t="e">
        <f t="shared" si="6"/>
        <v>#VALUE!</v>
      </c>
      <c r="S98" s="227"/>
      <c r="T98" s="228" t="str">
        <f>+_xlfn.XLOOKUP(B98,'La Calera II - RFSU 31.1.28'!B:B,'La Calera II - RFSU 31.1.28'!BZ:BZ,"",0,1)</f>
        <v/>
      </c>
      <c r="V98" s="18" t="str">
        <f>+_xlfn.XLOOKUP(B98,'La Calera II - RFSU 31.1.28'!B:B,'La Calera II - RFSU 31.1.28'!BW:BW,"No se encuentra",0,1)</f>
        <v>No se encuentra</v>
      </c>
      <c r="W98" s="193">
        <f t="shared" si="7"/>
        <v>148</v>
      </c>
      <c r="Z98" s="18" t="str">
        <f>+_xlfn.XLOOKUP(T98,'Crono LB 30.09'!B:B,'Crono LB 30.09'!E:E,"No se encuentra",0,1)</f>
        <v>No se encuentra</v>
      </c>
      <c r="AA98" s="193" t="e">
        <f t="shared" si="9"/>
        <v>#VALUE!</v>
      </c>
    </row>
    <row r="99" spans="1:27" hidden="1" x14ac:dyDescent="0.25">
      <c r="A99" s="159" t="s">
        <v>1679</v>
      </c>
      <c r="B99" s="164" t="s">
        <v>1856</v>
      </c>
      <c r="C99" s="163" t="s">
        <v>1857</v>
      </c>
      <c r="D99" s="285" t="str">
        <f>+_xlfn.XLOOKUP(B99,'La Calera II - RFSU 31.1.28'!B:B,'La Calera II - RFSU 31.1.28'!D:D,"No se encuentra",0,1)</f>
        <v>No se encuentra</v>
      </c>
      <c r="E99" s="201">
        <v>45989</v>
      </c>
      <c r="F99" s="198" t="str">
        <f>+_xlfn.XLOOKUP(B99,'La Calera II - RFSU 31.1.28'!B:B,'La Calera II - RFSU 31.1.28'!G:G,"No se encuentra",0,1)</f>
        <v>No se encuentra</v>
      </c>
      <c r="G99" s="293" t="str">
        <f>IF(+_xlfn.XLOOKUP(B99,'La Calera II - RFSU 31.1.28'!B:B,'La Calera II - RFSU 31.1.28'!H:H,"No se encuentra",0,1)&gt;0,+_xlfn.XLOOKUP(B99,'La Calera II - RFSU 31.1.28'!B:B,'La Calera II - RFSU 31.1.28'!H:H,"No se encuentra",0,1),"")</f>
        <v>No se encuentra</v>
      </c>
      <c r="H99" s="201">
        <v>46026</v>
      </c>
      <c r="I99" s="198" t="str">
        <f>+_xlfn.XLOOKUP(B99,'La Calera II - RFSU 31.1.28'!B:B,'La Calera II - RFSU 31.1.28'!W:W,"No se encuentra",0,1)</f>
        <v>No se encuentra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>No se encuentra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46106</v>
      </c>
      <c r="M99" s="198" t="str">
        <f>+_xlfn.XLOOKUP(B99,'La Calera II - RFSU 31.1.28'!B:B,'La Calera II - RFSU 31.1.28'!AP:AP,"No se encuentra",0,1)</f>
        <v>No se encuentra</v>
      </c>
      <c r="N99" s="295" t="str">
        <f>IF(+_xlfn.XLOOKUP(B99,'La Calera II - RFSU 31.1.28'!B:B,'La Calera II - RFSU 31.1.28'!AQ:AQ,"No se encuentra",0,1)&gt;0,+_xlfn.XLOOKUP(B99,'La Calera II - RFSU 31.1.28'!B:B,'La Calera II - RFSU 31.1.28'!AQ:AQ,"No se encuentra",0,1),"")</f>
        <v>No se encuentra</v>
      </c>
      <c r="O99" s="201">
        <v>46381</v>
      </c>
      <c r="P99" s="198">
        <f t="shared" si="8"/>
        <v>46381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>No se encuentra</v>
      </c>
      <c r="R99" s="302" t="e">
        <f t="shared" si="6"/>
        <v>#VALUE!</v>
      </c>
      <c r="S99" s="227"/>
      <c r="T99" s="228" t="str">
        <f>+_xlfn.XLOOKUP(B99,'La Calera II - RFSU 31.1.28'!B:B,'La Calera II - RFSU 31.1.28'!BZ:BZ,"",0,1)</f>
        <v/>
      </c>
      <c r="V99" s="18" t="str">
        <f>+_xlfn.XLOOKUP(B99,'La Calera II - RFSU 31.1.28'!B:B,'La Calera II - RFSU 31.1.28'!BW:BW,"No se encuentra",0,1)</f>
        <v>No se encuentra</v>
      </c>
      <c r="W99" s="193">
        <f t="shared" si="7"/>
        <v>275</v>
      </c>
      <c r="Z99" s="18" t="str">
        <f>+_xlfn.XLOOKUP(T99,'Crono LB 30.09'!B:B,'Crono LB 30.09'!E:E,"No se encuentra",0,1)</f>
        <v>No se encuentra</v>
      </c>
      <c r="AA99" s="193" t="e">
        <f t="shared" si="9"/>
        <v>#VALUE!</v>
      </c>
    </row>
    <row r="100" spans="1:27" ht="135.75" hidden="1" customHeight="1" x14ac:dyDescent="0.25">
      <c r="A100" s="159" t="s">
        <v>1679</v>
      </c>
      <c r="B100" s="164" t="s">
        <v>1858</v>
      </c>
      <c r="C100" s="163" t="s">
        <v>1859</v>
      </c>
      <c r="D100" s="285" t="s">
        <v>3402</v>
      </c>
      <c r="E100" s="201">
        <v>46035</v>
      </c>
      <c r="F100" s="198">
        <f>+_xlfn.XLOOKUP(B100,'La Calera II - RFSU 31.1.28'!B:B,'La Calera II - RFSU 31.1.28'!G:G,"No se encuentra",0,1)</f>
        <v>46132</v>
      </c>
      <c r="G100" s="293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201">
        <v>46072</v>
      </c>
      <c r="I100" s="198">
        <f>+_xlfn.XLOOKUP(B100,'La Calera II - RFSU 31.1.28'!B:B,'La Calera II - RFSU 31.1.28'!W:W,"No se encuentra",0,1)</f>
        <v>46170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46152</v>
      </c>
      <c r="M100" s="198">
        <f>+_xlfn.XLOOKUP(B100,'La Calera II - RFSU 31.1.28'!B:B,'La Calera II - RFSU 31.1.28'!AP:AP,"No se encuentra",0,1)</f>
        <v>46250</v>
      </c>
      <c r="N100" s="295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46385</v>
      </c>
      <c r="P100" s="198">
        <f t="shared" si="8"/>
        <v>46385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6"/>
        <v/>
      </c>
      <c r="S100" s="305" t="s">
        <v>2782</v>
      </c>
      <c r="T100" s="228" t="str">
        <f>+_xlfn.XLOOKUP(B100,'La Calera II - RFSU 31.1.28'!B:B,'La Calera II - RFSU 31.1.28'!BZ:BZ,"",0,1)</f>
        <v>FDM1220</v>
      </c>
      <c r="V100" s="18">
        <f>+_xlfn.XLOOKUP(B100,'La Calera II - RFSU 31.1.28'!B:B,'La Calera II - RFSU 31.1.28'!BW:BW,"No se encuentra",0,1)</f>
        <v>46507</v>
      </c>
      <c r="W100" s="193">
        <f t="shared" si="7"/>
        <v>233</v>
      </c>
      <c r="Z100" s="18" t="str">
        <f>+_xlfn.XLOOKUP(T100,'Crono LB 30.09'!B:B,'Crono LB 30.09'!E:E,"No se encuentra",0,1)</f>
        <v>24-Apr-26</v>
      </c>
      <c r="AA100" s="193" t="e">
        <f t="shared" si="9"/>
        <v>#VALUE!</v>
      </c>
    </row>
    <row r="101" spans="1:27" ht="56.25" hidden="1" x14ac:dyDescent="0.2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46035</v>
      </c>
      <c r="F101" s="198">
        <f>+_xlfn.XLOOKUP(B101,'La Calera II - RFSU 31.1.28'!B:B,'La Calera II - RFSU 31.1.28'!G:G,"No se encuentra",0,1)</f>
        <v>46056</v>
      </c>
      <c r="G101" s="293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201">
        <v>46072</v>
      </c>
      <c r="I101" s="198">
        <f>+_xlfn.XLOOKUP(B101,'La Calera II - RFSU 31.1.28'!B:B,'La Calera II - RFSU 31.1.28'!W:W,"No se encuentra",0,1)</f>
        <v>46095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46152</v>
      </c>
      <c r="M101" s="198">
        <f>+_xlfn.XLOOKUP(B101,'La Calera II - RFSU 31.1.28'!B:B,'La Calera II - RFSU 31.1.28'!AP:AP,"No se encuentra",0,1)</f>
        <v>46177</v>
      </c>
      <c r="N101" s="295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46439</v>
      </c>
      <c r="P101" s="198">
        <f t="shared" si="8"/>
        <v>46439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6"/>
        <v/>
      </c>
      <c r="S101" s="227"/>
      <c r="T101" s="228" t="str">
        <f>+_xlfn.XLOOKUP(B101,'La Calera II - RFSU 31.1.28'!B:B,'La Calera II - RFSU 31.1.28'!BZ:BZ,"",0,1)</f>
        <v>FDM1280</v>
      </c>
      <c r="V101" s="18">
        <f>+_xlfn.XLOOKUP(B101,'La Calera II - RFSU 31.1.28'!B:B,'La Calera II - RFSU 31.1.28'!BW:BW,"No se encuentra",0,1)</f>
        <v>46544</v>
      </c>
      <c r="W101" s="193">
        <f t="shared" si="7"/>
        <v>287</v>
      </c>
      <c r="Z101" s="18">
        <f>+_xlfn.XLOOKUP(T101,'Crono LB 30.09'!B:B,'Crono LB 30.09'!E:E,"No se encuentra",0,1)</f>
        <v>46143</v>
      </c>
      <c r="AA101" s="193">
        <f t="shared" si="9"/>
        <v>-9</v>
      </c>
    </row>
    <row r="102" spans="1:27" hidden="1" x14ac:dyDescent="0.25">
      <c r="A102" s="159" t="s">
        <v>1679</v>
      </c>
      <c r="B102" s="164" t="s">
        <v>1862</v>
      </c>
      <c r="C102" s="163" t="s">
        <v>1863</v>
      </c>
      <c r="D102" s="285" t="str">
        <f>+_xlfn.XLOOKUP(B102,'La Calera II - RFSU 31.1.28'!B:B,'La Calera II - RFSU 31.1.28'!D:D,"No se encuentra",0,1)</f>
        <v>No se encuentra</v>
      </c>
      <c r="E102" s="201">
        <v>46071</v>
      </c>
      <c r="F102" s="198" t="str">
        <f>+_xlfn.XLOOKUP(B102,'La Calera II - RFSU 31.1.28'!B:B,'La Calera II - RFSU 31.1.28'!G:G,"No se encuentra",0,1)</f>
        <v>No se encuentra</v>
      </c>
      <c r="G102" s="293" t="str">
        <f>IF(+_xlfn.XLOOKUP(B102,'La Calera II - RFSU 31.1.28'!B:B,'La Calera II - RFSU 31.1.28'!H:H,"No se encuentra",0,1)&gt;0,+_xlfn.XLOOKUP(B102,'La Calera II - RFSU 31.1.28'!B:B,'La Calera II - RFSU 31.1.28'!H:H,"No se encuentra",0,1),"")</f>
        <v>No se encuentra</v>
      </c>
      <c r="H102" s="201">
        <v>46108</v>
      </c>
      <c r="I102" s="198" t="str">
        <f>+_xlfn.XLOOKUP(B102,'La Calera II - RFSU 31.1.28'!B:B,'La Calera II - RFSU 31.1.28'!W:W,"No se encuentra",0,1)</f>
        <v>No se encuentra</v>
      </c>
      <c r="J102" s="289" t="str">
        <f>IF(+_xlfn.XLOOKUP(B102,'La Calera II - RFSU 31.1.28'!B:B,'La Calera II - RFSU 31.1.28'!X:X,"No se encuentra",0,1)&gt;0,+_xlfn.XLOOKUP(B102,'La Calera II - RFSU 31.1.28'!B:B,'La Calera II - RFSU 31.1.28'!X:X,"No se encuentra",0,1),"")</f>
        <v>No se encuentra</v>
      </c>
      <c r="K102" s="141" t="str">
        <f>+IF(+_xlfn.XLOOKUP(B102,'La Calera II - RFSU 31.1.28'!B:B,'La Calera II - RFSU 31.1.28'!AG:AG,"No se encuentra",0,1)=0,"N/A","Sin iniciar")</f>
        <v>Sin iniciar</v>
      </c>
      <c r="L102" s="201">
        <v>46188</v>
      </c>
      <c r="M102" s="198" t="str">
        <f>+_xlfn.XLOOKUP(B102,'La Calera II - RFSU 31.1.28'!B:B,'La Calera II - RFSU 31.1.28'!AP:AP,"No se encuentra",0,1)</f>
        <v>No se encuentra</v>
      </c>
      <c r="N102" s="295" t="str">
        <f>IF(+_xlfn.XLOOKUP(B102,'La Calera II - RFSU 31.1.28'!B:B,'La Calera II - RFSU 31.1.28'!AQ:AQ,"No se encuentra",0,1)&gt;0,+_xlfn.XLOOKUP(B102,'La Calera II - RFSU 31.1.28'!B:B,'La Calera II - RFSU 31.1.28'!AQ:AQ,"No se encuentra",0,1),"")</f>
        <v>No se encuentra</v>
      </c>
      <c r="O102" s="201">
        <v>46405</v>
      </c>
      <c r="P102" s="198">
        <f t="shared" si="8"/>
        <v>46405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>No se encuentra</v>
      </c>
      <c r="R102" s="302" t="e">
        <f t="shared" si="6"/>
        <v>#VALUE!</v>
      </c>
      <c r="S102" s="227"/>
      <c r="T102" s="228" t="str">
        <f>+_xlfn.XLOOKUP(B102,'La Calera II - RFSU 31.1.28'!B:B,'La Calera II - RFSU 31.1.28'!BZ:BZ,"",0,1)</f>
        <v/>
      </c>
      <c r="V102" s="18" t="str">
        <f>+_xlfn.XLOOKUP(B102,'La Calera II - RFSU 31.1.28'!B:B,'La Calera II - RFSU 31.1.28'!BW:BW,"No se encuentra",0,1)</f>
        <v>No se encuentra</v>
      </c>
      <c r="W102" s="193">
        <f t="shared" si="7"/>
        <v>217</v>
      </c>
      <c r="Z102" s="18" t="str">
        <f>+_xlfn.XLOOKUP(T102,'Crono LB 30.09'!B:B,'Crono LB 30.09'!E:E,"No se encuentra",0,1)</f>
        <v>No se encuentra</v>
      </c>
      <c r="AA102" s="193" t="e">
        <f t="shared" si="9"/>
        <v>#VALUE!</v>
      </c>
    </row>
    <row r="103" spans="1:27" ht="78.75" hidden="1" x14ac:dyDescent="0.25">
      <c r="A103" s="159" t="s">
        <v>1679</v>
      </c>
      <c r="B103" s="164" t="s">
        <v>1864</v>
      </c>
      <c r="C103" s="163" t="s">
        <v>1865</v>
      </c>
      <c r="D103" s="285" t="str">
        <f>+_xlfn.XLOOKUP(B103,'La Calera II - RFSU 31.1.28'!B:B,'La Calera II - RFSU 31.1.28'!D:D,"No se encuentra",0,1)</f>
        <v>PBE-94250-BOMBA DE TANQUE SUMIDERO DE HOT OIL
PBE-98130 -BOMBA DE TANQUE DE DRENAJE DE GLICOL</v>
      </c>
      <c r="E103" s="201">
        <v>46035</v>
      </c>
      <c r="F103" s="198">
        <f>+_xlfn.XLOOKUP(B103,'La Calera II - RFSU 31.1.28'!B:B,'La Calera II - RFSU 31.1.28'!G:G,"No se encuentra",0,1)</f>
        <v>46034</v>
      </c>
      <c r="G103" s="293">
        <f>IF(+_xlfn.XLOOKUP(B103,'La Calera II - RFSU 31.1.28'!B:B,'La Calera II - RFSU 31.1.28'!H:H,"No se encuentra",0,1)&gt;0,+_xlfn.XLOOKUP(B103,'La Calera II - RFSU 31.1.28'!B:B,'La Calera II - RFSU 31.1.28'!H:H,"No se encuentra",0,1),"")</f>
        <v>46037</v>
      </c>
      <c r="H103" s="201">
        <v>46072</v>
      </c>
      <c r="I103" s="198">
        <f>+_xlfn.XLOOKUP(B103,'La Calera II - RFSU 31.1.28'!B:B,'La Calera II - RFSU 31.1.28'!W:W,"No se encuentra",0,1)</f>
        <v>46063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46063</v>
      </c>
      <c r="K103" s="141" t="str">
        <f>+IF(+_xlfn.XLOOKUP(B103,'La Calera II - RFSU 31.1.28'!B:B,'La Calera II - RFSU 31.1.28'!AG:AG,"No se encuentra",0,1)=0,"N/A","Sin iniciar")</f>
        <v>Sin iniciar</v>
      </c>
      <c r="L103" s="201">
        <v>46152</v>
      </c>
      <c r="M103" s="198">
        <f>+_xlfn.XLOOKUP(B103,'La Calera II - RFSU 31.1.28'!B:B,'La Calera II - RFSU 31.1.28'!AP:AP,"No se encuentra",0,1)</f>
        <v>46171</v>
      </c>
      <c r="N103" s="295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v>46345</v>
      </c>
      <c r="P103" s="198">
        <f t="shared" si="8"/>
        <v>46345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302" t="str">
        <f t="shared" si="6"/>
        <v/>
      </c>
      <c r="S103" s="227"/>
      <c r="T103" s="228" t="str">
        <f>+_xlfn.XLOOKUP(B103,'La Calera II - RFSU 31.1.28'!B:B,'La Calera II - RFSU 31.1.28'!BZ:BZ,"",0,1)</f>
        <v>FDM1210</v>
      </c>
      <c r="V103" s="18">
        <f>+_xlfn.XLOOKUP(B103,'La Calera II - RFSU 31.1.28'!B:B,'La Calera II - RFSU 31.1.28'!BW:BW,"No se encuentra",0,1)</f>
        <v>46388</v>
      </c>
      <c r="W103" s="193">
        <f t="shared" si="7"/>
        <v>193</v>
      </c>
      <c r="Z103" s="18" t="str">
        <f>+_xlfn.XLOOKUP(T103,'Crono LB 30.09'!B:B,'Crono LB 30.09'!E:E,"No se encuentra",0,1)</f>
        <v>24-Apr-26</v>
      </c>
      <c r="AA103" s="193" t="e">
        <f t="shared" si="9"/>
        <v>#VALUE!</v>
      </c>
    </row>
    <row r="104" spans="1:27" ht="78.75" hidden="1" x14ac:dyDescent="0.25">
      <c r="A104" s="159" t="s">
        <v>1679</v>
      </c>
      <c r="B104" s="164" t="s">
        <v>1866</v>
      </c>
      <c r="C104" s="163" t="s">
        <v>1867</v>
      </c>
      <c r="D104" s="285" t="str">
        <f>+_xlfn.XLOOKUP(B104,'La Calera II - RFSU 31.1.28'!B:B,'La Calera II - RFSU 31.1.28'!D:D,"No se encuentra",0,1)</f>
        <v>PBM-24340 A/B-BOMBA DE TRANSFERENCIA
PAZ-24390 A/B/C- BOMBA DE AGUA TRATADA A TANQUES</v>
      </c>
      <c r="E104" s="201">
        <v>45958</v>
      </c>
      <c r="F104" s="198">
        <f>+_xlfn.XLOOKUP(B104,'La Calera II - RFSU 31.1.28'!B:B,'La Calera II - RFSU 31.1.28'!G:G,"No se encuentra",0,1)</f>
        <v>46063</v>
      </c>
      <c r="G104" s="293">
        <f>IF(+_xlfn.XLOOKUP(B104,'La Calera II - RFSU 31.1.28'!B:B,'La Calera II - RFSU 31.1.28'!H:H,"No se encuentra",0,1)&gt;0,+_xlfn.XLOOKUP(B104,'La Calera II - RFSU 31.1.28'!B:B,'La Calera II - RFSU 31.1.28'!H:H,"No se encuentra",0,1),"")</f>
        <v>46063</v>
      </c>
      <c r="H104" s="201">
        <v>45995</v>
      </c>
      <c r="I104" s="198">
        <f>+_xlfn.XLOOKUP(B104,'La Calera II - RFSU 31.1.28'!B:B,'La Calera II - RFSU 31.1.28'!W:W,"No se encuentra",0,1)</f>
        <v>46119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46125</v>
      </c>
      <c r="K104" s="141" t="str">
        <f>+IF(+_xlfn.XLOOKUP(B104,'La Calera II - RFSU 31.1.28'!B:B,'La Calera II - RFSU 31.1.28'!AG:AG,"No se encuentra",0,1)=0,"N/A","Sin iniciar")</f>
        <v>Sin iniciar</v>
      </c>
      <c r="L104" s="201">
        <v>46075</v>
      </c>
      <c r="M104" s="198">
        <f>+_xlfn.XLOOKUP(B104,'La Calera II - RFSU 31.1.28'!B:B,'La Calera II - RFSU 31.1.28'!AP:AP,"No se encuentra",0,1)</f>
        <v>46205</v>
      </c>
      <c r="N104" s="295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46381</v>
      </c>
      <c r="P104" s="198">
        <f t="shared" si="8"/>
        <v>46381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302" t="str">
        <f t="shared" si="6"/>
        <v/>
      </c>
      <c r="S104" s="305" t="s">
        <v>2783</v>
      </c>
      <c r="T104" s="228" t="str">
        <f>+_xlfn.XLOOKUP(B104,'La Calera II - RFSU 31.1.28'!B:B,'La Calera II - RFSU 31.1.28'!BZ:BZ,"",0,1)</f>
        <v>FDM1150</v>
      </c>
      <c r="V104" s="18">
        <f>+_xlfn.XLOOKUP(B104,'La Calera II - RFSU 31.1.28'!B:B,'La Calera II - RFSU 31.1.28'!BW:BW,"No se encuentra",0,1)</f>
        <v>46572</v>
      </c>
      <c r="W104" s="193">
        <f t="shared" si="7"/>
        <v>306</v>
      </c>
      <c r="Z104" s="18">
        <f>+_xlfn.XLOOKUP(T104,'Crono LB 30.09'!B:B,'Crono LB 30.09'!E:E,"No se encuentra",0,1)</f>
        <v>46077</v>
      </c>
      <c r="AA104" s="193">
        <f t="shared" si="9"/>
        <v>2</v>
      </c>
    </row>
    <row r="105" spans="1:27" ht="78.75" hidden="1" x14ac:dyDescent="0.25">
      <c r="A105" s="159" t="s">
        <v>1679</v>
      </c>
      <c r="B105" s="164" t="s">
        <v>1868</v>
      </c>
      <c r="C105" s="163" t="s">
        <v>1869</v>
      </c>
      <c r="D105" s="285" t="str">
        <f>+_xlfn.XLOOKUP(B105,'La Calera II - RFSU 31.1.28'!B:B,'La Calera II - RFSU 31.1.28'!D:D,"No se encuentra",0,1)</f>
        <v>SKZZ-93110 - SKID DE GAS COMBUSTIBLE CPF2
SKZZ-67040-SKID DE GAS COMBUSTIBLE GENERACIÓN</v>
      </c>
      <c r="E105" s="201">
        <v>46107</v>
      </c>
      <c r="F105" s="198">
        <f>+_xlfn.XLOOKUP(B105,'La Calera II - RFSU 31.1.28'!B:B,'La Calera II - RFSU 31.1.28'!G:G,"No se encuentra",0,1)</f>
        <v>46120</v>
      </c>
      <c r="G105" s="293">
        <f>IF(+_xlfn.XLOOKUP(B105,'La Calera II - RFSU 31.1.28'!B:B,'La Calera II - RFSU 31.1.28'!H:H,"No se encuentra",0,1)&gt;0,+_xlfn.XLOOKUP(B105,'La Calera II - RFSU 31.1.28'!B:B,'La Calera II - RFSU 31.1.28'!H:H,"No se encuentra",0,1),"")</f>
        <v>46092</v>
      </c>
      <c r="H105" s="201">
        <v>46144</v>
      </c>
      <c r="I105" s="198">
        <f>+_xlfn.XLOOKUP(B105,'La Calera II - RFSU 31.1.28'!B:B,'La Calera II - RFSU 31.1.28'!W:W,"No se encuentra",0,1)</f>
        <v>46142</v>
      </c>
      <c r="J105" s="289">
        <f>IF(+_xlfn.XLOOKUP(B105,'La Calera II - RFSU 31.1.28'!B:B,'La Calera II - RFSU 31.1.28'!X:X,"No se encuentra",0,1)&gt;0,+_xlfn.XLOOKUP(B105,'La Calera II - RFSU 31.1.28'!B:B,'La Calera II - RFSU 31.1.28'!X:X,"No se encuentra",0,1),"")</f>
        <v>46143</v>
      </c>
      <c r="K105" s="141" t="str">
        <f>+IF(+_xlfn.XLOOKUP(B105,'La Calera II - RFSU 31.1.28'!B:B,'La Calera II - RFSU 31.1.28'!AG:AG,"No se encuentra",0,1)=0,"N/A","Sin iniciar")</f>
        <v>Sin iniciar</v>
      </c>
      <c r="L105" s="201">
        <v>46224</v>
      </c>
      <c r="M105" s="198">
        <f>+_xlfn.XLOOKUP(B105,'La Calera II - RFSU 31.1.28'!B:B,'La Calera II - RFSU 31.1.28'!AP:AP,"No se encuentra",0,1)</f>
        <v>46223</v>
      </c>
      <c r="N105" s="295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f t="shared" si="8"/>
        <v>46442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302" t="str">
        <f t="shared" si="6"/>
        <v/>
      </c>
      <c r="S105" s="227"/>
      <c r="T105" s="228" t="str">
        <f>+_xlfn.XLOOKUP(B105,'La Calera II - RFSU 31.1.28'!B:B,'La Calera II - RFSU 31.1.28'!BZ:BZ,"",0,1)</f>
        <v>FDM1420</v>
      </c>
      <c r="V105" s="18">
        <f>+_xlfn.XLOOKUP(B105,'La Calera II - RFSU 31.1.28'!B:B,'La Calera II - RFSU 31.1.28'!BW:BW,"No se encuentra",0,1)</f>
        <v>46480</v>
      </c>
      <c r="W105" s="193">
        <f t="shared" si="7"/>
        <v>218</v>
      </c>
      <c r="Z105" s="18">
        <f>+_xlfn.XLOOKUP(T105,'Crono LB 30.09'!B:B,'Crono LB 30.09'!E:E,"No se encuentra",0,1)</f>
        <v>46203</v>
      </c>
      <c r="AA105" s="193">
        <f t="shared" si="9"/>
        <v>-21</v>
      </c>
    </row>
    <row r="106" spans="1:27" ht="158.25" hidden="1" customHeight="1" x14ac:dyDescent="0.25">
      <c r="A106" s="159" t="s">
        <v>1679</v>
      </c>
      <c r="B106" s="164" t="s">
        <v>1870</v>
      </c>
      <c r="C106" s="163" t="s">
        <v>1871</v>
      </c>
      <c r="D106" s="285" t="str">
        <f>+_xlfn.XLOOKUP(B106,'La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6" s="201">
        <v>45988</v>
      </c>
      <c r="F106" s="198">
        <f>+_xlfn.XLOOKUP(B106,'La Calera II - RFSU 31.1.28'!B:B,'La Calera II - RFSU 31.1.28'!G:G,"No se encuentra",0,1)</f>
        <v>46136</v>
      </c>
      <c r="G106" s="293">
        <f>IF(+_xlfn.XLOOKUP(B106,'La Calera II - RFSU 31.1.28'!B:B,'La Calera II - RFSU 31.1.28'!H:H,"No se encuentra",0,1)&gt;0,+_xlfn.XLOOKUP(B106,'La Calera II - RFSU 31.1.28'!B:B,'La Calera II - RFSU 31.1.28'!H:H,"No se encuentra",0,1),"")</f>
        <v>46140</v>
      </c>
      <c r="H106" s="201">
        <v>46025</v>
      </c>
      <c r="I106" s="198">
        <f>+_xlfn.XLOOKUP(B106,'La Calera II - RFSU 31.1.28'!B:B,'La Calera II - RFSU 31.1.28'!W:W,"No se encuentra",0,1)</f>
        <v>46177</v>
      </c>
      <c r="J106" s="289" t="str">
        <f>IF(+_xlfn.XLOOKUP(B106,'La Calera II - RFSU 31.1.28'!B:B,'La Calera II - RFSU 31.1.28'!X:X,"No se encuentra",0,1)&gt;0,+_xlfn.XLOOKUP(B106,'La Calera II - RFSU 31.1.28'!B:B,'La Calera II - RFSU 31.1.28'!X:X,"No se encuentra",0,1),"")</f>
        <v/>
      </c>
      <c r="K106" s="141" t="str">
        <f>+IF(+_xlfn.XLOOKUP(B106,'La Calera II - RFSU 31.1.28'!B:B,'La Calera II - RFSU 31.1.28'!AG:AG,"No se encuentra",0,1)=0,"N/A","Sin iniciar")</f>
        <v>Sin iniciar</v>
      </c>
      <c r="L106" s="201">
        <v>46105</v>
      </c>
      <c r="M106" s="198">
        <f>+_xlfn.XLOOKUP(B106,'La Calera II - RFSU 31.1.28'!B:B,'La Calera II - RFSU 31.1.28'!AP:AP,"No se encuentra",0,1)</f>
        <v>46257</v>
      </c>
      <c r="N106" s="295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46314</v>
      </c>
      <c r="P106" s="198">
        <f t="shared" si="8"/>
        <v>46314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302" t="str">
        <f t="shared" si="6"/>
        <v/>
      </c>
      <c r="S106" s="227"/>
      <c r="T106" s="228" t="str">
        <f>+_xlfn.XLOOKUP(B106,'La Calera II - RFSU 31.1.28'!B:B,'La Calera II - RFSU 31.1.28'!BZ:BZ,"",0,1)</f>
        <v>FDM1400</v>
      </c>
      <c r="V106" s="18">
        <f>+_xlfn.XLOOKUP(B106,'La Calera II - RFSU 31.1.28'!B:B,'La Calera II - RFSU 31.1.28'!BW:BW,"No se encuentra",0,1)</f>
        <v>46444</v>
      </c>
      <c r="W106" s="193">
        <f t="shared" si="7"/>
        <v>209</v>
      </c>
      <c r="Z106" s="18">
        <f>+_xlfn.XLOOKUP(T106,'Crono LB 30.09'!B:B,'Crono LB 30.09'!E:E,"No se encuentra",0,1)</f>
        <v>46105</v>
      </c>
      <c r="AA106" s="193">
        <f t="shared" si="9"/>
        <v>0</v>
      </c>
    </row>
    <row r="107" spans="1:27" ht="45" hidden="1" x14ac:dyDescent="0.25">
      <c r="A107" s="159" t="s">
        <v>1679</v>
      </c>
      <c r="B107" s="164" t="s">
        <v>1872</v>
      </c>
      <c r="C107" s="163" t="s">
        <v>1873</v>
      </c>
      <c r="D107" s="285" t="str">
        <f>+_xlfn.XLOOKUP(B107,'La Calera II - RFSU 31.1.28'!B:B,'La Calera II - RFSU 31.1.28'!D:D,"No se encuentra",0,1)</f>
        <v>SKZZ-91040/91050-SKID DE COMPRESIÓN Y SECADO DE AIRE</v>
      </c>
      <c r="E107" s="201">
        <v>45988</v>
      </c>
      <c r="F107" s="198">
        <f>+_xlfn.XLOOKUP(B107,'La Calera II - RFSU 31.1.28'!B:B,'La Calera II - RFSU 31.1.28'!G:G,"No se encuentra",0,1)</f>
        <v>46120</v>
      </c>
      <c r="G107" s="293">
        <f>IF(+_xlfn.XLOOKUP(B107,'La Calera II - RFSU 31.1.28'!B:B,'La Calera II - RFSU 31.1.28'!H:H,"No se encuentra",0,1)&gt;0,+_xlfn.XLOOKUP(B107,'La Calera II - RFSU 31.1.28'!B:B,'La Calera II - RFSU 31.1.28'!H:H,"No se encuentra",0,1),"")</f>
        <v>46098</v>
      </c>
      <c r="H107" s="201">
        <v>46025</v>
      </c>
      <c r="I107" s="198">
        <f>+_xlfn.XLOOKUP(B107,'La Calera II - RFSU 31.1.28'!B:B,'La Calera II - RFSU 31.1.28'!W:W,"No se encuentra",0,1)</f>
        <v>46141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46135</v>
      </c>
      <c r="K107" s="141" t="str">
        <f>+IF(+_xlfn.XLOOKUP(B107,'La Calera II - RFSU 31.1.28'!B:B,'La Calera II - RFSU 31.1.28'!AG:AG,"No se encuentra",0,1)=0,"N/A","Sin iniciar")</f>
        <v>Sin iniciar</v>
      </c>
      <c r="L107" s="201">
        <v>46105</v>
      </c>
      <c r="M107" s="198">
        <f>+_xlfn.XLOOKUP(B107,'La Calera II - RFSU 31.1.28'!B:B,'La Calera II - RFSU 31.1.28'!AP:AP,"No se encuentra",0,1)</f>
        <v>46215</v>
      </c>
      <c r="N107" s="295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46391</v>
      </c>
      <c r="P107" s="198">
        <f t="shared" si="8"/>
        <v>46391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302" t="str">
        <f t="shared" si="6"/>
        <v/>
      </c>
      <c r="S107" s="227"/>
      <c r="T107" s="228" t="str">
        <f>+_xlfn.XLOOKUP(B107,'La Calera II - RFSU 31.1.28'!B:B,'La Calera II - RFSU 31.1.28'!BZ:BZ,"",0,1)</f>
        <v>FDM1440</v>
      </c>
      <c r="V107" s="18">
        <f>+_xlfn.XLOOKUP(B107,'La Calera II - RFSU 31.1.28'!B:B,'La Calera II - RFSU 31.1.28'!BW:BW,"No se encuentra",0,1)</f>
        <v>46472</v>
      </c>
      <c r="W107" s="193">
        <f t="shared" si="7"/>
        <v>286</v>
      </c>
      <c r="Z107" s="18" t="str">
        <f>+_xlfn.XLOOKUP(T107,'Crono LB 30.09'!B:B,'Crono LB 30.09'!E:E,"No se encuentra",0,1)</f>
        <v>10-Apr-26</v>
      </c>
      <c r="AA107" s="193" t="e">
        <f t="shared" si="9"/>
        <v>#VALUE!</v>
      </c>
    </row>
    <row r="108" spans="1:27" ht="45" hidden="1" x14ac:dyDescent="0.25">
      <c r="A108" s="159" t="s">
        <v>1679</v>
      </c>
      <c r="B108" s="164" t="s">
        <v>1874</v>
      </c>
      <c r="C108" s="163" t="s">
        <v>1875</v>
      </c>
      <c r="D108" s="285" t="str">
        <f>+_xlfn.XLOOKUP(B108,'La Calera II - RFSU 31.1.28'!B:B,'La Calera II - RFSU 31.1.28'!D:D,"No se encuentra",0,1)</f>
        <v>SKZZ-92020/SKZZ-92030 - UNIDAD DE GENERACIÓN DE NITRÓGENO</v>
      </c>
      <c r="E108" s="201">
        <v>45988</v>
      </c>
      <c r="F108" s="198">
        <f>+_xlfn.XLOOKUP(B108,'La Calera II - RFSU 31.1.28'!B:B,'La Calera II - RFSU 31.1.28'!G:G,"No se encuentra",0,1)</f>
        <v>46086</v>
      </c>
      <c r="G108" s="293">
        <f>IF(+_xlfn.XLOOKUP(B108,'La Calera II - RFSU 31.1.28'!B:B,'La Calera II - RFSU 31.1.28'!H:H,"No se encuentra",0,1)&gt;0,+_xlfn.XLOOKUP(B108,'La Calera II - RFSU 31.1.28'!B:B,'La Calera II - RFSU 31.1.28'!H:H,"No se encuentra",0,1),"")</f>
        <v>46065</v>
      </c>
      <c r="H108" s="201">
        <v>46025</v>
      </c>
      <c r="I108" s="198">
        <f>+_xlfn.XLOOKUP(B108,'La Calera II - RFSU 31.1.28'!B:B,'La Calera II - RFSU 31.1.28'!W:W,"No se encuentra",0,1)</f>
        <v>46119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46120</v>
      </c>
      <c r="K108" s="141" t="str">
        <f>+IF(+_xlfn.XLOOKUP(B108,'La Calera II - RFSU 31.1.28'!B:B,'La Calera II - RFSU 31.1.28'!AG:AG,"No se encuentra",0,1)=0,"N/A","Sin iniciar")</f>
        <v>Sin iniciar</v>
      </c>
      <c r="L108" s="201">
        <v>46105</v>
      </c>
      <c r="M108" s="198">
        <f>+_xlfn.XLOOKUP(B108,'La Calera II - RFSU 31.1.28'!B:B,'La Calera II - RFSU 31.1.28'!AP:AP,"No se encuentra",0,1)</f>
        <v>46200</v>
      </c>
      <c r="N108" s="295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46362</v>
      </c>
      <c r="P108" s="198">
        <f t="shared" si="8"/>
        <v>46362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302" t="str">
        <f t="shared" si="6"/>
        <v/>
      </c>
      <c r="S108" s="227"/>
      <c r="T108" s="228" t="str">
        <f>+_xlfn.XLOOKUP(B108,'La Calera II - RFSU 31.1.28'!B:B,'La Calera II - RFSU 31.1.28'!BZ:BZ,"",0,1)</f>
        <v>FDM1380</v>
      </c>
      <c r="V108" s="18">
        <f>+_xlfn.XLOOKUP(B108,'La Calera II - RFSU 31.1.28'!B:B,'La Calera II - RFSU 31.1.28'!BW:BW,"No se encuentra",0,1)</f>
        <v>46457</v>
      </c>
      <c r="W108" s="193">
        <f t="shared" si="7"/>
        <v>257</v>
      </c>
      <c r="Z108" s="18">
        <f>+_xlfn.XLOOKUP(T108,'Crono LB 30.09'!B:B,'Crono LB 30.09'!E:E,"No se encuentra",0,1)</f>
        <v>46105</v>
      </c>
      <c r="AA108" s="193">
        <f t="shared" si="9"/>
        <v>0</v>
      </c>
    </row>
    <row r="109" spans="1:27" ht="61.5" hidden="1" customHeight="1" x14ac:dyDescent="0.25">
      <c r="A109" s="159" t="s">
        <v>2024</v>
      </c>
      <c r="B109" s="164" t="s">
        <v>2420</v>
      </c>
      <c r="C109" s="163" t="s">
        <v>2556</v>
      </c>
      <c r="D109" s="285"/>
      <c r="E109" s="201">
        <v>45891</v>
      </c>
      <c r="F109" s="198" t="str">
        <f>+_xlfn.XLOOKUP(B109,'La Calera II - RFSU 31.1.28'!B:B,'La Calera II - RFSU 31.1.28'!G:G,"No se encuentra",0,1)</f>
        <v>No se encuentra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>No se encuentra</v>
      </c>
      <c r="H109" s="201">
        <v>45911</v>
      </c>
      <c r="I109" s="198" t="str">
        <f>+_xlfn.XLOOKUP(B109,'La Calera II - RFSU 31.1.28'!B:B,'La Calera II - RFSU 31.1.28'!W:W,"No se encuentra",0,1)</f>
        <v>No se encuentra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>No se encuentra</v>
      </c>
      <c r="K109" s="141" t="str">
        <f>+IF(+_xlfn.XLOOKUP(B109,'La Calera II - RFSU 31.1.28'!B:B,'La Calera II - RFSU 31.1.28'!AG:AG,"No se encuentra",0,1)=0,"N/A","Sin iniciar")</f>
        <v>Sin iniciar</v>
      </c>
      <c r="L109" s="201">
        <v>45929</v>
      </c>
      <c r="M109" s="198" t="str">
        <f>+_xlfn.XLOOKUP(B109,'La Calera II - RFSU 31.1.28'!B:B,'La Calera II - RFSU 31.1.28'!AP:AP,"No se encuentra",0,1)</f>
        <v>No se encuentra</v>
      </c>
      <c r="N109" s="295" t="str">
        <f>IF(+_xlfn.XLOOKUP(B109,'La Calera II - RFSU 31.1.28'!B:B,'La Calera II - RFSU 31.1.28'!AQ:AQ,"No se encuentra",0,1)&gt;0,+_xlfn.XLOOKUP(B109,'La Calera II - RFSU 31.1.28'!B:B,'La Calera II - RFSU 31.1.28'!AQ:AQ,"No se encuentra",0,1),"")</f>
        <v>No se encuentra</v>
      </c>
      <c r="O109" s="201">
        <v>46083</v>
      </c>
      <c r="P109" s="198">
        <f t="shared" si="8"/>
        <v>46083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>No se encuentra</v>
      </c>
      <c r="R109" s="302" t="e">
        <f t="shared" si="6"/>
        <v>#VALUE!</v>
      </c>
      <c r="S109" s="305" t="s">
        <v>5105</v>
      </c>
      <c r="T109" s="228" t="str">
        <f>+_xlfn.XLOOKUP(B109,'La Calera II - RFSU 31.1.28'!B:B,'La Calera II - RFSU 31.1.28'!BZ:BZ,"",0,1)</f>
        <v/>
      </c>
      <c r="V109" s="18" t="str">
        <f>+_xlfn.XLOOKUP(B109,'La Calera II - RFSU 31.1.28'!B:B,'La Calera II - RFSU 31.1.28'!BW:BW,"No se encuentra",0,1)</f>
        <v>No se encuentra</v>
      </c>
      <c r="W109" s="193">
        <f t="shared" si="7"/>
        <v>154</v>
      </c>
      <c r="Z109" s="18" t="str">
        <f>+_xlfn.XLOOKUP(T109,'Crono LB 30.09'!B:B,'Crono LB 30.09'!E:E,"No se encuentra",0,1)</f>
        <v>No se encuentra</v>
      </c>
      <c r="AA109" s="193" t="e">
        <f t="shared" si="9"/>
        <v>#VALUE!</v>
      </c>
    </row>
    <row r="110" spans="1:27" ht="30" hidden="1" x14ac:dyDescent="0.25">
      <c r="A110" s="159" t="s">
        <v>2024</v>
      </c>
      <c r="B110" s="164" t="s">
        <v>5106</v>
      </c>
      <c r="C110" s="163" t="s">
        <v>2421</v>
      </c>
      <c r="D110" s="285"/>
      <c r="E110" s="201">
        <v>45926</v>
      </c>
      <c r="F110" s="198" t="str">
        <f>+_xlfn.XLOOKUP(B110,'La Calera II - RFSU 31.1.28'!B:B,'La Calera II - RFSU 31.1.28'!G:G,"No se encuentra",0,1)</f>
        <v>No se encuentra</v>
      </c>
      <c r="G110" s="293" t="str">
        <f>IF(+_xlfn.XLOOKUP(B110,'La Calera II - RFSU 31.1.28'!B:B,'La Calera II - RFSU 31.1.28'!H:H,"No se encuentra",0,1)&gt;0,+_xlfn.XLOOKUP(B110,'La Calera II - RFSU 31.1.28'!B:B,'La Calera II - RFSU 31.1.28'!H:H,"No se encuentra",0,1),"")</f>
        <v>No se encuentra</v>
      </c>
      <c r="H110" s="201">
        <v>45953</v>
      </c>
      <c r="I110" s="198" t="str">
        <f>+_xlfn.XLOOKUP(B110,'La Calera II - RFSU 31.1.28'!B:B,'La Calera II - RFSU 31.1.28'!W:W,"No se encuentra",0,1)</f>
        <v>No se encuentra</v>
      </c>
      <c r="J110" s="289" t="str">
        <f>IF(+_xlfn.XLOOKUP(B110,'La Calera II - RFSU 31.1.28'!B:B,'La Calera II - RFSU 31.1.28'!X:X,"No se encuentra",0,1)&gt;0,+_xlfn.XLOOKUP(B110,'La Calera II - RFSU 31.1.28'!B:B,'La Calera II - RFSU 31.1.28'!X:X,"No se encuentra",0,1),"")</f>
        <v>No se encuentra</v>
      </c>
      <c r="K110" s="141" t="str">
        <f>+IF(+_xlfn.XLOOKUP(B110,'La Calera II - RFSU 31.1.28'!B:B,'La Calera II - RFSU 31.1.28'!AG:AG,"No se encuentra",0,1)=0,"N/A","Sin iniciar")</f>
        <v>Sin iniciar</v>
      </c>
      <c r="L110" s="201">
        <v>45973</v>
      </c>
      <c r="M110" s="198" t="str">
        <f>+_xlfn.XLOOKUP(B110,'La Calera II - RFSU 31.1.28'!B:B,'La Calera II - RFSU 31.1.28'!AP:AP,"No se encuentra",0,1)</f>
        <v>No se encuentra</v>
      </c>
      <c r="N110" s="295" t="str">
        <f>IF(+_xlfn.XLOOKUP(B110,'La Calera II - RFSU 31.1.28'!B:B,'La Calera II - RFSU 31.1.28'!AQ:AQ,"No se encuentra",0,1)&gt;0,+_xlfn.XLOOKUP(B110,'La Calera II - RFSU 31.1.28'!B:B,'La Calera II - RFSU 31.1.28'!AQ:AQ,"No se encuentra",0,1),"")</f>
        <v>No se encuentra</v>
      </c>
      <c r="O110" s="201">
        <v>46122</v>
      </c>
      <c r="P110" s="198">
        <f t="shared" si="8"/>
        <v>46122</v>
      </c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>No se encuentra</v>
      </c>
      <c r="R110" s="302" t="e">
        <f t="shared" ref="R110" si="16">IF(N110="","",+IF(Q110="",+O110-P110,+O110-Q110))</f>
        <v>#VALUE!</v>
      </c>
      <c r="S110" s="305" t="s">
        <v>5107</v>
      </c>
      <c r="T110" s="228" t="str">
        <f>+_xlfn.XLOOKUP(B110,'La Calera II - RFSU 31.1.28'!B:B,'La Calera II - RFSU 31.1.28'!BZ:BZ,"",0,1)</f>
        <v/>
      </c>
      <c r="V110" s="18" t="str">
        <f>+_xlfn.XLOOKUP(B110,'La Calera II - RFSU 31.1.28'!B:B,'La Calera II - RFSU 31.1.28'!BW:BW,"No se encuentra",0,1)</f>
        <v>No se encuentra</v>
      </c>
      <c r="W110" s="193">
        <f t="shared" ref="W110" si="17">+O110-L110</f>
        <v>149</v>
      </c>
      <c r="Z110" s="18" t="str">
        <f>+_xlfn.XLOOKUP(T110,'Crono LB 30.09'!B:B,'Crono LB 30.09'!E:E,"No se encuentra",0,1)</f>
        <v>No se encuentra</v>
      </c>
      <c r="AA110" s="193" t="e">
        <f t="shared" si="9"/>
        <v>#VALUE!</v>
      </c>
    </row>
    <row r="111" spans="1:27" ht="23.25" hidden="1" x14ac:dyDescent="0.25">
      <c r="A111" s="159" t="s">
        <v>2024</v>
      </c>
      <c r="B111" s="164" t="s">
        <v>2558</v>
      </c>
      <c r="C111" s="163" t="s">
        <v>2559</v>
      </c>
      <c r="D111" s="285"/>
      <c r="E111" s="201">
        <v>46006</v>
      </c>
      <c r="F111" s="198" t="str">
        <f>+_xlfn.XLOOKUP(B111,'La Calera II - RFSU 31.1.28'!B:B,'La Calera II - RFSU 31.1.28'!G:G,"No se encuentra",0,1)</f>
        <v>No se encuentra</v>
      </c>
      <c r="G111" s="293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201">
        <v>46033</v>
      </c>
      <c r="I111" s="198" t="str">
        <f>+_xlfn.XLOOKUP(B111,'La Calera II - RFSU 31.1.28'!B:B,'La Calera II - RFSU 31.1.28'!W:W,"No se encuentra",0,1)</f>
        <v>No se encuentra</v>
      </c>
      <c r="J111" s="289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201">
        <v>46053</v>
      </c>
      <c r="M111" s="198" t="str">
        <f>+_xlfn.XLOOKUP(B111,'La Calera II - RFSU 31.1.28'!B:B,'La Calera II - RFSU 31.1.28'!AP:AP,"No se encuentra",0,1)</f>
        <v>No se encuentra</v>
      </c>
      <c r="N111" s="295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>
        <v>46202</v>
      </c>
      <c r="P111" s="198">
        <f t="shared" si="8"/>
        <v>46202</v>
      </c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302" t="e">
        <f t="shared" si="6"/>
        <v>#VALUE!</v>
      </c>
      <c r="S111" s="227"/>
      <c r="T111" s="228" t="str">
        <f>+_xlfn.XLOOKUP(B111,'La Calera II - RFSU 31.1.28'!B:B,'La Calera II - RFSU 31.1.28'!BZ:BZ,"",0,1)</f>
        <v/>
      </c>
      <c r="V111" s="18" t="str">
        <f>+_xlfn.XLOOKUP(B111,'La Calera II - RFSU 31.1.28'!B:B,'La Calera II - RFSU 31.1.28'!BW:BW,"No se encuentra",0,1)</f>
        <v>No se encuentra</v>
      </c>
      <c r="W111" s="193">
        <f t="shared" si="7"/>
        <v>149</v>
      </c>
      <c r="Z111" s="18" t="str">
        <f>+_xlfn.XLOOKUP(T111,'Crono LB 30.09'!B:B,'Crono LB 30.09'!E:E,"No se encuentra",0,1)</f>
        <v>No se encuentra</v>
      </c>
      <c r="AA111" s="193" t="e">
        <f t="shared" si="9"/>
        <v>#VALUE!</v>
      </c>
    </row>
    <row r="112" spans="1:27" ht="23.25" hidden="1" x14ac:dyDescent="0.25">
      <c r="A112" s="159" t="s">
        <v>2024</v>
      </c>
      <c r="B112" s="164" t="s">
        <v>2561</v>
      </c>
      <c r="C112" s="163" t="s">
        <v>2562</v>
      </c>
      <c r="D112" s="285"/>
      <c r="E112" s="201">
        <v>46157</v>
      </c>
      <c r="F112" s="198" t="str">
        <f>+_xlfn.XLOOKUP(B112,'La Calera II - RFSU 31.1.28'!B:B,'La Calera II - RFSU 31.1.28'!G:G,"No se encuentra",0,1)</f>
        <v>No se encuentra</v>
      </c>
      <c r="G112" s="293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201">
        <v>46184</v>
      </c>
      <c r="I112" s="198" t="str">
        <f>+_xlfn.XLOOKUP(B112,'La Calera II - RFSU 31.1.28'!B:B,'La Calera II - RFSU 31.1.28'!W:W,"No se encuentra",0,1)</f>
        <v>No se encuentra</v>
      </c>
      <c r="J112" s="289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201">
        <v>46204</v>
      </c>
      <c r="M112" s="198" t="str">
        <f>+_xlfn.XLOOKUP(B112,'La Calera II - RFSU 31.1.28'!B:B,'La Calera II - RFSU 31.1.28'!AP:AP,"No se encuentra",0,1)</f>
        <v>No se encuentra</v>
      </c>
      <c r="N112" s="295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>
        <v>46315</v>
      </c>
      <c r="P112" s="198">
        <f t="shared" si="8"/>
        <v>46315</v>
      </c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302" t="e">
        <f t="shared" si="6"/>
        <v>#VALUE!</v>
      </c>
      <c r="S112" s="227"/>
      <c r="T112" s="228" t="str">
        <f>+_xlfn.XLOOKUP(B112,'La Calera II - RFSU 31.1.28'!B:B,'La Calera II - RFSU 31.1.28'!BZ:BZ,"",0,1)</f>
        <v/>
      </c>
      <c r="V112" s="18" t="str">
        <f>+_xlfn.XLOOKUP(B112,'La Calera II - RFSU 31.1.28'!B:B,'La Calera II - RFSU 31.1.28'!BW:BW,"No se encuentra",0,1)</f>
        <v>No se encuentra</v>
      </c>
      <c r="W112" s="193">
        <f t="shared" si="7"/>
        <v>111</v>
      </c>
      <c r="Z112" s="18" t="str">
        <f>+_xlfn.XLOOKUP(T112,'Crono LB 30.09'!B:B,'Crono LB 30.09'!E:E,"No se encuentra",0,1)</f>
        <v>No se encuentra</v>
      </c>
      <c r="AA112" s="193" t="e">
        <f t="shared" si="9"/>
        <v>#VALUE!</v>
      </c>
    </row>
    <row r="113" spans="1:27" ht="23.25" hidden="1" x14ac:dyDescent="0.25">
      <c r="A113" s="159" t="s">
        <v>2024</v>
      </c>
      <c r="B113" s="164" t="s">
        <v>2564</v>
      </c>
      <c r="C113" s="163" t="s">
        <v>2565</v>
      </c>
      <c r="D113" s="285"/>
      <c r="E113" s="201">
        <v>46280</v>
      </c>
      <c r="F113" s="198" t="str">
        <f>+_xlfn.XLOOKUP(B113,'La Calera II - RFSU 31.1.28'!B:B,'La Calera II - RFSU 31.1.28'!G:G,"No se encuentra",0,1)</f>
        <v>No se encuentra</v>
      </c>
      <c r="G113" s="293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01">
        <v>46307</v>
      </c>
      <c r="I113" s="198" t="str">
        <f>+_xlfn.XLOOKUP(B113,'La Calera II - RFSU 31.1.28'!B:B,'La Calera II - RFSU 31.1.28'!W:W,"No se encuentra",0,1)</f>
        <v>No se encuentra</v>
      </c>
      <c r="J113" s="28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141" t="str">
        <f>+IF(+_xlfn.XLOOKUP(B113,'La Calera II - RFSU 31.1.28'!B:B,'La Calera II - RFSU 31.1.28'!AG:AG,"No se encuentra",0,1)=0,"N/A","Sin iniciar")</f>
        <v>Sin iniciar</v>
      </c>
      <c r="L113" s="201">
        <v>46327</v>
      </c>
      <c r="M113" s="198" t="str">
        <f>+_xlfn.XLOOKUP(B113,'La Calera II - RFSU 31.1.28'!B:B,'La Calera II - RFSU 31.1.28'!AP:AP,"No se encuentra",0,1)</f>
        <v>No se encuentra</v>
      </c>
      <c r="N113" s="295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1">
        <v>46409</v>
      </c>
      <c r="P113" s="198">
        <f t="shared" si="8"/>
        <v>46409</v>
      </c>
      <c r="Q113" s="35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302" t="e">
        <f t="shared" si="6"/>
        <v>#VALUE!</v>
      </c>
      <c r="S113" s="227"/>
      <c r="T113" s="228" t="str">
        <f>+_xlfn.XLOOKUP(B113,'La Calera II - RFSU 31.1.28'!B:B,'La Calera II - RFSU 31.1.28'!BZ:BZ,"",0,1)</f>
        <v/>
      </c>
      <c r="V113" s="18" t="str">
        <f>+_xlfn.XLOOKUP(B113,'La Calera II - RFSU 31.1.28'!B:B,'La Calera II - RFSU 31.1.28'!BW:BW,"No se encuentra",0,1)</f>
        <v>No se encuentra</v>
      </c>
      <c r="W113" s="193">
        <f t="shared" si="7"/>
        <v>82</v>
      </c>
      <c r="Z113" s="18" t="str">
        <f>+_xlfn.XLOOKUP(T113,'Crono LB 30.09'!B:B,'Crono LB 30.09'!E:E,"No se encuentra",0,1)</f>
        <v>No se encuentra</v>
      </c>
      <c r="AA113" s="193" t="e">
        <f t="shared" si="9"/>
        <v>#VALUE!</v>
      </c>
    </row>
    <row r="114" spans="1:27" hidden="1" x14ac:dyDescent="0.25">
      <c r="A114" s="159" t="s">
        <v>2024</v>
      </c>
      <c r="B114" s="164" t="s">
        <v>2747</v>
      </c>
      <c r="C114" s="163" t="s">
        <v>2423</v>
      </c>
      <c r="D114" s="285"/>
      <c r="E114" s="201">
        <v>46043</v>
      </c>
      <c r="F114" s="198">
        <f>+_xlfn.XLOOKUP(B114,'La Calera II - RFSU 31.1.28'!B:B,'La Calera II - RFSU 31.1.28'!G:G,"No se encuentra",0,1)</f>
        <v>46122</v>
      </c>
      <c r="G114" s="293">
        <f>IF(+_xlfn.XLOOKUP(B114,'La Calera II - RFSU 31.1.28'!B:B,'La Calera II - RFSU 31.1.28'!H:H,"No se encuentra",0,1)&gt;0,+_xlfn.XLOOKUP(B114,'La Calera II - RFSU 31.1.28'!B:B,'La Calera II - RFSU 31.1.28'!H:H,"No se encuentra",0,1),"")</f>
        <v>46122</v>
      </c>
      <c r="H114" s="201">
        <v>46080</v>
      </c>
      <c r="I114" s="198">
        <f>+_xlfn.XLOOKUP(B114,'La Calera II - RFSU 31.1.28'!B:B,'La Calera II - RFSU 31.1.28'!W:W,"No se encuentra",0,1)</f>
        <v>46233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/>
      </c>
      <c r="K114" s="141" t="str">
        <f>+IF(+_xlfn.XLOOKUP(B114,'La Calera II - RFSU 31.1.28'!B:B,'La Calera II - RFSU 31.1.28'!AG:AG,"No se encuentra",0,1)=0,"N/A","Sin iniciar")</f>
        <v>Sin iniciar</v>
      </c>
      <c r="L114" s="201">
        <v>46130</v>
      </c>
      <c r="M114" s="198">
        <f>+_xlfn.XLOOKUP(B114,'La Calera II - RFSU 31.1.28'!B:B,'La Calera II - RFSU 31.1.28'!AP:AP,"No se encuentra",0,1)</f>
        <v>46283</v>
      </c>
      <c r="N114" s="295" t="str">
        <f>IF(+_xlfn.XLOOKUP(B114,'La Calera II - RFSU 31.1.28'!B:B,'La Calera II - RFSU 31.1.28'!AQ:AQ,"No se encuentra",0,1)&gt;0,+_xlfn.XLOOKUP(B114,'La Calera II - RFSU 31.1.28'!B:B,'La Calera II - RFSU 31.1.28'!AQ:AQ,"No se encuentra",0,1),"")</f>
        <v/>
      </c>
      <c r="O114" s="201">
        <v>46371</v>
      </c>
      <c r="P114" s="198">
        <f t="shared" si="8"/>
        <v>46371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/>
      </c>
      <c r="R114" s="302" t="str">
        <f t="shared" si="6"/>
        <v/>
      </c>
      <c r="S114" s="227"/>
      <c r="T114" s="304" t="str">
        <f>+_xlfn.XLOOKUP(B114,'La Calera II - RFSU 31.1.28'!B:B,'La Calera II - RFSU 31.1.28'!BZ:BZ,"",0,1)</f>
        <v>CPI010020</v>
      </c>
      <c r="V114" s="18">
        <f>+_xlfn.XLOOKUP(B114,'La Calera II - RFSU 31.1.28'!B:B,'La Calera II - RFSU 31.1.28'!BW:BW,"No se encuentra",0,1)</f>
        <v>46380</v>
      </c>
      <c r="W114" s="193">
        <f t="shared" si="7"/>
        <v>241</v>
      </c>
      <c r="Z114" s="18" t="str">
        <f>+_xlfn.XLOOKUP(T114,'Crono LB 30.09'!B:B,'Crono LB 30.09'!E:E,"No se encuentra",0,1)</f>
        <v>No se encuentra</v>
      </c>
      <c r="AA114" s="193" t="e">
        <f t="shared" si="9"/>
        <v>#VALUE!</v>
      </c>
    </row>
    <row r="115" spans="1:27" hidden="1" x14ac:dyDescent="0.25">
      <c r="A115" s="159" t="s">
        <v>2024</v>
      </c>
      <c r="B115" s="164" t="s">
        <v>2749</v>
      </c>
      <c r="C115" s="163" t="s">
        <v>2425</v>
      </c>
      <c r="D115" s="285"/>
      <c r="E115" s="201">
        <v>45996</v>
      </c>
      <c r="F115" s="198">
        <f>+_xlfn.XLOOKUP(B115,'La Calera II - RFSU 31.1.28'!B:B,'La Calera II - RFSU 31.1.28'!G:G,"No se encuentra",0,1)</f>
        <v>46172</v>
      </c>
      <c r="G115" s="293">
        <f>IF(+_xlfn.XLOOKUP(B115,'La Calera II - RFSU 31.1.28'!B:B,'La Calera II - RFSU 31.1.28'!H:H,"No se encuentra",0,1)&gt;0,+_xlfn.XLOOKUP(B115,'La Calera II - RFSU 31.1.28'!B:B,'La Calera II - RFSU 31.1.28'!H:H,"No se encuentra",0,1),"")</f>
        <v>46155</v>
      </c>
      <c r="H115" s="201">
        <v>46033</v>
      </c>
      <c r="I115" s="198">
        <f>+_xlfn.XLOOKUP(B115,'La Calera II - RFSU 31.1.28'!B:B,'La Calera II - RFSU 31.1.28'!W:W,"No se encuentra",0,1)</f>
        <v>46208</v>
      </c>
      <c r="J115" s="289" t="str">
        <f>IF(+_xlfn.XLOOKUP(B115,'La Calera II - RFSU 31.1.28'!B:B,'La Calera II - RFSU 31.1.28'!X:X,"No se encuentra",0,1)&gt;0,+_xlfn.XLOOKUP(B115,'La Calera II - RFSU 31.1.28'!B:B,'La Calera II - RFSU 31.1.28'!X:X,"No se encuentra",0,1),"")</f>
        <v/>
      </c>
      <c r="K115" s="141" t="str">
        <f>+IF(+_xlfn.XLOOKUP(B115,'La Calera II - RFSU 31.1.28'!B:B,'La Calera II - RFSU 31.1.28'!AG:AG,"No se encuentra",0,1)=0,"N/A","Sin iniciar")</f>
        <v>Sin iniciar</v>
      </c>
      <c r="L115" s="201">
        <v>46098</v>
      </c>
      <c r="M115" s="198">
        <f>+_xlfn.XLOOKUP(B115,'La Calera II - RFSU 31.1.28'!B:B,'La Calera II - RFSU 31.1.28'!AP:AP,"No se encuentra",0,1)</f>
        <v>46273</v>
      </c>
      <c r="N115" s="295" t="str">
        <f>IF(+_xlfn.XLOOKUP(B115,'La Calera II - RFSU 31.1.28'!B:B,'La Calera II - RFSU 31.1.28'!AQ:AQ,"No se encuentra",0,1)&gt;0,+_xlfn.XLOOKUP(B115,'La Calera II - RFSU 31.1.28'!B:B,'La Calera II - RFSU 31.1.28'!AQ:AQ,"No se encuentra",0,1),"")</f>
        <v/>
      </c>
      <c r="O115" s="201">
        <v>46273</v>
      </c>
      <c r="P115" s="198">
        <f t="shared" si="8"/>
        <v>46273</v>
      </c>
      <c r="Q115" s="35" t="str">
        <f>+IF(+_xlfn.XLOOKUP(B115,'La Calera II - RFSU 31.1.28'!B:B,'La Calera II - RFSU 31.1.28'!BX:BX,"No se encuentra",0,1)&gt;0,+_xlfn.XLOOKUP(B115,'La Calera II - RFSU 31.1.28'!B:B,'La Calera II - RFSU 31.1.28'!BX:BX,"No se encuentra",0,1),"")</f>
        <v/>
      </c>
      <c r="R115" s="302" t="str">
        <f t="shared" si="6"/>
        <v/>
      </c>
      <c r="S115" s="227"/>
      <c r="T115" s="304" t="str">
        <f>+_xlfn.XLOOKUP(B115,'La Calera II - RFSU 31.1.28'!B:B,'La Calera II - RFSU 31.1.28'!BZ:BZ,"",0,1)</f>
        <v>CP011010</v>
      </c>
      <c r="V115" s="18">
        <f>+_xlfn.XLOOKUP(B115,'La Calera II - RFSU 31.1.28'!B:B,'La Calera II - RFSU 31.1.28'!BW:BW,"No se encuentra",0,1)</f>
        <v>46430</v>
      </c>
      <c r="W115" s="193">
        <f t="shared" si="7"/>
        <v>175</v>
      </c>
      <c r="Z115" s="18" t="str">
        <f>+_xlfn.XLOOKUP(T115,'Crono LB 30.09'!B:B,'Crono LB 30.09'!E:E,"No se encuentra",0,1)</f>
        <v>No se encuentra</v>
      </c>
      <c r="AA115" s="193" t="e">
        <f t="shared" si="9"/>
        <v>#VALUE!</v>
      </c>
    </row>
    <row r="116" spans="1:27" ht="23.25" hidden="1" x14ac:dyDescent="0.25">
      <c r="A116" s="159" t="s">
        <v>2024</v>
      </c>
      <c r="B116" s="164" t="s">
        <v>2753</v>
      </c>
      <c r="C116" s="163" t="s">
        <v>2754</v>
      </c>
      <c r="D116" s="285"/>
      <c r="E116" s="201">
        <v>45947</v>
      </c>
      <c r="F116" s="198" t="str">
        <f>+_xlfn.XLOOKUP(B116,'La Calera II - RFSU 31.1.28'!B:B,'La Calera II - RFSU 31.1.28'!G:G,"No se encuentra",0,1)</f>
        <v>No se encuentra</v>
      </c>
      <c r="G116" s="293" t="str">
        <f>IF(+_xlfn.XLOOKUP(B116,'La Calera II - RFSU 31.1.28'!B:B,'La Calera II - RFSU 31.1.28'!H:H,"No se encuentra",0,1)&gt;0,+_xlfn.XLOOKUP(B116,'La Calera II - RFSU 31.1.28'!B:B,'La Calera II - RFSU 31.1.28'!H:H,"No se encuentra",0,1),"")</f>
        <v>No se encuentra</v>
      </c>
      <c r="H116" s="201">
        <v>45984</v>
      </c>
      <c r="I116" s="198" t="str">
        <f>+_xlfn.XLOOKUP(B116,'La Calera II - RFSU 31.1.28'!B:B,'La Calera II - RFSU 31.1.28'!W:W,"No se encuentra",0,1)</f>
        <v>No se encuentra</v>
      </c>
      <c r="J116" s="289" t="str">
        <f>IF(+_xlfn.XLOOKUP(B116,'La Calera II - RFSU 31.1.28'!B:B,'La Calera II - RFSU 31.1.28'!X:X,"No se encuentra",0,1)&gt;0,+_xlfn.XLOOKUP(B116,'La Calera II - RFSU 31.1.28'!B:B,'La Calera II - RFSU 31.1.28'!X:X,"No se encuentra",0,1),"")</f>
        <v>No se encuentra</v>
      </c>
      <c r="K116" s="141" t="str">
        <f>+IF(+_xlfn.XLOOKUP(B116,'La Calera II - RFSU 31.1.28'!B:B,'La Calera II - RFSU 31.1.28'!AG:AG,"No se encuentra",0,1)=0,"N/A","Sin iniciar")</f>
        <v>Sin iniciar</v>
      </c>
      <c r="L116" s="201">
        <v>46049</v>
      </c>
      <c r="M116" s="198" t="str">
        <f>+_xlfn.XLOOKUP(B116,'La Calera II - RFSU 31.1.28'!B:B,'La Calera II - RFSU 31.1.28'!AP:AP,"No se encuentra",0,1)</f>
        <v>No se encuentra</v>
      </c>
      <c r="N116" s="295" t="str">
        <f>IF(+_xlfn.XLOOKUP(B116,'La Calera II - RFSU 31.1.28'!B:B,'La Calera II - RFSU 31.1.28'!AQ:AQ,"No se encuentra",0,1)&gt;0,+_xlfn.XLOOKUP(B116,'La Calera II - RFSU 31.1.28'!B:B,'La Calera II - RFSU 31.1.28'!AQ:AQ,"No se encuentra",0,1),"")</f>
        <v>No se encuentra</v>
      </c>
      <c r="O116" s="201">
        <v>46275</v>
      </c>
      <c r="P116" s="198">
        <f t="shared" si="8"/>
        <v>46275</v>
      </c>
      <c r="Q116" s="35" t="str">
        <f>+IF(+_xlfn.XLOOKUP(B116,'La Calera II - RFSU 31.1.28'!B:B,'La Calera II - RFSU 31.1.28'!BX:BX,"No se encuentra",0,1)&gt;0,+_xlfn.XLOOKUP(B116,'La Calera II - RFSU 31.1.28'!B:B,'La Calera II - RFSU 31.1.28'!BX:BX,"No se encuentra",0,1),"")</f>
        <v>No se encuentra</v>
      </c>
      <c r="R116" s="302" t="e">
        <f t="shared" si="6"/>
        <v>#VALUE!</v>
      </c>
      <c r="S116" s="227"/>
      <c r="T116" s="228" t="str">
        <f>+_xlfn.XLOOKUP(B116,'La Calera II - RFSU 31.1.28'!B:B,'La Calera II - RFSU 31.1.28'!BZ:BZ,"",0,1)</f>
        <v/>
      </c>
      <c r="V116" s="18" t="str">
        <f>+_xlfn.XLOOKUP(B116,'La Calera II - RFSU 31.1.28'!B:B,'La Calera II - RFSU 31.1.28'!BW:BW,"No se encuentra",0,1)</f>
        <v>No se encuentra</v>
      </c>
      <c r="W116" s="193">
        <f t="shared" si="7"/>
        <v>226</v>
      </c>
      <c r="Z116" s="18" t="str">
        <f>+_xlfn.XLOOKUP(T116,'Crono LB 30.09'!B:B,'Crono LB 30.09'!E:E,"No se encuentra",0,1)</f>
        <v>No se encuentra</v>
      </c>
      <c r="AA116" s="193" t="e">
        <f t="shared" si="9"/>
        <v>#VALUE!</v>
      </c>
    </row>
    <row r="117" spans="1:27" hidden="1" x14ac:dyDescent="0.25">
      <c r="A117" s="159" t="s">
        <v>2024</v>
      </c>
      <c r="B117" s="164" t="s">
        <v>2755</v>
      </c>
      <c r="C117" s="163" t="s">
        <v>2756</v>
      </c>
      <c r="D117" s="285"/>
      <c r="E117" s="201">
        <v>46218</v>
      </c>
      <c r="F117" s="198" t="str">
        <f>+_xlfn.XLOOKUP(B117,'La Calera II - RFSU 31.1.28'!B:B,'La Calera II - RFSU 31.1.28'!G:G,"No se encuentra",0,1)</f>
        <v>No se encuentra</v>
      </c>
      <c r="G117" s="293" t="str">
        <f>IF(+_xlfn.XLOOKUP(B117,'La Calera II - RFSU 31.1.28'!B:B,'La Calera II - RFSU 31.1.28'!H:H,"No se encuentra",0,1)&gt;0,+_xlfn.XLOOKUP(B117,'La Calera II - RFSU 31.1.28'!B:B,'La Calera II - RFSU 31.1.28'!H:H,"No se encuentra",0,1),"")</f>
        <v>No se encuentra</v>
      </c>
      <c r="H117" s="201">
        <v>46255</v>
      </c>
      <c r="I117" s="198" t="str">
        <f>+_xlfn.XLOOKUP(B117,'La Calera II - RFSU 31.1.28'!B:B,'La Calera II - RFSU 31.1.28'!W:W,"No se encuentra",0,1)</f>
        <v>No se encuentra</v>
      </c>
      <c r="J117" s="289" t="str">
        <f>IF(+_xlfn.XLOOKUP(B117,'La Calera II - RFSU 31.1.28'!B:B,'La Calera II - RFSU 31.1.28'!X:X,"No se encuentra",0,1)&gt;0,+_xlfn.XLOOKUP(B117,'La Calera II - RFSU 31.1.28'!B:B,'La Calera II - RFSU 31.1.28'!X:X,"No se encuentra",0,1),"")</f>
        <v>No se encuentra</v>
      </c>
      <c r="K117" s="141" t="str">
        <f>+IF(+_xlfn.XLOOKUP(B117,'La Calera II - RFSU 31.1.28'!B:B,'La Calera II - RFSU 31.1.28'!AG:AG,"No se encuentra",0,1)=0,"N/A","Sin iniciar")</f>
        <v>Sin iniciar</v>
      </c>
      <c r="L117" s="201">
        <v>46305</v>
      </c>
      <c r="M117" s="198" t="str">
        <f>+_xlfn.XLOOKUP(B117,'La Calera II - RFSU 31.1.28'!B:B,'La Calera II - RFSU 31.1.28'!AP:AP,"No se encuentra",0,1)</f>
        <v>No se encuentra</v>
      </c>
      <c r="N117" s="295" t="str">
        <f>IF(+_xlfn.XLOOKUP(B117,'La Calera II - RFSU 31.1.28'!B:B,'La Calera II - RFSU 31.1.28'!AQ:AQ,"No se encuentra",0,1)&gt;0,+_xlfn.XLOOKUP(B117,'La Calera II - RFSU 31.1.28'!B:B,'La Calera II - RFSU 31.1.28'!AQ:AQ,"No se encuentra",0,1),"")</f>
        <v>No se encuentra</v>
      </c>
      <c r="O117" s="201">
        <v>46405</v>
      </c>
      <c r="P117" s="198">
        <f t="shared" si="8"/>
        <v>46405</v>
      </c>
      <c r="Q117" s="35" t="str">
        <f>+IF(+_xlfn.XLOOKUP(B117,'La Calera II - RFSU 31.1.28'!B:B,'La Calera II - RFSU 31.1.28'!BX:BX,"No se encuentra",0,1)&gt;0,+_xlfn.XLOOKUP(B117,'La Calera II - RFSU 31.1.28'!B:B,'La Calera II - RFSU 31.1.28'!BX:BX,"No se encuentra",0,1),"")</f>
        <v>No se encuentra</v>
      </c>
      <c r="R117" s="302" t="e">
        <f t="shared" ref="R117:R118" si="18">IF(N117="","",+IF(Q117="",+O117-P117,+O117-Q117))</f>
        <v>#VALUE!</v>
      </c>
      <c r="S117" s="227" t="s">
        <v>5108</v>
      </c>
      <c r="T117" s="304" t="str">
        <f>+_xlfn.XLOOKUP(B117,'La Calera II - RFSU 31.1.28'!B:B,'La Calera II - RFSU 31.1.28'!BZ:BZ,"",0,1)</f>
        <v/>
      </c>
      <c r="V117" s="18" t="str">
        <f>+_xlfn.XLOOKUP(B117,'La Calera II - RFSU 31.1.28'!B:B,'La Calera II - RFSU 31.1.28'!BW:BW,"No se encuentra",0,1)</f>
        <v>No se encuentra</v>
      </c>
      <c r="W117" s="193">
        <f t="shared" si="7"/>
        <v>100</v>
      </c>
      <c r="Z117" s="18" t="str">
        <f>+_xlfn.XLOOKUP(T117,'Crono LB 30.09'!B:B,'Crono LB 30.09'!E:E,"No se encuentra",0,1)</f>
        <v>No se encuentra</v>
      </c>
      <c r="AA117" s="193" t="e">
        <f t="shared" si="9"/>
        <v>#VALUE!</v>
      </c>
    </row>
    <row r="118" spans="1:27" ht="15.75" hidden="1" thickBot="1" x14ac:dyDescent="0.3">
      <c r="A118" s="231" t="s">
        <v>2024</v>
      </c>
      <c r="B118" s="232" t="s">
        <v>2757</v>
      </c>
      <c r="C118" s="233" t="s">
        <v>2758</v>
      </c>
      <c r="D118" s="291"/>
      <c r="E118" s="203">
        <v>46310</v>
      </c>
      <c r="F118" s="230" t="str">
        <f>+_xlfn.XLOOKUP(B118,'La Calera II - RFSU 31.1.28'!B:B,'La Calera II - RFSU 31.1.28'!G:G,"No se encuentra",0,1)</f>
        <v>No se encuentra</v>
      </c>
      <c r="G118" s="294" t="str">
        <f>IF(+_xlfn.XLOOKUP(B118,'La Calera II - RFSU 31.1.28'!B:B,'La Calera II - RFSU 31.1.28'!H:H,"No se encuentra",0,1)&gt;0,+_xlfn.XLOOKUP(B118,'La Calera II - RFSU 31.1.28'!B:B,'La Calera II - RFSU 31.1.28'!H:H,"No se encuentra",0,1),"")</f>
        <v>No se encuentra</v>
      </c>
      <c r="H118" s="203">
        <v>46347</v>
      </c>
      <c r="I118" s="230" t="str">
        <f>+_xlfn.XLOOKUP(B118,'La Calera II - RFSU 31.1.28'!B:B,'La Calera II - RFSU 31.1.28'!W:W,"No se encuentra",0,1)</f>
        <v>No se encuentra</v>
      </c>
      <c r="J118" s="290" t="str">
        <f>IF(+_xlfn.XLOOKUP(B118,'La Calera II - RFSU 31.1.28'!B:B,'La Calera II - RFSU 31.1.28'!X:X,"No se encuentra",0,1)&gt;0,+_xlfn.XLOOKUP(B118,'La Calera II - RFSU 31.1.28'!B:B,'La Calera II - RFSU 31.1.28'!X:X,"No se encuentra",0,1),"")</f>
        <v>No se encuentra</v>
      </c>
      <c r="K118" s="240" t="str">
        <f>+IF(+_xlfn.XLOOKUP(B118,'La Calera II - RFSU 31.1.28'!B:B,'La Calera II - RFSU 31.1.28'!AG:AG,"No se encuentra",0,1)=0,"N/A","Sin iniciar")</f>
        <v>Sin iniciar</v>
      </c>
      <c r="L118" s="203">
        <v>46397</v>
      </c>
      <c r="M118" s="230" t="str">
        <f>+_xlfn.XLOOKUP(B118,'La Calera II - RFSU 31.1.28'!B:B,'La Calera II - RFSU 31.1.28'!AP:AP,"No se encuentra",0,1)</f>
        <v>No se encuentra</v>
      </c>
      <c r="N118" s="296" t="str">
        <f>IF(+_xlfn.XLOOKUP(B118,'La Calera II - RFSU 31.1.28'!B:B,'La Calera II - RFSU 31.1.28'!AQ:AQ,"No se encuentra",0,1)&gt;0,+_xlfn.XLOOKUP(B118,'La Calera II - RFSU 31.1.28'!B:B,'La Calera II - RFSU 31.1.28'!AQ:AQ,"No se encuentra",0,1),"")</f>
        <v>No se encuentra</v>
      </c>
      <c r="O118" s="203">
        <v>46495</v>
      </c>
      <c r="P118" s="198">
        <f t="shared" si="8"/>
        <v>46495</v>
      </c>
      <c r="Q118" s="139" t="str">
        <f>+IF(+_xlfn.XLOOKUP(B118,'La Calera II - RFSU 31.1.28'!B:B,'La Calera II - RFSU 31.1.28'!BX:BX,"No se encuentra",0,1)&gt;0,+_xlfn.XLOOKUP(B118,'La Calera II - RFSU 31.1.28'!B:B,'La Calera II - RFSU 31.1.28'!BX:BX,"No se encuentra",0,1),"")</f>
        <v>No se encuentra</v>
      </c>
      <c r="R118" s="303" t="e">
        <f t="shared" si="18"/>
        <v>#VALUE!</v>
      </c>
      <c r="S118" s="229" t="s">
        <v>5109</v>
      </c>
      <c r="T118" s="306" t="str">
        <f>+_xlfn.XLOOKUP(B118,'La Calera II - RFSU 31.1.28'!B:B,'La Calera II - RFSU 31.1.28'!BZ:BZ,"",0,1)</f>
        <v/>
      </c>
      <c r="V118" s="18" t="str">
        <f>+_xlfn.XLOOKUP(B118,'La Calera II - RFSU 31.1.28'!B:B,'La Calera II - RFSU 31.1.28'!BW:BW,"No se encuentra",0,1)</f>
        <v>No se encuentra</v>
      </c>
      <c r="W118" s="193">
        <f t="shared" si="7"/>
        <v>98</v>
      </c>
      <c r="Z118" s="18" t="str">
        <f>+_xlfn.XLOOKUP(T118,'Crono LB 30.09'!B:B,'Crono LB 30.09'!E:E,"No se encuentra",0,1)</f>
        <v>No se encuentra</v>
      </c>
      <c r="AA118" s="193" t="e">
        <f t="shared" si="9"/>
        <v>#VALUE!</v>
      </c>
    </row>
    <row r="125" spans="1:27" ht="15.75" thickBot="1" x14ac:dyDescent="0.3">
      <c r="D125" t="s">
        <v>2784</v>
      </c>
      <c r="E125" s="151" t="str">
        <f>+_xlfn.XLOOKUP(B125,'La Calera II - RFSU 31.1.28'!B:B,'La Calera II - RFSU 31.1.28'!G:G,"No se encuentra",0,1)</f>
        <v>No se encuentra</v>
      </c>
      <c r="F125" s="153" t="str">
        <f t="shared" ref="F125" si="19">+E125</f>
        <v>No se encuentra</v>
      </c>
      <c r="G125" s="154" t="str">
        <f>IF(+_xlfn.XLOOKUP(B125,'La Calera II - RFSU 31.1.28'!B:B,'La Calera II - RFSU 31.1.28'!H:H,"No se encuentra",0,1)&gt;0,+_xlfn.XLOOKUP(B125,'La Calera II - RFSU 31.1.28'!B:B,'La Calera II - RFSU 31.1.28'!H:H,"No se encuentra",0,1),"")</f>
        <v>No se encuentra</v>
      </c>
      <c r="H125" s="152" t="str">
        <f>+_xlfn.XLOOKUP(B125,'La Calera II - RFSU 31.1.28'!B:B,'La Calera II - RFSU 31.1.28'!W:W,"No se encuentra",0,1)</f>
        <v>No se encuentra</v>
      </c>
      <c r="I125" s="153" t="str">
        <f t="shared" ref="I125" si="20">+H125</f>
        <v>No se encuentra</v>
      </c>
      <c r="J125" s="155" t="str">
        <f>IF(+_xlfn.XLOOKUP(B125,'La Calera II - RFSU 31.1.28'!B:B,'La Calera II - RFSU 31.1.28'!X:X,"No se encuentra",0,1)&gt;0,+_xlfn.XLOOKUP(B125,'La Calera II - RFSU 31.1.28'!B:B,'La Calera II - RFSU 31.1.28'!X:X,"No se encuentra",0,1),"")</f>
        <v>No se encuentra</v>
      </c>
      <c r="K125" s="141" t="str">
        <f>+IF(+_xlfn.XLOOKUP(B125,'La Calera II - RFSU 31.1.28'!B:B,'La Calera II - RFSU 31.1.28'!AG:AG,"No se encuentra",0,1)=0,"N/A","Sin iniciar")</f>
        <v>Sin iniciar</v>
      </c>
      <c r="L125" s="152" t="str">
        <f>+_xlfn.XLOOKUP(B125,'La Calera II - RFSU 31.1.28'!B:B,'La Calera II - RFSU 31.1.28'!AP:AP,"No se encuentra",0,1)</f>
        <v>No se encuentra</v>
      </c>
      <c r="M125" s="153" t="str">
        <f t="shared" ref="M125" si="21">+L125</f>
        <v>No se encuentra</v>
      </c>
      <c r="N125" s="140" t="str">
        <f>IF(+_xlfn.XLOOKUP(B125,'La Calera II - RFSU 31.1.28'!B:B,'La Calera II - RFSU 31.1.28'!AQ:AQ,"No se encuentra",0,1)&gt;0,+_xlfn.XLOOKUP(B125,'La Calera II - RFSU 31.1.28'!B:B,'La Calera II - RFSU 31.1.28'!AQ:AQ,"No se encuentra",0,1),"")</f>
        <v>No se encuentra</v>
      </c>
      <c r="O125" s="203" t="str">
        <f>+_xlfn.XLOOKUP(B125,'La Calera II - RFSU 31.1.28'!B:B,'La Calera II - RFSU 31.1.28'!CA:CA,"No se encuentra",0,1)</f>
        <v>No se encuentra</v>
      </c>
      <c r="P125" s="139"/>
      <c r="Q125" s="139" t="str">
        <f>+IF(+_xlfn.XLOOKUP(B125,'La Calera II - RFSU 31.1.28'!B:B,'La Calera II - RFSU 31.1.28'!BX:BX,"No se encuentra",0,1)&gt;0,+_xlfn.XLOOKUP(B125,'La Calera II - RFSU 31.1.28'!B:B,'La Calera II - RFSU 31.1.28'!BX:BX,"No se encuentra",0,1),"")</f>
        <v>No se encuentra</v>
      </c>
      <c r="R125" s="204" t="e">
        <f t="shared" ref="R125" si="22">IF(N125="","",+IF(Q125="",+O125-P125,+O125-Q125))</f>
        <v>#VALUE!</v>
      </c>
      <c r="S125" s="197"/>
    </row>
  </sheetData>
  <autoFilter ref="A2:V118" xr:uid="{56EEB915-37A8-421E-A7E2-B5260B766ED7}">
    <filterColumn colId="1">
      <filters>
        <filter val="5155-00-0000-IG-EL-RI-003"/>
      </filters>
    </filterColumn>
  </autoFilter>
  <mergeCells count="18">
    <mergeCell ref="L1:N1"/>
    <mergeCell ref="S3:S6"/>
    <mergeCell ref="A88:A93"/>
    <mergeCell ref="B88:B93"/>
    <mergeCell ref="C88:C93"/>
    <mergeCell ref="T1:T2"/>
    <mergeCell ref="C78:C79"/>
    <mergeCell ref="B78:B79"/>
    <mergeCell ref="A78:A79"/>
    <mergeCell ref="A80:A82"/>
    <mergeCell ref="B80:B82"/>
    <mergeCell ref="C80:C82"/>
    <mergeCell ref="A1:D1"/>
    <mergeCell ref="S1:S2"/>
    <mergeCell ref="O1:R1"/>
    <mergeCell ref="E1:G1"/>
    <mergeCell ref="H1:J1"/>
    <mergeCell ref="K1:K2"/>
  </mergeCells>
  <conditionalFormatting sqref="K1 K3:K1048576">
    <cfRule type="containsText" dxfId="6" priority="5" operator="containsText" text="Sin iniciar">
      <formula>NOT(ISERROR(SEARCH("Sin iniciar",K1)))</formula>
    </cfRule>
    <cfRule type="containsText" dxfId="5" priority="6" operator="containsText" text="Finalizado">
      <formula>NOT(ISERROR(SEARCH("Finalizado",K1)))</formula>
    </cfRule>
    <cfRule type="containsText" dxfId="4" priority="7" operator="containsText" text="En curso">
      <formula>NOT(ISERROR(SEARCH("En curso",K1)))</formula>
    </cfRule>
  </conditionalFormatting>
  <conditionalFormatting sqref="R1:R118">
    <cfRule type="cellIs" dxfId="3" priority="3" operator="lessThan">
      <formula>0</formula>
    </cfRule>
    <cfRule type="cellIs" dxfId="2" priority="4" operator="lessThan">
      <formula>15</formula>
    </cfRule>
  </conditionalFormatting>
  <conditionalFormatting sqref="R125">
    <cfRule type="cellIs" dxfId="1" priority="1" operator="lessThan">
      <formula>0</formula>
    </cfRule>
    <cfRule type="cellIs" dxfId="0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B342F00D19DD4B89DCA2BC6FBE938E" ma:contentTypeVersion="10" ma:contentTypeDescription="Crear nuevo documento." ma:contentTypeScope="" ma:versionID="8efe26ba76c5a7bff311d203bd40b3c1">
  <xsd:schema xmlns:xsd="http://www.w3.org/2001/XMLSchema" xmlns:xs="http://www.w3.org/2001/XMLSchema" xmlns:p="http://schemas.microsoft.com/office/2006/metadata/properties" xmlns:ns2="7c798c8c-6d68-471b-85ad-743f6af581bb" xmlns:ns3="505288ce-52d4-43b6-ac28-4cf0370d4f19" targetNamespace="http://schemas.microsoft.com/office/2006/metadata/properties" ma:root="true" ma:fieldsID="22ddeb8c37761949d4d1068422eb04fa" ns2:_="" ns3:_="">
    <xsd:import namespace="7c798c8c-6d68-471b-85ad-743f6af581bb"/>
    <xsd:import namespace="505288ce-52d4-43b6-ac28-4cf0370d4f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98c8c-6d68-471b-85ad-743f6af58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b2a62ba-b3cd-48bc-9bdf-aec0dd6f1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288ce-52d4-43b6-ac28-4cf0370d4f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7d3158-1f7c-4fc9-83ed-edbbe4538809}" ma:internalName="TaxCatchAll" ma:showField="CatchAllData" ma:web="505288ce-52d4-43b6-ac28-4cf0370d4f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288ce-52d4-43b6-ac28-4cf0370d4f19" xsi:nil="true"/>
    <lcf76f155ced4ddcb4097134ff3c332f xmlns="7c798c8c-6d68-471b-85ad-743f6af581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5A08A9-A623-46BE-8946-35037C7CD2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24F699-1CB8-4838-AA9D-561B052B5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798c8c-6d68-471b-85ad-743f6af581bb"/>
    <ds:schemaRef ds:uri="505288ce-52d4-43b6-ac28-4cf0370d4f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F686D2-8162-4495-8191-CC5D23797CD0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505288ce-52d4-43b6-ac28-4cf0370d4f19"/>
    <ds:schemaRef ds:uri="7c798c8c-6d68-471b-85ad-743f6af581b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6</vt:i4>
      </vt:variant>
    </vt:vector>
  </HeadingPairs>
  <TitlesOfParts>
    <vt:vector size="26" baseType="lpstr">
      <vt:lpstr>Preliminar</vt:lpstr>
      <vt:lpstr>La Calera II - crono 4.11</vt:lpstr>
      <vt:lpstr>LD Ingeniería de detalle</vt:lpstr>
      <vt:lpstr>OC Exterior</vt:lpstr>
      <vt:lpstr>RI y OC x mes</vt:lpstr>
      <vt:lpstr>Cuadro resumen</vt:lpstr>
      <vt:lpstr>La Calera II - crono Rev. 0</vt:lpstr>
      <vt:lpstr>La Calera II - RFSU 31.1.28</vt:lpstr>
      <vt:lpstr>REM-Nuevo</vt:lpstr>
      <vt:lpstr>REM-Back-up</vt:lpstr>
      <vt:lpstr>Suministros críticos</vt:lpstr>
      <vt:lpstr>Histograma carretones</vt:lpstr>
      <vt:lpstr>Suministros multables</vt:lpstr>
      <vt:lpstr>Resumen de entregables</vt:lpstr>
      <vt:lpstr>Reembolsables</vt:lpstr>
      <vt:lpstr>Dinámica P0 RIs</vt:lpstr>
      <vt:lpstr>Datos P0 Suministros</vt:lpstr>
      <vt:lpstr>Datos para distribución P0</vt:lpstr>
      <vt:lpstr>Crono LB 30.09</vt:lpstr>
      <vt:lpstr>REM-Superado</vt:lpstr>
      <vt:lpstr>'La Calera II - crono 4.11'!Área_de_impresión</vt:lpstr>
      <vt:lpstr>'La Calera II - crono Rev. 0'!Área_de_impresión</vt:lpstr>
      <vt:lpstr>'La Calera II - RFSU 31.1.28'!Área_de_impresión</vt:lpstr>
      <vt:lpstr>'LD Ingeniería de detalle'!Área_de_impresión</vt:lpstr>
      <vt:lpstr>Preliminar!Área_de_impresión</vt:lpstr>
      <vt:lpstr>'LD Ingeniería de detalle'!Títulos_a_imprimir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SLOVACEK, FRANCISCO</dc:creator>
  <cp:keywords/>
  <dc:description/>
  <cp:lastModifiedBy>ZAPPA, MARCELO HORACIO</cp:lastModifiedBy>
  <cp:revision/>
  <dcterms:created xsi:type="dcterms:W3CDTF">2019-02-22T20:13:54Z</dcterms:created>
  <dcterms:modified xsi:type="dcterms:W3CDTF">2026-05-28T20:25:04Z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0x01010097B342F00D19DD4B89DCA2BC6FBE938E</vt:lpwstr>
  </property>
  <property fmtid="{D5CDD505-2E9C-101B-9397-08002B2CF9AE}" pid="3" name="AuthorIds_UIVersion_22528">
    <vt:lpwstr>128</vt:lpwstr>
  </property>
  <property fmtid="{D5CDD505-2E9C-101B-9397-08002B2CF9AE}" pid="4" name="AuthorIds_UIVersion_31744">
    <vt:lpwstr>128</vt:lpwstr>
  </property>
  <property fmtid="{D5CDD505-2E9C-101B-9397-08002B2CF9AE}" pid="5" name="MSIP_Label_b701c5ec-e5b5-40ab-b632-dbf2eb8611fa_Enabled">
    <vt:lpwstr>true</vt:lpwstr>
  </property>
  <property fmtid="{D5CDD505-2E9C-101B-9397-08002B2CF9AE}" pid="6" name="MSIP_Label_b701c5ec-e5b5-40ab-b632-dbf2eb8611fa_SetDate">
    <vt:lpwstr>2022-11-08T22:09:38Z</vt:lpwstr>
  </property>
  <property fmtid="{D5CDD505-2E9C-101B-9397-08002B2CF9AE}" pid="7" name="MSIP_Label_b701c5ec-e5b5-40ab-b632-dbf2eb8611fa_Method">
    <vt:lpwstr>Privileged</vt:lpwstr>
  </property>
  <property fmtid="{D5CDD505-2E9C-101B-9397-08002B2CF9AE}" pid="8" name="MSIP_Label_b701c5ec-e5b5-40ab-b632-dbf2eb8611fa_Name">
    <vt:lpwstr>YPF - Privado</vt:lpwstr>
  </property>
  <property fmtid="{D5CDD505-2E9C-101B-9397-08002B2CF9AE}" pid="9" name="MSIP_Label_b701c5ec-e5b5-40ab-b632-dbf2eb8611fa_SiteId">
    <vt:lpwstr>038018c3-616c-4b46-ad9b-aa9007f701b5</vt:lpwstr>
  </property>
  <property fmtid="{D5CDD505-2E9C-101B-9397-08002B2CF9AE}" pid="10" name="MSIP_Label_b701c5ec-e5b5-40ab-b632-dbf2eb8611fa_ActionId">
    <vt:lpwstr>19612bff-7851-49a7-8eed-aa410cb16351</vt:lpwstr>
  </property>
  <property fmtid="{D5CDD505-2E9C-101B-9397-08002B2CF9AE}" pid="11" name="MSIP_Label_b701c5ec-e5b5-40ab-b632-dbf2eb8611fa_ContentBits">
    <vt:lpwstr>3</vt:lpwstr>
  </property>
  <property fmtid="{D5CDD505-2E9C-101B-9397-08002B2CF9AE}" pid="12" name="MediaServiceImageTags">
    <vt:lpwstr/>
  </property>
</Properties>
</file>